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elso\Desktop\Dashboard_Vendas\"/>
    </mc:Choice>
  </mc:AlternateContent>
  <xr:revisionPtr revIDLastSave="0" documentId="13_ncr:1_{B2E5EEB7-A5A5-4D76-8FFA-ED31BD6CB0CB}" xr6:coauthVersionLast="47" xr6:coauthVersionMax="47" xr10:uidLastSave="{00000000-0000-0000-0000-000000000000}"/>
  <bookViews>
    <workbookView xWindow="-110" yWindow="-110" windowWidth="19420" windowHeight="11020" activeTab="3" xr2:uid="{02112A85-87AA-4BC5-9A65-08C2E39EA2C4}"/>
  </bookViews>
  <sheets>
    <sheet name="Sheet2" sheetId="4" r:id="rId1"/>
    <sheet name="Todas_Vendas" sheetId="2" r:id="rId2"/>
    <sheet name="Sheet1" sheetId="1" r:id="rId3"/>
    <sheet name="DASHBOARD" sheetId="5" r:id="rId4"/>
  </sheets>
  <definedNames>
    <definedName name="ExternalData_1" localSheetId="1" hidden="1">Todas_Vendas!$A$1:$AP$4901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0" i="5" l="1" a="1"/>
  <c r="A10" i="5" s="1"/>
  <c r="G10" i="5" s="1" a="1"/>
  <c r="G10" i="5" s="1"/>
  <c r="I30" i="5" a="1"/>
  <c r="I30" i="5" s="1"/>
  <c r="O32" i="5" a="1"/>
  <c r="O32" i="5" s="1"/>
  <c r="N33" i="5" a="1"/>
  <c r="N33" i="5" s="1"/>
  <c r="O33" i="5" a="1"/>
  <c r="O33" i="5" s="1"/>
  <c r="I10" i="5" a="1"/>
  <c r="I10" i="5" s="1"/>
  <c r="O10" i="5" s="1" a="1"/>
  <c r="O10" i="5" s="1"/>
  <c r="A30" i="5" a="1"/>
  <c r="A30" i="5" s="1"/>
  <c r="B30" i="5" s="1" a="1"/>
  <c r="B30" i="5" s="1"/>
  <c r="I23" i="1" a="1"/>
  <c r="I23" i="1" s="1"/>
  <c r="M7" i="5" a="1"/>
  <c r="M7" i="5" s="1"/>
  <c r="P7" i="5" a="1"/>
  <c r="P7" i="5" s="1"/>
  <c r="D7" i="5" a="1"/>
  <c r="D7" i="5" s="1"/>
  <c r="I21" i="5" a="1"/>
  <c r="I21" i="5" s="1"/>
  <c r="O21" i="5" s="1" a="1"/>
  <c r="O21" i="5" s="1"/>
  <c r="A24" i="1" a="1"/>
  <c r="A24" i="1" s="1"/>
  <c r="C24" i="1" s="1" a="1"/>
  <c r="C24" i="1" s="1"/>
  <c r="A7" i="5" a="1"/>
  <c r="A7" i="5" s="1"/>
  <c r="A8" i="1" a="1"/>
  <c r="A8" i="1" s="1"/>
  <c r="E2" i="4" a="1"/>
  <c r="E2" i="4" s="1"/>
  <c r="D2" i="4" a="1"/>
  <c r="D2" i="4" s="1"/>
  <c r="C2" i="4" a="1"/>
  <c r="C2" i="4" s="1"/>
  <c r="B2" i="4" a="1"/>
  <c r="B2" i="4" s="1"/>
  <c r="Q22" i="4" a="1"/>
  <c r="Q22" i="4" s="1"/>
  <c r="A2" i="4" a="1"/>
  <c r="A2" i="4" s="1"/>
  <c r="M22" i="4" a="1"/>
  <c r="M22" i="4" s="1"/>
  <c r="I13" i="1" a="1"/>
  <c r="I13" i="1" s="1"/>
  <c r="O13" i="1" s="1" a="1"/>
  <c r="O13" i="1" s="1"/>
  <c r="I4" i="1" a="1"/>
  <c r="I4" i="1" s="1"/>
  <c r="J4" i="1" s="1" a="1"/>
  <c r="J4" i="1" s="1"/>
  <c r="B8" i="1" a="1"/>
  <c r="B8" i="1" s="1"/>
  <c r="A13" i="1" a="1"/>
  <c r="A13" i="1" s="1"/>
  <c r="C13" i="1" s="1" a="1"/>
  <c r="C13" i="1" s="1"/>
  <c r="O22" i="4" a="1"/>
  <c r="O22" i="4" s="1"/>
  <c r="U22" i="4" a="1"/>
  <c r="U22" i="4" s="1"/>
  <c r="S22" i="4" a="1"/>
  <c r="S22" i="4" s="1"/>
  <c r="N32" i="5" l="1" a="1"/>
  <c r="N32" i="5" s="1"/>
  <c r="K33" i="5" a="1"/>
  <c r="K33" i="5" s="1"/>
  <c r="K32" i="5" a="1"/>
  <c r="K32" i="5" s="1"/>
  <c r="B10" i="5" a="1"/>
  <c r="B10" i="5" s="1"/>
  <c r="J33" i="5" a="1"/>
  <c r="J33" i="5" s="1"/>
  <c r="M33" i="5" s="1"/>
  <c r="J32" i="5" a="1"/>
  <c r="J32" i="5" s="1"/>
  <c r="C10" i="5" a="1"/>
  <c r="C10" i="5" s="1"/>
  <c r="O31" i="5" a="1"/>
  <c r="O31" i="5" s="1"/>
  <c r="N31" i="5" a="1"/>
  <c r="N31" i="5" s="1"/>
  <c r="K31" i="5" a="1"/>
  <c r="K31" i="5" s="1"/>
  <c r="J31" i="5" a="1"/>
  <c r="J31" i="5" s="1"/>
  <c r="L33" i="5"/>
  <c r="L32" i="5"/>
  <c r="M32" i="5"/>
  <c r="K30" i="5" a="1"/>
  <c r="K30" i="5" s="1"/>
  <c r="N30" i="5" a="1"/>
  <c r="N30" i="5" s="1"/>
  <c r="J30" i="5" a="1"/>
  <c r="J30" i="5" s="1"/>
  <c r="O30" i="5" a="1"/>
  <c r="O30" i="5" s="1"/>
  <c r="J21" i="5" a="1"/>
  <c r="J21" i="5" s="1"/>
  <c r="G40" i="5" a="1"/>
  <c r="G40" i="5" s="1"/>
  <c r="G38" i="5" a="1"/>
  <c r="G38" i="5" s="1"/>
  <c r="G36" i="5" a="1"/>
  <c r="G36" i="5" s="1"/>
  <c r="G34" i="5" a="1"/>
  <c r="G34" i="5" s="1"/>
  <c r="G32" i="5" a="1"/>
  <c r="G32" i="5" s="1"/>
  <c r="G41" i="5" a="1"/>
  <c r="G41" i="5" s="1"/>
  <c r="G39" i="5" a="1"/>
  <c r="G39" i="5" s="1"/>
  <c r="G37" i="5" a="1"/>
  <c r="G37" i="5" s="1"/>
  <c r="G35" i="5" a="1"/>
  <c r="G35" i="5" s="1"/>
  <c r="G33" i="5" a="1"/>
  <c r="G33" i="5" s="1"/>
  <c r="G31" i="5" a="1"/>
  <c r="G31" i="5" s="1"/>
  <c r="G30" i="5" a="1"/>
  <c r="G30" i="5" s="1"/>
  <c r="F40" i="5" a="1"/>
  <c r="F40" i="5" s="1"/>
  <c r="F38" i="5" a="1"/>
  <c r="F38" i="5" s="1"/>
  <c r="F36" i="5" a="1"/>
  <c r="F36" i="5" s="1"/>
  <c r="F34" i="5" a="1"/>
  <c r="F34" i="5" s="1"/>
  <c r="F32" i="5" a="1"/>
  <c r="F32" i="5" s="1"/>
  <c r="F41" i="5" a="1"/>
  <c r="F41" i="5" s="1"/>
  <c r="F39" i="5" a="1"/>
  <c r="F39" i="5" s="1"/>
  <c r="F37" i="5" a="1"/>
  <c r="F37" i="5" s="1"/>
  <c r="F35" i="5" a="1"/>
  <c r="F35" i="5" s="1"/>
  <c r="F33" i="5" a="1"/>
  <c r="F33" i="5" s="1"/>
  <c r="F31" i="5" a="1"/>
  <c r="F31" i="5" s="1"/>
  <c r="F30" i="5" a="1"/>
  <c r="F30" i="5" s="1"/>
  <c r="F10" i="5" a="1"/>
  <c r="F10" i="5" s="1"/>
  <c r="C40" i="5" a="1"/>
  <c r="C40" i="5" s="1"/>
  <c r="C38" i="5" a="1"/>
  <c r="C38" i="5" s="1"/>
  <c r="C36" i="5" a="1"/>
  <c r="C36" i="5" s="1"/>
  <c r="C34" i="5" a="1"/>
  <c r="C34" i="5" s="1"/>
  <c r="C32" i="5" a="1"/>
  <c r="C32" i="5" s="1"/>
  <c r="C41" i="5" a="1"/>
  <c r="C41" i="5" s="1"/>
  <c r="C39" i="5" a="1"/>
  <c r="C39" i="5" s="1"/>
  <c r="C37" i="5" a="1"/>
  <c r="C37" i="5" s="1"/>
  <c r="C35" i="5" a="1"/>
  <c r="C35" i="5" s="1"/>
  <c r="C33" i="5" a="1"/>
  <c r="C33" i="5" s="1"/>
  <c r="C31" i="5" a="1"/>
  <c r="C31" i="5" s="1"/>
  <c r="C30" i="5" a="1"/>
  <c r="C30" i="5" s="1"/>
  <c r="D30" i="5" s="1"/>
  <c r="E30" i="5" s="1"/>
  <c r="B40" i="5" a="1"/>
  <c r="B40" i="5" s="1"/>
  <c r="B38" i="5" a="1"/>
  <c r="B38" i="5" s="1"/>
  <c r="B36" i="5" a="1"/>
  <c r="B36" i="5" s="1"/>
  <c r="B34" i="5" a="1"/>
  <c r="B34" i="5" s="1"/>
  <c r="B32" i="5" a="1"/>
  <c r="B32" i="5" s="1"/>
  <c r="B41" i="5" a="1"/>
  <c r="B41" i="5" s="1"/>
  <c r="B39" i="5" a="1"/>
  <c r="B39" i="5" s="1"/>
  <c r="B37" i="5" a="1"/>
  <c r="B37" i="5" s="1"/>
  <c r="B35" i="5" a="1"/>
  <c r="B35" i="5" s="1"/>
  <c r="B33" i="5" a="1"/>
  <c r="B33" i="5" s="1"/>
  <c r="B31" i="5" a="1"/>
  <c r="B31" i="5" s="1"/>
  <c r="F24" i="5" a="1"/>
  <c r="F24" i="5" s="1"/>
  <c r="G7" i="5"/>
  <c r="J10" i="5" a="1"/>
  <c r="J10" i="5" s="1"/>
  <c r="B29" i="1" a="1"/>
  <c r="B29" i="1" s="1"/>
  <c r="C35" i="1" a="1"/>
  <c r="C35" i="1" s="1"/>
  <c r="B39" i="1" a="1"/>
  <c r="B39" i="1" s="1"/>
  <c r="C8" i="1"/>
  <c r="B37" i="1" a="1"/>
  <c r="B37" i="1" s="1"/>
  <c r="B34" i="1" a="1"/>
  <c r="B34" i="1" s="1"/>
  <c r="F34" i="1" a="1"/>
  <c r="F34" i="1" s="1"/>
  <c r="B31" i="1" a="1"/>
  <c r="B31" i="1" s="1"/>
  <c r="B38" i="1" a="1"/>
  <c r="B38" i="1" s="1"/>
  <c r="B33" i="1" a="1"/>
  <c r="B33" i="1" s="1"/>
  <c r="B27" i="1" a="1"/>
  <c r="B27" i="1" s="1"/>
  <c r="C31" i="1" a="1"/>
  <c r="C31" i="1" s="1"/>
  <c r="F25" i="1" a="1"/>
  <c r="F25" i="1" s="1"/>
  <c r="B26" i="1" a="1"/>
  <c r="B26" i="1" s="1"/>
  <c r="C27" i="1" a="1"/>
  <c r="C27" i="1" s="1"/>
  <c r="B40" i="1" a="1"/>
  <c r="B40" i="1" s="1"/>
  <c r="B35" i="1" a="1"/>
  <c r="B35" i="1" s="1"/>
  <c r="B30" i="1" a="1"/>
  <c r="B30" i="1" s="1"/>
  <c r="C39" i="1" a="1"/>
  <c r="C39" i="1" s="1"/>
  <c r="F39" i="1" a="1"/>
  <c r="F39" i="1" s="1"/>
  <c r="C38" i="1" a="1"/>
  <c r="C38" i="1" s="1"/>
  <c r="C34" i="1" a="1"/>
  <c r="C34" i="1" s="1"/>
  <c r="C30" i="1" a="1"/>
  <c r="C30" i="1" s="1"/>
  <c r="C26" i="1" a="1"/>
  <c r="C26" i="1" s="1"/>
  <c r="F38" i="1" a="1"/>
  <c r="F38" i="1" s="1"/>
  <c r="F33" i="1" a="1"/>
  <c r="F33" i="1" s="1"/>
  <c r="G30" i="1" a="1"/>
  <c r="G30" i="1" s="1"/>
  <c r="B25" i="1" a="1"/>
  <c r="B25" i="1" s="1"/>
  <c r="C37" i="1" a="1"/>
  <c r="C37" i="1" s="1"/>
  <c r="C33" i="1" a="1"/>
  <c r="C33" i="1" s="1"/>
  <c r="C29" i="1" a="1"/>
  <c r="C29" i="1" s="1"/>
  <c r="C25" i="1" a="1"/>
  <c r="C25" i="1" s="1"/>
  <c r="F37" i="1" a="1"/>
  <c r="F37" i="1" s="1"/>
  <c r="F30" i="1" a="1"/>
  <c r="F30" i="1" s="1"/>
  <c r="B36" i="1" a="1"/>
  <c r="B36" i="1" s="1"/>
  <c r="B32" i="1" a="1"/>
  <c r="B32" i="1" s="1"/>
  <c r="B28" i="1" a="1"/>
  <c r="B28" i="1" s="1"/>
  <c r="C40" i="1" a="1"/>
  <c r="C40" i="1" s="1"/>
  <c r="C36" i="1" a="1"/>
  <c r="C36" i="1" s="1"/>
  <c r="C32" i="1" a="1"/>
  <c r="C32" i="1" s="1"/>
  <c r="C28" i="1" a="1"/>
  <c r="C28" i="1" s="1"/>
  <c r="F40" i="1" a="1"/>
  <c r="F40" i="1" s="1"/>
  <c r="F36" i="1" a="1"/>
  <c r="F36" i="1" s="1"/>
  <c r="F26" i="1" a="1"/>
  <c r="F26" i="1" s="1"/>
  <c r="G26" i="1" a="1"/>
  <c r="G26" i="1" s="1"/>
  <c r="G37" i="1" a="1"/>
  <c r="G37" i="1" s="1"/>
  <c r="F29" i="1" a="1"/>
  <c r="F29" i="1" s="1"/>
  <c r="G36" i="1" a="1"/>
  <c r="G36" i="1" s="1"/>
  <c r="J15" i="1" a="1"/>
  <c r="J15" i="1" s="1"/>
  <c r="F32" i="1" a="1"/>
  <c r="F32" i="1" s="1"/>
  <c r="F28" i="1" a="1"/>
  <c r="F28" i="1" s="1"/>
  <c r="G40" i="1" a="1"/>
  <c r="G40" i="1" s="1"/>
  <c r="G33" i="1" a="1"/>
  <c r="G33" i="1" s="1"/>
  <c r="G25" i="1" a="1"/>
  <c r="G25" i="1" s="1"/>
  <c r="F35" i="1" a="1"/>
  <c r="F35" i="1" s="1"/>
  <c r="F31" i="1" a="1"/>
  <c r="F31" i="1" s="1"/>
  <c r="F27" i="1" a="1"/>
  <c r="F27" i="1" s="1"/>
  <c r="G38" i="1" a="1"/>
  <c r="G38" i="1" s="1"/>
  <c r="G32" i="1" a="1"/>
  <c r="G32" i="1" s="1"/>
  <c r="F15" i="1" a="1"/>
  <c r="F15" i="1" s="1"/>
  <c r="G34" i="1" a="1"/>
  <c r="G34" i="1" s="1"/>
  <c r="G29" i="1" a="1"/>
  <c r="G29" i="1" s="1"/>
  <c r="G28" i="1" a="1"/>
  <c r="G28" i="1" s="1"/>
  <c r="G17" i="1" a="1"/>
  <c r="G17" i="1" s="1"/>
  <c r="J14" i="1" a="1"/>
  <c r="J14" i="1" s="1"/>
  <c r="F13" i="1" a="1"/>
  <c r="F13" i="1" s="1"/>
  <c r="C14" i="1" a="1"/>
  <c r="C14" i="1" s="1"/>
  <c r="F19" i="1" a="1"/>
  <c r="F19" i="1" s="1"/>
  <c r="B18" i="1" a="1"/>
  <c r="B18" i="1" s="1"/>
  <c r="K14" i="5" a="1"/>
  <c r="K14" i="5" s="1"/>
  <c r="N15" i="1" a="1"/>
  <c r="N15" i="1" s="1"/>
  <c r="K13" i="5" a="1"/>
  <c r="K13" i="5" s="1"/>
  <c r="C17" i="1" a="1"/>
  <c r="C17" i="1" s="1"/>
  <c r="G18" i="1" a="1"/>
  <c r="G18" i="1" s="1"/>
  <c r="B17" i="1" a="1"/>
  <c r="B17" i="1" s="1"/>
  <c r="B24" i="1" a="1"/>
  <c r="B24" i="1" s="1"/>
  <c r="N13" i="5" a="1"/>
  <c r="N13" i="5" s="1"/>
  <c r="K14" i="1" a="1"/>
  <c r="K14" i="1" s="1"/>
  <c r="C18" i="1" a="1"/>
  <c r="C18" i="1" s="1"/>
  <c r="F16" i="1" a="1"/>
  <c r="F16" i="1" s="1"/>
  <c r="G14" i="1" a="1"/>
  <c r="G14" i="1" s="1"/>
  <c r="B14" i="1" a="1"/>
  <c r="B14" i="1" s="1"/>
  <c r="K13" i="1" a="1"/>
  <c r="K13" i="1" s="1"/>
  <c r="G39" i="1" a="1"/>
  <c r="G39" i="1" s="1"/>
  <c r="G35" i="1" a="1"/>
  <c r="G35" i="1" s="1"/>
  <c r="G31" i="1" a="1"/>
  <c r="G31" i="1" s="1"/>
  <c r="G27" i="1" a="1"/>
  <c r="G27" i="1" s="1"/>
  <c r="K10" i="5" a="1"/>
  <c r="K10" i="5" s="1"/>
  <c r="O16" i="5" a="1"/>
  <c r="O16" i="5" s="1"/>
  <c r="J13" i="5" a="1"/>
  <c r="J13" i="5" s="1"/>
  <c r="O13" i="5" a="1"/>
  <c r="O13" i="5" s="1"/>
  <c r="O15" i="1" a="1"/>
  <c r="O15" i="1" s="1"/>
  <c r="N10" i="5" a="1"/>
  <c r="N10" i="5" s="1"/>
  <c r="J5" i="1" a="1"/>
  <c r="J5" i="1" s="1"/>
  <c r="C16" i="1" a="1"/>
  <c r="C16" i="1" s="1"/>
  <c r="F18" i="1" a="1"/>
  <c r="F18" i="1" s="1"/>
  <c r="F14" i="1" a="1"/>
  <c r="F14" i="1" s="1"/>
  <c r="G16" i="1" a="1"/>
  <c r="G16" i="1" s="1"/>
  <c r="G13" i="1" a="1"/>
  <c r="G13" i="1" s="1"/>
  <c r="B16" i="1" a="1"/>
  <c r="B16" i="1" s="1"/>
  <c r="J8" i="1" a="1"/>
  <c r="J8" i="1" s="1"/>
  <c r="K9" i="1" a="1"/>
  <c r="K9" i="1" s="1"/>
  <c r="K5" i="1" a="1"/>
  <c r="K5" i="1" s="1"/>
  <c r="K16" i="1" a="1"/>
  <c r="K16" i="1" s="1"/>
  <c r="N9" i="1" a="1"/>
  <c r="N9" i="1" s="1"/>
  <c r="N5" i="1" a="1"/>
  <c r="N5" i="1" s="1"/>
  <c r="O8" i="1" a="1"/>
  <c r="O8" i="1" s="1"/>
  <c r="J13" i="1" a="1"/>
  <c r="J13" i="1" s="1"/>
  <c r="N14" i="1" a="1"/>
  <c r="N14" i="1" s="1"/>
  <c r="O14" i="1" a="1"/>
  <c r="O14" i="1" s="1"/>
  <c r="K16" i="5" a="1"/>
  <c r="K16" i="5" s="1"/>
  <c r="K12" i="5" a="1"/>
  <c r="K12" i="5" s="1"/>
  <c r="J15" i="5" a="1"/>
  <c r="J15" i="5" s="1"/>
  <c r="J11" i="5" a="1"/>
  <c r="J11" i="5" s="1"/>
  <c r="N15" i="5" a="1"/>
  <c r="N15" i="5" s="1"/>
  <c r="N11" i="5" a="1"/>
  <c r="N11" i="5" s="1"/>
  <c r="O12" i="5" a="1"/>
  <c r="O12" i="5" s="1"/>
  <c r="K4" i="1" a="1"/>
  <c r="K4" i="1" s="1"/>
  <c r="J26" i="5" a="1"/>
  <c r="J26" i="5" s="1"/>
  <c r="J22" i="5" a="1"/>
  <c r="J22" i="5" s="1"/>
  <c r="N21" i="5" a="1"/>
  <c r="N21" i="5" s="1"/>
  <c r="O26" i="5" a="1"/>
  <c r="O26" i="5" s="1"/>
  <c r="O23" i="5" a="1"/>
  <c r="O23" i="5" s="1"/>
  <c r="J9" i="1" a="1"/>
  <c r="J9" i="1" s="1"/>
  <c r="K6" i="1" a="1"/>
  <c r="K6" i="1" s="1"/>
  <c r="N6" i="1" a="1"/>
  <c r="N6" i="1" s="1"/>
  <c r="O9" i="1" a="1"/>
  <c r="O9" i="1" s="1"/>
  <c r="O5" i="1" a="1"/>
  <c r="O5" i="1" s="1"/>
  <c r="C19" i="1" a="1"/>
  <c r="C19" i="1" s="1"/>
  <c r="C15" i="1" a="1"/>
  <c r="C15" i="1" s="1"/>
  <c r="F17" i="1" a="1"/>
  <c r="F17" i="1" s="1"/>
  <c r="G19" i="1" a="1"/>
  <c r="G19" i="1" s="1"/>
  <c r="G15" i="1" a="1"/>
  <c r="G15" i="1" s="1"/>
  <c r="B19" i="1" a="1"/>
  <c r="B19" i="1" s="1"/>
  <c r="B15" i="1" a="1"/>
  <c r="B15" i="1" s="1"/>
  <c r="J7" i="1" a="1"/>
  <c r="J7" i="1" s="1"/>
  <c r="K8" i="1" a="1"/>
  <c r="K8" i="1" s="1"/>
  <c r="J16" i="1" a="1"/>
  <c r="J16" i="1" s="1"/>
  <c r="K15" i="1" a="1"/>
  <c r="K15" i="1" s="1"/>
  <c r="N8" i="1" a="1"/>
  <c r="N8" i="1" s="1"/>
  <c r="N4" i="1" a="1"/>
  <c r="N4" i="1" s="1"/>
  <c r="O7" i="1" a="1"/>
  <c r="O7" i="1" s="1"/>
  <c r="N13" i="1" a="1"/>
  <c r="N13" i="1" s="1"/>
  <c r="K15" i="5" a="1"/>
  <c r="K15" i="5" s="1"/>
  <c r="K11" i="5" a="1"/>
  <c r="K11" i="5" s="1"/>
  <c r="J14" i="5" a="1"/>
  <c r="J14" i="5" s="1"/>
  <c r="L14" i="5" s="1"/>
  <c r="N14" i="5" a="1"/>
  <c r="N14" i="5" s="1"/>
  <c r="O14" i="5" a="1"/>
  <c r="O14" i="5" s="1"/>
  <c r="O11" i="5" a="1"/>
  <c r="O11" i="5" s="1"/>
  <c r="K26" i="5" a="1"/>
  <c r="K26" i="5" s="1"/>
  <c r="K23" i="5" a="1"/>
  <c r="K23" i="5" s="1"/>
  <c r="J25" i="5" a="1"/>
  <c r="J25" i="5" s="1"/>
  <c r="N26" i="5" a="1"/>
  <c r="N26" i="5" s="1"/>
  <c r="N23" i="5" a="1"/>
  <c r="N23" i="5" s="1"/>
  <c r="O22" i="5" a="1"/>
  <c r="O22" i="5" s="1"/>
  <c r="J6" i="1" a="1"/>
  <c r="J6" i="1" s="1"/>
  <c r="K7" i="1" a="1"/>
  <c r="K7" i="1" s="1"/>
  <c r="N7" i="1" a="1"/>
  <c r="N7" i="1" s="1"/>
  <c r="O4" i="1" a="1"/>
  <c r="O4" i="1" s="1"/>
  <c r="O6" i="1" a="1"/>
  <c r="O6" i="1" s="1"/>
  <c r="N16" i="1" a="1"/>
  <c r="N16" i="1" s="1"/>
  <c r="O16" i="1" a="1"/>
  <c r="O16" i="1" s="1"/>
  <c r="B13" i="1" a="1"/>
  <c r="B13" i="1" s="1"/>
  <c r="K25" i="5" a="1"/>
  <c r="K25" i="5" s="1"/>
  <c r="L25" i="5" s="1"/>
  <c r="M25" i="5" s="1"/>
  <c r="K22" i="5" a="1"/>
  <c r="K22" i="5" s="1"/>
  <c r="J24" i="5" a="1"/>
  <c r="J24" i="5" s="1"/>
  <c r="N25" i="5" a="1"/>
  <c r="N25" i="5" s="1"/>
  <c r="N22" i="5" a="1"/>
  <c r="N22" i="5" s="1"/>
  <c r="O25" i="5" a="1"/>
  <c r="O25" i="5" s="1"/>
  <c r="J16" i="5" a="1"/>
  <c r="J16" i="5" s="1"/>
  <c r="J12" i="5" a="1"/>
  <c r="J12" i="5" s="1"/>
  <c r="N16" i="5" a="1"/>
  <c r="N16" i="5" s="1"/>
  <c r="N12" i="5" a="1"/>
  <c r="N12" i="5" s="1"/>
  <c r="O15" i="5" a="1"/>
  <c r="O15" i="5" s="1"/>
  <c r="K24" i="5" a="1"/>
  <c r="K24" i="5" s="1"/>
  <c r="K21" i="5" a="1"/>
  <c r="K21" i="5" s="1"/>
  <c r="J23" i="5" a="1"/>
  <c r="J23" i="5" s="1"/>
  <c r="N24" i="5" a="1"/>
  <c r="N24" i="5" s="1"/>
  <c r="O24" i="5" a="1"/>
  <c r="O24" i="5" s="1"/>
  <c r="M10" i="5"/>
  <c r="L10" i="5"/>
  <c r="J7" i="5"/>
  <c r="B17" i="5" a="1"/>
  <c r="B17" i="5" s="1"/>
  <c r="B25" i="5" a="1"/>
  <c r="B25" i="5" s="1"/>
  <c r="B14" i="5" a="1"/>
  <c r="B14" i="5" s="1"/>
  <c r="B23" i="5" a="1"/>
  <c r="B23" i="5" s="1"/>
  <c r="B11" i="5" a="1"/>
  <c r="B11" i="5" s="1"/>
  <c r="B21" i="5" a="1"/>
  <c r="B21" i="5" s="1"/>
  <c r="B19" i="5" a="1"/>
  <c r="B19" i="5" s="1"/>
  <c r="B15" i="5" a="1"/>
  <c r="B15" i="5" s="1"/>
  <c r="C26" i="5" a="1"/>
  <c r="C26" i="5" s="1"/>
  <c r="C22" i="5" a="1"/>
  <c r="C22" i="5" s="1"/>
  <c r="C18" i="5" a="1"/>
  <c r="C18" i="5" s="1"/>
  <c r="C14" i="5" a="1"/>
  <c r="C14" i="5" s="1"/>
  <c r="C11" i="5" a="1"/>
  <c r="C11" i="5" s="1"/>
  <c r="F20" i="5" a="1"/>
  <c r="F20" i="5" s="1"/>
  <c r="F16" i="5" a="1"/>
  <c r="F16" i="5" s="1"/>
  <c r="F13" i="5" a="1"/>
  <c r="F13" i="5" s="1"/>
  <c r="G25" i="5" a="1"/>
  <c r="G25" i="5" s="1"/>
  <c r="G21" i="5" a="1"/>
  <c r="G21" i="5" s="1"/>
  <c r="G17" i="5" a="1"/>
  <c r="G17" i="5" s="1"/>
  <c r="G13" i="5" a="1"/>
  <c r="G13" i="5" s="1"/>
  <c r="B26" i="5" a="1"/>
  <c r="B26" i="5" s="1"/>
  <c r="B22" i="5" a="1"/>
  <c r="B22" i="5" s="1"/>
  <c r="B18" i="5" a="1"/>
  <c r="B18" i="5" s="1"/>
  <c r="B12" i="5" a="1"/>
  <c r="B12" i="5" s="1"/>
  <c r="C25" i="5" a="1"/>
  <c r="C25" i="5" s="1"/>
  <c r="C21" i="5" a="1"/>
  <c r="C21" i="5" s="1"/>
  <c r="C17" i="5" a="1"/>
  <c r="C17" i="5" s="1"/>
  <c r="C13" i="5" a="1"/>
  <c r="C13" i="5" s="1"/>
  <c r="F23" i="5" a="1"/>
  <c r="F23" i="5" s="1"/>
  <c r="F19" i="5" a="1"/>
  <c r="F19" i="5" s="1"/>
  <c r="F15" i="5" a="1"/>
  <c r="F15" i="5" s="1"/>
  <c r="D10" i="5"/>
  <c r="G24" i="5" a="1"/>
  <c r="G24" i="5" s="1"/>
  <c r="G20" i="5" a="1"/>
  <c r="G20" i="5" s="1"/>
  <c r="G16" i="5" a="1"/>
  <c r="G16" i="5" s="1"/>
  <c r="C24" i="5" a="1"/>
  <c r="C24" i="5" s="1"/>
  <c r="C20" i="5" a="1"/>
  <c r="C20" i="5" s="1"/>
  <c r="C16" i="5" a="1"/>
  <c r="C16" i="5" s="1"/>
  <c r="F26" i="5" a="1"/>
  <c r="F26" i="5" s="1"/>
  <c r="F22" i="5" a="1"/>
  <c r="F22" i="5" s="1"/>
  <c r="F18" i="5" a="1"/>
  <c r="F18" i="5" s="1"/>
  <c r="F12" i="5" a="1"/>
  <c r="F12" i="5" s="1"/>
  <c r="G23" i="5" a="1"/>
  <c r="G23" i="5" s="1"/>
  <c r="G19" i="5" a="1"/>
  <c r="G19" i="5" s="1"/>
  <c r="G15" i="5" a="1"/>
  <c r="G15" i="5" s="1"/>
  <c r="G12" i="5" a="1"/>
  <c r="G12" i="5" s="1"/>
  <c r="B24" i="5" a="1"/>
  <c r="B24" i="5" s="1"/>
  <c r="B20" i="5" a="1"/>
  <c r="B20" i="5" s="1"/>
  <c r="B16" i="5" a="1"/>
  <c r="B16" i="5" s="1"/>
  <c r="B13" i="5" a="1"/>
  <c r="B13" i="5" s="1"/>
  <c r="C23" i="5" a="1"/>
  <c r="C23" i="5" s="1"/>
  <c r="C19" i="5" a="1"/>
  <c r="C19" i="5" s="1"/>
  <c r="C15" i="5" a="1"/>
  <c r="C15" i="5" s="1"/>
  <c r="C12" i="5" a="1"/>
  <c r="C12" i="5" s="1"/>
  <c r="F25" i="5" a="1"/>
  <c r="F25" i="5" s="1"/>
  <c r="F21" i="5" a="1"/>
  <c r="F21" i="5" s="1"/>
  <c r="F17" i="5" a="1"/>
  <c r="F17" i="5" s="1"/>
  <c r="F14" i="5" a="1"/>
  <c r="F14" i="5" s="1"/>
  <c r="F11" i="5" a="1"/>
  <c r="F11" i="5" s="1"/>
  <c r="G26" i="5" a="1"/>
  <c r="G26" i="5" s="1"/>
  <c r="G22" i="5" a="1"/>
  <c r="G22" i="5" s="1"/>
  <c r="G18" i="5" a="1"/>
  <c r="G18" i="5" s="1"/>
  <c r="G14" i="5" a="1"/>
  <c r="G14" i="5" s="1"/>
  <c r="G11" i="5" a="1"/>
  <c r="G11" i="5" s="1"/>
  <c r="F24" i="1" a="1"/>
  <c r="F24" i="1" s="1"/>
  <c r="G24" i="1" a="1"/>
  <c r="G24" i="1" s="1"/>
  <c r="M4" i="1"/>
  <c r="D24" i="1"/>
  <c r="E24" i="1"/>
  <c r="D13" i="1"/>
  <c r="M13" i="1"/>
  <c r="L13" i="1"/>
  <c r="M8" i="1"/>
  <c r="M7" i="1"/>
  <c r="D17" i="1"/>
  <c r="D19" i="1"/>
  <c r="D8" i="1"/>
  <c r="M31" i="5" l="1"/>
  <c r="L26" i="5"/>
  <c r="M26" i="5" s="1"/>
  <c r="L31" i="5"/>
  <c r="L30" i="5"/>
  <c r="M30" i="5"/>
  <c r="L22" i="5"/>
  <c r="M22" i="5" s="1"/>
  <c r="D37" i="5"/>
  <c r="E37" i="5" s="1"/>
  <c r="D34" i="5"/>
  <c r="E34" i="5" s="1"/>
  <c r="D31" i="5"/>
  <c r="E31" i="5" s="1"/>
  <c r="D39" i="5"/>
  <c r="E39" i="5" s="1"/>
  <c r="D36" i="5"/>
  <c r="E36" i="5" s="1"/>
  <c r="D33" i="5"/>
  <c r="E33" i="5" s="1"/>
  <c r="D41" i="5"/>
  <c r="E41" i="5" s="1"/>
  <c r="D38" i="5"/>
  <c r="E38" i="5" s="1"/>
  <c r="D35" i="5"/>
  <c r="E35" i="5" s="1"/>
  <c r="D32" i="5"/>
  <c r="E32" i="5" s="1"/>
  <c r="D40" i="5"/>
  <c r="E40" i="5" s="1"/>
  <c r="M13" i="5"/>
  <c r="E10" i="5"/>
  <c r="L24" i="5"/>
  <c r="M24" i="5" s="1"/>
  <c r="L21" i="5"/>
  <c r="M21" i="5" s="1"/>
  <c r="L13" i="5"/>
  <c r="M14" i="5"/>
  <c r="M12" i="5"/>
  <c r="L12" i="5"/>
  <c r="M16" i="5"/>
  <c r="L16" i="5"/>
  <c r="L23" i="5"/>
  <c r="M23" i="5" s="1"/>
  <c r="L11" i="5"/>
  <c r="M11" i="5"/>
  <c r="L15" i="5"/>
  <c r="M15" i="5"/>
  <c r="E12" i="5"/>
  <c r="D12" i="5"/>
  <c r="E16" i="5"/>
  <c r="D16" i="5"/>
  <c r="E17" i="5"/>
  <c r="D17" i="5"/>
  <c r="E22" i="5"/>
  <c r="D22" i="5"/>
  <c r="E15" i="5"/>
  <c r="D15" i="5"/>
  <c r="E20" i="5"/>
  <c r="D20" i="5"/>
  <c r="E21" i="5"/>
  <c r="D21" i="5"/>
  <c r="E11" i="5"/>
  <c r="D11" i="5"/>
  <c r="E26" i="5"/>
  <c r="D26" i="5"/>
  <c r="E19" i="5"/>
  <c r="D19" i="5"/>
  <c r="E24" i="5"/>
  <c r="D24" i="5"/>
  <c r="E25" i="5"/>
  <c r="D25" i="5"/>
  <c r="E14" i="5"/>
  <c r="D14" i="5"/>
  <c r="E23" i="5"/>
  <c r="D23" i="5"/>
  <c r="E13" i="5"/>
  <c r="D13" i="5"/>
  <c r="E18" i="5"/>
  <c r="D18" i="5"/>
  <c r="D18" i="1"/>
  <c r="E18" i="1"/>
  <c r="E27" i="1"/>
  <c r="D27" i="1"/>
  <c r="D38" i="1"/>
  <c r="E38" i="1"/>
  <c r="E13" i="1"/>
  <c r="D25" i="1"/>
  <c r="E25" i="1"/>
  <c r="D30" i="1"/>
  <c r="E30" i="1"/>
  <c r="E39" i="1"/>
  <c r="D39" i="1"/>
  <c r="E36" i="1"/>
  <c r="D36" i="1"/>
  <c r="D29" i="1"/>
  <c r="E29" i="1"/>
  <c r="D34" i="1"/>
  <c r="E34" i="1"/>
  <c r="E40" i="1"/>
  <c r="D40" i="1"/>
  <c r="D15" i="1"/>
  <c r="E16" i="1"/>
  <c r="D33" i="1"/>
  <c r="E33" i="1"/>
  <c r="L7" i="1"/>
  <c r="E31" i="1"/>
  <c r="D31" i="1"/>
  <c r="E28" i="1"/>
  <c r="D28" i="1"/>
  <c r="D14" i="1"/>
  <c r="D37" i="1"/>
  <c r="E37" i="1"/>
  <c r="D26" i="1"/>
  <c r="E26" i="1"/>
  <c r="E35" i="1"/>
  <c r="D35" i="1"/>
  <c r="E32" i="1"/>
  <c r="D32" i="1"/>
  <c r="M14" i="1"/>
  <c r="L14" i="1"/>
  <c r="L5" i="1"/>
  <c r="M5" i="1"/>
  <c r="M16" i="1"/>
  <c r="L16" i="1"/>
  <c r="L8" i="1"/>
  <c r="L6" i="1"/>
  <c r="M6" i="1"/>
  <c r="E15" i="1"/>
  <c r="D16" i="1"/>
  <c r="L9" i="1"/>
  <c r="M9" i="1"/>
  <c r="M15" i="1"/>
  <c r="L15" i="1"/>
  <c r="L4" i="1"/>
  <c r="E14" i="1"/>
  <c r="E17" i="1"/>
  <c r="E1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37E0AF-E838-4680-8F40-E86EF17A69F3}" keepAlive="1" name="Query - Clientes" description="Connection to the 'Clientes' query in the workbook." type="5" refreshedVersion="0" background="1">
    <dbPr connection="Provider=Microsoft.Mashup.OleDb.1;Data Source=$Workbook$;Location=Clientes;Extended Properties=&quot;&quot;" command="SELECT * FROM [Clientes]"/>
  </connection>
  <connection id="2" xr16:uid="{4D1A0F27-A966-4447-92B4-42137F2891F8}" keepAlive="1" name="Query - Estoque" description="Connection to the 'Estoque' query in the workbook." type="5" refreshedVersion="0" background="1">
    <dbPr connection="Provider=Microsoft.Mashup.OleDb.1;Data Source=$Workbook$;Location=Estoque;Extended Properties=&quot;&quot;" command="SELECT * FROM [Estoque]"/>
  </connection>
  <connection id="3" xr16:uid="{7862176F-9000-498C-A94D-AC1FE6540ADD}" keepAlive="1" name="Query - Finaceiro" description="Connection to the 'Finaceiro' query in the workbook." type="5" refreshedVersion="0" background="1">
    <dbPr connection="Provider=Microsoft.Mashup.OleDb.1;Data Source=$Workbook$;Location=Finaceiro;Extended Properties=&quot;&quot;" command="SELECT * FROM [Finaceiro]"/>
  </connection>
  <connection id="4" xr16:uid="{6603F057-E577-457E-A841-81EC56D50BC9}" keepAlive="1" name="Query - Produtos" description="Connection to the 'Produtos' query in the workbook." type="5" refreshedVersion="0" background="1">
    <dbPr connection="Provider=Microsoft.Mashup.OleDb.1;Data Source=$Workbook$;Location=Produtos;Extended Properties=&quot;&quot;" command="SELECT * FROM [Produtos]"/>
  </connection>
  <connection id="5" xr16:uid="{F5699102-DC97-425E-8FFC-CD718C721DE1}" keepAlive="1" name="Query - Semestre" description="Connection to the 'Semestre' query in the workbook." type="5" refreshedVersion="0" background="1">
    <dbPr connection="Provider=Microsoft.Mashup.OleDb.1;Data Source=$Workbook$;Location=Semestre;Extended Properties=&quot;&quot;" command="SELECT * FROM [Semestre]"/>
  </connection>
  <connection id="6" xr16:uid="{53C57831-9E50-420C-8BDD-187522664A10}" keepAlive="1" name="Query - Todas_Vendas" description="Connection to the 'Todas_Vendas' query in the workbook." type="5" refreshedVersion="8" background="1" saveData="1">
    <dbPr connection="Provider=Microsoft.Mashup.OleDb.1;Data Source=$Workbook$;Location=Todas_Vendas;Extended Properties=&quot;&quot;" command="SELECT * FROM [Todas_Vendas]"/>
  </connection>
  <connection id="7" xr16:uid="{E24E2BCA-1149-4114-A0C9-1AD77A7AABA1}" keepAlive="1" name="Query - Vendas_2023" description="Connection to the 'Vendas_2023' query in the workbook." type="5" refreshedVersion="0" background="1">
    <dbPr connection="Provider=Microsoft.Mashup.OleDb.1;Data Source=$Workbook$;Location=Vendas_2023;Extended Properties=&quot;&quot;" command="SELECT * FROM [Vendas_2023]"/>
  </connection>
  <connection id="8" xr16:uid="{21D59CC1-3CA9-4472-A421-C834D5C329AE}" keepAlive="1" name="Query - Vendas_2024" description="Connection to the 'Vendas_2024' query in the workbook." type="5" refreshedVersion="0" background="1">
    <dbPr connection="Provider=Microsoft.Mashup.OleDb.1;Data Source=$Workbook$;Location=Vendas_2024;Extended Properties=&quot;&quot;" command="SELECT * FROM [Vendas_2024]"/>
  </connection>
  <connection id="9" xr16:uid="{49725A9C-045F-4EC1-A753-CB140228028E}" keepAlive="1" name="Query - Vendas_2025" description="Connection to the 'Vendas_2025' query in the workbook." type="5" refreshedVersion="0" background="1">
    <dbPr connection="Provider=Microsoft.Mashup.OleDb.1;Data Source=$Workbook$;Location=Vendas_2025;Extended Properties=&quot;&quot;" command="SELECT * FROM [Vendas_2025]"/>
  </connection>
  <connection id="10" xr16:uid="{30509567-C438-4715-B934-0BAEF9056EF7}" keepAlive="1" name="Query - Vendas_2026" description="Connection to the 'Vendas_2026' query in the workbook." type="5" refreshedVersion="0" background="1">
    <dbPr connection="Provider=Microsoft.Mashup.OleDb.1;Data Source=$Workbook$;Location=Vendas_2026;Extended Properties=&quot;&quot;" command="SELECT * FROM [Vendas_2026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<sst xmlns="http://schemas.openxmlformats.org/spreadsheetml/2006/main" count="103058" uniqueCount="6978">
  <si>
    <t>sale_id</t>
  </si>
  <si>
    <t>sale_date</t>
  </si>
  <si>
    <t>customer_id</t>
  </si>
  <si>
    <t>product_id</t>
  </si>
  <si>
    <t>quantity</t>
  </si>
  <si>
    <t>salesperson</t>
  </si>
  <si>
    <t>sales_channel</t>
  </si>
  <si>
    <t>payment_method</t>
  </si>
  <si>
    <t>city</t>
  </si>
  <si>
    <t>Month Name</t>
  </si>
  <si>
    <t>Year</t>
  </si>
  <si>
    <t>Trimestre</t>
  </si>
  <si>
    <t>S202300001</t>
  </si>
  <si>
    <t>C0437</t>
  </si>
  <si>
    <t>P014</t>
  </si>
  <si>
    <t>Sandra</t>
  </si>
  <si>
    <t>Loja</t>
  </si>
  <si>
    <t>Cartão</t>
  </si>
  <si>
    <t>Nampula</t>
  </si>
  <si>
    <t>Fev</t>
  </si>
  <si>
    <t>Primeiro Trimestre</t>
  </si>
  <si>
    <t>S202300002</t>
  </si>
  <si>
    <t>C0560</t>
  </si>
  <si>
    <t>P010</t>
  </si>
  <si>
    <t>Edilson</t>
  </si>
  <si>
    <t>Dinheiro</t>
  </si>
  <si>
    <t>Beira</t>
  </si>
  <si>
    <t>S202300003</t>
  </si>
  <si>
    <t>C0122</t>
  </si>
  <si>
    <t>P028</t>
  </si>
  <si>
    <t>Carlos</t>
  </si>
  <si>
    <t>Whatsapp</t>
  </si>
  <si>
    <t>M-Pesa</t>
  </si>
  <si>
    <t>Matola</t>
  </si>
  <si>
    <t>Jun</t>
  </si>
  <si>
    <t>Segundo Trimestre</t>
  </si>
  <si>
    <t>S202300004</t>
  </si>
  <si>
    <t>C0212</t>
  </si>
  <si>
    <t>P027</t>
  </si>
  <si>
    <t>Mar</t>
  </si>
  <si>
    <t>S202300005</t>
  </si>
  <si>
    <t>C0508</t>
  </si>
  <si>
    <t>P003</t>
  </si>
  <si>
    <t>Maputo</t>
  </si>
  <si>
    <t>Abr</t>
  </si>
  <si>
    <t>S202300006</t>
  </si>
  <si>
    <t>C0423</t>
  </si>
  <si>
    <t>P031</t>
  </si>
  <si>
    <t>Ana</t>
  </si>
  <si>
    <t>Transferência</t>
  </si>
  <si>
    <t>Nov</t>
  </si>
  <si>
    <t>Quarto Trimestre</t>
  </si>
  <si>
    <t>S202300007</t>
  </si>
  <si>
    <t>C0066</t>
  </si>
  <si>
    <t>P001</t>
  </si>
  <si>
    <t>Out</t>
  </si>
  <si>
    <t>S202300008</t>
  </si>
  <si>
    <t>C0023</t>
  </si>
  <si>
    <t>João</t>
  </si>
  <si>
    <t>Ago</t>
  </si>
  <si>
    <t>Terceiro Trimestre</t>
  </si>
  <si>
    <t>S202300009</t>
  </si>
  <si>
    <t>C0613</t>
  </si>
  <si>
    <t>S202300010</t>
  </si>
  <si>
    <t>C0768</t>
  </si>
  <si>
    <t>P006</t>
  </si>
  <si>
    <t>Mário</t>
  </si>
  <si>
    <t>Instagram</t>
  </si>
  <si>
    <t>S202300011</t>
  </si>
  <si>
    <t>C0479</t>
  </si>
  <si>
    <t>P024</t>
  </si>
  <si>
    <t>Facebook</t>
  </si>
  <si>
    <t>S202300012</t>
  </si>
  <si>
    <t>C0596</t>
  </si>
  <si>
    <t>P022</t>
  </si>
  <si>
    <t>Mai</t>
  </si>
  <si>
    <t>S202300013</t>
  </si>
  <si>
    <t>C0064</t>
  </si>
  <si>
    <t>P030</t>
  </si>
  <si>
    <t>Marketplace</t>
  </si>
  <si>
    <t>S202300014</t>
  </si>
  <si>
    <t>C0322</t>
  </si>
  <si>
    <t>P002</t>
  </si>
  <si>
    <t>S202300015</t>
  </si>
  <si>
    <t>C0227</t>
  </si>
  <si>
    <t>S202300016</t>
  </si>
  <si>
    <t>C0284</t>
  </si>
  <si>
    <t>P011</t>
  </si>
  <si>
    <t>S202300017</t>
  </si>
  <si>
    <t>C0440</t>
  </si>
  <si>
    <t>S202300018</t>
  </si>
  <si>
    <t>C0725</t>
  </si>
  <si>
    <t>P025</t>
  </si>
  <si>
    <t>S202300019</t>
  </si>
  <si>
    <t>C0715</t>
  </si>
  <si>
    <t>P018</t>
  </si>
  <si>
    <t>Online</t>
  </si>
  <si>
    <t>Jul</t>
  </si>
  <si>
    <t>S202300020</t>
  </si>
  <si>
    <t>C0374</t>
  </si>
  <si>
    <t>P016</t>
  </si>
  <si>
    <t>S202300021</t>
  </si>
  <si>
    <t>C0723</t>
  </si>
  <si>
    <t>S202300022</t>
  </si>
  <si>
    <t>C0581</t>
  </si>
  <si>
    <t>P009</t>
  </si>
  <si>
    <t>S202300023</t>
  </si>
  <si>
    <t>C0261</t>
  </si>
  <si>
    <t>P026</t>
  </si>
  <si>
    <t>Set</t>
  </si>
  <si>
    <t>S202300024</t>
  </si>
  <si>
    <t>C0447</t>
  </si>
  <si>
    <t>Jan</t>
  </si>
  <si>
    <t>S202300025</t>
  </si>
  <si>
    <t>C0167</t>
  </si>
  <si>
    <t>P029</t>
  </si>
  <si>
    <t>S202300026</t>
  </si>
  <si>
    <t>C0776</t>
  </si>
  <si>
    <t>P004</t>
  </si>
  <si>
    <t>S202300027</t>
  </si>
  <si>
    <t>C0772</t>
  </si>
  <si>
    <t>S202300028</t>
  </si>
  <si>
    <t>C0690</t>
  </si>
  <si>
    <t>P012</t>
  </si>
  <si>
    <t>S202300029</t>
  </si>
  <si>
    <t>C0752</t>
  </si>
  <si>
    <t>S202300030</t>
  </si>
  <si>
    <t>C0407</t>
  </si>
  <si>
    <t>Maria</t>
  </si>
  <si>
    <t>S202300031</t>
  </si>
  <si>
    <t>C0053</t>
  </si>
  <si>
    <t>S202300032</t>
  </si>
  <si>
    <t>C0813</t>
  </si>
  <si>
    <t>S202300033</t>
  </si>
  <si>
    <t>C0072</t>
  </si>
  <si>
    <t>S202300034</t>
  </si>
  <si>
    <t>C0844</t>
  </si>
  <si>
    <t>P013</t>
  </si>
  <si>
    <t>S202300035</t>
  </si>
  <si>
    <t>C0469</t>
  </si>
  <si>
    <t>P017</t>
  </si>
  <si>
    <t>S202300036</t>
  </si>
  <si>
    <t>C0358</t>
  </si>
  <si>
    <t>S202300037</t>
  </si>
  <si>
    <t>C0574</t>
  </si>
  <si>
    <t>S202300038</t>
  </si>
  <si>
    <t>C0708</t>
  </si>
  <si>
    <t>S202300039</t>
  </si>
  <si>
    <t>C0608</t>
  </si>
  <si>
    <t>S202300040</t>
  </si>
  <si>
    <t>C0349</t>
  </si>
  <si>
    <t>S202300041</t>
  </si>
  <si>
    <t>C0250</t>
  </si>
  <si>
    <t>S202300042</t>
  </si>
  <si>
    <t>C0179</t>
  </si>
  <si>
    <t>Dez</t>
  </si>
  <si>
    <t>S202300043</t>
  </si>
  <si>
    <t>C0529</t>
  </si>
  <si>
    <t>S202300044</t>
  </si>
  <si>
    <t>C0223</t>
  </si>
  <si>
    <t>S202300045</t>
  </si>
  <si>
    <t>C0541</t>
  </si>
  <si>
    <t>S202300046</t>
  </si>
  <si>
    <t>C0612</t>
  </si>
  <si>
    <t>S202300047</t>
  </si>
  <si>
    <t>C0033</t>
  </si>
  <si>
    <t>S202300048</t>
  </si>
  <si>
    <t>C0519</t>
  </si>
  <si>
    <t>S202300049</t>
  </si>
  <si>
    <t>C0594</t>
  </si>
  <si>
    <t>S202300050</t>
  </si>
  <si>
    <t>C0728</t>
  </si>
  <si>
    <t>S202300051</t>
  </si>
  <si>
    <t>P005</t>
  </si>
  <si>
    <t>S202300052</t>
  </si>
  <si>
    <t>C0336</t>
  </si>
  <si>
    <t>S202300053</t>
  </si>
  <si>
    <t>C0691</t>
  </si>
  <si>
    <t>S202300054</t>
  </si>
  <si>
    <t>C0404</t>
  </si>
  <si>
    <t>P020</t>
  </si>
  <si>
    <t>S202300055</t>
  </si>
  <si>
    <t>C0297</t>
  </si>
  <si>
    <t>P035</t>
  </si>
  <si>
    <t>S202300056</t>
  </si>
  <si>
    <t>C0136</t>
  </si>
  <si>
    <t>S202300057</t>
  </si>
  <si>
    <t>C0448</t>
  </si>
  <si>
    <t>P015</t>
  </si>
  <si>
    <t>S202300058</t>
  </si>
  <si>
    <t>C0295</t>
  </si>
  <si>
    <t>S202300059</t>
  </si>
  <si>
    <t>C0878</t>
  </si>
  <si>
    <t>S202300060</t>
  </si>
  <si>
    <t>C0042</t>
  </si>
  <si>
    <t>P008</t>
  </si>
  <si>
    <t>S202300061</t>
  </si>
  <si>
    <t>C0017</t>
  </si>
  <si>
    <t>S202300062</t>
  </si>
  <si>
    <t>C0830</t>
  </si>
  <si>
    <t>P021</t>
  </si>
  <si>
    <t>S202300063</t>
  </si>
  <si>
    <t>C0859</t>
  </si>
  <si>
    <t>S202300064</t>
  </si>
  <si>
    <t>C0497</t>
  </si>
  <si>
    <t>P033</t>
  </si>
  <si>
    <t>S202300065</t>
  </si>
  <si>
    <t>C0611</t>
  </si>
  <si>
    <t>P007</t>
  </si>
  <si>
    <t>S202300066</t>
  </si>
  <si>
    <t>C0834</t>
  </si>
  <si>
    <t>S202300067</t>
  </si>
  <si>
    <t>S202300068</t>
  </si>
  <si>
    <t>C0282</t>
  </si>
  <si>
    <t>S202300069</t>
  </si>
  <si>
    <t>C0660</t>
  </si>
  <si>
    <t>P032</t>
  </si>
  <si>
    <t>S202300070</t>
  </si>
  <si>
    <t>C0711</t>
  </si>
  <si>
    <t>S202300071</t>
  </si>
  <si>
    <t>C0434</t>
  </si>
  <si>
    <t>P023</t>
  </si>
  <si>
    <t>S202300072</t>
  </si>
  <si>
    <t>C0199</t>
  </si>
  <si>
    <t>S202300073</t>
  </si>
  <si>
    <t>C0525</t>
  </si>
  <si>
    <t>S202300074</t>
  </si>
  <si>
    <t>C0061</t>
  </si>
  <si>
    <t>S202300075</t>
  </si>
  <si>
    <t>C0287</t>
  </si>
  <si>
    <t>S202300076</t>
  </si>
  <si>
    <t>C0683</t>
  </si>
  <si>
    <t>S202300077</t>
  </si>
  <si>
    <t>C0002</t>
  </si>
  <si>
    <t>S202300078</t>
  </si>
  <si>
    <t>C0841</t>
  </si>
  <si>
    <t>S202300079</t>
  </si>
  <si>
    <t>C0866</t>
  </si>
  <si>
    <t>S202300080</t>
  </si>
  <si>
    <t>S202300081</t>
  </si>
  <si>
    <t>C0302</t>
  </si>
  <si>
    <t>S202300082</t>
  </si>
  <si>
    <t>C0570</t>
  </si>
  <si>
    <t>S202300083</t>
  </si>
  <si>
    <t>C0459</t>
  </si>
  <si>
    <t>S202300084</t>
  </si>
  <si>
    <t>C0672</t>
  </si>
  <si>
    <t>S202300085</t>
  </si>
  <si>
    <t>C0846</t>
  </si>
  <si>
    <t>S202300086</t>
  </si>
  <si>
    <t>C0606</t>
  </si>
  <si>
    <t>S202300087</t>
  </si>
  <si>
    <t>C0444</t>
  </si>
  <si>
    <t>S202300088</t>
  </si>
  <si>
    <t>C0110</t>
  </si>
  <si>
    <t>S202300089</t>
  </si>
  <si>
    <t>C0204</t>
  </si>
  <si>
    <t>S202300090</t>
  </si>
  <si>
    <t>C0254</t>
  </si>
  <si>
    <t>S202300091</t>
  </si>
  <si>
    <t>C0488</t>
  </si>
  <si>
    <t>S202300092</t>
  </si>
  <si>
    <t>C0485</t>
  </si>
  <si>
    <t>S202300093</t>
  </si>
  <si>
    <t>C0331</t>
  </si>
  <si>
    <t>S202300094</t>
  </si>
  <si>
    <t>C0603</t>
  </si>
  <si>
    <t>S202300095</t>
  </si>
  <si>
    <t>C0158</t>
  </si>
  <si>
    <t>S202300096</t>
  </si>
  <si>
    <t>C0427</t>
  </si>
  <si>
    <t>S202300097</t>
  </si>
  <si>
    <t>C0582</t>
  </si>
  <si>
    <t>S202300098</t>
  </si>
  <si>
    <t>C0144</t>
  </si>
  <si>
    <t>S202300099</t>
  </si>
  <si>
    <t>C0692</t>
  </si>
  <si>
    <t>S202300100</t>
  </si>
  <si>
    <t>C0040</t>
  </si>
  <si>
    <t>S202300101</t>
  </si>
  <si>
    <t>C0060</t>
  </si>
  <si>
    <t>S202300102</t>
  </si>
  <si>
    <t>C0848</t>
  </si>
  <si>
    <t>S202300103</t>
  </si>
  <si>
    <t>C0799</t>
  </si>
  <si>
    <t>S202300104</t>
  </si>
  <si>
    <t>C0197</t>
  </si>
  <si>
    <t>S202300105</t>
  </si>
  <si>
    <t>C0876</t>
  </si>
  <si>
    <t>S202300106</t>
  </si>
  <si>
    <t>C0787</t>
  </si>
  <si>
    <t>S202300107</t>
  </si>
  <si>
    <t>C0821</t>
  </si>
  <si>
    <t>S202300108</t>
  </si>
  <si>
    <t>C0614</t>
  </si>
  <si>
    <t>S202300109</t>
  </si>
  <si>
    <t>C0900</t>
  </si>
  <si>
    <t>S202300110</t>
  </si>
  <si>
    <t>S202300111</t>
  </si>
  <si>
    <t>C0342</t>
  </si>
  <si>
    <t>S202300112</t>
  </si>
  <si>
    <t>C0681</t>
  </si>
  <si>
    <t>S202300113</t>
  </si>
  <si>
    <t>C0557</t>
  </si>
  <si>
    <t>S202300114</t>
  </si>
  <si>
    <t>C0490</t>
  </si>
  <si>
    <t>S202300115</t>
  </si>
  <si>
    <t>C0545</t>
  </si>
  <si>
    <t>S202300116</t>
  </si>
  <si>
    <t>C0298</t>
  </si>
  <si>
    <t>S202300117</t>
  </si>
  <si>
    <t>C0147</t>
  </si>
  <si>
    <t>S202300118</t>
  </si>
  <si>
    <t>C0014</t>
  </si>
  <si>
    <t>S202300119</t>
  </si>
  <si>
    <t>S202300120</t>
  </si>
  <si>
    <t>C0896</t>
  </si>
  <si>
    <t>S202300121</t>
  </si>
  <si>
    <t>S202300122</t>
  </si>
  <si>
    <t>C0818</t>
  </si>
  <si>
    <t>S202300123</t>
  </si>
  <si>
    <t>C0218</t>
  </si>
  <si>
    <t>S202300124</t>
  </si>
  <si>
    <t>C0239</t>
  </si>
  <si>
    <t>S202300125</t>
  </si>
  <si>
    <t>S202300126</t>
  </si>
  <si>
    <t>C0739</t>
  </si>
  <si>
    <t>S202300127</t>
  </si>
  <si>
    <t>S202300128</t>
  </si>
  <si>
    <t>C0845</t>
  </si>
  <si>
    <t>S202300129</t>
  </si>
  <si>
    <t>C0369</t>
  </si>
  <si>
    <t>S202300130</t>
  </si>
  <si>
    <t>C0782</t>
  </si>
  <si>
    <t>S202300131</t>
  </si>
  <si>
    <t>C0829</t>
  </si>
  <si>
    <t>S202300132</t>
  </si>
  <si>
    <t>C0226</t>
  </si>
  <si>
    <t>S202300133</t>
  </si>
  <si>
    <t>C0143</t>
  </si>
  <si>
    <t>S202300134</t>
  </si>
  <si>
    <t>C0619</t>
  </si>
  <si>
    <t>S202300135</t>
  </si>
  <si>
    <t>C0505</t>
  </si>
  <si>
    <t>S202300136</t>
  </si>
  <si>
    <t>S202300137</t>
  </si>
  <si>
    <t>C0030</t>
  </si>
  <si>
    <t>S202300138</t>
  </si>
  <si>
    <t>S202300139</t>
  </si>
  <si>
    <t>C0138</t>
  </si>
  <si>
    <t>S202300140</t>
  </si>
  <si>
    <t>C0007</t>
  </si>
  <si>
    <t>S202300141</t>
  </si>
  <si>
    <t>C0758</t>
  </si>
  <si>
    <t>S202300142</t>
  </si>
  <si>
    <t>C0636</t>
  </si>
  <si>
    <t>S202300143</t>
  </si>
  <si>
    <t>S202300144</t>
  </si>
  <si>
    <t>C0537</t>
  </si>
  <si>
    <t>S202300145</t>
  </si>
  <si>
    <t>C0495</t>
  </si>
  <si>
    <t>S202300146</t>
  </si>
  <si>
    <t>C0667</t>
  </si>
  <si>
    <t>S202300147</t>
  </si>
  <si>
    <t>C0114</t>
  </si>
  <si>
    <t>S202300148</t>
  </si>
  <si>
    <t>C0822</t>
  </si>
  <si>
    <t>S202300149</t>
  </si>
  <si>
    <t>C0736</t>
  </si>
  <si>
    <t>S202300150</t>
  </si>
  <si>
    <t>C0456</t>
  </si>
  <si>
    <t>S202300151</t>
  </si>
  <si>
    <t>S202300152</t>
  </si>
  <si>
    <t>C0885</t>
  </si>
  <si>
    <t>S202300153</t>
  </si>
  <si>
    <t>C0214</t>
  </si>
  <si>
    <t>S202300154</t>
  </si>
  <si>
    <t>P034</t>
  </si>
  <si>
    <t>S202300155</t>
  </si>
  <si>
    <t>C0642</t>
  </si>
  <si>
    <t>S202300156</t>
  </si>
  <si>
    <t>C0232</t>
  </si>
  <si>
    <t>S202300157</t>
  </si>
  <si>
    <t>C0016</t>
  </si>
  <si>
    <t>S202300158</t>
  </si>
  <si>
    <t>C0575</t>
  </si>
  <si>
    <t>S202300159</t>
  </si>
  <si>
    <t>C0171</t>
  </si>
  <si>
    <t>S202300160</t>
  </si>
  <si>
    <t>C0617</t>
  </si>
  <si>
    <t>S202300161</t>
  </si>
  <si>
    <t>C0421</t>
  </si>
  <si>
    <t>S202300162</t>
  </si>
  <si>
    <t>C0663</t>
  </si>
  <si>
    <t>S202300163</t>
  </si>
  <si>
    <t>C0024</t>
  </si>
  <si>
    <t>S202300164</t>
  </si>
  <si>
    <t>C0357</t>
  </si>
  <si>
    <t>S202300165</t>
  </si>
  <si>
    <t>S202300166</t>
  </si>
  <si>
    <t>S202300167</t>
  </si>
  <si>
    <t>C0872</t>
  </si>
  <si>
    <t>S202300168</t>
  </si>
  <si>
    <t>C0073</t>
  </si>
  <si>
    <t>S202300169</t>
  </si>
  <si>
    <t>C0678</t>
  </si>
  <si>
    <t>S202300170</t>
  </si>
  <si>
    <t>C0150</t>
  </si>
  <si>
    <t>S202300171</t>
  </si>
  <si>
    <t>S202300172</t>
  </si>
  <si>
    <t>S202300173</t>
  </si>
  <si>
    <t>S202300174</t>
  </si>
  <si>
    <t>C0807</t>
  </si>
  <si>
    <t>S202300175</t>
  </si>
  <si>
    <t>C0119</t>
  </si>
  <si>
    <t>S202300176</t>
  </si>
  <si>
    <t>S202300177</t>
  </si>
  <si>
    <t>C0266</t>
  </si>
  <si>
    <t>S202300178</t>
  </si>
  <si>
    <t>C0717</t>
  </si>
  <si>
    <t>S202300179</t>
  </si>
  <si>
    <t>C0333</t>
  </si>
  <si>
    <t>S202300180</t>
  </si>
  <si>
    <t>C0402</t>
  </si>
  <si>
    <t>S202300181</t>
  </si>
  <si>
    <t>S202300182</t>
  </si>
  <si>
    <t>C0506</t>
  </si>
  <si>
    <t>S202300183</t>
  </si>
  <si>
    <t>S202300184</t>
  </si>
  <si>
    <t>C0406</t>
  </si>
  <si>
    <t>S202300185</t>
  </si>
  <si>
    <t>C0391</t>
  </si>
  <si>
    <t>S202300186</t>
  </si>
  <si>
    <t>C0408</t>
  </si>
  <si>
    <t>S202300187</t>
  </si>
  <si>
    <t>C0659</t>
  </si>
  <si>
    <t>S202300188</t>
  </si>
  <si>
    <t>C0018</t>
  </si>
  <si>
    <t>S202300189</t>
  </si>
  <si>
    <t>P019</t>
  </si>
  <si>
    <t>S202300190</t>
  </si>
  <si>
    <t>S202300191</t>
  </si>
  <si>
    <t>S202300192</t>
  </si>
  <si>
    <t>C0307</t>
  </si>
  <si>
    <t>S202300193</t>
  </si>
  <si>
    <t>C0625</t>
  </si>
  <si>
    <t>S202300194</t>
  </si>
  <si>
    <t>S202300195</t>
  </si>
  <si>
    <t>C0079</t>
  </si>
  <si>
    <t>S202300196</t>
  </si>
  <si>
    <t>C0647</t>
  </si>
  <si>
    <t>S202300197</t>
  </si>
  <si>
    <t>C0413</t>
  </si>
  <si>
    <t>S202300198</t>
  </si>
  <si>
    <t>C0200</t>
  </si>
  <si>
    <t>S202300199</t>
  </si>
  <si>
    <t>C0202</t>
  </si>
  <si>
    <t>S202300200</t>
  </si>
  <si>
    <t>C0457</t>
  </si>
  <si>
    <t>S202300201</t>
  </si>
  <si>
    <t>S202300202</t>
  </si>
  <si>
    <t>S202300203</t>
  </si>
  <si>
    <t>C0747</t>
  </si>
  <si>
    <t>S202300204</t>
  </si>
  <si>
    <t>C0514</t>
  </si>
  <si>
    <t>S202300205</t>
  </si>
  <si>
    <t>C0874</t>
  </si>
  <si>
    <t>S202300206</t>
  </si>
  <si>
    <t>S202300207</t>
  </si>
  <si>
    <t>C0170</t>
  </si>
  <si>
    <t>S202300208</t>
  </si>
  <si>
    <t>S202300209</t>
  </si>
  <si>
    <t>C0341</t>
  </si>
  <si>
    <t>S202300210</t>
  </si>
  <si>
    <t>C0409</t>
  </si>
  <si>
    <t>S202300211</t>
  </si>
  <si>
    <t>C0601</t>
  </si>
  <si>
    <t>S202300212</t>
  </si>
  <si>
    <t>C0173</t>
  </si>
  <si>
    <t>S202300213</t>
  </si>
  <si>
    <t>C0087</t>
  </si>
  <si>
    <t>S202300214</t>
  </si>
  <si>
    <t>C0664</t>
  </si>
  <si>
    <t>S202300215</t>
  </si>
  <si>
    <t>C0065</t>
  </si>
  <si>
    <t>S202300216</t>
  </si>
  <si>
    <t>C0731</t>
  </si>
  <si>
    <t>S202300217</t>
  </si>
  <si>
    <t>C0881</t>
  </si>
  <si>
    <t>S202300218</t>
  </si>
  <si>
    <t>C0710</t>
  </si>
  <si>
    <t>S202300219</t>
  </si>
  <si>
    <t>C0702</t>
  </si>
  <si>
    <t>S202300220</t>
  </si>
  <si>
    <t>C0224</t>
  </si>
  <si>
    <t>S202300221</t>
  </si>
  <si>
    <t>S202300222</t>
  </si>
  <si>
    <t>C0340</t>
  </si>
  <si>
    <t>S202300223</t>
  </si>
  <si>
    <t>C0539</t>
  </si>
  <si>
    <t>S202300224</t>
  </si>
  <si>
    <t>C0135</t>
  </si>
  <si>
    <t>S202300225</t>
  </si>
  <si>
    <t>C0764</t>
  </si>
  <si>
    <t>S202300226</t>
  </si>
  <si>
    <t>C0360</t>
  </si>
  <si>
    <t>S202300227</t>
  </si>
  <si>
    <t>S202300228</t>
  </si>
  <si>
    <t>C0074</t>
  </si>
  <si>
    <t>S202300229</t>
  </si>
  <si>
    <t>S202300230</t>
  </si>
  <si>
    <t>C0689</t>
  </si>
  <si>
    <t>S202300231</t>
  </si>
  <si>
    <t>C0323</t>
  </si>
  <si>
    <t>S202300232</t>
  </si>
  <si>
    <t>C0699</t>
  </si>
  <si>
    <t>S202300233</t>
  </si>
  <si>
    <t>C0809</t>
  </si>
  <si>
    <t>S202300234</t>
  </si>
  <si>
    <t>S202300235</t>
  </si>
  <si>
    <t>C0496</t>
  </si>
  <si>
    <t>S202300236</t>
  </si>
  <si>
    <t>S202300237</t>
  </si>
  <si>
    <t>C0329</t>
  </si>
  <si>
    <t>S202300238</t>
  </si>
  <si>
    <t>C0301</t>
  </si>
  <si>
    <t>S202300239</t>
  </si>
  <si>
    <t>C0775</t>
  </si>
  <si>
    <t>S202300240</t>
  </si>
  <si>
    <t>S202300241</t>
  </si>
  <si>
    <t>C0084</t>
  </si>
  <si>
    <t>S202300242</t>
  </si>
  <si>
    <t>C0705</t>
  </si>
  <si>
    <t>S202300243</t>
  </si>
  <si>
    <t>C0895</t>
  </si>
  <si>
    <t>S202300244</t>
  </si>
  <si>
    <t>C0796</t>
  </si>
  <si>
    <t>S202300245</t>
  </si>
  <si>
    <t>S202300246</t>
  </si>
  <si>
    <t>S202300247</t>
  </si>
  <si>
    <t>S202300248</t>
  </si>
  <si>
    <t>C0152</t>
  </si>
  <si>
    <t>S202300249</t>
  </si>
  <si>
    <t>C0489</t>
  </si>
  <si>
    <t>S202300250</t>
  </si>
  <si>
    <t>C0742</t>
  </si>
  <si>
    <t>S202300251</t>
  </si>
  <si>
    <t>C0618</t>
  </si>
  <si>
    <t>S202300252</t>
  </si>
  <si>
    <t>C0154</t>
  </si>
  <si>
    <t>S202300253</t>
  </si>
  <si>
    <t>C0757</t>
  </si>
  <si>
    <t>S202300254</t>
  </si>
  <si>
    <t>C0346</t>
  </si>
  <si>
    <t>S202300255</t>
  </si>
  <si>
    <t>C0759</t>
  </si>
  <si>
    <t>S202300256</t>
  </si>
  <si>
    <t>S202300257</t>
  </si>
  <si>
    <t>C0100</t>
  </si>
  <si>
    <t>S202300258</t>
  </si>
  <si>
    <t>S202300259</t>
  </si>
  <si>
    <t>S202300260</t>
  </si>
  <si>
    <t>C0464</t>
  </si>
  <si>
    <t>S202300261</t>
  </si>
  <si>
    <t>C0085</t>
  </si>
  <si>
    <t>S202300262</t>
  </si>
  <si>
    <t>C0313</t>
  </si>
  <si>
    <t>S202300263</t>
  </si>
  <si>
    <t>C0734</t>
  </si>
  <si>
    <t>S202300264</t>
  </si>
  <si>
    <t>C0633</t>
  </si>
  <si>
    <t>S202300265</t>
  </si>
  <si>
    <t>C0139</t>
  </si>
  <si>
    <t>S202300266</t>
  </si>
  <si>
    <t>C0682</t>
  </si>
  <si>
    <t>S202300267</t>
  </si>
  <si>
    <t>C0520</t>
  </si>
  <si>
    <t>S202300268</t>
  </si>
  <si>
    <t>C0069</t>
  </si>
  <si>
    <t>S202300269</t>
  </si>
  <si>
    <t>C0853</t>
  </si>
  <si>
    <t>S202300270</t>
  </si>
  <si>
    <t>C0700</t>
  </si>
  <si>
    <t>S202300271</t>
  </si>
  <si>
    <t>C0190</t>
  </si>
  <si>
    <t>S202300272</t>
  </si>
  <si>
    <t>C0670</t>
  </si>
  <si>
    <t>S202300273</t>
  </si>
  <si>
    <t>S202300274</t>
  </si>
  <si>
    <t>C0419</t>
  </si>
  <si>
    <t>S202300275</t>
  </si>
  <si>
    <t>C0877</t>
  </si>
  <si>
    <t>S202300276</t>
  </si>
  <si>
    <t>C0111</t>
  </si>
  <si>
    <t>S202300277</t>
  </si>
  <si>
    <t>S202300278</t>
  </si>
  <si>
    <t>C0070</t>
  </si>
  <si>
    <t>S202300279</t>
  </si>
  <si>
    <t>C0658</t>
  </si>
  <si>
    <t>S202300280</t>
  </si>
  <si>
    <t>S202300281</t>
  </si>
  <si>
    <t>S202300282</t>
  </si>
  <si>
    <t>C0714</t>
  </si>
  <si>
    <t>S202300283</t>
  </si>
  <si>
    <t>C0733</t>
  </si>
  <si>
    <t>S202300284</t>
  </si>
  <si>
    <t>S202300285</t>
  </si>
  <si>
    <t>S202300286</t>
  </si>
  <si>
    <t>C0380</t>
  </si>
  <si>
    <t>S202300287</t>
  </si>
  <si>
    <t>S202300288</t>
  </si>
  <si>
    <t>C0755</t>
  </si>
  <si>
    <t>S202300289</t>
  </si>
  <si>
    <t>C0843</t>
  </si>
  <si>
    <t>S202300290</t>
  </si>
  <si>
    <t>C0801</t>
  </si>
  <si>
    <t>S202300291</t>
  </si>
  <si>
    <t>C0105</t>
  </si>
  <si>
    <t>S202300292</t>
  </si>
  <si>
    <t>S202300293</t>
  </si>
  <si>
    <t>C0097</t>
  </si>
  <si>
    <t>S202300294</t>
  </si>
  <si>
    <t>C0438</t>
  </si>
  <si>
    <t>S202300295</t>
  </si>
  <si>
    <t>C0067</t>
  </si>
  <si>
    <t>S202300296</t>
  </si>
  <si>
    <t>S202300297</t>
  </si>
  <si>
    <t>C0862</t>
  </si>
  <si>
    <t>S202300298</t>
  </si>
  <si>
    <t>C0656</t>
  </si>
  <si>
    <t>S202300299</t>
  </si>
  <si>
    <t>C0789</t>
  </si>
  <si>
    <t>S202300300</t>
  </si>
  <si>
    <t>C0270</t>
  </si>
  <si>
    <t>S202300301</t>
  </si>
  <si>
    <t>C0470</t>
  </si>
  <si>
    <t>S202300302</t>
  </si>
  <si>
    <t>C0756</t>
  </si>
  <si>
    <t>S202300303</t>
  </si>
  <si>
    <t>S202300304</t>
  </si>
  <si>
    <t>C0435</t>
  </si>
  <si>
    <t>S202300305</t>
  </si>
  <si>
    <t>S202300306</t>
  </si>
  <si>
    <t>C0797</t>
  </si>
  <si>
    <t>S202300307</t>
  </si>
  <si>
    <t>C0867</t>
  </si>
  <si>
    <t>S202300308</t>
  </si>
  <si>
    <t>S202300309</t>
  </si>
  <si>
    <t>S202300310</t>
  </si>
  <si>
    <t>C0716</t>
  </si>
  <si>
    <t>S202300311</t>
  </si>
  <si>
    <t>C0238</t>
  </si>
  <si>
    <t>S202300312</t>
  </si>
  <si>
    <t>S202300313</t>
  </si>
  <si>
    <t>C0252</t>
  </si>
  <si>
    <t>S202300314</t>
  </si>
  <si>
    <t>C0354</t>
  </si>
  <si>
    <t>S202300315</t>
  </si>
  <si>
    <t>S202300316</t>
  </si>
  <si>
    <t>C0273</t>
  </si>
  <si>
    <t>S202300317</t>
  </si>
  <si>
    <t>C0337</t>
  </si>
  <si>
    <t>S202300318</t>
  </si>
  <si>
    <t>C0465</t>
  </si>
  <si>
    <t>S202300319</t>
  </si>
  <si>
    <t>C0096</t>
  </si>
  <si>
    <t>S202300320</t>
  </si>
  <si>
    <t>C0443</t>
  </si>
  <si>
    <t>S202300321</t>
  </si>
  <si>
    <t>C0234</t>
  </si>
  <si>
    <t>S202300322</t>
  </si>
  <si>
    <t>S202300323</t>
  </si>
  <si>
    <t>C0131</t>
  </si>
  <si>
    <t>S202300324</t>
  </si>
  <si>
    <t>C0698</t>
  </si>
  <si>
    <t>S202300325</t>
  </si>
  <si>
    <t>S202300326</t>
  </si>
  <si>
    <t>C0050</t>
  </si>
  <si>
    <t>S202300327</t>
  </si>
  <si>
    <t>C0128</t>
  </si>
  <si>
    <t>S202300328</t>
  </si>
  <si>
    <t>C0795</t>
  </si>
  <si>
    <t>S202300329</t>
  </si>
  <si>
    <t>S202300330</t>
  </si>
  <si>
    <t>C0722</t>
  </si>
  <si>
    <t>S202300331</t>
  </si>
  <si>
    <t>C0880</t>
  </si>
  <si>
    <t>S202300332</t>
  </si>
  <si>
    <t>C0577</t>
  </si>
  <si>
    <t>S202300333</t>
  </si>
  <si>
    <t>S202300334</t>
  </si>
  <si>
    <t>C0260</t>
  </si>
  <si>
    <t>S202300335</t>
  </si>
  <si>
    <t>C0604</t>
  </si>
  <si>
    <t>S202300336</t>
  </si>
  <si>
    <t>C0108</t>
  </si>
  <si>
    <t>S202300337</t>
  </si>
  <si>
    <t>C0291</t>
  </si>
  <si>
    <t>S202300338</t>
  </si>
  <si>
    <t>C0648</t>
  </si>
  <si>
    <t>S202300339</t>
  </si>
  <si>
    <t>C0572</t>
  </si>
  <si>
    <t>S202300340</t>
  </si>
  <si>
    <t>S202300341</t>
  </si>
  <si>
    <t>C0703</t>
  </si>
  <si>
    <t>S202300342</t>
  </si>
  <si>
    <t>C0688</t>
  </si>
  <si>
    <t>S202300343</t>
  </si>
  <si>
    <t>C0094</t>
  </si>
  <si>
    <t>S202300344</t>
  </si>
  <si>
    <t>C0864</t>
  </si>
  <si>
    <t>S202300345</t>
  </si>
  <si>
    <t>C0044</t>
  </si>
  <si>
    <t>S202300346</t>
  </si>
  <si>
    <t>S202300347</t>
  </si>
  <si>
    <t>S202300348</t>
  </si>
  <si>
    <t>C0645</t>
  </si>
  <si>
    <t>S202300349</t>
  </si>
  <si>
    <t>C0330</t>
  </si>
  <si>
    <t>S202300350</t>
  </si>
  <si>
    <t>S202300351</t>
  </si>
  <si>
    <t>S202300352</t>
  </si>
  <si>
    <t>C0512</t>
  </si>
  <si>
    <t>S202300353</t>
  </si>
  <si>
    <t>C0835</t>
  </si>
  <si>
    <t>S202300354</t>
  </si>
  <si>
    <t>C0028</t>
  </si>
  <si>
    <t>S202300355</t>
  </si>
  <si>
    <t>S202300356</t>
  </si>
  <si>
    <t>C0163</t>
  </si>
  <si>
    <t>S202300357</t>
  </si>
  <si>
    <t>S202300358</t>
  </si>
  <si>
    <t>C0445</t>
  </si>
  <si>
    <t>S202300359</t>
  </si>
  <si>
    <t>C0632</t>
  </si>
  <si>
    <t>S202300360</t>
  </si>
  <si>
    <t>C0366</t>
  </si>
  <si>
    <t>S202300361</t>
  </si>
  <si>
    <t>C0210</t>
  </si>
  <si>
    <t>S202300362</t>
  </si>
  <si>
    <t>C0850</t>
  </si>
  <si>
    <t>S202300363</t>
  </si>
  <si>
    <t>C0311</t>
  </si>
  <si>
    <t>S202300364</t>
  </si>
  <si>
    <t>C0696</t>
  </si>
  <si>
    <t>S202300365</t>
  </si>
  <si>
    <t>C0451</t>
  </si>
  <si>
    <t>S202300366</t>
  </si>
  <si>
    <t>S202300367</t>
  </si>
  <si>
    <t>C0203</t>
  </si>
  <si>
    <t>S202300368</t>
  </si>
  <si>
    <t>S202300369</t>
  </si>
  <si>
    <t>C0263</t>
  </si>
  <si>
    <t>S202300370</t>
  </si>
  <si>
    <t>S202300371</t>
  </si>
  <si>
    <t>S202300372</t>
  </si>
  <si>
    <t>C0511</t>
  </si>
  <si>
    <t>S202300373</t>
  </si>
  <si>
    <t>C0276</t>
  </si>
  <si>
    <t>S202300374</t>
  </si>
  <si>
    <t>S202300375</t>
  </si>
  <si>
    <t>C0687</t>
  </si>
  <si>
    <t>S202300376</t>
  </si>
  <si>
    <t>C0293</t>
  </si>
  <si>
    <t>S202300377</t>
  </si>
  <si>
    <t>S202300378</t>
  </si>
  <si>
    <t>S202300379</t>
  </si>
  <si>
    <t>S202300380</t>
  </si>
  <si>
    <t>C0345</t>
  </si>
  <si>
    <t>S202300381</t>
  </si>
  <si>
    <t>C0196</t>
  </si>
  <si>
    <t>S202300382</t>
  </si>
  <si>
    <t>S202300383</t>
  </si>
  <si>
    <t>C0153</t>
  </si>
  <si>
    <t>S202300384</t>
  </si>
  <si>
    <t>C0219</t>
  </si>
  <si>
    <t>S202300385</t>
  </si>
  <si>
    <t>C0377</t>
  </si>
  <si>
    <t>S202300386</t>
  </si>
  <si>
    <t>C0047</t>
  </si>
  <si>
    <t>S202300387</t>
  </si>
  <si>
    <t>S202300388</t>
  </si>
  <si>
    <t>C0416</t>
  </si>
  <si>
    <t>S202300389</t>
  </si>
  <si>
    <t>C0125</t>
  </si>
  <si>
    <t>S202300390</t>
  </si>
  <si>
    <t>C0420</t>
  </si>
  <si>
    <t>S202300391</t>
  </si>
  <si>
    <t>S202300392</t>
  </si>
  <si>
    <t>C0865</t>
  </si>
  <si>
    <t>S202300393</t>
  </si>
  <si>
    <t>C0278</t>
  </si>
  <si>
    <t>S202300394</t>
  </si>
  <si>
    <t>C0328</t>
  </si>
  <si>
    <t>S202300395</t>
  </si>
  <si>
    <t>C0191</t>
  </si>
  <si>
    <t>S202300396</t>
  </si>
  <si>
    <t>S202300397</t>
  </si>
  <si>
    <t>C0669</t>
  </si>
  <si>
    <t>S202300398</t>
  </si>
  <si>
    <t>C0398</t>
  </si>
  <si>
    <t>S202300399</t>
  </si>
  <si>
    <t>C0888</t>
  </si>
  <si>
    <t>S202300400</t>
  </si>
  <si>
    <t>S202300401</t>
  </si>
  <si>
    <t>S202300402</t>
  </si>
  <si>
    <t>S202300403</t>
  </si>
  <si>
    <t>C0082</t>
  </si>
  <si>
    <t>S202300404</t>
  </si>
  <si>
    <t>S202300405</t>
  </si>
  <si>
    <t>S202300406</t>
  </si>
  <si>
    <t>S202300407</t>
  </si>
  <si>
    <t>C0351</t>
  </si>
  <si>
    <t>S202300408</t>
  </si>
  <si>
    <t>S202300409</t>
  </si>
  <si>
    <t>C0868</t>
  </si>
  <si>
    <t>S202300410</t>
  </si>
  <si>
    <t>C0140</t>
  </si>
  <si>
    <t>S202300411</t>
  </si>
  <si>
    <t>C0003</t>
  </si>
  <si>
    <t>S202300412</t>
  </si>
  <si>
    <t>C0774</t>
  </si>
  <si>
    <t>S202300413</t>
  </si>
  <si>
    <t>S202300414</t>
  </si>
  <si>
    <t>C0816</t>
  </si>
  <si>
    <t>S202300415</t>
  </si>
  <si>
    <t>C0493</t>
  </si>
  <si>
    <t>S202300416</t>
  </si>
  <si>
    <t>C0783</t>
  </si>
  <si>
    <t>S202300417</t>
  </si>
  <si>
    <t>S202300418</t>
  </si>
  <si>
    <t>C0827</t>
  </si>
  <si>
    <t>S202300419</t>
  </si>
  <si>
    <t>C0548</t>
  </si>
  <si>
    <t>S202300420</t>
  </si>
  <si>
    <t>C0503</t>
  </si>
  <si>
    <t>S202300421</t>
  </si>
  <si>
    <t>C0314</t>
  </si>
  <si>
    <t>S202300422</t>
  </si>
  <si>
    <t>S202300423</t>
  </si>
  <si>
    <t>C0222</t>
  </si>
  <si>
    <t>S202300424</t>
  </si>
  <si>
    <t>S202300425</t>
  </si>
  <si>
    <t>S202300426</t>
  </si>
  <si>
    <t>C0386</t>
  </si>
  <si>
    <t>S202300427</t>
  </si>
  <si>
    <t>C0145</t>
  </si>
  <si>
    <t>S202300428</t>
  </si>
  <si>
    <t>C0674</t>
  </si>
  <si>
    <t>S202300429</t>
  </si>
  <si>
    <t>S202300430</t>
  </si>
  <si>
    <t>C0855</t>
  </si>
  <si>
    <t>S202300431</t>
  </si>
  <si>
    <t>C0449</t>
  </si>
  <si>
    <t>S202300432</t>
  </si>
  <si>
    <t>C0650</t>
  </si>
  <si>
    <t>S202300433</t>
  </si>
  <si>
    <t>S202300434</t>
  </si>
  <si>
    <t>S202300435</t>
  </si>
  <si>
    <t>S202300436</t>
  </si>
  <si>
    <t>C0081</t>
  </si>
  <si>
    <t>S202300437</t>
  </si>
  <si>
    <t>S202300438</t>
  </si>
  <si>
    <t>C0035</t>
  </si>
  <si>
    <t>S202300439</t>
  </si>
  <si>
    <t>S202300440</t>
  </si>
  <si>
    <t>S202300441</t>
  </si>
  <si>
    <t>S202300442</t>
  </si>
  <si>
    <t>S202300443</t>
  </si>
  <si>
    <t>S202300444</t>
  </si>
  <si>
    <t>C0236</t>
  </si>
  <si>
    <t>S202300445</t>
  </si>
  <si>
    <t>S202300446</t>
  </si>
  <si>
    <t>S202300447</t>
  </si>
  <si>
    <t>C0533</t>
  </si>
  <si>
    <t>S202300448</t>
  </si>
  <si>
    <t>S202300449</t>
  </si>
  <si>
    <t>S202300450</t>
  </si>
  <si>
    <t>C0573</t>
  </si>
  <si>
    <t>S202300451</t>
  </si>
  <si>
    <t>C0889</t>
  </si>
  <si>
    <t>S202300452</t>
  </si>
  <si>
    <t>S202300453</t>
  </si>
  <si>
    <t>C0854</t>
  </si>
  <si>
    <t>S202300454</t>
  </si>
  <si>
    <t>S202300455</t>
  </si>
  <si>
    <t>C0724</t>
  </si>
  <si>
    <t>S202300456</t>
  </si>
  <si>
    <t>S202300457</t>
  </si>
  <si>
    <t>S202300458</t>
  </si>
  <si>
    <t>C0011</t>
  </si>
  <si>
    <t>S202300459</t>
  </si>
  <si>
    <t>C0446</t>
  </si>
  <si>
    <t>S202300460</t>
  </si>
  <si>
    <t>C0474</t>
  </si>
  <si>
    <t>S202300461</t>
  </si>
  <si>
    <t>S202300462</t>
  </si>
  <si>
    <t>S202300463</t>
  </si>
  <si>
    <t>S202300464</t>
  </si>
  <si>
    <t>C0498</t>
  </si>
  <si>
    <t>S202300465</t>
  </si>
  <si>
    <t>C0578</t>
  </si>
  <si>
    <t>S202300466</t>
  </si>
  <si>
    <t>C0308</t>
  </si>
  <si>
    <t>S202300467</t>
  </si>
  <si>
    <t>S202300468</t>
  </si>
  <si>
    <t>S202300469</t>
  </si>
  <si>
    <t>C0590</t>
  </si>
  <si>
    <t>S202300470</t>
  </si>
  <si>
    <t>C0397</t>
  </si>
  <si>
    <t>S202300471</t>
  </si>
  <si>
    <t>S202300472</t>
  </si>
  <si>
    <t>C0008</t>
  </si>
  <si>
    <t>S202300473</t>
  </si>
  <si>
    <t>C0417</t>
  </si>
  <si>
    <t>S202300474</t>
  </si>
  <si>
    <t>S202300475</t>
  </si>
  <si>
    <t>C0112</t>
  </si>
  <si>
    <t>S202300476</t>
  </si>
  <si>
    <t>S202300477</t>
  </si>
  <si>
    <t>S202300478</t>
  </si>
  <si>
    <t>C0646</t>
  </si>
  <si>
    <t>S202300479</t>
  </si>
  <si>
    <t>S202300480</t>
  </si>
  <si>
    <t>S202300481</t>
  </si>
  <si>
    <t>C0501</t>
  </si>
  <si>
    <t>S202300482</t>
  </si>
  <si>
    <t>C0481</t>
  </si>
  <si>
    <t>S202300483</t>
  </si>
  <si>
    <t>C0551</t>
  </si>
  <si>
    <t>S202300484</t>
  </si>
  <si>
    <t>S202300485</t>
  </si>
  <si>
    <t>C0019</t>
  </si>
  <si>
    <t>S202300486</t>
  </si>
  <si>
    <t>C0051</t>
  </si>
  <si>
    <t>S202300487</t>
  </si>
  <si>
    <t>C0462</t>
  </si>
  <si>
    <t>S202300488</t>
  </si>
  <si>
    <t>S202300489</t>
  </si>
  <si>
    <t>C0178</t>
  </si>
  <si>
    <t>S202300490</t>
  </si>
  <si>
    <t>C0258</t>
  </si>
  <si>
    <t>S202300491</t>
  </si>
  <si>
    <t>C0442</t>
  </si>
  <si>
    <t>S202300492</t>
  </si>
  <si>
    <t>C0213</t>
  </si>
  <si>
    <t>S202300493</t>
  </si>
  <si>
    <t>C0640</t>
  </si>
  <si>
    <t>S202300494</t>
  </si>
  <si>
    <t>S202300495</t>
  </si>
  <si>
    <t>S202300496</t>
  </si>
  <si>
    <t>S202300497</t>
  </si>
  <si>
    <t>S202300498</t>
  </si>
  <si>
    <t>C0622</t>
  </si>
  <si>
    <t>S202300499</t>
  </si>
  <si>
    <t>S202300500</t>
  </si>
  <si>
    <t>C0576</t>
  </si>
  <si>
    <t>S202300501</t>
  </si>
  <si>
    <t>S202300502</t>
  </si>
  <si>
    <t>C0277</t>
  </si>
  <si>
    <t>S202300503</t>
  </si>
  <si>
    <t>C0817</t>
  </si>
  <si>
    <t>S202300504</t>
  </si>
  <si>
    <t>C0020</t>
  </si>
  <si>
    <t>S202300505</t>
  </si>
  <si>
    <t>C0371</t>
  </si>
  <si>
    <t>S202300506</t>
  </si>
  <si>
    <t>C0392</t>
  </si>
  <si>
    <t>S202300507</t>
  </si>
  <si>
    <t>C0707</t>
  </si>
  <si>
    <t>S202300508</t>
  </si>
  <si>
    <t>S202300509</t>
  </si>
  <si>
    <t>S202300510</t>
  </si>
  <si>
    <t>C0538</t>
  </si>
  <si>
    <t>S202300511</t>
  </si>
  <si>
    <t>S202300512</t>
  </si>
  <si>
    <t>C0467</t>
  </si>
  <si>
    <t>S202300513</t>
  </si>
  <si>
    <t>S202300514</t>
  </si>
  <si>
    <t>C0743</t>
  </si>
  <si>
    <t>S202300515</t>
  </si>
  <si>
    <t>C0784</t>
  </si>
  <si>
    <t>S202300516</t>
  </si>
  <si>
    <t>C0478</t>
  </si>
  <si>
    <t>S202300517</t>
  </si>
  <si>
    <t>C0871</t>
  </si>
  <si>
    <t>S202300518</t>
  </si>
  <si>
    <t>S202300519</t>
  </si>
  <si>
    <t>S202300520</t>
  </si>
  <si>
    <t>S202300521</t>
  </si>
  <si>
    <t>C0280</t>
  </si>
  <si>
    <t>S202300522</t>
  </si>
  <si>
    <t>C0727</t>
  </si>
  <si>
    <t>S202300523</t>
  </si>
  <si>
    <t>S202300524</t>
  </si>
  <si>
    <t>S202300525</t>
  </si>
  <si>
    <t>C0628</t>
  </si>
  <si>
    <t>S202300526</t>
  </si>
  <si>
    <t>C0243</t>
  </si>
  <si>
    <t>S202300527</t>
  </si>
  <si>
    <t>S202300528</t>
  </si>
  <si>
    <t>C0388</t>
  </si>
  <si>
    <t>S202300529</t>
  </si>
  <si>
    <t>C0561</t>
  </si>
  <si>
    <t>S202300530</t>
  </si>
  <si>
    <t>S202300531</t>
  </si>
  <si>
    <t>C0335</t>
  </si>
  <si>
    <t>S202300532</t>
  </si>
  <si>
    <t>S202300533</t>
  </si>
  <si>
    <t>S202300534</t>
  </si>
  <si>
    <t>S202300535</t>
  </si>
  <si>
    <t>C0631</t>
  </si>
  <si>
    <t>S202300536</t>
  </si>
  <si>
    <t>C0831</t>
  </si>
  <si>
    <t>S202300537</t>
  </si>
  <si>
    <t>C0186</t>
  </si>
  <si>
    <t>S202300538</t>
  </si>
  <si>
    <t>C0665</t>
  </si>
  <si>
    <t>S202300539</t>
  </si>
  <si>
    <t>C0657</t>
  </si>
  <si>
    <t>S202300540</t>
  </si>
  <si>
    <t>S202300541</t>
  </si>
  <si>
    <t>C0773</t>
  </si>
  <si>
    <t>S202300542</t>
  </si>
  <si>
    <t>S202300543</t>
  </si>
  <si>
    <t>C0686</t>
  </si>
  <si>
    <t>S202300544</t>
  </si>
  <si>
    <t>S202300545</t>
  </si>
  <si>
    <t>S202300546</t>
  </si>
  <si>
    <t>C0552</t>
  </si>
  <si>
    <t>S202300547</t>
  </si>
  <si>
    <t>C0327</t>
  </si>
  <si>
    <t>S202300548</t>
  </si>
  <si>
    <t>C0233</t>
  </si>
  <si>
    <t>S202300549</t>
  </si>
  <si>
    <t>C0418</t>
  </si>
  <si>
    <t>S202300550</t>
  </si>
  <si>
    <t>S202300551</t>
  </si>
  <si>
    <t>S202300552</t>
  </si>
  <si>
    <t>S202300553</t>
  </si>
  <si>
    <t>C0039</t>
  </si>
  <si>
    <t>S202300554</t>
  </si>
  <si>
    <t>S202300555</t>
  </si>
  <si>
    <t>C0172</t>
  </si>
  <si>
    <t>S202300556</t>
  </si>
  <si>
    <t>S202300557</t>
  </si>
  <si>
    <t>C0385</t>
  </si>
  <si>
    <t>S202300558</t>
  </si>
  <si>
    <t>C0365</t>
  </si>
  <si>
    <t>S202300559</t>
  </si>
  <si>
    <t>S202300560</t>
  </si>
  <si>
    <t>C0189</t>
  </si>
  <si>
    <t>S202300561</t>
  </si>
  <si>
    <t>S202300562</t>
  </si>
  <si>
    <t>S202300563</t>
  </si>
  <si>
    <t>S202300564</t>
  </si>
  <si>
    <t>C0754</t>
  </si>
  <si>
    <t>S202300565</t>
  </si>
  <si>
    <t>S202300566</t>
  </si>
  <si>
    <t>S202300567</t>
  </si>
  <si>
    <t>C0550</t>
  </si>
  <si>
    <t>S202300568</t>
  </si>
  <si>
    <t>C0851</t>
  </si>
  <si>
    <t>S202300569</t>
  </si>
  <si>
    <t>C0115</t>
  </si>
  <si>
    <t>S202300570</t>
  </si>
  <si>
    <t>S202300571</t>
  </si>
  <si>
    <t>C0101</t>
  </si>
  <si>
    <t>S202300572</t>
  </si>
  <si>
    <t>C0472</t>
  </si>
  <si>
    <t>S202300573</t>
  </si>
  <si>
    <t>C0719</t>
  </si>
  <si>
    <t>S202300574</t>
  </si>
  <si>
    <t>S202300575</t>
  </si>
  <si>
    <t>C0825</t>
  </si>
  <si>
    <t>S202300576</t>
  </si>
  <si>
    <t>C0283</t>
  </si>
  <si>
    <t>S202300577</t>
  </si>
  <si>
    <t>C0362</t>
  </si>
  <si>
    <t>S202300578</t>
  </si>
  <si>
    <t>S202300579</t>
  </si>
  <si>
    <t>S202300580</t>
  </si>
  <si>
    <t>C0185</t>
  </si>
  <si>
    <t>S202300581</t>
  </si>
  <si>
    <t>S202300582</t>
  </si>
  <si>
    <t>C0763</t>
  </si>
  <si>
    <t>S202300583</t>
  </si>
  <si>
    <t>S202300584</t>
  </si>
  <si>
    <t>C0109</t>
  </si>
  <si>
    <t>S202300585</t>
  </si>
  <si>
    <t>C0794</t>
  </si>
  <si>
    <t>S202300586</t>
  </si>
  <si>
    <t>C0781</t>
  </si>
  <si>
    <t>S202300587</t>
  </si>
  <si>
    <t>C0748</t>
  </si>
  <si>
    <t>S202300588</t>
  </si>
  <si>
    <t>C0856</t>
  </si>
  <si>
    <t>S202300589</t>
  </si>
  <si>
    <t>C0693</t>
  </si>
  <si>
    <t>S202300590</t>
  </si>
  <si>
    <t>S202300591</t>
  </si>
  <si>
    <t>C0777</t>
  </si>
  <si>
    <t>S202300592</t>
  </si>
  <si>
    <t>C0279</t>
  </si>
  <si>
    <t>S202300593</t>
  </si>
  <si>
    <t>S202300594</t>
  </si>
  <si>
    <t>S202300595</t>
  </si>
  <si>
    <t>C0721</t>
  </si>
  <si>
    <t>S202300596</t>
  </si>
  <si>
    <t>C0793</t>
  </si>
  <si>
    <t>S202300597</t>
  </si>
  <si>
    <t>C0032</t>
  </si>
  <si>
    <t>S202300598</t>
  </si>
  <si>
    <t>S202300599</t>
  </si>
  <si>
    <t>S202300600</t>
  </si>
  <si>
    <t>S202300601</t>
  </si>
  <si>
    <t>S202300602</t>
  </si>
  <si>
    <t>S202300603</t>
  </si>
  <si>
    <t>C0165</t>
  </si>
  <si>
    <t>S202300604</t>
  </si>
  <si>
    <t>S202300605</t>
  </si>
  <si>
    <t>S202300606</t>
  </si>
  <si>
    <t>C0543</t>
  </si>
  <si>
    <t>S202300607</t>
  </si>
  <si>
    <t>C0231</t>
  </si>
  <si>
    <t>S202300608</t>
  </si>
  <si>
    <t>C0098</t>
  </si>
  <si>
    <t>S202300609</t>
  </si>
  <si>
    <t>C0556</t>
  </si>
  <si>
    <t>S202300610</t>
  </si>
  <si>
    <t>S202300611</t>
  </si>
  <si>
    <t>S202300612</t>
  </si>
  <si>
    <t>C0151</t>
  </si>
  <si>
    <t>S202300613</t>
  </si>
  <si>
    <t>C0289</t>
  </si>
  <si>
    <t>S202300614</t>
  </si>
  <si>
    <t>S202300615</t>
  </si>
  <si>
    <t>S202300616</t>
  </si>
  <si>
    <t>S202300617</t>
  </si>
  <si>
    <t>C0320</t>
  </si>
  <si>
    <t>S202300618</t>
  </si>
  <si>
    <t>C0629</t>
  </si>
  <si>
    <t>S202300619</t>
  </si>
  <si>
    <t>C0059</t>
  </si>
  <si>
    <t>S202300620</t>
  </si>
  <si>
    <t>S202300621</t>
  </si>
  <si>
    <t>C0294</t>
  </si>
  <si>
    <t>S202300622</t>
  </si>
  <si>
    <t>S202300623</t>
  </si>
  <si>
    <t>S202300624</t>
  </si>
  <si>
    <t>S202300625</t>
  </si>
  <si>
    <t>C0805</t>
  </si>
  <si>
    <t>S202300626</t>
  </si>
  <si>
    <t>S202300627</t>
  </si>
  <si>
    <t>C0026</t>
  </si>
  <si>
    <t>S202300628</t>
  </si>
  <si>
    <t>S202300629</t>
  </si>
  <si>
    <t>C0411</t>
  </si>
  <si>
    <t>S202300630</t>
  </si>
  <si>
    <t>C0863</t>
  </si>
  <si>
    <t>S202300631</t>
  </si>
  <si>
    <t>S202300632</t>
  </si>
  <si>
    <t>S202300633</t>
  </si>
  <si>
    <t>S202300634</t>
  </si>
  <si>
    <t>C0107</t>
  </si>
  <si>
    <t>S202300635</t>
  </si>
  <si>
    <t>C0627</t>
  </si>
  <si>
    <t>S202300636</t>
  </si>
  <si>
    <t>S202300637</t>
  </si>
  <si>
    <t>S202300638</t>
  </si>
  <si>
    <t>S202300639</t>
  </si>
  <si>
    <t>C0718</t>
  </si>
  <si>
    <t>S202300640</t>
  </si>
  <si>
    <t>S202300641</t>
  </si>
  <si>
    <t>S202300642</t>
  </si>
  <si>
    <t>C0133</t>
  </si>
  <si>
    <t>S202300643</t>
  </si>
  <si>
    <t>C0089</t>
  </si>
  <si>
    <t>S202300644</t>
  </si>
  <si>
    <t>C0486</t>
  </si>
  <si>
    <t>S202300645</t>
  </si>
  <si>
    <t>S202300646</t>
  </si>
  <si>
    <t>S202300647</t>
  </si>
  <si>
    <t>S202300648</t>
  </si>
  <si>
    <t>C0436</t>
  </si>
  <si>
    <t>S202300649</t>
  </si>
  <si>
    <t>S202300650</t>
  </si>
  <si>
    <t>C0412</t>
  </si>
  <si>
    <t>S202300651</t>
  </si>
  <si>
    <t>S202300652</t>
  </si>
  <si>
    <t>C0129</t>
  </si>
  <si>
    <t>S202300653</t>
  </si>
  <si>
    <t>S202300654</t>
  </si>
  <si>
    <t>S202300655</t>
  </si>
  <si>
    <t>S202300656</t>
  </si>
  <si>
    <t>C0802</t>
  </si>
  <si>
    <t>S202300657</t>
  </si>
  <si>
    <t>S202300658</t>
  </si>
  <si>
    <t>S202300659</t>
  </si>
  <si>
    <t>S202300660</t>
  </si>
  <si>
    <t>S202300661</t>
  </si>
  <si>
    <t>C0043</t>
  </si>
  <si>
    <t>S202300662</t>
  </si>
  <si>
    <t>C0428</t>
  </si>
  <si>
    <t>S202300663</t>
  </si>
  <si>
    <t>C0012</t>
  </si>
  <si>
    <t>S202300664</t>
  </si>
  <si>
    <t>S202300665</t>
  </si>
  <si>
    <t>S202300666</t>
  </si>
  <si>
    <t>C0522</t>
  </si>
  <si>
    <t>S202300667</t>
  </si>
  <si>
    <t>C0753</t>
  </si>
  <si>
    <t>S202300668</t>
  </si>
  <si>
    <t>C0259</t>
  </si>
  <si>
    <t>S202300669</t>
  </si>
  <si>
    <t>C0546</t>
  </si>
  <si>
    <t>S202300670</t>
  </si>
  <si>
    <t>C0778</t>
  </si>
  <si>
    <t>S202300671</t>
  </si>
  <si>
    <t>C0271</t>
  </si>
  <si>
    <t>S202300672</t>
  </si>
  <si>
    <t>C0249</t>
  </si>
  <si>
    <t>S202300673</t>
  </si>
  <si>
    <t>S202300674</t>
  </si>
  <si>
    <t>S202300675</t>
  </si>
  <si>
    <t>C0312</t>
  </si>
  <si>
    <t>S202300676</t>
  </si>
  <si>
    <t>C0350</t>
  </si>
  <si>
    <t>S202300677</t>
  </si>
  <si>
    <t>C0395</t>
  </si>
  <si>
    <t>S202300678</t>
  </si>
  <si>
    <t>C0602</t>
  </si>
  <si>
    <t>S202300679</t>
  </si>
  <si>
    <t>S202300680</t>
  </si>
  <si>
    <t>C0668</t>
  </si>
  <si>
    <t>S202300681</t>
  </si>
  <si>
    <t>S202300682</t>
  </si>
  <si>
    <t>C0559</t>
  </si>
  <si>
    <t>S202300683</t>
  </si>
  <si>
    <t>S202300684</t>
  </si>
  <si>
    <t>S202300685</t>
  </si>
  <si>
    <t>C0368</t>
  </si>
  <si>
    <t>S202300686</t>
  </si>
  <si>
    <t>S202300687</t>
  </si>
  <si>
    <t>C0492</t>
  </si>
  <si>
    <t>S202300688</t>
  </si>
  <si>
    <t>C0317</t>
  </si>
  <si>
    <t>S202300689</t>
  </si>
  <si>
    <t>C0116</t>
  </si>
  <si>
    <t>S202300690</t>
  </si>
  <si>
    <t>S202300691</t>
  </si>
  <si>
    <t>C0685</t>
  </si>
  <si>
    <t>S202300692</t>
  </si>
  <si>
    <t>S202300693</t>
  </si>
  <si>
    <t>S202300694</t>
  </si>
  <si>
    <t>S202300695</t>
  </si>
  <si>
    <t>C0410</t>
  </si>
  <si>
    <t>S202300696</t>
  </si>
  <si>
    <t>S202300697</t>
  </si>
  <si>
    <t>C0730</t>
  </si>
  <si>
    <t>S202300698</t>
  </si>
  <si>
    <t>S202300699</t>
  </si>
  <si>
    <t>C0593</t>
  </si>
  <si>
    <t>S202300700</t>
  </si>
  <si>
    <t>S202300701</t>
  </si>
  <si>
    <t>S202300702</t>
  </si>
  <si>
    <t>C0760</t>
  </si>
  <si>
    <t>S202300703</t>
  </si>
  <si>
    <t>C0530</t>
  </si>
  <si>
    <t>S202300704</t>
  </si>
  <si>
    <t>S202300705</t>
  </si>
  <si>
    <t>S202300706</t>
  </si>
  <si>
    <t>C0568</t>
  </si>
  <si>
    <t>S202300707</t>
  </si>
  <si>
    <t>C0466</t>
  </si>
  <si>
    <t>S202300708</t>
  </si>
  <si>
    <t>S202300709</t>
  </si>
  <si>
    <t>S202300710</t>
  </si>
  <si>
    <t>S202300711</t>
  </si>
  <si>
    <t>S202300712</t>
  </si>
  <si>
    <t>C0567</t>
  </si>
  <si>
    <t>S202300713</t>
  </si>
  <si>
    <t>C0121</t>
  </si>
  <si>
    <t>S202300714</t>
  </si>
  <si>
    <t>C0898</t>
  </si>
  <si>
    <t>S202300715</t>
  </si>
  <si>
    <t>C0769</t>
  </si>
  <si>
    <t>S202300716</t>
  </si>
  <si>
    <t>C0454</t>
  </si>
  <si>
    <t>S202300717</t>
  </si>
  <si>
    <t>S202300718</t>
  </si>
  <si>
    <t>S202300719</t>
  </si>
  <si>
    <t>S202300720</t>
  </si>
  <si>
    <t>C0671</t>
  </si>
  <si>
    <t>S202300721</t>
  </si>
  <si>
    <t>S202300722</t>
  </si>
  <si>
    <t>S202300723</t>
  </si>
  <si>
    <t>S202300724</t>
  </si>
  <si>
    <t>S202300725</t>
  </si>
  <si>
    <t>C0332</t>
  </si>
  <si>
    <t>S202300726</t>
  </si>
  <si>
    <t>C0741</t>
  </si>
  <si>
    <t>S202300727</t>
  </si>
  <si>
    <t>S202300728</t>
  </si>
  <si>
    <t>C0230</t>
  </si>
  <si>
    <t>S202300729</t>
  </si>
  <si>
    <t>S202300730</t>
  </si>
  <si>
    <t>S202300731</t>
  </si>
  <si>
    <t>C0198</t>
  </si>
  <si>
    <t>S202300732</t>
  </si>
  <si>
    <t>S202300733</t>
  </si>
  <si>
    <t>S202300734</t>
  </si>
  <si>
    <t>C0300</t>
  </si>
  <si>
    <t>S202300735</t>
  </si>
  <si>
    <t>C0528</t>
  </si>
  <si>
    <t>S202300736</t>
  </si>
  <si>
    <t>S202300737</t>
  </si>
  <si>
    <t>S202300738</t>
  </si>
  <si>
    <t>C0549</t>
  </si>
  <si>
    <t>S202300739</t>
  </si>
  <si>
    <t>S202300740</t>
  </si>
  <si>
    <t>C0187</t>
  </si>
  <si>
    <t>S202300741</t>
  </si>
  <si>
    <t>C0616</t>
  </si>
  <si>
    <t>S202300742</t>
  </si>
  <si>
    <t>S202300743</t>
  </si>
  <si>
    <t>S202300744</t>
  </si>
  <si>
    <t>C0812</t>
  </si>
  <si>
    <t>S202300745</t>
  </si>
  <si>
    <t>S202300746</t>
  </si>
  <si>
    <t>S202300747</t>
  </si>
  <si>
    <t>C0879</t>
  </si>
  <si>
    <t>S202300748</t>
  </si>
  <si>
    <t>S202300749</t>
  </si>
  <si>
    <t>S202300750</t>
  </si>
  <si>
    <t>S202300751</t>
  </si>
  <si>
    <t>C0523</t>
  </si>
  <si>
    <t>S202300752</t>
  </si>
  <si>
    <t>S202300753</t>
  </si>
  <si>
    <t>S202300754</t>
  </si>
  <si>
    <t>S202300755</t>
  </si>
  <si>
    <t>S202300756</t>
  </si>
  <si>
    <t>S202300757</t>
  </si>
  <si>
    <t>S202300758</t>
  </si>
  <si>
    <t>S202300759</t>
  </si>
  <si>
    <t>S202300760</t>
  </si>
  <si>
    <t>S202300761</t>
  </si>
  <si>
    <t>C0393</t>
  </si>
  <si>
    <t>S202300762</t>
  </si>
  <si>
    <t>C0558</t>
  </si>
  <si>
    <t>S202300763</t>
  </si>
  <si>
    <t>C0564</t>
  </si>
  <si>
    <t>S202300764</t>
  </si>
  <si>
    <t>S202300765</t>
  </si>
  <si>
    <t>S202300766</t>
  </si>
  <si>
    <t>C0237</t>
  </si>
  <si>
    <t>S202300767</t>
  </si>
  <si>
    <t>S202300768</t>
  </si>
  <si>
    <t>C0701</t>
  </si>
  <si>
    <t>S202300769</t>
  </si>
  <si>
    <t>S202300770</t>
  </si>
  <si>
    <t>C0062</t>
  </si>
  <si>
    <t>S202300771</t>
  </si>
  <si>
    <t>S202300772</t>
  </si>
  <si>
    <t>S202300773</t>
  </si>
  <si>
    <t>S202300774</t>
  </si>
  <si>
    <t>C0516</t>
  </si>
  <si>
    <t>S202300775</t>
  </si>
  <si>
    <t>S202300776</t>
  </si>
  <si>
    <t>S202300777</t>
  </si>
  <si>
    <t>S202300778</t>
  </si>
  <si>
    <t>S202300779</t>
  </si>
  <si>
    <t>C0588</t>
  </si>
  <si>
    <t>S202300780</t>
  </si>
  <si>
    <t>S202300781</t>
  </si>
  <si>
    <t>S202300782</t>
  </si>
  <si>
    <t>S202300783</t>
  </si>
  <si>
    <t>S202300784</t>
  </si>
  <si>
    <t>S202300785</t>
  </si>
  <si>
    <t>S202300786</t>
  </si>
  <si>
    <t>C0063</t>
  </si>
  <si>
    <t>S202300787</t>
  </si>
  <si>
    <t>S202300788</t>
  </si>
  <si>
    <t>C0587</t>
  </si>
  <si>
    <t>S202300789</t>
  </si>
  <si>
    <t>S202300790</t>
  </si>
  <si>
    <t>C0712</t>
  </si>
  <si>
    <t>S202300791</t>
  </si>
  <si>
    <t>C0882</t>
  </si>
  <si>
    <t>S202300792</t>
  </si>
  <si>
    <t>S202300793</t>
  </si>
  <si>
    <t>S202300794</t>
  </si>
  <si>
    <t>S202300795</t>
  </si>
  <si>
    <t>C0348</t>
  </si>
  <si>
    <t>S202300796</t>
  </si>
  <si>
    <t>C0624</t>
  </si>
  <si>
    <t>S202300797</t>
  </si>
  <si>
    <t>C0684</t>
  </si>
  <si>
    <t>S202300798</t>
  </si>
  <si>
    <t>S202300799</t>
  </si>
  <si>
    <t>C0586</t>
  </si>
  <si>
    <t>S202300800</t>
  </si>
  <si>
    <t>S202300801</t>
  </si>
  <si>
    <t>S202300802</t>
  </si>
  <si>
    <t>S202300803</t>
  </si>
  <si>
    <t>C0095</t>
  </si>
  <si>
    <t>S202300804</t>
  </si>
  <si>
    <t>C0056</t>
  </si>
  <si>
    <t>S202300805</t>
  </si>
  <si>
    <t>C0460</t>
  </si>
  <si>
    <t>S202300806</t>
  </si>
  <si>
    <t>S202300807</t>
  </si>
  <si>
    <t>S202300808</t>
  </si>
  <si>
    <t>S202300809</t>
  </si>
  <si>
    <t>C0886</t>
  </si>
  <si>
    <t>S202300810</t>
  </si>
  <si>
    <t>C0361</t>
  </si>
  <si>
    <t>S202300811</t>
  </si>
  <si>
    <t>S202300812</t>
  </si>
  <si>
    <t>C0118</t>
  </si>
  <si>
    <t>S202300813</t>
  </si>
  <si>
    <t>S202300814</t>
  </si>
  <si>
    <t>S202300815</t>
  </si>
  <si>
    <t>C0272</t>
  </si>
  <si>
    <t>S202300816</t>
  </si>
  <si>
    <t>C0104</t>
  </si>
  <si>
    <t>S202300817</t>
  </si>
  <si>
    <t>S202300818</t>
  </si>
  <si>
    <t>S202300819</t>
  </si>
  <si>
    <t>S202300820</t>
  </si>
  <si>
    <t>C0394</t>
  </si>
  <si>
    <t>S202300821</t>
  </si>
  <si>
    <t>S202300822</t>
  </si>
  <si>
    <t>S202300823</t>
  </si>
  <si>
    <t>C0325</t>
  </si>
  <si>
    <t>S202300824</t>
  </si>
  <si>
    <t>S202300825</t>
  </si>
  <si>
    <t>C0599</t>
  </si>
  <si>
    <t>S202300826</t>
  </si>
  <si>
    <t>S202300827</t>
  </si>
  <si>
    <t>S202300828</t>
  </si>
  <si>
    <t>C0494</t>
  </si>
  <si>
    <t>S202300829</t>
  </si>
  <si>
    <t>S202300830</t>
  </si>
  <si>
    <t>S202300831</t>
  </si>
  <si>
    <t>S202300832</t>
  </si>
  <si>
    <t>S202300833</t>
  </si>
  <si>
    <t>C0883</t>
  </si>
  <si>
    <t>S202300834</t>
  </si>
  <si>
    <t>C0735</t>
  </si>
  <si>
    <t>S202300835</t>
  </si>
  <si>
    <t>S202300836</t>
  </si>
  <si>
    <t>S202300837</t>
  </si>
  <si>
    <t>S202300838</t>
  </si>
  <si>
    <t>C0049</t>
  </si>
  <si>
    <t>S202300839</t>
  </si>
  <si>
    <t>S202300840</t>
  </si>
  <si>
    <t>S202300841</t>
  </si>
  <si>
    <t>S202300842</t>
  </si>
  <si>
    <t>S202300843</t>
  </si>
  <si>
    <t>C0441</t>
  </si>
  <si>
    <t>S202300844</t>
  </si>
  <si>
    <t>S202300845</t>
  </si>
  <si>
    <t>S202300846</t>
  </si>
  <si>
    <t>S202300847</t>
  </si>
  <si>
    <t>C0468</t>
  </si>
  <si>
    <t>S202300848</t>
  </si>
  <si>
    <t>S202300849</t>
  </si>
  <si>
    <t>S202300850</t>
  </si>
  <si>
    <t>C0553</t>
  </si>
  <si>
    <t>S202300851</t>
  </si>
  <si>
    <t>C0890</t>
  </si>
  <si>
    <t>S202300852</t>
  </si>
  <si>
    <t>C0833</t>
  </si>
  <si>
    <t>S202300853</t>
  </si>
  <si>
    <t>C0563</t>
  </si>
  <si>
    <t>S202300854</t>
  </si>
  <si>
    <t>C0842</t>
  </si>
  <si>
    <t>S202300855</t>
  </si>
  <si>
    <t>S202300856</t>
  </si>
  <si>
    <t>S202300857</t>
  </si>
  <si>
    <t>S202300858</t>
  </si>
  <si>
    <t>C0175</t>
  </si>
  <si>
    <t>S202300859</t>
  </si>
  <si>
    <t>C0241</t>
  </si>
  <si>
    <t>S202300860</t>
  </si>
  <si>
    <t>S202300861</t>
  </si>
  <si>
    <t>S202300862</t>
  </si>
  <si>
    <t>S202300863</t>
  </si>
  <si>
    <t>C0117</t>
  </si>
  <si>
    <t>S202300864</t>
  </si>
  <si>
    <t>S202300865</t>
  </si>
  <si>
    <t>S202300866</t>
  </si>
  <si>
    <t>C0148</t>
  </si>
  <si>
    <t>S202300867</t>
  </si>
  <si>
    <t>S202300868</t>
  </si>
  <si>
    <t>S202300869</t>
  </si>
  <si>
    <t>S202300870</t>
  </si>
  <si>
    <t>S202300871</t>
  </si>
  <si>
    <t>C0184</t>
  </si>
  <si>
    <t>S202300872</t>
  </si>
  <si>
    <t>C0194</t>
  </si>
  <si>
    <t>S202300873</t>
  </si>
  <si>
    <t>S202300874</t>
  </si>
  <si>
    <t>C0433</t>
  </si>
  <si>
    <t>S202300875</t>
  </si>
  <si>
    <t>S202300876</t>
  </si>
  <si>
    <t>S202300877</t>
  </si>
  <si>
    <t>S202300878</t>
  </si>
  <si>
    <t>C0141</t>
  </si>
  <si>
    <t>S202300879</t>
  </si>
  <si>
    <t>S202300880</t>
  </si>
  <si>
    <t>C0695</t>
  </si>
  <si>
    <t>S202300881</t>
  </si>
  <si>
    <t>S202300882</t>
  </si>
  <si>
    <t>S202300883</t>
  </si>
  <si>
    <t>S202300884</t>
  </si>
  <si>
    <t>S202300885</t>
  </si>
  <si>
    <t>C0387</t>
  </si>
  <si>
    <t>S202300886</t>
  </si>
  <si>
    <t>S202300887</t>
  </si>
  <si>
    <t>S202300888</t>
  </si>
  <si>
    <t>S202300889</t>
  </si>
  <si>
    <t>S202300890</t>
  </si>
  <si>
    <t>C0732</t>
  </si>
  <si>
    <t>S202300891</t>
  </si>
  <si>
    <t>S202300892</t>
  </si>
  <si>
    <t>C0334</t>
  </si>
  <si>
    <t>S202300893</t>
  </si>
  <si>
    <t>S202300894</t>
  </si>
  <si>
    <t>S202300895</t>
  </si>
  <si>
    <t>C0431</t>
  </si>
  <si>
    <t>S202300896</t>
  </si>
  <si>
    <t>S202300897</t>
  </si>
  <si>
    <t>S202300898</t>
  </si>
  <si>
    <t>S202300899</t>
  </si>
  <si>
    <t>S202300900</t>
  </si>
  <si>
    <t>S202300901</t>
  </si>
  <si>
    <t>C0626</t>
  </si>
  <si>
    <t>S202300902</t>
  </si>
  <si>
    <t>C0304</t>
  </si>
  <si>
    <t>S202300903</t>
  </si>
  <si>
    <t>C0193</t>
  </si>
  <si>
    <t>S202300904</t>
  </si>
  <si>
    <t>S202300905</t>
  </si>
  <si>
    <t>S202300906</t>
  </si>
  <si>
    <t>S202300907</t>
  </si>
  <si>
    <t>S202300908</t>
  </si>
  <si>
    <t>S202300909</t>
  </si>
  <si>
    <t>S202300910</t>
  </si>
  <si>
    <t>S202300911</t>
  </si>
  <si>
    <t>S202300912</t>
  </si>
  <si>
    <t>S202300913</t>
  </si>
  <si>
    <t>C0517</t>
  </si>
  <si>
    <t>S202300914</t>
  </si>
  <si>
    <t>C0038</t>
  </si>
  <si>
    <t>S202300915</t>
  </si>
  <si>
    <t>C0381</t>
  </si>
  <si>
    <t>S202300916</t>
  </si>
  <si>
    <t>S202300917</t>
  </si>
  <si>
    <t>S202300918</t>
  </si>
  <si>
    <t>S202300919</t>
  </si>
  <si>
    <t>S202300920</t>
  </si>
  <si>
    <t>S202300921</t>
  </si>
  <si>
    <t>S202300922</t>
  </si>
  <si>
    <t>S202300923</t>
  </si>
  <si>
    <t>S202300924</t>
  </si>
  <si>
    <t>S202300925</t>
  </si>
  <si>
    <t>C0055</t>
  </si>
  <si>
    <t>S202300926</t>
  </si>
  <si>
    <t>C0076</t>
  </si>
  <si>
    <t>S202300927</t>
  </si>
  <si>
    <t>S202300928</t>
  </si>
  <si>
    <t>S202300929</t>
  </si>
  <si>
    <t>S202300930</t>
  </si>
  <si>
    <t>C0621</t>
  </si>
  <si>
    <t>S202300931</t>
  </si>
  <si>
    <t>S202300932</t>
  </si>
  <si>
    <t>S202300933</t>
  </si>
  <si>
    <t>C0897</t>
  </si>
  <si>
    <t>S202300934</t>
  </si>
  <si>
    <t>S202300935</t>
  </si>
  <si>
    <t>C0157</t>
  </si>
  <si>
    <t>S202300936</t>
  </si>
  <si>
    <t>C0344</t>
  </si>
  <si>
    <t>S202300937</t>
  </si>
  <si>
    <t>S202300938</t>
  </si>
  <si>
    <t>S202300939</t>
  </si>
  <si>
    <t>S202300940</t>
  </si>
  <si>
    <t>S202300941</t>
  </si>
  <si>
    <t>S202300942</t>
  </si>
  <si>
    <t>C0022</t>
  </si>
  <si>
    <t>S202300943</t>
  </si>
  <si>
    <t>S202300944</t>
  </si>
  <si>
    <t>C0343</t>
  </si>
  <si>
    <t>S202300945</t>
  </si>
  <si>
    <t>C0847</t>
  </si>
  <si>
    <t>S202300946</t>
  </si>
  <si>
    <t>S202300947</t>
  </si>
  <si>
    <t>C0815</t>
  </si>
  <si>
    <t>S202300948</t>
  </si>
  <si>
    <t>S202300949</t>
  </si>
  <si>
    <t>C0679</t>
  </si>
  <si>
    <t>S202300950</t>
  </si>
  <si>
    <t>S202300951</t>
  </si>
  <si>
    <t>S202300952</t>
  </si>
  <si>
    <t>C0634</t>
  </si>
  <si>
    <t>S202300953</t>
  </si>
  <si>
    <t>S202300954</t>
  </si>
  <si>
    <t>S202300955</t>
  </si>
  <si>
    <t>S202300956</t>
  </si>
  <si>
    <t>S202300957</t>
  </si>
  <si>
    <t>C0857</t>
  </si>
  <si>
    <t>S202300958</t>
  </si>
  <si>
    <t>C0819</t>
  </si>
  <si>
    <t>S202300959</t>
  </si>
  <si>
    <t>S202300960</t>
  </si>
  <si>
    <t>S202300961</t>
  </si>
  <si>
    <t>S202300962</t>
  </si>
  <si>
    <t>S202300963</t>
  </si>
  <si>
    <t>S202300964</t>
  </si>
  <si>
    <t>S202300965</t>
  </si>
  <si>
    <t>S202300966</t>
  </si>
  <si>
    <t>S202300967</t>
  </si>
  <si>
    <t>S202300968</t>
  </si>
  <si>
    <t>S202300969</t>
  </si>
  <si>
    <t>S202300970</t>
  </si>
  <si>
    <t>C0515</t>
  </si>
  <si>
    <t>S202300971</t>
  </si>
  <si>
    <t>C0652</t>
  </si>
  <si>
    <t>S202300972</t>
  </si>
  <si>
    <t>C0083</t>
  </si>
  <si>
    <t>S202300973</t>
  </si>
  <si>
    <t>C0450</t>
  </si>
  <si>
    <t>S202300974</t>
  </si>
  <si>
    <t>C0785</t>
  </si>
  <si>
    <t>S202300975</t>
  </si>
  <si>
    <t>S202300976</t>
  </si>
  <si>
    <t>C0832</t>
  </si>
  <si>
    <t>S202300977</t>
  </si>
  <si>
    <t>C0290</t>
  </si>
  <si>
    <t>S202300978</t>
  </si>
  <si>
    <t>C0183</t>
  </si>
  <si>
    <t>S202300979</t>
  </si>
  <si>
    <t>C0767</t>
  </si>
  <si>
    <t>S202300980</t>
  </si>
  <si>
    <t>S202300981</t>
  </si>
  <si>
    <t>S202300982</t>
  </si>
  <si>
    <t>S202300983</t>
  </si>
  <si>
    <t>S202300984</t>
  </si>
  <si>
    <t>S202300985</t>
  </si>
  <si>
    <t>C0770</t>
  </si>
  <si>
    <t>S202300986</t>
  </si>
  <si>
    <t>S202300987</t>
  </si>
  <si>
    <t>S202300988</t>
  </si>
  <si>
    <t>C0244</t>
  </si>
  <si>
    <t>S202300989</t>
  </si>
  <si>
    <t>S202300990</t>
  </si>
  <si>
    <t>S202300991</t>
  </si>
  <si>
    <t>C0182</t>
  </si>
  <si>
    <t>S202300992</t>
  </si>
  <si>
    <t>C0595</t>
  </si>
  <si>
    <t>S202300993</t>
  </si>
  <si>
    <t>C0471</t>
  </si>
  <si>
    <t>S202300994</t>
  </si>
  <si>
    <t>S202300995</t>
  </si>
  <si>
    <t>C0491</t>
  </si>
  <si>
    <t>S202300996</t>
  </si>
  <si>
    <t>S202300997</t>
  </si>
  <si>
    <t>S202300998</t>
  </si>
  <si>
    <t>S202300999</t>
  </si>
  <si>
    <t>C0475</t>
  </si>
  <si>
    <t>S202301000</t>
  </si>
  <si>
    <t>S202301001</t>
  </si>
  <si>
    <t>S202301002</t>
  </si>
  <si>
    <t>S202301003</t>
  </si>
  <si>
    <t>S202301004</t>
  </si>
  <si>
    <t>S202301005</t>
  </si>
  <si>
    <t>C0453</t>
  </si>
  <si>
    <t>S202301006</t>
  </si>
  <si>
    <t>S202301007</t>
  </si>
  <si>
    <t>S202301008</t>
  </si>
  <si>
    <t>C0791</t>
  </si>
  <si>
    <t>S202301009</t>
  </si>
  <si>
    <t>C0483</t>
  </si>
  <si>
    <t>S202301010</t>
  </si>
  <si>
    <t>S202301011</t>
  </si>
  <si>
    <t>S202301012</t>
  </si>
  <si>
    <t>S202301013</t>
  </si>
  <si>
    <t>C0267</t>
  </si>
  <si>
    <t>S202301014</t>
  </si>
  <si>
    <t>S202301015</t>
  </si>
  <si>
    <t>C0379</t>
  </si>
  <si>
    <t>S202301016</t>
  </si>
  <si>
    <t>C0052</t>
  </si>
  <si>
    <t>S202301017</t>
  </si>
  <si>
    <t>C0220</t>
  </si>
  <si>
    <t>S202301018</t>
  </si>
  <si>
    <t>C0235</t>
  </si>
  <si>
    <t>S202301019</t>
  </si>
  <si>
    <t>S202301020</t>
  </si>
  <si>
    <t>S202301021</t>
  </si>
  <si>
    <t>C0068</t>
  </si>
  <si>
    <t>S202301022</t>
  </si>
  <si>
    <t>S202301023</t>
  </si>
  <si>
    <t>S202301024</t>
  </si>
  <si>
    <t>C0305</t>
  </si>
  <si>
    <t>S202301025</t>
  </si>
  <si>
    <t>C0893</t>
  </si>
  <si>
    <t>S202301026</t>
  </si>
  <si>
    <t>S202301027</t>
  </si>
  <si>
    <t>S202301028</t>
  </si>
  <si>
    <t>S202301029</t>
  </si>
  <si>
    <t>S202301030</t>
  </si>
  <si>
    <t>C0174</t>
  </si>
  <si>
    <t>S202301031</t>
  </si>
  <si>
    <t>S202301032</t>
  </si>
  <si>
    <t>S202301033</t>
  </si>
  <si>
    <t>S202301034</t>
  </si>
  <si>
    <t>C0215</t>
  </si>
  <si>
    <t>S202301035</t>
  </si>
  <si>
    <t>S202301036</t>
  </si>
  <si>
    <t>C0400</t>
  </si>
  <si>
    <t>S202301037</t>
  </si>
  <si>
    <t>S202301038</t>
  </si>
  <si>
    <t>C0726</t>
  </si>
  <si>
    <t>S202301039</t>
  </si>
  <si>
    <t>S202301040</t>
  </si>
  <si>
    <t>C0673</t>
  </si>
  <si>
    <t>S202301041</t>
  </si>
  <si>
    <t>C0892</t>
  </si>
  <si>
    <t>S202301042</t>
  </si>
  <si>
    <t>C0054</t>
  </si>
  <si>
    <t>S202301043</t>
  </si>
  <si>
    <t>C0359</t>
  </si>
  <si>
    <t>S202301044</t>
  </si>
  <si>
    <t>C0149</t>
  </si>
  <si>
    <t>S202301045</t>
  </si>
  <si>
    <t>S202301046</t>
  </si>
  <si>
    <t>S202301047</t>
  </si>
  <si>
    <t>C0615</t>
  </si>
  <si>
    <t>S202301048</t>
  </si>
  <si>
    <t>S202301049</t>
  </si>
  <si>
    <t>S202301050</t>
  </si>
  <si>
    <t>C0458</t>
  </si>
  <si>
    <t>S202301051</t>
  </si>
  <si>
    <t>C0654</t>
  </si>
  <si>
    <t>S202301052</t>
  </si>
  <si>
    <t>C0875</t>
  </si>
  <si>
    <t>S202301053</t>
  </si>
  <si>
    <t>C0643</t>
  </si>
  <si>
    <t>S202301054</t>
  </si>
  <si>
    <t>C0452</t>
  </si>
  <si>
    <t>S202301055</t>
  </si>
  <si>
    <t>C0188</t>
  </si>
  <si>
    <t>S202301056</t>
  </si>
  <si>
    <t>S202301057</t>
  </si>
  <si>
    <t>S202301058</t>
  </si>
  <si>
    <t>S202301059</t>
  </si>
  <si>
    <t>C0382</t>
  </si>
  <si>
    <t>S202301060</t>
  </si>
  <si>
    <t>S202301061</t>
  </si>
  <si>
    <t>S202301062</t>
  </si>
  <si>
    <t>S202301063</t>
  </si>
  <si>
    <t>S202301064</t>
  </si>
  <si>
    <t>S202301065</t>
  </si>
  <si>
    <t>S202301066</t>
  </si>
  <si>
    <t>S202301067</t>
  </si>
  <si>
    <t>C0166</t>
  </si>
  <si>
    <t>S202301068</t>
  </si>
  <si>
    <t>C0091</t>
  </si>
  <si>
    <t>S202301069</t>
  </si>
  <si>
    <t>S202301070</t>
  </si>
  <si>
    <t>C0839</t>
  </si>
  <si>
    <t>S202301071</t>
  </si>
  <si>
    <t>S202301072</t>
  </si>
  <si>
    <t>S202301073</t>
  </si>
  <si>
    <t>C0057</t>
  </si>
  <si>
    <t>S202301074</t>
  </si>
  <si>
    <t>S202301075</t>
  </si>
  <si>
    <t>S202301076</t>
  </si>
  <si>
    <t>C0826</t>
  </si>
  <si>
    <t>S202301077</t>
  </si>
  <si>
    <t>S202301078</t>
  </si>
  <si>
    <t>S202301079</t>
  </si>
  <si>
    <t>C0137</t>
  </si>
  <si>
    <t>S202301080</t>
  </si>
  <si>
    <t>S202301081</t>
  </si>
  <si>
    <t>S202301082</t>
  </si>
  <si>
    <t>S202301083</t>
  </si>
  <si>
    <t>S202301084</t>
  </si>
  <si>
    <t>S202301085</t>
  </si>
  <si>
    <t>C0046</t>
  </si>
  <si>
    <t>S202301086</t>
  </si>
  <si>
    <t>C0296</t>
  </si>
  <si>
    <t>S202301087</t>
  </si>
  <si>
    <t>C0288</t>
  </si>
  <si>
    <t>S202301088</t>
  </si>
  <si>
    <t>S202301089</t>
  </si>
  <si>
    <t>S202301090</t>
  </si>
  <si>
    <t>C0207</t>
  </si>
  <si>
    <t>S202301091</t>
  </si>
  <si>
    <t>S202301092</t>
  </si>
  <si>
    <t>S202301093</t>
  </si>
  <si>
    <t>S202301094</t>
  </si>
  <si>
    <t>S202301095</t>
  </si>
  <si>
    <t>S202301096</t>
  </si>
  <si>
    <t>C0680</t>
  </si>
  <si>
    <t>S202301097</t>
  </si>
  <si>
    <t>S202301098</t>
  </si>
  <si>
    <t>S202301099</t>
  </si>
  <si>
    <t>S202301100</t>
  </si>
  <si>
    <t>S202301101</t>
  </si>
  <si>
    <t>S202301102</t>
  </si>
  <si>
    <t>C0262</t>
  </si>
  <si>
    <t>S202301103</t>
  </si>
  <si>
    <t>C0482</t>
  </si>
  <si>
    <t>S202301104</t>
  </si>
  <si>
    <t>S202301105</t>
  </si>
  <si>
    <t>C0303</t>
  </si>
  <si>
    <t>S202301106</t>
  </si>
  <si>
    <t>S202301107</t>
  </si>
  <si>
    <t>C0540</t>
  </si>
  <si>
    <t>S202301108</t>
  </si>
  <si>
    <t>C0746</t>
  </si>
  <si>
    <t>S202301109</t>
  </si>
  <si>
    <t>C0666</t>
  </si>
  <si>
    <t>S202301110</t>
  </si>
  <si>
    <t>S202301111</t>
  </si>
  <si>
    <t>S202301112</t>
  </si>
  <si>
    <t>S202301113</t>
  </si>
  <si>
    <t>S202301114</t>
  </si>
  <si>
    <t>C0306</t>
  </si>
  <si>
    <t>S202301115</t>
  </si>
  <si>
    <t>C0635</t>
  </si>
  <si>
    <t>S202301116</t>
  </si>
  <si>
    <t>S202301117</t>
  </si>
  <si>
    <t>C0792</t>
  </si>
  <si>
    <t>S202301118</t>
  </si>
  <si>
    <t>S202301119</t>
  </si>
  <si>
    <t>S202301120</t>
  </si>
  <si>
    <t>S202301121</t>
  </si>
  <si>
    <t>C0840</t>
  </si>
  <si>
    <t>S202301122</t>
  </si>
  <si>
    <t>S202301123</t>
  </si>
  <si>
    <t>S202301124</t>
  </si>
  <si>
    <t>C0318</t>
  </si>
  <si>
    <t>S202301125</t>
  </si>
  <si>
    <t>S202301126</t>
  </si>
  <si>
    <t>S202301127</t>
  </si>
  <si>
    <t>S202301128</t>
  </si>
  <si>
    <t>S202301129</t>
  </si>
  <si>
    <t>C0176</t>
  </si>
  <si>
    <t>S202301130</t>
  </si>
  <si>
    <t>S202301131</t>
  </si>
  <si>
    <t>C0217</t>
  </si>
  <si>
    <t>S202301132</t>
  </si>
  <si>
    <t>C0132</t>
  </si>
  <si>
    <t>S202301133</t>
  </si>
  <si>
    <t>C0245</t>
  </si>
  <si>
    <t>S202301134</t>
  </si>
  <si>
    <t>S202301135</t>
  </si>
  <si>
    <t>S202301136</t>
  </si>
  <si>
    <t>S202301137</t>
  </si>
  <si>
    <t>S202301138</t>
  </si>
  <si>
    <t>S202301139</t>
  </si>
  <si>
    <t>C0246</t>
  </si>
  <si>
    <t>S202301140</t>
  </si>
  <si>
    <t>S202301141</t>
  </si>
  <si>
    <t>S202301142</t>
  </si>
  <si>
    <t>S202301143</t>
  </si>
  <si>
    <t>S202301144</t>
  </si>
  <si>
    <t>S202301145</t>
  </si>
  <si>
    <t>S202301146</t>
  </si>
  <si>
    <t>S202301147</t>
  </si>
  <si>
    <t>S202301148</t>
  </si>
  <si>
    <t>C0583</t>
  </si>
  <si>
    <t>S202301149</t>
  </si>
  <si>
    <t>C0526</t>
  </si>
  <si>
    <t>S202301150</t>
  </si>
  <si>
    <t>S202301151</t>
  </si>
  <si>
    <t>C0292</t>
  </si>
  <si>
    <t>S202301152</t>
  </si>
  <si>
    <t>S202301153</t>
  </si>
  <si>
    <t>S202301154</t>
  </si>
  <si>
    <t>S202301155</t>
  </si>
  <si>
    <t>S202301156</t>
  </si>
  <si>
    <t>S202301157</t>
  </si>
  <si>
    <t>S202301158</t>
  </si>
  <si>
    <t>S202301159</t>
  </si>
  <si>
    <t>C0275</t>
  </si>
  <si>
    <t>S202301160</t>
  </si>
  <si>
    <t>C0216</t>
  </si>
  <si>
    <t>S202301161</t>
  </si>
  <si>
    <t>S202301162</t>
  </si>
  <si>
    <t>S202301163</t>
  </si>
  <si>
    <t>S202301164</t>
  </si>
  <si>
    <t>S202301165</t>
  </si>
  <si>
    <t>S202301166</t>
  </si>
  <si>
    <t>C0168</t>
  </si>
  <si>
    <t>S202301167</t>
  </si>
  <si>
    <t>C0037</t>
  </si>
  <si>
    <t>S202301168</t>
  </si>
  <si>
    <t>S202301169</t>
  </si>
  <si>
    <t>S202301170</t>
  </si>
  <si>
    <t>S202301171</t>
  </si>
  <si>
    <t>S202301172</t>
  </si>
  <si>
    <t>S202301173</t>
  </si>
  <si>
    <t>C0124</t>
  </si>
  <si>
    <t>S202301174</t>
  </si>
  <si>
    <t>S202301175</t>
  </si>
  <si>
    <t>S202301176</t>
  </si>
  <si>
    <t>S202301177</t>
  </si>
  <si>
    <t>S202301178</t>
  </si>
  <si>
    <t>C0299</t>
  </si>
  <si>
    <t>S202301179</t>
  </si>
  <si>
    <t>C0744</t>
  </si>
  <si>
    <t>S202301180</t>
  </si>
  <si>
    <t>C0651</t>
  </si>
  <si>
    <t>S202301181</t>
  </si>
  <si>
    <t>C0706</t>
  </si>
  <si>
    <t>S202301182</t>
  </si>
  <si>
    <t>S202301183</t>
  </si>
  <si>
    <t>C0662</t>
  </si>
  <si>
    <t>S202301184</t>
  </si>
  <si>
    <t>S202301185</t>
  </si>
  <si>
    <t>S202301186</t>
  </si>
  <si>
    <t>S202301187</t>
  </si>
  <si>
    <t>S202301188</t>
  </si>
  <si>
    <t>S202301189</t>
  </si>
  <si>
    <t>S202301190</t>
  </si>
  <si>
    <t>S202301191</t>
  </si>
  <si>
    <t>S202301192</t>
  </si>
  <si>
    <t>C0031</t>
  </si>
  <si>
    <t>S202301193</t>
  </si>
  <si>
    <t>S202301194</t>
  </si>
  <si>
    <t>S202301195</t>
  </si>
  <si>
    <t>S202301196</t>
  </si>
  <si>
    <t>S202301197</t>
  </si>
  <si>
    <t>S202301198</t>
  </si>
  <si>
    <t>S202301199</t>
  </si>
  <si>
    <t>S202301200</t>
  </si>
  <si>
    <t>S202301201</t>
  </si>
  <si>
    <t>C0798</t>
  </si>
  <si>
    <t>S202301202</t>
  </si>
  <si>
    <t>S202301203</t>
  </si>
  <si>
    <t>S202301204</t>
  </si>
  <si>
    <t>C0208</t>
  </si>
  <si>
    <t>S202301205</t>
  </si>
  <si>
    <t>S202301206</t>
  </si>
  <si>
    <t>S202301207</t>
  </si>
  <si>
    <t>S202301208</t>
  </si>
  <si>
    <t>C0373</t>
  </si>
  <si>
    <t>S202301209</t>
  </si>
  <si>
    <t>S202301210</t>
  </si>
  <si>
    <t>C0639</t>
  </si>
  <si>
    <t>S202301211</t>
  </si>
  <si>
    <t>C0390</t>
  </si>
  <si>
    <t>S202301212</t>
  </si>
  <si>
    <t>S202301213</t>
  </si>
  <si>
    <t>C0518</t>
  </si>
  <si>
    <t>S202301214</t>
  </si>
  <si>
    <t>S202301215</t>
  </si>
  <si>
    <t>C0500</t>
  </si>
  <si>
    <t>S202301216</t>
  </si>
  <si>
    <t>S202301217</t>
  </si>
  <si>
    <t>S202301218</t>
  </si>
  <si>
    <t>C0181</t>
  </si>
  <si>
    <t>S202301219</t>
  </si>
  <si>
    <t>S202301220</t>
  </si>
  <si>
    <t>S202301221</t>
  </si>
  <si>
    <t>C0502</t>
  </si>
  <si>
    <t>S202301222</t>
  </si>
  <si>
    <t>S202301223</t>
  </si>
  <si>
    <t>S202301224</t>
  </si>
  <si>
    <t>S202301225</t>
  </si>
  <si>
    <t>S202301226</t>
  </si>
  <si>
    <t>S202301227</t>
  </si>
  <si>
    <t>S202301228</t>
  </si>
  <si>
    <t>C0571</t>
  </si>
  <si>
    <t>S202301229</t>
  </si>
  <si>
    <t>S202301230</t>
  </si>
  <si>
    <t>S202301231</t>
  </si>
  <si>
    <t>C0484</t>
  </si>
  <si>
    <t>S202301232</t>
  </si>
  <si>
    <t>C0078</t>
  </si>
  <si>
    <t>S202301233</t>
  </si>
  <si>
    <t>S202301234</t>
  </si>
  <si>
    <t>S202301235</t>
  </si>
  <si>
    <t>C0010</t>
  </si>
  <si>
    <t>S202301236</t>
  </si>
  <si>
    <t>C0240</t>
  </si>
  <si>
    <t>S202301237</t>
  </si>
  <si>
    <t>S202301238</t>
  </si>
  <si>
    <t>S202301239</t>
  </si>
  <si>
    <t>C0155</t>
  </si>
  <si>
    <t>S202301240</t>
  </si>
  <si>
    <t>S202301241</t>
  </si>
  <si>
    <t>C0858</t>
  </si>
  <si>
    <t>S202301242</t>
  </si>
  <si>
    <t>S202301243</t>
  </si>
  <si>
    <t>C0201</t>
  </si>
  <si>
    <t>S202301244</t>
  </si>
  <si>
    <t>S202301245</t>
  </si>
  <si>
    <t>C0309</t>
  </si>
  <si>
    <t>S202301246</t>
  </si>
  <si>
    <t>S202301247</t>
  </si>
  <si>
    <t>C0810</t>
  </si>
  <si>
    <t>S202301248</t>
  </si>
  <si>
    <t>S202301249</t>
  </si>
  <si>
    <t>S202301250</t>
  </si>
  <si>
    <t>S202301251</t>
  </si>
  <si>
    <t>S202301252</t>
  </si>
  <si>
    <t>S202301253</t>
  </si>
  <si>
    <t>S202301254</t>
  </si>
  <si>
    <t>S202301255</t>
  </si>
  <si>
    <t>S202301256</t>
  </si>
  <si>
    <t>S202301257</t>
  </si>
  <si>
    <t>S202301258</t>
  </si>
  <si>
    <t>S202301259</t>
  </si>
  <si>
    <t>S202301260</t>
  </si>
  <si>
    <t>S202301261</t>
  </si>
  <si>
    <t>S202301262</t>
  </si>
  <si>
    <t>S202301263</t>
  </si>
  <si>
    <t>S202301264</t>
  </si>
  <si>
    <t>S202301265</t>
  </si>
  <si>
    <t>S202301266</t>
  </si>
  <si>
    <t>S202301267</t>
  </si>
  <si>
    <t>C0609</t>
  </si>
  <si>
    <t>S202301268</t>
  </si>
  <si>
    <t>S202301269</t>
  </si>
  <si>
    <t>S202301270</t>
  </si>
  <si>
    <t>S202301271</t>
  </si>
  <si>
    <t>S202301272</t>
  </si>
  <si>
    <t>S202301273</t>
  </si>
  <si>
    <t>S202301274</t>
  </si>
  <si>
    <t>S202301275</t>
  </si>
  <si>
    <t>C0195</t>
  </si>
  <si>
    <t>S202301276</t>
  </si>
  <si>
    <t>S202301277</t>
  </si>
  <si>
    <t>C0709</t>
  </si>
  <si>
    <t>S202301278</t>
  </si>
  <si>
    <t>S202301279</t>
  </si>
  <si>
    <t>S202301280</t>
  </si>
  <si>
    <t>C0429</t>
  </si>
  <si>
    <t>S202301281</t>
  </si>
  <si>
    <t>S202301282</t>
  </si>
  <si>
    <t>S202301283</t>
  </si>
  <si>
    <t>S202301284</t>
  </si>
  <si>
    <t>S202301285</t>
  </si>
  <si>
    <t>S202301286</t>
  </si>
  <si>
    <t>S202301287</t>
  </si>
  <si>
    <t>S202301288</t>
  </si>
  <si>
    <t>S202301289</t>
  </si>
  <si>
    <t>C0006</t>
  </si>
  <si>
    <t>S202301290</t>
  </si>
  <si>
    <t>S202301291</t>
  </si>
  <si>
    <t>C0891</t>
  </si>
  <si>
    <t>S202301292</t>
  </si>
  <si>
    <t>S202301293</t>
  </si>
  <si>
    <t>C0638</t>
  </si>
  <si>
    <t>S202301294</t>
  </si>
  <si>
    <t>S202301295</t>
  </si>
  <si>
    <t>S202301296</t>
  </si>
  <si>
    <t>S202301297</t>
  </si>
  <si>
    <t>C0439</t>
  </si>
  <si>
    <t>S202301298</t>
  </si>
  <si>
    <t>S202301299</t>
  </si>
  <si>
    <t>S202301300</t>
  </si>
  <si>
    <t>S202400001</t>
  </si>
  <si>
    <t>C0015</t>
  </si>
  <si>
    <t>S202400002</t>
  </si>
  <si>
    <t>S202400003</t>
  </si>
  <si>
    <t>S202400004</t>
  </si>
  <si>
    <t>S202400005</t>
  </si>
  <si>
    <t>C0106</t>
  </si>
  <si>
    <t>S202400006</t>
  </si>
  <si>
    <t>C0644</t>
  </si>
  <si>
    <t>S202400007</t>
  </si>
  <si>
    <t>S202400008</t>
  </si>
  <si>
    <t>S202400009</t>
  </si>
  <si>
    <t>S202400010</t>
  </si>
  <si>
    <t>C0852</t>
  </si>
  <si>
    <t>S202400011</t>
  </si>
  <si>
    <t>S202400012</t>
  </si>
  <si>
    <t>S202400013</t>
  </si>
  <si>
    <t>C0887</t>
  </si>
  <si>
    <t>S202400014</t>
  </si>
  <si>
    <t>S202400015</t>
  </si>
  <si>
    <t>S202400016</t>
  </si>
  <si>
    <t>C0021</t>
  </si>
  <si>
    <t>S202400017</t>
  </si>
  <si>
    <t>S202400018</t>
  </si>
  <si>
    <t>S202400019</t>
  </si>
  <si>
    <t>C0120</t>
  </si>
  <si>
    <t>S202400020</t>
  </si>
  <si>
    <t>S202400021</t>
  </si>
  <si>
    <t>S202400022</t>
  </si>
  <si>
    <t>C0180</t>
  </si>
  <si>
    <t>S202400023</t>
  </si>
  <si>
    <t>S202400024</t>
  </si>
  <si>
    <t>S202400025</t>
  </si>
  <si>
    <t>C0580</t>
  </si>
  <si>
    <t>S202400026</t>
  </si>
  <si>
    <t>C0579</t>
  </si>
  <si>
    <t>S202400027</t>
  </si>
  <si>
    <t>C0286</t>
  </si>
  <si>
    <t>S202400028</t>
  </si>
  <si>
    <t>S202400029</t>
  </si>
  <si>
    <t>S202400030</t>
  </si>
  <si>
    <t>S202400031</t>
  </si>
  <si>
    <t>C0027</t>
  </si>
  <si>
    <t>S202400032</t>
  </si>
  <si>
    <t>S202400033</t>
  </si>
  <si>
    <t>S202400034</t>
  </si>
  <si>
    <t>S202400035</t>
  </si>
  <si>
    <t>C0211</t>
  </si>
  <si>
    <t>S202400036</t>
  </si>
  <si>
    <t>S202400037</t>
  </si>
  <si>
    <t>S202400038</t>
  </si>
  <si>
    <t>S202400039</t>
  </si>
  <si>
    <t>S202400040</t>
  </si>
  <si>
    <t>S202400041</t>
  </si>
  <si>
    <t>S202400042</t>
  </si>
  <si>
    <t>S202400043</t>
  </si>
  <si>
    <t>C0164</t>
  </si>
  <si>
    <t>S202400044</t>
  </si>
  <si>
    <t>C0326</t>
  </si>
  <si>
    <t>S202400045</t>
  </si>
  <si>
    <t>C0029</t>
  </si>
  <si>
    <t>S202400046</t>
  </si>
  <si>
    <t>C0762</t>
  </si>
  <si>
    <t>S202400047</t>
  </si>
  <si>
    <t>S202400048</t>
  </si>
  <si>
    <t>S202400049</t>
  </si>
  <si>
    <t>S202400050</t>
  </si>
  <si>
    <t>S202400051</t>
  </si>
  <si>
    <t>C0766</t>
  </si>
  <si>
    <t>S202400052</t>
  </si>
  <si>
    <t>S202400053</t>
  </si>
  <si>
    <t>S202400054</t>
  </si>
  <si>
    <t>S202400055</t>
  </si>
  <si>
    <t>S202400056</t>
  </si>
  <si>
    <t>S202400057</t>
  </si>
  <si>
    <t>S202400058</t>
  </si>
  <si>
    <t>S202400059</t>
  </si>
  <si>
    <t>C0127</t>
  </si>
  <si>
    <t>S202400060</t>
  </si>
  <si>
    <t>S202400061</t>
  </si>
  <si>
    <t>C0463</t>
  </si>
  <si>
    <t>S202400062</t>
  </si>
  <si>
    <t>S202400063</t>
  </si>
  <si>
    <t>S202400064</t>
  </si>
  <si>
    <t>C0310</t>
  </si>
  <si>
    <t>S202400065</t>
  </si>
  <si>
    <t>C0209</t>
  </si>
  <si>
    <t>S202400066</t>
  </si>
  <si>
    <t>C0353</t>
  </si>
  <si>
    <t>S202400067</t>
  </si>
  <si>
    <t>C0751</t>
  </si>
  <si>
    <t>S202400068</t>
  </si>
  <si>
    <t>S202400069</t>
  </si>
  <si>
    <t>S202400070</t>
  </si>
  <si>
    <t>S202400071</t>
  </si>
  <si>
    <t>C0800</t>
  </si>
  <si>
    <t>S202400072</t>
  </si>
  <si>
    <t>S202400073</t>
  </si>
  <si>
    <t>S202400074</t>
  </si>
  <si>
    <t>S202400075</t>
  </si>
  <si>
    <t>S202400076</t>
  </si>
  <si>
    <t>S202400077</t>
  </si>
  <si>
    <t>C0088</t>
  </si>
  <si>
    <t>S202400078</t>
  </si>
  <si>
    <t>S202400079</t>
  </si>
  <si>
    <t>S202400080</t>
  </si>
  <si>
    <t>S202400081</t>
  </si>
  <si>
    <t>S202400082</t>
  </si>
  <si>
    <t>S202400083</t>
  </si>
  <si>
    <t>S202400084</t>
  </si>
  <si>
    <t>S202400085</t>
  </si>
  <si>
    <t>S202400086</t>
  </si>
  <si>
    <t>S202400087</t>
  </si>
  <si>
    <t>S202400088</t>
  </si>
  <si>
    <t>S202400089</t>
  </si>
  <si>
    <t>S202400090</t>
  </si>
  <si>
    <t>S202400091</t>
  </si>
  <si>
    <t>S202400092</t>
  </si>
  <si>
    <t>S202400093</t>
  </si>
  <si>
    <t>S202400094</t>
  </si>
  <si>
    <t>C0092</t>
  </si>
  <si>
    <t>S202400095</t>
  </si>
  <si>
    <t>S202400096</t>
  </si>
  <si>
    <t>S202400097</t>
  </si>
  <si>
    <t>S202400098</t>
  </si>
  <si>
    <t>S202400099</t>
  </si>
  <si>
    <t>S202400100</t>
  </si>
  <si>
    <t>S202400101</t>
  </si>
  <si>
    <t>S202400102</t>
  </si>
  <si>
    <t>C0268</t>
  </si>
  <si>
    <t>S202400103</t>
  </si>
  <si>
    <t>S202400104</t>
  </si>
  <si>
    <t>S202400105</t>
  </si>
  <si>
    <t>S202400106</t>
  </si>
  <si>
    <t>S202400107</t>
  </si>
  <si>
    <t>S202400108</t>
  </si>
  <si>
    <t>S202400109</t>
  </si>
  <si>
    <t>S202400110</t>
  </si>
  <si>
    <t>C0473</t>
  </si>
  <si>
    <t>S202400111</t>
  </si>
  <si>
    <t>S202400112</t>
  </si>
  <si>
    <t>S202400113</t>
  </si>
  <si>
    <t>S202400114</t>
  </si>
  <si>
    <t>S202400115</t>
  </si>
  <si>
    <t>S202400116</t>
  </si>
  <si>
    <t>S202400117</t>
  </si>
  <si>
    <t>C0281</t>
  </si>
  <si>
    <t>S202400118</t>
  </si>
  <si>
    <t>S202400119</t>
  </si>
  <si>
    <t>S202400120</t>
  </si>
  <si>
    <t>S202400121</t>
  </si>
  <si>
    <t>S202400122</t>
  </si>
  <si>
    <t>S202400123</t>
  </si>
  <si>
    <t>C0206</t>
  </si>
  <si>
    <t>S202400124</t>
  </si>
  <si>
    <t>S202400125</t>
  </si>
  <si>
    <t>S202400126</t>
  </si>
  <si>
    <t>S202400127</t>
  </si>
  <si>
    <t>S202400128</t>
  </si>
  <si>
    <t>S202400129</t>
  </si>
  <si>
    <t>C0130</t>
  </si>
  <si>
    <t>S202400130</t>
  </si>
  <si>
    <t>S202400131</t>
  </si>
  <si>
    <t>C0338</t>
  </si>
  <si>
    <t>S202400132</t>
  </si>
  <si>
    <t>S202400133</t>
  </si>
  <si>
    <t>S202400134</t>
  </si>
  <si>
    <t>S202400135</t>
  </si>
  <si>
    <t>S202400136</t>
  </si>
  <si>
    <t>S202400137</t>
  </si>
  <si>
    <t>C0146</t>
  </si>
  <si>
    <t>S202400138</t>
  </si>
  <si>
    <t>S202400139</t>
  </si>
  <si>
    <t>S202400140</t>
  </si>
  <si>
    <t>S202400141</t>
  </si>
  <si>
    <t>C0823</t>
  </si>
  <si>
    <t>S202400142</t>
  </si>
  <si>
    <t>S202400143</t>
  </si>
  <si>
    <t>S202400144</t>
  </si>
  <si>
    <t>S202400145</t>
  </si>
  <si>
    <t>S202400146</t>
  </si>
  <si>
    <t>S202400147</t>
  </si>
  <si>
    <t>C0041</t>
  </si>
  <si>
    <t>S202400148</t>
  </si>
  <si>
    <t>C0487</t>
  </si>
  <si>
    <t>S202400149</t>
  </si>
  <si>
    <t>S202400150</t>
  </si>
  <si>
    <t>S202400151</t>
  </si>
  <si>
    <t>S202400152</t>
  </si>
  <si>
    <t>C0697</t>
  </si>
  <si>
    <t>S202400153</t>
  </si>
  <si>
    <t>S202400154</t>
  </si>
  <si>
    <t>C0264</t>
  </si>
  <si>
    <t>S202400155</t>
  </si>
  <si>
    <t>C0524</t>
  </si>
  <si>
    <t>S202400156</t>
  </si>
  <si>
    <t>S202400157</t>
  </si>
  <si>
    <t>C0269</t>
  </si>
  <si>
    <t>S202400158</t>
  </si>
  <si>
    <t>S202400159</t>
  </si>
  <si>
    <t>C0319</t>
  </si>
  <si>
    <t>S202400160</t>
  </si>
  <si>
    <t>C0884</t>
  </si>
  <si>
    <t>S202400161</t>
  </si>
  <si>
    <t>S202400162</t>
  </si>
  <si>
    <t>S202400163</t>
  </si>
  <si>
    <t>S202400164</t>
  </si>
  <si>
    <t>S202400165</t>
  </si>
  <si>
    <t>S202400166</t>
  </si>
  <si>
    <t>S202400167</t>
  </si>
  <si>
    <t>S202400168</t>
  </si>
  <si>
    <t>S202400169</t>
  </si>
  <si>
    <t>S202400170</t>
  </si>
  <si>
    <t>S202400171</t>
  </si>
  <si>
    <t>S202400172</t>
  </si>
  <si>
    <t>S202400173</t>
  </si>
  <si>
    <t>S202400174</t>
  </si>
  <si>
    <t>C0375</t>
  </si>
  <si>
    <t>S202400175</t>
  </si>
  <si>
    <t>S202400176</t>
  </si>
  <si>
    <t>S202400177</t>
  </si>
  <si>
    <t>C0001</t>
  </si>
  <si>
    <t>S202400178</t>
  </si>
  <si>
    <t>S202400179</t>
  </si>
  <si>
    <t>S202400180</t>
  </si>
  <si>
    <t>S202400181</t>
  </si>
  <si>
    <t>C0569</t>
  </si>
  <si>
    <t>S202400182</t>
  </si>
  <si>
    <t>S202400183</t>
  </si>
  <si>
    <t>S202400184</t>
  </si>
  <si>
    <t>C0555</t>
  </si>
  <si>
    <t>S202400185</t>
  </si>
  <si>
    <t>C0786</t>
  </si>
  <si>
    <t>S202400186</t>
  </si>
  <si>
    <t>S202400187</t>
  </si>
  <si>
    <t>C0480</t>
  </si>
  <si>
    <t>S202400188</t>
  </si>
  <si>
    <t>S202400189</t>
  </si>
  <si>
    <t>S202400190</t>
  </si>
  <si>
    <t>S202400191</t>
  </si>
  <si>
    <t>S202400192</t>
  </si>
  <si>
    <t>S202400193</t>
  </si>
  <si>
    <t>S202400194</t>
  </si>
  <si>
    <t>S202400195</t>
  </si>
  <si>
    <t>S202400196</t>
  </si>
  <si>
    <t>S202400197</t>
  </si>
  <si>
    <t>C0405</t>
  </si>
  <si>
    <t>S202400198</t>
  </si>
  <si>
    <t>S202400199</t>
  </si>
  <si>
    <t>C0378</t>
  </si>
  <si>
    <t>S202400200</t>
  </si>
  <si>
    <t>S202400201</t>
  </si>
  <si>
    <t>S202400202</t>
  </si>
  <si>
    <t>S202400203</t>
  </si>
  <si>
    <t>S202400204</t>
  </si>
  <si>
    <t>S202400205</t>
  </si>
  <si>
    <t>C0255</t>
  </si>
  <si>
    <t>S202400206</t>
  </si>
  <si>
    <t>S202400207</t>
  </si>
  <si>
    <t>C0566</t>
  </si>
  <si>
    <t>S202400208</t>
  </si>
  <si>
    <t>S202400209</t>
  </si>
  <si>
    <t>S202400210</t>
  </si>
  <si>
    <t>S202400211</t>
  </si>
  <si>
    <t>S202400212</t>
  </si>
  <si>
    <t>S202400213</t>
  </si>
  <si>
    <t>S202400214</t>
  </si>
  <si>
    <t>S202400215</t>
  </si>
  <si>
    <t>S202400216</t>
  </si>
  <si>
    <t>S202400217</t>
  </si>
  <si>
    <t>S202400218</t>
  </si>
  <si>
    <t>S202400219</t>
  </si>
  <si>
    <t>S202400220</t>
  </si>
  <si>
    <t>S202400221</t>
  </si>
  <si>
    <t>S202400222</t>
  </si>
  <si>
    <t>S202400223</t>
  </si>
  <si>
    <t>S202400224</t>
  </si>
  <si>
    <t>S202400225</t>
  </si>
  <si>
    <t>S202400226</t>
  </si>
  <si>
    <t>S202400227</t>
  </si>
  <si>
    <t>S202400228</t>
  </si>
  <si>
    <t>C0720</t>
  </si>
  <si>
    <t>S202400229</t>
  </si>
  <si>
    <t>S202400230</t>
  </si>
  <si>
    <t>C0803</t>
  </si>
  <si>
    <t>S202400231</t>
  </si>
  <si>
    <t>S202400232</t>
  </si>
  <si>
    <t>C0597</t>
  </si>
  <si>
    <t>S202400233</t>
  </si>
  <si>
    <t>C0869</t>
  </si>
  <si>
    <t>S202400234</t>
  </si>
  <si>
    <t>S202400235</t>
  </si>
  <si>
    <t>S202400236</t>
  </si>
  <si>
    <t>S202400237</t>
  </si>
  <si>
    <t>C0675</t>
  </si>
  <si>
    <t>S202400238</t>
  </si>
  <si>
    <t>S202400239</t>
  </si>
  <si>
    <t>S202400240</t>
  </si>
  <si>
    <t>S202400241</t>
  </si>
  <si>
    <t>S202400242</t>
  </si>
  <si>
    <t>S202400243</t>
  </si>
  <si>
    <t>C0761</t>
  </si>
  <si>
    <t>S202400244</t>
  </si>
  <si>
    <t>S202400245</t>
  </si>
  <si>
    <t>S202400246</t>
  </si>
  <si>
    <t>S202400247</t>
  </si>
  <si>
    <t>S202400248</t>
  </si>
  <si>
    <t>S202400249</t>
  </si>
  <si>
    <t>C0811</t>
  </si>
  <si>
    <t>S202400250</t>
  </si>
  <si>
    <t>C0093</t>
  </si>
  <si>
    <t>S202400251</t>
  </si>
  <si>
    <t>S202400252</t>
  </si>
  <si>
    <t>C0363</t>
  </si>
  <si>
    <t>S202400253</t>
  </si>
  <si>
    <t>S202400254</t>
  </si>
  <si>
    <t>S202400255</t>
  </si>
  <si>
    <t>S202400256</t>
  </si>
  <si>
    <t>S202400257</t>
  </si>
  <si>
    <t>S202400258</t>
  </si>
  <si>
    <t>S202400259</t>
  </si>
  <si>
    <t>S202400260</t>
  </si>
  <si>
    <t>C0415</t>
  </si>
  <si>
    <t>S202400261</t>
  </si>
  <si>
    <t>S202400262</t>
  </si>
  <si>
    <t>S202400263</t>
  </si>
  <si>
    <t>S202400264</t>
  </si>
  <si>
    <t>S202400265</t>
  </si>
  <si>
    <t>S202400266</t>
  </si>
  <si>
    <t>S202400267</t>
  </si>
  <si>
    <t>S202400268</t>
  </si>
  <si>
    <t>S202400269</t>
  </si>
  <si>
    <t>C0134</t>
  </si>
  <si>
    <t>S202400270</t>
  </si>
  <si>
    <t>S202400271</t>
  </si>
  <si>
    <t>S202400272</t>
  </si>
  <si>
    <t>S202400273</t>
  </si>
  <si>
    <t>C0476</t>
  </si>
  <si>
    <t>S202400274</t>
  </si>
  <si>
    <t>C0899</t>
  </si>
  <si>
    <t>S202400275</t>
  </si>
  <si>
    <t>S202400276</t>
  </si>
  <si>
    <t>S202400277</t>
  </si>
  <si>
    <t>S202400278</t>
  </si>
  <si>
    <t>S202400279</t>
  </si>
  <si>
    <t>S202400280</t>
  </si>
  <si>
    <t>S202400281</t>
  </si>
  <si>
    <t>C0836</t>
  </si>
  <si>
    <t>S202400282</t>
  </si>
  <si>
    <t>S202400283</t>
  </si>
  <si>
    <t>S202400284</t>
  </si>
  <si>
    <t>S202400285</t>
  </si>
  <si>
    <t>S202400286</t>
  </si>
  <si>
    <t>C0513</t>
  </si>
  <si>
    <t>S202400287</t>
  </si>
  <si>
    <t>S202400288</t>
  </si>
  <si>
    <t>S202400289</t>
  </si>
  <si>
    <t>S202400290</t>
  </si>
  <si>
    <t>S202400291</t>
  </si>
  <si>
    <t>S202400292</t>
  </si>
  <si>
    <t>S202400293</t>
  </si>
  <si>
    <t>S202400294</t>
  </si>
  <si>
    <t>S202400295</t>
  </si>
  <si>
    <t>S202400296</t>
  </si>
  <si>
    <t>S202400297</t>
  </si>
  <si>
    <t>C0225</t>
  </si>
  <si>
    <t>S202400298</t>
  </si>
  <si>
    <t>S202400299</t>
  </si>
  <si>
    <t>S202400300</t>
  </si>
  <si>
    <t>S202400301</t>
  </si>
  <si>
    <t>S202400302</t>
  </si>
  <si>
    <t>S202400303</t>
  </si>
  <si>
    <t>S202400304</t>
  </si>
  <si>
    <t>C0221</t>
  </si>
  <si>
    <t>S202400305</t>
  </si>
  <si>
    <t>C0584</t>
  </si>
  <si>
    <t>S202400306</t>
  </si>
  <si>
    <t>S202400307</t>
  </si>
  <si>
    <t>S202400308</t>
  </si>
  <si>
    <t>S202400309</t>
  </si>
  <si>
    <t>S202400310</t>
  </si>
  <si>
    <t>S202400311</t>
  </si>
  <si>
    <t>S202400312</t>
  </si>
  <si>
    <t>C0274</t>
  </si>
  <si>
    <t>S202400313</t>
  </si>
  <si>
    <t>S202400314</t>
  </si>
  <si>
    <t>S202400315</t>
  </si>
  <si>
    <t>S202400316</t>
  </si>
  <si>
    <t>S202400317</t>
  </si>
  <si>
    <t>S202400318</t>
  </si>
  <si>
    <t>S202400319</t>
  </si>
  <si>
    <t>S202400320</t>
  </si>
  <si>
    <t>S202400321</t>
  </si>
  <si>
    <t>C0745</t>
  </si>
  <si>
    <t>S202400322</t>
  </si>
  <si>
    <t>S202400323</t>
  </si>
  <si>
    <t>S202400324</t>
  </si>
  <si>
    <t>S202400325</t>
  </si>
  <si>
    <t>S202400326</t>
  </si>
  <si>
    <t>S202400327</t>
  </si>
  <si>
    <t>S202400328</t>
  </si>
  <si>
    <t>C0430</t>
  </si>
  <si>
    <t>S202400329</t>
  </si>
  <si>
    <t>S202400330</t>
  </si>
  <si>
    <t>S202400331</t>
  </si>
  <si>
    <t>S202400332</t>
  </si>
  <si>
    <t>S202400333</t>
  </si>
  <si>
    <t>S202400334</t>
  </si>
  <si>
    <t>S202400335</t>
  </si>
  <si>
    <t>S202400336</t>
  </si>
  <si>
    <t>S202400337</t>
  </si>
  <si>
    <t>S202400338</t>
  </si>
  <si>
    <t>S202400339</t>
  </si>
  <si>
    <t>S202400340</t>
  </si>
  <si>
    <t>C0780</t>
  </si>
  <si>
    <t>S202400341</t>
  </si>
  <si>
    <t>S202400342</t>
  </si>
  <si>
    <t>S202400343</t>
  </si>
  <si>
    <t>S202400344</t>
  </si>
  <si>
    <t>S202400345</t>
  </si>
  <si>
    <t>S202400346</t>
  </si>
  <si>
    <t>S202400347</t>
  </si>
  <si>
    <t>S202400348</t>
  </si>
  <si>
    <t>S202400349</t>
  </si>
  <si>
    <t>S202400350</t>
  </si>
  <si>
    <t>S202400351</t>
  </si>
  <si>
    <t>C0364</t>
  </si>
  <si>
    <t>S202400352</t>
  </si>
  <si>
    <t>S202400353</t>
  </si>
  <si>
    <t>S202400354</t>
  </si>
  <si>
    <t>S202400355</t>
  </si>
  <si>
    <t>S202400356</t>
  </si>
  <si>
    <t>S202400357</t>
  </si>
  <si>
    <t>S202400358</t>
  </si>
  <si>
    <t>S202400359</t>
  </si>
  <si>
    <t>S202400360</t>
  </si>
  <si>
    <t>S202400361</t>
  </si>
  <si>
    <t>S202400362</t>
  </si>
  <si>
    <t>S202400363</t>
  </si>
  <si>
    <t>S202400364</t>
  </si>
  <si>
    <t>S202400365</t>
  </si>
  <si>
    <t>S202400366</t>
  </si>
  <si>
    <t>S202400367</t>
  </si>
  <si>
    <t>S202400368</t>
  </si>
  <si>
    <t>S202400369</t>
  </si>
  <si>
    <t>S202400370</t>
  </si>
  <si>
    <t>S202400371</t>
  </si>
  <si>
    <t>S202400372</t>
  </si>
  <si>
    <t>S202400373</t>
  </si>
  <si>
    <t>S202400374</t>
  </si>
  <si>
    <t>S202400375</t>
  </si>
  <si>
    <t>S202400376</t>
  </si>
  <si>
    <t>S202400377</t>
  </si>
  <si>
    <t>S202400378</t>
  </si>
  <si>
    <t>S202400379</t>
  </si>
  <si>
    <t>C0265</t>
  </si>
  <si>
    <t>S202400380</t>
  </si>
  <si>
    <t>S202400381</t>
  </si>
  <si>
    <t>C0729</t>
  </si>
  <si>
    <t>S202400382</t>
  </si>
  <si>
    <t>C0535</t>
  </si>
  <si>
    <t>S202400383</t>
  </si>
  <si>
    <t>C0610</t>
  </si>
  <si>
    <t>S202400384</t>
  </si>
  <si>
    <t>C0838</t>
  </si>
  <si>
    <t>S202400385</t>
  </si>
  <si>
    <t>S202400386</t>
  </si>
  <si>
    <t>S202400387</t>
  </si>
  <si>
    <t>S202400388</t>
  </si>
  <si>
    <t>S202400389</t>
  </si>
  <si>
    <t>S202400390</t>
  </si>
  <si>
    <t>S202400391</t>
  </si>
  <si>
    <t>S202400392</t>
  </si>
  <si>
    <t>S202400393</t>
  </si>
  <si>
    <t>S202400394</t>
  </si>
  <si>
    <t>S202400395</t>
  </si>
  <si>
    <t>S202400396</t>
  </si>
  <si>
    <t>S202400397</t>
  </si>
  <si>
    <t>S202400398</t>
  </si>
  <si>
    <t>S202400399</t>
  </si>
  <si>
    <t>S202400400</t>
  </si>
  <si>
    <t>S202400401</t>
  </si>
  <si>
    <t>S202400402</t>
  </si>
  <si>
    <t>S202400403</t>
  </si>
  <si>
    <t>S202400404</t>
  </si>
  <si>
    <t>S202400405</t>
  </si>
  <si>
    <t>S202400406</t>
  </si>
  <si>
    <t>S202400407</t>
  </si>
  <si>
    <t>S202400408</t>
  </si>
  <si>
    <t>S202400409</t>
  </si>
  <si>
    <t>S202400410</t>
  </si>
  <si>
    <t>S202400411</t>
  </si>
  <si>
    <t>S202400412</t>
  </si>
  <si>
    <t>S202400413</t>
  </si>
  <si>
    <t>S202400414</t>
  </si>
  <si>
    <t>S202400415</t>
  </si>
  <si>
    <t>S202400416</t>
  </si>
  <si>
    <t>S202400417</t>
  </si>
  <si>
    <t>S202400418</t>
  </si>
  <si>
    <t>S202400419</t>
  </si>
  <si>
    <t>C0242</t>
  </si>
  <si>
    <t>S202400420</t>
  </si>
  <si>
    <t>C0510</t>
  </si>
  <si>
    <t>S202400421</t>
  </si>
  <si>
    <t>S202400422</t>
  </si>
  <si>
    <t>S202400423</t>
  </si>
  <si>
    <t>S202400424</t>
  </si>
  <si>
    <t>S202400425</t>
  </si>
  <si>
    <t>S202400426</t>
  </si>
  <si>
    <t>C0356</t>
  </si>
  <si>
    <t>S202400427</t>
  </si>
  <si>
    <t>S202400428</t>
  </si>
  <si>
    <t>S202400429</t>
  </si>
  <si>
    <t>S202400430</t>
  </si>
  <si>
    <t>S202400431</t>
  </si>
  <si>
    <t>S202400432</t>
  </si>
  <si>
    <t>C0414</t>
  </si>
  <si>
    <t>S202400433</t>
  </si>
  <si>
    <t>S202400434</t>
  </si>
  <si>
    <t>S202400435</t>
  </si>
  <si>
    <t>S202400436</t>
  </si>
  <si>
    <t>S202400437</t>
  </si>
  <si>
    <t>S202400438</t>
  </si>
  <si>
    <t>S202400439</t>
  </si>
  <si>
    <t>S202400440</t>
  </si>
  <si>
    <t>S202400441</t>
  </si>
  <si>
    <t>S202400442</t>
  </si>
  <si>
    <t>S202400443</t>
  </si>
  <si>
    <t>S202400444</t>
  </si>
  <si>
    <t>S202400445</t>
  </si>
  <si>
    <t>S202400446</t>
  </si>
  <si>
    <t>S202400447</t>
  </si>
  <si>
    <t>S202400448</t>
  </si>
  <si>
    <t>S202400449</t>
  </si>
  <si>
    <t>S202400450</t>
  </si>
  <si>
    <t>S202400451</t>
  </si>
  <si>
    <t>S202400452</t>
  </si>
  <si>
    <t>S202400453</t>
  </si>
  <si>
    <t>S202400454</t>
  </si>
  <si>
    <t>C0461</t>
  </si>
  <si>
    <t>S202400455</t>
  </si>
  <si>
    <t>S202400456</t>
  </si>
  <si>
    <t>C0521</t>
  </si>
  <si>
    <t>S202400457</t>
  </si>
  <si>
    <t>S202400458</t>
  </si>
  <si>
    <t>S202400459</t>
  </si>
  <si>
    <t>S202400460</t>
  </si>
  <si>
    <t>C0562</t>
  </si>
  <si>
    <t>S202400461</t>
  </si>
  <si>
    <t>S202400462</t>
  </si>
  <si>
    <t>S202400463</t>
  </si>
  <si>
    <t>S202400464</t>
  </si>
  <si>
    <t>S202400465</t>
  </si>
  <si>
    <t>S202400466</t>
  </si>
  <si>
    <t>S202400467</t>
  </si>
  <si>
    <t>S202400468</t>
  </si>
  <si>
    <t>S202400469</t>
  </si>
  <si>
    <t>S202400470</t>
  </si>
  <si>
    <t>S202400471</t>
  </si>
  <si>
    <t>S202400472</t>
  </si>
  <si>
    <t>S202400473</t>
  </si>
  <si>
    <t>S202400474</t>
  </si>
  <si>
    <t>S202400475</t>
  </si>
  <si>
    <t>S202400476</t>
  </si>
  <si>
    <t>S202400477</t>
  </si>
  <si>
    <t>C0123</t>
  </si>
  <si>
    <t>S202400478</t>
  </si>
  <si>
    <t>S202400479</t>
  </si>
  <si>
    <t>S202400480</t>
  </si>
  <si>
    <t>S202400481</t>
  </si>
  <si>
    <t>S202400482</t>
  </si>
  <si>
    <t>C0253</t>
  </si>
  <si>
    <t>S202400483</t>
  </si>
  <si>
    <t>S202400484</t>
  </si>
  <si>
    <t>S202400485</t>
  </si>
  <si>
    <t>S202400486</t>
  </si>
  <si>
    <t>S202400487</t>
  </si>
  <si>
    <t>C0750</t>
  </si>
  <si>
    <t>S202400488</t>
  </si>
  <si>
    <t>S202400489</t>
  </si>
  <si>
    <t>C0424</t>
  </si>
  <si>
    <t>S202400490</t>
  </si>
  <si>
    <t>S202400491</t>
  </si>
  <si>
    <t>S202400492</t>
  </si>
  <si>
    <t>S202400493</t>
  </si>
  <si>
    <t>S202400494</t>
  </si>
  <si>
    <t>S202400495</t>
  </si>
  <si>
    <t>S202400496</t>
  </si>
  <si>
    <t>S202400497</t>
  </si>
  <si>
    <t>S202400498</t>
  </si>
  <si>
    <t>S202400499</t>
  </si>
  <si>
    <t>S202400500</t>
  </si>
  <si>
    <t>S202400501</t>
  </si>
  <si>
    <t>S202400502</t>
  </si>
  <si>
    <t>S202400503</t>
  </si>
  <si>
    <t>S202400504</t>
  </si>
  <si>
    <t>S202400505</t>
  </si>
  <si>
    <t>S202400506</t>
  </si>
  <si>
    <t>C0824</t>
  </si>
  <si>
    <t>S202400507</t>
  </si>
  <si>
    <t>S202400508</t>
  </si>
  <si>
    <t>S202400509</t>
  </si>
  <si>
    <t>S202400510</t>
  </si>
  <si>
    <t>S202400511</t>
  </si>
  <si>
    <t>C0547</t>
  </si>
  <si>
    <t>S202400512</t>
  </si>
  <si>
    <t>C0425</t>
  </si>
  <si>
    <t>S202400513</t>
  </si>
  <si>
    <t>S202400514</t>
  </si>
  <si>
    <t>S202400515</t>
  </si>
  <si>
    <t>S202400516</t>
  </si>
  <si>
    <t>C0077</t>
  </si>
  <si>
    <t>S202400517</t>
  </si>
  <si>
    <t>C0713</t>
  </si>
  <si>
    <t>S202400518</t>
  </si>
  <si>
    <t>C0045</t>
  </si>
  <si>
    <t>S202400519</t>
  </si>
  <si>
    <t>S202400520</t>
  </si>
  <si>
    <t>S202400521</t>
  </si>
  <si>
    <t>S202400522</t>
  </si>
  <si>
    <t>C0661</t>
  </si>
  <si>
    <t>S202400523</t>
  </si>
  <si>
    <t>S202400524</t>
  </si>
  <si>
    <t>S202400525</t>
  </si>
  <si>
    <t>S202400526</t>
  </si>
  <si>
    <t>S202400527</t>
  </si>
  <si>
    <t>S202400528</t>
  </si>
  <si>
    <t>S202400529</t>
  </si>
  <si>
    <t>S202400530</t>
  </si>
  <si>
    <t>S202400531</t>
  </si>
  <si>
    <t>S202400532</t>
  </si>
  <si>
    <t>C0347</t>
  </si>
  <si>
    <t>S202400533</t>
  </si>
  <si>
    <t>S202400534</t>
  </si>
  <si>
    <t>S202400535</t>
  </si>
  <si>
    <t>S202400536</t>
  </si>
  <si>
    <t>C0592</t>
  </si>
  <si>
    <t>S202400537</t>
  </si>
  <si>
    <t>C0339</t>
  </si>
  <si>
    <t>S202400538</t>
  </si>
  <si>
    <t>S202400539</t>
  </si>
  <si>
    <t>S202400540</t>
  </si>
  <si>
    <t>S202400541</t>
  </si>
  <si>
    <t>S202400542</t>
  </si>
  <si>
    <t>S202400543</t>
  </si>
  <si>
    <t>S202400544</t>
  </si>
  <si>
    <t>S202400545</t>
  </si>
  <si>
    <t>S202400546</t>
  </si>
  <si>
    <t>S202400547</t>
  </si>
  <si>
    <t>S202400548</t>
  </si>
  <si>
    <t>S202400549</t>
  </si>
  <si>
    <t>S202400550</t>
  </si>
  <si>
    <t>S202400551</t>
  </si>
  <si>
    <t>S202400552</t>
  </si>
  <si>
    <t>S202400553</t>
  </si>
  <si>
    <t>S202400554</t>
  </si>
  <si>
    <t>C0321</t>
  </si>
  <si>
    <t>S202400555</t>
  </si>
  <si>
    <t>S202400556</t>
  </si>
  <si>
    <t>S202400557</t>
  </si>
  <si>
    <t>S202400558</t>
  </si>
  <si>
    <t>S202400559</t>
  </si>
  <si>
    <t>S202400560</t>
  </si>
  <si>
    <t>S202400561</t>
  </si>
  <si>
    <t>S202400562</t>
  </si>
  <si>
    <t>S202400563</t>
  </si>
  <si>
    <t>S202400564</t>
  </si>
  <si>
    <t>S202400565</t>
  </si>
  <si>
    <t>S202400566</t>
  </si>
  <si>
    <t>S202400567</t>
  </si>
  <si>
    <t>C0623</t>
  </si>
  <si>
    <t>S202400568</t>
  </si>
  <si>
    <t>S202400569</t>
  </si>
  <si>
    <t>S202400570</t>
  </si>
  <si>
    <t>S202400571</t>
  </si>
  <si>
    <t>S202400572</t>
  </si>
  <si>
    <t>S202400573</t>
  </si>
  <si>
    <t>S202400574</t>
  </si>
  <si>
    <t>S202400575</t>
  </si>
  <si>
    <t>S202400576</t>
  </si>
  <si>
    <t>S202400577</t>
  </si>
  <si>
    <t>S202400578</t>
  </si>
  <si>
    <t>C0161</t>
  </si>
  <si>
    <t>S202400579</t>
  </si>
  <si>
    <t>S202400580</t>
  </si>
  <si>
    <t>C0126</t>
  </si>
  <si>
    <t>S202400581</t>
  </si>
  <si>
    <t>C0860</t>
  </si>
  <si>
    <t>S202400582</t>
  </si>
  <si>
    <t>S202400583</t>
  </si>
  <si>
    <t>S202400584</t>
  </si>
  <si>
    <t>C0605</t>
  </si>
  <si>
    <t>S202400585</t>
  </si>
  <si>
    <t>S202400586</t>
  </si>
  <si>
    <t>C0655</t>
  </si>
  <si>
    <t>S202400587</t>
  </si>
  <si>
    <t>S202400588</t>
  </si>
  <si>
    <t>S202400589</t>
  </si>
  <si>
    <t>S202400590</t>
  </si>
  <si>
    <t>S202400591</t>
  </si>
  <si>
    <t>S202400592</t>
  </si>
  <si>
    <t>S202400593</t>
  </si>
  <si>
    <t>S202400594</t>
  </si>
  <si>
    <t>S202400595</t>
  </si>
  <si>
    <t>S202400596</t>
  </si>
  <si>
    <t>S202400597</t>
  </si>
  <si>
    <t>S202400598</t>
  </si>
  <si>
    <t>S202400599</t>
  </si>
  <si>
    <t>S202400600</t>
  </si>
  <si>
    <t>S202400601</t>
  </si>
  <si>
    <t>S202400602</t>
  </si>
  <si>
    <t>S202400603</t>
  </si>
  <si>
    <t>S202400604</t>
  </si>
  <si>
    <t>C0477</t>
  </si>
  <si>
    <t>S202400605</t>
  </si>
  <si>
    <t>S202400606</t>
  </si>
  <si>
    <t>S202400607</t>
  </si>
  <si>
    <t>S202400608</t>
  </si>
  <si>
    <t>S202400609</t>
  </si>
  <si>
    <t>S202400610</t>
  </si>
  <si>
    <t>S202400611</t>
  </si>
  <si>
    <t>S202400612</t>
  </si>
  <si>
    <t>S202400613</t>
  </si>
  <si>
    <t>S202400614</t>
  </si>
  <si>
    <t>S202400615</t>
  </si>
  <si>
    <t>S202400616</t>
  </si>
  <si>
    <t>S202400617</t>
  </si>
  <si>
    <t>S202400618</t>
  </si>
  <si>
    <t>C0103</t>
  </si>
  <si>
    <t>S202400619</t>
  </si>
  <si>
    <t>S202400620</t>
  </si>
  <si>
    <t>S202400621</t>
  </si>
  <si>
    <t>S202400622</t>
  </si>
  <si>
    <t>S202400623</t>
  </si>
  <si>
    <t>S202400624</t>
  </si>
  <si>
    <t>S202400625</t>
  </si>
  <si>
    <t>C0455</t>
  </si>
  <si>
    <t>S202400626</t>
  </si>
  <si>
    <t>S202400627</t>
  </si>
  <si>
    <t>S202400628</t>
  </si>
  <si>
    <t>S202400629</t>
  </si>
  <si>
    <t>S202400630</t>
  </si>
  <si>
    <t>S202400631</t>
  </si>
  <si>
    <t>S202400632</t>
  </si>
  <si>
    <t>S202400633</t>
  </si>
  <si>
    <t>S202400634</t>
  </si>
  <si>
    <t>S202400635</t>
  </si>
  <si>
    <t>S202400636</t>
  </si>
  <si>
    <t>S202400637</t>
  </si>
  <si>
    <t>C0771</t>
  </si>
  <si>
    <t>S202400638</t>
  </si>
  <si>
    <t>S202400639</t>
  </si>
  <si>
    <t>S202400640</t>
  </si>
  <si>
    <t>C0765</t>
  </si>
  <si>
    <t>S202400641</t>
  </si>
  <si>
    <t>S202400642</t>
  </si>
  <si>
    <t>S202400643</t>
  </si>
  <si>
    <t>C0058</t>
  </si>
  <si>
    <t>S202400644</t>
  </si>
  <si>
    <t>S202400645</t>
  </si>
  <si>
    <t>S202400646</t>
  </si>
  <si>
    <t>S202400647</t>
  </si>
  <si>
    <t>S202400648</t>
  </si>
  <si>
    <t>S202400649</t>
  </si>
  <si>
    <t>C0861</t>
  </si>
  <si>
    <t>S202400650</t>
  </si>
  <si>
    <t>C0849</t>
  </si>
  <si>
    <t>S202400651</t>
  </si>
  <si>
    <t>S202400652</t>
  </si>
  <si>
    <t>S202400653</t>
  </si>
  <si>
    <t>S202400654</t>
  </si>
  <si>
    <t>S202400655</t>
  </si>
  <si>
    <t>S202400656</t>
  </si>
  <si>
    <t>C0160</t>
  </si>
  <si>
    <t>S202400657</t>
  </si>
  <si>
    <t>S202400658</t>
  </si>
  <si>
    <t>S202400659</t>
  </si>
  <si>
    <t>S202400660</t>
  </si>
  <si>
    <t>S202400661</t>
  </si>
  <si>
    <t>S202400662</t>
  </si>
  <si>
    <t>C0806</t>
  </si>
  <si>
    <t>S202400663</t>
  </si>
  <si>
    <t>S202400664</t>
  </si>
  <si>
    <t>S202400665</t>
  </si>
  <si>
    <t>S202400666</t>
  </si>
  <si>
    <t>S202400667</t>
  </si>
  <si>
    <t>S202400668</t>
  </si>
  <si>
    <t>S202400669</t>
  </si>
  <si>
    <t>S202400670</t>
  </si>
  <si>
    <t>S202400671</t>
  </si>
  <si>
    <t>S202400672</t>
  </si>
  <si>
    <t>S202400673</t>
  </si>
  <si>
    <t>S202400674</t>
  </si>
  <si>
    <t>C0315</t>
  </si>
  <si>
    <t>S202400675</t>
  </si>
  <si>
    <t>S202400676</t>
  </si>
  <si>
    <t>S202400677</t>
  </si>
  <si>
    <t>S202400678</t>
  </si>
  <si>
    <t>S202400679</t>
  </si>
  <si>
    <t>S202400680</t>
  </si>
  <si>
    <t>S202400681</t>
  </si>
  <si>
    <t>S202400682</t>
  </si>
  <si>
    <t>S202400683</t>
  </si>
  <si>
    <t>C0113</t>
  </si>
  <si>
    <t>S202400684</t>
  </si>
  <si>
    <t>S202400685</t>
  </si>
  <si>
    <t>C0808</t>
  </si>
  <si>
    <t>S202400686</t>
  </si>
  <si>
    <t>S202400687</t>
  </si>
  <si>
    <t>S202400688</t>
  </si>
  <si>
    <t>S202400689</t>
  </si>
  <si>
    <t>S202400690</t>
  </si>
  <si>
    <t>S202400691</t>
  </si>
  <si>
    <t>S202400692</t>
  </si>
  <si>
    <t>S202400693</t>
  </si>
  <si>
    <t>S202400694</t>
  </si>
  <si>
    <t>S202400695</t>
  </si>
  <si>
    <t>S202400696</t>
  </si>
  <si>
    <t>S202400697</t>
  </si>
  <si>
    <t>S202400698</t>
  </si>
  <si>
    <t>C0080</t>
  </si>
  <si>
    <t>S202400699</t>
  </si>
  <si>
    <t>C0565</t>
  </si>
  <si>
    <t>S202400700</t>
  </si>
  <si>
    <t>C0025</t>
  </si>
  <si>
    <t>S202400701</t>
  </si>
  <si>
    <t>S202400702</t>
  </si>
  <si>
    <t>S202400703</t>
  </si>
  <si>
    <t>S202400704</t>
  </si>
  <si>
    <t>S202400705</t>
  </si>
  <si>
    <t>S202400706</t>
  </si>
  <si>
    <t>S202400707</t>
  </si>
  <si>
    <t>S202400708</t>
  </si>
  <si>
    <t>S202400709</t>
  </si>
  <si>
    <t>S202400710</t>
  </si>
  <si>
    <t>S202400711</t>
  </si>
  <si>
    <t>S202400712</t>
  </si>
  <si>
    <t>S202400713</t>
  </si>
  <si>
    <t>S202400714</t>
  </si>
  <si>
    <t>S202400715</t>
  </si>
  <si>
    <t>S202400716</t>
  </si>
  <si>
    <t>S202400717</t>
  </si>
  <si>
    <t>S202400718</t>
  </si>
  <si>
    <t>S202400719</t>
  </si>
  <si>
    <t>S202400720</t>
  </si>
  <si>
    <t>S202400721</t>
  </si>
  <si>
    <t>S202400722</t>
  </si>
  <si>
    <t>S202400723</t>
  </si>
  <si>
    <t>C0591</t>
  </si>
  <si>
    <t>S202400724</t>
  </si>
  <si>
    <t>S202400725</t>
  </si>
  <si>
    <t>S202400726</t>
  </si>
  <si>
    <t>C0531</t>
  </si>
  <si>
    <t>S202400727</t>
  </si>
  <si>
    <t>S202400728</t>
  </si>
  <si>
    <t>S202400729</t>
  </si>
  <si>
    <t>S202400730</t>
  </si>
  <si>
    <t>S202400731</t>
  </si>
  <si>
    <t>S202400732</t>
  </si>
  <si>
    <t>S202400733</t>
  </si>
  <si>
    <t>S202400734</t>
  </si>
  <si>
    <t>S202400735</t>
  </si>
  <si>
    <t>S202400736</t>
  </si>
  <si>
    <t>S202400737</t>
  </si>
  <si>
    <t>S202400738</t>
  </si>
  <si>
    <t>S202400739</t>
  </si>
  <si>
    <t>S202400740</t>
  </si>
  <si>
    <t>S202400741</t>
  </si>
  <si>
    <t>S202400742</t>
  </si>
  <si>
    <t>C0737</t>
  </si>
  <si>
    <t>S202400743</t>
  </si>
  <si>
    <t>S202400744</t>
  </si>
  <si>
    <t>S202400745</t>
  </si>
  <si>
    <t>S202400746</t>
  </si>
  <si>
    <t>S202400747</t>
  </si>
  <si>
    <t>S202400748</t>
  </si>
  <si>
    <t>S202400749</t>
  </si>
  <si>
    <t>S202400750</t>
  </si>
  <si>
    <t>S202400751</t>
  </si>
  <si>
    <t>S202400752</t>
  </si>
  <si>
    <t>S202400753</t>
  </si>
  <si>
    <t>S202400754</t>
  </si>
  <si>
    <t>S202400755</t>
  </si>
  <si>
    <t>S202400756</t>
  </si>
  <si>
    <t>S202400757</t>
  </si>
  <si>
    <t>S202400758</t>
  </si>
  <si>
    <t>C0837</t>
  </si>
  <si>
    <t>S202400759</t>
  </si>
  <si>
    <t>S202400760</t>
  </si>
  <si>
    <t>S202400761</t>
  </si>
  <si>
    <t>S202400762</t>
  </si>
  <si>
    <t>C0257</t>
  </si>
  <si>
    <t>S202400763</t>
  </si>
  <si>
    <t>S202400764</t>
  </si>
  <si>
    <t>S202400765</t>
  </si>
  <si>
    <t>S202400766</t>
  </si>
  <si>
    <t>S202400767</t>
  </si>
  <si>
    <t>S202400768</t>
  </si>
  <si>
    <t>S202400769</t>
  </si>
  <si>
    <t>S202400770</t>
  </si>
  <si>
    <t>S202400771</t>
  </si>
  <si>
    <t>S202400772</t>
  </si>
  <si>
    <t>C0169</t>
  </si>
  <si>
    <t>S202400773</t>
  </si>
  <si>
    <t>S202400774</t>
  </si>
  <si>
    <t>S202400775</t>
  </si>
  <si>
    <t>S202400776</t>
  </si>
  <si>
    <t>C0749</t>
  </si>
  <si>
    <t>S202400777</t>
  </si>
  <si>
    <t>S202400778</t>
  </si>
  <si>
    <t>C0544</t>
  </si>
  <si>
    <t>S202400779</t>
  </si>
  <si>
    <t>S202400780</t>
  </si>
  <si>
    <t>S202400781</t>
  </si>
  <si>
    <t>S202400782</t>
  </si>
  <si>
    <t>S202400783</t>
  </si>
  <si>
    <t>S202400784</t>
  </si>
  <si>
    <t>S202400785</t>
  </si>
  <si>
    <t>S202400786</t>
  </si>
  <si>
    <t>S202400787</t>
  </si>
  <si>
    <t>S202400788</t>
  </si>
  <si>
    <t>S202400789</t>
  </si>
  <si>
    <t>S202400790</t>
  </si>
  <si>
    <t>S202400791</t>
  </si>
  <si>
    <t>S202400792</t>
  </si>
  <si>
    <t>S202400793</t>
  </si>
  <si>
    <t>C0383</t>
  </si>
  <si>
    <t>S202400794</t>
  </si>
  <si>
    <t>S202400795</t>
  </si>
  <si>
    <t>S202400796</t>
  </si>
  <si>
    <t>S202400797</t>
  </si>
  <si>
    <t>S202400798</t>
  </si>
  <si>
    <t>S202400799</t>
  </si>
  <si>
    <t>S202400800</t>
  </si>
  <si>
    <t>S202400801</t>
  </si>
  <si>
    <t>C0403</t>
  </si>
  <si>
    <t>S202400802</t>
  </si>
  <si>
    <t>S202400803</t>
  </si>
  <si>
    <t>S202400804</t>
  </si>
  <si>
    <t>C0048</t>
  </si>
  <si>
    <t>S202400805</t>
  </si>
  <si>
    <t>S202400806</t>
  </si>
  <si>
    <t>S202400807</t>
  </si>
  <si>
    <t>S202400808</t>
  </si>
  <si>
    <t>S202400809</t>
  </si>
  <si>
    <t>S202400810</t>
  </si>
  <si>
    <t>S202400811</t>
  </si>
  <si>
    <t>S202400812</t>
  </si>
  <si>
    <t>S202400813</t>
  </si>
  <si>
    <t>S202400814</t>
  </si>
  <si>
    <t>S202400815</t>
  </si>
  <si>
    <t>S202400816</t>
  </si>
  <si>
    <t>S202400817</t>
  </si>
  <si>
    <t>S202400818</t>
  </si>
  <si>
    <t>S202400819</t>
  </si>
  <si>
    <t>S202400820</t>
  </si>
  <si>
    <t>S202400821</t>
  </si>
  <si>
    <t>S202400822</t>
  </si>
  <si>
    <t>S202400823</t>
  </si>
  <si>
    <t>S202400824</t>
  </si>
  <si>
    <t>S202400825</t>
  </si>
  <si>
    <t>S202400826</t>
  </si>
  <si>
    <t>S202400827</t>
  </si>
  <si>
    <t>S202400828</t>
  </si>
  <si>
    <t>S202400829</t>
  </si>
  <si>
    <t>S202400830</t>
  </si>
  <si>
    <t>S202400831</t>
  </si>
  <si>
    <t>S202400832</t>
  </si>
  <si>
    <t>S202400833</t>
  </si>
  <si>
    <t>S202400834</t>
  </si>
  <si>
    <t>S202400835</t>
  </si>
  <si>
    <t>S202400836</t>
  </si>
  <si>
    <t>S202400837</t>
  </si>
  <si>
    <t>S202400838</t>
  </si>
  <si>
    <t>S202400839</t>
  </si>
  <si>
    <t>S202400840</t>
  </si>
  <si>
    <t>S202400841</t>
  </si>
  <si>
    <t>S202400842</t>
  </si>
  <si>
    <t>C0355</t>
  </si>
  <si>
    <t>S202400843</t>
  </si>
  <si>
    <t>C0542</t>
  </si>
  <si>
    <t>S202400844</t>
  </si>
  <si>
    <t>S202400845</t>
  </si>
  <si>
    <t>S202400846</t>
  </si>
  <si>
    <t>S202400847</t>
  </si>
  <si>
    <t>S202400848</t>
  </si>
  <si>
    <t>S202400849</t>
  </si>
  <si>
    <t>S202400850</t>
  </si>
  <si>
    <t>S202400851</t>
  </si>
  <si>
    <t>S202400852</t>
  </si>
  <si>
    <t>S202400853</t>
  </si>
  <si>
    <t>S202400854</t>
  </si>
  <si>
    <t>S202400855</t>
  </si>
  <si>
    <t>S202400856</t>
  </si>
  <si>
    <t>S202400857</t>
  </si>
  <si>
    <t>S202400858</t>
  </si>
  <si>
    <t>S202400859</t>
  </si>
  <si>
    <t>S202400860</t>
  </si>
  <si>
    <t>C0600</t>
  </si>
  <si>
    <t>S202400861</t>
  </si>
  <si>
    <t>S202400862</t>
  </si>
  <si>
    <t>S202400863</t>
  </si>
  <si>
    <t>S202400864</t>
  </si>
  <si>
    <t>C0820</t>
  </si>
  <si>
    <t>S202400865</t>
  </si>
  <si>
    <t>S202400866</t>
  </si>
  <si>
    <t>S202400867</t>
  </si>
  <si>
    <t>S202400868</t>
  </si>
  <si>
    <t>S202400869</t>
  </si>
  <si>
    <t>C0090</t>
  </si>
  <si>
    <t>S202400870</t>
  </si>
  <si>
    <t>C0641</t>
  </si>
  <si>
    <t>S202400871</t>
  </si>
  <si>
    <t>S202400872</t>
  </si>
  <si>
    <t>S202400873</t>
  </si>
  <si>
    <t>S202400874</t>
  </si>
  <si>
    <t>S202400875</t>
  </si>
  <si>
    <t>S202400876</t>
  </si>
  <si>
    <t>S202400877</t>
  </si>
  <si>
    <t>S202400878</t>
  </si>
  <si>
    <t>C0389</t>
  </si>
  <si>
    <t>S202400879</t>
  </si>
  <si>
    <t>S202400880</t>
  </si>
  <si>
    <t>S202400881</t>
  </si>
  <si>
    <t>S202400882</t>
  </si>
  <si>
    <t>S202400883</t>
  </si>
  <si>
    <t>S202400884</t>
  </si>
  <si>
    <t>S202400885</t>
  </si>
  <si>
    <t>S202400886</t>
  </si>
  <si>
    <t>S202400887</t>
  </si>
  <si>
    <t>S202400888</t>
  </si>
  <si>
    <t>S202400889</t>
  </si>
  <si>
    <t>S202400890</t>
  </si>
  <si>
    <t>S202400891</t>
  </si>
  <si>
    <t>S202400892</t>
  </si>
  <si>
    <t>C0870</t>
  </si>
  <si>
    <t>S202400893</t>
  </si>
  <si>
    <t>S202400894</t>
  </si>
  <si>
    <t>S202400895</t>
  </si>
  <si>
    <t>C0630</t>
  </si>
  <si>
    <t>S202400896</t>
  </si>
  <si>
    <t>S202400897</t>
  </si>
  <si>
    <t>S202400898</t>
  </si>
  <si>
    <t>S202400899</t>
  </si>
  <si>
    <t>S202400900</t>
  </si>
  <si>
    <t>S202400901</t>
  </si>
  <si>
    <t>S202400902</t>
  </si>
  <si>
    <t>S202400903</t>
  </si>
  <si>
    <t>S202400904</t>
  </si>
  <si>
    <t>S202400905</t>
  </si>
  <si>
    <t>S202400906</t>
  </si>
  <si>
    <t>S202400907</t>
  </si>
  <si>
    <t>S202400908</t>
  </si>
  <si>
    <t>S202400909</t>
  </si>
  <si>
    <t>S202400910</t>
  </si>
  <si>
    <t>S202400911</t>
  </si>
  <si>
    <t>S202400912</t>
  </si>
  <si>
    <t>S202400913</t>
  </si>
  <si>
    <t>S202400914</t>
  </si>
  <si>
    <t>S202400915</t>
  </si>
  <si>
    <t>S202400916</t>
  </si>
  <si>
    <t>S202400917</t>
  </si>
  <si>
    <t>S202400918</t>
  </si>
  <si>
    <t>S202400919</t>
  </si>
  <si>
    <t>S202400920</t>
  </si>
  <si>
    <t>S202400921</t>
  </si>
  <si>
    <t>S202400922</t>
  </si>
  <si>
    <t>S202400923</t>
  </si>
  <si>
    <t>S202400924</t>
  </si>
  <si>
    <t>S202400925</t>
  </si>
  <si>
    <t>S202400926</t>
  </si>
  <si>
    <t>S202400927</t>
  </si>
  <si>
    <t>S202400928</t>
  </si>
  <si>
    <t>S202400929</t>
  </si>
  <si>
    <t>S202400930</t>
  </si>
  <si>
    <t>S202400931</t>
  </si>
  <si>
    <t>S202400932</t>
  </si>
  <si>
    <t>S202400933</t>
  </si>
  <si>
    <t>S202400934</t>
  </si>
  <si>
    <t>S202400935</t>
  </si>
  <si>
    <t>S202400936</t>
  </si>
  <si>
    <t>S202400937</t>
  </si>
  <si>
    <t>S202400938</t>
  </si>
  <si>
    <t>S202400939</t>
  </si>
  <si>
    <t>C0099</t>
  </si>
  <si>
    <t>S202400940</t>
  </si>
  <si>
    <t>S202400941</t>
  </si>
  <si>
    <t>S202400942</t>
  </si>
  <si>
    <t>S202400943</t>
  </si>
  <si>
    <t>S202400944</t>
  </si>
  <si>
    <t>S202400945</t>
  </si>
  <si>
    <t>S202400946</t>
  </si>
  <si>
    <t>C0256</t>
  </si>
  <si>
    <t>S202400947</t>
  </si>
  <si>
    <t>S202400948</t>
  </si>
  <si>
    <t>S202400949</t>
  </si>
  <si>
    <t>S202400950</t>
  </si>
  <si>
    <t>S202400951</t>
  </si>
  <si>
    <t>S202400952</t>
  </si>
  <si>
    <t>S202400953</t>
  </si>
  <si>
    <t>S202400954</t>
  </si>
  <si>
    <t>S202400955</t>
  </si>
  <si>
    <t>S202400956</t>
  </si>
  <si>
    <t>S202400957</t>
  </si>
  <si>
    <t>S202400958</t>
  </si>
  <si>
    <t>S202400959</t>
  </si>
  <si>
    <t>S202400960</t>
  </si>
  <si>
    <t>C0177</t>
  </si>
  <si>
    <t>S202400961</t>
  </si>
  <si>
    <t>S202400962</t>
  </si>
  <si>
    <t>S202400963</t>
  </si>
  <si>
    <t>S202400964</t>
  </si>
  <si>
    <t>S202400965</t>
  </si>
  <si>
    <t>S202400966</t>
  </si>
  <si>
    <t>S202400967</t>
  </si>
  <si>
    <t>S202400968</t>
  </si>
  <si>
    <t>S202400969</t>
  </si>
  <si>
    <t>S202400970</t>
  </si>
  <si>
    <t>C0504</t>
  </si>
  <si>
    <t>S202400971</t>
  </si>
  <si>
    <t>S202400972</t>
  </si>
  <si>
    <t>S202400973</t>
  </si>
  <si>
    <t>S202400974</t>
  </si>
  <si>
    <t>C0004</t>
  </si>
  <si>
    <t>S202400975</t>
  </si>
  <si>
    <t>S202400976</t>
  </si>
  <si>
    <t>S202400977</t>
  </si>
  <si>
    <t>S202400978</t>
  </si>
  <si>
    <t>S202400979</t>
  </si>
  <si>
    <t>S202400980</t>
  </si>
  <si>
    <t>S202400981</t>
  </si>
  <si>
    <t>S202400982</t>
  </si>
  <si>
    <t>S202400983</t>
  </si>
  <si>
    <t>S202400984</t>
  </si>
  <si>
    <t>C0738</t>
  </si>
  <si>
    <t>S202400985</t>
  </si>
  <si>
    <t>C0324</t>
  </si>
  <si>
    <t>S202400986</t>
  </si>
  <si>
    <t>S202400987</t>
  </si>
  <si>
    <t>S202400988</t>
  </si>
  <si>
    <t>S202400989</t>
  </si>
  <si>
    <t>C0102</t>
  </si>
  <si>
    <t>S202400990</t>
  </si>
  <si>
    <t>S202400991</t>
  </si>
  <si>
    <t>S202400992</t>
  </si>
  <si>
    <t>S202400993</t>
  </si>
  <si>
    <t>S202400994</t>
  </si>
  <si>
    <t>S202400995</t>
  </si>
  <si>
    <t>S202400996</t>
  </si>
  <si>
    <t>S202400997</t>
  </si>
  <si>
    <t>S202400998</t>
  </si>
  <si>
    <t>S202400999</t>
  </si>
  <si>
    <t>S202401000</t>
  </si>
  <si>
    <t>S202401001</t>
  </si>
  <si>
    <t>C0828</t>
  </si>
  <si>
    <t>S202401002</t>
  </si>
  <si>
    <t>S202401003</t>
  </si>
  <si>
    <t>S202401004</t>
  </si>
  <si>
    <t>S202401005</t>
  </si>
  <si>
    <t>S202401006</t>
  </si>
  <si>
    <t>S202401007</t>
  </si>
  <si>
    <t>S202401008</t>
  </si>
  <si>
    <t>S202401009</t>
  </si>
  <si>
    <t>S202401010</t>
  </si>
  <si>
    <t>S202401011</t>
  </si>
  <si>
    <t>S202401012</t>
  </si>
  <si>
    <t>S202401013</t>
  </si>
  <si>
    <t>S202401014</t>
  </si>
  <si>
    <t>S202401015</t>
  </si>
  <si>
    <t>S202401016</t>
  </si>
  <si>
    <t>S202401017</t>
  </si>
  <si>
    <t>S202401018</t>
  </si>
  <si>
    <t>S202401019</t>
  </si>
  <si>
    <t>S202401020</t>
  </si>
  <si>
    <t>S202401021</t>
  </si>
  <si>
    <t>S202401022</t>
  </si>
  <si>
    <t>S202401023</t>
  </si>
  <si>
    <t>S202401024</t>
  </si>
  <si>
    <t>S202401025</t>
  </si>
  <si>
    <t>C0507</t>
  </si>
  <si>
    <t>S202401026</t>
  </si>
  <si>
    <t>S202401027</t>
  </si>
  <si>
    <t>S202401028</t>
  </si>
  <si>
    <t>S202401029</t>
  </si>
  <si>
    <t>S202401030</t>
  </si>
  <si>
    <t>S202401031</t>
  </si>
  <si>
    <t>S202401032</t>
  </si>
  <si>
    <t>S202401033</t>
  </si>
  <si>
    <t>S202401034</t>
  </si>
  <si>
    <t>S202401035</t>
  </si>
  <si>
    <t>S202401036</t>
  </si>
  <si>
    <t>S202401037</t>
  </si>
  <si>
    <t>S202401038</t>
  </si>
  <si>
    <t>S202401039</t>
  </si>
  <si>
    <t>S202401040</t>
  </si>
  <si>
    <t>S202401041</t>
  </si>
  <si>
    <t>S202401042</t>
  </si>
  <si>
    <t>S202401043</t>
  </si>
  <si>
    <t>S202401044</t>
  </si>
  <si>
    <t>S202401045</t>
  </si>
  <si>
    <t>S202401046</t>
  </si>
  <si>
    <t>S202401047</t>
  </si>
  <si>
    <t>S202401048</t>
  </si>
  <si>
    <t>S202401049</t>
  </si>
  <si>
    <t>S202401050</t>
  </si>
  <si>
    <t>S202401051</t>
  </si>
  <si>
    <t>S202401052</t>
  </si>
  <si>
    <t>S202401053</t>
  </si>
  <si>
    <t>S202401054</t>
  </si>
  <si>
    <t>S202401055</t>
  </si>
  <si>
    <t>S202401056</t>
  </si>
  <si>
    <t>S202401057</t>
  </si>
  <si>
    <t>S202401058</t>
  </si>
  <si>
    <t>S202401059</t>
  </si>
  <si>
    <t>S202401060</t>
  </si>
  <si>
    <t>S202401061</t>
  </si>
  <si>
    <t>S202401062</t>
  </si>
  <si>
    <t>S202401063</t>
  </si>
  <si>
    <t>S202401064</t>
  </si>
  <si>
    <t>S202401065</t>
  </si>
  <si>
    <t>S202401066</t>
  </si>
  <si>
    <t>S202401067</t>
  </si>
  <si>
    <t>S202401068</t>
  </si>
  <si>
    <t>S202401069</t>
  </si>
  <si>
    <t>S202401070</t>
  </si>
  <si>
    <t>C0376</t>
  </si>
  <si>
    <t>S202401071</t>
  </si>
  <si>
    <t>S202401072</t>
  </si>
  <si>
    <t>S202401073</t>
  </si>
  <si>
    <t>S202401074</t>
  </si>
  <si>
    <t>S202401075</t>
  </si>
  <si>
    <t>S202401076</t>
  </si>
  <si>
    <t>S202401077</t>
  </si>
  <si>
    <t>S202401078</t>
  </si>
  <si>
    <t>S202401079</t>
  </si>
  <si>
    <t>S202401080</t>
  </si>
  <si>
    <t>S202401081</t>
  </si>
  <si>
    <t>S202401082</t>
  </si>
  <si>
    <t>S202401083</t>
  </si>
  <si>
    <t>S202401084</t>
  </si>
  <si>
    <t>S202401085</t>
  </si>
  <si>
    <t>S202401086</t>
  </si>
  <si>
    <t>S202401087</t>
  </si>
  <si>
    <t>S202401088</t>
  </si>
  <si>
    <t>S202401089</t>
  </si>
  <si>
    <t>S202401090</t>
  </si>
  <si>
    <t>S202401091</t>
  </si>
  <si>
    <t>S202401092</t>
  </si>
  <si>
    <t>S202401093</t>
  </si>
  <si>
    <t>S202401094</t>
  </si>
  <si>
    <t>S202401095</t>
  </si>
  <si>
    <t>S202401096</t>
  </si>
  <si>
    <t>S202401097</t>
  </si>
  <si>
    <t>S202401098</t>
  </si>
  <si>
    <t>S202401099</t>
  </si>
  <si>
    <t>S202401100</t>
  </si>
  <si>
    <t>S202401101</t>
  </si>
  <si>
    <t>S202401102</t>
  </si>
  <si>
    <t>S202401103</t>
  </si>
  <si>
    <t>S202401104</t>
  </si>
  <si>
    <t>S202401105</t>
  </si>
  <si>
    <t>S202401106</t>
  </si>
  <si>
    <t>S202401107</t>
  </si>
  <si>
    <t>S202401108</t>
  </si>
  <si>
    <t>S202401109</t>
  </si>
  <si>
    <t>S202401110</t>
  </si>
  <si>
    <t>S202401111</t>
  </si>
  <si>
    <t>S202401112</t>
  </si>
  <si>
    <t>S202401113</t>
  </si>
  <si>
    <t>S202401114</t>
  </si>
  <si>
    <t>S202401115</t>
  </si>
  <si>
    <t>S202401116</t>
  </si>
  <si>
    <t>S202401117</t>
  </si>
  <si>
    <t>S202401118</t>
  </si>
  <si>
    <t>S202401119</t>
  </si>
  <si>
    <t>S202401120</t>
  </si>
  <si>
    <t>S202401121</t>
  </si>
  <si>
    <t>S202401122</t>
  </si>
  <si>
    <t>S202401123</t>
  </si>
  <si>
    <t>S202401124</t>
  </si>
  <si>
    <t>S202401125</t>
  </si>
  <si>
    <t>S202401126</t>
  </si>
  <si>
    <t>S202401127</t>
  </si>
  <si>
    <t>S202401128</t>
  </si>
  <si>
    <t>S202401129</t>
  </si>
  <si>
    <t>S202401130</t>
  </si>
  <si>
    <t>S202401131</t>
  </si>
  <si>
    <t>S202401132</t>
  </si>
  <si>
    <t>S202401133</t>
  </si>
  <si>
    <t>S202401134</t>
  </si>
  <si>
    <t>S202401135</t>
  </si>
  <si>
    <t>C0788</t>
  </si>
  <si>
    <t>S202401136</t>
  </si>
  <si>
    <t>S202401137</t>
  </si>
  <si>
    <t>S202401138</t>
  </si>
  <si>
    <t>S202401139</t>
  </si>
  <si>
    <t>S202401140</t>
  </si>
  <si>
    <t>S202401141</t>
  </si>
  <si>
    <t>S202401142</t>
  </si>
  <si>
    <t>S202401143</t>
  </si>
  <si>
    <t>S202401144</t>
  </si>
  <si>
    <t>S202401145</t>
  </si>
  <si>
    <t>S202401146</t>
  </si>
  <si>
    <t>S202401147</t>
  </si>
  <si>
    <t>S202401148</t>
  </si>
  <si>
    <t>S202401149</t>
  </si>
  <si>
    <t>S202401150</t>
  </si>
  <si>
    <t>S202401151</t>
  </si>
  <si>
    <t>S202401152</t>
  </si>
  <si>
    <t>S202401153</t>
  </si>
  <si>
    <t>S202401154</t>
  </si>
  <si>
    <t>S202401155</t>
  </si>
  <si>
    <t>C0432</t>
  </si>
  <si>
    <t>S202401156</t>
  </si>
  <si>
    <t>S202401157</t>
  </si>
  <si>
    <t>S202401158</t>
  </si>
  <si>
    <t>S202401159</t>
  </si>
  <si>
    <t>S202401160</t>
  </si>
  <si>
    <t>S202401161</t>
  </si>
  <si>
    <t>S202401162</t>
  </si>
  <si>
    <t>S202401163</t>
  </si>
  <si>
    <t>S202401164</t>
  </si>
  <si>
    <t>S202401165</t>
  </si>
  <si>
    <t>S202401166</t>
  </si>
  <si>
    <t>S202401167</t>
  </si>
  <si>
    <t>S202401168</t>
  </si>
  <si>
    <t>S202401169</t>
  </si>
  <si>
    <t>S202401170</t>
  </si>
  <si>
    <t>S202401171</t>
  </si>
  <si>
    <t>S202401172</t>
  </si>
  <si>
    <t>C0013</t>
  </si>
  <si>
    <t>S202401173</t>
  </si>
  <si>
    <t>S202401174</t>
  </si>
  <si>
    <t>S202401175</t>
  </si>
  <si>
    <t>S202401176</t>
  </si>
  <si>
    <t>S202401177</t>
  </si>
  <si>
    <t>S202401178</t>
  </si>
  <si>
    <t>S202401179</t>
  </si>
  <si>
    <t>S202401180</t>
  </si>
  <si>
    <t>S202401181</t>
  </si>
  <si>
    <t>S202401182</t>
  </si>
  <si>
    <t>C0372</t>
  </si>
  <si>
    <t>S202401183</t>
  </si>
  <si>
    <t>S202401184</t>
  </si>
  <si>
    <t>S202401185</t>
  </si>
  <si>
    <t>S202401186</t>
  </si>
  <si>
    <t>S202401187</t>
  </si>
  <si>
    <t>C0247</t>
  </si>
  <si>
    <t>S202401188</t>
  </si>
  <si>
    <t>S202401189</t>
  </si>
  <si>
    <t>S202401190</t>
  </si>
  <si>
    <t>S202401191</t>
  </si>
  <si>
    <t>S202401192</t>
  </si>
  <si>
    <t>S202401193</t>
  </si>
  <si>
    <t>C0740</t>
  </si>
  <si>
    <t>S202401194</t>
  </si>
  <si>
    <t>S202401195</t>
  </si>
  <si>
    <t>C0873</t>
  </si>
  <si>
    <t>S202401196</t>
  </si>
  <si>
    <t>S202401197</t>
  </si>
  <si>
    <t>S202401198</t>
  </si>
  <si>
    <t>S202401199</t>
  </si>
  <si>
    <t>S202401200</t>
  </si>
  <si>
    <t>S202401201</t>
  </si>
  <si>
    <t>S202401202</t>
  </si>
  <si>
    <t>S202401203</t>
  </si>
  <si>
    <t>S202401204</t>
  </si>
  <si>
    <t>S202401205</t>
  </si>
  <si>
    <t>S202401206</t>
  </si>
  <si>
    <t>S202401207</t>
  </si>
  <si>
    <t>S202401208</t>
  </si>
  <si>
    <t>S202401209</t>
  </si>
  <si>
    <t>S202401210</t>
  </si>
  <si>
    <t>S202401211</t>
  </si>
  <si>
    <t>S202401212</t>
  </si>
  <si>
    <t>S202401213</t>
  </si>
  <si>
    <t>C0704</t>
  </si>
  <si>
    <t>S202401214</t>
  </si>
  <si>
    <t>S202401215</t>
  </si>
  <si>
    <t>S202401216</t>
  </si>
  <si>
    <t>S202401217</t>
  </si>
  <si>
    <t>S202401218</t>
  </si>
  <si>
    <t>S202401219</t>
  </si>
  <si>
    <t>S202401220</t>
  </si>
  <si>
    <t>S202401221</t>
  </si>
  <si>
    <t>S202401222</t>
  </si>
  <si>
    <t>S202401223</t>
  </si>
  <si>
    <t>S202401224</t>
  </si>
  <si>
    <t>S202401225</t>
  </si>
  <si>
    <t>S202401226</t>
  </si>
  <si>
    <t>S202401227</t>
  </si>
  <si>
    <t>S202401228</t>
  </si>
  <si>
    <t>S202401229</t>
  </si>
  <si>
    <t>S202401230</t>
  </si>
  <si>
    <t>S202401231</t>
  </si>
  <si>
    <t>C0509</t>
  </si>
  <si>
    <t>S202401232</t>
  </si>
  <si>
    <t>S202401233</t>
  </si>
  <si>
    <t>S202401234</t>
  </si>
  <si>
    <t>S202401235</t>
  </si>
  <si>
    <t>S202401236</t>
  </si>
  <si>
    <t>S202401237</t>
  </si>
  <si>
    <t>S202401238</t>
  </si>
  <si>
    <t>S202401239</t>
  </si>
  <si>
    <t>S202401240</t>
  </si>
  <si>
    <t>S202401241</t>
  </si>
  <si>
    <t>S202401242</t>
  </si>
  <si>
    <t>S202401243</t>
  </si>
  <si>
    <t>S202401244</t>
  </si>
  <si>
    <t>S202401245</t>
  </si>
  <si>
    <t>S202401246</t>
  </si>
  <si>
    <t>S202401247</t>
  </si>
  <si>
    <t>S202401248</t>
  </si>
  <si>
    <t>S202401249</t>
  </si>
  <si>
    <t>S202401250</t>
  </si>
  <si>
    <t>S202401251</t>
  </si>
  <si>
    <t>S202401252</t>
  </si>
  <si>
    <t>S202401253</t>
  </si>
  <si>
    <t>S202401254</t>
  </si>
  <si>
    <t>S202401255</t>
  </si>
  <si>
    <t>C0036</t>
  </si>
  <si>
    <t>S202401256</t>
  </si>
  <si>
    <t>S202401257</t>
  </si>
  <si>
    <t>S202401258</t>
  </si>
  <si>
    <t>S202401259</t>
  </si>
  <si>
    <t>S202401260</t>
  </si>
  <si>
    <t>S202401261</t>
  </si>
  <si>
    <t>S202401262</t>
  </si>
  <si>
    <t>S202401263</t>
  </si>
  <si>
    <t>S202401264</t>
  </si>
  <si>
    <t>S202401265</t>
  </si>
  <si>
    <t>S202401266</t>
  </si>
  <si>
    <t>S202401267</t>
  </si>
  <si>
    <t>S202401268</t>
  </si>
  <si>
    <t>S202401269</t>
  </si>
  <si>
    <t>S202401270</t>
  </si>
  <si>
    <t>S202401271</t>
  </si>
  <si>
    <t>S202401272</t>
  </si>
  <si>
    <t>S202401273</t>
  </si>
  <si>
    <t>S202401274</t>
  </si>
  <si>
    <t>S202401275</t>
  </si>
  <si>
    <t>S202401276</t>
  </si>
  <si>
    <t>S202401277</t>
  </si>
  <si>
    <t>C0399</t>
  </si>
  <si>
    <t>S202401278</t>
  </si>
  <si>
    <t>S202401279</t>
  </si>
  <si>
    <t>S202401280</t>
  </si>
  <si>
    <t>S202401281</t>
  </si>
  <si>
    <t>S202401282</t>
  </si>
  <si>
    <t>S202401283</t>
  </si>
  <si>
    <t>S202401284</t>
  </si>
  <si>
    <t>S202401285</t>
  </si>
  <si>
    <t>S202401286</t>
  </si>
  <si>
    <t>S202401287</t>
  </si>
  <si>
    <t>S202401288</t>
  </si>
  <si>
    <t>S202401289</t>
  </si>
  <si>
    <t>S202401290</t>
  </si>
  <si>
    <t>S202401291</t>
  </si>
  <si>
    <t>S202401292</t>
  </si>
  <si>
    <t>S202401293</t>
  </si>
  <si>
    <t>S202401294</t>
  </si>
  <si>
    <t>S202401295</t>
  </si>
  <si>
    <t>S202401296</t>
  </si>
  <si>
    <t>S202401297</t>
  </si>
  <si>
    <t>S202401298</t>
  </si>
  <si>
    <t>C0156</t>
  </si>
  <si>
    <t>S202401299</t>
  </si>
  <si>
    <t>S202401300</t>
  </si>
  <si>
    <t>S202401301</t>
  </si>
  <si>
    <t>S202401302</t>
  </si>
  <si>
    <t>S202401303</t>
  </si>
  <si>
    <t>S202401304</t>
  </si>
  <si>
    <t>S202401305</t>
  </si>
  <si>
    <t>S202401306</t>
  </si>
  <si>
    <t>S202401307</t>
  </si>
  <si>
    <t>S202401308</t>
  </si>
  <si>
    <t>S202401309</t>
  </si>
  <si>
    <t>S202401310</t>
  </si>
  <si>
    <t>S202401311</t>
  </si>
  <si>
    <t>S202401312</t>
  </si>
  <si>
    <t>S202401313</t>
  </si>
  <si>
    <t>S202401314</t>
  </si>
  <si>
    <t>S202401315</t>
  </si>
  <si>
    <t>S202401316</t>
  </si>
  <si>
    <t>S202401317</t>
  </si>
  <si>
    <t>S202401318</t>
  </si>
  <si>
    <t>S202401319</t>
  </si>
  <si>
    <t>S202401320</t>
  </si>
  <si>
    <t>S202401321</t>
  </si>
  <si>
    <t>C0894</t>
  </si>
  <si>
    <t>S202401322</t>
  </si>
  <si>
    <t>S202401323</t>
  </si>
  <si>
    <t>S202401324</t>
  </si>
  <si>
    <t>S202401325</t>
  </si>
  <si>
    <t>S202401326</t>
  </si>
  <si>
    <t>S202401327</t>
  </si>
  <si>
    <t>S202401328</t>
  </si>
  <si>
    <t>S202401329</t>
  </si>
  <si>
    <t>S202401330</t>
  </si>
  <si>
    <t>S202401331</t>
  </si>
  <si>
    <t>S202401332</t>
  </si>
  <si>
    <t>S202401333</t>
  </si>
  <si>
    <t>S202401334</t>
  </si>
  <si>
    <t>S202401335</t>
  </si>
  <si>
    <t>S202401336</t>
  </si>
  <si>
    <t>S202401337</t>
  </si>
  <si>
    <t>S202401338</t>
  </si>
  <si>
    <t>S202401339</t>
  </si>
  <si>
    <t>S202401340</t>
  </si>
  <si>
    <t>S202401341</t>
  </si>
  <si>
    <t>S202401342</t>
  </si>
  <si>
    <t>S202401343</t>
  </si>
  <si>
    <t>S202401344</t>
  </si>
  <si>
    <t>S202401345</t>
  </si>
  <si>
    <t>S202401346</t>
  </si>
  <si>
    <t>S202401347</t>
  </si>
  <si>
    <t>S202401348</t>
  </si>
  <si>
    <t>S202401349</t>
  </si>
  <si>
    <t>S202401350</t>
  </si>
  <si>
    <t>S202401351</t>
  </si>
  <si>
    <t>S202401352</t>
  </si>
  <si>
    <t>S202401353</t>
  </si>
  <si>
    <t>S202401354</t>
  </si>
  <si>
    <t>C0384</t>
  </si>
  <si>
    <t>S202401355</t>
  </si>
  <si>
    <t>S202401356</t>
  </si>
  <si>
    <t>S202401357</t>
  </si>
  <si>
    <t>S202401358</t>
  </si>
  <si>
    <t>S202401359</t>
  </si>
  <si>
    <t>S202401360</t>
  </si>
  <si>
    <t>S202401361</t>
  </si>
  <si>
    <t>S202401362</t>
  </si>
  <si>
    <t>S202401363</t>
  </si>
  <si>
    <t>S202401364</t>
  </si>
  <si>
    <t>S202401365</t>
  </si>
  <si>
    <t>S202401366</t>
  </si>
  <si>
    <t>S202401367</t>
  </si>
  <si>
    <t>S202401368</t>
  </si>
  <si>
    <t>S202401369</t>
  </si>
  <si>
    <t>S202401370</t>
  </si>
  <si>
    <t>S202401371</t>
  </si>
  <si>
    <t>S202401372</t>
  </si>
  <si>
    <t>S202401373</t>
  </si>
  <si>
    <t>S202401374</t>
  </si>
  <si>
    <t>S202401375</t>
  </si>
  <si>
    <t>S202401376</t>
  </si>
  <si>
    <t>S202401377</t>
  </si>
  <si>
    <t>C0676</t>
  </si>
  <si>
    <t>S202401378</t>
  </si>
  <si>
    <t>S202401379</t>
  </si>
  <si>
    <t>S202401380</t>
  </si>
  <si>
    <t>S202401381</t>
  </si>
  <si>
    <t>S202401382</t>
  </si>
  <si>
    <t>S202401383</t>
  </si>
  <si>
    <t>S202401384</t>
  </si>
  <si>
    <t>C0367</t>
  </si>
  <si>
    <t>S202401385</t>
  </si>
  <si>
    <t>S202401386</t>
  </si>
  <si>
    <t>S202401387</t>
  </si>
  <si>
    <t>S202401388</t>
  </si>
  <si>
    <t>S202401389</t>
  </si>
  <si>
    <t>S202401390</t>
  </si>
  <si>
    <t>S202401391</t>
  </si>
  <si>
    <t>S202401392</t>
  </si>
  <si>
    <t>S202401393</t>
  </si>
  <si>
    <t>S202401394</t>
  </si>
  <si>
    <t>S202401395</t>
  </si>
  <si>
    <t>S202401396</t>
  </si>
  <si>
    <t>S202401397</t>
  </si>
  <si>
    <t>S202401398</t>
  </si>
  <si>
    <t>S202401399</t>
  </si>
  <si>
    <t>S202401400</t>
  </si>
  <si>
    <t>S202500001</t>
  </si>
  <si>
    <t>S202500002</t>
  </si>
  <si>
    <t>S202500003</t>
  </si>
  <si>
    <t>S202500004</t>
  </si>
  <si>
    <t>S202500005</t>
  </si>
  <si>
    <t>S202500006</t>
  </si>
  <si>
    <t>S202500007</t>
  </si>
  <si>
    <t>S202500008</t>
  </si>
  <si>
    <t>S202500009</t>
  </si>
  <si>
    <t>S202500010</t>
  </si>
  <si>
    <t>S202500011</t>
  </si>
  <si>
    <t>S202500012</t>
  </si>
  <si>
    <t>S202500013</t>
  </si>
  <si>
    <t>S202500014</t>
  </si>
  <si>
    <t>S202500015</t>
  </si>
  <si>
    <t>S202500016</t>
  </si>
  <si>
    <t>S202500017</t>
  </si>
  <si>
    <t>S202500018</t>
  </si>
  <si>
    <t>S202500019</t>
  </si>
  <si>
    <t>S202500020</t>
  </si>
  <si>
    <t>S202500021</t>
  </si>
  <si>
    <t>S202500022</t>
  </si>
  <si>
    <t>S202500023</t>
  </si>
  <si>
    <t>C0228</t>
  </si>
  <si>
    <t>S202500024</t>
  </si>
  <si>
    <t>S202500025</t>
  </si>
  <si>
    <t>S202500026</t>
  </si>
  <si>
    <t>S202500027</t>
  </si>
  <si>
    <t>S202500028</t>
  </si>
  <si>
    <t>S202500029</t>
  </si>
  <si>
    <t>S202500030</t>
  </si>
  <si>
    <t>S202500031</t>
  </si>
  <si>
    <t>S202500032</t>
  </si>
  <si>
    <t>S202500033</t>
  </si>
  <si>
    <t>S202500034</t>
  </si>
  <si>
    <t>S202500035</t>
  </si>
  <si>
    <t>S202500036</t>
  </si>
  <si>
    <t>S202500037</t>
  </si>
  <si>
    <t>S202500038</t>
  </si>
  <si>
    <t>S202500039</t>
  </si>
  <si>
    <t>S202500040</t>
  </si>
  <si>
    <t>S202500041</t>
  </si>
  <si>
    <t>S202500042</t>
  </si>
  <si>
    <t>C0396</t>
  </si>
  <si>
    <t>S202500043</t>
  </si>
  <si>
    <t>S202500044</t>
  </si>
  <si>
    <t>S202500045</t>
  </si>
  <si>
    <t>S202500046</t>
  </si>
  <si>
    <t>S202500047</t>
  </si>
  <si>
    <t>S202500048</t>
  </si>
  <si>
    <t>S202500049</t>
  </si>
  <si>
    <t>S202500050</t>
  </si>
  <si>
    <t>S202500051</t>
  </si>
  <si>
    <t>S202500052</t>
  </si>
  <si>
    <t>S202500053</t>
  </si>
  <si>
    <t>S202500054</t>
  </si>
  <si>
    <t>S202500055</t>
  </si>
  <si>
    <t>S202500056</t>
  </si>
  <si>
    <t>S202500057</t>
  </si>
  <si>
    <t>S202500058</t>
  </si>
  <si>
    <t>S202500059</t>
  </si>
  <si>
    <t>S202500060</t>
  </si>
  <si>
    <t>S202500061</t>
  </si>
  <si>
    <t>S202500062</t>
  </si>
  <si>
    <t>S202500063</t>
  </si>
  <si>
    <t>S202500064</t>
  </si>
  <si>
    <t>S202500065</t>
  </si>
  <si>
    <t>S202500066</t>
  </si>
  <si>
    <t>S202500067</t>
  </si>
  <si>
    <t>S202500068</t>
  </si>
  <si>
    <t>S202500069</t>
  </si>
  <si>
    <t>S202500070</t>
  </si>
  <si>
    <t>S202500071</t>
  </si>
  <si>
    <t>S202500072</t>
  </si>
  <si>
    <t>S202500073</t>
  </si>
  <si>
    <t>S202500074</t>
  </si>
  <si>
    <t>S202500075</t>
  </si>
  <si>
    <t>C0554</t>
  </si>
  <si>
    <t>S202500076</t>
  </si>
  <si>
    <t>S202500077</t>
  </si>
  <si>
    <t>S202500078</t>
  </si>
  <si>
    <t>S202500079</t>
  </si>
  <si>
    <t>S202500080</t>
  </si>
  <si>
    <t>S202500081</t>
  </si>
  <si>
    <t>S202500082</t>
  </si>
  <si>
    <t>S202500083</t>
  </si>
  <si>
    <t>S202500084</t>
  </si>
  <si>
    <t>S202500085</t>
  </si>
  <si>
    <t>S202500086</t>
  </si>
  <si>
    <t>S202500087</t>
  </si>
  <si>
    <t>S202500088</t>
  </si>
  <si>
    <t>S202500089</t>
  </si>
  <si>
    <t>S202500090</t>
  </si>
  <si>
    <t>S202500091</t>
  </si>
  <si>
    <t>S202500092</t>
  </si>
  <si>
    <t>C0607</t>
  </si>
  <si>
    <t>S202500093</t>
  </si>
  <si>
    <t>S202500094</t>
  </si>
  <si>
    <t>S202500095</t>
  </si>
  <si>
    <t>S202500096</t>
  </si>
  <si>
    <t>C0352</t>
  </si>
  <si>
    <t>S202500097</t>
  </si>
  <si>
    <t>S202500098</t>
  </si>
  <si>
    <t>S202500099</t>
  </si>
  <si>
    <t>S202500100</t>
  </si>
  <si>
    <t>S202500101</t>
  </si>
  <si>
    <t>S202500102</t>
  </si>
  <si>
    <t>S202500103</t>
  </si>
  <si>
    <t>S202500104</t>
  </si>
  <si>
    <t>S202500105</t>
  </si>
  <si>
    <t>S202500106</t>
  </si>
  <si>
    <t>S202500107</t>
  </si>
  <si>
    <t>S202500108</t>
  </si>
  <si>
    <t>S202500109</t>
  </si>
  <si>
    <t>S202500110</t>
  </si>
  <si>
    <t>S202500111</t>
  </si>
  <si>
    <t>S202500112</t>
  </si>
  <si>
    <t>S202500113</t>
  </si>
  <si>
    <t>S202500114</t>
  </si>
  <si>
    <t>S202500115</t>
  </si>
  <si>
    <t>S202500116</t>
  </si>
  <si>
    <t>S202500117</t>
  </si>
  <si>
    <t>S202500118</t>
  </si>
  <si>
    <t>S202500119</t>
  </si>
  <si>
    <t>S202500120</t>
  </si>
  <si>
    <t>S202500121</t>
  </si>
  <si>
    <t>S202500122</t>
  </si>
  <si>
    <t>S202500123</t>
  </si>
  <si>
    <t>S202500124</t>
  </si>
  <si>
    <t>S202500125</t>
  </si>
  <si>
    <t>S202500126</t>
  </si>
  <si>
    <t>S202500127</t>
  </si>
  <si>
    <t>S202500128</t>
  </si>
  <si>
    <t>S202500129</t>
  </si>
  <si>
    <t>S202500130</t>
  </si>
  <si>
    <t>S202500131</t>
  </si>
  <si>
    <t>S202500132</t>
  </si>
  <si>
    <t>S202500133</t>
  </si>
  <si>
    <t>S202500134</t>
  </si>
  <si>
    <t>S202500135</t>
  </si>
  <si>
    <t>S202500136</t>
  </si>
  <si>
    <t>S202500137</t>
  </si>
  <si>
    <t>S202500138</t>
  </si>
  <si>
    <t>S202500139</t>
  </si>
  <si>
    <t>S202500140</t>
  </si>
  <si>
    <t>S202500141</t>
  </si>
  <si>
    <t>S202500142</t>
  </si>
  <si>
    <t>S202500143</t>
  </si>
  <si>
    <t>S202500144</t>
  </si>
  <si>
    <t>S202500145</t>
  </si>
  <si>
    <t>S202500146</t>
  </si>
  <si>
    <t>S202500147</t>
  </si>
  <si>
    <t>S202500148</t>
  </si>
  <si>
    <t>S202500149</t>
  </si>
  <si>
    <t>S202500150</t>
  </si>
  <si>
    <t>S202500151</t>
  </si>
  <si>
    <t>S202500152</t>
  </si>
  <si>
    <t>S202500153</t>
  </si>
  <si>
    <t>S202500154</t>
  </si>
  <si>
    <t>S202500155</t>
  </si>
  <si>
    <t>S202500156</t>
  </si>
  <si>
    <t>S202500157</t>
  </si>
  <si>
    <t>S202500158</t>
  </si>
  <si>
    <t>S202500159</t>
  </si>
  <si>
    <t>S202500160</t>
  </si>
  <si>
    <t>C0499</t>
  </si>
  <si>
    <t>S202500161</t>
  </si>
  <si>
    <t>S202500162</t>
  </si>
  <si>
    <t>S202500163</t>
  </si>
  <si>
    <t>C0532</t>
  </si>
  <si>
    <t>S202500164</t>
  </si>
  <si>
    <t>S202500165</t>
  </si>
  <si>
    <t>S202500166</t>
  </si>
  <si>
    <t>S202500167</t>
  </si>
  <si>
    <t>S202500168</t>
  </si>
  <si>
    <t>S202500169</t>
  </si>
  <si>
    <t>S202500170</t>
  </si>
  <si>
    <t>S202500171</t>
  </si>
  <si>
    <t>S202500172</t>
  </si>
  <si>
    <t>S202500173</t>
  </si>
  <si>
    <t>S202500174</t>
  </si>
  <si>
    <t>S202500175</t>
  </si>
  <si>
    <t>S202500176</t>
  </si>
  <si>
    <t>S202500177</t>
  </si>
  <si>
    <t>S202500178</t>
  </si>
  <si>
    <t>S202500179</t>
  </si>
  <si>
    <t>S202500180</t>
  </si>
  <si>
    <t>S202500181</t>
  </si>
  <si>
    <t>S202500182</t>
  </si>
  <si>
    <t>S202500183</t>
  </si>
  <si>
    <t>S202500184</t>
  </si>
  <si>
    <t>S202500185</t>
  </si>
  <si>
    <t>S202500186</t>
  </si>
  <si>
    <t>S202500187</t>
  </si>
  <si>
    <t>S202500188</t>
  </si>
  <si>
    <t>S202500189</t>
  </si>
  <si>
    <t>S202500190</t>
  </si>
  <si>
    <t>S202500191</t>
  </si>
  <si>
    <t>S202500192</t>
  </si>
  <si>
    <t>S202500193</t>
  </si>
  <si>
    <t>S202500194</t>
  </si>
  <si>
    <t>S202500195</t>
  </si>
  <si>
    <t>S202500196</t>
  </si>
  <si>
    <t>S202500197</t>
  </si>
  <si>
    <t>S202500198</t>
  </si>
  <si>
    <t>S202500199</t>
  </si>
  <si>
    <t>S202500200</t>
  </si>
  <si>
    <t>S202500201</t>
  </si>
  <si>
    <t>S202500202</t>
  </si>
  <si>
    <t>S202500203</t>
  </si>
  <si>
    <t>S202500204</t>
  </si>
  <si>
    <t>S202500205</t>
  </si>
  <si>
    <t>S202500206</t>
  </si>
  <si>
    <t>S202500207</t>
  </si>
  <si>
    <t>S202500208</t>
  </si>
  <si>
    <t>C0620</t>
  </si>
  <si>
    <t>S202500209</t>
  </si>
  <si>
    <t>S202500210</t>
  </si>
  <si>
    <t>S202500211</t>
  </si>
  <si>
    <t>C0637</t>
  </si>
  <si>
    <t>S202500212</t>
  </si>
  <si>
    <t>S202500213</t>
  </si>
  <si>
    <t>S202500214</t>
  </si>
  <si>
    <t>S202500215</t>
  </si>
  <si>
    <t>S202500216</t>
  </si>
  <si>
    <t>S202500217</t>
  </si>
  <si>
    <t>S202500218</t>
  </si>
  <si>
    <t>S202500219</t>
  </si>
  <si>
    <t>S202500220</t>
  </si>
  <si>
    <t>S202500221</t>
  </si>
  <si>
    <t>S202500222</t>
  </si>
  <si>
    <t>S202500223</t>
  </si>
  <si>
    <t>S202500224</t>
  </si>
  <si>
    <t>S202500225</t>
  </si>
  <si>
    <t>S202500226</t>
  </si>
  <si>
    <t>S202500227</t>
  </si>
  <si>
    <t>S202500228</t>
  </si>
  <si>
    <t>S202500229</t>
  </si>
  <si>
    <t>S202500230</t>
  </si>
  <si>
    <t>S202500231</t>
  </si>
  <si>
    <t>S202500232</t>
  </si>
  <si>
    <t>S202500233</t>
  </si>
  <si>
    <t>S202500234</t>
  </si>
  <si>
    <t>S202500235</t>
  </si>
  <si>
    <t>S202500236</t>
  </si>
  <si>
    <t>S202500237</t>
  </si>
  <si>
    <t>S202500238</t>
  </si>
  <si>
    <t>S202500239</t>
  </si>
  <si>
    <t>S202500240</t>
  </si>
  <si>
    <t>S202500241</t>
  </si>
  <si>
    <t>S202500242</t>
  </si>
  <si>
    <t>S202500243</t>
  </si>
  <si>
    <t>S202500244</t>
  </si>
  <si>
    <t>C0192</t>
  </si>
  <si>
    <t>S202500245</t>
  </si>
  <si>
    <t>S202500246</t>
  </si>
  <si>
    <t>S202500247</t>
  </si>
  <si>
    <t>S202500248</t>
  </si>
  <si>
    <t>S202500249</t>
  </si>
  <si>
    <t>S202500250</t>
  </si>
  <si>
    <t>S202500251</t>
  </si>
  <si>
    <t>S202500252</t>
  </si>
  <si>
    <t>S202500253</t>
  </si>
  <si>
    <t>S202500254</t>
  </si>
  <si>
    <t>S202500255</t>
  </si>
  <si>
    <t>S202500256</t>
  </si>
  <si>
    <t>S202500257</t>
  </si>
  <si>
    <t>S202500258</t>
  </si>
  <si>
    <t>S202500259</t>
  </si>
  <si>
    <t>S202500260</t>
  </si>
  <si>
    <t>S202500261</t>
  </si>
  <si>
    <t>S202500262</t>
  </si>
  <si>
    <t>S202500263</t>
  </si>
  <si>
    <t>S202500264</t>
  </si>
  <si>
    <t>S202500265</t>
  </si>
  <si>
    <t>S202500266</t>
  </si>
  <si>
    <t>S202500267</t>
  </si>
  <si>
    <t>C0814</t>
  </si>
  <si>
    <t>S202500268</t>
  </si>
  <si>
    <t>S202500269</t>
  </si>
  <si>
    <t>S202500270</t>
  </si>
  <si>
    <t>S202500271</t>
  </si>
  <si>
    <t>S202500272</t>
  </si>
  <si>
    <t>S202500273</t>
  </si>
  <si>
    <t>S202500274</t>
  </si>
  <si>
    <t>S202500275</t>
  </si>
  <si>
    <t>S202500276</t>
  </si>
  <si>
    <t>S202500277</t>
  </si>
  <si>
    <t>S202500278</t>
  </si>
  <si>
    <t>S202500279</t>
  </si>
  <si>
    <t>S202500280</t>
  </si>
  <si>
    <t>S202500281</t>
  </si>
  <si>
    <t>S202500282</t>
  </si>
  <si>
    <t>S202500283</t>
  </si>
  <si>
    <t>S202500284</t>
  </si>
  <si>
    <t>S202500285</t>
  </si>
  <si>
    <t>S202500286</t>
  </si>
  <si>
    <t>S202500287</t>
  </si>
  <si>
    <t>S202500288</t>
  </si>
  <si>
    <t>S202500289</t>
  </si>
  <si>
    <t>S202500290</t>
  </si>
  <si>
    <t>S202500291</t>
  </si>
  <si>
    <t>S202500292</t>
  </si>
  <si>
    <t>C0694</t>
  </si>
  <si>
    <t>S202500293</t>
  </si>
  <si>
    <t>S202500294</t>
  </si>
  <si>
    <t>S202500295</t>
  </si>
  <si>
    <t>S202500296</t>
  </si>
  <si>
    <t>S202500297</t>
  </si>
  <si>
    <t>S202500298</t>
  </si>
  <si>
    <t>S202500299</t>
  </si>
  <si>
    <t>S202500300</t>
  </si>
  <si>
    <t>S202500301</t>
  </si>
  <si>
    <t>S202500302</t>
  </si>
  <si>
    <t>S202500303</t>
  </si>
  <si>
    <t>S202500304</t>
  </si>
  <si>
    <t>S202500305</t>
  </si>
  <si>
    <t>S202500306</t>
  </si>
  <si>
    <t>S202500307</t>
  </si>
  <si>
    <t>S202500308</t>
  </si>
  <si>
    <t>S202500309</t>
  </si>
  <si>
    <t>S202500310</t>
  </si>
  <si>
    <t>S202500311</t>
  </si>
  <si>
    <t>S202500312</t>
  </si>
  <si>
    <t>S202500313</t>
  </si>
  <si>
    <t>S202500314</t>
  </si>
  <si>
    <t>S202500315</t>
  </si>
  <si>
    <t>S202500316</t>
  </si>
  <si>
    <t>S202500317</t>
  </si>
  <si>
    <t>S202500318</t>
  </si>
  <si>
    <t>S202500319</t>
  </si>
  <si>
    <t>S202500320</t>
  </si>
  <si>
    <t>S202500321</t>
  </si>
  <si>
    <t>S202500322</t>
  </si>
  <si>
    <t>S202500323</t>
  </si>
  <si>
    <t>S202500324</t>
  </si>
  <si>
    <t>S202500325</t>
  </si>
  <si>
    <t>S202500326</t>
  </si>
  <si>
    <t>S202500327</t>
  </si>
  <si>
    <t>S202500328</t>
  </si>
  <si>
    <t>S202500329</t>
  </si>
  <si>
    <t>S202500330</t>
  </si>
  <si>
    <t>S202500331</t>
  </si>
  <si>
    <t>S202500332</t>
  </si>
  <si>
    <t>S202500333</t>
  </si>
  <si>
    <t>S202500334</t>
  </si>
  <si>
    <t>S202500335</t>
  </si>
  <si>
    <t>S202500336</t>
  </si>
  <si>
    <t>S202500337</t>
  </si>
  <si>
    <t>S202500338</t>
  </si>
  <si>
    <t>S202500339</t>
  </si>
  <si>
    <t>S202500340</t>
  </si>
  <si>
    <t>S202500341</t>
  </si>
  <si>
    <t>S202500342</t>
  </si>
  <si>
    <t>S202500343</t>
  </si>
  <si>
    <t>S202500344</t>
  </si>
  <si>
    <t>S202500345</t>
  </si>
  <si>
    <t>S202500346</t>
  </si>
  <si>
    <t>S202500347</t>
  </si>
  <si>
    <t>S202500348</t>
  </si>
  <si>
    <t>S202500349</t>
  </si>
  <si>
    <t>C0075</t>
  </si>
  <si>
    <t>S202500350</t>
  </si>
  <si>
    <t>S202500351</t>
  </si>
  <si>
    <t>S202500352</t>
  </si>
  <si>
    <t>S202500353</t>
  </si>
  <si>
    <t>S202500354</t>
  </si>
  <si>
    <t>S202500355</t>
  </si>
  <si>
    <t>S202500356</t>
  </si>
  <si>
    <t>S202500357</t>
  </si>
  <si>
    <t>S202500358</t>
  </si>
  <si>
    <t>S202500359</t>
  </si>
  <si>
    <t>S202500360</t>
  </si>
  <si>
    <t>S202500361</t>
  </si>
  <si>
    <t>S202500362</t>
  </si>
  <si>
    <t>S202500363</t>
  </si>
  <si>
    <t>S202500364</t>
  </si>
  <si>
    <t>S202500365</t>
  </si>
  <si>
    <t>S202500366</t>
  </si>
  <si>
    <t>C0790</t>
  </si>
  <si>
    <t>S202500367</t>
  </si>
  <si>
    <t>S202500368</t>
  </si>
  <si>
    <t>S202500369</t>
  </si>
  <si>
    <t>S202500370</t>
  </si>
  <si>
    <t>C0251</t>
  </si>
  <si>
    <t>S202500371</t>
  </si>
  <si>
    <t>S202500372</t>
  </si>
  <si>
    <t>S202500373</t>
  </si>
  <si>
    <t>S202500374</t>
  </si>
  <si>
    <t>S202500375</t>
  </si>
  <si>
    <t>S202500376</t>
  </si>
  <si>
    <t>S202500377</t>
  </si>
  <si>
    <t>S202500378</t>
  </si>
  <si>
    <t>S202500379</t>
  </si>
  <si>
    <t>S202500380</t>
  </si>
  <si>
    <t>S202500381</t>
  </si>
  <si>
    <t>S202500382</t>
  </si>
  <si>
    <t>S202500383</t>
  </si>
  <si>
    <t>S202500384</t>
  </si>
  <si>
    <t>S202500385</t>
  </si>
  <si>
    <t>S202500386</t>
  </si>
  <si>
    <t>S202500387</t>
  </si>
  <si>
    <t>S202500388</t>
  </si>
  <si>
    <t>S202500389</t>
  </si>
  <si>
    <t>S202500390</t>
  </si>
  <si>
    <t>S202500391</t>
  </si>
  <si>
    <t>S202500392</t>
  </si>
  <si>
    <t>S202500393</t>
  </si>
  <si>
    <t>S202500394</t>
  </si>
  <si>
    <t>S202500395</t>
  </si>
  <si>
    <t>S202500396</t>
  </si>
  <si>
    <t>S202500397</t>
  </si>
  <si>
    <t>S202500398</t>
  </si>
  <si>
    <t>S202500399</t>
  </si>
  <si>
    <t>S202500400</t>
  </si>
  <si>
    <t>S202500401</t>
  </si>
  <si>
    <t>S202500402</t>
  </si>
  <si>
    <t>S202500403</t>
  </si>
  <si>
    <t>S202500404</t>
  </si>
  <si>
    <t>S202500405</t>
  </si>
  <si>
    <t>S202500406</t>
  </si>
  <si>
    <t>S202500407</t>
  </si>
  <si>
    <t>S202500408</t>
  </si>
  <si>
    <t>S202500409</t>
  </si>
  <si>
    <t>S202500410</t>
  </si>
  <si>
    <t>S202500411</t>
  </si>
  <si>
    <t>C0142</t>
  </si>
  <si>
    <t>S202500412</t>
  </si>
  <si>
    <t>S202500413</t>
  </si>
  <si>
    <t>S202500414</t>
  </si>
  <si>
    <t>S202500415</t>
  </si>
  <si>
    <t>S202500416</t>
  </si>
  <si>
    <t>S202500417</t>
  </si>
  <si>
    <t>S202500418</t>
  </si>
  <si>
    <t>S202500419</t>
  </si>
  <si>
    <t>S202500420</t>
  </si>
  <si>
    <t>S202500421</t>
  </si>
  <si>
    <t>S202500422</t>
  </si>
  <si>
    <t>S202500423</t>
  </si>
  <si>
    <t>C0598</t>
  </si>
  <si>
    <t>S202500424</t>
  </si>
  <si>
    <t>S202500425</t>
  </si>
  <si>
    <t>S202500426</t>
  </si>
  <si>
    <t>S202500427</t>
  </si>
  <si>
    <t>S202500428</t>
  </si>
  <si>
    <t>S202500429</t>
  </si>
  <si>
    <t>S202500430</t>
  </si>
  <si>
    <t>S202500431</t>
  </si>
  <si>
    <t>S202500432</t>
  </si>
  <si>
    <t>C0009</t>
  </si>
  <si>
    <t>S202500433</t>
  </si>
  <si>
    <t>S202500434</t>
  </si>
  <si>
    <t>S202500435</t>
  </si>
  <si>
    <t>S202500436</t>
  </si>
  <si>
    <t>S202500437</t>
  </si>
  <si>
    <t>S202500438</t>
  </si>
  <si>
    <t>S202500439</t>
  </si>
  <si>
    <t>S202500440</t>
  </si>
  <si>
    <t>S202500441</t>
  </si>
  <si>
    <t>S202500442</t>
  </si>
  <si>
    <t>S202500443</t>
  </si>
  <si>
    <t>S202500444</t>
  </si>
  <si>
    <t>S202500445</t>
  </si>
  <si>
    <t>S202500446</t>
  </si>
  <si>
    <t>C0034</t>
  </si>
  <si>
    <t>S202500447</t>
  </si>
  <si>
    <t>S202500448</t>
  </si>
  <si>
    <t>S202500449</t>
  </si>
  <si>
    <t>S202500450</t>
  </si>
  <si>
    <t>S202500451</t>
  </si>
  <si>
    <t>S202500452</t>
  </si>
  <si>
    <t>S202500453</t>
  </si>
  <si>
    <t>S202500454</t>
  </si>
  <si>
    <t>S202500455</t>
  </si>
  <si>
    <t>S202500456</t>
  </si>
  <si>
    <t>S202500457</t>
  </si>
  <si>
    <t>S202500458</t>
  </si>
  <si>
    <t>S202500459</t>
  </si>
  <si>
    <t>S202500460</t>
  </si>
  <si>
    <t>S202500461</t>
  </si>
  <si>
    <t>S202500462</t>
  </si>
  <si>
    <t>S202500463</t>
  </si>
  <si>
    <t>S202500464</t>
  </si>
  <si>
    <t>S202500465</t>
  </si>
  <si>
    <t>S202500466</t>
  </si>
  <si>
    <t>S202500467</t>
  </si>
  <si>
    <t>S202500468</t>
  </si>
  <si>
    <t>S202500469</t>
  </si>
  <si>
    <t>S202500470</t>
  </si>
  <si>
    <t>S202500471</t>
  </si>
  <si>
    <t>S202500472</t>
  </si>
  <si>
    <t>S202500473</t>
  </si>
  <si>
    <t>S202500474</t>
  </si>
  <si>
    <t>S202500475</t>
  </si>
  <si>
    <t>S202500476</t>
  </si>
  <si>
    <t>S202500477</t>
  </si>
  <si>
    <t>S202500478</t>
  </si>
  <si>
    <t>S202500479</t>
  </si>
  <si>
    <t>S202500480</t>
  </si>
  <si>
    <t>S202500481</t>
  </si>
  <si>
    <t>S202500482</t>
  </si>
  <si>
    <t>S202500483</t>
  </si>
  <si>
    <t>S202500484</t>
  </si>
  <si>
    <t>S202500485</t>
  </si>
  <si>
    <t>S202500486</t>
  </si>
  <si>
    <t>S202500487</t>
  </si>
  <si>
    <t>S202500488</t>
  </si>
  <si>
    <t>S202500489</t>
  </si>
  <si>
    <t>S202500490</t>
  </si>
  <si>
    <t>S202500491</t>
  </si>
  <si>
    <t>S202500492</t>
  </si>
  <si>
    <t>S202500493</t>
  </si>
  <si>
    <t>S202500494</t>
  </si>
  <si>
    <t>S202500495</t>
  </si>
  <si>
    <t>S202500496</t>
  </si>
  <si>
    <t>S202500497</t>
  </si>
  <si>
    <t>S202500498</t>
  </si>
  <si>
    <t>S202500499</t>
  </si>
  <si>
    <t>S202500500</t>
  </si>
  <si>
    <t>S202500501</t>
  </si>
  <si>
    <t>S202500502</t>
  </si>
  <si>
    <t>S202500503</t>
  </si>
  <si>
    <t>S202500504</t>
  </si>
  <si>
    <t>S202500505</t>
  </si>
  <si>
    <t>S202500506</t>
  </si>
  <si>
    <t>S202500507</t>
  </si>
  <si>
    <t>S202500508</t>
  </si>
  <si>
    <t>S202500509</t>
  </si>
  <si>
    <t>S202500510</t>
  </si>
  <si>
    <t>S202500511</t>
  </si>
  <si>
    <t>S202500512</t>
  </si>
  <si>
    <t>S202500513</t>
  </si>
  <si>
    <t>S202500514</t>
  </si>
  <si>
    <t>S202500515</t>
  </si>
  <si>
    <t>S202500516</t>
  </si>
  <si>
    <t>S202500517</t>
  </si>
  <si>
    <t>S202500518</t>
  </si>
  <si>
    <t>S202500519</t>
  </si>
  <si>
    <t>S202500520</t>
  </si>
  <si>
    <t>C0426</t>
  </si>
  <si>
    <t>S202500521</t>
  </si>
  <si>
    <t>S202500522</t>
  </si>
  <si>
    <t>S202500523</t>
  </si>
  <si>
    <t>S202500524</t>
  </si>
  <si>
    <t>S202500525</t>
  </si>
  <si>
    <t>S202500526</t>
  </si>
  <si>
    <t>S202500527</t>
  </si>
  <si>
    <t>S202500528</t>
  </si>
  <si>
    <t>S202500529</t>
  </si>
  <si>
    <t>S202500530</t>
  </si>
  <si>
    <t>S202500531</t>
  </si>
  <si>
    <t>S202500532</t>
  </si>
  <si>
    <t>S202500533</t>
  </si>
  <si>
    <t>S202500534</t>
  </si>
  <si>
    <t>S202500535</t>
  </si>
  <si>
    <t>S202500536</t>
  </si>
  <si>
    <t>S202500537</t>
  </si>
  <si>
    <t>S202500538</t>
  </si>
  <si>
    <t>S202500539</t>
  </si>
  <si>
    <t>S202500540</t>
  </si>
  <si>
    <t>S202500541</t>
  </si>
  <si>
    <t>S202500542</t>
  </si>
  <si>
    <t>S202500543</t>
  </si>
  <si>
    <t>S202500544</t>
  </si>
  <si>
    <t>S202500545</t>
  </si>
  <si>
    <t>S202500546</t>
  </si>
  <si>
    <t>S202500547</t>
  </si>
  <si>
    <t>S202500548</t>
  </si>
  <si>
    <t>S202500549</t>
  </si>
  <si>
    <t>S202500550</t>
  </si>
  <si>
    <t>S202500551</t>
  </si>
  <si>
    <t>S202500552</t>
  </si>
  <si>
    <t>C0422</t>
  </si>
  <si>
    <t>S202500553</t>
  </si>
  <si>
    <t>S202500554</t>
  </si>
  <si>
    <t>S202500555</t>
  </si>
  <si>
    <t>S202500556</t>
  </si>
  <si>
    <t>S202500557</t>
  </si>
  <si>
    <t>S202500558</t>
  </si>
  <si>
    <t>S202500559</t>
  </si>
  <si>
    <t>S202500560</t>
  </si>
  <si>
    <t>S202500561</t>
  </si>
  <si>
    <t>S202500562</t>
  </si>
  <si>
    <t>S202500563</t>
  </si>
  <si>
    <t>S202500564</t>
  </si>
  <si>
    <t>S202500565</t>
  </si>
  <si>
    <t>S202500566</t>
  </si>
  <si>
    <t>S202500567</t>
  </si>
  <si>
    <t>S202500568</t>
  </si>
  <si>
    <t>S202500569</t>
  </si>
  <si>
    <t>S202500570</t>
  </si>
  <si>
    <t>S202500571</t>
  </si>
  <si>
    <t>S202500572</t>
  </si>
  <si>
    <t>S202500573</t>
  </si>
  <si>
    <t>S202500574</t>
  </si>
  <si>
    <t>S202500575</t>
  </si>
  <si>
    <t>S202500576</t>
  </si>
  <si>
    <t>S202500577</t>
  </si>
  <si>
    <t>S202500578</t>
  </si>
  <si>
    <t>S202500579</t>
  </si>
  <si>
    <t>S202500580</t>
  </si>
  <si>
    <t>S202500581</t>
  </si>
  <si>
    <t>S202500582</t>
  </si>
  <si>
    <t>S202500583</t>
  </si>
  <si>
    <t>S202500584</t>
  </si>
  <si>
    <t>S202500585</t>
  </si>
  <si>
    <t>S202500586</t>
  </si>
  <si>
    <t>S202500587</t>
  </si>
  <si>
    <t>S202500588</t>
  </si>
  <si>
    <t>S202500589</t>
  </si>
  <si>
    <t>S202500590</t>
  </si>
  <si>
    <t>S202500591</t>
  </si>
  <si>
    <t>S202500592</t>
  </si>
  <si>
    <t>S202500593</t>
  </si>
  <si>
    <t>S202500594</t>
  </si>
  <si>
    <t>S202500595</t>
  </si>
  <si>
    <t>S202500596</t>
  </si>
  <si>
    <t>S202500597</t>
  </si>
  <si>
    <t>S202500598</t>
  </si>
  <si>
    <t>S202500599</t>
  </si>
  <si>
    <t>S202500600</t>
  </si>
  <si>
    <t>S202500601</t>
  </si>
  <si>
    <t>S202500602</t>
  </si>
  <si>
    <t>S202500603</t>
  </si>
  <si>
    <t>S202500604</t>
  </si>
  <si>
    <t>S202500605</t>
  </si>
  <si>
    <t>S202500606</t>
  </si>
  <si>
    <t>S202500607</t>
  </si>
  <si>
    <t>S202500608</t>
  </si>
  <si>
    <t>C0316</t>
  </si>
  <si>
    <t>S202500609</t>
  </si>
  <si>
    <t>S202500610</t>
  </si>
  <si>
    <t>S202500611</t>
  </si>
  <si>
    <t>S202500612</t>
  </si>
  <si>
    <t>S202500613</t>
  </si>
  <si>
    <t>S202500614</t>
  </si>
  <si>
    <t>S202500615</t>
  </si>
  <si>
    <t>S202500616</t>
  </si>
  <si>
    <t>S202500617</t>
  </si>
  <si>
    <t>S202500618</t>
  </si>
  <si>
    <t>S202500619</t>
  </si>
  <si>
    <t>S202500620</t>
  </si>
  <si>
    <t>S202500621</t>
  </si>
  <si>
    <t>S202500622</t>
  </si>
  <si>
    <t>S202500623</t>
  </si>
  <si>
    <t>C0005</t>
  </si>
  <si>
    <t>S202500624</t>
  </si>
  <si>
    <t>S202500625</t>
  </si>
  <si>
    <t>S202500626</t>
  </si>
  <si>
    <t>S202500627</t>
  </si>
  <si>
    <t>S202500628</t>
  </si>
  <si>
    <t>S202500629</t>
  </si>
  <si>
    <t>S202500630</t>
  </si>
  <si>
    <t>S202500631</t>
  </si>
  <si>
    <t>S202500632</t>
  </si>
  <si>
    <t>S202500633</t>
  </si>
  <si>
    <t>S202500634</t>
  </si>
  <si>
    <t>S202500635</t>
  </si>
  <si>
    <t>S202500636</t>
  </si>
  <si>
    <t>S202500637</t>
  </si>
  <si>
    <t>S202500638</t>
  </si>
  <si>
    <t>S202500639</t>
  </si>
  <si>
    <t>S202500640</t>
  </si>
  <si>
    <t>S202500641</t>
  </si>
  <si>
    <t>S202500642</t>
  </si>
  <si>
    <t>S202500643</t>
  </si>
  <si>
    <t>S202500644</t>
  </si>
  <si>
    <t>S202500645</t>
  </si>
  <si>
    <t>S202500646</t>
  </si>
  <si>
    <t>S202500647</t>
  </si>
  <si>
    <t>S202500648</t>
  </si>
  <si>
    <t>S202500649</t>
  </si>
  <si>
    <t>S202500650</t>
  </si>
  <si>
    <t>S202500651</t>
  </si>
  <si>
    <t>S202500652</t>
  </si>
  <si>
    <t>S202500653</t>
  </si>
  <si>
    <t>S202500654</t>
  </si>
  <si>
    <t>S202500655</t>
  </si>
  <si>
    <t>S202500656</t>
  </si>
  <si>
    <t>S202500657</t>
  </si>
  <si>
    <t>S202500658</t>
  </si>
  <si>
    <t>C0536</t>
  </si>
  <si>
    <t>S202500659</t>
  </si>
  <si>
    <t>S202500660</t>
  </si>
  <si>
    <t>S202500661</t>
  </si>
  <si>
    <t>S202500662</t>
  </si>
  <si>
    <t>S202500663</t>
  </si>
  <si>
    <t>S202500664</t>
  </si>
  <si>
    <t>S202500665</t>
  </si>
  <si>
    <t>S202500666</t>
  </si>
  <si>
    <t>S202500667</t>
  </si>
  <si>
    <t>S202500668</t>
  </si>
  <si>
    <t>S202500669</t>
  </si>
  <si>
    <t>S202500670</t>
  </si>
  <si>
    <t>S202500671</t>
  </si>
  <si>
    <t>S202500672</t>
  </si>
  <si>
    <t>S202500673</t>
  </si>
  <si>
    <t>S202500674</t>
  </si>
  <si>
    <t>S202500675</t>
  </si>
  <si>
    <t>S202500676</t>
  </si>
  <si>
    <t>C0205</t>
  </si>
  <si>
    <t>S202500677</t>
  </si>
  <si>
    <t>S202500678</t>
  </si>
  <si>
    <t>S202500679</t>
  </si>
  <si>
    <t>S202500680</t>
  </si>
  <si>
    <t>S202500681</t>
  </si>
  <si>
    <t>S202500682</t>
  </si>
  <si>
    <t>S202500683</t>
  </si>
  <si>
    <t>S202500684</t>
  </si>
  <si>
    <t>S202500685</t>
  </si>
  <si>
    <t>S202500686</t>
  </si>
  <si>
    <t>S202500687</t>
  </si>
  <si>
    <t>S202500688</t>
  </si>
  <si>
    <t>S202500689</t>
  </si>
  <si>
    <t>S202500690</t>
  </si>
  <si>
    <t>S202500691</t>
  </si>
  <si>
    <t>S202500692</t>
  </si>
  <si>
    <t>S202500693</t>
  </si>
  <si>
    <t>S202500694</t>
  </si>
  <si>
    <t>S202500695</t>
  </si>
  <si>
    <t>S202500696</t>
  </si>
  <si>
    <t>S202500697</t>
  </si>
  <si>
    <t>S202500698</t>
  </si>
  <si>
    <t>S202500699</t>
  </si>
  <si>
    <t>S202500700</t>
  </si>
  <si>
    <t>S202500701</t>
  </si>
  <si>
    <t>S202500702</t>
  </si>
  <si>
    <t>S202500703</t>
  </si>
  <si>
    <t>S202500704</t>
  </si>
  <si>
    <t>S202500705</t>
  </si>
  <si>
    <t>S202500706</t>
  </si>
  <si>
    <t>S202500707</t>
  </si>
  <si>
    <t>S202500708</t>
  </si>
  <si>
    <t>S202500709</t>
  </si>
  <si>
    <t>S202500710</t>
  </si>
  <si>
    <t>S202500711</t>
  </si>
  <si>
    <t>S202500712</t>
  </si>
  <si>
    <t>S202500713</t>
  </si>
  <si>
    <t>S202500714</t>
  </si>
  <si>
    <t>S202500715</t>
  </si>
  <si>
    <t>S202500716</t>
  </si>
  <si>
    <t>S202500717</t>
  </si>
  <si>
    <t>S202500718</t>
  </si>
  <si>
    <t>S202500719</t>
  </si>
  <si>
    <t>S202500720</t>
  </si>
  <si>
    <t>S202500721</t>
  </si>
  <si>
    <t>S202500722</t>
  </si>
  <si>
    <t>S202500723</t>
  </si>
  <si>
    <t>S202500724</t>
  </si>
  <si>
    <t>S202500725</t>
  </si>
  <si>
    <t>S202500726</t>
  </si>
  <si>
    <t>S202500727</t>
  </si>
  <si>
    <t>S202500728</t>
  </si>
  <si>
    <t>S202500729</t>
  </si>
  <si>
    <t>S202500730</t>
  </si>
  <si>
    <t>S202500731</t>
  </si>
  <si>
    <t>S202500732</t>
  </si>
  <si>
    <t>S202500733</t>
  </si>
  <si>
    <t>S202500734</t>
  </si>
  <si>
    <t>S202500735</t>
  </si>
  <si>
    <t>S202500736</t>
  </si>
  <si>
    <t>S202500737</t>
  </si>
  <si>
    <t>S202500738</t>
  </si>
  <si>
    <t>C0649</t>
  </si>
  <si>
    <t>S202500739</t>
  </si>
  <si>
    <t>S202500740</t>
  </si>
  <si>
    <t>S202500741</t>
  </si>
  <si>
    <t>S202500742</t>
  </si>
  <si>
    <t>S202500743</t>
  </si>
  <si>
    <t>S202500744</t>
  </si>
  <si>
    <t>S202500745</t>
  </si>
  <si>
    <t>C0534</t>
  </si>
  <si>
    <t>S202500746</t>
  </si>
  <si>
    <t>S202500747</t>
  </si>
  <si>
    <t>S202500748</t>
  </si>
  <si>
    <t>S202500749</t>
  </si>
  <si>
    <t>S202500750</t>
  </si>
  <si>
    <t>S202500751</t>
  </si>
  <si>
    <t>S202500752</t>
  </si>
  <si>
    <t>S202500753</t>
  </si>
  <si>
    <t>S202500754</t>
  </si>
  <si>
    <t>S202500755</t>
  </si>
  <si>
    <t>S202500756</t>
  </si>
  <si>
    <t>S202500757</t>
  </si>
  <si>
    <t>S202500758</t>
  </si>
  <si>
    <t>S202500759</t>
  </si>
  <si>
    <t>S202500760</t>
  </si>
  <si>
    <t>S202500761</t>
  </si>
  <si>
    <t>S202500762</t>
  </si>
  <si>
    <t>S202500763</t>
  </si>
  <si>
    <t>S202500764</t>
  </si>
  <si>
    <t>S202500765</t>
  </si>
  <si>
    <t>S202500766</t>
  </si>
  <si>
    <t>S202500767</t>
  </si>
  <si>
    <t>S202500768</t>
  </si>
  <si>
    <t>S202500769</t>
  </si>
  <si>
    <t>S202500770</t>
  </si>
  <si>
    <t>S202500771</t>
  </si>
  <si>
    <t>S202500772</t>
  </si>
  <si>
    <t>S202500773</t>
  </si>
  <si>
    <t>S202500774</t>
  </si>
  <si>
    <t>S202500775</t>
  </si>
  <si>
    <t>S202500776</t>
  </si>
  <si>
    <t>S202500777</t>
  </si>
  <si>
    <t>S202500778</t>
  </si>
  <si>
    <t>S202500779</t>
  </si>
  <si>
    <t>S202500780</t>
  </si>
  <si>
    <t>S202500781</t>
  </si>
  <si>
    <t>S202500782</t>
  </si>
  <si>
    <t>S202500783</t>
  </si>
  <si>
    <t>S202500784</t>
  </si>
  <si>
    <t>S202500785</t>
  </si>
  <si>
    <t>S202500786</t>
  </si>
  <si>
    <t>S202500787</t>
  </si>
  <si>
    <t>S202500788</t>
  </si>
  <si>
    <t>S202500789</t>
  </si>
  <si>
    <t>S202500790</t>
  </si>
  <si>
    <t>S202500791</t>
  </si>
  <si>
    <t>S202500792</t>
  </si>
  <si>
    <t>S202500793</t>
  </si>
  <si>
    <t>S202500794</t>
  </si>
  <si>
    <t>C0527</t>
  </si>
  <si>
    <t>S202500795</t>
  </si>
  <si>
    <t>S202500796</t>
  </si>
  <si>
    <t>S202500797</t>
  </si>
  <si>
    <t>S202500798</t>
  </si>
  <si>
    <t>S202500799</t>
  </si>
  <si>
    <t>S202500800</t>
  </si>
  <si>
    <t>S202500801</t>
  </si>
  <si>
    <t>S202500802</t>
  </si>
  <si>
    <t>S202500803</t>
  </si>
  <si>
    <t>S202500804</t>
  </si>
  <si>
    <t>S202500805</t>
  </si>
  <si>
    <t>S202500806</t>
  </si>
  <si>
    <t>S202500807</t>
  </si>
  <si>
    <t>S202500808</t>
  </si>
  <si>
    <t>S202500809</t>
  </si>
  <si>
    <t>S202500810</t>
  </si>
  <si>
    <t>S202500811</t>
  </si>
  <si>
    <t>S202500812</t>
  </si>
  <si>
    <t>S202500813</t>
  </si>
  <si>
    <t>S202500814</t>
  </si>
  <si>
    <t>S202500815</t>
  </si>
  <si>
    <t>S202500816</t>
  </si>
  <si>
    <t>S202500817</t>
  </si>
  <si>
    <t>S202500818</t>
  </si>
  <si>
    <t>S202500819</t>
  </si>
  <si>
    <t>S202500820</t>
  </si>
  <si>
    <t>S202500821</t>
  </si>
  <si>
    <t>S202500822</t>
  </si>
  <si>
    <t>S202500823</t>
  </si>
  <si>
    <t>S202500824</t>
  </si>
  <si>
    <t>S202500825</t>
  </si>
  <si>
    <t>S202500826</t>
  </si>
  <si>
    <t>S202500827</t>
  </si>
  <si>
    <t>S202500828</t>
  </si>
  <si>
    <t>S202500829</t>
  </si>
  <si>
    <t>S202500830</t>
  </si>
  <si>
    <t>S202500831</t>
  </si>
  <si>
    <t>S202500832</t>
  </si>
  <si>
    <t>S202500833</t>
  </si>
  <si>
    <t>S202500834</t>
  </si>
  <si>
    <t>S202500835</t>
  </si>
  <si>
    <t>S202500836</t>
  </si>
  <si>
    <t>S202500837</t>
  </si>
  <si>
    <t>S202500838</t>
  </si>
  <si>
    <t>S202500839</t>
  </si>
  <si>
    <t>S202500840</t>
  </si>
  <si>
    <t>S202500841</t>
  </si>
  <si>
    <t>S202500842</t>
  </si>
  <si>
    <t>S202500843</t>
  </si>
  <si>
    <t>S202500844</t>
  </si>
  <si>
    <t>C0071</t>
  </si>
  <si>
    <t>S202500845</t>
  </si>
  <si>
    <t>S202500846</t>
  </si>
  <si>
    <t>S202500847</t>
  </si>
  <si>
    <t>S202500848</t>
  </si>
  <si>
    <t>S202500849</t>
  </si>
  <si>
    <t>S202500850</t>
  </si>
  <si>
    <t>S202500851</t>
  </si>
  <si>
    <t>S202500852</t>
  </si>
  <si>
    <t>S202500853</t>
  </si>
  <si>
    <t>S202500854</t>
  </si>
  <si>
    <t>S202500855</t>
  </si>
  <si>
    <t>S202500856</t>
  </si>
  <si>
    <t>S202500857</t>
  </si>
  <si>
    <t>S202500858</t>
  </si>
  <si>
    <t>S202500859</t>
  </si>
  <si>
    <t>S202500860</t>
  </si>
  <si>
    <t>S202500861</t>
  </si>
  <si>
    <t>S202500862</t>
  </si>
  <si>
    <t>S202500863</t>
  </si>
  <si>
    <t>S202500864</t>
  </si>
  <si>
    <t>S202500865</t>
  </si>
  <si>
    <t>S202500866</t>
  </si>
  <si>
    <t>S202500867</t>
  </si>
  <si>
    <t>S202500868</t>
  </si>
  <si>
    <t>S202500869</t>
  </si>
  <si>
    <t>S202500870</t>
  </si>
  <si>
    <t>S202500871</t>
  </si>
  <si>
    <t>S202500872</t>
  </si>
  <si>
    <t>S202500873</t>
  </si>
  <si>
    <t>S202500874</t>
  </si>
  <si>
    <t>S202500875</t>
  </si>
  <si>
    <t>S202500876</t>
  </si>
  <si>
    <t>C0086</t>
  </si>
  <si>
    <t>S202500877</t>
  </si>
  <si>
    <t>S202500878</t>
  </si>
  <si>
    <t>S202500879</t>
  </si>
  <si>
    <t>S202500880</t>
  </si>
  <si>
    <t>S202500881</t>
  </si>
  <si>
    <t>S202500882</t>
  </si>
  <si>
    <t>S202500883</t>
  </si>
  <si>
    <t>S202500884</t>
  </si>
  <si>
    <t>S202500885</t>
  </si>
  <si>
    <t>S202500886</t>
  </si>
  <si>
    <t>S202500887</t>
  </si>
  <si>
    <t>S202500888</t>
  </si>
  <si>
    <t>S202500889</t>
  </si>
  <si>
    <t>S202500890</t>
  </si>
  <si>
    <t>S202500891</t>
  </si>
  <si>
    <t>S202500892</t>
  </si>
  <si>
    <t>S202500893</t>
  </si>
  <si>
    <t>S202500894</t>
  </si>
  <si>
    <t>S202500895</t>
  </si>
  <si>
    <t>S202500896</t>
  </si>
  <si>
    <t>S202500897</t>
  </si>
  <si>
    <t>S202500898</t>
  </si>
  <si>
    <t>S202500899</t>
  </si>
  <si>
    <t>S202500900</t>
  </si>
  <si>
    <t>S202500901</t>
  </si>
  <si>
    <t>S202500902</t>
  </si>
  <si>
    <t>S202500903</t>
  </si>
  <si>
    <t>S202500904</t>
  </si>
  <si>
    <t>S202500905</t>
  </si>
  <si>
    <t>S202500906</t>
  </si>
  <si>
    <t>S202500907</t>
  </si>
  <si>
    <t>S202500908</t>
  </si>
  <si>
    <t>S202500909</t>
  </si>
  <si>
    <t>S202500910</t>
  </si>
  <si>
    <t>S202500911</t>
  </si>
  <si>
    <t>S202500912</t>
  </si>
  <si>
    <t>S202500913</t>
  </si>
  <si>
    <t>S202500914</t>
  </si>
  <si>
    <t>S202500915</t>
  </si>
  <si>
    <t>S202500916</t>
  </si>
  <si>
    <t>S202500917</t>
  </si>
  <si>
    <t>S202500918</t>
  </si>
  <si>
    <t>S202500919</t>
  </si>
  <si>
    <t>S202500920</t>
  </si>
  <si>
    <t>S202500921</t>
  </si>
  <si>
    <t>S202500922</t>
  </si>
  <si>
    <t>S202500923</t>
  </si>
  <si>
    <t>S202500924</t>
  </si>
  <si>
    <t>S202500925</t>
  </si>
  <si>
    <t>S202500926</t>
  </si>
  <si>
    <t>S202500927</t>
  </si>
  <si>
    <t>S202500928</t>
  </si>
  <si>
    <t>S202500929</t>
  </si>
  <si>
    <t>S202500930</t>
  </si>
  <si>
    <t>S202500931</t>
  </si>
  <si>
    <t>S202500932</t>
  </si>
  <si>
    <t>S202500933</t>
  </si>
  <si>
    <t>S202500934</t>
  </si>
  <si>
    <t>S202500935</t>
  </si>
  <si>
    <t>S202500936</t>
  </si>
  <si>
    <t>S202500937</t>
  </si>
  <si>
    <t>S202500938</t>
  </si>
  <si>
    <t>S202500939</t>
  </si>
  <si>
    <t>S202500940</t>
  </si>
  <si>
    <t>S202500941</t>
  </si>
  <si>
    <t>S202500942</t>
  </si>
  <si>
    <t>S202500943</t>
  </si>
  <si>
    <t>S202500944</t>
  </si>
  <si>
    <t>S202500945</t>
  </si>
  <si>
    <t>S202500946</t>
  </si>
  <si>
    <t>S202500947</t>
  </si>
  <si>
    <t>S202500948</t>
  </si>
  <si>
    <t>S202500949</t>
  </si>
  <si>
    <t>S202500950</t>
  </si>
  <si>
    <t>S202500951</t>
  </si>
  <si>
    <t>S202500952</t>
  </si>
  <si>
    <t>S202500953</t>
  </si>
  <si>
    <t>S202500954</t>
  </si>
  <si>
    <t>S202500955</t>
  </si>
  <si>
    <t>S202500956</t>
  </si>
  <si>
    <t>S202500957</t>
  </si>
  <si>
    <t>S202500958</t>
  </si>
  <si>
    <t>S202500959</t>
  </si>
  <si>
    <t>S202500960</t>
  </si>
  <si>
    <t>S202500961</t>
  </si>
  <si>
    <t>S202500962</t>
  </si>
  <si>
    <t>S202500963</t>
  </si>
  <si>
    <t>S202500964</t>
  </si>
  <si>
    <t>S202500965</t>
  </si>
  <si>
    <t>S202500966</t>
  </si>
  <si>
    <t>S202500967</t>
  </si>
  <si>
    <t>S202500968</t>
  </si>
  <si>
    <t>S202500969</t>
  </si>
  <si>
    <t>S202500970</t>
  </si>
  <si>
    <t>S202500971</t>
  </si>
  <si>
    <t>S202500972</t>
  </si>
  <si>
    <t>S202500973</t>
  </si>
  <si>
    <t>S202500974</t>
  </si>
  <si>
    <t>S202500975</t>
  </si>
  <si>
    <t>S202500976</t>
  </si>
  <si>
    <t>S202500977</t>
  </si>
  <si>
    <t>S202500978</t>
  </si>
  <si>
    <t>S202500979</t>
  </si>
  <si>
    <t>S202500980</t>
  </si>
  <si>
    <t>S202500981</t>
  </si>
  <si>
    <t>S202500982</t>
  </si>
  <si>
    <t>C0585</t>
  </si>
  <si>
    <t>S202500983</t>
  </si>
  <si>
    <t>S202500984</t>
  </si>
  <si>
    <t>S202500985</t>
  </si>
  <si>
    <t>S202500986</t>
  </si>
  <si>
    <t>S202500987</t>
  </si>
  <si>
    <t>S202500988</t>
  </si>
  <si>
    <t>S202500989</t>
  </si>
  <si>
    <t>S202500990</t>
  </si>
  <si>
    <t>S202500991</t>
  </si>
  <si>
    <t>S202500992</t>
  </si>
  <si>
    <t>S202500993</t>
  </si>
  <si>
    <t>S202500994</t>
  </si>
  <si>
    <t>S202500995</t>
  </si>
  <si>
    <t>S202500996</t>
  </si>
  <si>
    <t>S202500997</t>
  </si>
  <si>
    <t>S202500998</t>
  </si>
  <si>
    <t>S202500999</t>
  </si>
  <si>
    <t>S202501000</t>
  </si>
  <si>
    <t>S202501001</t>
  </si>
  <si>
    <t>S202501002</t>
  </si>
  <si>
    <t>S202501003</t>
  </si>
  <si>
    <t>S202501004</t>
  </si>
  <si>
    <t>S202501005</t>
  </si>
  <si>
    <t>S202501006</t>
  </si>
  <si>
    <t>S202501007</t>
  </si>
  <si>
    <t>S202501008</t>
  </si>
  <si>
    <t>S202501009</t>
  </si>
  <si>
    <t>S202501010</t>
  </si>
  <si>
    <t>S202501011</t>
  </si>
  <si>
    <t>S202501012</t>
  </si>
  <si>
    <t>S202501013</t>
  </si>
  <si>
    <t>S202501014</t>
  </si>
  <si>
    <t>S202501015</t>
  </si>
  <si>
    <t>S202501016</t>
  </si>
  <si>
    <t>S202501017</t>
  </si>
  <si>
    <t>S202501018</t>
  </si>
  <si>
    <t>S202501019</t>
  </si>
  <si>
    <t>S202501020</t>
  </si>
  <si>
    <t>S202501021</t>
  </si>
  <si>
    <t>S202501022</t>
  </si>
  <si>
    <t>S202501023</t>
  </si>
  <si>
    <t>S202501024</t>
  </si>
  <si>
    <t>S202501025</t>
  </si>
  <si>
    <t>S202501026</t>
  </si>
  <si>
    <t>S202501027</t>
  </si>
  <si>
    <t>S202501028</t>
  </si>
  <si>
    <t>S202501029</t>
  </si>
  <si>
    <t>S202501030</t>
  </si>
  <si>
    <t>S202501031</t>
  </si>
  <si>
    <t>S202501032</t>
  </si>
  <si>
    <t>S202501033</t>
  </si>
  <si>
    <t>S202501034</t>
  </si>
  <si>
    <t>S202501035</t>
  </si>
  <si>
    <t>S202501036</t>
  </si>
  <si>
    <t>S202501037</t>
  </si>
  <si>
    <t>S202501038</t>
  </si>
  <si>
    <t>S202501039</t>
  </si>
  <si>
    <t>S202501040</t>
  </si>
  <si>
    <t>S202501041</t>
  </si>
  <si>
    <t>S202501042</t>
  </si>
  <si>
    <t>S202501043</t>
  </si>
  <si>
    <t>S202501044</t>
  </si>
  <si>
    <t>S202501045</t>
  </si>
  <si>
    <t>S202501046</t>
  </si>
  <si>
    <t>S202501047</t>
  </si>
  <si>
    <t>S202501048</t>
  </si>
  <si>
    <t>S202501049</t>
  </si>
  <si>
    <t>S202501050</t>
  </si>
  <si>
    <t>S202501051</t>
  </si>
  <si>
    <t>S202501052</t>
  </si>
  <si>
    <t>S202501053</t>
  </si>
  <si>
    <t>S202501054</t>
  </si>
  <si>
    <t>S202501055</t>
  </si>
  <si>
    <t>S202501056</t>
  </si>
  <si>
    <t>S202501057</t>
  </si>
  <si>
    <t>S202501058</t>
  </si>
  <si>
    <t>S202501059</t>
  </si>
  <si>
    <t>S202501060</t>
  </si>
  <si>
    <t>S202501061</t>
  </si>
  <si>
    <t>S202501062</t>
  </si>
  <si>
    <t>S202501063</t>
  </si>
  <si>
    <t>S202501064</t>
  </si>
  <si>
    <t>S202501065</t>
  </si>
  <si>
    <t>S202501066</t>
  </si>
  <si>
    <t>S202501067</t>
  </si>
  <si>
    <t>S202501068</t>
  </si>
  <si>
    <t>S202501069</t>
  </si>
  <si>
    <t>S202501070</t>
  </si>
  <si>
    <t>S202501071</t>
  </si>
  <si>
    <t>S202501072</t>
  </si>
  <si>
    <t>S202501073</t>
  </si>
  <si>
    <t>S202501074</t>
  </si>
  <si>
    <t>S202501075</t>
  </si>
  <si>
    <t>C0285</t>
  </si>
  <si>
    <t>S202501076</t>
  </si>
  <si>
    <t>S202501077</t>
  </si>
  <si>
    <t>S202501078</t>
  </si>
  <si>
    <t>S202501079</t>
  </si>
  <si>
    <t>S202501080</t>
  </si>
  <si>
    <t>S202501081</t>
  </si>
  <si>
    <t>S202501082</t>
  </si>
  <si>
    <t>S202501083</t>
  </si>
  <si>
    <t>S202501084</t>
  </si>
  <si>
    <t>S202501085</t>
  </si>
  <si>
    <t>S202501086</t>
  </si>
  <si>
    <t>S202501087</t>
  </si>
  <si>
    <t>S202501088</t>
  </si>
  <si>
    <t>S202501089</t>
  </si>
  <si>
    <t>S202501090</t>
  </si>
  <si>
    <t>S202501091</t>
  </si>
  <si>
    <t>S202501092</t>
  </si>
  <si>
    <t>S202501093</t>
  </si>
  <si>
    <t>S202501094</t>
  </si>
  <si>
    <t>S202501095</t>
  </si>
  <si>
    <t>S202501096</t>
  </si>
  <si>
    <t>S202501097</t>
  </si>
  <si>
    <t>S202501098</t>
  </si>
  <si>
    <t>S202501099</t>
  </si>
  <si>
    <t>S202501100</t>
  </si>
  <si>
    <t>S202501101</t>
  </si>
  <si>
    <t>S202501102</t>
  </si>
  <si>
    <t>S202501103</t>
  </si>
  <si>
    <t>S202501104</t>
  </si>
  <si>
    <t>S202501105</t>
  </si>
  <si>
    <t>S202501106</t>
  </si>
  <si>
    <t>S202501107</t>
  </si>
  <si>
    <t>S202501108</t>
  </si>
  <si>
    <t>S202501109</t>
  </si>
  <si>
    <t>S202501110</t>
  </si>
  <si>
    <t>S202501111</t>
  </si>
  <si>
    <t>S202501112</t>
  </si>
  <si>
    <t>S202501113</t>
  </si>
  <si>
    <t>S202501114</t>
  </si>
  <si>
    <t>S202501115</t>
  </si>
  <si>
    <t>S202501116</t>
  </si>
  <si>
    <t>S202501117</t>
  </si>
  <si>
    <t>S202501118</t>
  </si>
  <si>
    <t>S202501119</t>
  </si>
  <si>
    <t>S202501120</t>
  </si>
  <si>
    <t>S202501121</t>
  </si>
  <si>
    <t>S202501122</t>
  </si>
  <si>
    <t>S202501123</t>
  </si>
  <si>
    <t>S202501124</t>
  </si>
  <si>
    <t>S202501125</t>
  </si>
  <si>
    <t>S202501126</t>
  </si>
  <si>
    <t>S202501127</t>
  </si>
  <si>
    <t>S202501128</t>
  </si>
  <si>
    <t>S202501129</t>
  </si>
  <si>
    <t>S202501130</t>
  </si>
  <si>
    <t>S202501131</t>
  </si>
  <si>
    <t>S202501132</t>
  </si>
  <si>
    <t>S202501133</t>
  </si>
  <si>
    <t>S202501134</t>
  </si>
  <si>
    <t>S202501135</t>
  </si>
  <si>
    <t>S202501136</t>
  </si>
  <si>
    <t>S202501137</t>
  </si>
  <si>
    <t>S202501138</t>
  </si>
  <si>
    <t>S202501139</t>
  </si>
  <si>
    <t>S202501140</t>
  </si>
  <si>
    <t>S202501141</t>
  </si>
  <si>
    <t>S202501142</t>
  </si>
  <si>
    <t>S202501143</t>
  </si>
  <si>
    <t>S202501144</t>
  </si>
  <si>
    <t>S202501145</t>
  </si>
  <si>
    <t>S202501146</t>
  </si>
  <si>
    <t>S202501147</t>
  </si>
  <si>
    <t>S202501148</t>
  </si>
  <si>
    <t>S202501149</t>
  </si>
  <si>
    <t>S202501150</t>
  </si>
  <si>
    <t>S202501151</t>
  </si>
  <si>
    <t>S202501152</t>
  </si>
  <si>
    <t>S202501153</t>
  </si>
  <si>
    <t>S202501154</t>
  </si>
  <si>
    <t>S202501155</t>
  </si>
  <si>
    <t>S202501156</t>
  </si>
  <si>
    <t>S202501157</t>
  </si>
  <si>
    <t>S202501158</t>
  </si>
  <si>
    <t>S202501159</t>
  </si>
  <si>
    <t>S202501160</t>
  </si>
  <si>
    <t>S202501161</t>
  </si>
  <si>
    <t>S202501162</t>
  </si>
  <si>
    <t>S202501163</t>
  </si>
  <si>
    <t>S202501164</t>
  </si>
  <si>
    <t>S202501165</t>
  </si>
  <si>
    <t>S202501166</t>
  </si>
  <si>
    <t>S202501167</t>
  </si>
  <si>
    <t>S202501168</t>
  </si>
  <si>
    <t>S202501169</t>
  </si>
  <si>
    <t>S202501170</t>
  </si>
  <si>
    <t>S202501171</t>
  </si>
  <si>
    <t>S202501172</t>
  </si>
  <si>
    <t>S202501173</t>
  </si>
  <si>
    <t>S202501174</t>
  </si>
  <si>
    <t>S202501175</t>
  </si>
  <si>
    <t>S202501176</t>
  </si>
  <si>
    <t>S202501177</t>
  </si>
  <si>
    <t>S202501178</t>
  </si>
  <si>
    <t>S202501179</t>
  </si>
  <si>
    <t>S202501180</t>
  </si>
  <si>
    <t>S202501181</t>
  </si>
  <si>
    <t>S202501182</t>
  </si>
  <si>
    <t>S202501183</t>
  </si>
  <si>
    <t>S202501184</t>
  </si>
  <si>
    <t>S202501185</t>
  </si>
  <si>
    <t>S202501186</t>
  </si>
  <si>
    <t>S202501187</t>
  </si>
  <si>
    <t>S202501188</t>
  </si>
  <si>
    <t>S202501189</t>
  </si>
  <si>
    <t>S202501190</t>
  </si>
  <si>
    <t>S202501191</t>
  </si>
  <si>
    <t>S202501192</t>
  </si>
  <si>
    <t>S202501193</t>
  </si>
  <si>
    <t>S202501194</t>
  </si>
  <si>
    <t>S202501195</t>
  </si>
  <si>
    <t>S202501196</t>
  </si>
  <si>
    <t>S202501197</t>
  </si>
  <si>
    <t>S202501198</t>
  </si>
  <si>
    <t>S202501199</t>
  </si>
  <si>
    <t>S202501200</t>
  </si>
  <si>
    <t>S202501201</t>
  </si>
  <si>
    <t>S202501202</t>
  </si>
  <si>
    <t>S202501203</t>
  </si>
  <si>
    <t>S202501204</t>
  </si>
  <si>
    <t>S202501205</t>
  </si>
  <si>
    <t>S202501206</t>
  </si>
  <si>
    <t>S202501207</t>
  </si>
  <si>
    <t>S202501208</t>
  </si>
  <si>
    <t>S202501209</t>
  </si>
  <si>
    <t>S202501210</t>
  </si>
  <si>
    <t>S202501211</t>
  </si>
  <si>
    <t>S202501212</t>
  </si>
  <si>
    <t>S202501213</t>
  </si>
  <si>
    <t>S202501214</t>
  </si>
  <si>
    <t>S202501215</t>
  </si>
  <si>
    <t>S202501216</t>
  </si>
  <si>
    <t>S202501217</t>
  </si>
  <si>
    <t>S202501218</t>
  </si>
  <si>
    <t>S202501219</t>
  </si>
  <si>
    <t>S202501220</t>
  </si>
  <si>
    <t>S202501221</t>
  </si>
  <si>
    <t>S202501222</t>
  </si>
  <si>
    <t>S202501223</t>
  </si>
  <si>
    <t>S202501224</t>
  </si>
  <si>
    <t>S202501225</t>
  </si>
  <si>
    <t>S202501226</t>
  </si>
  <si>
    <t>S202501227</t>
  </si>
  <si>
    <t>S202501228</t>
  </si>
  <si>
    <t>S202501229</t>
  </si>
  <si>
    <t>S202501230</t>
  </si>
  <si>
    <t>S202501231</t>
  </si>
  <si>
    <t>S202501232</t>
  </si>
  <si>
    <t>S202501233</t>
  </si>
  <si>
    <t>S202501234</t>
  </si>
  <si>
    <t>S202501235</t>
  </si>
  <si>
    <t>S202501236</t>
  </si>
  <si>
    <t>S202501237</t>
  </si>
  <si>
    <t>S202501238</t>
  </si>
  <si>
    <t>C0401</t>
  </si>
  <si>
    <t>S202501239</t>
  </si>
  <si>
    <t>S202501240</t>
  </si>
  <si>
    <t>S202501241</t>
  </si>
  <si>
    <t>S202501242</t>
  </si>
  <si>
    <t>S202501243</t>
  </si>
  <si>
    <t>S202501244</t>
  </si>
  <si>
    <t>S202501245</t>
  </si>
  <si>
    <t>S202501246</t>
  </si>
  <si>
    <t>S202501247</t>
  </si>
  <si>
    <t>S202501248</t>
  </si>
  <si>
    <t>S202501249</t>
  </si>
  <si>
    <t>S202501250</t>
  </si>
  <si>
    <t>S202501251</t>
  </si>
  <si>
    <t>S202501252</t>
  </si>
  <si>
    <t>S202501253</t>
  </si>
  <si>
    <t>S202501254</t>
  </si>
  <si>
    <t>S202501255</t>
  </si>
  <si>
    <t>S202501256</t>
  </si>
  <si>
    <t>S202501257</t>
  </si>
  <si>
    <t>S202501258</t>
  </si>
  <si>
    <t>S202501259</t>
  </si>
  <si>
    <t>S202501260</t>
  </si>
  <si>
    <t>S202501261</t>
  </si>
  <si>
    <t>S202501262</t>
  </si>
  <si>
    <t>S202501263</t>
  </si>
  <si>
    <t>S202501264</t>
  </si>
  <si>
    <t>S202501265</t>
  </si>
  <si>
    <t>S202501266</t>
  </si>
  <si>
    <t>S202501267</t>
  </si>
  <si>
    <t>S202501268</t>
  </si>
  <si>
    <t>S202501269</t>
  </si>
  <si>
    <t>S202501270</t>
  </si>
  <si>
    <t>S202501271</t>
  </si>
  <si>
    <t>S202501272</t>
  </si>
  <si>
    <t>S202501273</t>
  </si>
  <si>
    <t>S202501274</t>
  </si>
  <si>
    <t>S202501275</t>
  </si>
  <si>
    <t>S202501276</t>
  </si>
  <si>
    <t>S202501277</t>
  </si>
  <si>
    <t>S202501278</t>
  </si>
  <si>
    <t>S202501279</t>
  </si>
  <si>
    <t>S202501280</t>
  </si>
  <si>
    <t>S202501281</t>
  </si>
  <si>
    <t>S202501282</t>
  </si>
  <si>
    <t>S202501283</t>
  </si>
  <si>
    <t>S202501284</t>
  </si>
  <si>
    <t>S202501285</t>
  </si>
  <si>
    <t>S202501286</t>
  </si>
  <si>
    <t>S202501287</t>
  </si>
  <si>
    <t>S202501288</t>
  </si>
  <si>
    <t>S202501289</t>
  </si>
  <si>
    <t>S202501290</t>
  </si>
  <si>
    <t>S202501291</t>
  </si>
  <si>
    <t>S202501292</t>
  </si>
  <si>
    <t>S202501293</t>
  </si>
  <si>
    <t>S202501294</t>
  </si>
  <si>
    <t>S202501295</t>
  </si>
  <si>
    <t>S202501296</t>
  </si>
  <si>
    <t>S202501297</t>
  </si>
  <si>
    <t>S202501298</t>
  </si>
  <si>
    <t>S202501299</t>
  </si>
  <si>
    <t>S202501300</t>
  </si>
  <si>
    <t>S202501301</t>
  </si>
  <si>
    <t>S202501302</t>
  </si>
  <si>
    <t>S202501303</t>
  </si>
  <si>
    <t>S202501304</t>
  </si>
  <si>
    <t>S202501305</t>
  </si>
  <si>
    <t>S202501306</t>
  </si>
  <si>
    <t>S202501307</t>
  </si>
  <si>
    <t>S202501308</t>
  </si>
  <si>
    <t>S202501309</t>
  </si>
  <si>
    <t>S202501310</t>
  </si>
  <si>
    <t>S202501311</t>
  </si>
  <si>
    <t>S202501312</t>
  </si>
  <si>
    <t>S202501313</t>
  </si>
  <si>
    <t>S202501314</t>
  </si>
  <si>
    <t>S202501315</t>
  </si>
  <si>
    <t>S202501316</t>
  </si>
  <si>
    <t>S202501317</t>
  </si>
  <si>
    <t>S202501318</t>
  </si>
  <si>
    <t>S202501319</t>
  </si>
  <si>
    <t>S202501320</t>
  </si>
  <si>
    <t>S202501321</t>
  </si>
  <si>
    <t>S202501322</t>
  </si>
  <si>
    <t>S202501323</t>
  </si>
  <si>
    <t>S202501324</t>
  </si>
  <si>
    <t>S202501325</t>
  </si>
  <si>
    <t>S202501326</t>
  </si>
  <si>
    <t>S202501327</t>
  </si>
  <si>
    <t>S202501328</t>
  </si>
  <si>
    <t>S202501329</t>
  </si>
  <si>
    <t>S202501330</t>
  </si>
  <si>
    <t>S202501331</t>
  </si>
  <si>
    <t>S202501332</t>
  </si>
  <si>
    <t>S202501333</t>
  </si>
  <si>
    <t>S202501334</t>
  </si>
  <si>
    <t>S202501335</t>
  </si>
  <si>
    <t>S202501336</t>
  </si>
  <si>
    <t>S202501337</t>
  </si>
  <si>
    <t>S202501338</t>
  </si>
  <si>
    <t>S202501339</t>
  </si>
  <si>
    <t>S202501340</t>
  </si>
  <si>
    <t>S202501341</t>
  </si>
  <si>
    <t>S202501342</t>
  </si>
  <si>
    <t>S202501343</t>
  </si>
  <si>
    <t>S202501344</t>
  </si>
  <si>
    <t>S202501345</t>
  </si>
  <si>
    <t>S202501346</t>
  </si>
  <si>
    <t>S202501347</t>
  </si>
  <si>
    <t>S202501348</t>
  </si>
  <si>
    <t>S202501349</t>
  </si>
  <si>
    <t>S202501350</t>
  </si>
  <si>
    <t>S202501351</t>
  </si>
  <si>
    <t>S202501352</t>
  </si>
  <si>
    <t>S202501353</t>
  </si>
  <si>
    <t>S202501354</t>
  </si>
  <si>
    <t>S202501355</t>
  </si>
  <si>
    <t>S202501356</t>
  </si>
  <si>
    <t>S202501357</t>
  </si>
  <si>
    <t>S202501358</t>
  </si>
  <si>
    <t>S202501359</t>
  </si>
  <si>
    <t>S202501360</t>
  </si>
  <si>
    <t>S202501361</t>
  </si>
  <si>
    <t>S202501362</t>
  </si>
  <si>
    <t>S202501363</t>
  </si>
  <si>
    <t>S202501364</t>
  </si>
  <si>
    <t>S202501365</t>
  </si>
  <si>
    <t>S202501366</t>
  </si>
  <si>
    <t>S202501367</t>
  </si>
  <si>
    <t>S202501368</t>
  </si>
  <si>
    <t>S202501369</t>
  </si>
  <si>
    <t>S202501370</t>
  </si>
  <si>
    <t>S202501371</t>
  </si>
  <si>
    <t>S202501372</t>
  </si>
  <si>
    <t>S202501373</t>
  </si>
  <si>
    <t>S202501374</t>
  </si>
  <si>
    <t>S202501375</t>
  </si>
  <si>
    <t>S202501376</t>
  </si>
  <si>
    <t>S202501377</t>
  </si>
  <si>
    <t>S202501378</t>
  </si>
  <si>
    <t>S202501379</t>
  </si>
  <si>
    <t>S202501380</t>
  </si>
  <si>
    <t>S202501381</t>
  </si>
  <si>
    <t>S202501382</t>
  </si>
  <si>
    <t>S202501383</t>
  </si>
  <si>
    <t>S202501384</t>
  </si>
  <si>
    <t>S202501385</t>
  </si>
  <si>
    <t>S202501386</t>
  </si>
  <si>
    <t>S202501387</t>
  </si>
  <si>
    <t>S202501388</t>
  </si>
  <si>
    <t>S202501389</t>
  </si>
  <si>
    <t>S202501390</t>
  </si>
  <si>
    <t>S202501391</t>
  </si>
  <si>
    <t>S202501392</t>
  </si>
  <si>
    <t>S202501393</t>
  </si>
  <si>
    <t>S202501394</t>
  </si>
  <si>
    <t>S202501395</t>
  </si>
  <si>
    <t>S202501396</t>
  </si>
  <si>
    <t>S202501397</t>
  </si>
  <si>
    <t>S202501398</t>
  </si>
  <si>
    <t>S202501399</t>
  </si>
  <si>
    <t>S202501400</t>
  </si>
  <si>
    <t>S202600001</t>
  </si>
  <si>
    <t>S202600002</t>
  </si>
  <si>
    <t>S202600003</t>
  </si>
  <si>
    <t>S202600004</t>
  </si>
  <si>
    <t>S202600005</t>
  </si>
  <si>
    <t>S202600006</t>
  </si>
  <si>
    <t>S202600007</t>
  </si>
  <si>
    <t>S202600008</t>
  </si>
  <si>
    <t>S202600009</t>
  </si>
  <si>
    <t>S202600010</t>
  </si>
  <si>
    <t>S202600011</t>
  </si>
  <si>
    <t>S202600012</t>
  </si>
  <si>
    <t>S202600013</t>
  </si>
  <si>
    <t>S202600014</t>
  </si>
  <si>
    <t>S202600015</t>
  </si>
  <si>
    <t>S202600016</t>
  </si>
  <si>
    <t>S202600017</t>
  </si>
  <si>
    <t>S202600018</t>
  </si>
  <si>
    <t>S202600019</t>
  </si>
  <si>
    <t>S202600020</t>
  </si>
  <si>
    <t>S202600021</t>
  </si>
  <si>
    <t>S202600022</t>
  </si>
  <si>
    <t>S202600023</t>
  </si>
  <si>
    <t>S202600024</t>
  </si>
  <si>
    <t>S202600025</t>
  </si>
  <si>
    <t>S202600026</t>
  </si>
  <si>
    <t>S202600027</t>
  </si>
  <si>
    <t>S202600028</t>
  </si>
  <si>
    <t>S202600029</t>
  </si>
  <si>
    <t>S202600030</t>
  </si>
  <si>
    <t>S202600031</t>
  </si>
  <si>
    <t>S202600032</t>
  </si>
  <si>
    <t>S202600033</t>
  </si>
  <si>
    <t>S202600034</t>
  </si>
  <si>
    <t>S202600035</t>
  </si>
  <si>
    <t>S202600036</t>
  </si>
  <si>
    <t>S202600037</t>
  </si>
  <si>
    <t>S202600038</t>
  </si>
  <si>
    <t>S202600039</t>
  </si>
  <si>
    <t>S202600040</t>
  </si>
  <si>
    <t>S202600041</t>
  </si>
  <si>
    <t>S202600042</t>
  </si>
  <si>
    <t>S202600043</t>
  </si>
  <si>
    <t>S202600044</t>
  </si>
  <si>
    <t>S202600045</t>
  </si>
  <si>
    <t>S202600046</t>
  </si>
  <si>
    <t>S202600047</t>
  </si>
  <si>
    <t>S202600048</t>
  </si>
  <si>
    <t>S202600049</t>
  </si>
  <si>
    <t>S202600050</t>
  </si>
  <si>
    <t>S202600051</t>
  </si>
  <si>
    <t>S202600052</t>
  </si>
  <si>
    <t>S202600053</t>
  </si>
  <si>
    <t>S202600054</t>
  </si>
  <si>
    <t>S202600055</t>
  </si>
  <si>
    <t>S202600056</t>
  </si>
  <si>
    <t>S202600057</t>
  </si>
  <si>
    <t>S202600058</t>
  </si>
  <si>
    <t>S202600059</t>
  </si>
  <si>
    <t>S202600060</t>
  </si>
  <si>
    <t>S202600061</t>
  </si>
  <si>
    <t>S202600062</t>
  </si>
  <si>
    <t>S202600063</t>
  </si>
  <si>
    <t>S202600064</t>
  </si>
  <si>
    <t>S202600065</t>
  </si>
  <si>
    <t>S202600066</t>
  </si>
  <si>
    <t>S202600067</t>
  </si>
  <si>
    <t>S202600068</t>
  </si>
  <si>
    <t>S202600069</t>
  </si>
  <si>
    <t>S202600070</t>
  </si>
  <si>
    <t>S202600071</t>
  </si>
  <si>
    <t>S202600072</t>
  </si>
  <si>
    <t>S202600073</t>
  </si>
  <si>
    <t>S202600074</t>
  </si>
  <si>
    <t>S202600075</t>
  </si>
  <si>
    <t>S202600076</t>
  </si>
  <si>
    <t>S202600077</t>
  </si>
  <si>
    <t>S202600078</t>
  </si>
  <si>
    <t>S202600079</t>
  </si>
  <si>
    <t>S202600080</t>
  </si>
  <si>
    <t>S202600081</t>
  </si>
  <si>
    <t>S202600082</t>
  </si>
  <si>
    <t>S202600083</t>
  </si>
  <si>
    <t>S202600084</t>
  </si>
  <si>
    <t>S202600085</t>
  </si>
  <si>
    <t>S202600086</t>
  </si>
  <si>
    <t>S202600087</t>
  </si>
  <si>
    <t>S202600088</t>
  </si>
  <si>
    <t>S202600089</t>
  </si>
  <si>
    <t>S202600090</t>
  </si>
  <si>
    <t>S202600091</t>
  </si>
  <si>
    <t>S202600092</t>
  </si>
  <si>
    <t>S202600093</t>
  </si>
  <si>
    <t>S202600094</t>
  </si>
  <si>
    <t>S202600095</t>
  </si>
  <si>
    <t>S202600096</t>
  </si>
  <si>
    <t>S202600097</t>
  </si>
  <si>
    <t>S202600098</t>
  </si>
  <si>
    <t>S202600099</t>
  </si>
  <si>
    <t>S202600100</t>
  </si>
  <si>
    <t>S202600101</t>
  </si>
  <si>
    <t>S202600102</t>
  </si>
  <si>
    <t>S202600103</t>
  </si>
  <si>
    <t>S202600104</t>
  </si>
  <si>
    <t>S202600105</t>
  </si>
  <si>
    <t>S202600106</t>
  </si>
  <si>
    <t>S202600107</t>
  </si>
  <si>
    <t>S202600108</t>
  </si>
  <si>
    <t>S202600109</t>
  </si>
  <si>
    <t>S202600110</t>
  </si>
  <si>
    <t>S202600111</t>
  </si>
  <si>
    <t>S202600112</t>
  </si>
  <si>
    <t>S202600113</t>
  </si>
  <si>
    <t>S202600114</t>
  </si>
  <si>
    <t>S202600115</t>
  </si>
  <si>
    <t>S202600116</t>
  </si>
  <si>
    <t>S202600117</t>
  </si>
  <si>
    <t>S202600118</t>
  </si>
  <si>
    <t>S202600119</t>
  </si>
  <si>
    <t>S202600120</t>
  </si>
  <si>
    <t>S202600121</t>
  </si>
  <si>
    <t>S202600122</t>
  </si>
  <si>
    <t>S202600123</t>
  </si>
  <si>
    <t>S202600124</t>
  </si>
  <si>
    <t>S202600125</t>
  </si>
  <si>
    <t>S202600126</t>
  </si>
  <si>
    <t>S202600127</t>
  </si>
  <si>
    <t>S202600128</t>
  </si>
  <si>
    <t>S202600129</t>
  </si>
  <si>
    <t>S202600130</t>
  </si>
  <si>
    <t>S202600131</t>
  </si>
  <si>
    <t>S202600132</t>
  </si>
  <si>
    <t>S202600133</t>
  </si>
  <si>
    <t>S202600134</t>
  </si>
  <si>
    <t>S202600135</t>
  </si>
  <si>
    <t>S202600136</t>
  </si>
  <si>
    <t>S202600137</t>
  </si>
  <si>
    <t>S202600138</t>
  </si>
  <si>
    <t>S202600139</t>
  </si>
  <si>
    <t>S202600140</t>
  </si>
  <si>
    <t>S202600141</t>
  </si>
  <si>
    <t>S202600142</t>
  </si>
  <si>
    <t>S202600143</t>
  </si>
  <si>
    <t>S202600144</t>
  </si>
  <si>
    <t>S202600145</t>
  </si>
  <si>
    <t>S202600146</t>
  </si>
  <si>
    <t>S202600147</t>
  </si>
  <si>
    <t>S202600148</t>
  </si>
  <si>
    <t>S202600149</t>
  </si>
  <si>
    <t>S202600150</t>
  </si>
  <si>
    <t>S202600151</t>
  </si>
  <si>
    <t>S202600152</t>
  </si>
  <si>
    <t>S202600153</t>
  </si>
  <si>
    <t>S202600154</t>
  </si>
  <si>
    <t>S202600155</t>
  </si>
  <si>
    <t>S202600156</t>
  </si>
  <si>
    <t>S202600157</t>
  </si>
  <si>
    <t>S202600158</t>
  </si>
  <si>
    <t>S202600159</t>
  </si>
  <si>
    <t>S202600160</t>
  </si>
  <si>
    <t>S202600161</t>
  </si>
  <si>
    <t>S202600162</t>
  </si>
  <si>
    <t>S202600163</t>
  </si>
  <si>
    <t>S202600164</t>
  </si>
  <si>
    <t>S202600165</t>
  </si>
  <si>
    <t>S202600166</t>
  </si>
  <si>
    <t>S202600167</t>
  </si>
  <si>
    <t>S202600168</t>
  </si>
  <si>
    <t>S202600169</t>
  </si>
  <si>
    <t>S202600170</t>
  </si>
  <si>
    <t>S202600171</t>
  </si>
  <si>
    <t>S202600172</t>
  </si>
  <si>
    <t>S202600173</t>
  </si>
  <si>
    <t>S202600174</t>
  </si>
  <si>
    <t>S202600175</t>
  </si>
  <si>
    <t>S202600176</t>
  </si>
  <si>
    <t>S202600177</t>
  </si>
  <si>
    <t>S202600178</t>
  </si>
  <si>
    <t>S202600179</t>
  </si>
  <si>
    <t>S202600180</t>
  </si>
  <si>
    <t>S202600181</t>
  </si>
  <si>
    <t>S202600182</t>
  </si>
  <si>
    <t>S202600183</t>
  </si>
  <si>
    <t>S202600184</t>
  </si>
  <si>
    <t>S202600185</t>
  </si>
  <si>
    <t>S202600186</t>
  </si>
  <si>
    <t>S202600187</t>
  </si>
  <si>
    <t>S202600188</t>
  </si>
  <si>
    <t>S202600189</t>
  </si>
  <si>
    <t>S202600190</t>
  </si>
  <si>
    <t>S202600191</t>
  </si>
  <si>
    <t>S202600192</t>
  </si>
  <si>
    <t>S202600193</t>
  </si>
  <si>
    <t>S202600194</t>
  </si>
  <si>
    <t>S202600195</t>
  </si>
  <si>
    <t>S202600196</t>
  </si>
  <si>
    <t>S202600197</t>
  </si>
  <si>
    <t>S202600198</t>
  </si>
  <si>
    <t>S202600199</t>
  </si>
  <si>
    <t>S202600200</t>
  </si>
  <si>
    <t>S202600201</t>
  </si>
  <si>
    <t>S202600202</t>
  </si>
  <si>
    <t>S202600203</t>
  </si>
  <si>
    <t>S202600204</t>
  </si>
  <si>
    <t>S202600205</t>
  </si>
  <si>
    <t>S202600206</t>
  </si>
  <si>
    <t>S202600207</t>
  </si>
  <si>
    <t>S202600208</t>
  </si>
  <si>
    <t>S202600209</t>
  </si>
  <si>
    <t>S202600210</t>
  </si>
  <si>
    <t>S202600211</t>
  </si>
  <si>
    <t>S202600212</t>
  </si>
  <si>
    <t>S202600213</t>
  </si>
  <si>
    <t>S202600214</t>
  </si>
  <si>
    <t>S202600215</t>
  </si>
  <si>
    <t>S202600216</t>
  </si>
  <si>
    <t>S202600217</t>
  </si>
  <si>
    <t>S202600218</t>
  </si>
  <si>
    <t>S202600219</t>
  </si>
  <si>
    <t>S202600220</t>
  </si>
  <si>
    <t>S202600221</t>
  </si>
  <si>
    <t>S202600222</t>
  </si>
  <si>
    <t>S202600223</t>
  </si>
  <si>
    <t>S202600224</t>
  </si>
  <si>
    <t>S202600225</t>
  </si>
  <si>
    <t>S202600226</t>
  </si>
  <si>
    <t>S202600227</t>
  </si>
  <si>
    <t>S202600228</t>
  </si>
  <si>
    <t>S202600229</t>
  </si>
  <si>
    <t>S202600230</t>
  </si>
  <si>
    <t>S202600231</t>
  </si>
  <si>
    <t>S202600232</t>
  </si>
  <si>
    <t>S202600233</t>
  </si>
  <si>
    <t>S202600234</t>
  </si>
  <si>
    <t>S202600235</t>
  </si>
  <si>
    <t>S202600236</t>
  </si>
  <si>
    <t>S202600237</t>
  </si>
  <si>
    <t>S202600238</t>
  </si>
  <si>
    <t>S202600239</t>
  </si>
  <si>
    <t>S202600240</t>
  </si>
  <si>
    <t>S202600241</t>
  </si>
  <si>
    <t>S202600242</t>
  </si>
  <si>
    <t>S202600243</t>
  </si>
  <si>
    <t>S202600244</t>
  </si>
  <si>
    <t>S202600245</t>
  </si>
  <si>
    <t>S202600246</t>
  </si>
  <si>
    <t>S202600247</t>
  </si>
  <si>
    <t>S202600248</t>
  </si>
  <si>
    <t>S202600249</t>
  </si>
  <si>
    <t>S202600250</t>
  </si>
  <si>
    <t>S202600251</t>
  </si>
  <si>
    <t>S202600252</t>
  </si>
  <si>
    <t>S202600253</t>
  </si>
  <si>
    <t>S202600254</t>
  </si>
  <si>
    <t>S202600255</t>
  </si>
  <si>
    <t>S202600256</t>
  </si>
  <si>
    <t>S202600257</t>
  </si>
  <si>
    <t>S202600258</t>
  </si>
  <si>
    <t>S202600259</t>
  </si>
  <si>
    <t>S202600260</t>
  </si>
  <si>
    <t>S202600261</t>
  </si>
  <si>
    <t>S202600262</t>
  </si>
  <si>
    <t>S202600263</t>
  </si>
  <si>
    <t>S202600264</t>
  </si>
  <si>
    <t>C0159</t>
  </si>
  <si>
    <t>S202600265</t>
  </si>
  <si>
    <t>S202600266</t>
  </si>
  <si>
    <t>S202600267</t>
  </si>
  <si>
    <t>S202600268</t>
  </si>
  <si>
    <t>S202600269</t>
  </si>
  <si>
    <t>S202600270</t>
  </si>
  <si>
    <t>S202600271</t>
  </si>
  <si>
    <t>S202600272</t>
  </si>
  <si>
    <t>S202600273</t>
  </si>
  <si>
    <t>S202600274</t>
  </si>
  <si>
    <t>S202600275</t>
  </si>
  <si>
    <t>S202600276</t>
  </si>
  <si>
    <t>S202600277</t>
  </si>
  <si>
    <t>S202600278</t>
  </si>
  <si>
    <t>S202600279</t>
  </si>
  <si>
    <t>S202600280</t>
  </si>
  <si>
    <t>S202600281</t>
  </si>
  <si>
    <t>S202600282</t>
  </si>
  <si>
    <t>S202600283</t>
  </si>
  <si>
    <t>S202600284</t>
  </si>
  <si>
    <t>S202600285</t>
  </si>
  <si>
    <t>S202600286</t>
  </si>
  <si>
    <t>S202600287</t>
  </si>
  <si>
    <t>S202600288</t>
  </si>
  <si>
    <t>S202600289</t>
  </si>
  <si>
    <t>S202600290</t>
  </si>
  <si>
    <t>S202600291</t>
  </si>
  <si>
    <t>S202600292</t>
  </si>
  <si>
    <t>S202600293</t>
  </si>
  <si>
    <t>S202600294</t>
  </si>
  <si>
    <t>S202600295</t>
  </si>
  <si>
    <t>S202600296</t>
  </si>
  <si>
    <t>S202600297</t>
  </si>
  <si>
    <t>S202600298</t>
  </si>
  <si>
    <t>S202600299</t>
  </si>
  <si>
    <t>S202600300</t>
  </si>
  <si>
    <t>S202600301</t>
  </si>
  <si>
    <t>S202600302</t>
  </si>
  <si>
    <t>S202600303</t>
  </si>
  <si>
    <t>S202600304</t>
  </si>
  <si>
    <t>S202600305</t>
  </si>
  <si>
    <t>S202600306</t>
  </si>
  <si>
    <t>S202600307</t>
  </si>
  <si>
    <t>S202600308</t>
  </si>
  <si>
    <t>S202600309</t>
  </si>
  <si>
    <t>S202600310</t>
  </si>
  <si>
    <t>S202600311</t>
  </si>
  <si>
    <t>S202600312</t>
  </si>
  <si>
    <t>S202600313</t>
  </si>
  <si>
    <t>S202600314</t>
  </si>
  <si>
    <t>S202600315</t>
  </si>
  <si>
    <t>S202600316</t>
  </si>
  <si>
    <t>S202600317</t>
  </si>
  <si>
    <t>S202600318</t>
  </si>
  <si>
    <t>S202600319</t>
  </si>
  <si>
    <t>S202600320</t>
  </si>
  <si>
    <t>S202600321</t>
  </si>
  <si>
    <t>S202600322</t>
  </si>
  <si>
    <t>S202600323</t>
  </si>
  <si>
    <t>S202600324</t>
  </si>
  <si>
    <t>S202600325</t>
  </si>
  <si>
    <t>S202600326</t>
  </si>
  <si>
    <t>S202600327</t>
  </si>
  <si>
    <t>S202600328</t>
  </si>
  <si>
    <t>S202600329</t>
  </si>
  <si>
    <t>S202600330</t>
  </si>
  <si>
    <t>S202600331</t>
  </si>
  <si>
    <t>S202600332</t>
  </si>
  <si>
    <t>S202600333</t>
  </si>
  <si>
    <t>S202600334</t>
  </si>
  <si>
    <t>S202600335</t>
  </si>
  <si>
    <t>S202600336</t>
  </si>
  <si>
    <t>S202600337</t>
  </si>
  <si>
    <t>S202600338</t>
  </si>
  <si>
    <t>S202600339</t>
  </si>
  <si>
    <t>S202600340</t>
  </si>
  <si>
    <t>S202600341</t>
  </si>
  <si>
    <t>S202600342</t>
  </si>
  <si>
    <t>S202600343</t>
  </si>
  <si>
    <t>S202600344</t>
  </si>
  <si>
    <t>S202600345</t>
  </si>
  <si>
    <t>S202600346</t>
  </si>
  <si>
    <t>S202600347</t>
  </si>
  <si>
    <t>S202600348</t>
  </si>
  <si>
    <t>S202600349</t>
  </si>
  <si>
    <t>S202600350</t>
  </si>
  <si>
    <t>S202600351</t>
  </si>
  <si>
    <t>S202600352</t>
  </si>
  <si>
    <t>S202600353</t>
  </si>
  <si>
    <t>S202600354</t>
  </si>
  <si>
    <t>S202600355</t>
  </si>
  <si>
    <t>S202600356</t>
  </si>
  <si>
    <t>S202600357</t>
  </si>
  <si>
    <t>S202600358</t>
  </si>
  <si>
    <t>S202600359</t>
  </si>
  <si>
    <t>S202600360</t>
  </si>
  <si>
    <t>S202600361</t>
  </si>
  <si>
    <t>S202600362</t>
  </si>
  <si>
    <t>S202600363</t>
  </si>
  <si>
    <t>S202600364</t>
  </si>
  <si>
    <t>S202600365</t>
  </si>
  <si>
    <t>S202600366</t>
  </si>
  <si>
    <t>S202600367</t>
  </si>
  <si>
    <t>S202600368</t>
  </si>
  <si>
    <t>S202600369</t>
  </si>
  <si>
    <t>S202600370</t>
  </si>
  <si>
    <t>S202600371</t>
  </si>
  <si>
    <t>S202600372</t>
  </si>
  <si>
    <t>S202600373</t>
  </si>
  <si>
    <t>S202600374</t>
  </si>
  <si>
    <t>S202600375</t>
  </si>
  <si>
    <t>S202600376</t>
  </si>
  <si>
    <t>S202600377</t>
  </si>
  <si>
    <t>S202600378</t>
  </si>
  <si>
    <t>S202600379</t>
  </si>
  <si>
    <t>S202600380</t>
  </si>
  <si>
    <t>S202600381</t>
  </si>
  <si>
    <t>S202600382</t>
  </si>
  <si>
    <t>S202600383</t>
  </si>
  <si>
    <t>S202600384</t>
  </si>
  <si>
    <t>S202600385</t>
  </si>
  <si>
    <t>S202600386</t>
  </si>
  <si>
    <t>S202600387</t>
  </si>
  <si>
    <t>S202600388</t>
  </si>
  <si>
    <t>S202600389</t>
  </si>
  <si>
    <t>S202600390</t>
  </si>
  <si>
    <t>S202600391</t>
  </si>
  <si>
    <t>S202600392</t>
  </si>
  <si>
    <t>S202600393</t>
  </si>
  <si>
    <t>S202600394</t>
  </si>
  <si>
    <t>S202600395</t>
  </si>
  <si>
    <t>S202600396</t>
  </si>
  <si>
    <t>S202600397</t>
  </si>
  <si>
    <t>S202600398</t>
  </si>
  <si>
    <t>S202600399</t>
  </si>
  <si>
    <t>S202600400</t>
  </si>
  <si>
    <t>S202600401</t>
  </si>
  <si>
    <t>S202600402</t>
  </si>
  <si>
    <t>S202600403</t>
  </si>
  <si>
    <t>S202600404</t>
  </si>
  <si>
    <t>S202600405</t>
  </si>
  <si>
    <t>S202600406</t>
  </si>
  <si>
    <t>S202600407</t>
  </si>
  <si>
    <t>S202600408</t>
  </si>
  <si>
    <t>S202600409</t>
  </si>
  <si>
    <t>S202600410</t>
  </si>
  <si>
    <t>S202600411</t>
  </si>
  <si>
    <t>S202600412</t>
  </si>
  <si>
    <t>S202600413</t>
  </si>
  <si>
    <t>S202600414</t>
  </si>
  <si>
    <t>S202600415</t>
  </si>
  <si>
    <t>S202600416</t>
  </si>
  <si>
    <t>S202600417</t>
  </si>
  <si>
    <t>S202600418</t>
  </si>
  <si>
    <t>S202600419</t>
  </si>
  <si>
    <t>S202600420</t>
  </si>
  <si>
    <t>S202600421</t>
  </si>
  <si>
    <t>S202600422</t>
  </si>
  <si>
    <t>S202600423</t>
  </si>
  <si>
    <t>S202600424</t>
  </si>
  <si>
    <t>S202600425</t>
  </si>
  <si>
    <t>S202600426</t>
  </si>
  <si>
    <t>S202600427</t>
  </si>
  <si>
    <t>S202600428</t>
  </si>
  <si>
    <t>S202600429</t>
  </si>
  <si>
    <t>S202600430</t>
  </si>
  <si>
    <t>S202600431</t>
  </si>
  <si>
    <t>S202600432</t>
  </si>
  <si>
    <t>S202600433</t>
  </si>
  <si>
    <t>S202600434</t>
  </si>
  <si>
    <t>S202600435</t>
  </si>
  <si>
    <t>S202600436</t>
  </si>
  <si>
    <t>S202600437</t>
  </si>
  <si>
    <t>S202600438</t>
  </si>
  <si>
    <t>S202600439</t>
  </si>
  <si>
    <t>S202600440</t>
  </si>
  <si>
    <t>S202600441</t>
  </si>
  <si>
    <t>S202600442</t>
  </si>
  <si>
    <t>S202600443</t>
  </si>
  <si>
    <t>S202600444</t>
  </si>
  <si>
    <t>S202600445</t>
  </si>
  <si>
    <t>S202600446</t>
  </si>
  <si>
    <t>S202600447</t>
  </si>
  <si>
    <t>S202600448</t>
  </si>
  <si>
    <t>S202600449</t>
  </si>
  <si>
    <t>S202600450</t>
  </si>
  <si>
    <t>S202600451</t>
  </si>
  <si>
    <t>S202600452</t>
  </si>
  <si>
    <t>S202600453</t>
  </si>
  <si>
    <t>S202600454</t>
  </si>
  <si>
    <t>S202600455</t>
  </si>
  <si>
    <t>S202600456</t>
  </si>
  <si>
    <t>S202600457</t>
  </si>
  <si>
    <t>S202600458</t>
  </si>
  <si>
    <t>S202600459</t>
  </si>
  <si>
    <t>S202600460</t>
  </si>
  <si>
    <t>S202600461</t>
  </si>
  <si>
    <t>S202600462</t>
  </si>
  <si>
    <t>S202600463</t>
  </si>
  <si>
    <t>S202600464</t>
  </si>
  <si>
    <t>S202600465</t>
  </si>
  <si>
    <t>S202600466</t>
  </si>
  <si>
    <t>S202600467</t>
  </si>
  <si>
    <t>S202600468</t>
  </si>
  <si>
    <t>S202600469</t>
  </si>
  <si>
    <t>S202600470</t>
  </si>
  <si>
    <t>S202600471</t>
  </si>
  <si>
    <t>S202600472</t>
  </si>
  <si>
    <t>S202600473</t>
  </si>
  <si>
    <t>S202600474</t>
  </si>
  <si>
    <t>S202600475</t>
  </si>
  <si>
    <t>S202600476</t>
  </si>
  <si>
    <t>S202600477</t>
  </si>
  <si>
    <t>S202600478</t>
  </si>
  <si>
    <t>S202600479</t>
  </si>
  <si>
    <t>S202600480</t>
  </si>
  <si>
    <t>S202600481</t>
  </si>
  <si>
    <t>S202600482</t>
  </si>
  <si>
    <t>S202600483</t>
  </si>
  <si>
    <t>S202600484</t>
  </si>
  <si>
    <t>S202600485</t>
  </si>
  <si>
    <t>S202600486</t>
  </si>
  <si>
    <t>S202600487</t>
  </si>
  <si>
    <t>S202600488</t>
  </si>
  <si>
    <t>S202600489</t>
  </si>
  <si>
    <t>S202600490</t>
  </si>
  <si>
    <t>S202600491</t>
  </si>
  <si>
    <t>S202600492</t>
  </si>
  <si>
    <t>S202600493</t>
  </si>
  <si>
    <t>S202600494</t>
  </si>
  <si>
    <t>S202600495</t>
  </si>
  <si>
    <t>S202600496</t>
  </si>
  <si>
    <t>S202600497</t>
  </si>
  <si>
    <t>S202600498</t>
  </si>
  <si>
    <t>S202600499</t>
  </si>
  <si>
    <t>S202600500</t>
  </si>
  <si>
    <t>S202600501</t>
  </si>
  <si>
    <t>S202600502</t>
  </si>
  <si>
    <t>S202600503</t>
  </si>
  <si>
    <t>S202600504</t>
  </si>
  <si>
    <t>S202600505</t>
  </si>
  <si>
    <t>S202600506</t>
  </si>
  <si>
    <t>S202600507</t>
  </si>
  <si>
    <t>S202600508</t>
  </si>
  <si>
    <t>S202600509</t>
  </si>
  <si>
    <t>S202600510</t>
  </si>
  <si>
    <t>S202600511</t>
  </si>
  <si>
    <t>S202600512</t>
  </si>
  <si>
    <t>S202600513</t>
  </si>
  <si>
    <t>S202600514</t>
  </si>
  <si>
    <t>S202600515</t>
  </si>
  <si>
    <t>S202600516</t>
  </si>
  <si>
    <t>S202600517</t>
  </si>
  <si>
    <t>S202600518</t>
  </si>
  <si>
    <t>S202600519</t>
  </si>
  <si>
    <t>S202600520</t>
  </si>
  <si>
    <t>S202600521</t>
  </si>
  <si>
    <t>S202600522</t>
  </si>
  <si>
    <t>S202600523</t>
  </si>
  <si>
    <t>S202600524</t>
  </si>
  <si>
    <t>S202600525</t>
  </si>
  <si>
    <t>S202600526</t>
  </si>
  <si>
    <t>S202600527</t>
  </si>
  <si>
    <t>S202600528</t>
  </si>
  <si>
    <t>S202600529</t>
  </si>
  <si>
    <t>S202600530</t>
  </si>
  <si>
    <t>S202600531</t>
  </si>
  <si>
    <t>S202600532</t>
  </si>
  <si>
    <t>S202600533</t>
  </si>
  <si>
    <t>S202600534</t>
  </si>
  <si>
    <t>S202600535</t>
  </si>
  <si>
    <t>S202600536</t>
  </si>
  <si>
    <t>S202600537</t>
  </si>
  <si>
    <t>S202600538</t>
  </si>
  <si>
    <t>S202600539</t>
  </si>
  <si>
    <t>S202600540</t>
  </si>
  <si>
    <t>S202600541</t>
  </si>
  <si>
    <t>S202600542</t>
  </si>
  <si>
    <t>S202600543</t>
  </si>
  <si>
    <t>S202600544</t>
  </si>
  <si>
    <t>S202600545</t>
  </si>
  <si>
    <t>S202600546</t>
  </si>
  <si>
    <t>S202600547</t>
  </si>
  <si>
    <t>S202600548</t>
  </si>
  <si>
    <t>S202600549</t>
  </si>
  <si>
    <t>S202600550</t>
  </si>
  <si>
    <t>S202600551</t>
  </si>
  <si>
    <t>S202600552</t>
  </si>
  <si>
    <t>S202600553</t>
  </si>
  <si>
    <t>S202600554</t>
  </si>
  <si>
    <t>S202600555</t>
  </si>
  <si>
    <t>S202600556</t>
  </si>
  <si>
    <t>S202600557</t>
  </si>
  <si>
    <t>S202600558</t>
  </si>
  <si>
    <t>S202600559</t>
  </si>
  <si>
    <t>S202600560</t>
  </si>
  <si>
    <t>S202600561</t>
  </si>
  <si>
    <t>S202600562</t>
  </si>
  <si>
    <t>S202600563</t>
  </si>
  <si>
    <t>S202600564</t>
  </si>
  <si>
    <t>S202600565</t>
  </si>
  <si>
    <t>S202600566</t>
  </si>
  <si>
    <t>S202600567</t>
  </si>
  <si>
    <t>S202600568</t>
  </si>
  <si>
    <t>S202600569</t>
  </si>
  <si>
    <t>S202600570</t>
  </si>
  <si>
    <t>S202600571</t>
  </si>
  <si>
    <t>S202600572</t>
  </si>
  <si>
    <t>S202600573</t>
  </si>
  <si>
    <t>S202600574</t>
  </si>
  <si>
    <t>S202600575</t>
  </si>
  <si>
    <t>S202600576</t>
  </si>
  <si>
    <t>S202600577</t>
  </si>
  <si>
    <t>S202600578</t>
  </si>
  <si>
    <t>S202600579</t>
  </si>
  <si>
    <t>S202600580</t>
  </si>
  <si>
    <t>S202600581</t>
  </si>
  <si>
    <t>S202600582</t>
  </si>
  <si>
    <t>S202600583</t>
  </si>
  <si>
    <t>S202600584</t>
  </si>
  <si>
    <t>S202600585</t>
  </si>
  <si>
    <t>S202600586</t>
  </si>
  <si>
    <t>S202600587</t>
  </si>
  <si>
    <t>S202600588</t>
  </si>
  <si>
    <t>S202600589</t>
  </si>
  <si>
    <t>S202600590</t>
  </si>
  <si>
    <t>S202600591</t>
  </si>
  <si>
    <t>S202600592</t>
  </si>
  <si>
    <t>S202600593</t>
  </si>
  <si>
    <t>S202600594</t>
  </si>
  <si>
    <t>S202600595</t>
  </si>
  <si>
    <t>S202600596</t>
  </si>
  <si>
    <t>S202600597</t>
  </si>
  <si>
    <t>S202600598</t>
  </si>
  <si>
    <t>S202600599</t>
  </si>
  <si>
    <t>S202600600</t>
  </si>
  <si>
    <t>S202600601</t>
  </si>
  <si>
    <t>S202600602</t>
  </si>
  <si>
    <t>S202600603</t>
  </si>
  <si>
    <t>S202600604</t>
  </si>
  <si>
    <t>S202600605</t>
  </si>
  <si>
    <t>S202600606</t>
  </si>
  <si>
    <t>S202600607</t>
  </si>
  <si>
    <t>S202600608</t>
  </si>
  <si>
    <t>S202600609</t>
  </si>
  <si>
    <t>S202600610</t>
  </si>
  <si>
    <t>S202600611</t>
  </si>
  <si>
    <t>S202600612</t>
  </si>
  <si>
    <t>S202600613</t>
  </si>
  <si>
    <t>S202600614</t>
  </si>
  <si>
    <t>S202600615</t>
  </si>
  <si>
    <t>S202600616</t>
  </si>
  <si>
    <t>S202600617</t>
  </si>
  <si>
    <t>S202600618</t>
  </si>
  <si>
    <t>S202600619</t>
  </si>
  <si>
    <t>S202600620</t>
  </si>
  <si>
    <t>S202600621</t>
  </si>
  <si>
    <t>S202600622</t>
  </si>
  <si>
    <t>S202600623</t>
  </si>
  <si>
    <t>S202600624</t>
  </si>
  <si>
    <t>S202600625</t>
  </si>
  <si>
    <t>S202600626</t>
  </si>
  <si>
    <t>S202600627</t>
  </si>
  <si>
    <t>S202600628</t>
  </si>
  <si>
    <t>S202600629</t>
  </si>
  <si>
    <t>S202600630</t>
  </si>
  <si>
    <t>S202600631</t>
  </si>
  <si>
    <t>S202600632</t>
  </si>
  <si>
    <t>S202600633</t>
  </si>
  <si>
    <t>S202600634</t>
  </si>
  <si>
    <t>S202600635</t>
  </si>
  <si>
    <t>S202600636</t>
  </si>
  <si>
    <t>S202600637</t>
  </si>
  <si>
    <t>S202600638</t>
  </si>
  <si>
    <t>S202600639</t>
  </si>
  <si>
    <t>S202600640</t>
  </si>
  <si>
    <t>S202600641</t>
  </si>
  <si>
    <t>S202600642</t>
  </si>
  <si>
    <t>S202600643</t>
  </si>
  <si>
    <t>S202600644</t>
  </si>
  <si>
    <t>S202600645</t>
  </si>
  <si>
    <t>S202600646</t>
  </si>
  <si>
    <t>S202600647</t>
  </si>
  <si>
    <t>S202600648</t>
  </si>
  <si>
    <t>S202600649</t>
  </si>
  <si>
    <t>S202600650</t>
  </si>
  <si>
    <t>S202600651</t>
  </si>
  <si>
    <t>S202600652</t>
  </si>
  <si>
    <t>S202600653</t>
  </si>
  <si>
    <t>S202600654</t>
  </si>
  <si>
    <t>S202600655</t>
  </si>
  <si>
    <t>S202600656</t>
  </si>
  <si>
    <t>S202600657</t>
  </si>
  <si>
    <t>S202600658</t>
  </si>
  <si>
    <t>S202600659</t>
  </si>
  <si>
    <t>S202600660</t>
  </si>
  <si>
    <t>S202600661</t>
  </si>
  <si>
    <t>S202600662</t>
  </si>
  <si>
    <t>S202600663</t>
  </si>
  <si>
    <t>C0779</t>
  </si>
  <si>
    <t>S202600664</t>
  </si>
  <si>
    <t>S202600665</t>
  </si>
  <si>
    <t>S202600666</t>
  </si>
  <si>
    <t>S202600667</t>
  </si>
  <si>
    <t>S202600668</t>
  </si>
  <si>
    <t>S202600669</t>
  </si>
  <si>
    <t>S202600670</t>
  </si>
  <si>
    <t>S202600671</t>
  </si>
  <si>
    <t>S202600672</t>
  </si>
  <si>
    <t>S202600673</t>
  </si>
  <si>
    <t>S202600674</t>
  </si>
  <si>
    <t>S202600675</t>
  </si>
  <si>
    <t>S202600676</t>
  </si>
  <si>
    <t>S202600677</t>
  </si>
  <si>
    <t>S202600678</t>
  </si>
  <si>
    <t>S202600679</t>
  </si>
  <si>
    <t>S202600680</t>
  </si>
  <si>
    <t>S202600681</t>
  </si>
  <si>
    <t>S202600682</t>
  </si>
  <si>
    <t>S202600683</t>
  </si>
  <si>
    <t>S202600684</t>
  </si>
  <si>
    <t>S202600685</t>
  </si>
  <si>
    <t>S202600686</t>
  </si>
  <si>
    <t>S202600687</t>
  </si>
  <si>
    <t>S202600688</t>
  </si>
  <si>
    <t>S202600689</t>
  </si>
  <si>
    <t>S202600690</t>
  </si>
  <si>
    <t>S202600691</t>
  </si>
  <si>
    <t>S202600692</t>
  </si>
  <si>
    <t>S202600693</t>
  </si>
  <si>
    <t>S202600694</t>
  </si>
  <si>
    <t>S202600695</t>
  </si>
  <si>
    <t>S202600696</t>
  </si>
  <si>
    <t>S202600697</t>
  </si>
  <si>
    <t>S202600698</t>
  </si>
  <si>
    <t>S202600699</t>
  </si>
  <si>
    <t>S202600700</t>
  </si>
  <si>
    <t>S202600701</t>
  </si>
  <si>
    <t>S202600702</t>
  </si>
  <si>
    <t>S202600703</t>
  </si>
  <si>
    <t>S202600704</t>
  </si>
  <si>
    <t>S202600705</t>
  </si>
  <si>
    <t>S202600706</t>
  </si>
  <si>
    <t>S202600707</t>
  </si>
  <si>
    <t>S202600708</t>
  </si>
  <si>
    <t>S202600709</t>
  </si>
  <si>
    <t>S202600710</t>
  </si>
  <si>
    <t>S202600711</t>
  </si>
  <si>
    <t>S202600712</t>
  </si>
  <si>
    <t>S202600713</t>
  </si>
  <si>
    <t>S202600714</t>
  </si>
  <si>
    <t>S202600715</t>
  </si>
  <si>
    <t>S202600716</t>
  </si>
  <si>
    <t>S202600717</t>
  </si>
  <si>
    <t>S202600718</t>
  </si>
  <si>
    <t>S202600719</t>
  </si>
  <si>
    <t>S202600720</t>
  </si>
  <si>
    <t>S202600721</t>
  </si>
  <si>
    <t>S202600722</t>
  </si>
  <si>
    <t>S202600723</t>
  </si>
  <si>
    <t>S202600724</t>
  </si>
  <si>
    <t>S202600725</t>
  </si>
  <si>
    <t>S202600726</t>
  </si>
  <si>
    <t>S202600727</t>
  </si>
  <si>
    <t>S202600728</t>
  </si>
  <si>
    <t>S202600729</t>
  </si>
  <si>
    <t>S202600730</t>
  </si>
  <si>
    <t>S202600731</t>
  </si>
  <si>
    <t>S202600732</t>
  </si>
  <si>
    <t>S202600733</t>
  </si>
  <si>
    <t>S202600734</t>
  </si>
  <si>
    <t>S202600735</t>
  </si>
  <si>
    <t>S202600736</t>
  </si>
  <si>
    <t>S202600737</t>
  </si>
  <si>
    <t>S202600738</t>
  </si>
  <si>
    <t>S202600739</t>
  </si>
  <si>
    <t>S202600740</t>
  </si>
  <si>
    <t>S202600741</t>
  </si>
  <si>
    <t>S202600742</t>
  </si>
  <si>
    <t>S202600743</t>
  </si>
  <si>
    <t>S202600744</t>
  </si>
  <si>
    <t>S202600745</t>
  </si>
  <si>
    <t>S202600746</t>
  </si>
  <si>
    <t>S202600747</t>
  </si>
  <si>
    <t>S202600748</t>
  </si>
  <si>
    <t>S202600749</t>
  </si>
  <si>
    <t>S202600750</t>
  </si>
  <si>
    <t>S202600751</t>
  </si>
  <si>
    <t>S202600752</t>
  </si>
  <si>
    <t>S202600753</t>
  </si>
  <si>
    <t>S202600754</t>
  </si>
  <si>
    <t>S202600755</t>
  </si>
  <si>
    <t>S202600756</t>
  </si>
  <si>
    <t>S202600757</t>
  </si>
  <si>
    <t>S202600758</t>
  </si>
  <si>
    <t>S202600759</t>
  </si>
  <si>
    <t>S202600760</t>
  </si>
  <si>
    <t>S202600761</t>
  </si>
  <si>
    <t>S202600762</t>
  </si>
  <si>
    <t>S202600763</t>
  </si>
  <si>
    <t>S202600764</t>
  </si>
  <si>
    <t>S202600765</t>
  </si>
  <si>
    <t>S202600766</t>
  </si>
  <si>
    <t>S202600767</t>
  </si>
  <si>
    <t>S202600768</t>
  </si>
  <si>
    <t>S202600769</t>
  </si>
  <si>
    <t>S202600770</t>
  </si>
  <si>
    <t>S202600771</t>
  </si>
  <si>
    <t>S202600772</t>
  </si>
  <si>
    <t>S202600773</t>
  </si>
  <si>
    <t>S202600774</t>
  </si>
  <si>
    <t>S202600775</t>
  </si>
  <si>
    <t>S202600776</t>
  </si>
  <si>
    <t>S202600777</t>
  </si>
  <si>
    <t>S202600778</t>
  </si>
  <si>
    <t>S202600779</t>
  </si>
  <si>
    <t>S202600780</t>
  </si>
  <si>
    <t>S202600781</t>
  </si>
  <si>
    <t>S202600782</t>
  </si>
  <si>
    <t>S202600783</t>
  </si>
  <si>
    <t>S202600784</t>
  </si>
  <si>
    <t>S202600785</t>
  </si>
  <si>
    <t>S202600786</t>
  </si>
  <si>
    <t>S202600787</t>
  </si>
  <si>
    <t>S202600788</t>
  </si>
  <si>
    <t>S202600789</t>
  </si>
  <si>
    <t>S202600790</t>
  </si>
  <si>
    <t>S202600791</t>
  </si>
  <si>
    <t>S202600792</t>
  </si>
  <si>
    <t>S202600793</t>
  </si>
  <si>
    <t>S202600794</t>
  </si>
  <si>
    <t>S202600795</t>
  </si>
  <si>
    <t>S202600796</t>
  </si>
  <si>
    <t>S202600797</t>
  </si>
  <si>
    <t>S202600798</t>
  </si>
  <si>
    <t>S202600799</t>
  </si>
  <si>
    <t>S202600800</t>
  </si>
  <si>
    <t>product_name</t>
  </si>
  <si>
    <t>category</t>
  </si>
  <si>
    <t>subcategory</t>
  </si>
  <si>
    <t>brand</t>
  </si>
  <si>
    <t>model</t>
  </si>
  <si>
    <t>unit_cost</t>
  </si>
  <si>
    <t>unit_price</t>
  </si>
  <si>
    <t>margin_pct</t>
  </si>
  <si>
    <t>fornecedor</t>
  </si>
  <si>
    <t>garantia_meses</t>
  </si>
  <si>
    <t>data_entrada</t>
  </si>
  <si>
    <t>status</t>
  </si>
  <si>
    <t>Iphone 13 128Gb</t>
  </si>
  <si>
    <t>Smartphones</t>
  </si>
  <si>
    <t>Ios</t>
  </si>
  <si>
    <t>Apple</t>
  </si>
  <si>
    <t>A2633</t>
  </si>
  <si>
    <t>South Africa Tech</t>
  </si>
  <si>
    <t>Ativo</t>
  </si>
  <si>
    <t>Iphone 15 128Gb</t>
  </si>
  <si>
    <t>A3090</t>
  </si>
  <si>
    <t>Samsung Galaxy A55 128Gb</t>
  </si>
  <si>
    <t>Android</t>
  </si>
  <si>
    <t>Samsung</t>
  </si>
  <si>
    <t>A556</t>
  </si>
  <si>
    <t>Distribuidor Mz</t>
  </si>
  <si>
    <t>Samsung Galaxy S24</t>
  </si>
  <si>
    <t>S921</t>
  </si>
  <si>
    <t>Samsung Galaxy A16</t>
  </si>
  <si>
    <t>A165</t>
  </si>
  <si>
    <t>Xiaomi Redmi Note 13</t>
  </si>
  <si>
    <t>Xiaomi</t>
  </si>
  <si>
    <t>Note13</t>
  </si>
  <si>
    <t>China Direct</t>
  </si>
  <si>
    <t>Xiaomi Redmi 13C</t>
  </si>
  <si>
    <t>13C</t>
  </si>
  <si>
    <t>Macbook Air M2 256Gb</t>
  </si>
  <si>
    <t>Laptops</t>
  </si>
  <si>
    <t>Ultrabook</t>
  </si>
  <si>
    <t>Mlxy3</t>
  </si>
  <si>
    <t>Dell Inspiron 15 3530</t>
  </si>
  <si>
    <t>Notebook</t>
  </si>
  <si>
    <t>Dell</t>
  </si>
  <si>
    <t>3530</t>
  </si>
  <si>
    <t>Tecnomaputo Lda</t>
  </si>
  <si>
    <t>Hp Pavilion 15</t>
  </si>
  <si>
    <t>Hp</t>
  </si>
  <si>
    <t>15-Eh</t>
  </si>
  <si>
    <t>Lenovo Ideapad Slim 3</t>
  </si>
  <si>
    <t>Lenovo</t>
  </si>
  <si>
    <t>Slim3</t>
  </si>
  <si>
    <t>Acer Aspire 5</t>
  </si>
  <si>
    <t>Acer</t>
  </si>
  <si>
    <t>A515</t>
  </si>
  <si>
    <t>Airpods Pro 2</t>
  </si>
  <si>
    <t>Áudio</t>
  </si>
  <si>
    <t>Airpods</t>
  </si>
  <si>
    <t>Mtjv3</t>
  </si>
  <si>
    <t>Airpods 3</t>
  </si>
  <si>
    <t>Mme73</t>
  </si>
  <si>
    <t>Jbl Tune 510Bt</t>
  </si>
  <si>
    <t>Headphone</t>
  </si>
  <si>
    <t>Jbl</t>
  </si>
  <si>
    <t>510Bt</t>
  </si>
  <si>
    <t>Mega Distribuidor</t>
  </si>
  <si>
    <t>Jbl Flip 6</t>
  </si>
  <si>
    <t>Coluna Bluetooth</t>
  </si>
  <si>
    <t>Flip6</t>
  </si>
  <si>
    <t>Headset Hyperx Cloud Stinger</t>
  </si>
  <si>
    <t>Headset Gamer</t>
  </si>
  <si>
    <t>Hyperx</t>
  </si>
  <si>
    <t>Stinger</t>
  </si>
  <si>
    <t>Mouse Logitech G502 Hero</t>
  </si>
  <si>
    <t>Periféricos</t>
  </si>
  <si>
    <t>Mouse Gamer</t>
  </si>
  <si>
    <t>Logitech</t>
  </si>
  <si>
    <t>G502</t>
  </si>
  <si>
    <t>Mouse Logitech M330 Silent</t>
  </si>
  <si>
    <t>Mouse</t>
  </si>
  <si>
    <t>M330</t>
  </si>
  <si>
    <t>Teclado Mecânico Redragon Kumara</t>
  </si>
  <si>
    <t>Teclado Mecânico</t>
  </si>
  <si>
    <t>Redragon</t>
  </si>
  <si>
    <t>K552</t>
  </si>
  <si>
    <t>Combo Teclado+Mouse Logitech Mk270</t>
  </si>
  <si>
    <t>Combo</t>
  </si>
  <si>
    <t>Mk270</t>
  </si>
  <si>
    <t>Webcam Logitech C920 Hd</t>
  </si>
  <si>
    <t>Webcam</t>
  </si>
  <si>
    <t>C920</t>
  </si>
  <si>
    <t>Monitor Samsung 24" T350</t>
  </si>
  <si>
    <t>Monitores</t>
  </si>
  <si>
    <t>Monitor</t>
  </si>
  <si>
    <t>T350</t>
  </si>
  <si>
    <t>Impressora Hp Deskjet 2720</t>
  </si>
  <si>
    <t>Impressora</t>
  </si>
  <si>
    <t>2720</t>
  </si>
  <si>
    <t>Ssd Externo Samsung T7 1Tb</t>
  </si>
  <si>
    <t>Armazenamento</t>
  </si>
  <si>
    <t>Ssd Externo</t>
  </si>
  <si>
    <t>T7</t>
  </si>
  <si>
    <t>Ssd Kingston A400 480Gb</t>
  </si>
  <si>
    <t>Ssd Interno</t>
  </si>
  <si>
    <t>Kingston</t>
  </si>
  <si>
    <t>A400</t>
  </si>
  <si>
    <t>Hd Externo Seagate 1Tb</t>
  </si>
  <si>
    <t>Hd Externo</t>
  </si>
  <si>
    <t>Seagate</t>
  </si>
  <si>
    <t>Stgx</t>
  </si>
  <si>
    <t>Pen Drive Kingston 64Gb</t>
  </si>
  <si>
    <t>Pen Drive</t>
  </si>
  <si>
    <t>Dtx</t>
  </si>
  <si>
    <t>Power Bank Xiaomi 10000Mah</t>
  </si>
  <si>
    <t>Acessórios</t>
  </si>
  <si>
    <t>Power Bank</t>
  </si>
  <si>
    <t>Pb100</t>
  </si>
  <si>
    <t>Carregador Samsung 25W</t>
  </si>
  <si>
    <t>Carregadores</t>
  </si>
  <si>
    <t>Ep-Ta</t>
  </si>
  <si>
    <t>Cabo Usb-C Baseus 1M</t>
  </si>
  <si>
    <t>Cabos</t>
  </si>
  <si>
    <t>Baseus</t>
  </si>
  <si>
    <t>Catcs</t>
  </si>
  <si>
    <t>Capa Iphone 13 Silicone</t>
  </si>
  <si>
    <t>Capas</t>
  </si>
  <si>
    <t>Genérico</t>
  </si>
  <si>
    <t>Ip13</t>
  </si>
  <si>
    <t>Adaptador Hdmi Vention</t>
  </si>
  <si>
    <t>Adaptadores</t>
  </si>
  <si>
    <t>Vention</t>
  </si>
  <si>
    <t>Hdmi</t>
  </si>
  <si>
    <t>Tablet Samsung Galaxy Tab A9</t>
  </si>
  <si>
    <t>Tablet</t>
  </si>
  <si>
    <t>A9</t>
  </si>
  <si>
    <t>Router Tp-Link Archer C6</t>
  </si>
  <si>
    <t>Router</t>
  </si>
  <si>
    <t>Tp-Link</t>
  </si>
  <si>
    <t>C6</t>
  </si>
  <si>
    <t>estoque_inicial</t>
  </si>
  <si>
    <t>entradas</t>
  </si>
  <si>
    <t>saidas</t>
  </si>
  <si>
    <t>estoque_atual</t>
  </si>
  <si>
    <t>estoque_minimo</t>
  </si>
  <si>
    <t>valor_estoque</t>
  </si>
  <si>
    <t>stock_status</t>
  </si>
  <si>
    <t>ultima_atualizacao</t>
  </si>
  <si>
    <t>customer_name</t>
  </si>
  <si>
    <t>gender</t>
  </si>
  <si>
    <t>customer_type</t>
  </si>
  <si>
    <t>Em Stock</t>
  </si>
  <si>
    <t>Sónia Munguambe</t>
  </si>
  <si>
    <t>F</t>
  </si>
  <si>
    <t>Recorrente</t>
  </si>
  <si>
    <t>Sem Stock</t>
  </si>
  <si>
    <t>Tasmira Cumbane</t>
  </si>
  <si>
    <t>Wânia Saute</t>
  </si>
  <si>
    <t>Sandra Joaquim</t>
  </si>
  <si>
    <t>Amina Massingue</t>
  </si>
  <si>
    <t>Gervásio Langa</t>
  </si>
  <si>
    <t>M</t>
  </si>
  <si>
    <t>Rui Mussaque</t>
  </si>
  <si>
    <t>Marcia Mussaque</t>
  </si>
  <si>
    <t>João Banga</t>
  </si>
  <si>
    <t>Martim Abdala</t>
  </si>
  <si>
    <t>Maria Macuácua</t>
  </si>
  <si>
    <t>Salomão Guamule</t>
  </si>
  <si>
    <t>Maria Magaia</t>
  </si>
  <si>
    <t>Carla Mucavele</t>
  </si>
  <si>
    <t>Gil Cumbe</t>
  </si>
  <si>
    <t>Mateus Santos</t>
  </si>
  <si>
    <t>Tasmira Cumbe</t>
  </si>
  <si>
    <t>Kelvin Leopoldo</t>
  </si>
  <si>
    <t>Hélder Machava</t>
  </si>
  <si>
    <t>Helena Saute</t>
  </si>
  <si>
    <t>Ester Mbanze</t>
  </si>
  <si>
    <t>Gil Ussene</t>
  </si>
  <si>
    <t>Nilton Mavie</t>
  </si>
  <si>
    <t>João Matsinhe</t>
  </si>
  <si>
    <t>Jaime Zandamela</t>
  </si>
  <si>
    <t>Hermínio Machel</t>
  </si>
  <si>
    <t>Salomão Sumbane</t>
  </si>
  <si>
    <t>Hermínio Nhatuve</t>
  </si>
  <si>
    <t>Marcia Leopoldo</t>
  </si>
  <si>
    <t>Elisa Siule</t>
  </si>
  <si>
    <t>Maria Sitoe</t>
  </si>
  <si>
    <t>Lurdes Dique</t>
  </si>
  <si>
    <t>Marcia Nuvunga</t>
  </si>
  <si>
    <t>Nelsa Mavandze</t>
  </si>
  <si>
    <t>Manuel Mondlane</t>
  </si>
  <si>
    <t>Hélder Mavandze</t>
  </si>
  <si>
    <t>Célia Silva</t>
  </si>
  <si>
    <t>Manuel Siule</t>
  </si>
  <si>
    <t>Joana Ali</t>
  </si>
  <si>
    <t>Yara Ali</t>
  </si>
  <si>
    <t>Orlando Sumbane</t>
  </si>
  <si>
    <t>Fátima Mussa</t>
  </si>
  <si>
    <t>Amina Tembe</t>
  </si>
  <si>
    <t>Rosa Macamo</t>
  </si>
  <si>
    <t>Tasmira Nhaca</t>
  </si>
  <si>
    <t>Sónia Guambe</t>
  </si>
  <si>
    <t>Martim Chissano</t>
  </si>
  <si>
    <t>Célia Chissano</t>
  </si>
  <si>
    <t>Mónica Abdala</t>
  </si>
  <si>
    <t>Isabel Machava</t>
  </si>
  <si>
    <t>Moisés Abdala</t>
  </si>
  <si>
    <t>Orlando Nuvunga</t>
  </si>
  <si>
    <t>Jaime Macuácua</t>
  </si>
  <si>
    <t>Maria Ali</t>
  </si>
  <si>
    <t>Salomão Nhaca</t>
  </si>
  <si>
    <t>Helena Mavandze</t>
  </si>
  <si>
    <t>Lina Mucapera</t>
  </si>
  <si>
    <t>Manuel Macuácua</t>
  </si>
  <si>
    <t>Osvaldo Chissano</t>
  </si>
  <si>
    <t>Nelsa Nhatuve</t>
  </si>
  <si>
    <t>Nilton Leopoldo</t>
  </si>
  <si>
    <t>Amélia Mavie</t>
  </si>
  <si>
    <t>Mateus Sitoe</t>
  </si>
  <si>
    <t>Cristina Mavandze</t>
  </si>
  <si>
    <t>Katia Saene</t>
  </si>
  <si>
    <t>Ricardo Santos</t>
  </si>
  <si>
    <t>Sebastião Mavie</t>
  </si>
  <si>
    <t>Mónica Muianga</t>
  </si>
  <si>
    <t>João Guibene</t>
  </si>
  <si>
    <t>Márcio Machel</t>
  </si>
  <si>
    <t>Rita Massingue</t>
  </si>
  <si>
    <t>Yusuf Mavie</t>
  </si>
  <si>
    <t>Graça Santos</t>
  </si>
  <si>
    <t>Arrone Mussa</t>
  </si>
  <si>
    <t>Bruno Nhaca</t>
  </si>
  <si>
    <t>Bruno Nhampossa</t>
  </si>
  <si>
    <t>Patrícia Nhatuve</t>
  </si>
  <si>
    <t>Fernando Silva</t>
  </si>
  <si>
    <t>Hermínia Ossufo</t>
  </si>
  <si>
    <t>Telma Guambe</t>
  </si>
  <si>
    <t>Ivete Mbanze</t>
  </si>
  <si>
    <t>Katia Mavandze</t>
  </si>
  <si>
    <t>Nilton Cuambe</t>
  </si>
  <si>
    <t>Neyma Fernando</t>
  </si>
  <si>
    <t>Xénia Ossufo</t>
  </si>
  <si>
    <t>Quésia Sumbane</t>
  </si>
  <si>
    <t>Oscar Matavele</t>
  </si>
  <si>
    <t>Samuel Mucapera</t>
  </si>
  <si>
    <t>Marcia Siule</t>
  </si>
  <si>
    <t>Dino Abdala</t>
  </si>
  <si>
    <t>Bruno Magaia</t>
  </si>
  <si>
    <t>Fátima Cossa</t>
  </si>
  <si>
    <t>Graça Machel</t>
  </si>
  <si>
    <t>Fernando Mafumo</t>
  </si>
  <si>
    <t>Rosa Muianga</t>
  </si>
  <si>
    <t>Eusébio Munguambe</t>
  </si>
  <si>
    <t>Dino Saute</t>
  </si>
  <si>
    <t>Filomena Langa</t>
  </si>
  <si>
    <t>Elisa Massingue</t>
  </si>
  <si>
    <t>Sónia Mucavele</t>
  </si>
  <si>
    <t>Gil Cazule</t>
  </si>
  <si>
    <t>Lurdes Chichava</t>
  </si>
  <si>
    <t>Marcia Cazule</t>
  </si>
  <si>
    <t>Rui Ali</t>
  </si>
  <si>
    <t>Gil Matavele</t>
  </si>
  <si>
    <t>Gervásio Nhantumbo</t>
  </si>
  <si>
    <t>José Nuvunga</t>
  </si>
  <si>
    <t>Domingos Mussaque</t>
  </si>
  <si>
    <t>Patrícia Joaquim</t>
  </si>
  <si>
    <t>Telma Santos</t>
  </si>
  <si>
    <t>Bruno Cumbane</t>
  </si>
  <si>
    <t>Osvaldo Magaia</t>
  </si>
  <si>
    <t>Marta Macamo</t>
  </si>
  <si>
    <t>Edson Saute</t>
  </si>
  <si>
    <t>Eusébio Buffa</t>
  </si>
  <si>
    <t>Gil Mbanze</t>
  </si>
  <si>
    <t>Ester Sitoe</t>
  </si>
  <si>
    <t>Celso Nhatuve</t>
  </si>
  <si>
    <t>Jaime Mucapera</t>
  </si>
  <si>
    <t>Telmo Nhantumbo</t>
  </si>
  <si>
    <t>Mónica Saene</t>
  </si>
  <si>
    <t>Arrone Machava</t>
  </si>
  <si>
    <t>Rosa Mucavele</t>
  </si>
  <si>
    <t>Célia Cossa</t>
  </si>
  <si>
    <t>Nelson Guamule</t>
  </si>
  <si>
    <t>Ivan Guambe</t>
  </si>
  <si>
    <t>Délcia Cumbane</t>
  </si>
  <si>
    <t>Márcio Mucapera</t>
  </si>
  <si>
    <t>Alberto Matavele</t>
  </si>
  <si>
    <t>Sandra Matavele</t>
  </si>
  <si>
    <t>Olívia Mavandze</t>
  </si>
  <si>
    <t>Ubisse Banga</t>
  </si>
  <si>
    <t>Carla Jaime</t>
  </si>
  <si>
    <t>Armando Santos</t>
  </si>
  <si>
    <t>Sandra Mondlane</t>
  </si>
  <si>
    <t>Amina Guibene</t>
  </si>
  <si>
    <t>Ivan Mussaque</t>
  </si>
  <si>
    <t>Celso Mussaque</t>
  </si>
  <si>
    <t>Samuel Ibraimo</t>
  </si>
  <si>
    <t>Kelvin Mussaque</t>
  </si>
  <si>
    <t>Katia Mussa</t>
  </si>
  <si>
    <t>Hermínia Mavandze</t>
  </si>
  <si>
    <t>Zena Siule</t>
  </si>
  <si>
    <t>Lina Mafumo</t>
  </si>
  <si>
    <t>Ester Siule</t>
  </si>
  <si>
    <t>Dina Nhatuve</t>
  </si>
  <si>
    <t>Lúcia Cazule</t>
  </si>
  <si>
    <t>Lúcia Zandamela</t>
  </si>
  <si>
    <t>Débora Cumbe</t>
  </si>
  <si>
    <t>Marta Guibene</t>
  </si>
  <si>
    <t>Nádia Guambe</t>
  </si>
  <si>
    <t>Paula Sitoe</t>
  </si>
  <si>
    <t>Telmo Ibraimo</t>
  </si>
  <si>
    <t>Telmo Mavie</t>
  </si>
  <si>
    <t>Mónica Dique</t>
  </si>
  <si>
    <t>Débora Sitoe</t>
  </si>
  <si>
    <t>Nádia Cazule</t>
  </si>
  <si>
    <t>Nádia Rupia</t>
  </si>
  <si>
    <t>Edilson Nhatuve</t>
  </si>
  <si>
    <t>Wagner Govene</t>
  </si>
  <si>
    <t>Patrícia Machel</t>
  </si>
  <si>
    <t>Úrsula Dique</t>
  </si>
  <si>
    <t>Orlando Siule</t>
  </si>
  <si>
    <t>Gervásio Tembe</t>
  </si>
  <si>
    <t>Gil Nhampossa</t>
  </si>
  <si>
    <t>Dina Zandamela</t>
  </si>
  <si>
    <t>Kevin Abdala</t>
  </si>
  <si>
    <t>Nádia Saute</t>
  </si>
  <si>
    <t>Carlos Zandamela</t>
  </si>
  <si>
    <t>Nelsa Siule</t>
  </si>
  <si>
    <t>Hermínio Matavele</t>
  </si>
  <si>
    <t>Marcia Guamule</t>
  </si>
  <si>
    <t>Vanessa Mucavel</t>
  </si>
  <si>
    <t>Ivo Domingos</t>
  </si>
  <si>
    <t>Orlando Abdala</t>
  </si>
  <si>
    <t>Tomás Ossufo</t>
  </si>
  <si>
    <t>Nelson Fernando</t>
  </si>
  <si>
    <t>Lúcia Massingue</t>
  </si>
  <si>
    <t>Nilton Guibene</t>
  </si>
  <si>
    <t>Domingos Ussene</t>
  </si>
  <si>
    <t>Alberto Munguambe</t>
  </si>
  <si>
    <t>Vanessa Silva</t>
  </si>
  <si>
    <t>Joana Mabunda</t>
  </si>
  <si>
    <t>Hermínio Rupia</t>
  </si>
  <si>
    <t>Katia Domingos</t>
  </si>
  <si>
    <t>Gervásio Rupia</t>
  </si>
  <si>
    <t>Zacarias Baloi</t>
  </si>
  <si>
    <t>Sebastião Cuambe</t>
  </si>
  <si>
    <t>José Ossufo</t>
  </si>
  <si>
    <t>Telma Mabunda</t>
  </si>
  <si>
    <t>Nelson Chissano</t>
  </si>
  <si>
    <t>Luís Machel</t>
  </si>
  <si>
    <t>José Domingos</t>
  </si>
  <si>
    <t>Débora Cuambe</t>
  </si>
  <si>
    <t>Célia Ibraimo</t>
  </si>
  <si>
    <t>Lurdes Tembe</t>
  </si>
  <si>
    <t>Eusébio Nuvunga</t>
  </si>
  <si>
    <t>Joana Jaime</t>
  </si>
  <si>
    <t>Romão Macamo</t>
  </si>
  <si>
    <t>Martim Mussaque</t>
  </si>
  <si>
    <t>Sofia Cazule</t>
  </si>
  <si>
    <t>Rosa Tembe</t>
  </si>
  <si>
    <t>Ester Mabunda</t>
  </si>
  <si>
    <t>Orlando Mabunda</t>
  </si>
  <si>
    <t>Manuel Nhaca</t>
  </si>
  <si>
    <t>Lina Mucavel</t>
  </si>
  <si>
    <t>Paulo Joaquim</t>
  </si>
  <si>
    <t>Dina Munguambe</t>
  </si>
  <si>
    <t>Élio Roberto</t>
  </si>
  <si>
    <t>Wagner Dique</t>
  </si>
  <si>
    <t>Carla Langa</t>
  </si>
  <si>
    <t>Nádia Mussa</t>
  </si>
  <si>
    <t>Tomás Siule</t>
  </si>
  <si>
    <t>Nelson Cazule</t>
  </si>
  <si>
    <t>Lúcia Langa</t>
  </si>
  <si>
    <t>Mónica Cuambe</t>
  </si>
  <si>
    <t>Armando Mucavel</t>
  </si>
  <si>
    <t>Edilson Fernando</t>
  </si>
  <si>
    <t>Fernando Nuvunga</t>
  </si>
  <si>
    <t>Paulo Bila</t>
  </si>
  <si>
    <t>Rui Nhaca</t>
  </si>
  <si>
    <t>Sónia Chichava</t>
  </si>
  <si>
    <t>Délcia Rupia</t>
  </si>
  <si>
    <t>Carla Abdala</t>
  </si>
  <si>
    <t>Celso Bila</t>
  </si>
  <si>
    <t>Rui Mafumo</t>
  </si>
  <si>
    <t>Kelvin Mafumo</t>
  </si>
  <si>
    <t>Joana Silva</t>
  </si>
  <si>
    <t>Quésia Saene</t>
  </si>
  <si>
    <t>Amina Joaquim</t>
  </si>
  <si>
    <t>Mónica Mavie</t>
  </si>
  <si>
    <t>Ester Magaia</t>
  </si>
  <si>
    <t>Domingos Joaquim</t>
  </si>
  <si>
    <t>Victor Saute</t>
  </si>
  <si>
    <t>Paulo Massingue</t>
  </si>
  <si>
    <t>Nelsa Mucapera</t>
  </si>
  <si>
    <t>Celso Macuácua</t>
  </si>
  <si>
    <t>Filomena Siule</t>
  </si>
  <si>
    <t>Paulo Muianga</t>
  </si>
  <si>
    <t>Olívia Massingue</t>
  </si>
  <si>
    <t>Lúcia Chissano</t>
  </si>
  <si>
    <t>Dino Ossufo</t>
  </si>
  <si>
    <t>Elisa Cuambe</t>
  </si>
  <si>
    <t>Ivete Bila</t>
  </si>
  <si>
    <t>Lúcia Nhatuve</t>
  </si>
  <si>
    <t>Sofia Sitoe</t>
  </si>
  <si>
    <t>Emília Domingos</t>
  </si>
  <si>
    <t>Gil Sitoe</t>
  </si>
  <si>
    <t>Fátima Guamule</t>
  </si>
  <si>
    <t>Luís Cumbe</t>
  </si>
  <si>
    <t>Yusuf Baloi</t>
  </si>
  <si>
    <t>Rosa Zandamela</t>
  </si>
  <si>
    <t>Bruno Guambe</t>
  </si>
  <si>
    <t>Moisés Leopoldo</t>
  </si>
  <si>
    <t>Nelsa Uamusse</t>
  </si>
  <si>
    <t>Victor Mafumo</t>
  </si>
  <si>
    <t>Ivo Roberto</t>
  </si>
  <si>
    <t>Yusuf Ali</t>
  </si>
  <si>
    <t>Helena Santos</t>
  </si>
  <si>
    <t>Vanessa Mabunda</t>
  </si>
  <si>
    <t>Gervásio Mavie</t>
  </si>
  <si>
    <t>Márcio Munguambe</t>
  </si>
  <si>
    <t>Domingos Matavele</t>
  </si>
  <si>
    <t>Gervásio Ussene</t>
  </si>
  <si>
    <t>Olívia Macuácua</t>
  </si>
  <si>
    <t>Júlia Machava</t>
  </si>
  <si>
    <t>Luís Mussaque</t>
  </si>
  <si>
    <t>Firmino Muianga</t>
  </si>
  <si>
    <t>Armando Zandamela</t>
  </si>
  <si>
    <t>Katia Abdala</t>
  </si>
  <si>
    <t>Wânia Cuambe</t>
  </si>
  <si>
    <t>Gervásio Abdala</t>
  </si>
  <si>
    <t>Elísio Ussene</t>
  </si>
  <si>
    <t>João Rupia</t>
  </si>
  <si>
    <t>Alberto Guibene</t>
  </si>
  <si>
    <t>Amina Chichava</t>
  </si>
  <si>
    <t>Úrsula Sitoe</t>
  </si>
  <si>
    <t>Salomão Domingos</t>
  </si>
  <si>
    <t>Xénia Nhantumbo</t>
  </si>
  <si>
    <t>Ana Mucapera</t>
  </si>
  <si>
    <t>Lúcia Rupia</t>
  </si>
  <si>
    <t>Orlando Buffa</t>
  </si>
  <si>
    <t>Orlando Baloi</t>
  </si>
  <si>
    <t>Paula Machel</t>
  </si>
  <si>
    <t>Wânia Ossufo</t>
  </si>
  <si>
    <t>Precioso Langa</t>
  </si>
  <si>
    <t>Firmino Mussaque</t>
  </si>
  <si>
    <t>Rita Ussene</t>
  </si>
  <si>
    <t>Hermínia Tembe</t>
  </si>
  <si>
    <t>Katia Leopoldo</t>
  </si>
  <si>
    <t>Graça Leopoldo</t>
  </si>
  <si>
    <t>Rita Mussa</t>
  </si>
  <si>
    <t>Ubisse Mussa</t>
  </si>
  <si>
    <t>Elisa Machava</t>
  </si>
  <si>
    <t>Márcio Ossufo</t>
  </si>
  <si>
    <t>Sandra Machava</t>
  </si>
  <si>
    <t>Élio Nhaca</t>
  </si>
  <si>
    <t>Rita Sumbane</t>
  </si>
  <si>
    <t>Edilson Santos</t>
  </si>
  <si>
    <t>Gervásio Matsinhe</t>
  </si>
  <si>
    <t>Helena Macamo</t>
  </si>
  <si>
    <t>Rui Chichava</t>
  </si>
  <si>
    <t>Helena Sitoe</t>
  </si>
  <si>
    <t>Moisés Ibraimo</t>
  </si>
  <si>
    <t>Manuel Dique</t>
  </si>
  <si>
    <t>Luís Macuácua</t>
  </si>
  <si>
    <t>Firmino Siule</t>
  </si>
  <si>
    <t>Fernando Santos</t>
  </si>
  <si>
    <t>Nelson Nhampossa</t>
  </si>
  <si>
    <t>Márcio Guambe</t>
  </si>
  <si>
    <t>Romão Ibraimo</t>
  </si>
  <si>
    <t>Hermínia Mucapera</t>
  </si>
  <si>
    <t>Fátima Zandamela</t>
  </si>
  <si>
    <t>Nelsa Cazule</t>
  </si>
  <si>
    <t>Tânia Cumbe</t>
  </si>
  <si>
    <t>Mateus Abdala</t>
  </si>
  <si>
    <t>Zena Sitoe</t>
  </si>
  <si>
    <t>Isabel Mabunda</t>
  </si>
  <si>
    <t>Sofia Macamo</t>
  </si>
  <si>
    <t>Kevin Ossufo</t>
  </si>
  <si>
    <t>Firmino Rupia</t>
  </si>
  <si>
    <t>Graça Sitoe</t>
  </si>
  <si>
    <t>Débora Baloi</t>
  </si>
  <si>
    <t>Mateus Saene</t>
  </si>
  <si>
    <t>Manuel Silva</t>
  </si>
  <si>
    <t>Carla Tembe</t>
  </si>
  <si>
    <t>Sebastião Cossa</t>
  </si>
  <si>
    <t>Sónia Mussa</t>
  </si>
  <si>
    <t>Kelvin Machel</t>
  </si>
  <si>
    <t>Yara Machava</t>
  </si>
  <si>
    <t>Rosa Guambe</t>
  </si>
  <si>
    <t>Nádia Magaia</t>
  </si>
  <si>
    <t>Rosa Banga</t>
  </si>
  <si>
    <t>Ester Chichava</t>
  </si>
  <si>
    <t>Paula Tembe</t>
  </si>
  <si>
    <t>Elisa Macamo</t>
  </si>
  <si>
    <t>Lúcia Govene</t>
  </si>
  <si>
    <t>Ivete Mavie</t>
  </si>
  <si>
    <t>Rosa Mabunda</t>
  </si>
  <si>
    <t>Ubisse Mavandze</t>
  </si>
  <si>
    <t>Arrone Mabunda</t>
  </si>
  <si>
    <t>Júlia Mucavele</t>
  </si>
  <si>
    <t>Tasmira Cossa</t>
  </si>
  <si>
    <t>Orlando Cumbane</t>
  </si>
  <si>
    <t>Neyma Leopoldo</t>
  </si>
  <si>
    <t>Wânia Joaquim</t>
  </si>
  <si>
    <t>Celso Chissano</t>
  </si>
  <si>
    <t>Carla Rupia</t>
  </si>
  <si>
    <t>Paula Ali</t>
  </si>
  <si>
    <t>Nelsa Munguambe</t>
  </si>
  <si>
    <t>Paulo Cumbe</t>
  </si>
  <si>
    <t>Arrone Jaime</t>
  </si>
  <si>
    <t>Nelsa Mucavele</t>
  </si>
  <si>
    <t>Telma Muianga</t>
  </si>
  <si>
    <t>Wagner Santos</t>
  </si>
  <si>
    <t>Telmo Macuácua</t>
  </si>
  <si>
    <t>Edilson Ali</t>
  </si>
  <si>
    <t>Graça Silva</t>
  </si>
  <si>
    <t>Orlando Leopoldo</t>
  </si>
  <si>
    <t>Paula Sumbane</t>
  </si>
  <si>
    <t>Jaime Cuambe</t>
  </si>
  <si>
    <t>Kelvin Baloi</t>
  </si>
  <si>
    <t>Débora Macuácua</t>
  </si>
  <si>
    <t>Xénia Saute</t>
  </si>
  <si>
    <t>Ivete Mondlane</t>
  </si>
  <si>
    <t>Neyma Machel</t>
  </si>
  <si>
    <t>Débora Mucapera</t>
  </si>
  <si>
    <t>Arrone Sitoe</t>
  </si>
  <si>
    <t>Quésia Cumbane</t>
  </si>
  <si>
    <t>Gil Mussa</t>
  </si>
  <si>
    <t>Délcia Nhampossa</t>
  </si>
  <si>
    <t>Nelson Saute</t>
  </si>
  <si>
    <t>Ivo Ossufo</t>
  </si>
  <si>
    <t>Paulo Silva</t>
  </si>
  <si>
    <t>Ana Mbanze</t>
  </si>
  <si>
    <t>Rui Nhatuve</t>
  </si>
  <si>
    <t>Vanessa Chissano</t>
  </si>
  <si>
    <t>Hermínio Bila</t>
  </si>
  <si>
    <t>Olívia Nhaca</t>
  </si>
  <si>
    <t>Orlando Nhantumbo</t>
  </si>
  <si>
    <t>Rita Muianga</t>
  </si>
  <si>
    <t>Célia Saute</t>
  </si>
  <si>
    <t>Carla Cazule</t>
  </si>
  <si>
    <t>Martim Nhatuve</t>
  </si>
  <si>
    <t>Ubisse Dique</t>
  </si>
  <si>
    <t>Fátima Cumbane</t>
  </si>
  <si>
    <t>Quésia Guamule</t>
  </si>
  <si>
    <t>Jaime Muianga</t>
  </si>
  <si>
    <t>Manuel Bila</t>
  </si>
  <si>
    <t>Zena Uamusse</t>
  </si>
  <si>
    <t>Eusébio Sitoe</t>
  </si>
  <si>
    <t>Hélder Silva</t>
  </si>
  <si>
    <t>Victor Govene</t>
  </si>
  <si>
    <t>Ricardo Machel</t>
  </si>
  <si>
    <t>Délcia Buffa</t>
  </si>
  <si>
    <t>Ivan Zandamela</t>
  </si>
  <si>
    <t>Tasmira Chauque</t>
  </si>
  <si>
    <t>Kevin Jaime</t>
  </si>
  <si>
    <t>Salomão Nhampossa</t>
  </si>
  <si>
    <t>Paula Domingos</t>
  </si>
  <si>
    <t>Ricardo Ibraimo</t>
  </si>
  <si>
    <t>José Mucavele</t>
  </si>
  <si>
    <t>Maria Massingue</t>
  </si>
  <si>
    <t>Daniel Mbanze</t>
  </si>
  <si>
    <t>Helena Magaia</t>
  </si>
  <si>
    <t>Victor Mussaque</t>
  </si>
  <si>
    <t>Wânia Bonomar</t>
  </si>
  <si>
    <t>Carlos Mucapera</t>
  </si>
  <si>
    <t>Zacarias Nuvunga</t>
  </si>
  <si>
    <t>Domingos Cossa</t>
  </si>
  <si>
    <t>Tomás Matavele</t>
  </si>
  <si>
    <t>Lurdes Mbanze</t>
  </si>
  <si>
    <t>Moisés Nhatuve</t>
  </si>
  <si>
    <t>Wânia Guibene</t>
  </si>
  <si>
    <t>Telma Ossufo</t>
  </si>
  <si>
    <t>Vanessa Nhampossa</t>
  </si>
  <si>
    <t>Arrone Magaia</t>
  </si>
  <si>
    <t>João Langa</t>
  </si>
  <si>
    <t>Domingos Mussa</t>
  </si>
  <si>
    <t>Romão Bila</t>
  </si>
  <si>
    <t>Ana Cumbane</t>
  </si>
  <si>
    <t>Ester Matsinhe</t>
  </si>
  <si>
    <t>Fernando Macuácua</t>
  </si>
  <si>
    <t>João Nhantumbo</t>
  </si>
  <si>
    <t>Ester Uamusse</t>
  </si>
  <si>
    <t>Nilton Machel</t>
  </si>
  <si>
    <t>Wânia Ali</t>
  </si>
  <si>
    <t>Tomás Mondlane</t>
  </si>
  <si>
    <t>Sandra Abdala</t>
  </si>
  <si>
    <t>Manuel Nhampossa</t>
  </si>
  <si>
    <t>Sónia Machava</t>
  </si>
  <si>
    <t>Jaime Jaime</t>
  </si>
  <si>
    <t>Helena Ali</t>
  </si>
  <si>
    <t>Alberto Silva</t>
  </si>
  <si>
    <t>Rita Cossa</t>
  </si>
  <si>
    <t>Rita Jaime</t>
  </si>
  <si>
    <t>Elísio Siule</t>
  </si>
  <si>
    <t>Débora Cossa</t>
  </si>
  <si>
    <t>Amina Ossufo</t>
  </si>
  <si>
    <t>Yusuf Joaquim</t>
  </si>
  <si>
    <t>Hermínio Tembe</t>
  </si>
  <si>
    <t>Quésia Munguambe</t>
  </si>
  <si>
    <t>Ivo Nhantumbo</t>
  </si>
  <si>
    <t>Xénia Cossa</t>
  </si>
  <si>
    <t>Sebastião Langa</t>
  </si>
  <si>
    <t>Úrsula Chichava</t>
  </si>
  <si>
    <t>Oscar Rupia</t>
  </si>
  <si>
    <t>Sofia Buffa</t>
  </si>
  <si>
    <t>Ivete Dique</t>
  </si>
  <si>
    <t>Gil Fernando</t>
  </si>
  <si>
    <t>Élio Muianga</t>
  </si>
  <si>
    <t>Samuel Bila</t>
  </si>
  <si>
    <t>Precioso Leopoldo</t>
  </si>
  <si>
    <t>Yara Muianga</t>
  </si>
  <si>
    <t>Filomena Fernando</t>
  </si>
  <si>
    <t>Emília Dique</t>
  </si>
  <si>
    <t>Jaime Guamule</t>
  </si>
  <si>
    <t>Neyma Joaquim</t>
  </si>
  <si>
    <t>Ester Machava</t>
  </si>
  <si>
    <t>Ester Ossufo</t>
  </si>
  <si>
    <t>Rosa Joaquim</t>
  </si>
  <si>
    <t>Marcia Roberto</t>
  </si>
  <si>
    <t>Ivete Nhantumbo</t>
  </si>
  <si>
    <t>Xénia Ussene</t>
  </si>
  <si>
    <t>Ubisse Bonomar</t>
  </si>
  <si>
    <t>Rui Uamusse</t>
  </si>
  <si>
    <t>Marta Silva</t>
  </si>
  <si>
    <t>Fernando Uamusse</t>
  </si>
  <si>
    <t>Edilson Roberto</t>
  </si>
  <si>
    <t>Quésia Uamusse</t>
  </si>
  <si>
    <t>Nádia Cossa</t>
  </si>
  <si>
    <t>Manuel Mussa</t>
  </si>
  <si>
    <t>Helena Matsinhe</t>
  </si>
  <si>
    <t>Ivo Saute</t>
  </si>
  <si>
    <t>Joana Matavele</t>
  </si>
  <si>
    <t>Ricardo Nhantumbo</t>
  </si>
  <si>
    <t>Samuel Mabunda</t>
  </si>
  <si>
    <t>Ivan Govene</t>
  </si>
  <si>
    <t>Martim Mavie</t>
  </si>
  <si>
    <t>Martim Munguambe</t>
  </si>
  <si>
    <t>Salomão Mussa</t>
  </si>
  <si>
    <t>Amina Cuambe</t>
  </si>
  <si>
    <t>Yusuf Mucavele</t>
  </si>
  <si>
    <t>Sofia Ibraimo</t>
  </si>
  <si>
    <t>Osvaldo Rupia</t>
  </si>
  <si>
    <t>Patrícia Govene</t>
  </si>
  <si>
    <t>Olívia Siule</t>
  </si>
  <si>
    <t>Katia Matsinhe</t>
  </si>
  <si>
    <t>Dino Munguambe</t>
  </si>
  <si>
    <t>Moisés Mussa</t>
  </si>
  <si>
    <t>Manuel Joaquim</t>
  </si>
  <si>
    <t>Kevin Mussaque</t>
  </si>
  <si>
    <t>Carlos Chauque</t>
  </si>
  <si>
    <t>Luís Guibene</t>
  </si>
  <si>
    <t>Yara Mussa</t>
  </si>
  <si>
    <t>Sofia Ussene</t>
  </si>
  <si>
    <t>Maria Buffa</t>
  </si>
  <si>
    <t>Romão Mussa</t>
  </si>
  <si>
    <t>Carlos Mavie</t>
  </si>
  <si>
    <t>Júlia Macuácua</t>
  </si>
  <si>
    <t>Carlos Chissano</t>
  </si>
  <si>
    <t>Nilton Nhampossa</t>
  </si>
  <si>
    <t>Bruno Saute</t>
  </si>
  <si>
    <t>Isabel Jaime</t>
  </si>
  <si>
    <t>Ricardo Chauque</t>
  </si>
  <si>
    <t>Osvaldo Baloi</t>
  </si>
  <si>
    <t>Yara Mafumo</t>
  </si>
  <si>
    <t>Alberto Chauque</t>
  </si>
  <si>
    <t>Patrícia Roberto</t>
  </si>
  <si>
    <t>Samuel Munguambe</t>
  </si>
  <si>
    <t>Amélia Dique</t>
  </si>
  <si>
    <t>Carla Machava</t>
  </si>
  <si>
    <t>Rita Saene</t>
  </si>
  <si>
    <t>Célia Siule</t>
  </si>
  <si>
    <t>Maria Mussa</t>
  </si>
  <si>
    <t>David Sumbane</t>
  </si>
  <si>
    <t>Márcio Dique</t>
  </si>
  <si>
    <t>Marcia Banga</t>
  </si>
  <si>
    <t>Tânia Silva</t>
  </si>
  <si>
    <t>Júlia Silva</t>
  </si>
  <si>
    <t>Júlia Sumbane</t>
  </si>
  <si>
    <t>Graça Buffa</t>
  </si>
  <si>
    <t>Fernando Guibene</t>
  </si>
  <si>
    <t>Bruno Mafumo</t>
  </si>
  <si>
    <t>Ester Macamo</t>
  </si>
  <si>
    <t>Rui Nhampossa</t>
  </si>
  <si>
    <t>Hermínia Nuvunga</t>
  </si>
  <si>
    <t>João Dique</t>
  </si>
  <si>
    <t>Vanessa Cumbe</t>
  </si>
  <si>
    <t>Úrsula Rupia</t>
  </si>
  <si>
    <t>Moisés Mondlane</t>
  </si>
  <si>
    <t>Edilson Mbanze</t>
  </si>
  <si>
    <t>Sandra Dique</t>
  </si>
  <si>
    <t>Tânia Ali</t>
  </si>
  <si>
    <t>Marcia Mussa</t>
  </si>
  <si>
    <t>Martim Banga</t>
  </si>
  <si>
    <t>Sandra Silva</t>
  </si>
  <si>
    <t>Eusébio Cumbe</t>
  </si>
  <si>
    <t>Sónia Muianga</t>
  </si>
  <si>
    <t>Tomás Fernando</t>
  </si>
  <si>
    <t>João Ali</t>
  </si>
  <si>
    <t>Júlia Mavandze</t>
  </si>
  <si>
    <t>Carla Ussene</t>
  </si>
  <si>
    <t>Dino Chichava</t>
  </si>
  <si>
    <t>Rui Buffa</t>
  </si>
  <si>
    <t>Hélder Saene</t>
  </si>
  <si>
    <t>Rita Mbanze</t>
  </si>
  <si>
    <t>Emília Guamule</t>
  </si>
  <si>
    <t>Nádia Mucavel</t>
  </si>
  <si>
    <t>Wânia Matavele</t>
  </si>
  <si>
    <t>Edilson Leopoldo</t>
  </si>
  <si>
    <t>Neyma Nhaca</t>
  </si>
  <si>
    <t>Sofia Tembe</t>
  </si>
  <si>
    <t>Olívia Rupia</t>
  </si>
  <si>
    <t>Paulo Dique</t>
  </si>
  <si>
    <t>David Cazule</t>
  </si>
  <si>
    <t>Filomena Chissano</t>
  </si>
  <si>
    <t>Victor Nhaca</t>
  </si>
  <si>
    <t>Yusuf Munguambe</t>
  </si>
  <si>
    <t>Ivete Cuambe</t>
  </si>
  <si>
    <t>Dina Mbanze</t>
  </si>
  <si>
    <t>Joana Nhantumbo</t>
  </si>
  <si>
    <t>Lúcia Siule</t>
  </si>
  <si>
    <t>Neyma Rupia</t>
  </si>
  <si>
    <t>Telma Saute</t>
  </si>
  <si>
    <t>Amina Mucavel</t>
  </si>
  <si>
    <t>Dino Magaia</t>
  </si>
  <si>
    <t>Moisés Matavele</t>
  </si>
  <si>
    <t>Precioso Bila</t>
  </si>
  <si>
    <t>Kelvin Dique</t>
  </si>
  <si>
    <t>Kevin Zandamela</t>
  </si>
  <si>
    <t>Nelsa Tembe</t>
  </si>
  <si>
    <t>Edilson Banga</t>
  </si>
  <si>
    <t>Ricardo Bila</t>
  </si>
  <si>
    <t>Ana Baloi</t>
  </si>
  <si>
    <t>Xénia Buffa</t>
  </si>
  <si>
    <t>Rui Guambe</t>
  </si>
  <si>
    <t>David Guamule</t>
  </si>
  <si>
    <t>Olívia Nhampossa</t>
  </si>
  <si>
    <t>Marta Sitoe</t>
  </si>
  <si>
    <t>Fátima Banga</t>
  </si>
  <si>
    <t>Cristina Siule</t>
  </si>
  <si>
    <t>Edson Banga</t>
  </si>
  <si>
    <t>Precioso Rupia</t>
  </si>
  <si>
    <t>Nádia Leopoldo</t>
  </si>
  <si>
    <t>Olívia Chauque</t>
  </si>
  <si>
    <t>Yusuf Machel</t>
  </si>
  <si>
    <t>Firmino Mbanze</t>
  </si>
  <si>
    <t>Vanessa Matsinhe</t>
  </si>
  <si>
    <t>Salomão Chissano</t>
  </si>
  <si>
    <t>Hermínia Ibraimo</t>
  </si>
  <si>
    <t>Sebastião Bila</t>
  </si>
  <si>
    <t>Romão Guibene</t>
  </si>
  <si>
    <t>Joana Chichava</t>
  </si>
  <si>
    <t>Bruno Guamule</t>
  </si>
  <si>
    <t>José Mavie</t>
  </si>
  <si>
    <t>Zacarias Saute</t>
  </si>
  <si>
    <t>Tasmira Banga</t>
  </si>
  <si>
    <t>Úrsula Banga</t>
  </si>
  <si>
    <t>Sebastião Dique</t>
  </si>
  <si>
    <t>Tasmira Guamule</t>
  </si>
  <si>
    <t>Nádia Mucapera</t>
  </si>
  <si>
    <t>Quésia Mucavel</t>
  </si>
  <si>
    <t>Tasmira Fernando</t>
  </si>
  <si>
    <t>Célia Mbanze</t>
  </si>
  <si>
    <t>Armando Mondlane</t>
  </si>
  <si>
    <t>Neyma Mondlane</t>
  </si>
  <si>
    <t>Marta Bonomar</t>
  </si>
  <si>
    <t>Daniel Nuvunga</t>
  </si>
  <si>
    <t>Márcio Jaime</t>
  </si>
  <si>
    <t>Rita Dique</t>
  </si>
  <si>
    <t>Lúcia Santos</t>
  </si>
  <si>
    <t>Wagner Nuvunga</t>
  </si>
  <si>
    <t>Ana Saute</t>
  </si>
  <si>
    <t>Ricardo Sumbane</t>
  </si>
  <si>
    <t>Zena Saene</t>
  </si>
  <si>
    <t>Xénia Baloi</t>
  </si>
  <si>
    <t>Gervásio Banga</t>
  </si>
  <si>
    <t>Xénia Mondlane</t>
  </si>
  <si>
    <t>Olívia Chichava</t>
  </si>
  <si>
    <t>Célia Massingue</t>
  </si>
  <si>
    <t>Emília Govene</t>
  </si>
  <si>
    <t>José Santos</t>
  </si>
  <si>
    <t>Eusébio Zandamela</t>
  </si>
  <si>
    <t>Délcia Chichava</t>
  </si>
  <si>
    <t>Kelvin Massingue</t>
  </si>
  <si>
    <t>Hermínia Guamule</t>
  </si>
  <si>
    <t>Ester Santos</t>
  </si>
  <si>
    <t>Edilson Guibene</t>
  </si>
  <si>
    <t>Luís Siule</t>
  </si>
  <si>
    <t>Orlando Bila</t>
  </si>
  <si>
    <t>Ricardo Ussene</t>
  </si>
  <si>
    <t>Úrsula Mavandze</t>
  </si>
  <si>
    <t>Joana Zandamela</t>
  </si>
  <si>
    <t>Olívia Mucavel</t>
  </si>
  <si>
    <t>Sónia Govene</t>
  </si>
  <si>
    <t>Armando Munguambe</t>
  </si>
  <si>
    <t>Eusébio Ossufo</t>
  </si>
  <si>
    <t>Osvaldo Macamo</t>
  </si>
  <si>
    <t>Telmo Cumbane</t>
  </si>
  <si>
    <t>Helena Chissano</t>
  </si>
  <si>
    <t>Úrsula Mondlane</t>
  </si>
  <si>
    <t>Ivete Jaime</t>
  </si>
  <si>
    <t>Marta Uamusse</t>
  </si>
  <si>
    <t>Gervásio Roberto</t>
  </si>
  <si>
    <t>Carlos Mussaque</t>
  </si>
  <si>
    <t>Graça Nuvunga</t>
  </si>
  <si>
    <t>Graça Chauque</t>
  </si>
  <si>
    <t>Telmo Mbanze</t>
  </si>
  <si>
    <t>Telma Dique</t>
  </si>
  <si>
    <t>Elisa Mafumo</t>
  </si>
  <si>
    <t>Osvaldo Cuambe</t>
  </si>
  <si>
    <t>Carla Cumbe</t>
  </si>
  <si>
    <t>Paula Banga</t>
  </si>
  <si>
    <t>Mónica Matavele</t>
  </si>
  <si>
    <t>Wânia Chauque</t>
  </si>
  <si>
    <t>Lina Dique</t>
  </si>
  <si>
    <t>Mateus Cumbe</t>
  </si>
  <si>
    <t>Filomena Mussaque</t>
  </si>
  <si>
    <t>Romão Ussene</t>
  </si>
  <si>
    <t>Wânia Mussa</t>
  </si>
  <si>
    <t>Olívia Cazule</t>
  </si>
  <si>
    <t>Yusuf Nhampossa</t>
  </si>
  <si>
    <t>Úrsula Baloi</t>
  </si>
  <si>
    <t>Amina Cossa</t>
  </si>
  <si>
    <t>Yusuf Nuvunga</t>
  </si>
  <si>
    <t>Bruno Mucavel</t>
  </si>
  <si>
    <t>Telmo Mavandze</t>
  </si>
  <si>
    <t>Moisés Roberto</t>
  </si>
  <si>
    <t>Sónia Fernando</t>
  </si>
  <si>
    <t>Nelsa Jaime</t>
  </si>
  <si>
    <t>Celso Cazule</t>
  </si>
  <si>
    <t>Cristina Mussaque</t>
  </si>
  <si>
    <t>Graça Mbanze</t>
  </si>
  <si>
    <t>Yara Machel</t>
  </si>
  <si>
    <t>Wagner Chauque</t>
  </si>
  <si>
    <t>Célia Zandamela</t>
  </si>
  <si>
    <t>Vanessa Santos</t>
  </si>
  <si>
    <t>Mónica Sumbane</t>
  </si>
  <si>
    <t>Victor Baloi</t>
  </si>
  <si>
    <t>Cristina Nhaca</t>
  </si>
  <si>
    <t>Amina Mavie</t>
  </si>
  <si>
    <t>Fátima Machava</t>
  </si>
  <si>
    <t>Celso Machel</t>
  </si>
  <si>
    <t>Mónica Tembe</t>
  </si>
  <si>
    <t>Yara Joaquim</t>
  </si>
  <si>
    <t>Mónica Magaia</t>
  </si>
  <si>
    <t>Tomás Dique</t>
  </si>
  <si>
    <t>Wagner Chichava</t>
  </si>
  <si>
    <t>Sónia Leopoldo</t>
  </si>
  <si>
    <t>Úrsula Saute</t>
  </si>
  <si>
    <t>Rosa Mucavel</t>
  </si>
  <si>
    <t>Elisa Saute</t>
  </si>
  <si>
    <t>Telmo Bonomar</t>
  </si>
  <si>
    <t>Osvaldo Chichava</t>
  </si>
  <si>
    <t>Paulo Sitoe</t>
  </si>
  <si>
    <t>Cristina Bonomar</t>
  </si>
  <si>
    <t>Ivo Fernando</t>
  </si>
  <si>
    <t>Salomão Sitoe</t>
  </si>
  <si>
    <t>Patrícia Mussa</t>
  </si>
  <si>
    <t>Sofia Mafumo</t>
  </si>
  <si>
    <t>Gil Sumbane</t>
  </si>
  <si>
    <t>Luís Massingue</t>
  </si>
  <si>
    <t>Dina Mucavele</t>
  </si>
  <si>
    <t>Osvaldo Joaquim</t>
  </si>
  <si>
    <t>Sofia Sumbane</t>
  </si>
  <si>
    <t>Márcio Macamo</t>
  </si>
  <si>
    <t>Victor Chauque</t>
  </si>
  <si>
    <t>Paulo Mussaque</t>
  </si>
  <si>
    <t>Márcio Bonomar</t>
  </si>
  <si>
    <t>Maria Cumbe</t>
  </si>
  <si>
    <t>Márcio Ali</t>
  </si>
  <si>
    <t>David Zandamela</t>
  </si>
  <si>
    <t>Hermínio Zandamela</t>
  </si>
  <si>
    <t>Emília Mondlane</t>
  </si>
  <si>
    <t>Domingos Chauque</t>
  </si>
  <si>
    <t>Elísio Guamule</t>
  </si>
  <si>
    <t>Tânia Joaquim</t>
  </si>
  <si>
    <t>Ivan Silva</t>
  </si>
  <si>
    <t>Maria Matavele</t>
  </si>
  <si>
    <t>Ana Mavie</t>
  </si>
  <si>
    <t>Carlos Mabunda</t>
  </si>
  <si>
    <t>Nilton Bila</t>
  </si>
  <si>
    <t>Mónica Silva</t>
  </si>
  <si>
    <t>Lina Mabunda</t>
  </si>
  <si>
    <t>Dina Dique</t>
  </si>
  <si>
    <t>Hermínia Leopoldo</t>
  </si>
  <si>
    <t>Gil Saene</t>
  </si>
  <si>
    <t>Filomena Muianga</t>
  </si>
  <si>
    <t>Ester Ussene</t>
  </si>
  <si>
    <t>Úrsula Magaia</t>
  </si>
  <si>
    <t>Rosa Abdala</t>
  </si>
  <si>
    <t>Ana Mavandze</t>
  </si>
  <si>
    <t>Marcia Nhantumbo</t>
  </si>
  <si>
    <t>Gervásio Joaquim</t>
  </si>
  <si>
    <t>Zena Mucavele</t>
  </si>
  <si>
    <t>Kevin Buffa</t>
  </si>
  <si>
    <t>Sofia Mucapera</t>
  </si>
  <si>
    <t>Quésia Roberto</t>
  </si>
  <si>
    <t>Manuel Magaia</t>
  </si>
  <si>
    <t>Zacarias Nhantumbo</t>
  </si>
  <si>
    <t>Telmo Leopoldo</t>
  </si>
  <si>
    <t>Sofia Uamusse</t>
  </si>
  <si>
    <t>Telmo Mucavel</t>
  </si>
  <si>
    <t>Nádia Chissano</t>
  </si>
  <si>
    <t>Gervásio Mavandze</t>
  </si>
  <si>
    <t>Moisés Buffa</t>
  </si>
  <si>
    <t>Dina Cazule</t>
  </si>
  <si>
    <t>Sofia Machel</t>
  </si>
  <si>
    <t>Sofia Leopoldo</t>
  </si>
  <si>
    <t>Domingos Saene</t>
  </si>
  <si>
    <t>Zena Silva</t>
  </si>
  <si>
    <t>Nelsa Chauque</t>
  </si>
  <si>
    <t>Emília Santos</t>
  </si>
  <si>
    <t>Emília Zandamela</t>
  </si>
  <si>
    <t>Victor Cazule</t>
  </si>
  <si>
    <t>Firmino Mucavele</t>
  </si>
  <si>
    <t>Hermínio Dique</t>
  </si>
  <si>
    <t>Cristina Cuambe</t>
  </si>
  <si>
    <t>Sebastião Guamule</t>
  </si>
  <si>
    <t>Fernando Joaquim</t>
  </si>
  <si>
    <t>Oscar Ussene</t>
  </si>
  <si>
    <t>Débora Silva</t>
  </si>
  <si>
    <t>Tasmira Bonomar</t>
  </si>
  <si>
    <t>Celso Mabunda</t>
  </si>
  <si>
    <t>Kevin Machel</t>
  </si>
  <si>
    <t>Ana Joaquim</t>
  </si>
  <si>
    <t>Neyma Cazule</t>
  </si>
  <si>
    <t>Marcia Magaia</t>
  </si>
  <si>
    <t>Zena Mabunda</t>
  </si>
  <si>
    <t>Carlos Siule</t>
  </si>
  <si>
    <t>Emília Ali</t>
  </si>
  <si>
    <t>Hélder Joaquim</t>
  </si>
  <si>
    <t>Nelson Nuvunga</t>
  </si>
  <si>
    <t>Amélia Ussene</t>
  </si>
  <si>
    <t>Sebastião Silva</t>
  </si>
  <si>
    <t>Wagner Abdala</t>
  </si>
  <si>
    <t>Amina Fernando</t>
  </si>
  <si>
    <t>Ubisse Chichava</t>
  </si>
  <si>
    <t>Tasmira Leopoldo</t>
  </si>
  <si>
    <t>João Guamule</t>
  </si>
  <si>
    <t>Gervásio Mafumo</t>
  </si>
  <si>
    <t>Ivo Mussa</t>
  </si>
  <si>
    <t>Fátima Ibraimo</t>
  </si>
  <si>
    <t>José Nhaca</t>
  </si>
  <si>
    <t>Carla Saene</t>
  </si>
  <si>
    <t>Paula Matavele</t>
  </si>
  <si>
    <t>Telma Ussene</t>
  </si>
  <si>
    <t>Zito Buffa</t>
  </si>
  <si>
    <t>Fátima Mussaque</t>
  </si>
  <si>
    <t>Sebastião Rupia</t>
  </si>
  <si>
    <t>Nádia Joaquim</t>
  </si>
  <si>
    <t>Celso Buffa</t>
  </si>
  <si>
    <t>Telma Chichava</t>
  </si>
  <si>
    <t>Fátima Mavie</t>
  </si>
  <si>
    <t>Sónia Bila</t>
  </si>
  <si>
    <t>Isabel Guibene</t>
  </si>
  <si>
    <t>Carlos Nhaca</t>
  </si>
  <si>
    <t>Hermínio Mabunda</t>
  </si>
  <si>
    <t>Paulo Nuvunga</t>
  </si>
  <si>
    <t>Armando Mavandze</t>
  </si>
  <si>
    <t>Katia Sitoe</t>
  </si>
  <si>
    <t>Vanessa Mucapera</t>
  </si>
  <si>
    <t>Cristina Mucapera</t>
  </si>
  <si>
    <t>Paula Roberto</t>
  </si>
  <si>
    <t>Salomão Mbanze</t>
  </si>
  <si>
    <t>Victor Mucavele</t>
  </si>
  <si>
    <t>Daniel Zandamela</t>
  </si>
  <si>
    <t>Nilton Mucavele</t>
  </si>
  <si>
    <t>Lina Nhampossa</t>
  </si>
  <si>
    <t>Júlia Ibraimo</t>
  </si>
  <si>
    <t>Hélder Nhaca</t>
  </si>
  <si>
    <t>Yara Magaia</t>
  </si>
  <si>
    <t>Manuel Bonomar</t>
  </si>
  <si>
    <t>Samuel Cazule</t>
  </si>
  <si>
    <t>Lurdes Saene</t>
  </si>
  <si>
    <t>Paulo Uamusse</t>
  </si>
  <si>
    <t>Gil Zandamela</t>
  </si>
  <si>
    <t>Xénia Chichava</t>
  </si>
  <si>
    <t>Hélder Mafumo</t>
  </si>
  <si>
    <t>Martim Machel</t>
  </si>
  <si>
    <t>Isabel Chissano</t>
  </si>
  <si>
    <t>Moisés Machel</t>
  </si>
  <si>
    <t>Hermínio Guibene</t>
  </si>
  <si>
    <t>Tânia Macamo</t>
  </si>
  <si>
    <t>Moisés Bonomar</t>
  </si>
  <si>
    <t>Élio Silva</t>
  </si>
  <si>
    <t>Dino Mabunda</t>
  </si>
  <si>
    <t>Olívia Domingos</t>
  </si>
  <si>
    <t>Joana Mondlane</t>
  </si>
  <si>
    <t>Eusébio Govene</t>
  </si>
  <si>
    <t>Hélder Santos</t>
  </si>
  <si>
    <t>Victor Roberto</t>
  </si>
  <si>
    <t>Mónica Macuácua</t>
  </si>
  <si>
    <t>Wagner Magaia</t>
  </si>
  <si>
    <t>Eusébio Nhantumbo</t>
  </si>
  <si>
    <t>Fernando Ali</t>
  </si>
  <si>
    <t>Elisa Cossa</t>
  </si>
  <si>
    <t>José Zandamela</t>
  </si>
  <si>
    <t>Fátima Mucapera</t>
  </si>
  <si>
    <t>Cristina Banga</t>
  </si>
  <si>
    <t>Amina Bila</t>
  </si>
  <si>
    <t>Amélia Ossufo</t>
  </si>
  <si>
    <t>Ivan Mucavel</t>
  </si>
  <si>
    <t>Gil Langa</t>
  </si>
  <si>
    <t>Samuel Machel</t>
  </si>
  <si>
    <t>Vanessa Joaquim</t>
  </si>
  <si>
    <t>Salomão Guambe</t>
  </si>
  <si>
    <t>Amina Ussene</t>
  </si>
  <si>
    <t>Armando Ibraimo</t>
  </si>
  <si>
    <t>Zena Ossufo</t>
  </si>
  <si>
    <t>Rosa Siule</t>
  </si>
  <si>
    <t>Salomão Massingue</t>
  </si>
  <si>
    <t>Sandra Nuvunga</t>
  </si>
  <si>
    <t>Luís Ussene</t>
  </si>
  <si>
    <t>Ivete Cazule</t>
  </si>
  <si>
    <t>Mateus Munguambe</t>
  </si>
  <si>
    <t>Domingos Mbanze</t>
  </si>
  <si>
    <t>Joana Macamo</t>
  </si>
  <si>
    <t>Úrsula Mavie</t>
  </si>
  <si>
    <t>Elisa Cumbe</t>
  </si>
  <si>
    <t>Célia Guamule</t>
  </si>
  <si>
    <t>Júlia Dique</t>
  </si>
  <si>
    <t>Filomena Machel</t>
  </si>
  <si>
    <t>Telma Cumbe</t>
  </si>
  <si>
    <t>Ricardo Ossufo</t>
  </si>
  <si>
    <t>Olívia Ibraimo</t>
  </si>
  <si>
    <t>Ana Silva</t>
  </si>
  <si>
    <t>Amélia Guibene</t>
  </si>
  <si>
    <t>Romão Leopoldo</t>
  </si>
  <si>
    <t>Amélia Roberto</t>
  </si>
  <si>
    <t>Lurdes Saute</t>
  </si>
  <si>
    <t>Célia Cumbane</t>
  </si>
  <si>
    <t>Mateus Uamusse</t>
  </si>
  <si>
    <t>Marcia Buffa</t>
  </si>
  <si>
    <t>Hermínia Mbanze</t>
  </si>
  <si>
    <t>José Guamule</t>
  </si>
  <si>
    <t>Tasmira Silva</t>
  </si>
  <si>
    <t>Yusuf Matavele</t>
  </si>
  <si>
    <t>Isabel Silva</t>
  </si>
  <si>
    <t>Tânia Macuácua</t>
  </si>
  <si>
    <t>Yara Mondlane</t>
  </si>
  <si>
    <t>Délcia Muianga</t>
  </si>
  <si>
    <t>Filomena Macuácua</t>
  </si>
  <si>
    <t>Gil Mabunda</t>
  </si>
  <si>
    <t>Firmino Jaime</t>
  </si>
  <si>
    <t>Elisa Mucavel</t>
  </si>
  <si>
    <t>Ubisse Chissano</t>
  </si>
  <si>
    <t>Edson Nhaca</t>
  </si>
  <si>
    <t>Wagner Nhampossa</t>
  </si>
  <si>
    <t>Osvaldo Jaime</t>
  </si>
  <si>
    <t>Novo</t>
  </si>
  <si>
    <t>Filomena Santos</t>
  </si>
  <si>
    <t>Semester</t>
  </si>
  <si>
    <t>Semestre 1</t>
  </si>
  <si>
    <t>Semestre 2</t>
  </si>
  <si>
    <t>gross_revenue</t>
  </si>
  <si>
    <t>discount</t>
  </si>
  <si>
    <t>net_revenue</t>
  </si>
  <si>
    <t>total_cost</t>
  </si>
  <si>
    <t>profit</t>
  </si>
  <si>
    <t>margem_pct</t>
  </si>
  <si>
    <t>Variação%</t>
  </si>
  <si>
    <t>SALES PERFORMANCE DASHBOARD</t>
  </si>
  <si>
    <t>Ano Base</t>
  </si>
  <si>
    <t>Ano actual</t>
  </si>
  <si>
    <t>Categoria</t>
  </si>
  <si>
    <t>Cidade</t>
  </si>
  <si>
    <t>Canal</t>
  </si>
  <si>
    <t>Vendedor</t>
  </si>
  <si>
    <t>Anos</t>
  </si>
  <si>
    <t>categorias</t>
  </si>
  <si>
    <t>Todas</t>
  </si>
  <si>
    <t>Todos</t>
  </si>
  <si>
    <t>Receita ano base</t>
  </si>
  <si>
    <t>Receita Ano Actual</t>
  </si>
  <si>
    <t>GAP</t>
  </si>
  <si>
    <t>Queda por Categoria</t>
  </si>
  <si>
    <t>Receita Ano Base</t>
  </si>
  <si>
    <t>Diferença</t>
  </si>
  <si>
    <t>Qtd Base</t>
  </si>
  <si>
    <t>Qtd actual</t>
  </si>
  <si>
    <t>Queda por Canal</t>
  </si>
  <si>
    <t>Queda por Provincia</t>
  </si>
  <si>
    <t>Provincia</t>
  </si>
  <si>
    <t>Queda Por Marca</t>
  </si>
  <si>
    <t>Marca</t>
  </si>
  <si>
    <t>Compare períodos, filtre o negócio e identifique onde a receita está a ser perdida.</t>
  </si>
  <si>
    <t>categoria</t>
  </si>
  <si>
    <t>cidade</t>
  </si>
  <si>
    <t>vendedor</t>
  </si>
  <si>
    <t>canal_venda</t>
  </si>
  <si>
    <t>RECEITA ANO BASE</t>
  </si>
  <si>
    <t>RECEITA ANO ACTUAL</t>
  </si>
  <si>
    <r>
      <t>GAP/DIFEREN</t>
    </r>
    <r>
      <rPr>
        <b/>
        <sz val="10"/>
        <color rgb="FFFFFFFF"/>
        <rFont val="Aptos Narrow"/>
        <family val="2"/>
      </rPr>
      <t>Ç</t>
    </r>
    <r>
      <rPr>
        <b/>
        <sz val="10"/>
        <color rgb="FFFFFFFF"/>
        <rFont val="Cambria"/>
        <family val="1"/>
      </rPr>
      <t>A</t>
    </r>
  </si>
  <si>
    <r>
      <t>VARIA</t>
    </r>
    <r>
      <rPr>
        <b/>
        <sz val="10"/>
        <color rgb="FFFFFFFF"/>
        <rFont val="Aptos Narrow"/>
        <family val="2"/>
      </rPr>
      <t>ÇÃ</t>
    </r>
    <r>
      <rPr>
        <b/>
        <sz val="10"/>
        <color rgb="FFFFFFFF"/>
        <rFont val="Cambria"/>
        <family val="1"/>
      </rPr>
      <t>O%</t>
    </r>
  </si>
  <si>
    <t>ONDE ESTÁ A QUEDA? — CATEGORIAS</t>
  </si>
  <si>
    <t>ONDE ESTÁ A QUEDA? — MARCA</t>
  </si>
  <si>
    <t>ONDE ESTÁ A QUEDA? — CANAIS</t>
  </si>
  <si>
    <t>DASHBOARD INTERATIVO — ANÁLISE DA QUEDA DE VENDAS</t>
  </si>
  <si>
    <t>Qtd VENDIDA ANO BASE</t>
  </si>
  <si>
    <t>Qtd VENDIDA ANO ACTUAL</t>
  </si>
  <si>
    <t>Mes</t>
  </si>
  <si>
    <t>Mês</t>
  </si>
  <si>
    <t>IMPACTO POR MÊS</t>
  </si>
  <si>
    <t>Receita Base</t>
  </si>
  <si>
    <t>Receita Actual</t>
  </si>
  <si>
    <t>IMPACTO POR METODO DE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</si>
</sst>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.00\ &quot;€&quot;"/>
    <numFmt numFmtId="165" formatCode="0.0%"/>
  </numFmts>
  <fonts count="1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mbria"/>
      <family val="1"/>
    </font>
    <font>
      <sz val="12"/>
      <color theme="1"/>
      <name val="Cambria"/>
      <family val="1"/>
    </font>
    <font>
      <sz val="14"/>
      <color theme="1"/>
      <name val="Cambria"/>
      <family val="1"/>
    </font>
    <font>
      <sz val="28"/>
      <color theme="1"/>
      <name val="Cambria"/>
      <family val="1"/>
    </font>
    <font>
      <sz val="14"/>
      <color theme="0"/>
      <name val="Cambria"/>
      <family val="1"/>
    </font>
    <font>
      <b/>
      <sz val="10"/>
      <color rgb="FFFFFFFF"/>
      <name val="Cambria"/>
      <family val="1"/>
    </font>
    <font>
      <b/>
      <sz val="10"/>
      <color rgb="FFFFFFFF"/>
      <name val="Aptos Narrow"/>
      <family val="2"/>
    </font>
    <font>
      <sz val="11"/>
      <color theme="0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17365D"/>
        <bgColor rgb="FF1F4E78"/>
      </patternFill>
    </fill>
  </fills>
  <borders count="10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D9E1F2"/>
      </left>
      <right/>
      <top/>
      <bottom/>
      <diagonal/>
    </border>
    <border>
      <left/>
      <right/>
      <top style="thin">
        <color rgb="FFD9E1F2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thick">
        <color auto="1"/>
      </left>
      <right style="thick">
        <color auto="1"/>
      </right>
      <top style="double">
        <color auto="1"/>
      </top>
      <bottom style="thick">
        <color auto="1"/>
      </bottom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</cellStyleXfs>
  <cellXfs count="59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10" fontId="0" fillId="0" borderId="0" xfId="0" applyNumberFormat="1"/>
    <xf numFmtId="164" fontId="0" fillId="0" borderId="0" xfId="0" applyNumberFormat="1"/>
    <xf numFmtId="1" fontId="0" fillId="0" borderId="0" xfId="0" applyNumberFormat="1"/>
    <xf numFmtId="0" fontId="3" fillId="2" borderId="0" xfId="3"/>
    <xf numFmtId="0" fontId="4" fillId="3" borderId="0" xfId="4"/>
    <xf numFmtId="44" fontId="0" fillId="0" borderId="0" xfId="0" applyNumberFormat="1"/>
    <xf numFmtId="10" fontId="0" fillId="0" borderId="0" xfId="2" applyNumberFormat="1" applyFont="1"/>
    <xf numFmtId="44" fontId="0" fillId="0" borderId="0" xfId="1" applyFont="1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12" fillId="3" borderId="4" xfId="4" applyFont="1" applyBorder="1"/>
    <xf numFmtId="0" fontId="12" fillId="3" borderId="6" xfId="4" applyFont="1" applyBorder="1"/>
    <xf numFmtId="0" fontId="0" fillId="0" borderId="6" xfId="0" applyBorder="1"/>
    <xf numFmtId="44" fontId="0" fillId="0" borderId="6" xfId="1" applyFont="1" applyBorder="1"/>
    <xf numFmtId="44" fontId="0" fillId="0" borderId="6" xfId="0" applyNumberFormat="1" applyBorder="1"/>
    <xf numFmtId="10" fontId="0" fillId="0" borderId="6" xfId="2" applyNumberFormat="1" applyFont="1" applyBorder="1"/>
    <xf numFmtId="0" fontId="4" fillId="3" borderId="6" xfId="4" applyBorder="1"/>
    <xf numFmtId="0" fontId="4" fillId="3" borderId="4" xfId="4" applyBorder="1"/>
    <xf numFmtId="0" fontId="12" fillId="3" borderId="8" xfId="4" applyFont="1" applyBorder="1"/>
    <xf numFmtId="0" fontId="5" fillId="0" borderId="9" xfId="0" applyFont="1" applyBorder="1"/>
    <xf numFmtId="44" fontId="5" fillId="0" borderId="9" xfId="1" applyFont="1" applyBorder="1"/>
    <xf numFmtId="44" fontId="5" fillId="0" borderId="9" xfId="0" applyNumberFormat="1" applyFont="1" applyBorder="1"/>
    <xf numFmtId="10" fontId="5" fillId="0" borderId="9" xfId="2" applyNumberFormat="1" applyFont="1" applyBorder="1"/>
    <xf numFmtId="1" fontId="5" fillId="0" borderId="9" xfId="0" applyNumberFormat="1" applyFont="1" applyBorder="1"/>
    <xf numFmtId="0" fontId="5" fillId="0" borderId="6" xfId="0" applyFont="1" applyBorder="1"/>
    <xf numFmtId="44" fontId="5" fillId="0" borderId="6" xfId="1" applyFont="1" applyBorder="1"/>
    <xf numFmtId="44" fontId="5" fillId="0" borderId="6" xfId="0" applyNumberFormat="1" applyFont="1" applyBorder="1"/>
    <xf numFmtId="10" fontId="5" fillId="0" borderId="6" xfId="2" applyNumberFormat="1" applyFont="1" applyBorder="1"/>
    <xf numFmtId="1" fontId="5" fillId="0" borderId="6" xfId="0" applyNumberFormat="1" applyFont="1" applyBorder="1"/>
    <xf numFmtId="0" fontId="0" fillId="0" borderId="9" xfId="0" applyBorder="1"/>
    <xf numFmtId="44" fontId="0" fillId="0" borderId="9" xfId="1" applyFont="1" applyBorder="1"/>
    <xf numFmtId="44" fontId="0" fillId="0" borderId="9" xfId="0" applyNumberFormat="1" applyBorder="1"/>
    <xf numFmtId="10" fontId="0" fillId="0" borderId="9" xfId="2" applyNumberFormat="1" applyFont="1" applyBorder="1"/>
    <xf numFmtId="165" fontId="0" fillId="0" borderId="9" xfId="2" applyNumberFormat="1" applyFont="1" applyBorder="1"/>
    <xf numFmtId="165" fontId="0" fillId="0" borderId="6" xfId="2" applyNumberFormat="1" applyFont="1" applyBorder="1"/>
    <xf numFmtId="0" fontId="8" fillId="5" borderId="0" xfId="6" applyFont="1" applyAlignment="1">
      <alignment horizontal="center" vertical="center"/>
    </xf>
    <xf numFmtId="0" fontId="10" fillId="6" borderId="1" xfId="0" applyFont="1" applyFill="1" applyBorder="1" applyAlignment="1">
      <alignment horizontal="center"/>
    </xf>
    <xf numFmtId="0" fontId="10" fillId="6" borderId="2" xfId="0" applyFont="1" applyFill="1" applyBorder="1" applyAlignment="1">
      <alignment horizontal="center"/>
    </xf>
    <xf numFmtId="0" fontId="10" fillId="6" borderId="0" xfId="0" applyFont="1" applyFill="1" applyAlignment="1">
      <alignment horizontal="center"/>
    </xf>
    <xf numFmtId="0" fontId="5" fillId="0" borderId="0" xfId="0" applyFont="1"/>
    <xf numFmtId="0" fontId="9" fillId="3" borderId="0" xfId="4" applyFont="1" applyAlignment="1">
      <alignment horizontal="center"/>
    </xf>
    <xf numFmtId="0" fontId="7" fillId="4" borderId="0" xfId="5" applyFont="1" applyAlignment="1">
      <alignment horizontal="center"/>
    </xf>
    <xf numFmtId="44" fontId="7" fillId="4" borderId="0" xfId="5" applyNumberFormat="1" applyFont="1" applyAlignment="1">
      <alignment horizontal="center"/>
    </xf>
    <xf numFmtId="0" fontId="6" fillId="0" borderId="5" xfId="0" applyFont="1" applyBorder="1" applyAlignment="1">
      <alignment horizontal="left"/>
    </xf>
    <xf numFmtId="0" fontId="6" fillId="0" borderId="5" xfId="0" applyFont="1" applyBorder="1"/>
    <xf numFmtId="10" fontId="6" fillId="0" borderId="3" xfId="2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44" fontId="6" fillId="0" borderId="3" xfId="0" applyNumberFormat="1" applyFont="1" applyBorder="1" applyAlignment="1">
      <alignment horizontal="center"/>
    </xf>
    <xf numFmtId="49" fontId="5" fillId="0" borderId="0" xfId="0" applyNumberFormat="1" applyFont="1"/>
    <xf numFmtId="0" fontId="6" fillId="0" borderId="0" xfId="0" applyFont="1" applyAlignment="1">
      <alignment horizontal="left" vertical="center"/>
    </xf>
    <xf numFmtId="44" fontId="6" fillId="0" borderId="3" xfId="1" applyFont="1" applyBorder="1" applyAlignment="1">
      <alignment horizontal="left" vertical="center"/>
    </xf>
    <xf numFmtId="44" fontId="6" fillId="0" borderId="3" xfId="1" applyFont="1" applyBorder="1" applyAlignment="1">
      <alignment horizontal="center" vertical="center"/>
    </xf>
    <xf numFmtId="0" fontId="7" fillId="0" borderId="7" xfId="0" applyFont="1" applyBorder="1" applyAlignment="1">
      <alignment horizontal="left"/>
    </xf>
    <xf numFmtId="0" fontId="0" fillId="0" borderId="0" xfId="0" applyAlignment="1">
      <alignment horizontal="center"/>
    </xf>
  </cellXfs>
  <cellStyles count="7">
    <cellStyle name="40% - Accent1" xfId="5" builtinId="31"/>
    <cellStyle name="60% - Accent1" xfId="6" builtinId="32"/>
    <cellStyle name="Accent1" xfId="4" builtinId="29"/>
    <cellStyle name="Currency" xfId="1" builtinId="4"/>
    <cellStyle name="Good" xfId="3" builtinId="26"/>
    <cellStyle name="Normal" xfId="0" builtinId="0"/>
    <cellStyle name="Percent" xfId="2" builtinId="5"/>
  </cellStyles>
  <dxfs count="34"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f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f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f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f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fgColor theme="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A09E443A-3DBB-49D1-8945-CC66D72910E9}" autoFormatId="16" applyNumberFormats="0" applyBorderFormats="0" applyFontFormats="0" applyPatternFormats="0" applyAlignmentFormats="0" applyWidthHeightFormats="0">
  <queryTableRefresh nextId="46">
    <queryTableFields count="42">
      <queryTableField id="1" name="sale_id" tableColumnId="1"/>
      <queryTableField id="2" name="sale_date" tableColumnId="2"/>
      <queryTableField id="3" name="customer_id" tableColumnId="3"/>
      <queryTableField id="4" name="product_id" tableColumnId="4"/>
      <queryTableField id="5" name="quantity" tableColumnId="5"/>
      <queryTableField id="6" name="salesperson" tableColumnId="6"/>
      <queryTableField id="7" name="sales_channel" tableColumnId="7"/>
      <queryTableField id="8" name="payment_method" tableColumnId="8"/>
      <queryTableField id="9" name="city" tableColumnId="9"/>
      <queryTableField id="10" name="Month Name" tableColumnId="10"/>
      <queryTableField id="11" name="Year" tableColumnId="11"/>
      <queryTableField id="12" name="Trimestre" tableColumnId="12"/>
      <queryTableField id="13" name="product_name" tableColumnId="13"/>
      <queryTableField id="14" name="category" tableColumnId="14"/>
      <queryTableField id="15" name="subcategory" tableColumnId="15"/>
      <queryTableField id="16" name="brand" tableColumnId="16"/>
      <queryTableField id="17" name="model" tableColumnId="17"/>
      <queryTableField id="18" name="unit_cost" tableColumnId="18"/>
      <queryTableField id="19" name="unit_price" tableColumnId="19"/>
      <queryTableField id="20" name="margin_pct" tableColumnId="20"/>
      <queryTableField id="21" name="fornecedor" tableColumnId="21"/>
      <queryTableField id="22" name="garantia_meses" tableColumnId="22"/>
      <queryTableField id="23" name="data_entrada" tableColumnId="23"/>
      <queryTableField id="24" name="status" tableColumnId="24"/>
      <queryTableField id="25" name="estoque_inicial" tableColumnId="25"/>
      <queryTableField id="26" name="entradas" tableColumnId="26"/>
      <queryTableField id="27" name="saidas" tableColumnId="27"/>
      <queryTableField id="28" name="estoque_atual" tableColumnId="28"/>
      <queryTableField id="29" name="estoque_minimo" tableColumnId="29"/>
      <queryTableField id="30" name="valor_estoque" tableColumnId="30"/>
      <queryTableField id="31" name="stock_status" tableColumnId="31"/>
      <queryTableField id="32" name="ultima_atualizacao" tableColumnId="32"/>
      <queryTableField id="33" name="customer_name" tableColumnId="33"/>
      <queryTableField id="34" name="gender" tableColumnId="34"/>
      <queryTableField id="36" name="customer_type" tableColumnId="36"/>
      <queryTableField id="37" name="Semester" tableColumnId="37"/>
      <queryTableField id="39" name="gross_revenue" tableColumnId="39"/>
      <queryTableField id="40" name="discount" tableColumnId="40"/>
      <queryTableField id="41" name="net_revenue" tableColumnId="41"/>
      <queryTableField id="43" name="total_cost" tableColumnId="43"/>
      <queryTableField id="44" name="profit" tableColumnId="44"/>
      <queryTableField id="45" name="margem_pct" tableColumnId="4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0F1C76-5D0F-47A3-8ECD-94CEF91B8933}" name="Todas_Vendas" displayName="Todas_Vendas" ref="A1:AP4901" tableType="queryTable" totalsRowShown="0">
  <autoFilter ref="A1:AP4901" xr:uid="{3E0F1C76-5D0F-47A3-8ECD-94CEF91B8933}">
    <filterColumn colId="30">
      <filters>
        <filter val="Sem Stock"/>
      </filters>
    </filterColumn>
  </autoFilter>
  <tableColumns count="42">
    <tableColumn id="1" xr3:uid="{FEE5EE34-F26A-42EC-AFCD-F5E883AA9E6F}" uniqueName="1" name="sale_id" queryTableFieldId="1" dataDxfId="33"/>
    <tableColumn id="2" xr3:uid="{2217849B-1970-406F-A461-281252AD5779}" uniqueName="2" name="sale_date" queryTableFieldId="2" dataDxfId="32"/>
    <tableColumn id="3" xr3:uid="{5FD640BE-752A-4788-9BD0-9B1A2EC58B68}" uniqueName="3" name="customer_id" queryTableFieldId="3" dataDxfId="31"/>
    <tableColumn id="4" xr3:uid="{3B04B30C-7E1B-4AAC-8F4F-F1C9CE506777}" uniqueName="4" name="product_id" queryTableFieldId="4" dataDxfId="30"/>
    <tableColumn id="5" xr3:uid="{AEAB89B0-0182-4562-B6C0-481557DA5548}" uniqueName="5" name="quantity" queryTableFieldId="5"/>
    <tableColumn id="6" xr3:uid="{EC6F5689-CCC6-45C7-902B-3762D99208A1}" uniqueName="6" name="salesperson" queryTableFieldId="6" dataDxfId="29"/>
    <tableColumn id="7" xr3:uid="{51B3FB14-4927-4EF3-829C-4E436C7F6FE8}" uniqueName="7" name="sales_channel" queryTableFieldId="7" dataDxfId="28"/>
    <tableColumn id="8" xr3:uid="{10BA9667-9055-490D-A908-68FE412C0510}" uniqueName="8" name="payment_method" queryTableFieldId="8" dataDxfId="27"/>
    <tableColumn id="9" xr3:uid="{9ED2DF12-5BFB-4E52-9A29-ED90B27DB69E}" uniqueName="9" name="city" queryTableFieldId="9" dataDxfId="26"/>
    <tableColumn id="10" xr3:uid="{0FDF9064-A685-43BF-97BD-308A388FB8E2}" uniqueName="10" name="Month Name" queryTableFieldId="10" dataDxfId="25"/>
    <tableColumn id="11" xr3:uid="{E2DCFA7C-38EA-40D8-B796-D0F5C46878FA}" uniqueName="11" name="Year" queryTableFieldId="11"/>
    <tableColumn id="12" xr3:uid="{6D00C6AD-6590-45F9-9634-E8B7A882433F}" uniqueName="12" name="Trimestre" queryTableFieldId="12"/>
    <tableColumn id="13" xr3:uid="{5DD09DD8-7EEF-4DC0-BE03-7CAE0D24671A}" uniqueName="13" name="product_name" queryTableFieldId="13" dataDxfId="24"/>
    <tableColumn id="14" xr3:uid="{C1352054-DE88-49A0-AE55-0FF30B107EEE}" uniqueName="14" name="category" queryTableFieldId="14" dataDxfId="23"/>
    <tableColumn id="15" xr3:uid="{61DDB89E-F426-4625-86B9-D6F1CBF1814B}" uniqueName="15" name="subcategory" queryTableFieldId="15" dataDxfId="22"/>
    <tableColumn id="16" xr3:uid="{FF40EC5E-3F55-40C9-AC73-9CC939B848DF}" uniqueName="16" name="brand" queryTableFieldId="16" dataDxfId="21"/>
    <tableColumn id="17" xr3:uid="{D36BFEE9-CE36-41A5-89E5-421ACAB41F33}" uniqueName="17" name="model" queryTableFieldId="17" dataDxfId="20"/>
    <tableColumn id="18" xr3:uid="{8197198B-0E80-4C1C-9F58-A13E01A7A525}" uniqueName="18" name="unit_cost" queryTableFieldId="18"/>
    <tableColumn id="19" xr3:uid="{AC136BDB-84AA-406A-8108-5C0C555AD57D}" uniqueName="19" name="unit_price" queryTableFieldId="19"/>
    <tableColumn id="20" xr3:uid="{778E94AA-FF14-491B-AEAA-4B2D863C0696}" uniqueName="20" name="margin_pct" queryTableFieldId="20"/>
    <tableColumn id="21" xr3:uid="{00EB8E5F-D59D-4328-816A-E38E5D027C7A}" uniqueName="21" name="fornecedor" queryTableFieldId="21" dataDxfId="19"/>
    <tableColumn id="22" xr3:uid="{4CAFDE1A-E648-4C91-A659-6DDE0E6672E4}" uniqueName="22" name="garantia_meses" queryTableFieldId="22"/>
    <tableColumn id="23" xr3:uid="{881FF8AB-3A82-458B-9AE4-1B97BFD4B6A5}" uniqueName="23" name="data_entrada" queryTableFieldId="23" dataDxfId="18"/>
    <tableColumn id="24" xr3:uid="{8FA5DE8A-D280-4D6B-A0AF-E8FAC87BE077}" uniqueName="24" name="status" queryTableFieldId="24" dataDxfId="17"/>
    <tableColumn id="25" xr3:uid="{9A40E63C-B502-435E-B55A-162DE84C5FB7}" uniqueName="25" name="estoque_inicial" queryTableFieldId="25"/>
    <tableColumn id="26" xr3:uid="{AEAEF982-74AF-41F3-BA6A-C99247BDF9AF}" uniqueName="26" name="entradas" queryTableFieldId="26"/>
    <tableColumn id="27" xr3:uid="{0FB4C9FC-14F4-44E5-AC94-5D0EADB8816F}" uniqueName="27" name="saidas" queryTableFieldId="27"/>
    <tableColumn id="28" xr3:uid="{B7B314D7-56F5-49B2-83AD-6053B9E642D3}" uniqueName="28" name="estoque_atual" queryTableFieldId="28"/>
    <tableColumn id="29" xr3:uid="{69515786-46B9-4BB7-AC79-0FCB9D4FD895}" uniqueName="29" name="estoque_minimo" queryTableFieldId="29"/>
    <tableColumn id="30" xr3:uid="{D5AFCDF5-7DA6-4D78-B143-92514799CFE8}" uniqueName="30" name="valor_estoque" queryTableFieldId="30"/>
    <tableColumn id="31" xr3:uid="{2E6FB5A6-7C2E-45D0-B74C-2F87E955E144}" uniqueName="31" name="stock_status" queryTableFieldId="31" dataDxfId="16"/>
    <tableColumn id="32" xr3:uid="{ADEE3A42-BD97-4C13-B1E6-8EA56196FE11}" uniqueName="32" name="ultima_atualizacao" queryTableFieldId="32" dataDxfId="15"/>
    <tableColumn id="33" xr3:uid="{304492C7-1672-411B-B955-D1612FC7B367}" uniqueName="33" name="customer_name" queryTableFieldId="33" dataDxfId="14"/>
    <tableColumn id="34" xr3:uid="{12B5A2E8-1033-4334-ADBD-EFA2B11A54F5}" uniqueName="34" name="gender" queryTableFieldId="34" dataDxfId="13"/>
    <tableColumn id="36" xr3:uid="{DBBBBC02-1CDF-4E4B-9BDD-78F5E8688162}" uniqueName="36" name="customer_type" queryTableFieldId="36" dataDxfId="12"/>
    <tableColumn id="37" xr3:uid="{B0F20790-35A9-4166-96A6-973FCC40820B}" uniqueName="37" name="Semester" queryTableFieldId="37"/>
    <tableColumn id="39" xr3:uid="{EA274CA2-0A70-4E64-89DB-9DE153C335E5}" uniqueName="39" name="gross_revenue" queryTableFieldId="39"/>
    <tableColumn id="40" xr3:uid="{F7B60BCB-25CB-4655-A4F7-A24E9ACEF1F8}" uniqueName="40" name="discount" queryTableFieldId="40"/>
    <tableColumn id="41" xr3:uid="{50A4C461-0A1C-42B2-9776-D07B80096C42}" uniqueName="41" name="net_revenue" queryTableFieldId="41"/>
    <tableColumn id="43" xr3:uid="{8554F468-958A-4BB8-AA8C-E29467860C56}" uniqueName="43" name="total_cost" queryTableFieldId="43"/>
    <tableColumn id="44" xr3:uid="{8E9CB9A4-5958-49A1-98BA-6DC55E6D5A44}" uniqueName="44" name="profit" queryTableFieldId="44"/>
    <tableColumn id="45" xr3:uid="{5663D214-1FA3-4A81-874A-65199A6B93E7}" uniqueName="45" name="margem_pct" queryTableFieldId="4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F3B27-8E20-476F-8AEE-9A11F8CEC3E7}">
  <dimension ref="A1:U29"/>
  <sheetViews>
    <sheetView workbookViewId="0">
      <selection activeCell="G1" sqref="G1"/>
    </sheetView>
  </sheetViews>
  <sheetFormatPr defaultRowHeight="14.5" x14ac:dyDescent="0.35"/>
  <cols>
    <col min="1" max="1" width="14.1796875" bestFit="1" customWidth="1"/>
    <col min="2" max="2" width="15.6328125" bestFit="1" customWidth="1"/>
    <col min="3" max="3" width="13.54296875" bestFit="1" customWidth="1"/>
    <col min="4" max="4" width="12.453125" bestFit="1" customWidth="1"/>
    <col min="5" max="5" width="10.90625" bestFit="1" customWidth="1"/>
    <col min="6" max="9" width="9.6328125" bestFit="1" customWidth="1"/>
    <col min="10" max="10" width="13.54296875" bestFit="1" customWidth="1"/>
    <col min="11" max="11" width="12.453125" bestFit="1" customWidth="1"/>
    <col min="12" max="12" width="9.6328125" bestFit="1" customWidth="1"/>
    <col min="13" max="13" width="12.453125" bestFit="1" customWidth="1"/>
    <col min="14" max="14" width="9.6328125" bestFit="1" customWidth="1"/>
    <col min="15" max="15" width="14.1796875" bestFit="1" customWidth="1"/>
    <col min="16" max="16" width="10.6328125" bestFit="1" customWidth="1"/>
    <col min="17" max="17" width="11.453125" bestFit="1" customWidth="1"/>
    <col min="18" max="18" width="13.54296875" bestFit="1" customWidth="1"/>
    <col min="19" max="19" width="10.6328125" bestFit="1" customWidth="1"/>
    <col min="20" max="20" width="12.453125" bestFit="1" customWidth="1"/>
    <col min="21" max="21" width="9.6328125" bestFit="1" customWidth="1"/>
    <col min="22" max="22" width="23" bestFit="1" customWidth="1"/>
    <col min="23" max="39" width="10.26953125" bestFit="1" customWidth="1"/>
    <col min="40" max="44" width="9.81640625" bestFit="1" customWidth="1"/>
    <col min="45" max="47" width="10.81640625" bestFit="1" customWidth="1"/>
    <col min="48" max="78" width="10.26953125" bestFit="1" customWidth="1"/>
    <col min="79" max="83" width="10.81640625" bestFit="1" customWidth="1"/>
    <col min="84" max="84" width="11.81640625" bestFit="1" customWidth="1"/>
    <col min="85" max="1249" width="10.26953125" bestFit="1" customWidth="1"/>
    <col min="1250" max="1250" width="14.08984375" bestFit="1" customWidth="1"/>
    <col min="1251" max="2490" width="10.26953125" bestFit="1" customWidth="1"/>
  </cols>
  <sheetData>
    <row r="1" spans="1:6" x14ac:dyDescent="0.35">
      <c r="A1" s="7" t="s">
        <v>6940</v>
      </c>
      <c r="B1" s="7" t="s">
        <v>6958</v>
      </c>
      <c r="C1" s="7" t="s">
        <v>6959</v>
      </c>
      <c r="D1" s="7" t="s">
        <v>6960</v>
      </c>
      <c r="E1" s="7" t="s">
        <v>6961</v>
      </c>
    </row>
    <row r="2" spans="1:6" x14ac:dyDescent="0.35">
      <c r="A2" cm="1">
        <f t="array" ref="A2:A5">_xlfn._xlws.SORT(_xlfn.UNIQUE(Todas_Vendas[Year]))</f>
        <v>2023</v>
      </c>
      <c r="B2" t="str" cm="1">
        <f t="array" ref="B2:B9">_xlfn.VSTACK("Todas",_xlfn._xlws.SORT(_xlfn.UNIQUE(Todas_Vendas[category])))</f>
        <v>Todas</v>
      </c>
      <c r="C2" t="str" cm="1">
        <f t="array" ref="C2:C6">_xlfn.VSTACK("Todas",_xlfn._xlws.SORT(_xlfn.UNIQUE(Todas_Vendas[city])))</f>
        <v>Todas</v>
      </c>
      <c r="D2" t="str" cm="1">
        <f t="array" ref="D2:D9">_xlfn.VSTACK("Todos",_xlfn._xlws.SORT(_xlfn.UNIQUE(Todas_Vendas[salesperson])))</f>
        <v>Todos</v>
      </c>
      <c r="E2" t="str" cm="1">
        <f t="array" ref="E2:E8">_xlfn.VSTACK("Todos",_xlfn._xlws.SORT(_xlfn.UNIQUE(Todas_Vendas[sales_channel])))</f>
        <v>Todos</v>
      </c>
    </row>
    <row r="3" spans="1:6" x14ac:dyDescent="0.35">
      <c r="A3">
        <v>2024</v>
      </c>
      <c r="B3" t="str">
        <v>Acessórios</v>
      </c>
      <c r="C3" t="str">
        <v>Beira</v>
      </c>
      <c r="D3" t="str">
        <v>Ana</v>
      </c>
      <c r="E3" t="str">
        <v>Facebook</v>
      </c>
    </row>
    <row r="4" spans="1:6" x14ac:dyDescent="0.35">
      <c r="A4">
        <v>2025</v>
      </c>
      <c r="B4" t="str">
        <v>Armazenamento</v>
      </c>
      <c r="C4" t="str">
        <v>Maputo</v>
      </c>
      <c r="D4" t="str">
        <v>Carlos</v>
      </c>
      <c r="E4" t="str">
        <v>Instagram</v>
      </c>
    </row>
    <row r="5" spans="1:6" x14ac:dyDescent="0.35">
      <c r="A5">
        <v>2026</v>
      </c>
      <c r="B5" t="str">
        <v>Áudio</v>
      </c>
      <c r="C5" t="str">
        <v>Matola</v>
      </c>
      <c r="D5" t="str">
        <v>Edilson</v>
      </c>
      <c r="E5" t="str">
        <v>Loja</v>
      </c>
    </row>
    <row r="6" spans="1:6" x14ac:dyDescent="0.35">
      <c r="B6" t="str">
        <v>Laptops</v>
      </c>
      <c r="C6" t="str">
        <v>Nampula</v>
      </c>
      <c r="D6" t="str">
        <v>João</v>
      </c>
      <c r="E6" t="str">
        <v>Marketplace</v>
      </c>
    </row>
    <row r="7" spans="1:6" x14ac:dyDescent="0.35">
      <c r="B7" t="str">
        <v>Monitores</v>
      </c>
      <c r="D7" t="str">
        <v>Maria</v>
      </c>
      <c r="E7" t="str">
        <v>Online</v>
      </c>
    </row>
    <row r="8" spans="1:6" x14ac:dyDescent="0.35">
      <c r="B8" t="str">
        <v>Periféricos</v>
      </c>
      <c r="D8" t="str">
        <v>Mário</v>
      </c>
      <c r="E8" t="str">
        <v>Whatsapp</v>
      </c>
    </row>
    <row r="9" spans="1:6" x14ac:dyDescent="0.35">
      <c r="B9" t="str">
        <v>Smartphones</v>
      </c>
      <c r="D9" t="str">
        <v>Sandra</v>
      </c>
    </row>
    <row r="14" spans="1:6" x14ac:dyDescent="0.35">
      <c r="A14" s="2"/>
      <c r="B14" s="4"/>
      <c r="C14" s="5"/>
      <c r="D14" s="5"/>
      <c r="F14" s="3"/>
    </row>
    <row r="15" spans="1:6" x14ac:dyDescent="0.35">
      <c r="A15" s="2"/>
      <c r="B15" s="4"/>
      <c r="C15" s="5"/>
      <c r="D15" s="5"/>
      <c r="F15" s="3"/>
    </row>
    <row r="16" spans="1:6" x14ac:dyDescent="0.35">
      <c r="A16" s="2"/>
      <c r="B16" s="4"/>
      <c r="C16" s="5"/>
      <c r="D16" s="5"/>
      <c r="F16" s="3"/>
    </row>
    <row r="21" spans="13:21" x14ac:dyDescent="0.35">
      <c r="M21" s="6" t="s">
        <v>6940</v>
      </c>
      <c r="O21" s="6" t="s">
        <v>6941</v>
      </c>
      <c r="Q21" s="6" t="s">
        <v>6937</v>
      </c>
      <c r="S21" s="6" t="s">
        <v>6938</v>
      </c>
      <c r="U21" s="6" t="s">
        <v>6939</v>
      </c>
    </row>
    <row r="22" spans="13:21" x14ac:dyDescent="0.35">
      <c r="M22" cm="1">
        <f t="array" ref="M22:M25">_xlfn._xlws.SORT(_xlfn.UNIQUE(Todas_Vendas[Year]))</f>
        <v>2023</v>
      </c>
      <c r="O22" t="str" cm="1">
        <f t="array" ref="O22:O29">_xlfn.VSTACK("Todas", _xlfn._xlws.SORT(_xlfn.UNIQUE(Todas_Vendas[category])))</f>
        <v>Todas</v>
      </c>
      <c r="Q22" t="str" cm="1">
        <f t="array" ref="Q22:Q28">_xlfn.VSTACK("Todas", _xlfn._xlws.SORT(_xlfn.UNIQUE(Todas_Vendas!I:I)))</f>
        <v>Todas</v>
      </c>
      <c r="S22" t="str" cm="1">
        <f t="array" ref="S22:S28">_xlfn.VSTACK("Todos", _xlfn._xlws.SORT(_xlfn.UNIQUE(Todas_Vendas[sales_channel])))</f>
        <v>Todos</v>
      </c>
      <c r="U22" t="str" cm="1">
        <f t="array" ref="U22:U29">_xlfn.VSTACK("Todos", _xlfn._xlws.SORT(_xlfn.UNIQUE(Todas_Vendas[salesperson])))</f>
        <v>Todos</v>
      </c>
    </row>
    <row r="23" spans="13:21" x14ac:dyDescent="0.35">
      <c r="M23">
        <v>2024</v>
      </c>
      <c r="O23" t="str">
        <v>Acessórios</v>
      </c>
      <c r="Q23" t="str">
        <v>Beira</v>
      </c>
      <c r="S23" t="str">
        <v>Facebook</v>
      </c>
      <c r="U23" t="str">
        <v>Ana</v>
      </c>
    </row>
    <row r="24" spans="13:21" x14ac:dyDescent="0.35">
      <c r="M24">
        <v>2025</v>
      </c>
      <c r="O24" t="str">
        <v>Armazenamento</v>
      </c>
      <c r="Q24" t="str">
        <v>city</v>
      </c>
      <c r="S24" t="str">
        <v>Instagram</v>
      </c>
      <c r="U24" t="str">
        <v>Carlos</v>
      </c>
    </row>
    <row r="25" spans="13:21" x14ac:dyDescent="0.35">
      <c r="M25">
        <v>2026</v>
      </c>
      <c r="O25" t="str">
        <v>Áudio</v>
      </c>
      <c r="Q25" t="str">
        <v>Maputo</v>
      </c>
      <c r="S25" t="str">
        <v>Loja</v>
      </c>
      <c r="U25" t="str">
        <v>Edilson</v>
      </c>
    </row>
    <row r="26" spans="13:21" x14ac:dyDescent="0.35">
      <c r="O26" t="str">
        <v>Laptops</v>
      </c>
      <c r="Q26" t="str">
        <v>Matola</v>
      </c>
      <c r="S26" t="str">
        <v>Marketplace</v>
      </c>
      <c r="U26" t="str">
        <v>João</v>
      </c>
    </row>
    <row r="27" spans="13:21" x14ac:dyDescent="0.35">
      <c r="O27" t="str">
        <v>Monitores</v>
      </c>
      <c r="Q27" t="str">
        <v>Nampula</v>
      </c>
      <c r="S27" t="str">
        <v>Online</v>
      </c>
      <c r="U27" t="str">
        <v>Maria</v>
      </c>
    </row>
    <row r="28" spans="13:21" x14ac:dyDescent="0.35">
      <c r="O28" t="str">
        <v>Periféricos</v>
      </c>
      <c r="Q28">
        <v>0</v>
      </c>
      <c r="S28" t="str">
        <v>Whatsapp</v>
      </c>
      <c r="U28" t="str">
        <v>Mário</v>
      </c>
    </row>
    <row r="29" spans="13:21" x14ac:dyDescent="0.35">
      <c r="O29" t="str">
        <v>Smartphones</v>
      </c>
      <c r="U29" t="str">
        <v>Sandra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79005-93E0-405D-B454-DD15E36A59F8}">
  <dimension ref="A1:AP4901"/>
  <sheetViews>
    <sheetView workbookViewId="0">
      <selection activeCell="L5" sqref="L5"/>
    </sheetView>
  </sheetViews>
  <sheetFormatPr defaultRowHeight="14.5" x14ac:dyDescent="0.35"/>
  <cols>
    <col min="1" max="1" width="10.81640625" bestFit="1" customWidth="1"/>
    <col min="2" max="2" width="11.08984375" bestFit="1" customWidth="1"/>
    <col min="3" max="3" width="13.453125" bestFit="1" customWidth="1"/>
    <col min="4" max="4" width="12.08984375" bestFit="1" customWidth="1"/>
    <col min="5" max="5" width="10.08984375" bestFit="1" customWidth="1"/>
    <col min="6" max="6" width="13.1796875" bestFit="1" customWidth="1"/>
    <col min="7" max="7" width="15.1796875" bestFit="1" customWidth="1"/>
    <col min="8" max="8" width="17.81640625" bestFit="1" customWidth="1"/>
    <col min="9" max="9" width="8.08984375" bestFit="1" customWidth="1"/>
    <col min="10" max="10" width="13.6328125" bestFit="1" customWidth="1"/>
    <col min="11" max="11" width="6.81640625" bestFit="1" customWidth="1"/>
    <col min="12" max="12" width="15.90625" bestFit="1" customWidth="1"/>
    <col min="13" max="13" width="33.1796875" bestFit="1" customWidth="1"/>
    <col min="14" max="14" width="14.1796875" bestFit="1" customWidth="1"/>
    <col min="15" max="15" width="15.54296875" bestFit="1" customWidth="1"/>
    <col min="16" max="16" width="8.453125" bestFit="1" customWidth="1"/>
    <col min="17" max="17" width="8.36328125" bestFit="1" customWidth="1"/>
    <col min="18" max="18" width="10.81640625" bestFit="1" customWidth="1"/>
    <col min="19" max="19" width="11.54296875" bestFit="1" customWidth="1"/>
    <col min="20" max="20" width="12.453125" bestFit="1" customWidth="1"/>
    <col min="21" max="21" width="15.26953125" bestFit="1" customWidth="1"/>
    <col min="22" max="22" width="16.26953125" bestFit="1" customWidth="1"/>
    <col min="23" max="23" width="14.08984375" bestFit="1" customWidth="1"/>
    <col min="24" max="24" width="8.26953125" bestFit="1" customWidth="1"/>
    <col min="25" max="25" width="16" bestFit="1" customWidth="1"/>
    <col min="26" max="26" width="10.453125" bestFit="1" customWidth="1"/>
    <col min="27" max="27" width="8.54296875" bestFit="1" customWidth="1"/>
    <col min="28" max="28" width="14.90625" bestFit="1" customWidth="1"/>
    <col min="29" max="29" width="17.1796875" bestFit="1" customWidth="1"/>
    <col min="30" max="30" width="14.7265625" bestFit="1" customWidth="1"/>
    <col min="31" max="31" width="13.6328125" bestFit="1" customWidth="1"/>
    <col min="32" max="32" width="19.08984375" bestFit="1" customWidth="1"/>
    <col min="33" max="33" width="18.54296875" bestFit="1" customWidth="1"/>
    <col min="34" max="34" width="8.81640625" bestFit="1" customWidth="1"/>
    <col min="35" max="35" width="15.54296875" bestFit="1" customWidth="1"/>
    <col min="36" max="36" width="11" bestFit="1" customWidth="1"/>
    <col min="37" max="37" width="15" bestFit="1" customWidth="1"/>
    <col min="38" max="38" width="10.453125" bestFit="1" customWidth="1"/>
    <col min="39" max="39" width="13.36328125" bestFit="1" customWidth="1"/>
    <col min="40" max="40" width="11.26953125" bestFit="1" customWidth="1"/>
    <col min="41" max="41" width="8.81640625" bestFit="1" customWidth="1"/>
    <col min="42" max="42" width="13.453125" bestFit="1" customWidth="1"/>
    <col min="43" max="43" width="8.81640625" bestFit="1" customWidth="1"/>
    <col min="44" max="44" width="13.453125" bestFit="1" customWidth="1"/>
    <col min="45" max="45" width="15.54296875" bestFit="1" customWidth="1"/>
  </cols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5876</v>
      </c>
      <c r="N1" t="s">
        <v>5877</v>
      </c>
      <c r="O1" t="s">
        <v>5878</v>
      </c>
      <c r="P1" t="s">
        <v>5879</v>
      </c>
      <c r="Q1" t="s">
        <v>5880</v>
      </c>
      <c r="R1" t="s">
        <v>5881</v>
      </c>
      <c r="S1" t="s">
        <v>5882</v>
      </c>
      <c r="T1" t="s">
        <v>5883</v>
      </c>
      <c r="U1" t="s">
        <v>5884</v>
      </c>
      <c r="V1" t="s">
        <v>5885</v>
      </c>
      <c r="W1" t="s">
        <v>5886</v>
      </c>
      <c r="X1" t="s">
        <v>5887</v>
      </c>
      <c r="Y1" t="s">
        <v>6014</v>
      </c>
      <c r="Z1" t="s">
        <v>6015</v>
      </c>
      <c r="AA1" t="s">
        <v>6016</v>
      </c>
      <c r="AB1" t="s">
        <v>6017</v>
      </c>
      <c r="AC1" t="s">
        <v>6018</v>
      </c>
      <c r="AD1" t="s">
        <v>6019</v>
      </c>
      <c r="AE1" t="s">
        <v>6020</v>
      </c>
      <c r="AF1" t="s">
        <v>6021</v>
      </c>
      <c r="AG1" t="s">
        <v>6022</v>
      </c>
      <c r="AH1" t="s">
        <v>6023</v>
      </c>
      <c r="AI1" t="s">
        <v>6024</v>
      </c>
      <c r="AJ1" t="s">
        <v>6923</v>
      </c>
      <c r="AK1" t="s">
        <v>6926</v>
      </c>
      <c r="AL1" t="s">
        <v>6927</v>
      </c>
      <c r="AM1" t="s">
        <v>6928</v>
      </c>
      <c r="AN1" t="s">
        <v>6929</v>
      </c>
      <c r="AO1" t="s">
        <v>6930</v>
      </c>
      <c r="AP1" t="s">
        <v>6931</v>
      </c>
    </row>
    <row r="2" spans="1:42" hidden="1" x14ac:dyDescent="0.35">
      <c r="A2" t="s">
        <v>12</v>
      </c>
      <c r="B2" s="1">
        <v>44961</v>
      </c>
      <c r="C2" t="s">
        <v>13</v>
      </c>
      <c r="D2" t="s">
        <v>14</v>
      </c>
      <c r="E2">
        <v>2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>
        <v>2023</v>
      </c>
      <c r="L2" t="s">
        <v>20</v>
      </c>
      <c r="M2" t="s">
        <v>5934</v>
      </c>
      <c r="N2" t="s">
        <v>5931</v>
      </c>
      <c r="O2" t="s">
        <v>5932</v>
      </c>
      <c r="P2" t="s">
        <v>5891</v>
      </c>
      <c r="Q2" t="s">
        <v>5935</v>
      </c>
      <c r="R2">
        <v>10800</v>
      </c>
      <c r="S2">
        <v>13500</v>
      </c>
      <c r="T2">
        <v>0.2</v>
      </c>
      <c r="U2" t="s">
        <v>5893</v>
      </c>
      <c r="V2">
        <v>12</v>
      </c>
      <c r="W2" s="1">
        <v>44567</v>
      </c>
      <c r="X2" t="s">
        <v>5894</v>
      </c>
      <c r="Y2">
        <v>169</v>
      </c>
      <c r="Z2">
        <v>68</v>
      </c>
      <c r="AA2">
        <v>202</v>
      </c>
      <c r="AB2">
        <v>85</v>
      </c>
      <c r="AC2">
        <v>10</v>
      </c>
      <c r="AD2">
        <v>918000</v>
      </c>
      <c r="AE2" t="s">
        <v>6025</v>
      </c>
      <c r="AF2" s="1">
        <v>46203</v>
      </c>
      <c r="AG2" t="s">
        <v>6026</v>
      </c>
      <c r="AH2" t="s">
        <v>6027</v>
      </c>
      <c r="AI2" t="s">
        <v>6028</v>
      </c>
      <c r="AJ2" t="s">
        <v>6924</v>
      </c>
      <c r="AK2">
        <v>27000</v>
      </c>
      <c r="AL2">
        <v>116.1</v>
      </c>
      <c r="AM2">
        <v>26883.9</v>
      </c>
      <c r="AN2">
        <v>21600</v>
      </c>
      <c r="AO2">
        <v>5283.9</v>
      </c>
      <c r="AP2">
        <v>0.19650000000000001</v>
      </c>
    </row>
    <row r="3" spans="1:42" hidden="1" x14ac:dyDescent="0.35">
      <c r="A3" t="s">
        <v>172</v>
      </c>
      <c r="B3" s="1">
        <v>45045</v>
      </c>
      <c r="C3" t="s">
        <v>13</v>
      </c>
      <c r="D3" t="s">
        <v>173</v>
      </c>
      <c r="E3">
        <v>1</v>
      </c>
      <c r="F3" t="s">
        <v>30</v>
      </c>
      <c r="G3" t="s">
        <v>31</v>
      </c>
      <c r="H3" t="s">
        <v>17</v>
      </c>
      <c r="I3" t="s">
        <v>33</v>
      </c>
      <c r="J3" t="s">
        <v>44</v>
      </c>
      <c r="K3">
        <v>2023</v>
      </c>
      <c r="L3" t="s">
        <v>35</v>
      </c>
      <c r="M3" t="s">
        <v>5904</v>
      </c>
      <c r="N3" t="s">
        <v>5889</v>
      </c>
      <c r="O3" t="s">
        <v>5898</v>
      </c>
      <c r="P3" t="s">
        <v>5899</v>
      </c>
      <c r="Q3" t="s">
        <v>5905</v>
      </c>
      <c r="R3">
        <v>12500</v>
      </c>
      <c r="S3">
        <v>15500</v>
      </c>
      <c r="T3">
        <v>0.19350000000000001</v>
      </c>
      <c r="U3" t="s">
        <v>5901</v>
      </c>
      <c r="V3">
        <v>12</v>
      </c>
      <c r="W3" s="1">
        <v>45140</v>
      </c>
      <c r="X3" t="s">
        <v>5894</v>
      </c>
      <c r="Y3">
        <v>313</v>
      </c>
      <c r="Z3">
        <v>58</v>
      </c>
      <c r="AA3">
        <v>294</v>
      </c>
      <c r="AB3">
        <v>65</v>
      </c>
      <c r="AC3">
        <v>10</v>
      </c>
      <c r="AD3">
        <v>812500</v>
      </c>
      <c r="AE3" t="s">
        <v>6025</v>
      </c>
      <c r="AF3" s="1">
        <v>46203</v>
      </c>
      <c r="AG3" t="s">
        <v>6026</v>
      </c>
      <c r="AH3" t="s">
        <v>6027</v>
      </c>
      <c r="AI3" t="s">
        <v>6028</v>
      </c>
      <c r="AJ3" t="s">
        <v>6924</v>
      </c>
      <c r="AK3">
        <v>15500</v>
      </c>
      <c r="AL3">
        <v>751.75</v>
      </c>
      <c r="AM3">
        <v>14748.25</v>
      </c>
      <c r="AN3">
        <v>12500</v>
      </c>
      <c r="AO3">
        <v>2248.25</v>
      </c>
      <c r="AP3">
        <v>0.15240000000000001</v>
      </c>
    </row>
    <row r="4" spans="1:42" hidden="1" x14ac:dyDescent="0.35">
      <c r="A4" t="s">
        <v>21</v>
      </c>
      <c r="B4" s="1">
        <v>44985</v>
      </c>
      <c r="C4" t="s">
        <v>22</v>
      </c>
      <c r="D4" t="s">
        <v>23</v>
      </c>
      <c r="E4">
        <v>1</v>
      </c>
      <c r="F4" t="s">
        <v>24</v>
      </c>
      <c r="G4" t="s">
        <v>16</v>
      </c>
      <c r="H4" t="s">
        <v>25</v>
      </c>
      <c r="I4" t="s">
        <v>26</v>
      </c>
      <c r="J4" t="s">
        <v>19</v>
      </c>
      <c r="K4">
        <v>2023</v>
      </c>
      <c r="L4" t="s">
        <v>20</v>
      </c>
      <c r="M4" t="s">
        <v>5921</v>
      </c>
      <c r="N4" t="s">
        <v>5913</v>
      </c>
      <c r="O4" t="s">
        <v>5917</v>
      </c>
      <c r="P4" t="s">
        <v>5922</v>
      </c>
      <c r="Q4" t="s">
        <v>5923</v>
      </c>
      <c r="R4">
        <v>57000</v>
      </c>
      <c r="S4">
        <v>69000</v>
      </c>
      <c r="T4">
        <v>0.1739</v>
      </c>
      <c r="U4" t="s">
        <v>5920</v>
      </c>
      <c r="V4">
        <v>12</v>
      </c>
      <c r="W4" s="1">
        <v>44862</v>
      </c>
      <c r="X4" t="s">
        <v>5894</v>
      </c>
      <c r="Y4">
        <v>244</v>
      </c>
      <c r="Z4">
        <v>55</v>
      </c>
      <c r="AA4">
        <v>276</v>
      </c>
      <c r="AB4">
        <v>9</v>
      </c>
      <c r="AC4">
        <v>10</v>
      </c>
      <c r="AD4">
        <v>513000</v>
      </c>
      <c r="AE4" t="s">
        <v>6025</v>
      </c>
      <c r="AF4" s="1">
        <v>46203</v>
      </c>
      <c r="AG4" t="s">
        <v>6048</v>
      </c>
      <c r="AH4" t="s">
        <v>6035</v>
      </c>
      <c r="AI4" t="s">
        <v>6028</v>
      </c>
      <c r="AJ4" t="s">
        <v>6924</v>
      </c>
      <c r="AK4">
        <v>69000</v>
      </c>
      <c r="AL4">
        <v>6858.6</v>
      </c>
      <c r="AM4">
        <v>62141.4</v>
      </c>
      <c r="AN4">
        <v>57000</v>
      </c>
      <c r="AO4">
        <v>5141.3999999999996</v>
      </c>
      <c r="AP4">
        <v>8.2699999999999996E-2</v>
      </c>
    </row>
    <row r="5" spans="1:42" x14ac:dyDescent="0.35">
      <c r="A5" t="s">
        <v>52</v>
      </c>
      <c r="B5" s="1">
        <v>45221</v>
      </c>
      <c r="C5" t="s">
        <v>53</v>
      </c>
      <c r="D5" t="s">
        <v>54</v>
      </c>
      <c r="E5">
        <v>1</v>
      </c>
      <c r="F5" t="s">
        <v>24</v>
      </c>
      <c r="G5" t="s">
        <v>16</v>
      </c>
      <c r="H5" t="s">
        <v>17</v>
      </c>
      <c r="I5" t="s">
        <v>43</v>
      </c>
      <c r="J5" t="s">
        <v>55</v>
      </c>
      <c r="K5">
        <v>2023</v>
      </c>
      <c r="L5" t="s">
        <v>51</v>
      </c>
      <c r="M5" t="s">
        <v>5888</v>
      </c>
      <c r="N5" t="s">
        <v>5889</v>
      </c>
      <c r="O5" t="s">
        <v>5890</v>
      </c>
      <c r="P5" t="s">
        <v>5891</v>
      </c>
      <c r="Q5" t="s">
        <v>5892</v>
      </c>
      <c r="R5">
        <v>52000</v>
      </c>
      <c r="S5">
        <v>65000</v>
      </c>
      <c r="T5">
        <v>0.2</v>
      </c>
      <c r="U5" t="s">
        <v>5893</v>
      </c>
      <c r="V5">
        <v>12</v>
      </c>
      <c r="W5" s="1">
        <v>45506</v>
      </c>
      <c r="X5" t="s">
        <v>5894</v>
      </c>
      <c r="Y5">
        <v>302</v>
      </c>
      <c r="Z5">
        <v>109</v>
      </c>
      <c r="AA5">
        <v>415</v>
      </c>
      <c r="AB5">
        <v>0</v>
      </c>
      <c r="AC5">
        <v>10</v>
      </c>
      <c r="AD5">
        <v>0</v>
      </c>
      <c r="AE5" t="s">
        <v>6029</v>
      </c>
      <c r="AF5" s="1">
        <v>46203</v>
      </c>
      <c r="AG5" t="s">
        <v>6030</v>
      </c>
      <c r="AH5" t="s">
        <v>6027</v>
      </c>
      <c r="AI5" t="s">
        <v>6028</v>
      </c>
      <c r="AJ5" t="s">
        <v>6925</v>
      </c>
      <c r="AK5">
        <v>65000</v>
      </c>
      <c r="AL5">
        <v>8248.5</v>
      </c>
      <c r="AM5">
        <v>56751.5</v>
      </c>
      <c r="AN5">
        <v>52000</v>
      </c>
      <c r="AO5">
        <v>4751.5</v>
      </c>
      <c r="AP5">
        <v>8.3699999999999997E-2</v>
      </c>
    </row>
    <row r="6" spans="1:42" hidden="1" x14ac:dyDescent="0.35">
      <c r="A6" t="s">
        <v>27</v>
      </c>
      <c r="B6" s="1">
        <v>45093</v>
      </c>
      <c r="C6" t="s">
        <v>28</v>
      </c>
      <c r="D6" t="s">
        <v>29</v>
      </c>
      <c r="E6">
        <v>1</v>
      </c>
      <c r="F6" t="s">
        <v>30</v>
      </c>
      <c r="G6" t="s">
        <v>31</v>
      </c>
      <c r="H6" t="s">
        <v>32</v>
      </c>
      <c r="I6" t="s">
        <v>33</v>
      </c>
      <c r="J6" t="s">
        <v>34</v>
      </c>
      <c r="K6">
        <v>2023</v>
      </c>
      <c r="L6" t="s">
        <v>35</v>
      </c>
      <c r="M6" t="s">
        <v>5985</v>
      </c>
      <c r="N6" t="s">
        <v>5974</v>
      </c>
      <c r="O6" t="s">
        <v>5986</v>
      </c>
      <c r="P6" t="s">
        <v>5979</v>
      </c>
      <c r="Q6" t="s">
        <v>5987</v>
      </c>
      <c r="R6">
        <v>500</v>
      </c>
      <c r="S6">
        <v>750</v>
      </c>
      <c r="T6">
        <v>0.33329999999999999</v>
      </c>
      <c r="U6" t="s">
        <v>5920</v>
      </c>
      <c r="V6">
        <v>24</v>
      </c>
      <c r="W6" s="1">
        <v>45007</v>
      </c>
      <c r="X6" t="s">
        <v>5894</v>
      </c>
      <c r="Y6">
        <v>294</v>
      </c>
      <c r="Z6">
        <v>81</v>
      </c>
      <c r="AA6">
        <v>264</v>
      </c>
      <c r="AB6">
        <v>82</v>
      </c>
      <c r="AC6">
        <v>10</v>
      </c>
      <c r="AD6">
        <v>41000</v>
      </c>
      <c r="AE6" t="s">
        <v>6025</v>
      </c>
      <c r="AF6" s="1">
        <v>46203</v>
      </c>
      <c r="AG6" t="s">
        <v>6054</v>
      </c>
      <c r="AH6" t="s">
        <v>6035</v>
      </c>
      <c r="AI6" t="s">
        <v>6028</v>
      </c>
      <c r="AJ6" t="s">
        <v>6924</v>
      </c>
      <c r="AK6">
        <v>750</v>
      </c>
      <c r="AL6">
        <v>110.33</v>
      </c>
      <c r="AM6">
        <v>639.66999999999996</v>
      </c>
      <c r="AN6">
        <v>500</v>
      </c>
      <c r="AO6">
        <v>139.66999999999999</v>
      </c>
      <c r="AP6">
        <v>0.21829999999999999</v>
      </c>
    </row>
    <row r="7" spans="1:42" hidden="1" x14ac:dyDescent="0.35">
      <c r="A7" t="s">
        <v>1270</v>
      </c>
      <c r="B7" s="1">
        <v>44927</v>
      </c>
      <c r="C7" t="s">
        <v>53</v>
      </c>
      <c r="D7" t="s">
        <v>188</v>
      </c>
      <c r="E7">
        <v>1</v>
      </c>
      <c r="F7" t="s">
        <v>48</v>
      </c>
      <c r="G7" t="s">
        <v>71</v>
      </c>
      <c r="H7" t="s">
        <v>32</v>
      </c>
      <c r="I7" t="s">
        <v>33</v>
      </c>
      <c r="J7" t="s">
        <v>112</v>
      </c>
      <c r="K7">
        <v>2023</v>
      </c>
      <c r="L7" t="s">
        <v>20</v>
      </c>
      <c r="M7" t="s">
        <v>5936</v>
      </c>
      <c r="N7" t="s">
        <v>5931</v>
      </c>
      <c r="O7" t="s">
        <v>5937</v>
      </c>
      <c r="P7" t="s">
        <v>5938</v>
      </c>
      <c r="Q7" t="s">
        <v>5939</v>
      </c>
      <c r="R7">
        <v>3400</v>
      </c>
      <c r="S7">
        <v>4500</v>
      </c>
      <c r="T7">
        <v>0.24440000000000001</v>
      </c>
      <c r="U7" t="s">
        <v>5940</v>
      </c>
      <c r="V7">
        <v>6</v>
      </c>
      <c r="W7" s="1">
        <v>45061</v>
      </c>
      <c r="X7" t="s">
        <v>5894</v>
      </c>
      <c r="Y7">
        <v>200</v>
      </c>
      <c r="Z7">
        <v>91</v>
      </c>
      <c r="AA7">
        <v>223</v>
      </c>
      <c r="AB7">
        <v>18</v>
      </c>
      <c r="AC7">
        <v>10</v>
      </c>
      <c r="AD7">
        <v>61200</v>
      </c>
      <c r="AE7" t="s">
        <v>6025</v>
      </c>
      <c r="AF7" s="1">
        <v>46203</v>
      </c>
      <c r="AG7" t="s">
        <v>6030</v>
      </c>
      <c r="AH7" t="s">
        <v>6027</v>
      </c>
      <c r="AI7" t="s">
        <v>6028</v>
      </c>
      <c r="AJ7" t="s">
        <v>6924</v>
      </c>
      <c r="AK7">
        <v>4500</v>
      </c>
      <c r="AL7">
        <v>635.4</v>
      </c>
      <c r="AM7">
        <v>3864.6</v>
      </c>
      <c r="AN7">
        <v>3400</v>
      </c>
      <c r="AO7">
        <v>464.6</v>
      </c>
      <c r="AP7">
        <v>0.1202</v>
      </c>
    </row>
    <row r="8" spans="1:42" hidden="1" x14ac:dyDescent="0.35">
      <c r="A8" t="s">
        <v>36</v>
      </c>
      <c r="B8" s="1">
        <v>45008</v>
      </c>
      <c r="C8" t="s">
        <v>37</v>
      </c>
      <c r="D8" t="s">
        <v>38</v>
      </c>
      <c r="E8">
        <v>3</v>
      </c>
      <c r="F8" t="s">
        <v>30</v>
      </c>
      <c r="G8" t="s">
        <v>16</v>
      </c>
      <c r="H8" t="s">
        <v>17</v>
      </c>
      <c r="I8" t="s">
        <v>18</v>
      </c>
      <c r="J8" t="s">
        <v>39</v>
      </c>
      <c r="K8">
        <v>2023</v>
      </c>
      <c r="L8" t="s">
        <v>20</v>
      </c>
      <c r="M8" t="s">
        <v>5981</v>
      </c>
      <c r="N8" t="s">
        <v>5974</v>
      </c>
      <c r="O8" t="s">
        <v>5982</v>
      </c>
      <c r="P8" t="s">
        <v>5983</v>
      </c>
      <c r="Q8" t="s">
        <v>5984</v>
      </c>
      <c r="R8">
        <v>3700</v>
      </c>
      <c r="S8">
        <v>4800</v>
      </c>
      <c r="T8">
        <v>0.22919999999999999</v>
      </c>
      <c r="U8" t="s">
        <v>5920</v>
      </c>
      <c r="V8">
        <v>24</v>
      </c>
      <c r="W8" s="1">
        <v>45552</v>
      </c>
      <c r="X8" t="s">
        <v>5894</v>
      </c>
      <c r="Y8">
        <v>158</v>
      </c>
      <c r="Z8">
        <v>108</v>
      </c>
      <c r="AA8">
        <v>132</v>
      </c>
      <c r="AB8">
        <v>61</v>
      </c>
      <c r="AC8">
        <v>10</v>
      </c>
      <c r="AD8">
        <v>225700</v>
      </c>
      <c r="AE8" t="s">
        <v>6025</v>
      </c>
      <c r="AF8" s="1">
        <v>46203</v>
      </c>
      <c r="AG8" t="s">
        <v>6064</v>
      </c>
      <c r="AH8" t="s">
        <v>6035</v>
      </c>
      <c r="AI8" t="s">
        <v>6028</v>
      </c>
      <c r="AJ8" t="s">
        <v>6924</v>
      </c>
      <c r="AK8">
        <v>14400</v>
      </c>
      <c r="AL8">
        <v>277.92</v>
      </c>
      <c r="AM8">
        <v>14122.08</v>
      </c>
      <c r="AN8">
        <v>11100</v>
      </c>
      <c r="AO8">
        <v>3022.08</v>
      </c>
      <c r="AP8">
        <v>0.214</v>
      </c>
    </row>
    <row r="9" spans="1:42" hidden="1" x14ac:dyDescent="0.35">
      <c r="A9" t="s">
        <v>232</v>
      </c>
      <c r="B9" s="1">
        <v>45165</v>
      </c>
      <c r="C9" t="s">
        <v>233</v>
      </c>
      <c r="D9" t="s">
        <v>221</v>
      </c>
      <c r="E9">
        <v>2</v>
      </c>
      <c r="F9" t="s">
        <v>48</v>
      </c>
      <c r="G9" t="s">
        <v>31</v>
      </c>
      <c r="H9" t="s">
        <v>25</v>
      </c>
      <c r="I9" t="s">
        <v>26</v>
      </c>
      <c r="J9" t="s">
        <v>59</v>
      </c>
      <c r="K9">
        <v>2023</v>
      </c>
      <c r="L9" t="s">
        <v>60</v>
      </c>
      <c r="M9" t="s">
        <v>5966</v>
      </c>
      <c r="N9" t="s">
        <v>5967</v>
      </c>
      <c r="O9" t="s">
        <v>5968</v>
      </c>
      <c r="P9" t="s">
        <v>5899</v>
      </c>
      <c r="Q9" t="s">
        <v>5969</v>
      </c>
      <c r="R9">
        <v>11500</v>
      </c>
      <c r="S9">
        <v>14500</v>
      </c>
      <c r="T9">
        <v>0.2069</v>
      </c>
      <c r="U9" t="s">
        <v>5901</v>
      </c>
      <c r="V9">
        <v>12</v>
      </c>
      <c r="W9" s="1">
        <v>44903</v>
      </c>
      <c r="X9" t="s">
        <v>5894</v>
      </c>
      <c r="Y9">
        <v>217</v>
      </c>
      <c r="Z9">
        <v>53</v>
      </c>
      <c r="AA9">
        <v>253</v>
      </c>
      <c r="AB9">
        <v>61</v>
      </c>
      <c r="AC9">
        <v>10</v>
      </c>
      <c r="AD9">
        <v>701500</v>
      </c>
      <c r="AE9" t="s">
        <v>6025</v>
      </c>
      <c r="AF9" s="1">
        <v>46203</v>
      </c>
      <c r="AG9" t="s">
        <v>6031</v>
      </c>
      <c r="AH9" t="s">
        <v>6027</v>
      </c>
      <c r="AI9" t="s">
        <v>6028</v>
      </c>
      <c r="AJ9" t="s">
        <v>6925</v>
      </c>
      <c r="AK9">
        <v>29000</v>
      </c>
      <c r="AL9">
        <v>1252.8</v>
      </c>
      <c r="AM9">
        <v>27747.200000000001</v>
      </c>
      <c r="AN9">
        <v>23000</v>
      </c>
      <c r="AO9">
        <v>4747.2</v>
      </c>
      <c r="AP9">
        <v>0.1711</v>
      </c>
    </row>
    <row r="10" spans="1:42" x14ac:dyDescent="0.35">
      <c r="A10" t="s">
        <v>40</v>
      </c>
      <c r="B10" s="1">
        <v>45029</v>
      </c>
      <c r="C10" t="s">
        <v>41</v>
      </c>
      <c r="D10" t="s">
        <v>42</v>
      </c>
      <c r="E10">
        <v>2</v>
      </c>
      <c r="F10" t="s">
        <v>24</v>
      </c>
      <c r="G10" t="s">
        <v>16</v>
      </c>
      <c r="H10" t="s">
        <v>17</v>
      </c>
      <c r="I10" t="s">
        <v>43</v>
      </c>
      <c r="J10" t="s">
        <v>44</v>
      </c>
      <c r="K10">
        <v>2023</v>
      </c>
      <c r="L10" t="s">
        <v>35</v>
      </c>
      <c r="M10" t="s">
        <v>5897</v>
      </c>
      <c r="N10" t="s">
        <v>5889</v>
      </c>
      <c r="O10" t="s">
        <v>5898</v>
      </c>
      <c r="P10" t="s">
        <v>5899</v>
      </c>
      <c r="Q10" t="s">
        <v>5900</v>
      </c>
      <c r="R10">
        <v>31000</v>
      </c>
      <c r="S10">
        <v>38000</v>
      </c>
      <c r="T10">
        <v>0.1842</v>
      </c>
      <c r="U10" t="s">
        <v>5901</v>
      </c>
      <c r="V10">
        <v>12</v>
      </c>
      <c r="W10" s="1">
        <v>45246</v>
      </c>
      <c r="X10" t="s">
        <v>5894</v>
      </c>
      <c r="Y10">
        <v>278</v>
      </c>
      <c r="Z10">
        <v>80</v>
      </c>
      <c r="AA10">
        <v>346</v>
      </c>
      <c r="AB10">
        <v>0</v>
      </c>
      <c r="AC10">
        <v>10</v>
      </c>
      <c r="AD10">
        <v>0</v>
      </c>
      <c r="AE10" t="s">
        <v>6029</v>
      </c>
      <c r="AF10" s="1">
        <v>46203</v>
      </c>
      <c r="AG10" t="s">
        <v>6042</v>
      </c>
      <c r="AH10" t="s">
        <v>6027</v>
      </c>
      <c r="AI10" t="s">
        <v>6028</v>
      </c>
      <c r="AJ10" t="s">
        <v>6924</v>
      </c>
      <c r="AK10">
        <v>76000</v>
      </c>
      <c r="AL10">
        <v>2302.8000000000002</v>
      </c>
      <c r="AM10">
        <v>73697.2</v>
      </c>
      <c r="AN10">
        <v>62000</v>
      </c>
      <c r="AO10">
        <v>11697.2</v>
      </c>
      <c r="AP10">
        <v>0.15870000000000001</v>
      </c>
    </row>
    <row r="11" spans="1:42" hidden="1" x14ac:dyDescent="0.35">
      <c r="A11" t="s">
        <v>1463</v>
      </c>
      <c r="B11" s="1">
        <v>45041</v>
      </c>
      <c r="C11" t="s">
        <v>233</v>
      </c>
      <c r="D11" t="s">
        <v>95</v>
      </c>
      <c r="E11">
        <v>1</v>
      </c>
      <c r="F11" t="s">
        <v>128</v>
      </c>
      <c r="G11" t="s">
        <v>31</v>
      </c>
      <c r="H11" t="s">
        <v>32</v>
      </c>
      <c r="I11" t="s">
        <v>43</v>
      </c>
      <c r="J11" t="s">
        <v>44</v>
      </c>
      <c r="K11">
        <v>2023</v>
      </c>
      <c r="L11" t="s">
        <v>35</v>
      </c>
      <c r="M11" t="s">
        <v>5948</v>
      </c>
      <c r="N11" t="s">
        <v>5949</v>
      </c>
      <c r="O11" t="s">
        <v>5950</v>
      </c>
      <c r="P11" t="s">
        <v>5951</v>
      </c>
      <c r="Q11" t="s">
        <v>5952</v>
      </c>
      <c r="R11">
        <v>2900</v>
      </c>
      <c r="S11">
        <v>3800</v>
      </c>
      <c r="T11">
        <v>0.23680000000000001</v>
      </c>
      <c r="U11" t="s">
        <v>5940</v>
      </c>
      <c r="V11">
        <v>12</v>
      </c>
      <c r="W11" s="1">
        <v>45359</v>
      </c>
      <c r="X11" t="s">
        <v>5894</v>
      </c>
      <c r="Y11">
        <v>220</v>
      </c>
      <c r="Z11">
        <v>49</v>
      </c>
      <c r="AA11">
        <v>227</v>
      </c>
      <c r="AB11">
        <v>23</v>
      </c>
      <c r="AC11">
        <v>10</v>
      </c>
      <c r="AD11">
        <v>66700</v>
      </c>
      <c r="AE11" t="s">
        <v>6025</v>
      </c>
      <c r="AF11" s="1">
        <v>46203</v>
      </c>
      <c r="AG11" t="s">
        <v>6031</v>
      </c>
      <c r="AH11" t="s">
        <v>6027</v>
      </c>
      <c r="AI11" t="s">
        <v>6028</v>
      </c>
      <c r="AJ11" t="s">
        <v>6924</v>
      </c>
      <c r="AK11">
        <v>3800</v>
      </c>
      <c r="AL11">
        <v>563.91999999999996</v>
      </c>
      <c r="AM11">
        <v>3236.08</v>
      </c>
      <c r="AN11">
        <v>2900</v>
      </c>
      <c r="AO11">
        <v>336.08</v>
      </c>
      <c r="AP11">
        <v>0.10390000000000001</v>
      </c>
    </row>
    <row r="12" spans="1:42" hidden="1" x14ac:dyDescent="0.35">
      <c r="A12" t="s">
        <v>45</v>
      </c>
      <c r="B12" s="1">
        <v>45252</v>
      </c>
      <c r="C12" t="s">
        <v>46</v>
      </c>
      <c r="D12" t="s">
        <v>47</v>
      </c>
      <c r="E12">
        <v>2</v>
      </c>
      <c r="F12" t="s">
        <v>48</v>
      </c>
      <c r="G12" t="s">
        <v>16</v>
      </c>
      <c r="H12" t="s">
        <v>49</v>
      </c>
      <c r="I12" t="s">
        <v>33</v>
      </c>
      <c r="J12" t="s">
        <v>50</v>
      </c>
      <c r="K12">
        <v>2023</v>
      </c>
      <c r="L12" t="s">
        <v>51</v>
      </c>
      <c r="M12" t="s">
        <v>5995</v>
      </c>
      <c r="N12" t="s">
        <v>5989</v>
      </c>
      <c r="O12" t="s">
        <v>5996</v>
      </c>
      <c r="P12" t="s">
        <v>5997</v>
      </c>
      <c r="Q12" t="s">
        <v>5998</v>
      </c>
      <c r="R12">
        <v>280</v>
      </c>
      <c r="S12">
        <v>450</v>
      </c>
      <c r="T12">
        <v>0.37780000000000002</v>
      </c>
      <c r="U12" t="s">
        <v>5909</v>
      </c>
      <c r="V12">
        <v>6</v>
      </c>
      <c r="W12" s="1">
        <v>45144</v>
      </c>
      <c r="X12" t="s">
        <v>5894</v>
      </c>
      <c r="Y12">
        <v>217</v>
      </c>
      <c r="Z12">
        <v>86</v>
      </c>
      <c r="AA12">
        <v>212</v>
      </c>
      <c r="AB12">
        <v>73</v>
      </c>
      <c r="AC12">
        <v>10</v>
      </c>
      <c r="AD12">
        <v>20440</v>
      </c>
      <c r="AE12" t="s">
        <v>6025</v>
      </c>
      <c r="AF12" s="1">
        <v>46203</v>
      </c>
      <c r="AG12" t="s">
        <v>6067</v>
      </c>
      <c r="AH12" t="s">
        <v>6035</v>
      </c>
      <c r="AI12" t="s">
        <v>6028</v>
      </c>
      <c r="AJ12" t="s">
        <v>6925</v>
      </c>
      <c r="AK12">
        <v>900</v>
      </c>
      <c r="AL12">
        <v>45.81</v>
      </c>
      <c r="AM12">
        <v>854.19</v>
      </c>
      <c r="AN12">
        <v>560</v>
      </c>
      <c r="AO12">
        <v>294.19</v>
      </c>
      <c r="AP12">
        <v>0.34439999999999998</v>
      </c>
    </row>
    <row r="13" spans="1:42" x14ac:dyDescent="0.35">
      <c r="A13" t="s">
        <v>61</v>
      </c>
      <c r="B13" s="1">
        <v>45257</v>
      </c>
      <c r="C13" t="s">
        <v>62</v>
      </c>
      <c r="D13" t="s">
        <v>54</v>
      </c>
      <c r="E13">
        <v>2</v>
      </c>
      <c r="F13" t="s">
        <v>48</v>
      </c>
      <c r="G13" t="s">
        <v>16</v>
      </c>
      <c r="H13" t="s">
        <v>25</v>
      </c>
      <c r="I13" t="s">
        <v>33</v>
      </c>
      <c r="J13" t="s">
        <v>50</v>
      </c>
      <c r="K13">
        <v>2023</v>
      </c>
      <c r="L13" t="s">
        <v>51</v>
      </c>
      <c r="M13" t="s">
        <v>5888</v>
      </c>
      <c r="N13" t="s">
        <v>5889</v>
      </c>
      <c r="O13" t="s">
        <v>5890</v>
      </c>
      <c r="P13" t="s">
        <v>5891</v>
      </c>
      <c r="Q13" t="s">
        <v>5892</v>
      </c>
      <c r="R13">
        <v>52000</v>
      </c>
      <c r="S13">
        <v>65000</v>
      </c>
      <c r="T13">
        <v>0.2</v>
      </c>
      <c r="U13" t="s">
        <v>5893</v>
      </c>
      <c r="V13">
        <v>12</v>
      </c>
      <c r="W13" s="1">
        <v>45506</v>
      </c>
      <c r="X13" t="s">
        <v>5894</v>
      </c>
      <c r="Y13">
        <v>302</v>
      </c>
      <c r="Z13">
        <v>109</v>
      </c>
      <c r="AA13">
        <v>415</v>
      </c>
      <c r="AB13">
        <v>0</v>
      </c>
      <c r="AC13">
        <v>10</v>
      </c>
      <c r="AD13">
        <v>0</v>
      </c>
      <c r="AE13" t="s">
        <v>6029</v>
      </c>
      <c r="AF13" s="1">
        <v>46203</v>
      </c>
      <c r="AG13" t="s">
        <v>6032</v>
      </c>
      <c r="AH13" t="s">
        <v>6027</v>
      </c>
      <c r="AI13" t="s">
        <v>6028</v>
      </c>
      <c r="AJ13" t="s">
        <v>6925</v>
      </c>
      <c r="AK13">
        <v>130000</v>
      </c>
      <c r="AL13">
        <v>3705</v>
      </c>
      <c r="AM13">
        <v>126295</v>
      </c>
      <c r="AN13">
        <v>104000</v>
      </c>
      <c r="AO13">
        <v>22295</v>
      </c>
      <c r="AP13">
        <v>0.17649999999999999</v>
      </c>
    </row>
    <row r="14" spans="1:42" hidden="1" x14ac:dyDescent="0.35">
      <c r="A14" t="s">
        <v>344</v>
      </c>
      <c r="B14" s="1">
        <v>45092</v>
      </c>
      <c r="C14" t="s">
        <v>62</v>
      </c>
      <c r="D14" t="s">
        <v>180</v>
      </c>
      <c r="E14">
        <v>1</v>
      </c>
      <c r="F14" t="s">
        <v>24</v>
      </c>
      <c r="G14" t="s">
        <v>71</v>
      </c>
      <c r="H14" t="s">
        <v>32</v>
      </c>
      <c r="I14" t="s">
        <v>26</v>
      </c>
      <c r="J14" t="s">
        <v>34</v>
      </c>
      <c r="K14">
        <v>2023</v>
      </c>
      <c r="L14" t="s">
        <v>35</v>
      </c>
      <c r="M14" t="s">
        <v>5956</v>
      </c>
      <c r="N14" t="s">
        <v>5949</v>
      </c>
      <c r="O14" t="s">
        <v>5957</v>
      </c>
      <c r="P14" t="s">
        <v>5958</v>
      </c>
      <c r="Q14" t="s">
        <v>5959</v>
      </c>
      <c r="R14">
        <v>3100</v>
      </c>
      <c r="S14">
        <v>4200</v>
      </c>
      <c r="T14">
        <v>0.26190000000000002</v>
      </c>
      <c r="U14" t="s">
        <v>5909</v>
      </c>
      <c r="V14">
        <v>12</v>
      </c>
      <c r="W14" s="1">
        <v>45029</v>
      </c>
      <c r="X14" t="s">
        <v>5894</v>
      </c>
      <c r="Y14">
        <v>165</v>
      </c>
      <c r="Z14">
        <v>119</v>
      </c>
      <c r="AA14">
        <v>218</v>
      </c>
      <c r="AB14">
        <v>22</v>
      </c>
      <c r="AC14">
        <v>10</v>
      </c>
      <c r="AD14">
        <v>68200</v>
      </c>
      <c r="AE14" t="s">
        <v>6025</v>
      </c>
      <c r="AF14" s="1">
        <v>46203</v>
      </c>
      <c r="AG14" t="s">
        <v>6032</v>
      </c>
      <c r="AH14" t="s">
        <v>6027</v>
      </c>
      <c r="AI14" t="s">
        <v>6028</v>
      </c>
      <c r="AJ14" t="s">
        <v>6924</v>
      </c>
      <c r="AK14">
        <v>4200</v>
      </c>
      <c r="AL14">
        <v>36.96</v>
      </c>
      <c r="AM14">
        <v>4163.04</v>
      </c>
      <c r="AN14">
        <v>3100</v>
      </c>
      <c r="AO14">
        <v>1063.04</v>
      </c>
      <c r="AP14">
        <v>0.25540000000000002</v>
      </c>
    </row>
    <row r="15" spans="1:42" hidden="1" x14ac:dyDescent="0.35">
      <c r="A15" t="s">
        <v>56</v>
      </c>
      <c r="B15" s="1">
        <v>45154</v>
      </c>
      <c r="C15" t="s">
        <v>57</v>
      </c>
      <c r="D15" t="s">
        <v>29</v>
      </c>
      <c r="E15">
        <v>1</v>
      </c>
      <c r="F15" t="s">
        <v>58</v>
      </c>
      <c r="G15" t="s">
        <v>16</v>
      </c>
      <c r="H15" t="s">
        <v>17</v>
      </c>
      <c r="I15" t="s">
        <v>33</v>
      </c>
      <c r="J15" t="s">
        <v>59</v>
      </c>
      <c r="K15">
        <v>2023</v>
      </c>
      <c r="L15" t="s">
        <v>60</v>
      </c>
      <c r="M15" t="s">
        <v>5985</v>
      </c>
      <c r="N15" t="s">
        <v>5974</v>
      </c>
      <c r="O15" t="s">
        <v>5986</v>
      </c>
      <c r="P15" t="s">
        <v>5979</v>
      </c>
      <c r="Q15" t="s">
        <v>5987</v>
      </c>
      <c r="R15">
        <v>500</v>
      </c>
      <c r="S15">
        <v>750</v>
      </c>
      <c r="T15">
        <v>0.33329999999999999</v>
      </c>
      <c r="U15" t="s">
        <v>5920</v>
      </c>
      <c r="V15">
        <v>24</v>
      </c>
      <c r="W15" s="1">
        <v>45007</v>
      </c>
      <c r="X15" t="s">
        <v>5894</v>
      </c>
      <c r="Y15">
        <v>294</v>
      </c>
      <c r="Z15">
        <v>81</v>
      </c>
      <c r="AA15">
        <v>264</v>
      </c>
      <c r="AB15">
        <v>82</v>
      </c>
      <c r="AC15">
        <v>10</v>
      </c>
      <c r="AD15">
        <v>41000</v>
      </c>
      <c r="AE15" t="s">
        <v>6025</v>
      </c>
      <c r="AF15" s="1">
        <v>46203</v>
      </c>
      <c r="AG15" t="s">
        <v>6056</v>
      </c>
      <c r="AH15" t="s">
        <v>6035</v>
      </c>
      <c r="AI15" t="s">
        <v>6028</v>
      </c>
      <c r="AJ15" t="s">
        <v>6925</v>
      </c>
      <c r="AK15">
        <v>750</v>
      </c>
      <c r="AL15">
        <v>14.32</v>
      </c>
      <c r="AM15">
        <v>735.68</v>
      </c>
      <c r="AN15">
        <v>500</v>
      </c>
      <c r="AO15">
        <v>235.68</v>
      </c>
      <c r="AP15">
        <v>0.32040000000000002</v>
      </c>
    </row>
    <row r="16" spans="1:42" hidden="1" x14ac:dyDescent="0.35">
      <c r="A16" t="s">
        <v>1521</v>
      </c>
      <c r="B16" s="1">
        <v>44938</v>
      </c>
      <c r="C16" t="s">
        <v>62</v>
      </c>
      <c r="D16" t="s">
        <v>105</v>
      </c>
      <c r="E16">
        <v>1</v>
      </c>
      <c r="F16" t="s">
        <v>66</v>
      </c>
      <c r="G16" t="s">
        <v>79</v>
      </c>
      <c r="H16" t="s">
        <v>17</v>
      </c>
      <c r="I16" t="s">
        <v>33</v>
      </c>
      <c r="J16" t="s">
        <v>112</v>
      </c>
      <c r="K16">
        <v>2023</v>
      </c>
      <c r="L16" t="s">
        <v>20</v>
      </c>
      <c r="M16" t="s">
        <v>5916</v>
      </c>
      <c r="N16" t="s">
        <v>5913</v>
      </c>
      <c r="O16" t="s">
        <v>5917</v>
      </c>
      <c r="P16" t="s">
        <v>5918</v>
      </c>
      <c r="Q16" t="s">
        <v>5919</v>
      </c>
      <c r="R16">
        <v>63000</v>
      </c>
      <c r="S16">
        <v>76000</v>
      </c>
      <c r="T16">
        <v>0.1711</v>
      </c>
      <c r="U16" t="s">
        <v>5920</v>
      </c>
      <c r="V16">
        <v>12</v>
      </c>
      <c r="W16" s="1">
        <v>44617</v>
      </c>
      <c r="X16" t="s">
        <v>5894</v>
      </c>
      <c r="Y16">
        <v>252</v>
      </c>
      <c r="Z16">
        <v>75</v>
      </c>
      <c r="AA16">
        <v>289</v>
      </c>
      <c r="AB16">
        <v>48</v>
      </c>
      <c r="AC16">
        <v>10</v>
      </c>
      <c r="AD16">
        <v>3024000</v>
      </c>
      <c r="AE16" t="s">
        <v>6025</v>
      </c>
      <c r="AF16" s="1">
        <v>46203</v>
      </c>
      <c r="AG16" t="s">
        <v>6032</v>
      </c>
      <c r="AH16" t="s">
        <v>6027</v>
      </c>
      <c r="AI16" t="s">
        <v>6028</v>
      </c>
      <c r="AJ16" t="s">
        <v>6924</v>
      </c>
      <c r="AK16">
        <v>76000</v>
      </c>
      <c r="AL16">
        <v>8884.4</v>
      </c>
      <c r="AM16">
        <v>67115.600000000006</v>
      </c>
      <c r="AN16">
        <v>63000</v>
      </c>
      <c r="AO16">
        <v>4115.6000000000004</v>
      </c>
      <c r="AP16">
        <v>6.13E-2</v>
      </c>
    </row>
    <row r="17" spans="1:42" hidden="1" x14ac:dyDescent="0.35">
      <c r="A17" t="s">
        <v>818</v>
      </c>
      <c r="B17" s="1">
        <v>45218</v>
      </c>
      <c r="C17" t="s">
        <v>819</v>
      </c>
      <c r="D17" t="s">
        <v>87</v>
      </c>
      <c r="E17">
        <v>1</v>
      </c>
      <c r="F17" t="s">
        <v>24</v>
      </c>
      <c r="G17" t="s">
        <v>31</v>
      </c>
      <c r="H17" t="s">
        <v>32</v>
      </c>
      <c r="I17" t="s">
        <v>43</v>
      </c>
      <c r="J17" t="s">
        <v>55</v>
      </c>
      <c r="K17">
        <v>2023</v>
      </c>
      <c r="L17" t="s">
        <v>51</v>
      </c>
      <c r="M17" t="s">
        <v>5924</v>
      </c>
      <c r="N17" t="s">
        <v>5913</v>
      </c>
      <c r="O17" t="s">
        <v>5917</v>
      </c>
      <c r="P17" t="s">
        <v>5925</v>
      </c>
      <c r="Q17" t="s">
        <v>5926</v>
      </c>
      <c r="R17">
        <v>46000</v>
      </c>
      <c r="S17">
        <v>56000</v>
      </c>
      <c r="T17">
        <v>0.17860000000000001</v>
      </c>
      <c r="U17" t="s">
        <v>5920</v>
      </c>
      <c r="V17">
        <v>12</v>
      </c>
      <c r="W17" s="1">
        <v>44847</v>
      </c>
      <c r="X17" t="s">
        <v>5894</v>
      </c>
      <c r="Y17">
        <v>224</v>
      </c>
      <c r="Z17">
        <v>96</v>
      </c>
      <c r="AA17">
        <v>304</v>
      </c>
      <c r="AB17">
        <v>54</v>
      </c>
      <c r="AC17">
        <v>10</v>
      </c>
      <c r="AD17">
        <v>2484000</v>
      </c>
      <c r="AE17" t="s">
        <v>6025</v>
      </c>
      <c r="AF17" s="1">
        <v>46203</v>
      </c>
      <c r="AG17" t="s">
        <v>6033</v>
      </c>
      <c r="AH17" t="s">
        <v>6027</v>
      </c>
      <c r="AI17" t="s">
        <v>6028</v>
      </c>
      <c r="AJ17" t="s">
        <v>6925</v>
      </c>
      <c r="AK17">
        <v>56000</v>
      </c>
      <c r="AL17">
        <v>2856</v>
      </c>
      <c r="AM17">
        <v>53144</v>
      </c>
      <c r="AN17">
        <v>46000</v>
      </c>
      <c r="AO17">
        <v>7144</v>
      </c>
      <c r="AP17">
        <v>0.13439999999999999</v>
      </c>
    </row>
    <row r="18" spans="1:42" hidden="1" x14ac:dyDescent="0.35">
      <c r="A18" t="s">
        <v>63</v>
      </c>
      <c r="B18" s="1">
        <v>44966</v>
      </c>
      <c r="C18" t="s">
        <v>64</v>
      </c>
      <c r="D18" t="s">
        <v>65</v>
      </c>
      <c r="E18">
        <v>1</v>
      </c>
      <c r="F18" t="s">
        <v>66</v>
      </c>
      <c r="G18" t="s">
        <v>67</v>
      </c>
      <c r="H18" t="s">
        <v>32</v>
      </c>
      <c r="I18" t="s">
        <v>33</v>
      </c>
      <c r="J18" t="s">
        <v>19</v>
      </c>
      <c r="K18">
        <v>2023</v>
      </c>
      <c r="L18" t="s">
        <v>20</v>
      </c>
      <c r="M18" t="s">
        <v>5906</v>
      </c>
      <c r="N18" t="s">
        <v>5889</v>
      </c>
      <c r="O18" t="s">
        <v>5898</v>
      </c>
      <c r="P18" t="s">
        <v>5907</v>
      </c>
      <c r="Q18" t="s">
        <v>5908</v>
      </c>
      <c r="R18">
        <v>17500</v>
      </c>
      <c r="S18">
        <v>22000</v>
      </c>
      <c r="T18">
        <v>0.20449999999999999</v>
      </c>
      <c r="U18" t="s">
        <v>5909</v>
      </c>
      <c r="V18">
        <v>12</v>
      </c>
      <c r="W18" s="1">
        <v>45337</v>
      </c>
      <c r="X18" t="s">
        <v>5894</v>
      </c>
      <c r="Y18">
        <v>373</v>
      </c>
      <c r="Z18">
        <v>88</v>
      </c>
      <c r="AA18">
        <v>389</v>
      </c>
      <c r="AB18">
        <v>78</v>
      </c>
      <c r="AC18">
        <v>10</v>
      </c>
      <c r="AD18">
        <v>1365000</v>
      </c>
      <c r="AE18" t="s">
        <v>6025</v>
      </c>
      <c r="AF18" s="1">
        <v>46203</v>
      </c>
      <c r="AG18" t="s">
        <v>6049</v>
      </c>
      <c r="AH18" t="s">
        <v>6027</v>
      </c>
      <c r="AI18" t="s">
        <v>6028</v>
      </c>
      <c r="AJ18" t="s">
        <v>6924</v>
      </c>
      <c r="AK18">
        <v>22000</v>
      </c>
      <c r="AL18">
        <v>851.4</v>
      </c>
      <c r="AM18">
        <v>21148.6</v>
      </c>
      <c r="AN18">
        <v>17500</v>
      </c>
      <c r="AO18">
        <v>3648.6</v>
      </c>
      <c r="AP18">
        <v>0.17249999999999999</v>
      </c>
    </row>
    <row r="19" spans="1:42" x14ac:dyDescent="0.35">
      <c r="A19" t="s">
        <v>1167</v>
      </c>
      <c r="B19" s="1">
        <v>45274</v>
      </c>
      <c r="C19" t="s">
        <v>819</v>
      </c>
      <c r="D19" t="s">
        <v>42</v>
      </c>
      <c r="E19">
        <v>1</v>
      </c>
      <c r="F19" t="s">
        <v>30</v>
      </c>
      <c r="G19" t="s">
        <v>67</v>
      </c>
      <c r="H19" t="s">
        <v>25</v>
      </c>
      <c r="I19" t="s">
        <v>43</v>
      </c>
      <c r="J19" t="s">
        <v>155</v>
      </c>
      <c r="K19">
        <v>2023</v>
      </c>
      <c r="L19" t="s">
        <v>51</v>
      </c>
      <c r="M19" t="s">
        <v>5897</v>
      </c>
      <c r="N19" t="s">
        <v>5889</v>
      </c>
      <c r="O19" t="s">
        <v>5898</v>
      </c>
      <c r="P19" t="s">
        <v>5899</v>
      </c>
      <c r="Q19" t="s">
        <v>5900</v>
      </c>
      <c r="R19">
        <v>31000</v>
      </c>
      <c r="S19">
        <v>38000</v>
      </c>
      <c r="T19">
        <v>0.1842</v>
      </c>
      <c r="U19" t="s">
        <v>5901</v>
      </c>
      <c r="V19">
        <v>12</v>
      </c>
      <c r="W19" s="1">
        <v>45246</v>
      </c>
      <c r="X19" t="s">
        <v>5894</v>
      </c>
      <c r="Y19">
        <v>278</v>
      </c>
      <c r="Z19">
        <v>80</v>
      </c>
      <c r="AA19">
        <v>346</v>
      </c>
      <c r="AB19">
        <v>0</v>
      </c>
      <c r="AC19">
        <v>10</v>
      </c>
      <c r="AD19">
        <v>0</v>
      </c>
      <c r="AE19" t="s">
        <v>6029</v>
      </c>
      <c r="AF19" s="1">
        <v>46203</v>
      </c>
      <c r="AG19" t="s">
        <v>6033</v>
      </c>
      <c r="AH19" t="s">
        <v>6027</v>
      </c>
      <c r="AI19" t="s">
        <v>6028</v>
      </c>
      <c r="AJ19" t="s">
        <v>6925</v>
      </c>
      <c r="AK19">
        <v>38000</v>
      </c>
      <c r="AL19">
        <v>4206.6000000000004</v>
      </c>
      <c r="AM19">
        <v>33793.4</v>
      </c>
      <c r="AN19">
        <v>31000</v>
      </c>
      <c r="AO19">
        <v>2793.4</v>
      </c>
      <c r="AP19">
        <v>8.2699999999999996E-2</v>
      </c>
    </row>
    <row r="20" spans="1:42" hidden="1" x14ac:dyDescent="0.35">
      <c r="A20" t="s">
        <v>68</v>
      </c>
      <c r="B20" s="1">
        <v>45209</v>
      </c>
      <c r="C20" t="s">
        <v>69</v>
      </c>
      <c r="D20" t="s">
        <v>70</v>
      </c>
      <c r="E20">
        <v>1</v>
      </c>
      <c r="F20" t="s">
        <v>24</v>
      </c>
      <c r="G20" t="s">
        <v>71</v>
      </c>
      <c r="H20" t="s">
        <v>25</v>
      </c>
      <c r="I20" t="s">
        <v>33</v>
      </c>
      <c r="J20" t="s">
        <v>55</v>
      </c>
      <c r="K20">
        <v>2023</v>
      </c>
      <c r="L20" t="s">
        <v>51</v>
      </c>
      <c r="M20" t="s">
        <v>5970</v>
      </c>
      <c r="N20" t="s">
        <v>5949</v>
      </c>
      <c r="O20" t="s">
        <v>5971</v>
      </c>
      <c r="P20" t="s">
        <v>5922</v>
      </c>
      <c r="Q20" t="s">
        <v>5972</v>
      </c>
      <c r="R20">
        <v>9500</v>
      </c>
      <c r="S20">
        <v>12000</v>
      </c>
      <c r="T20">
        <v>0.20830000000000001</v>
      </c>
      <c r="U20" t="s">
        <v>5920</v>
      </c>
      <c r="V20">
        <v>12</v>
      </c>
      <c r="W20" s="1">
        <v>44840</v>
      </c>
      <c r="X20" t="s">
        <v>5894</v>
      </c>
      <c r="Y20">
        <v>160</v>
      </c>
      <c r="Z20">
        <v>82</v>
      </c>
      <c r="AA20">
        <v>171</v>
      </c>
      <c r="AB20">
        <v>27</v>
      </c>
      <c r="AC20">
        <v>10</v>
      </c>
      <c r="AD20">
        <v>256500</v>
      </c>
      <c r="AE20" t="s">
        <v>6025</v>
      </c>
      <c r="AF20" s="1">
        <v>46203</v>
      </c>
      <c r="AG20" t="s">
        <v>6071</v>
      </c>
      <c r="AH20" t="s">
        <v>6027</v>
      </c>
      <c r="AI20" t="s">
        <v>6028</v>
      </c>
      <c r="AJ20" t="s">
        <v>6925</v>
      </c>
      <c r="AK20">
        <v>12000</v>
      </c>
      <c r="AL20">
        <v>121.2</v>
      </c>
      <c r="AM20">
        <v>11878.8</v>
      </c>
      <c r="AN20">
        <v>9500</v>
      </c>
      <c r="AO20">
        <v>2378.8000000000002</v>
      </c>
      <c r="AP20">
        <v>0.20030000000000001</v>
      </c>
    </row>
    <row r="21" spans="1:42" x14ac:dyDescent="0.35">
      <c r="A21" t="s">
        <v>1502</v>
      </c>
      <c r="B21" s="1">
        <v>45207</v>
      </c>
      <c r="C21" t="s">
        <v>819</v>
      </c>
      <c r="D21" t="s">
        <v>42</v>
      </c>
      <c r="E21">
        <v>1</v>
      </c>
      <c r="F21" t="s">
        <v>24</v>
      </c>
      <c r="G21" t="s">
        <v>31</v>
      </c>
      <c r="H21" t="s">
        <v>17</v>
      </c>
      <c r="I21" t="s">
        <v>43</v>
      </c>
      <c r="J21" t="s">
        <v>55</v>
      </c>
      <c r="K21">
        <v>2023</v>
      </c>
      <c r="L21" t="s">
        <v>51</v>
      </c>
      <c r="M21" t="s">
        <v>5897</v>
      </c>
      <c r="N21" t="s">
        <v>5889</v>
      </c>
      <c r="O21" t="s">
        <v>5898</v>
      </c>
      <c r="P21" t="s">
        <v>5899</v>
      </c>
      <c r="Q21" t="s">
        <v>5900</v>
      </c>
      <c r="R21">
        <v>31000</v>
      </c>
      <c r="S21">
        <v>38000</v>
      </c>
      <c r="T21">
        <v>0.1842</v>
      </c>
      <c r="U21" t="s">
        <v>5901</v>
      </c>
      <c r="V21">
        <v>12</v>
      </c>
      <c r="W21" s="1">
        <v>45246</v>
      </c>
      <c r="X21" t="s">
        <v>5894</v>
      </c>
      <c r="Y21">
        <v>278</v>
      </c>
      <c r="Z21">
        <v>80</v>
      </c>
      <c r="AA21">
        <v>346</v>
      </c>
      <c r="AB21">
        <v>0</v>
      </c>
      <c r="AC21">
        <v>10</v>
      </c>
      <c r="AD21">
        <v>0</v>
      </c>
      <c r="AE21" t="s">
        <v>6029</v>
      </c>
      <c r="AF21" s="1">
        <v>46203</v>
      </c>
      <c r="AG21" t="s">
        <v>6033</v>
      </c>
      <c r="AH21" t="s">
        <v>6027</v>
      </c>
      <c r="AI21" t="s">
        <v>6028</v>
      </c>
      <c r="AJ21" t="s">
        <v>6925</v>
      </c>
      <c r="AK21">
        <v>38000</v>
      </c>
      <c r="AL21">
        <v>5149</v>
      </c>
      <c r="AM21">
        <v>32851</v>
      </c>
      <c r="AN21">
        <v>31000</v>
      </c>
      <c r="AO21">
        <v>1851</v>
      </c>
      <c r="AP21">
        <v>5.6300000000000003E-2</v>
      </c>
    </row>
    <row r="22" spans="1:42" hidden="1" x14ac:dyDescent="0.35">
      <c r="A22" t="s">
        <v>72</v>
      </c>
      <c r="B22" s="1">
        <v>45049</v>
      </c>
      <c r="C22" t="s">
        <v>73</v>
      </c>
      <c r="D22" t="s">
        <v>74</v>
      </c>
      <c r="E22">
        <v>2</v>
      </c>
      <c r="F22" t="s">
        <v>48</v>
      </c>
      <c r="G22" t="s">
        <v>31</v>
      </c>
      <c r="H22" t="s">
        <v>17</v>
      </c>
      <c r="I22" t="s">
        <v>33</v>
      </c>
      <c r="J22" t="s">
        <v>75</v>
      </c>
      <c r="K22">
        <v>2023</v>
      </c>
      <c r="L22" t="s">
        <v>35</v>
      </c>
      <c r="M22" t="s">
        <v>5963</v>
      </c>
      <c r="N22" t="s">
        <v>5949</v>
      </c>
      <c r="O22" t="s">
        <v>5964</v>
      </c>
      <c r="P22" t="s">
        <v>5951</v>
      </c>
      <c r="Q22" t="s">
        <v>5965</v>
      </c>
      <c r="R22">
        <v>5700</v>
      </c>
      <c r="S22">
        <v>7500</v>
      </c>
      <c r="T22">
        <v>0.24</v>
      </c>
      <c r="U22" t="s">
        <v>5940</v>
      </c>
      <c r="V22">
        <v>12</v>
      </c>
      <c r="W22" s="1">
        <v>44865</v>
      </c>
      <c r="X22" t="s">
        <v>5894</v>
      </c>
      <c r="Y22">
        <v>145</v>
      </c>
      <c r="Z22">
        <v>60</v>
      </c>
      <c r="AA22">
        <v>189</v>
      </c>
      <c r="AB22">
        <v>10</v>
      </c>
      <c r="AC22">
        <v>10</v>
      </c>
      <c r="AD22">
        <v>57000</v>
      </c>
      <c r="AE22" t="s">
        <v>6025</v>
      </c>
      <c r="AF22" s="1">
        <v>46203</v>
      </c>
      <c r="AG22" t="s">
        <v>6073</v>
      </c>
      <c r="AH22" t="s">
        <v>6027</v>
      </c>
      <c r="AI22" t="s">
        <v>6028</v>
      </c>
      <c r="AJ22" t="s">
        <v>6924</v>
      </c>
      <c r="AK22">
        <v>15000</v>
      </c>
      <c r="AL22">
        <v>2086.5</v>
      </c>
      <c r="AM22">
        <v>12913.5</v>
      </c>
      <c r="AN22">
        <v>11400</v>
      </c>
      <c r="AO22">
        <v>1513.5</v>
      </c>
      <c r="AP22">
        <v>0.1172</v>
      </c>
    </row>
    <row r="23" spans="1:42" x14ac:dyDescent="0.35">
      <c r="A23" t="s">
        <v>83</v>
      </c>
      <c r="B23" s="1">
        <v>45054</v>
      </c>
      <c r="C23" t="s">
        <v>84</v>
      </c>
      <c r="D23" t="s">
        <v>54</v>
      </c>
      <c r="E23">
        <v>1</v>
      </c>
      <c r="F23" t="s">
        <v>24</v>
      </c>
      <c r="G23" t="s">
        <v>31</v>
      </c>
      <c r="H23" t="s">
        <v>32</v>
      </c>
      <c r="I23" t="s">
        <v>43</v>
      </c>
      <c r="J23" t="s">
        <v>75</v>
      </c>
      <c r="K23">
        <v>2023</v>
      </c>
      <c r="L23" t="s">
        <v>35</v>
      </c>
      <c r="M23" t="s">
        <v>5888</v>
      </c>
      <c r="N23" t="s">
        <v>5889</v>
      </c>
      <c r="O23" t="s">
        <v>5890</v>
      </c>
      <c r="P23" t="s">
        <v>5891</v>
      </c>
      <c r="Q23" t="s">
        <v>5892</v>
      </c>
      <c r="R23">
        <v>52000</v>
      </c>
      <c r="S23">
        <v>65000</v>
      </c>
      <c r="T23">
        <v>0.2</v>
      </c>
      <c r="U23" t="s">
        <v>5893</v>
      </c>
      <c r="V23">
        <v>12</v>
      </c>
      <c r="W23" s="1">
        <v>45506</v>
      </c>
      <c r="X23" t="s">
        <v>5894</v>
      </c>
      <c r="Y23">
        <v>302</v>
      </c>
      <c r="Z23">
        <v>109</v>
      </c>
      <c r="AA23">
        <v>415</v>
      </c>
      <c r="AB23">
        <v>0</v>
      </c>
      <c r="AC23">
        <v>10</v>
      </c>
      <c r="AD23">
        <v>0</v>
      </c>
      <c r="AE23" t="s">
        <v>6029</v>
      </c>
      <c r="AF23" s="1">
        <v>46203</v>
      </c>
      <c r="AG23" t="s">
        <v>6034</v>
      </c>
      <c r="AH23" t="s">
        <v>6035</v>
      </c>
      <c r="AI23" t="s">
        <v>6028</v>
      </c>
      <c r="AJ23" t="s">
        <v>6924</v>
      </c>
      <c r="AK23">
        <v>65000</v>
      </c>
      <c r="AL23">
        <v>5414.5</v>
      </c>
      <c r="AM23">
        <v>59585.5</v>
      </c>
      <c r="AN23">
        <v>52000</v>
      </c>
      <c r="AO23">
        <v>7585.5</v>
      </c>
      <c r="AP23">
        <v>0.1273</v>
      </c>
    </row>
    <row r="24" spans="1:42" hidden="1" x14ac:dyDescent="0.35">
      <c r="A24" t="s">
        <v>76</v>
      </c>
      <c r="B24" s="1">
        <v>45101</v>
      </c>
      <c r="C24" t="s">
        <v>77</v>
      </c>
      <c r="D24" t="s">
        <v>78</v>
      </c>
      <c r="E24">
        <v>2</v>
      </c>
      <c r="F24" t="s">
        <v>48</v>
      </c>
      <c r="G24" t="s">
        <v>79</v>
      </c>
      <c r="H24" t="s">
        <v>17</v>
      </c>
      <c r="I24" t="s">
        <v>43</v>
      </c>
      <c r="J24" t="s">
        <v>34</v>
      </c>
      <c r="K24">
        <v>2023</v>
      </c>
      <c r="L24" t="s">
        <v>35</v>
      </c>
      <c r="M24" t="s">
        <v>5992</v>
      </c>
      <c r="N24" t="s">
        <v>5989</v>
      </c>
      <c r="O24" t="s">
        <v>5993</v>
      </c>
      <c r="P24" t="s">
        <v>5899</v>
      </c>
      <c r="Q24" t="s">
        <v>5994</v>
      </c>
      <c r="R24">
        <v>850</v>
      </c>
      <c r="S24">
        <v>1200</v>
      </c>
      <c r="T24">
        <v>0.29170000000000001</v>
      </c>
      <c r="U24" t="s">
        <v>5901</v>
      </c>
      <c r="V24">
        <v>6</v>
      </c>
      <c r="W24" s="1">
        <v>45066</v>
      </c>
      <c r="X24" t="s">
        <v>5894</v>
      </c>
      <c r="Y24">
        <v>275</v>
      </c>
      <c r="Z24">
        <v>92</v>
      </c>
      <c r="AA24">
        <v>285</v>
      </c>
      <c r="AB24">
        <v>78</v>
      </c>
      <c r="AC24">
        <v>10</v>
      </c>
      <c r="AD24">
        <v>66300</v>
      </c>
      <c r="AE24" t="s">
        <v>6025</v>
      </c>
      <c r="AF24" s="1">
        <v>46203</v>
      </c>
      <c r="AG24" t="s">
        <v>6076</v>
      </c>
      <c r="AH24" t="s">
        <v>6035</v>
      </c>
      <c r="AI24" t="s">
        <v>6028</v>
      </c>
      <c r="AJ24" t="s">
        <v>6924</v>
      </c>
      <c r="AK24">
        <v>2400</v>
      </c>
      <c r="AL24">
        <v>12.72</v>
      </c>
      <c r="AM24">
        <v>2387.2800000000002</v>
      </c>
      <c r="AN24">
        <v>1700</v>
      </c>
      <c r="AO24">
        <v>687.28</v>
      </c>
      <c r="AP24">
        <v>0.28789999999999999</v>
      </c>
    </row>
    <row r="25" spans="1:42" x14ac:dyDescent="0.35">
      <c r="A25" t="s">
        <v>101</v>
      </c>
      <c r="B25" s="1">
        <v>44973</v>
      </c>
      <c r="C25" t="s">
        <v>102</v>
      </c>
      <c r="D25" t="s">
        <v>54</v>
      </c>
      <c r="E25">
        <v>1</v>
      </c>
      <c r="F25" t="s">
        <v>58</v>
      </c>
      <c r="G25" t="s">
        <v>71</v>
      </c>
      <c r="H25" t="s">
        <v>25</v>
      </c>
      <c r="I25" t="s">
        <v>43</v>
      </c>
      <c r="J25" t="s">
        <v>19</v>
      </c>
      <c r="K25">
        <v>2023</v>
      </c>
      <c r="L25" t="s">
        <v>20</v>
      </c>
      <c r="M25" t="s">
        <v>5888</v>
      </c>
      <c r="N25" t="s">
        <v>5889</v>
      </c>
      <c r="O25" t="s">
        <v>5890</v>
      </c>
      <c r="P25" t="s">
        <v>5891</v>
      </c>
      <c r="Q25" t="s">
        <v>5892</v>
      </c>
      <c r="R25">
        <v>52000</v>
      </c>
      <c r="S25">
        <v>65000</v>
      </c>
      <c r="T25">
        <v>0.2</v>
      </c>
      <c r="U25" t="s">
        <v>5893</v>
      </c>
      <c r="V25">
        <v>12</v>
      </c>
      <c r="W25" s="1">
        <v>45506</v>
      </c>
      <c r="X25" t="s">
        <v>5894</v>
      </c>
      <c r="Y25">
        <v>302</v>
      </c>
      <c r="Z25">
        <v>109</v>
      </c>
      <c r="AA25">
        <v>415</v>
      </c>
      <c r="AB25">
        <v>0</v>
      </c>
      <c r="AC25">
        <v>10</v>
      </c>
      <c r="AD25">
        <v>0</v>
      </c>
      <c r="AE25" t="s">
        <v>6029</v>
      </c>
      <c r="AF25" s="1">
        <v>46203</v>
      </c>
      <c r="AG25" t="s">
        <v>6036</v>
      </c>
      <c r="AH25" t="s">
        <v>6035</v>
      </c>
      <c r="AI25" t="s">
        <v>6028</v>
      </c>
      <c r="AJ25" t="s">
        <v>6924</v>
      </c>
      <c r="AK25">
        <v>65000</v>
      </c>
      <c r="AL25">
        <v>7793.5</v>
      </c>
      <c r="AM25">
        <v>57206.5</v>
      </c>
      <c r="AN25">
        <v>52000</v>
      </c>
      <c r="AO25">
        <v>5206.5</v>
      </c>
      <c r="AP25">
        <v>9.0999999999999998E-2</v>
      </c>
    </row>
    <row r="26" spans="1:42" hidden="1" x14ac:dyDescent="0.35">
      <c r="A26" t="s">
        <v>80</v>
      </c>
      <c r="B26" s="1">
        <v>45074</v>
      </c>
      <c r="C26" t="s">
        <v>81</v>
      </c>
      <c r="D26" t="s">
        <v>82</v>
      </c>
      <c r="E26">
        <v>3</v>
      </c>
      <c r="F26" t="s">
        <v>48</v>
      </c>
      <c r="G26" t="s">
        <v>31</v>
      </c>
      <c r="H26" t="s">
        <v>17</v>
      </c>
      <c r="I26" t="s">
        <v>26</v>
      </c>
      <c r="J26" t="s">
        <v>75</v>
      </c>
      <c r="K26">
        <v>2023</v>
      </c>
      <c r="L26" t="s">
        <v>35</v>
      </c>
      <c r="M26" t="s">
        <v>5895</v>
      </c>
      <c r="N26" t="s">
        <v>5889</v>
      </c>
      <c r="O26" t="s">
        <v>5890</v>
      </c>
      <c r="P26" t="s">
        <v>5891</v>
      </c>
      <c r="Q26" t="s">
        <v>5896</v>
      </c>
      <c r="R26">
        <v>78000</v>
      </c>
      <c r="S26">
        <v>95000</v>
      </c>
      <c r="T26">
        <v>0.1789</v>
      </c>
      <c r="U26" t="s">
        <v>5893</v>
      </c>
      <c r="V26">
        <v>12</v>
      </c>
      <c r="W26" s="1">
        <v>45187</v>
      </c>
      <c r="X26" t="s">
        <v>5894</v>
      </c>
      <c r="Y26">
        <v>351</v>
      </c>
      <c r="Z26">
        <v>112</v>
      </c>
      <c r="AA26">
        <v>335</v>
      </c>
      <c r="AB26">
        <v>32</v>
      </c>
      <c r="AC26">
        <v>10</v>
      </c>
      <c r="AD26">
        <v>2496000</v>
      </c>
      <c r="AE26" t="s">
        <v>6025</v>
      </c>
      <c r="AF26" s="1">
        <v>46203</v>
      </c>
      <c r="AG26" t="s">
        <v>6037</v>
      </c>
      <c r="AH26" t="s">
        <v>6027</v>
      </c>
      <c r="AI26" t="s">
        <v>6028</v>
      </c>
      <c r="AJ26" t="s">
        <v>6924</v>
      </c>
      <c r="AK26">
        <v>285000</v>
      </c>
      <c r="AL26">
        <v>27217.5</v>
      </c>
      <c r="AM26">
        <v>257782.5</v>
      </c>
      <c r="AN26">
        <v>234000</v>
      </c>
      <c r="AO26">
        <v>23782.5</v>
      </c>
      <c r="AP26">
        <v>9.2299999999999993E-2</v>
      </c>
    </row>
    <row r="27" spans="1:42" hidden="1" x14ac:dyDescent="0.35">
      <c r="A27" t="s">
        <v>424</v>
      </c>
      <c r="B27" s="1">
        <v>45195</v>
      </c>
      <c r="C27" t="s">
        <v>102</v>
      </c>
      <c r="D27" t="s">
        <v>108</v>
      </c>
      <c r="E27">
        <v>2</v>
      </c>
      <c r="F27" t="s">
        <v>30</v>
      </c>
      <c r="G27" t="s">
        <v>16</v>
      </c>
      <c r="H27" t="s">
        <v>25</v>
      </c>
      <c r="I27" t="s">
        <v>43</v>
      </c>
      <c r="J27" t="s">
        <v>109</v>
      </c>
      <c r="K27">
        <v>2023</v>
      </c>
      <c r="L27" t="s">
        <v>60</v>
      </c>
      <c r="M27" t="s">
        <v>5977</v>
      </c>
      <c r="N27" t="s">
        <v>5974</v>
      </c>
      <c r="O27" t="s">
        <v>5978</v>
      </c>
      <c r="P27" t="s">
        <v>5979</v>
      </c>
      <c r="Q27" t="s">
        <v>5980</v>
      </c>
      <c r="R27">
        <v>3000</v>
      </c>
      <c r="S27">
        <v>3900</v>
      </c>
      <c r="T27">
        <v>0.23080000000000001</v>
      </c>
      <c r="U27" t="s">
        <v>5920</v>
      </c>
      <c r="V27">
        <v>36</v>
      </c>
      <c r="W27" s="1">
        <v>44816</v>
      </c>
      <c r="X27" t="s">
        <v>5894</v>
      </c>
      <c r="Y27">
        <v>237</v>
      </c>
      <c r="Z27">
        <v>110</v>
      </c>
      <c r="AA27">
        <v>240</v>
      </c>
      <c r="AB27">
        <v>48</v>
      </c>
      <c r="AC27">
        <v>10</v>
      </c>
      <c r="AD27">
        <v>144000</v>
      </c>
      <c r="AE27" t="s">
        <v>6025</v>
      </c>
      <c r="AF27" s="1">
        <v>46203</v>
      </c>
      <c r="AG27" t="s">
        <v>6036</v>
      </c>
      <c r="AH27" t="s">
        <v>6035</v>
      </c>
      <c r="AI27" t="s">
        <v>6028</v>
      </c>
      <c r="AJ27" t="s">
        <v>6925</v>
      </c>
      <c r="AK27">
        <v>7800</v>
      </c>
      <c r="AL27">
        <v>963.3</v>
      </c>
      <c r="AM27">
        <v>6836.7</v>
      </c>
      <c r="AN27">
        <v>6000</v>
      </c>
      <c r="AO27">
        <v>836.7</v>
      </c>
      <c r="AP27">
        <v>0.12239999999999999</v>
      </c>
    </row>
    <row r="28" spans="1:42" hidden="1" x14ac:dyDescent="0.35">
      <c r="A28" t="s">
        <v>605</v>
      </c>
      <c r="B28" s="1">
        <v>45250</v>
      </c>
      <c r="C28" t="s">
        <v>102</v>
      </c>
      <c r="D28" t="s">
        <v>173</v>
      </c>
      <c r="E28">
        <v>2</v>
      </c>
      <c r="F28" t="s">
        <v>128</v>
      </c>
      <c r="G28" t="s">
        <v>96</v>
      </c>
      <c r="H28" t="s">
        <v>25</v>
      </c>
      <c r="I28" t="s">
        <v>43</v>
      </c>
      <c r="J28" t="s">
        <v>50</v>
      </c>
      <c r="K28">
        <v>2023</v>
      </c>
      <c r="L28" t="s">
        <v>51</v>
      </c>
      <c r="M28" t="s">
        <v>5904</v>
      </c>
      <c r="N28" t="s">
        <v>5889</v>
      </c>
      <c r="O28" t="s">
        <v>5898</v>
      </c>
      <c r="P28" t="s">
        <v>5899</v>
      </c>
      <c r="Q28" t="s">
        <v>5905</v>
      </c>
      <c r="R28">
        <v>12500</v>
      </c>
      <c r="S28">
        <v>15500</v>
      </c>
      <c r="T28">
        <v>0.19350000000000001</v>
      </c>
      <c r="U28" t="s">
        <v>5901</v>
      </c>
      <c r="V28">
        <v>12</v>
      </c>
      <c r="W28" s="1">
        <v>45140</v>
      </c>
      <c r="X28" t="s">
        <v>5894</v>
      </c>
      <c r="Y28">
        <v>313</v>
      </c>
      <c r="Z28">
        <v>58</v>
      </c>
      <c r="AA28">
        <v>294</v>
      </c>
      <c r="AB28">
        <v>65</v>
      </c>
      <c r="AC28">
        <v>10</v>
      </c>
      <c r="AD28">
        <v>812500</v>
      </c>
      <c r="AE28" t="s">
        <v>6025</v>
      </c>
      <c r="AF28" s="1">
        <v>46203</v>
      </c>
      <c r="AG28" t="s">
        <v>6036</v>
      </c>
      <c r="AH28" t="s">
        <v>6035</v>
      </c>
      <c r="AI28" t="s">
        <v>6028</v>
      </c>
      <c r="AJ28" t="s">
        <v>6925</v>
      </c>
      <c r="AK28">
        <v>31000</v>
      </c>
      <c r="AL28">
        <v>651</v>
      </c>
      <c r="AM28">
        <v>30349</v>
      </c>
      <c r="AN28">
        <v>25000</v>
      </c>
      <c r="AO28">
        <v>5349</v>
      </c>
      <c r="AP28">
        <v>0.1762</v>
      </c>
    </row>
    <row r="29" spans="1:42" hidden="1" x14ac:dyDescent="0.35">
      <c r="A29" t="s">
        <v>85</v>
      </c>
      <c r="B29" s="1">
        <v>45145</v>
      </c>
      <c r="C29" t="s">
        <v>86</v>
      </c>
      <c r="D29" t="s">
        <v>87</v>
      </c>
      <c r="E29">
        <v>4</v>
      </c>
      <c r="F29" t="s">
        <v>48</v>
      </c>
      <c r="G29" t="s">
        <v>31</v>
      </c>
      <c r="H29" t="s">
        <v>25</v>
      </c>
      <c r="I29" t="s">
        <v>18</v>
      </c>
      <c r="J29" t="s">
        <v>59</v>
      </c>
      <c r="K29">
        <v>2023</v>
      </c>
      <c r="L29" t="s">
        <v>60</v>
      </c>
      <c r="M29" t="s">
        <v>5924</v>
      </c>
      <c r="N29" t="s">
        <v>5913</v>
      </c>
      <c r="O29" t="s">
        <v>5917</v>
      </c>
      <c r="P29" t="s">
        <v>5925</v>
      </c>
      <c r="Q29" t="s">
        <v>5926</v>
      </c>
      <c r="R29">
        <v>46000</v>
      </c>
      <c r="S29">
        <v>56000</v>
      </c>
      <c r="T29">
        <v>0.17860000000000001</v>
      </c>
      <c r="U29" t="s">
        <v>5920</v>
      </c>
      <c r="V29">
        <v>12</v>
      </c>
      <c r="W29" s="1">
        <v>44847</v>
      </c>
      <c r="X29" t="s">
        <v>5894</v>
      </c>
      <c r="Y29">
        <v>224</v>
      </c>
      <c r="Z29">
        <v>96</v>
      </c>
      <c r="AA29">
        <v>304</v>
      </c>
      <c r="AB29">
        <v>54</v>
      </c>
      <c r="AC29">
        <v>10</v>
      </c>
      <c r="AD29">
        <v>2484000</v>
      </c>
      <c r="AE29" t="s">
        <v>6025</v>
      </c>
      <c r="AF29" s="1">
        <v>46203</v>
      </c>
      <c r="AG29" t="s">
        <v>6058</v>
      </c>
      <c r="AH29" t="s">
        <v>6027</v>
      </c>
      <c r="AI29" t="s">
        <v>6028</v>
      </c>
      <c r="AJ29" t="s">
        <v>6925</v>
      </c>
      <c r="AK29">
        <v>224000</v>
      </c>
      <c r="AL29">
        <v>3875.2</v>
      </c>
      <c r="AM29">
        <v>220124.79999999999</v>
      </c>
      <c r="AN29">
        <v>184000</v>
      </c>
      <c r="AO29">
        <v>36124.800000000003</v>
      </c>
      <c r="AP29">
        <v>0.1641</v>
      </c>
    </row>
    <row r="30" spans="1:42" hidden="1" x14ac:dyDescent="0.35">
      <c r="A30" t="s">
        <v>88</v>
      </c>
      <c r="B30" s="1">
        <v>45068</v>
      </c>
      <c r="C30" t="s">
        <v>89</v>
      </c>
      <c r="D30" t="s">
        <v>82</v>
      </c>
      <c r="E30">
        <v>2</v>
      </c>
      <c r="F30" t="s">
        <v>30</v>
      </c>
      <c r="G30" t="s">
        <v>16</v>
      </c>
      <c r="H30" t="s">
        <v>25</v>
      </c>
      <c r="I30" t="s">
        <v>26</v>
      </c>
      <c r="J30" t="s">
        <v>75</v>
      </c>
      <c r="K30">
        <v>2023</v>
      </c>
      <c r="L30" t="s">
        <v>35</v>
      </c>
      <c r="M30" t="s">
        <v>5895</v>
      </c>
      <c r="N30" t="s">
        <v>5889</v>
      </c>
      <c r="O30" t="s">
        <v>5890</v>
      </c>
      <c r="P30" t="s">
        <v>5891</v>
      </c>
      <c r="Q30" t="s">
        <v>5896</v>
      </c>
      <c r="R30">
        <v>78000</v>
      </c>
      <c r="S30">
        <v>95000</v>
      </c>
      <c r="T30">
        <v>0.1789</v>
      </c>
      <c r="U30" t="s">
        <v>5893</v>
      </c>
      <c r="V30">
        <v>12</v>
      </c>
      <c r="W30" s="1">
        <v>45187</v>
      </c>
      <c r="X30" t="s">
        <v>5894</v>
      </c>
      <c r="Y30">
        <v>351</v>
      </c>
      <c r="Z30">
        <v>112</v>
      </c>
      <c r="AA30">
        <v>335</v>
      </c>
      <c r="AB30">
        <v>32</v>
      </c>
      <c r="AC30">
        <v>10</v>
      </c>
      <c r="AD30">
        <v>2496000</v>
      </c>
      <c r="AE30" t="s">
        <v>6025</v>
      </c>
      <c r="AF30" s="1">
        <v>46203</v>
      </c>
      <c r="AG30" t="s">
        <v>6038</v>
      </c>
      <c r="AH30" t="s">
        <v>6035</v>
      </c>
      <c r="AI30" t="s">
        <v>6028</v>
      </c>
      <c r="AJ30" t="s">
        <v>6924</v>
      </c>
      <c r="AK30">
        <v>190000</v>
      </c>
      <c r="AL30">
        <v>19475</v>
      </c>
      <c r="AM30">
        <v>170525</v>
      </c>
      <c r="AN30">
        <v>156000</v>
      </c>
      <c r="AO30">
        <v>14525</v>
      </c>
      <c r="AP30">
        <v>8.5199999999999998E-2</v>
      </c>
    </row>
    <row r="31" spans="1:42" hidden="1" x14ac:dyDescent="0.35">
      <c r="A31" t="s">
        <v>730</v>
      </c>
      <c r="B31" s="1">
        <v>45245</v>
      </c>
      <c r="C31" t="s">
        <v>81</v>
      </c>
      <c r="D31" t="s">
        <v>200</v>
      </c>
      <c r="E31">
        <v>1</v>
      </c>
      <c r="F31" t="s">
        <v>15</v>
      </c>
      <c r="G31" t="s">
        <v>31</v>
      </c>
      <c r="H31" t="s">
        <v>17</v>
      </c>
      <c r="I31" t="s">
        <v>18</v>
      </c>
      <c r="J31" t="s">
        <v>50</v>
      </c>
      <c r="K31">
        <v>2023</v>
      </c>
      <c r="L31" t="s">
        <v>51</v>
      </c>
      <c r="M31" t="s">
        <v>5960</v>
      </c>
      <c r="N31" t="s">
        <v>5949</v>
      </c>
      <c r="O31" t="s">
        <v>5961</v>
      </c>
      <c r="P31" t="s">
        <v>5951</v>
      </c>
      <c r="Q31" t="s">
        <v>5962</v>
      </c>
      <c r="R31">
        <v>2100</v>
      </c>
      <c r="S31">
        <v>2800</v>
      </c>
      <c r="T31">
        <v>0.25</v>
      </c>
      <c r="U31" t="s">
        <v>5940</v>
      </c>
      <c r="V31">
        <v>12</v>
      </c>
      <c r="W31" s="1">
        <v>45378</v>
      </c>
      <c r="X31" t="s">
        <v>5894</v>
      </c>
      <c r="Y31">
        <v>198</v>
      </c>
      <c r="Z31">
        <v>79</v>
      </c>
      <c r="AA31">
        <v>243</v>
      </c>
      <c r="AB31">
        <v>87</v>
      </c>
      <c r="AC31">
        <v>10</v>
      </c>
      <c r="AD31">
        <v>182700</v>
      </c>
      <c r="AE31" t="s">
        <v>6025</v>
      </c>
      <c r="AF31" s="1">
        <v>46203</v>
      </c>
      <c r="AG31" t="s">
        <v>6037</v>
      </c>
      <c r="AH31" t="s">
        <v>6027</v>
      </c>
      <c r="AI31" t="s">
        <v>6028</v>
      </c>
      <c r="AJ31" t="s">
        <v>6925</v>
      </c>
      <c r="AK31">
        <v>2800</v>
      </c>
      <c r="AL31">
        <v>263.76</v>
      </c>
      <c r="AM31">
        <v>2536.2399999999998</v>
      </c>
      <c r="AN31">
        <v>2100</v>
      </c>
      <c r="AO31">
        <v>436.24</v>
      </c>
      <c r="AP31">
        <v>0.17199999999999999</v>
      </c>
    </row>
    <row r="32" spans="1:42" hidden="1" x14ac:dyDescent="0.35">
      <c r="A32" t="s">
        <v>90</v>
      </c>
      <c r="B32" s="1">
        <v>44974</v>
      </c>
      <c r="C32" t="s">
        <v>91</v>
      </c>
      <c r="D32" t="s">
        <v>92</v>
      </c>
      <c r="E32">
        <v>1</v>
      </c>
      <c r="F32" t="s">
        <v>24</v>
      </c>
      <c r="G32" t="s">
        <v>16</v>
      </c>
      <c r="H32" t="s">
        <v>32</v>
      </c>
      <c r="I32" t="s">
        <v>33</v>
      </c>
      <c r="J32" t="s">
        <v>19</v>
      </c>
      <c r="K32">
        <v>2023</v>
      </c>
      <c r="L32" t="s">
        <v>20</v>
      </c>
      <c r="M32" t="s">
        <v>5973</v>
      </c>
      <c r="N32" t="s">
        <v>5974</v>
      </c>
      <c r="O32" t="s">
        <v>5975</v>
      </c>
      <c r="P32" t="s">
        <v>5899</v>
      </c>
      <c r="Q32" t="s">
        <v>5976</v>
      </c>
      <c r="R32">
        <v>7600</v>
      </c>
      <c r="S32">
        <v>9800</v>
      </c>
      <c r="T32">
        <v>0.22450000000000001</v>
      </c>
      <c r="U32" t="s">
        <v>5901</v>
      </c>
      <c r="V32">
        <v>36</v>
      </c>
      <c r="W32" s="1">
        <v>45281</v>
      </c>
      <c r="X32" t="s">
        <v>5894</v>
      </c>
      <c r="Y32">
        <v>214</v>
      </c>
      <c r="Z32">
        <v>101</v>
      </c>
      <c r="AA32">
        <v>188</v>
      </c>
      <c r="AB32">
        <v>51</v>
      </c>
      <c r="AC32">
        <v>10</v>
      </c>
      <c r="AD32">
        <v>387600</v>
      </c>
      <c r="AE32" t="s">
        <v>6025</v>
      </c>
      <c r="AF32" s="1">
        <v>46203</v>
      </c>
      <c r="AG32" t="s">
        <v>6074</v>
      </c>
      <c r="AH32" t="s">
        <v>6027</v>
      </c>
      <c r="AI32" t="s">
        <v>6028</v>
      </c>
      <c r="AJ32" t="s">
        <v>6924</v>
      </c>
      <c r="AK32">
        <v>9800</v>
      </c>
      <c r="AL32">
        <v>1161.3</v>
      </c>
      <c r="AM32">
        <v>8638.7000000000007</v>
      </c>
      <c r="AN32">
        <v>7600</v>
      </c>
      <c r="AO32">
        <v>1038.7</v>
      </c>
      <c r="AP32">
        <v>0.1202</v>
      </c>
    </row>
    <row r="33" spans="1:42" hidden="1" x14ac:dyDescent="0.35">
      <c r="A33" t="s">
        <v>1023</v>
      </c>
      <c r="B33" s="1">
        <v>44948</v>
      </c>
      <c r="C33" t="s">
        <v>81</v>
      </c>
      <c r="D33" t="s">
        <v>137</v>
      </c>
      <c r="E33">
        <v>1</v>
      </c>
      <c r="F33" t="s">
        <v>58</v>
      </c>
      <c r="G33" t="s">
        <v>67</v>
      </c>
      <c r="H33" t="s">
        <v>17</v>
      </c>
      <c r="I33" t="s">
        <v>26</v>
      </c>
      <c r="J33" t="s">
        <v>112</v>
      </c>
      <c r="K33">
        <v>2023</v>
      </c>
      <c r="L33" t="s">
        <v>20</v>
      </c>
      <c r="M33" t="s">
        <v>5930</v>
      </c>
      <c r="N33" t="s">
        <v>5931</v>
      </c>
      <c r="O33" t="s">
        <v>5932</v>
      </c>
      <c r="P33" t="s">
        <v>5891</v>
      </c>
      <c r="Q33" t="s">
        <v>5933</v>
      </c>
      <c r="R33">
        <v>14800</v>
      </c>
      <c r="S33">
        <v>18500</v>
      </c>
      <c r="T33">
        <v>0.2</v>
      </c>
      <c r="U33" t="s">
        <v>5893</v>
      </c>
      <c r="V33">
        <v>12</v>
      </c>
      <c r="W33" s="1">
        <v>45474</v>
      </c>
      <c r="X33" t="s">
        <v>5894</v>
      </c>
      <c r="Y33">
        <v>213</v>
      </c>
      <c r="Z33">
        <v>93</v>
      </c>
      <c r="AA33">
        <v>278</v>
      </c>
      <c r="AB33">
        <v>42</v>
      </c>
      <c r="AC33">
        <v>10</v>
      </c>
      <c r="AD33">
        <v>621600</v>
      </c>
      <c r="AE33" t="s">
        <v>6025</v>
      </c>
      <c r="AF33" s="1">
        <v>46203</v>
      </c>
      <c r="AG33" t="s">
        <v>6037</v>
      </c>
      <c r="AH33" t="s">
        <v>6027</v>
      </c>
      <c r="AI33" t="s">
        <v>6028</v>
      </c>
      <c r="AJ33" t="s">
        <v>6924</v>
      </c>
      <c r="AK33">
        <v>18500</v>
      </c>
      <c r="AL33">
        <v>464.35</v>
      </c>
      <c r="AM33">
        <v>18035.650000000001</v>
      </c>
      <c r="AN33">
        <v>14800</v>
      </c>
      <c r="AO33">
        <v>3235.65</v>
      </c>
      <c r="AP33">
        <v>0.1794</v>
      </c>
    </row>
    <row r="34" spans="1:42" hidden="1" x14ac:dyDescent="0.35">
      <c r="A34" t="s">
        <v>93</v>
      </c>
      <c r="B34" s="1">
        <v>45116</v>
      </c>
      <c r="C34" t="s">
        <v>94</v>
      </c>
      <c r="D34" t="s">
        <v>95</v>
      </c>
      <c r="E34">
        <v>2</v>
      </c>
      <c r="F34" t="s">
        <v>24</v>
      </c>
      <c r="G34" t="s">
        <v>96</v>
      </c>
      <c r="H34" t="s">
        <v>17</v>
      </c>
      <c r="I34" t="s">
        <v>26</v>
      </c>
      <c r="J34" t="s">
        <v>97</v>
      </c>
      <c r="K34">
        <v>2023</v>
      </c>
      <c r="L34" t="s">
        <v>60</v>
      </c>
      <c r="M34" t="s">
        <v>5948</v>
      </c>
      <c r="N34" t="s">
        <v>5949</v>
      </c>
      <c r="O34" t="s">
        <v>5950</v>
      </c>
      <c r="P34" t="s">
        <v>5951</v>
      </c>
      <c r="Q34" t="s">
        <v>5952</v>
      </c>
      <c r="R34">
        <v>2900</v>
      </c>
      <c r="S34">
        <v>3800</v>
      </c>
      <c r="T34">
        <v>0.23680000000000001</v>
      </c>
      <c r="U34" t="s">
        <v>5940</v>
      </c>
      <c r="V34">
        <v>12</v>
      </c>
      <c r="W34" s="1">
        <v>45359</v>
      </c>
      <c r="X34" t="s">
        <v>5894</v>
      </c>
      <c r="Y34">
        <v>220</v>
      </c>
      <c r="Z34">
        <v>49</v>
      </c>
      <c r="AA34">
        <v>227</v>
      </c>
      <c r="AB34">
        <v>23</v>
      </c>
      <c r="AC34">
        <v>10</v>
      </c>
      <c r="AD34">
        <v>66700</v>
      </c>
      <c r="AE34" t="s">
        <v>6025</v>
      </c>
      <c r="AF34" s="1">
        <v>46203</v>
      </c>
      <c r="AG34" t="s">
        <v>6070</v>
      </c>
      <c r="AH34" t="s">
        <v>6035</v>
      </c>
      <c r="AI34" t="s">
        <v>6028</v>
      </c>
      <c r="AJ34" t="s">
        <v>6925</v>
      </c>
      <c r="AK34">
        <v>7600</v>
      </c>
      <c r="AL34">
        <v>273.60000000000002</v>
      </c>
      <c r="AM34">
        <v>7326.4</v>
      </c>
      <c r="AN34">
        <v>5800</v>
      </c>
      <c r="AO34">
        <v>1526.4</v>
      </c>
      <c r="AP34">
        <v>0.20830000000000001</v>
      </c>
    </row>
    <row r="35" spans="1:42" hidden="1" x14ac:dyDescent="0.35">
      <c r="A35" t="s">
        <v>98</v>
      </c>
      <c r="B35" s="1">
        <v>45158</v>
      </c>
      <c r="C35" t="s">
        <v>99</v>
      </c>
      <c r="D35" t="s">
        <v>100</v>
      </c>
      <c r="E35">
        <v>2</v>
      </c>
      <c r="F35" t="s">
        <v>24</v>
      </c>
      <c r="G35" t="s">
        <v>79</v>
      </c>
      <c r="H35" t="s">
        <v>17</v>
      </c>
      <c r="I35" t="s">
        <v>43</v>
      </c>
      <c r="J35" t="s">
        <v>59</v>
      </c>
      <c r="K35">
        <v>2023</v>
      </c>
      <c r="L35" t="s">
        <v>60</v>
      </c>
      <c r="M35" t="s">
        <v>5941</v>
      </c>
      <c r="N35" t="s">
        <v>5931</v>
      </c>
      <c r="O35" t="s">
        <v>5942</v>
      </c>
      <c r="P35" t="s">
        <v>5938</v>
      </c>
      <c r="Q35" t="s">
        <v>5943</v>
      </c>
      <c r="R35">
        <v>9800</v>
      </c>
      <c r="S35">
        <v>12500</v>
      </c>
      <c r="T35">
        <v>0.216</v>
      </c>
      <c r="U35" t="s">
        <v>5940</v>
      </c>
      <c r="V35">
        <v>6</v>
      </c>
      <c r="W35" s="1">
        <v>45383</v>
      </c>
      <c r="X35" t="s">
        <v>5894</v>
      </c>
      <c r="Y35">
        <v>102</v>
      </c>
      <c r="Z35">
        <v>94</v>
      </c>
      <c r="AA35">
        <v>142</v>
      </c>
      <c r="AB35">
        <v>76</v>
      </c>
      <c r="AC35">
        <v>10</v>
      </c>
      <c r="AD35">
        <v>744800</v>
      </c>
      <c r="AE35" t="s">
        <v>6025</v>
      </c>
      <c r="AF35" s="1">
        <v>46203</v>
      </c>
      <c r="AG35" t="s">
        <v>6065</v>
      </c>
      <c r="AH35" t="s">
        <v>6035</v>
      </c>
      <c r="AI35" t="s">
        <v>6028</v>
      </c>
      <c r="AJ35" t="s">
        <v>6925</v>
      </c>
      <c r="AK35">
        <v>25000</v>
      </c>
      <c r="AL35">
        <v>1945</v>
      </c>
      <c r="AM35">
        <v>23055</v>
      </c>
      <c r="AN35">
        <v>19600</v>
      </c>
      <c r="AO35">
        <v>3455</v>
      </c>
      <c r="AP35">
        <v>0.14990000000000001</v>
      </c>
    </row>
    <row r="36" spans="1:42" hidden="1" x14ac:dyDescent="0.35">
      <c r="A36" t="s">
        <v>1152</v>
      </c>
      <c r="B36" s="1">
        <v>45134</v>
      </c>
      <c r="C36" t="s">
        <v>89</v>
      </c>
      <c r="D36" t="s">
        <v>14</v>
      </c>
      <c r="E36">
        <v>2</v>
      </c>
      <c r="F36" t="s">
        <v>24</v>
      </c>
      <c r="G36" t="s">
        <v>31</v>
      </c>
      <c r="H36" t="s">
        <v>17</v>
      </c>
      <c r="I36" t="s">
        <v>43</v>
      </c>
      <c r="J36" t="s">
        <v>97</v>
      </c>
      <c r="K36">
        <v>2023</v>
      </c>
      <c r="L36" t="s">
        <v>60</v>
      </c>
      <c r="M36" t="s">
        <v>5934</v>
      </c>
      <c r="N36" t="s">
        <v>5931</v>
      </c>
      <c r="O36" t="s">
        <v>5932</v>
      </c>
      <c r="P36" t="s">
        <v>5891</v>
      </c>
      <c r="Q36" t="s">
        <v>5935</v>
      </c>
      <c r="R36">
        <v>10800</v>
      </c>
      <c r="S36">
        <v>13500</v>
      </c>
      <c r="T36">
        <v>0.2</v>
      </c>
      <c r="U36" t="s">
        <v>5893</v>
      </c>
      <c r="V36">
        <v>12</v>
      </c>
      <c r="W36" s="1">
        <v>44567</v>
      </c>
      <c r="X36" t="s">
        <v>5894</v>
      </c>
      <c r="Y36">
        <v>169</v>
      </c>
      <c r="Z36">
        <v>68</v>
      </c>
      <c r="AA36">
        <v>202</v>
      </c>
      <c r="AB36">
        <v>85</v>
      </c>
      <c r="AC36">
        <v>10</v>
      </c>
      <c r="AD36">
        <v>918000</v>
      </c>
      <c r="AE36" t="s">
        <v>6025</v>
      </c>
      <c r="AF36" s="1">
        <v>46203</v>
      </c>
      <c r="AG36" t="s">
        <v>6038</v>
      </c>
      <c r="AH36" t="s">
        <v>6035</v>
      </c>
      <c r="AI36" t="s">
        <v>6028</v>
      </c>
      <c r="AJ36" t="s">
        <v>6925</v>
      </c>
      <c r="AK36">
        <v>27000</v>
      </c>
      <c r="AL36">
        <v>2991.6</v>
      </c>
      <c r="AM36">
        <v>24008.400000000001</v>
      </c>
      <c r="AN36">
        <v>21600</v>
      </c>
      <c r="AO36">
        <v>2408.4</v>
      </c>
      <c r="AP36">
        <v>0.1003</v>
      </c>
    </row>
    <row r="37" spans="1:42" hidden="1" x14ac:dyDescent="0.35">
      <c r="A37" t="s">
        <v>350</v>
      </c>
      <c r="B37" s="1">
        <v>45107</v>
      </c>
      <c r="C37" t="s">
        <v>351</v>
      </c>
      <c r="D37" t="s">
        <v>78</v>
      </c>
      <c r="E37">
        <v>2</v>
      </c>
      <c r="F37" t="s">
        <v>30</v>
      </c>
      <c r="G37" t="s">
        <v>31</v>
      </c>
      <c r="H37" t="s">
        <v>17</v>
      </c>
      <c r="I37" t="s">
        <v>18</v>
      </c>
      <c r="J37" t="s">
        <v>34</v>
      </c>
      <c r="K37">
        <v>2023</v>
      </c>
      <c r="L37" t="s">
        <v>35</v>
      </c>
      <c r="M37" t="s">
        <v>5992</v>
      </c>
      <c r="N37" t="s">
        <v>5989</v>
      </c>
      <c r="O37" t="s">
        <v>5993</v>
      </c>
      <c r="P37" t="s">
        <v>5899</v>
      </c>
      <c r="Q37" t="s">
        <v>5994</v>
      </c>
      <c r="R37">
        <v>850</v>
      </c>
      <c r="S37">
        <v>1200</v>
      </c>
      <c r="T37">
        <v>0.29170000000000001</v>
      </c>
      <c r="U37" t="s">
        <v>5901</v>
      </c>
      <c r="V37">
        <v>6</v>
      </c>
      <c r="W37" s="1">
        <v>45066</v>
      </c>
      <c r="X37" t="s">
        <v>5894</v>
      </c>
      <c r="Y37">
        <v>275</v>
      </c>
      <c r="Z37">
        <v>92</v>
      </c>
      <c r="AA37">
        <v>285</v>
      </c>
      <c r="AB37">
        <v>78</v>
      </c>
      <c r="AC37">
        <v>10</v>
      </c>
      <c r="AD37">
        <v>66300</v>
      </c>
      <c r="AE37" t="s">
        <v>6025</v>
      </c>
      <c r="AF37" s="1">
        <v>46203</v>
      </c>
      <c r="AG37" t="s">
        <v>6039</v>
      </c>
      <c r="AH37" t="s">
        <v>6035</v>
      </c>
      <c r="AI37" t="s">
        <v>6028</v>
      </c>
      <c r="AJ37" t="s">
        <v>6924</v>
      </c>
      <c r="AK37">
        <v>2400</v>
      </c>
      <c r="AL37">
        <v>22.8</v>
      </c>
      <c r="AM37">
        <v>2377.1999999999998</v>
      </c>
      <c r="AN37">
        <v>1700</v>
      </c>
      <c r="AO37">
        <v>677.2</v>
      </c>
      <c r="AP37">
        <v>0.28489999999999999</v>
      </c>
    </row>
    <row r="38" spans="1:42" hidden="1" x14ac:dyDescent="0.35">
      <c r="A38" t="s">
        <v>103</v>
      </c>
      <c r="B38" s="1">
        <v>45211</v>
      </c>
      <c r="C38" t="s">
        <v>104</v>
      </c>
      <c r="D38" t="s">
        <v>105</v>
      </c>
      <c r="E38">
        <v>2</v>
      </c>
      <c r="F38" t="s">
        <v>48</v>
      </c>
      <c r="G38" t="s">
        <v>71</v>
      </c>
      <c r="H38" t="s">
        <v>25</v>
      </c>
      <c r="I38" t="s">
        <v>26</v>
      </c>
      <c r="J38" t="s">
        <v>55</v>
      </c>
      <c r="K38">
        <v>2023</v>
      </c>
      <c r="L38" t="s">
        <v>51</v>
      </c>
      <c r="M38" t="s">
        <v>5916</v>
      </c>
      <c r="N38" t="s">
        <v>5913</v>
      </c>
      <c r="O38" t="s">
        <v>5917</v>
      </c>
      <c r="P38" t="s">
        <v>5918</v>
      </c>
      <c r="Q38" t="s">
        <v>5919</v>
      </c>
      <c r="R38">
        <v>63000</v>
      </c>
      <c r="S38">
        <v>76000</v>
      </c>
      <c r="T38">
        <v>0.1711</v>
      </c>
      <c r="U38" t="s">
        <v>5920</v>
      </c>
      <c r="V38">
        <v>12</v>
      </c>
      <c r="W38" s="1">
        <v>44617</v>
      </c>
      <c r="X38" t="s">
        <v>5894</v>
      </c>
      <c r="Y38">
        <v>252</v>
      </c>
      <c r="Z38">
        <v>75</v>
      </c>
      <c r="AA38">
        <v>289</v>
      </c>
      <c r="AB38">
        <v>48</v>
      </c>
      <c r="AC38">
        <v>10</v>
      </c>
      <c r="AD38">
        <v>3024000</v>
      </c>
      <c r="AE38" t="s">
        <v>6025</v>
      </c>
      <c r="AF38" s="1">
        <v>46203</v>
      </c>
      <c r="AG38" t="s">
        <v>6051</v>
      </c>
      <c r="AH38" t="s">
        <v>6035</v>
      </c>
      <c r="AI38" t="s">
        <v>6028</v>
      </c>
      <c r="AJ38" t="s">
        <v>6925</v>
      </c>
      <c r="AK38">
        <v>152000</v>
      </c>
      <c r="AL38">
        <v>8770.4</v>
      </c>
      <c r="AM38">
        <v>143229.6</v>
      </c>
      <c r="AN38">
        <v>126000</v>
      </c>
      <c r="AO38">
        <v>17229.599999999999</v>
      </c>
      <c r="AP38">
        <v>0.1203</v>
      </c>
    </row>
    <row r="39" spans="1:42" hidden="1" x14ac:dyDescent="0.35">
      <c r="A39" t="s">
        <v>600</v>
      </c>
      <c r="B39" s="1">
        <v>45250</v>
      </c>
      <c r="C39" t="s">
        <v>351</v>
      </c>
      <c r="D39" t="s">
        <v>140</v>
      </c>
      <c r="E39">
        <v>1</v>
      </c>
      <c r="F39" t="s">
        <v>30</v>
      </c>
      <c r="G39" t="s">
        <v>67</v>
      </c>
      <c r="H39" t="s">
        <v>25</v>
      </c>
      <c r="I39" t="s">
        <v>26</v>
      </c>
      <c r="J39" t="s">
        <v>50</v>
      </c>
      <c r="K39">
        <v>2023</v>
      </c>
      <c r="L39" t="s">
        <v>51</v>
      </c>
      <c r="M39" t="s">
        <v>5944</v>
      </c>
      <c r="N39" t="s">
        <v>5931</v>
      </c>
      <c r="O39" t="s">
        <v>5945</v>
      </c>
      <c r="P39" t="s">
        <v>5946</v>
      </c>
      <c r="Q39" t="s">
        <v>5947</v>
      </c>
      <c r="R39">
        <v>6500</v>
      </c>
      <c r="S39">
        <v>8500</v>
      </c>
      <c r="T39">
        <v>0.23530000000000001</v>
      </c>
      <c r="U39" t="s">
        <v>5940</v>
      </c>
      <c r="V39">
        <v>6</v>
      </c>
      <c r="W39" s="1">
        <v>44693</v>
      </c>
      <c r="X39" t="s">
        <v>5894</v>
      </c>
      <c r="Y39">
        <v>116</v>
      </c>
      <c r="Z39">
        <v>117</v>
      </c>
      <c r="AA39">
        <v>124</v>
      </c>
      <c r="AB39">
        <v>67</v>
      </c>
      <c r="AC39">
        <v>10</v>
      </c>
      <c r="AD39">
        <v>435500</v>
      </c>
      <c r="AE39" t="s">
        <v>6025</v>
      </c>
      <c r="AF39" s="1">
        <v>46203</v>
      </c>
      <c r="AG39" t="s">
        <v>6039</v>
      </c>
      <c r="AH39" t="s">
        <v>6035</v>
      </c>
      <c r="AI39" t="s">
        <v>6028</v>
      </c>
      <c r="AJ39" t="s">
        <v>6925</v>
      </c>
      <c r="AK39">
        <v>8500</v>
      </c>
      <c r="AL39">
        <v>895.05</v>
      </c>
      <c r="AM39">
        <v>7604.95</v>
      </c>
      <c r="AN39">
        <v>6500</v>
      </c>
      <c r="AO39">
        <v>1104.95</v>
      </c>
      <c r="AP39">
        <v>0.14530000000000001</v>
      </c>
    </row>
    <row r="40" spans="1:42" hidden="1" x14ac:dyDescent="0.35">
      <c r="A40" t="s">
        <v>106</v>
      </c>
      <c r="B40" s="1">
        <v>45186</v>
      </c>
      <c r="C40" t="s">
        <v>107</v>
      </c>
      <c r="D40" t="s">
        <v>108</v>
      </c>
      <c r="E40">
        <v>1</v>
      </c>
      <c r="F40" t="s">
        <v>30</v>
      </c>
      <c r="G40" t="s">
        <v>71</v>
      </c>
      <c r="H40" t="s">
        <v>25</v>
      </c>
      <c r="I40" t="s">
        <v>18</v>
      </c>
      <c r="J40" t="s">
        <v>109</v>
      </c>
      <c r="K40">
        <v>2023</v>
      </c>
      <c r="L40" t="s">
        <v>60</v>
      </c>
      <c r="M40" t="s">
        <v>5977</v>
      </c>
      <c r="N40" t="s">
        <v>5974</v>
      </c>
      <c r="O40" t="s">
        <v>5978</v>
      </c>
      <c r="P40" t="s">
        <v>5979</v>
      </c>
      <c r="Q40" t="s">
        <v>5980</v>
      </c>
      <c r="R40">
        <v>3000</v>
      </c>
      <c r="S40">
        <v>3900</v>
      </c>
      <c r="T40">
        <v>0.23080000000000001</v>
      </c>
      <c r="U40" t="s">
        <v>5920</v>
      </c>
      <c r="V40">
        <v>36</v>
      </c>
      <c r="W40" s="1">
        <v>44816</v>
      </c>
      <c r="X40" t="s">
        <v>5894</v>
      </c>
      <c r="Y40">
        <v>237</v>
      </c>
      <c r="Z40">
        <v>110</v>
      </c>
      <c r="AA40">
        <v>240</v>
      </c>
      <c r="AB40">
        <v>48</v>
      </c>
      <c r="AC40">
        <v>10</v>
      </c>
      <c r="AD40">
        <v>144000</v>
      </c>
      <c r="AE40" t="s">
        <v>6025</v>
      </c>
      <c r="AF40" s="1">
        <v>46203</v>
      </c>
      <c r="AG40" t="s">
        <v>6082</v>
      </c>
      <c r="AH40" t="s">
        <v>6035</v>
      </c>
      <c r="AI40" t="s">
        <v>6028</v>
      </c>
      <c r="AJ40" t="s">
        <v>6925</v>
      </c>
      <c r="AK40">
        <v>3900</v>
      </c>
      <c r="AL40">
        <v>331.11</v>
      </c>
      <c r="AM40">
        <v>3568.89</v>
      </c>
      <c r="AN40">
        <v>3000</v>
      </c>
      <c r="AO40">
        <v>568.89</v>
      </c>
      <c r="AP40">
        <v>0.15939999999999999</v>
      </c>
    </row>
    <row r="41" spans="1:42" hidden="1" x14ac:dyDescent="0.35">
      <c r="A41" t="s">
        <v>808</v>
      </c>
      <c r="B41" s="1">
        <v>45071</v>
      </c>
      <c r="C41" t="s">
        <v>351</v>
      </c>
      <c r="D41" t="s">
        <v>208</v>
      </c>
      <c r="E41">
        <v>1</v>
      </c>
      <c r="F41" t="s">
        <v>58</v>
      </c>
      <c r="G41" t="s">
        <v>67</v>
      </c>
      <c r="H41" t="s">
        <v>17</v>
      </c>
      <c r="I41" t="s">
        <v>43</v>
      </c>
      <c r="J41" t="s">
        <v>75</v>
      </c>
      <c r="K41">
        <v>2023</v>
      </c>
      <c r="L41" t="s">
        <v>35</v>
      </c>
      <c r="M41" t="s">
        <v>5910</v>
      </c>
      <c r="N41" t="s">
        <v>5889</v>
      </c>
      <c r="O41" t="s">
        <v>5898</v>
      </c>
      <c r="P41" t="s">
        <v>5907</v>
      </c>
      <c r="Q41" t="s">
        <v>5911</v>
      </c>
      <c r="R41">
        <v>10500</v>
      </c>
      <c r="S41">
        <v>13000</v>
      </c>
      <c r="T41">
        <v>0.1923</v>
      </c>
      <c r="U41" t="s">
        <v>5909</v>
      </c>
      <c r="V41">
        <v>12</v>
      </c>
      <c r="W41" s="1">
        <v>45395</v>
      </c>
      <c r="X41" t="s">
        <v>5894</v>
      </c>
      <c r="Y41">
        <v>256</v>
      </c>
      <c r="Z41">
        <v>119</v>
      </c>
      <c r="AA41">
        <v>288</v>
      </c>
      <c r="AB41">
        <v>32</v>
      </c>
      <c r="AC41">
        <v>10</v>
      </c>
      <c r="AD41">
        <v>336000</v>
      </c>
      <c r="AE41" t="s">
        <v>6025</v>
      </c>
      <c r="AF41" s="1">
        <v>46203</v>
      </c>
      <c r="AG41" t="s">
        <v>6039</v>
      </c>
      <c r="AH41" t="s">
        <v>6035</v>
      </c>
      <c r="AI41" t="s">
        <v>6028</v>
      </c>
      <c r="AJ41" t="s">
        <v>6924</v>
      </c>
      <c r="AK41">
        <v>13000</v>
      </c>
      <c r="AL41">
        <v>820.3</v>
      </c>
      <c r="AM41">
        <v>12179.7</v>
      </c>
      <c r="AN41">
        <v>10500</v>
      </c>
      <c r="AO41">
        <v>1679.7</v>
      </c>
      <c r="AP41">
        <v>0.13789999999999999</v>
      </c>
    </row>
    <row r="42" spans="1:42" hidden="1" x14ac:dyDescent="0.35">
      <c r="A42" t="s">
        <v>110</v>
      </c>
      <c r="B42" s="1">
        <v>44942</v>
      </c>
      <c r="C42" t="s">
        <v>111</v>
      </c>
      <c r="D42" t="s">
        <v>78</v>
      </c>
      <c r="E42">
        <v>1</v>
      </c>
      <c r="F42" t="s">
        <v>24</v>
      </c>
      <c r="G42" t="s">
        <v>16</v>
      </c>
      <c r="H42" t="s">
        <v>32</v>
      </c>
      <c r="I42" t="s">
        <v>33</v>
      </c>
      <c r="J42" t="s">
        <v>112</v>
      </c>
      <c r="K42">
        <v>2023</v>
      </c>
      <c r="L42" t="s">
        <v>20</v>
      </c>
      <c r="M42" t="s">
        <v>5992</v>
      </c>
      <c r="N42" t="s">
        <v>5989</v>
      </c>
      <c r="O42" t="s">
        <v>5993</v>
      </c>
      <c r="P42" t="s">
        <v>5899</v>
      </c>
      <c r="Q42" t="s">
        <v>5994</v>
      </c>
      <c r="R42">
        <v>850</v>
      </c>
      <c r="S42">
        <v>1200</v>
      </c>
      <c r="T42">
        <v>0.29170000000000001</v>
      </c>
      <c r="U42" t="s">
        <v>5901</v>
      </c>
      <c r="V42">
        <v>6</v>
      </c>
      <c r="W42" s="1">
        <v>45066</v>
      </c>
      <c r="X42" t="s">
        <v>5894</v>
      </c>
      <c r="Y42">
        <v>275</v>
      </c>
      <c r="Z42">
        <v>92</v>
      </c>
      <c r="AA42">
        <v>285</v>
      </c>
      <c r="AB42">
        <v>78</v>
      </c>
      <c r="AC42">
        <v>10</v>
      </c>
      <c r="AD42">
        <v>66300</v>
      </c>
      <c r="AE42" t="s">
        <v>6025</v>
      </c>
      <c r="AF42" s="1">
        <v>46203</v>
      </c>
      <c r="AG42" t="s">
        <v>6077</v>
      </c>
      <c r="AH42" t="s">
        <v>6027</v>
      </c>
      <c r="AI42" t="s">
        <v>6028</v>
      </c>
      <c r="AJ42" t="s">
        <v>6924</v>
      </c>
      <c r="AK42">
        <v>1200</v>
      </c>
      <c r="AL42">
        <v>157.68</v>
      </c>
      <c r="AM42">
        <v>1042.32</v>
      </c>
      <c r="AN42">
        <v>850</v>
      </c>
      <c r="AO42">
        <v>192.32</v>
      </c>
      <c r="AP42">
        <v>0.1845</v>
      </c>
    </row>
    <row r="43" spans="1:42" hidden="1" x14ac:dyDescent="0.35">
      <c r="A43" t="s">
        <v>124</v>
      </c>
      <c r="B43" s="1">
        <v>45215</v>
      </c>
      <c r="C43" t="s">
        <v>125</v>
      </c>
      <c r="D43" t="s">
        <v>82</v>
      </c>
      <c r="E43">
        <v>1</v>
      </c>
      <c r="F43" t="s">
        <v>58</v>
      </c>
      <c r="G43" t="s">
        <v>31</v>
      </c>
      <c r="H43" t="s">
        <v>17</v>
      </c>
      <c r="I43" t="s">
        <v>43</v>
      </c>
      <c r="J43" t="s">
        <v>55</v>
      </c>
      <c r="K43">
        <v>2023</v>
      </c>
      <c r="L43" t="s">
        <v>51</v>
      </c>
      <c r="M43" t="s">
        <v>5895</v>
      </c>
      <c r="N43" t="s">
        <v>5889</v>
      </c>
      <c r="O43" t="s">
        <v>5890</v>
      </c>
      <c r="P43" t="s">
        <v>5891</v>
      </c>
      <c r="Q43" t="s">
        <v>5896</v>
      </c>
      <c r="R43">
        <v>78000</v>
      </c>
      <c r="S43">
        <v>95000</v>
      </c>
      <c r="T43">
        <v>0.1789</v>
      </c>
      <c r="U43" t="s">
        <v>5893</v>
      </c>
      <c r="V43">
        <v>12</v>
      </c>
      <c r="W43" s="1">
        <v>45187</v>
      </c>
      <c r="X43" t="s">
        <v>5894</v>
      </c>
      <c r="Y43">
        <v>351</v>
      </c>
      <c r="Z43">
        <v>112</v>
      </c>
      <c r="AA43">
        <v>335</v>
      </c>
      <c r="AB43">
        <v>32</v>
      </c>
      <c r="AC43">
        <v>10</v>
      </c>
      <c r="AD43">
        <v>2496000</v>
      </c>
      <c r="AE43" t="s">
        <v>6025</v>
      </c>
      <c r="AF43" s="1">
        <v>46203</v>
      </c>
      <c r="AG43" t="s">
        <v>6040</v>
      </c>
      <c r="AH43" t="s">
        <v>6027</v>
      </c>
      <c r="AI43" t="s">
        <v>6028</v>
      </c>
      <c r="AJ43" t="s">
        <v>6925</v>
      </c>
      <c r="AK43">
        <v>95000</v>
      </c>
      <c r="AL43">
        <v>3125.5</v>
      </c>
      <c r="AM43">
        <v>91874.5</v>
      </c>
      <c r="AN43">
        <v>78000</v>
      </c>
      <c r="AO43">
        <v>13874.5</v>
      </c>
      <c r="AP43">
        <v>0.151</v>
      </c>
    </row>
    <row r="44" spans="1:42" hidden="1" x14ac:dyDescent="0.35">
      <c r="A44" t="s">
        <v>113</v>
      </c>
      <c r="B44" s="1">
        <v>45060</v>
      </c>
      <c r="C44" t="s">
        <v>114</v>
      </c>
      <c r="D44" t="s">
        <v>115</v>
      </c>
      <c r="E44">
        <v>1</v>
      </c>
      <c r="F44" t="s">
        <v>30</v>
      </c>
      <c r="G44" t="s">
        <v>31</v>
      </c>
      <c r="H44" t="s">
        <v>17</v>
      </c>
      <c r="I44" t="s">
        <v>33</v>
      </c>
      <c r="J44" t="s">
        <v>75</v>
      </c>
      <c r="K44">
        <v>2023</v>
      </c>
      <c r="L44" t="s">
        <v>35</v>
      </c>
      <c r="M44" t="s">
        <v>5988</v>
      </c>
      <c r="N44" t="s">
        <v>5989</v>
      </c>
      <c r="O44" t="s">
        <v>5990</v>
      </c>
      <c r="P44" t="s">
        <v>5907</v>
      </c>
      <c r="Q44" t="s">
        <v>5991</v>
      </c>
      <c r="R44">
        <v>1600</v>
      </c>
      <c r="S44">
        <v>2200</v>
      </c>
      <c r="T44">
        <v>0.2727</v>
      </c>
      <c r="U44" t="s">
        <v>5909</v>
      </c>
      <c r="V44">
        <v>6</v>
      </c>
      <c r="W44" s="1">
        <v>45040</v>
      </c>
      <c r="X44" t="s">
        <v>5894</v>
      </c>
      <c r="Y44">
        <v>84</v>
      </c>
      <c r="Z44">
        <v>117</v>
      </c>
      <c r="AA44">
        <v>174</v>
      </c>
      <c r="AB44">
        <v>47</v>
      </c>
      <c r="AC44">
        <v>10</v>
      </c>
      <c r="AD44">
        <v>75200</v>
      </c>
      <c r="AE44" t="s">
        <v>6025</v>
      </c>
      <c r="AF44" s="1">
        <v>46203</v>
      </c>
      <c r="AG44" t="s">
        <v>6084</v>
      </c>
      <c r="AH44" t="s">
        <v>6035</v>
      </c>
      <c r="AI44" t="s">
        <v>6028</v>
      </c>
      <c r="AJ44" t="s">
        <v>6924</v>
      </c>
      <c r="AK44">
        <v>2200</v>
      </c>
      <c r="AL44">
        <v>203.5</v>
      </c>
      <c r="AM44">
        <v>1996.5</v>
      </c>
      <c r="AN44">
        <v>1600</v>
      </c>
      <c r="AO44">
        <v>396.5</v>
      </c>
      <c r="AP44">
        <v>0.1986</v>
      </c>
    </row>
    <row r="45" spans="1:42" hidden="1" x14ac:dyDescent="0.35">
      <c r="A45" t="s">
        <v>1086</v>
      </c>
      <c r="B45" s="1">
        <v>45002</v>
      </c>
      <c r="C45" t="s">
        <v>125</v>
      </c>
      <c r="D45" t="s">
        <v>78</v>
      </c>
      <c r="E45">
        <v>1</v>
      </c>
      <c r="F45" t="s">
        <v>128</v>
      </c>
      <c r="G45" t="s">
        <v>71</v>
      </c>
      <c r="H45" t="s">
        <v>25</v>
      </c>
      <c r="I45" t="s">
        <v>33</v>
      </c>
      <c r="J45" t="s">
        <v>39</v>
      </c>
      <c r="K45">
        <v>2023</v>
      </c>
      <c r="L45" t="s">
        <v>20</v>
      </c>
      <c r="M45" t="s">
        <v>5992</v>
      </c>
      <c r="N45" t="s">
        <v>5989</v>
      </c>
      <c r="O45" t="s">
        <v>5993</v>
      </c>
      <c r="P45" t="s">
        <v>5899</v>
      </c>
      <c r="Q45" t="s">
        <v>5994</v>
      </c>
      <c r="R45">
        <v>850</v>
      </c>
      <c r="S45">
        <v>1200</v>
      </c>
      <c r="T45">
        <v>0.29170000000000001</v>
      </c>
      <c r="U45" t="s">
        <v>5901</v>
      </c>
      <c r="V45">
        <v>6</v>
      </c>
      <c r="W45" s="1">
        <v>45066</v>
      </c>
      <c r="X45" t="s">
        <v>5894</v>
      </c>
      <c r="Y45">
        <v>275</v>
      </c>
      <c r="Z45">
        <v>92</v>
      </c>
      <c r="AA45">
        <v>285</v>
      </c>
      <c r="AB45">
        <v>78</v>
      </c>
      <c r="AC45">
        <v>10</v>
      </c>
      <c r="AD45">
        <v>66300</v>
      </c>
      <c r="AE45" t="s">
        <v>6025</v>
      </c>
      <c r="AF45" s="1">
        <v>46203</v>
      </c>
      <c r="AG45" t="s">
        <v>6040</v>
      </c>
      <c r="AH45" t="s">
        <v>6027</v>
      </c>
      <c r="AI45" t="s">
        <v>6028</v>
      </c>
      <c r="AJ45" t="s">
        <v>6924</v>
      </c>
      <c r="AK45">
        <v>1200</v>
      </c>
      <c r="AL45">
        <v>154.08000000000001</v>
      </c>
      <c r="AM45">
        <v>1045.92</v>
      </c>
      <c r="AN45">
        <v>850</v>
      </c>
      <c r="AO45">
        <v>195.92</v>
      </c>
      <c r="AP45">
        <v>0.18729999999999999</v>
      </c>
    </row>
    <row r="46" spans="1:42" hidden="1" x14ac:dyDescent="0.35">
      <c r="A46" t="s">
        <v>116</v>
      </c>
      <c r="B46" s="1">
        <v>45055</v>
      </c>
      <c r="C46" t="s">
        <v>117</v>
      </c>
      <c r="D46" t="s">
        <v>118</v>
      </c>
      <c r="E46">
        <v>1</v>
      </c>
      <c r="F46" t="s">
        <v>24</v>
      </c>
      <c r="G46" t="s">
        <v>79</v>
      </c>
      <c r="H46" t="s">
        <v>17</v>
      </c>
      <c r="I46" t="s">
        <v>18</v>
      </c>
      <c r="J46" t="s">
        <v>75</v>
      </c>
      <c r="K46">
        <v>2023</v>
      </c>
      <c r="L46" t="s">
        <v>35</v>
      </c>
      <c r="M46" t="s">
        <v>5902</v>
      </c>
      <c r="N46" t="s">
        <v>5889</v>
      </c>
      <c r="O46" t="s">
        <v>5898</v>
      </c>
      <c r="P46" t="s">
        <v>5899</v>
      </c>
      <c r="Q46" t="s">
        <v>5903</v>
      </c>
      <c r="R46">
        <v>74000</v>
      </c>
      <c r="S46">
        <v>88000</v>
      </c>
      <c r="T46">
        <v>0.15909999999999999</v>
      </c>
      <c r="U46" t="s">
        <v>5901</v>
      </c>
      <c r="V46">
        <v>12</v>
      </c>
      <c r="W46" s="1">
        <v>45459</v>
      </c>
      <c r="X46" t="s">
        <v>5894</v>
      </c>
      <c r="Y46">
        <v>214</v>
      </c>
      <c r="Z46">
        <v>97</v>
      </c>
      <c r="AA46">
        <v>218</v>
      </c>
      <c r="AB46">
        <v>43</v>
      </c>
      <c r="AC46">
        <v>10</v>
      </c>
      <c r="AD46">
        <v>3182000</v>
      </c>
      <c r="AE46" t="s">
        <v>6025</v>
      </c>
      <c r="AF46" s="1">
        <v>46203</v>
      </c>
      <c r="AG46" t="s">
        <v>6044</v>
      </c>
      <c r="AH46" t="s">
        <v>6035</v>
      </c>
      <c r="AI46" t="s">
        <v>6028</v>
      </c>
      <c r="AJ46" t="s">
        <v>6924</v>
      </c>
      <c r="AK46">
        <v>88000</v>
      </c>
      <c r="AL46">
        <v>888.8</v>
      </c>
      <c r="AM46">
        <v>87111.2</v>
      </c>
      <c r="AN46">
        <v>74000</v>
      </c>
      <c r="AO46">
        <v>13111.2</v>
      </c>
      <c r="AP46">
        <v>0.15049999999999999</v>
      </c>
    </row>
    <row r="47" spans="1:42" hidden="1" x14ac:dyDescent="0.35">
      <c r="A47" t="s">
        <v>911</v>
      </c>
      <c r="B47" s="1">
        <v>45071</v>
      </c>
      <c r="C47" t="s">
        <v>912</v>
      </c>
      <c r="D47" t="s">
        <v>188</v>
      </c>
      <c r="E47">
        <v>1</v>
      </c>
      <c r="F47" t="s">
        <v>66</v>
      </c>
      <c r="G47" t="s">
        <v>16</v>
      </c>
      <c r="H47" t="s">
        <v>32</v>
      </c>
      <c r="I47" t="s">
        <v>18</v>
      </c>
      <c r="J47" t="s">
        <v>75</v>
      </c>
      <c r="K47">
        <v>2023</v>
      </c>
      <c r="L47" t="s">
        <v>35</v>
      </c>
      <c r="M47" t="s">
        <v>5936</v>
      </c>
      <c r="N47" t="s">
        <v>5931</v>
      </c>
      <c r="O47" t="s">
        <v>5937</v>
      </c>
      <c r="P47" t="s">
        <v>5938</v>
      </c>
      <c r="Q47" t="s">
        <v>5939</v>
      </c>
      <c r="R47">
        <v>3400</v>
      </c>
      <c r="S47">
        <v>4500</v>
      </c>
      <c r="T47">
        <v>0.24440000000000001</v>
      </c>
      <c r="U47" t="s">
        <v>5940</v>
      </c>
      <c r="V47">
        <v>6</v>
      </c>
      <c r="W47" s="1">
        <v>45061</v>
      </c>
      <c r="X47" t="s">
        <v>5894</v>
      </c>
      <c r="Y47">
        <v>200</v>
      </c>
      <c r="Z47">
        <v>91</v>
      </c>
      <c r="AA47">
        <v>223</v>
      </c>
      <c r="AB47">
        <v>18</v>
      </c>
      <c r="AC47">
        <v>10</v>
      </c>
      <c r="AD47">
        <v>61200</v>
      </c>
      <c r="AE47" t="s">
        <v>6025</v>
      </c>
      <c r="AF47" s="1">
        <v>46203</v>
      </c>
      <c r="AG47" t="s">
        <v>6041</v>
      </c>
      <c r="AH47" t="s">
        <v>6035</v>
      </c>
      <c r="AI47" t="s">
        <v>6028</v>
      </c>
      <c r="AJ47" t="s">
        <v>6924</v>
      </c>
      <c r="AK47">
        <v>4500</v>
      </c>
      <c r="AL47">
        <v>23.85</v>
      </c>
      <c r="AM47">
        <v>4476.1499999999996</v>
      </c>
      <c r="AN47">
        <v>3400</v>
      </c>
      <c r="AO47">
        <v>1076.1500000000001</v>
      </c>
      <c r="AP47">
        <v>0.2404</v>
      </c>
    </row>
    <row r="48" spans="1:42" x14ac:dyDescent="0.35">
      <c r="A48" t="s">
        <v>119</v>
      </c>
      <c r="B48" s="1">
        <v>44973</v>
      </c>
      <c r="C48" t="s">
        <v>120</v>
      </c>
      <c r="D48" t="s">
        <v>42</v>
      </c>
      <c r="E48">
        <v>1</v>
      </c>
      <c r="F48" t="s">
        <v>30</v>
      </c>
      <c r="G48" t="s">
        <v>16</v>
      </c>
      <c r="H48" t="s">
        <v>17</v>
      </c>
      <c r="I48" t="s">
        <v>18</v>
      </c>
      <c r="J48" t="s">
        <v>19</v>
      </c>
      <c r="K48">
        <v>2023</v>
      </c>
      <c r="L48" t="s">
        <v>20</v>
      </c>
      <c r="M48" t="s">
        <v>5897</v>
      </c>
      <c r="N48" t="s">
        <v>5889</v>
      </c>
      <c r="O48" t="s">
        <v>5898</v>
      </c>
      <c r="P48" t="s">
        <v>5899</v>
      </c>
      <c r="Q48" t="s">
        <v>5900</v>
      </c>
      <c r="R48">
        <v>31000</v>
      </c>
      <c r="S48">
        <v>38000</v>
      </c>
      <c r="T48">
        <v>0.1842</v>
      </c>
      <c r="U48" t="s">
        <v>5901</v>
      </c>
      <c r="V48">
        <v>12</v>
      </c>
      <c r="W48" s="1">
        <v>45246</v>
      </c>
      <c r="X48" t="s">
        <v>5894</v>
      </c>
      <c r="Y48">
        <v>278</v>
      </c>
      <c r="Z48">
        <v>80</v>
      </c>
      <c r="AA48">
        <v>346</v>
      </c>
      <c r="AB48">
        <v>0</v>
      </c>
      <c r="AC48">
        <v>10</v>
      </c>
      <c r="AD48">
        <v>0</v>
      </c>
      <c r="AE48" t="s">
        <v>6029</v>
      </c>
      <c r="AF48" s="1">
        <v>46203</v>
      </c>
      <c r="AG48" t="s">
        <v>6043</v>
      </c>
      <c r="AH48" t="s">
        <v>6027</v>
      </c>
      <c r="AI48" t="s">
        <v>6028</v>
      </c>
      <c r="AJ48" t="s">
        <v>6924</v>
      </c>
      <c r="AK48">
        <v>38000</v>
      </c>
      <c r="AL48">
        <v>1181.8</v>
      </c>
      <c r="AM48">
        <v>36818.199999999997</v>
      </c>
      <c r="AN48">
        <v>31000</v>
      </c>
      <c r="AO48">
        <v>5818.2</v>
      </c>
      <c r="AP48">
        <v>0.158</v>
      </c>
    </row>
    <row r="49" spans="1:42" hidden="1" x14ac:dyDescent="0.35">
      <c r="A49" t="s">
        <v>121</v>
      </c>
      <c r="B49" s="1">
        <v>45172</v>
      </c>
      <c r="C49" t="s">
        <v>122</v>
      </c>
      <c r="D49" t="s">
        <v>123</v>
      </c>
      <c r="E49">
        <v>1</v>
      </c>
      <c r="F49" t="s">
        <v>66</v>
      </c>
      <c r="G49" t="s">
        <v>16</v>
      </c>
      <c r="H49" t="s">
        <v>17</v>
      </c>
      <c r="I49" t="s">
        <v>33</v>
      </c>
      <c r="J49" t="s">
        <v>109</v>
      </c>
      <c r="K49">
        <v>2023</v>
      </c>
      <c r="L49" t="s">
        <v>60</v>
      </c>
      <c r="M49" t="s">
        <v>5927</v>
      </c>
      <c r="N49" t="s">
        <v>5913</v>
      </c>
      <c r="O49" t="s">
        <v>5917</v>
      </c>
      <c r="P49" t="s">
        <v>5928</v>
      </c>
      <c r="Q49" t="s">
        <v>5929</v>
      </c>
      <c r="R49">
        <v>44000</v>
      </c>
      <c r="S49">
        <v>53000</v>
      </c>
      <c r="T49">
        <v>0.16980000000000001</v>
      </c>
      <c r="U49" t="s">
        <v>5920</v>
      </c>
      <c r="V49">
        <v>12</v>
      </c>
      <c r="W49" s="1">
        <v>45435</v>
      </c>
      <c r="X49" t="s">
        <v>5894</v>
      </c>
      <c r="Y49">
        <v>246</v>
      </c>
      <c r="Z49">
        <v>92</v>
      </c>
      <c r="AA49">
        <v>223</v>
      </c>
      <c r="AB49">
        <v>48</v>
      </c>
      <c r="AC49">
        <v>10</v>
      </c>
      <c r="AD49">
        <v>2112000</v>
      </c>
      <c r="AE49" t="s">
        <v>6025</v>
      </c>
      <c r="AF49" s="1">
        <v>46203</v>
      </c>
      <c r="AG49" t="s">
        <v>6062</v>
      </c>
      <c r="AH49" t="s">
        <v>6027</v>
      </c>
      <c r="AI49" t="s">
        <v>6028</v>
      </c>
      <c r="AJ49" t="s">
        <v>6925</v>
      </c>
      <c r="AK49">
        <v>53000</v>
      </c>
      <c r="AL49">
        <v>5861.8</v>
      </c>
      <c r="AM49">
        <v>47138.2</v>
      </c>
      <c r="AN49">
        <v>44000</v>
      </c>
      <c r="AO49">
        <v>3138.2</v>
      </c>
      <c r="AP49">
        <v>6.6600000000000006E-2</v>
      </c>
    </row>
    <row r="50" spans="1:42" hidden="1" x14ac:dyDescent="0.35">
      <c r="A50" t="s">
        <v>126</v>
      </c>
      <c r="B50" s="1">
        <v>45066</v>
      </c>
      <c r="C50" t="s">
        <v>127</v>
      </c>
      <c r="D50" t="s">
        <v>78</v>
      </c>
      <c r="E50">
        <v>4</v>
      </c>
      <c r="F50" t="s">
        <v>128</v>
      </c>
      <c r="G50" t="s">
        <v>67</v>
      </c>
      <c r="H50" t="s">
        <v>32</v>
      </c>
      <c r="I50" t="s">
        <v>26</v>
      </c>
      <c r="J50" t="s">
        <v>75</v>
      </c>
      <c r="K50">
        <v>2023</v>
      </c>
      <c r="L50" t="s">
        <v>35</v>
      </c>
      <c r="M50" t="s">
        <v>5992</v>
      </c>
      <c r="N50" t="s">
        <v>5989</v>
      </c>
      <c r="O50" t="s">
        <v>5993</v>
      </c>
      <c r="P50" t="s">
        <v>5899</v>
      </c>
      <c r="Q50" t="s">
        <v>5994</v>
      </c>
      <c r="R50">
        <v>850</v>
      </c>
      <c r="S50">
        <v>1200</v>
      </c>
      <c r="T50">
        <v>0.29170000000000001</v>
      </c>
      <c r="U50" t="s">
        <v>5901</v>
      </c>
      <c r="V50">
        <v>6</v>
      </c>
      <c r="W50" s="1">
        <v>45066</v>
      </c>
      <c r="X50" t="s">
        <v>5894</v>
      </c>
      <c r="Y50">
        <v>275</v>
      </c>
      <c r="Z50">
        <v>92</v>
      </c>
      <c r="AA50">
        <v>285</v>
      </c>
      <c r="AB50">
        <v>78</v>
      </c>
      <c r="AC50">
        <v>10</v>
      </c>
      <c r="AD50">
        <v>66300</v>
      </c>
      <c r="AE50" t="s">
        <v>6025</v>
      </c>
      <c r="AF50" s="1">
        <v>46203</v>
      </c>
      <c r="AG50" t="s">
        <v>6079</v>
      </c>
      <c r="AH50" t="s">
        <v>6027</v>
      </c>
      <c r="AI50" t="s">
        <v>6028</v>
      </c>
      <c r="AJ50" t="s">
        <v>6924</v>
      </c>
      <c r="AK50">
        <v>4800</v>
      </c>
      <c r="AL50">
        <v>263.04000000000002</v>
      </c>
      <c r="AM50">
        <v>4536.96</v>
      </c>
      <c r="AN50">
        <v>3400</v>
      </c>
      <c r="AO50">
        <v>1136.96</v>
      </c>
      <c r="AP50">
        <v>0.25059999999999999</v>
      </c>
    </row>
    <row r="51" spans="1:42" x14ac:dyDescent="0.35">
      <c r="A51" t="s">
        <v>1376</v>
      </c>
      <c r="B51" s="1">
        <v>45279</v>
      </c>
      <c r="C51" t="s">
        <v>117</v>
      </c>
      <c r="D51" t="s">
        <v>195</v>
      </c>
      <c r="E51">
        <v>1</v>
      </c>
      <c r="F51" t="s">
        <v>128</v>
      </c>
      <c r="G51" t="s">
        <v>31</v>
      </c>
      <c r="H51" t="s">
        <v>25</v>
      </c>
      <c r="I51" t="s">
        <v>18</v>
      </c>
      <c r="J51" t="s">
        <v>155</v>
      </c>
      <c r="K51">
        <v>2023</v>
      </c>
      <c r="L51" t="s">
        <v>51</v>
      </c>
      <c r="M51" t="s">
        <v>5912</v>
      </c>
      <c r="N51" t="s">
        <v>5913</v>
      </c>
      <c r="O51" t="s">
        <v>5914</v>
      </c>
      <c r="P51" t="s">
        <v>5891</v>
      </c>
      <c r="Q51" t="s">
        <v>5915</v>
      </c>
      <c r="R51">
        <v>125000</v>
      </c>
      <c r="S51">
        <v>148000</v>
      </c>
      <c r="T51">
        <v>0.15540000000000001</v>
      </c>
      <c r="U51" t="s">
        <v>5893</v>
      </c>
      <c r="V51">
        <v>12</v>
      </c>
      <c r="W51" s="1">
        <v>44787</v>
      </c>
      <c r="X51" t="s">
        <v>5894</v>
      </c>
      <c r="Y51">
        <v>168</v>
      </c>
      <c r="Z51">
        <v>62</v>
      </c>
      <c r="AA51">
        <v>271</v>
      </c>
      <c r="AB51">
        <v>0</v>
      </c>
      <c r="AC51">
        <v>10</v>
      </c>
      <c r="AD51">
        <v>0</v>
      </c>
      <c r="AE51" t="s">
        <v>6029</v>
      </c>
      <c r="AF51" s="1">
        <v>46203</v>
      </c>
      <c r="AG51" t="s">
        <v>6044</v>
      </c>
      <c r="AH51" t="s">
        <v>6035</v>
      </c>
      <c r="AI51" t="s">
        <v>6028</v>
      </c>
      <c r="AJ51" t="s">
        <v>6925</v>
      </c>
      <c r="AK51">
        <v>148000</v>
      </c>
      <c r="AL51">
        <v>7444.4</v>
      </c>
      <c r="AM51">
        <v>140555.6</v>
      </c>
      <c r="AN51">
        <v>125000</v>
      </c>
      <c r="AO51">
        <v>15555.6</v>
      </c>
      <c r="AP51">
        <v>0.11070000000000001</v>
      </c>
    </row>
    <row r="52" spans="1:42" hidden="1" x14ac:dyDescent="0.35">
      <c r="A52" t="s">
        <v>129</v>
      </c>
      <c r="B52" s="1">
        <v>45180</v>
      </c>
      <c r="C52" t="s">
        <v>130</v>
      </c>
      <c r="D52" t="s">
        <v>118</v>
      </c>
      <c r="E52">
        <v>1</v>
      </c>
      <c r="F52" t="s">
        <v>128</v>
      </c>
      <c r="G52" t="s">
        <v>67</v>
      </c>
      <c r="H52" t="s">
        <v>32</v>
      </c>
      <c r="I52" t="s">
        <v>43</v>
      </c>
      <c r="J52" t="s">
        <v>109</v>
      </c>
      <c r="K52">
        <v>2023</v>
      </c>
      <c r="L52" t="s">
        <v>60</v>
      </c>
      <c r="M52" t="s">
        <v>5902</v>
      </c>
      <c r="N52" t="s">
        <v>5889</v>
      </c>
      <c r="O52" t="s">
        <v>5898</v>
      </c>
      <c r="P52" t="s">
        <v>5899</v>
      </c>
      <c r="Q52" t="s">
        <v>5903</v>
      </c>
      <c r="R52">
        <v>74000</v>
      </c>
      <c r="S52">
        <v>88000</v>
      </c>
      <c r="T52">
        <v>0.15909999999999999</v>
      </c>
      <c r="U52" t="s">
        <v>5901</v>
      </c>
      <c r="V52">
        <v>12</v>
      </c>
      <c r="W52" s="1">
        <v>45459</v>
      </c>
      <c r="X52" t="s">
        <v>5894</v>
      </c>
      <c r="Y52">
        <v>214</v>
      </c>
      <c r="Z52">
        <v>97</v>
      </c>
      <c r="AA52">
        <v>218</v>
      </c>
      <c r="AB52">
        <v>43</v>
      </c>
      <c r="AC52">
        <v>10</v>
      </c>
      <c r="AD52">
        <v>3182000</v>
      </c>
      <c r="AE52" t="s">
        <v>6025</v>
      </c>
      <c r="AF52" s="1">
        <v>46203</v>
      </c>
      <c r="AG52" t="s">
        <v>6046</v>
      </c>
      <c r="AH52" t="s">
        <v>6027</v>
      </c>
      <c r="AI52" t="s">
        <v>6028</v>
      </c>
      <c r="AJ52" t="s">
        <v>6925</v>
      </c>
      <c r="AK52">
        <v>88000</v>
      </c>
      <c r="AL52">
        <v>1144</v>
      </c>
      <c r="AM52">
        <v>86856</v>
      </c>
      <c r="AN52">
        <v>74000</v>
      </c>
      <c r="AO52">
        <v>12856</v>
      </c>
      <c r="AP52">
        <v>0.14799999999999999</v>
      </c>
    </row>
    <row r="53" spans="1:42" hidden="1" x14ac:dyDescent="0.35">
      <c r="A53" t="s">
        <v>889</v>
      </c>
      <c r="B53" s="1">
        <v>45036</v>
      </c>
      <c r="C53" t="s">
        <v>890</v>
      </c>
      <c r="D53" t="s">
        <v>14</v>
      </c>
      <c r="E53">
        <v>3</v>
      </c>
      <c r="F53" t="s">
        <v>24</v>
      </c>
      <c r="G53" t="s">
        <v>16</v>
      </c>
      <c r="H53" t="s">
        <v>17</v>
      </c>
      <c r="I53" t="s">
        <v>43</v>
      </c>
      <c r="J53" t="s">
        <v>44</v>
      </c>
      <c r="K53">
        <v>2023</v>
      </c>
      <c r="L53" t="s">
        <v>35</v>
      </c>
      <c r="M53" t="s">
        <v>5934</v>
      </c>
      <c r="N53" t="s">
        <v>5931</v>
      </c>
      <c r="O53" t="s">
        <v>5932</v>
      </c>
      <c r="P53" t="s">
        <v>5891</v>
      </c>
      <c r="Q53" t="s">
        <v>5935</v>
      </c>
      <c r="R53">
        <v>10800</v>
      </c>
      <c r="S53">
        <v>13500</v>
      </c>
      <c r="T53">
        <v>0.2</v>
      </c>
      <c r="U53" t="s">
        <v>5893</v>
      </c>
      <c r="V53">
        <v>12</v>
      </c>
      <c r="W53" s="1">
        <v>44567</v>
      </c>
      <c r="X53" t="s">
        <v>5894</v>
      </c>
      <c r="Y53">
        <v>169</v>
      </c>
      <c r="Z53">
        <v>68</v>
      </c>
      <c r="AA53">
        <v>202</v>
      </c>
      <c r="AB53">
        <v>85</v>
      </c>
      <c r="AC53">
        <v>10</v>
      </c>
      <c r="AD53">
        <v>918000</v>
      </c>
      <c r="AE53" t="s">
        <v>6025</v>
      </c>
      <c r="AF53" s="1">
        <v>46203</v>
      </c>
      <c r="AG53" t="s">
        <v>6045</v>
      </c>
      <c r="AH53" t="s">
        <v>6035</v>
      </c>
      <c r="AI53" t="s">
        <v>6028</v>
      </c>
      <c r="AJ53" t="s">
        <v>6924</v>
      </c>
      <c r="AK53">
        <v>40500</v>
      </c>
      <c r="AL53">
        <v>3231.9</v>
      </c>
      <c r="AM53">
        <v>37268.1</v>
      </c>
      <c r="AN53">
        <v>32400</v>
      </c>
      <c r="AO53">
        <v>4868.1000000000004</v>
      </c>
      <c r="AP53">
        <v>0.13059999999999999</v>
      </c>
    </row>
    <row r="54" spans="1:42" hidden="1" x14ac:dyDescent="0.35">
      <c r="A54" t="s">
        <v>131</v>
      </c>
      <c r="B54" s="1">
        <v>45145</v>
      </c>
      <c r="C54" t="s">
        <v>132</v>
      </c>
      <c r="D54" t="s">
        <v>78</v>
      </c>
      <c r="E54">
        <v>5</v>
      </c>
      <c r="F54" t="s">
        <v>58</v>
      </c>
      <c r="G54" t="s">
        <v>31</v>
      </c>
      <c r="H54" t="s">
        <v>17</v>
      </c>
      <c r="I54" t="s">
        <v>43</v>
      </c>
      <c r="J54" t="s">
        <v>59</v>
      </c>
      <c r="K54">
        <v>2023</v>
      </c>
      <c r="L54" t="s">
        <v>60</v>
      </c>
      <c r="M54" t="s">
        <v>5992</v>
      </c>
      <c r="N54" t="s">
        <v>5989</v>
      </c>
      <c r="O54" t="s">
        <v>5993</v>
      </c>
      <c r="P54" t="s">
        <v>5899</v>
      </c>
      <c r="Q54" t="s">
        <v>5994</v>
      </c>
      <c r="R54">
        <v>850</v>
      </c>
      <c r="S54">
        <v>1200</v>
      </c>
      <c r="T54">
        <v>0.29170000000000001</v>
      </c>
      <c r="U54" t="s">
        <v>5901</v>
      </c>
      <c r="V54">
        <v>6</v>
      </c>
      <c r="W54" s="1">
        <v>45066</v>
      </c>
      <c r="X54" t="s">
        <v>5894</v>
      </c>
      <c r="Y54">
        <v>275</v>
      </c>
      <c r="Z54">
        <v>92</v>
      </c>
      <c r="AA54">
        <v>285</v>
      </c>
      <c r="AB54">
        <v>78</v>
      </c>
      <c r="AC54">
        <v>10</v>
      </c>
      <c r="AD54">
        <v>66300</v>
      </c>
      <c r="AE54" t="s">
        <v>6025</v>
      </c>
      <c r="AF54" s="1">
        <v>46203</v>
      </c>
      <c r="AG54" t="s">
        <v>6081</v>
      </c>
      <c r="AH54" t="s">
        <v>6035</v>
      </c>
      <c r="AI54" t="s">
        <v>6028</v>
      </c>
      <c r="AJ54" t="s">
        <v>6925</v>
      </c>
      <c r="AK54">
        <v>6000</v>
      </c>
      <c r="AL54">
        <v>534.6</v>
      </c>
      <c r="AM54">
        <v>5465.4</v>
      </c>
      <c r="AN54">
        <v>4250</v>
      </c>
      <c r="AO54">
        <v>1215.4000000000001</v>
      </c>
      <c r="AP54">
        <v>0.22239999999999999</v>
      </c>
    </row>
    <row r="55" spans="1:42" hidden="1" x14ac:dyDescent="0.35">
      <c r="A55" t="s">
        <v>133</v>
      </c>
      <c r="B55" s="1">
        <v>44978</v>
      </c>
      <c r="C55" t="s">
        <v>134</v>
      </c>
      <c r="D55" t="s">
        <v>105</v>
      </c>
      <c r="E55">
        <v>2</v>
      </c>
      <c r="F55" t="s">
        <v>15</v>
      </c>
      <c r="G55" t="s">
        <v>16</v>
      </c>
      <c r="H55" t="s">
        <v>32</v>
      </c>
      <c r="I55" t="s">
        <v>43</v>
      </c>
      <c r="J55" t="s">
        <v>19</v>
      </c>
      <c r="K55">
        <v>2023</v>
      </c>
      <c r="L55" t="s">
        <v>20</v>
      </c>
      <c r="M55" t="s">
        <v>5916</v>
      </c>
      <c r="N55" t="s">
        <v>5913</v>
      </c>
      <c r="O55" t="s">
        <v>5917</v>
      </c>
      <c r="P55" t="s">
        <v>5918</v>
      </c>
      <c r="Q55" t="s">
        <v>5919</v>
      </c>
      <c r="R55">
        <v>63000</v>
      </c>
      <c r="S55">
        <v>76000</v>
      </c>
      <c r="T55">
        <v>0.1711</v>
      </c>
      <c r="U55" t="s">
        <v>5920</v>
      </c>
      <c r="V55">
        <v>12</v>
      </c>
      <c r="W55" s="1">
        <v>44617</v>
      </c>
      <c r="X55" t="s">
        <v>5894</v>
      </c>
      <c r="Y55">
        <v>252</v>
      </c>
      <c r="Z55">
        <v>75</v>
      </c>
      <c r="AA55">
        <v>289</v>
      </c>
      <c r="AB55">
        <v>48</v>
      </c>
      <c r="AC55">
        <v>10</v>
      </c>
      <c r="AD55">
        <v>3024000</v>
      </c>
      <c r="AE55" t="s">
        <v>6025</v>
      </c>
      <c r="AF55" s="1">
        <v>46203</v>
      </c>
      <c r="AG55" t="s">
        <v>6052</v>
      </c>
      <c r="AH55" t="s">
        <v>6035</v>
      </c>
      <c r="AI55" t="s">
        <v>6028</v>
      </c>
      <c r="AJ55" t="s">
        <v>6924</v>
      </c>
      <c r="AK55">
        <v>152000</v>
      </c>
      <c r="AL55">
        <v>11445.6</v>
      </c>
      <c r="AM55">
        <v>140554.4</v>
      </c>
      <c r="AN55">
        <v>126000</v>
      </c>
      <c r="AO55">
        <v>14554.4</v>
      </c>
      <c r="AP55">
        <v>0.10349999999999999</v>
      </c>
    </row>
    <row r="56" spans="1:42" x14ac:dyDescent="0.35">
      <c r="A56" t="s">
        <v>1204</v>
      </c>
      <c r="B56" s="1">
        <v>45124</v>
      </c>
      <c r="C56" t="s">
        <v>1205</v>
      </c>
      <c r="D56" t="s">
        <v>54</v>
      </c>
      <c r="E56">
        <v>1</v>
      </c>
      <c r="F56" t="s">
        <v>24</v>
      </c>
      <c r="G56" t="s">
        <v>71</v>
      </c>
      <c r="H56" t="s">
        <v>25</v>
      </c>
      <c r="I56" t="s">
        <v>18</v>
      </c>
      <c r="J56" t="s">
        <v>97</v>
      </c>
      <c r="K56">
        <v>2023</v>
      </c>
      <c r="L56" t="s">
        <v>60</v>
      </c>
      <c r="M56" t="s">
        <v>5888</v>
      </c>
      <c r="N56" t="s">
        <v>5889</v>
      </c>
      <c r="O56" t="s">
        <v>5890</v>
      </c>
      <c r="P56" t="s">
        <v>5891</v>
      </c>
      <c r="Q56" t="s">
        <v>5892</v>
      </c>
      <c r="R56">
        <v>52000</v>
      </c>
      <c r="S56">
        <v>65000</v>
      </c>
      <c r="T56">
        <v>0.2</v>
      </c>
      <c r="U56" t="s">
        <v>5893</v>
      </c>
      <c r="V56">
        <v>12</v>
      </c>
      <c r="W56" s="1">
        <v>45506</v>
      </c>
      <c r="X56" t="s">
        <v>5894</v>
      </c>
      <c r="Y56">
        <v>302</v>
      </c>
      <c r="Z56">
        <v>109</v>
      </c>
      <c r="AA56">
        <v>415</v>
      </c>
      <c r="AB56">
        <v>0</v>
      </c>
      <c r="AC56">
        <v>10</v>
      </c>
      <c r="AD56">
        <v>0</v>
      </c>
      <c r="AE56" t="s">
        <v>6029</v>
      </c>
      <c r="AF56" s="1">
        <v>46203</v>
      </c>
      <c r="AG56" t="s">
        <v>6047</v>
      </c>
      <c r="AH56" t="s">
        <v>6035</v>
      </c>
      <c r="AI56" t="s">
        <v>6028</v>
      </c>
      <c r="AJ56" t="s">
        <v>6925</v>
      </c>
      <c r="AK56">
        <v>65000</v>
      </c>
      <c r="AL56">
        <v>1072.5</v>
      </c>
      <c r="AM56">
        <v>63927.5</v>
      </c>
      <c r="AN56">
        <v>52000</v>
      </c>
      <c r="AO56">
        <v>11927.5</v>
      </c>
      <c r="AP56">
        <v>0.18659999999999999</v>
      </c>
    </row>
    <row r="57" spans="1:42" hidden="1" x14ac:dyDescent="0.35">
      <c r="A57" t="s">
        <v>135</v>
      </c>
      <c r="B57" s="1">
        <v>45084</v>
      </c>
      <c r="C57" t="s">
        <v>136</v>
      </c>
      <c r="D57" t="s">
        <v>137</v>
      </c>
      <c r="E57">
        <v>1</v>
      </c>
      <c r="F57" t="s">
        <v>30</v>
      </c>
      <c r="G57" t="s">
        <v>31</v>
      </c>
      <c r="H57" t="s">
        <v>17</v>
      </c>
      <c r="I57" t="s">
        <v>43</v>
      </c>
      <c r="J57" t="s">
        <v>34</v>
      </c>
      <c r="K57">
        <v>2023</v>
      </c>
      <c r="L57" t="s">
        <v>35</v>
      </c>
      <c r="M57" t="s">
        <v>5930</v>
      </c>
      <c r="N57" t="s">
        <v>5931</v>
      </c>
      <c r="O57" t="s">
        <v>5932</v>
      </c>
      <c r="P57" t="s">
        <v>5891</v>
      </c>
      <c r="Q57" t="s">
        <v>5933</v>
      </c>
      <c r="R57">
        <v>14800</v>
      </c>
      <c r="S57">
        <v>18500</v>
      </c>
      <c r="T57">
        <v>0.2</v>
      </c>
      <c r="U57" t="s">
        <v>5893</v>
      </c>
      <c r="V57">
        <v>12</v>
      </c>
      <c r="W57" s="1">
        <v>45474</v>
      </c>
      <c r="X57" t="s">
        <v>5894</v>
      </c>
      <c r="Y57">
        <v>213</v>
      </c>
      <c r="Z57">
        <v>93</v>
      </c>
      <c r="AA57">
        <v>278</v>
      </c>
      <c r="AB57">
        <v>42</v>
      </c>
      <c r="AC57">
        <v>10</v>
      </c>
      <c r="AD57">
        <v>621600</v>
      </c>
      <c r="AE57" t="s">
        <v>6025</v>
      </c>
      <c r="AF57" s="1">
        <v>46203</v>
      </c>
      <c r="AG57" t="s">
        <v>6063</v>
      </c>
      <c r="AH57" t="s">
        <v>6027</v>
      </c>
      <c r="AI57" t="s">
        <v>6028</v>
      </c>
      <c r="AJ57" t="s">
        <v>6924</v>
      </c>
      <c r="AK57">
        <v>18500</v>
      </c>
      <c r="AL57">
        <v>466.2</v>
      </c>
      <c r="AM57">
        <v>18033.8</v>
      </c>
      <c r="AN57">
        <v>14800</v>
      </c>
      <c r="AO57">
        <v>3233.8</v>
      </c>
      <c r="AP57">
        <v>0.17929999999999999</v>
      </c>
    </row>
    <row r="58" spans="1:42" hidden="1" x14ac:dyDescent="0.35">
      <c r="A58" t="s">
        <v>138</v>
      </c>
      <c r="B58" s="1">
        <v>45089</v>
      </c>
      <c r="C58" t="s">
        <v>139</v>
      </c>
      <c r="D58" t="s">
        <v>140</v>
      </c>
      <c r="E58">
        <v>1</v>
      </c>
      <c r="F58" t="s">
        <v>15</v>
      </c>
      <c r="G58" t="s">
        <v>71</v>
      </c>
      <c r="H58" t="s">
        <v>32</v>
      </c>
      <c r="I58" t="s">
        <v>33</v>
      </c>
      <c r="J58" t="s">
        <v>34</v>
      </c>
      <c r="K58">
        <v>2023</v>
      </c>
      <c r="L58" t="s">
        <v>35</v>
      </c>
      <c r="M58" t="s">
        <v>5944</v>
      </c>
      <c r="N58" t="s">
        <v>5931</v>
      </c>
      <c r="O58" t="s">
        <v>5945</v>
      </c>
      <c r="P58" t="s">
        <v>5946</v>
      </c>
      <c r="Q58" t="s">
        <v>5947</v>
      </c>
      <c r="R58">
        <v>6500</v>
      </c>
      <c r="S58">
        <v>8500</v>
      </c>
      <c r="T58">
        <v>0.23530000000000001</v>
      </c>
      <c r="U58" t="s">
        <v>5940</v>
      </c>
      <c r="V58">
        <v>6</v>
      </c>
      <c r="W58" s="1">
        <v>44693</v>
      </c>
      <c r="X58" t="s">
        <v>5894</v>
      </c>
      <c r="Y58">
        <v>116</v>
      </c>
      <c r="Z58">
        <v>117</v>
      </c>
      <c r="AA58">
        <v>124</v>
      </c>
      <c r="AB58">
        <v>67</v>
      </c>
      <c r="AC58">
        <v>10</v>
      </c>
      <c r="AD58">
        <v>435500</v>
      </c>
      <c r="AE58" t="s">
        <v>6025</v>
      </c>
      <c r="AF58" s="1">
        <v>46203</v>
      </c>
      <c r="AG58" t="s">
        <v>6068</v>
      </c>
      <c r="AH58" t="s">
        <v>6027</v>
      </c>
      <c r="AI58" t="s">
        <v>6028</v>
      </c>
      <c r="AJ58" t="s">
        <v>6924</v>
      </c>
      <c r="AK58">
        <v>8500</v>
      </c>
      <c r="AL58">
        <v>1147.5</v>
      </c>
      <c r="AM58">
        <v>7352.5</v>
      </c>
      <c r="AN58">
        <v>6500</v>
      </c>
      <c r="AO58">
        <v>852.5</v>
      </c>
      <c r="AP58">
        <v>0.1159</v>
      </c>
    </row>
    <row r="59" spans="1:42" hidden="1" x14ac:dyDescent="0.35">
      <c r="A59" t="s">
        <v>141</v>
      </c>
      <c r="B59" s="1">
        <v>45248</v>
      </c>
      <c r="C59" t="s">
        <v>142</v>
      </c>
      <c r="D59" t="s">
        <v>87</v>
      </c>
      <c r="E59">
        <v>1</v>
      </c>
      <c r="F59" t="s">
        <v>24</v>
      </c>
      <c r="G59" t="s">
        <v>16</v>
      </c>
      <c r="H59" t="s">
        <v>32</v>
      </c>
      <c r="I59" t="s">
        <v>26</v>
      </c>
      <c r="J59" t="s">
        <v>50</v>
      </c>
      <c r="K59">
        <v>2023</v>
      </c>
      <c r="L59" t="s">
        <v>51</v>
      </c>
      <c r="M59" t="s">
        <v>5924</v>
      </c>
      <c r="N59" t="s">
        <v>5913</v>
      </c>
      <c r="O59" t="s">
        <v>5917</v>
      </c>
      <c r="P59" t="s">
        <v>5925</v>
      </c>
      <c r="Q59" t="s">
        <v>5926</v>
      </c>
      <c r="R59">
        <v>46000</v>
      </c>
      <c r="S59">
        <v>56000</v>
      </c>
      <c r="T59">
        <v>0.17860000000000001</v>
      </c>
      <c r="U59" t="s">
        <v>5920</v>
      </c>
      <c r="V59">
        <v>12</v>
      </c>
      <c r="W59" s="1">
        <v>44847</v>
      </c>
      <c r="X59" t="s">
        <v>5894</v>
      </c>
      <c r="Y59">
        <v>224</v>
      </c>
      <c r="Z59">
        <v>96</v>
      </c>
      <c r="AA59">
        <v>304</v>
      </c>
      <c r="AB59">
        <v>54</v>
      </c>
      <c r="AC59">
        <v>10</v>
      </c>
      <c r="AD59">
        <v>2484000</v>
      </c>
      <c r="AE59" t="s">
        <v>6025</v>
      </c>
      <c r="AF59" s="1">
        <v>46203</v>
      </c>
      <c r="AG59" t="s">
        <v>6060</v>
      </c>
      <c r="AH59" t="s">
        <v>6027</v>
      </c>
      <c r="AI59" t="s">
        <v>6028</v>
      </c>
      <c r="AJ59" t="s">
        <v>6925</v>
      </c>
      <c r="AK59">
        <v>56000</v>
      </c>
      <c r="AL59">
        <v>6708.8</v>
      </c>
      <c r="AM59">
        <v>49291.199999999997</v>
      </c>
      <c r="AN59">
        <v>46000</v>
      </c>
      <c r="AO59">
        <v>3291.2</v>
      </c>
      <c r="AP59">
        <v>6.6799999999999998E-2</v>
      </c>
    </row>
    <row r="60" spans="1:42" hidden="1" x14ac:dyDescent="0.35">
      <c r="A60" t="s">
        <v>312</v>
      </c>
      <c r="B60" s="1">
        <v>45225</v>
      </c>
      <c r="C60" t="s">
        <v>313</v>
      </c>
      <c r="D60" t="s">
        <v>92</v>
      </c>
      <c r="E60">
        <v>5</v>
      </c>
      <c r="F60" t="s">
        <v>24</v>
      </c>
      <c r="G60" t="s">
        <v>71</v>
      </c>
      <c r="H60" t="s">
        <v>17</v>
      </c>
      <c r="I60" t="s">
        <v>43</v>
      </c>
      <c r="J60" t="s">
        <v>55</v>
      </c>
      <c r="K60">
        <v>2023</v>
      </c>
      <c r="L60" t="s">
        <v>51</v>
      </c>
      <c r="M60" t="s">
        <v>5973</v>
      </c>
      <c r="N60" t="s">
        <v>5974</v>
      </c>
      <c r="O60" t="s">
        <v>5975</v>
      </c>
      <c r="P60" t="s">
        <v>5899</v>
      </c>
      <c r="Q60" t="s">
        <v>5976</v>
      </c>
      <c r="R60">
        <v>7600</v>
      </c>
      <c r="S60">
        <v>9800</v>
      </c>
      <c r="T60">
        <v>0.22450000000000001</v>
      </c>
      <c r="U60" t="s">
        <v>5901</v>
      </c>
      <c r="V60">
        <v>36</v>
      </c>
      <c r="W60" s="1">
        <v>45281</v>
      </c>
      <c r="X60" t="s">
        <v>5894</v>
      </c>
      <c r="Y60">
        <v>214</v>
      </c>
      <c r="Z60">
        <v>101</v>
      </c>
      <c r="AA60">
        <v>188</v>
      </c>
      <c r="AB60">
        <v>51</v>
      </c>
      <c r="AC60">
        <v>10</v>
      </c>
      <c r="AD60">
        <v>387600</v>
      </c>
      <c r="AE60" t="s">
        <v>6025</v>
      </c>
      <c r="AF60" s="1">
        <v>46203</v>
      </c>
      <c r="AG60" t="s">
        <v>6050</v>
      </c>
      <c r="AH60" t="s">
        <v>6027</v>
      </c>
      <c r="AI60" t="s">
        <v>6028</v>
      </c>
      <c r="AJ60" t="s">
        <v>6925</v>
      </c>
      <c r="AK60">
        <v>49000</v>
      </c>
      <c r="AL60">
        <v>6619.9</v>
      </c>
      <c r="AM60">
        <v>42380.1</v>
      </c>
      <c r="AN60">
        <v>38000</v>
      </c>
      <c r="AO60">
        <v>4380.1000000000004</v>
      </c>
      <c r="AP60">
        <v>0.10340000000000001</v>
      </c>
    </row>
    <row r="61" spans="1:42" hidden="1" x14ac:dyDescent="0.35">
      <c r="A61" t="s">
        <v>143</v>
      </c>
      <c r="B61" s="1">
        <v>45121</v>
      </c>
      <c r="C61" t="s">
        <v>144</v>
      </c>
      <c r="D61" t="s">
        <v>23</v>
      </c>
      <c r="E61">
        <v>2</v>
      </c>
      <c r="F61" t="s">
        <v>30</v>
      </c>
      <c r="G61" t="s">
        <v>31</v>
      </c>
      <c r="H61" t="s">
        <v>25</v>
      </c>
      <c r="I61" t="s">
        <v>33</v>
      </c>
      <c r="J61" t="s">
        <v>97</v>
      </c>
      <c r="K61">
        <v>2023</v>
      </c>
      <c r="L61" t="s">
        <v>60</v>
      </c>
      <c r="M61" t="s">
        <v>5921</v>
      </c>
      <c r="N61" t="s">
        <v>5913</v>
      </c>
      <c r="O61" t="s">
        <v>5917</v>
      </c>
      <c r="P61" t="s">
        <v>5922</v>
      </c>
      <c r="Q61" t="s">
        <v>5923</v>
      </c>
      <c r="R61">
        <v>57000</v>
      </c>
      <c r="S61">
        <v>69000</v>
      </c>
      <c r="T61">
        <v>0.1739</v>
      </c>
      <c r="U61" t="s">
        <v>5920</v>
      </c>
      <c r="V61">
        <v>12</v>
      </c>
      <c r="W61" s="1">
        <v>44862</v>
      </c>
      <c r="X61" t="s">
        <v>5894</v>
      </c>
      <c r="Y61">
        <v>244</v>
      </c>
      <c r="Z61">
        <v>55</v>
      </c>
      <c r="AA61">
        <v>276</v>
      </c>
      <c r="AB61">
        <v>9</v>
      </c>
      <c r="AC61">
        <v>10</v>
      </c>
      <c r="AD61">
        <v>513000</v>
      </c>
      <c r="AE61" t="s">
        <v>6025</v>
      </c>
      <c r="AF61" s="1">
        <v>46203</v>
      </c>
      <c r="AG61" t="s">
        <v>6085</v>
      </c>
      <c r="AH61" t="s">
        <v>6027</v>
      </c>
      <c r="AI61" t="s">
        <v>6028</v>
      </c>
      <c r="AJ61" t="s">
        <v>6925</v>
      </c>
      <c r="AK61">
        <v>138000</v>
      </c>
      <c r="AL61">
        <v>3367.2</v>
      </c>
      <c r="AM61">
        <v>134632.79999999999</v>
      </c>
      <c r="AN61">
        <v>114000</v>
      </c>
      <c r="AO61">
        <v>20632.8</v>
      </c>
      <c r="AP61">
        <v>0.15329999999999999</v>
      </c>
    </row>
    <row r="62" spans="1:42" x14ac:dyDescent="0.35">
      <c r="A62" t="s">
        <v>1514</v>
      </c>
      <c r="B62" s="1">
        <v>45014</v>
      </c>
      <c r="C62" t="s">
        <v>313</v>
      </c>
      <c r="D62" t="s">
        <v>54</v>
      </c>
      <c r="E62">
        <v>2</v>
      </c>
      <c r="F62" t="s">
        <v>24</v>
      </c>
      <c r="G62" t="s">
        <v>31</v>
      </c>
      <c r="H62" t="s">
        <v>17</v>
      </c>
      <c r="I62" t="s">
        <v>26</v>
      </c>
      <c r="J62" t="s">
        <v>39</v>
      </c>
      <c r="K62">
        <v>2023</v>
      </c>
      <c r="L62" t="s">
        <v>20</v>
      </c>
      <c r="M62" t="s">
        <v>5888</v>
      </c>
      <c r="N62" t="s">
        <v>5889</v>
      </c>
      <c r="O62" t="s">
        <v>5890</v>
      </c>
      <c r="P62" t="s">
        <v>5891</v>
      </c>
      <c r="Q62" t="s">
        <v>5892</v>
      </c>
      <c r="R62">
        <v>52000</v>
      </c>
      <c r="S62">
        <v>65000</v>
      </c>
      <c r="T62">
        <v>0.2</v>
      </c>
      <c r="U62" t="s">
        <v>5893</v>
      </c>
      <c r="V62">
        <v>12</v>
      </c>
      <c r="W62" s="1">
        <v>45506</v>
      </c>
      <c r="X62" t="s">
        <v>5894</v>
      </c>
      <c r="Y62">
        <v>302</v>
      </c>
      <c r="Z62">
        <v>109</v>
      </c>
      <c r="AA62">
        <v>415</v>
      </c>
      <c r="AB62">
        <v>0</v>
      </c>
      <c r="AC62">
        <v>10</v>
      </c>
      <c r="AD62">
        <v>0</v>
      </c>
      <c r="AE62" t="s">
        <v>6029</v>
      </c>
      <c r="AF62" s="1">
        <v>46203</v>
      </c>
      <c r="AG62" t="s">
        <v>6050</v>
      </c>
      <c r="AH62" t="s">
        <v>6027</v>
      </c>
      <c r="AI62" t="s">
        <v>6028</v>
      </c>
      <c r="AJ62" t="s">
        <v>6924</v>
      </c>
      <c r="AK62">
        <v>130000</v>
      </c>
      <c r="AL62">
        <v>18876</v>
      </c>
      <c r="AM62">
        <v>111124</v>
      </c>
      <c r="AN62">
        <v>104000</v>
      </c>
      <c r="AO62">
        <v>7124</v>
      </c>
      <c r="AP62">
        <v>6.4100000000000004E-2</v>
      </c>
    </row>
    <row r="63" spans="1:42" x14ac:dyDescent="0.35">
      <c r="A63" t="s">
        <v>145</v>
      </c>
      <c r="B63" s="1">
        <v>44949</v>
      </c>
      <c r="C63" t="s">
        <v>146</v>
      </c>
      <c r="D63" t="s">
        <v>54</v>
      </c>
      <c r="E63">
        <v>1</v>
      </c>
      <c r="F63" t="s">
        <v>24</v>
      </c>
      <c r="G63" t="s">
        <v>16</v>
      </c>
      <c r="H63" t="s">
        <v>17</v>
      </c>
      <c r="I63" t="s">
        <v>33</v>
      </c>
      <c r="J63" t="s">
        <v>112</v>
      </c>
      <c r="K63">
        <v>2023</v>
      </c>
      <c r="L63" t="s">
        <v>20</v>
      </c>
      <c r="M63" t="s">
        <v>5888</v>
      </c>
      <c r="N63" t="s">
        <v>5889</v>
      </c>
      <c r="O63" t="s">
        <v>5890</v>
      </c>
      <c r="P63" t="s">
        <v>5891</v>
      </c>
      <c r="Q63" t="s">
        <v>5892</v>
      </c>
      <c r="R63">
        <v>52000</v>
      </c>
      <c r="S63">
        <v>65000</v>
      </c>
      <c r="T63">
        <v>0.2</v>
      </c>
      <c r="U63" t="s">
        <v>5893</v>
      </c>
      <c r="V63">
        <v>12</v>
      </c>
      <c r="W63" s="1">
        <v>45506</v>
      </c>
      <c r="X63" t="s">
        <v>5894</v>
      </c>
      <c r="Y63">
        <v>302</v>
      </c>
      <c r="Z63">
        <v>109</v>
      </c>
      <c r="AA63">
        <v>415</v>
      </c>
      <c r="AB63">
        <v>0</v>
      </c>
      <c r="AC63">
        <v>10</v>
      </c>
      <c r="AD63">
        <v>0</v>
      </c>
      <c r="AE63" t="s">
        <v>6029</v>
      </c>
      <c r="AF63" s="1">
        <v>46203</v>
      </c>
      <c r="AG63" t="s">
        <v>6086</v>
      </c>
      <c r="AH63" t="s">
        <v>6027</v>
      </c>
      <c r="AI63" t="s">
        <v>6028</v>
      </c>
      <c r="AJ63" t="s">
        <v>6924</v>
      </c>
      <c r="AK63">
        <v>65000</v>
      </c>
      <c r="AL63">
        <v>5837</v>
      </c>
      <c r="AM63">
        <v>59163</v>
      </c>
      <c r="AN63">
        <v>52000</v>
      </c>
      <c r="AO63">
        <v>7163</v>
      </c>
      <c r="AP63">
        <v>0.1211</v>
      </c>
    </row>
    <row r="64" spans="1:42" hidden="1" x14ac:dyDescent="0.35">
      <c r="A64" t="s">
        <v>147</v>
      </c>
      <c r="B64" s="1">
        <v>44937</v>
      </c>
      <c r="C64" t="s">
        <v>148</v>
      </c>
      <c r="D64" t="s">
        <v>100</v>
      </c>
      <c r="E64">
        <v>3</v>
      </c>
      <c r="F64" t="s">
        <v>30</v>
      </c>
      <c r="G64" t="s">
        <v>16</v>
      </c>
      <c r="H64" t="s">
        <v>32</v>
      </c>
      <c r="I64" t="s">
        <v>43</v>
      </c>
      <c r="J64" t="s">
        <v>112</v>
      </c>
      <c r="K64">
        <v>2023</v>
      </c>
      <c r="L64" t="s">
        <v>20</v>
      </c>
      <c r="M64" t="s">
        <v>5941</v>
      </c>
      <c r="N64" t="s">
        <v>5931</v>
      </c>
      <c r="O64" t="s">
        <v>5942</v>
      </c>
      <c r="P64" t="s">
        <v>5938</v>
      </c>
      <c r="Q64" t="s">
        <v>5943</v>
      </c>
      <c r="R64">
        <v>9800</v>
      </c>
      <c r="S64">
        <v>12500</v>
      </c>
      <c r="T64">
        <v>0.216</v>
      </c>
      <c r="U64" t="s">
        <v>5940</v>
      </c>
      <c r="V64">
        <v>6</v>
      </c>
      <c r="W64" s="1">
        <v>45383</v>
      </c>
      <c r="X64" t="s">
        <v>5894</v>
      </c>
      <c r="Y64">
        <v>102</v>
      </c>
      <c r="Z64">
        <v>94</v>
      </c>
      <c r="AA64">
        <v>142</v>
      </c>
      <c r="AB64">
        <v>76</v>
      </c>
      <c r="AC64">
        <v>10</v>
      </c>
      <c r="AD64">
        <v>744800</v>
      </c>
      <c r="AE64" t="s">
        <v>6025</v>
      </c>
      <c r="AF64" s="1">
        <v>46203</v>
      </c>
      <c r="AG64" t="s">
        <v>6087</v>
      </c>
      <c r="AH64" t="s">
        <v>6035</v>
      </c>
      <c r="AI64" t="s">
        <v>6028</v>
      </c>
      <c r="AJ64" t="s">
        <v>6924</v>
      </c>
      <c r="AK64">
        <v>37500</v>
      </c>
      <c r="AL64">
        <v>2058.75</v>
      </c>
      <c r="AM64">
        <v>35441.25</v>
      </c>
      <c r="AN64">
        <v>29400</v>
      </c>
      <c r="AO64">
        <v>6041.25</v>
      </c>
      <c r="AP64">
        <v>0.17050000000000001</v>
      </c>
    </row>
    <row r="65" spans="1:42" x14ac:dyDescent="0.35">
      <c r="A65" t="s">
        <v>149</v>
      </c>
      <c r="B65" s="1">
        <v>45012</v>
      </c>
      <c r="C65" t="s">
        <v>150</v>
      </c>
      <c r="D65" t="s">
        <v>54</v>
      </c>
      <c r="E65">
        <v>1</v>
      </c>
      <c r="F65" t="s">
        <v>58</v>
      </c>
      <c r="G65" t="s">
        <v>67</v>
      </c>
      <c r="H65" t="s">
        <v>32</v>
      </c>
      <c r="I65" t="s">
        <v>26</v>
      </c>
      <c r="J65" t="s">
        <v>39</v>
      </c>
      <c r="K65">
        <v>2023</v>
      </c>
      <c r="L65" t="s">
        <v>20</v>
      </c>
      <c r="M65" t="s">
        <v>5888</v>
      </c>
      <c r="N65" t="s">
        <v>5889</v>
      </c>
      <c r="O65" t="s">
        <v>5890</v>
      </c>
      <c r="P65" t="s">
        <v>5891</v>
      </c>
      <c r="Q65" t="s">
        <v>5892</v>
      </c>
      <c r="R65">
        <v>52000</v>
      </c>
      <c r="S65">
        <v>65000</v>
      </c>
      <c r="T65">
        <v>0.2</v>
      </c>
      <c r="U65" t="s">
        <v>5893</v>
      </c>
      <c r="V65">
        <v>12</v>
      </c>
      <c r="W65" s="1">
        <v>45506</v>
      </c>
      <c r="X65" t="s">
        <v>5894</v>
      </c>
      <c r="Y65">
        <v>302</v>
      </c>
      <c r="Z65">
        <v>109</v>
      </c>
      <c r="AA65">
        <v>415</v>
      </c>
      <c r="AB65">
        <v>0</v>
      </c>
      <c r="AC65">
        <v>10</v>
      </c>
      <c r="AD65">
        <v>0</v>
      </c>
      <c r="AE65" t="s">
        <v>6029</v>
      </c>
      <c r="AF65" s="1">
        <v>46203</v>
      </c>
      <c r="AG65" t="s">
        <v>6089</v>
      </c>
      <c r="AH65" t="s">
        <v>6027</v>
      </c>
      <c r="AI65" t="s">
        <v>6028</v>
      </c>
      <c r="AJ65" t="s">
        <v>6924</v>
      </c>
      <c r="AK65">
        <v>65000</v>
      </c>
      <c r="AL65">
        <v>6084</v>
      </c>
      <c r="AM65">
        <v>58916</v>
      </c>
      <c r="AN65">
        <v>52000</v>
      </c>
      <c r="AO65">
        <v>6916</v>
      </c>
      <c r="AP65">
        <v>0.1174</v>
      </c>
    </row>
    <row r="66" spans="1:42" x14ac:dyDescent="0.35">
      <c r="A66" t="s">
        <v>1417</v>
      </c>
      <c r="B66" s="1">
        <v>45230</v>
      </c>
      <c r="C66" t="s">
        <v>134</v>
      </c>
      <c r="D66" t="s">
        <v>54</v>
      </c>
      <c r="E66">
        <v>2</v>
      </c>
      <c r="F66" t="s">
        <v>58</v>
      </c>
      <c r="G66" t="s">
        <v>31</v>
      </c>
      <c r="H66" t="s">
        <v>32</v>
      </c>
      <c r="I66" t="s">
        <v>43</v>
      </c>
      <c r="J66" t="s">
        <v>55</v>
      </c>
      <c r="K66">
        <v>2023</v>
      </c>
      <c r="L66" t="s">
        <v>51</v>
      </c>
      <c r="M66" t="s">
        <v>5888</v>
      </c>
      <c r="N66" t="s">
        <v>5889</v>
      </c>
      <c r="O66" t="s">
        <v>5890</v>
      </c>
      <c r="P66" t="s">
        <v>5891</v>
      </c>
      <c r="Q66" t="s">
        <v>5892</v>
      </c>
      <c r="R66">
        <v>52000</v>
      </c>
      <c r="S66">
        <v>65000</v>
      </c>
      <c r="T66">
        <v>0.2</v>
      </c>
      <c r="U66" t="s">
        <v>5893</v>
      </c>
      <c r="V66">
        <v>12</v>
      </c>
      <c r="W66" s="1">
        <v>45506</v>
      </c>
      <c r="X66" t="s">
        <v>5894</v>
      </c>
      <c r="Y66">
        <v>302</v>
      </c>
      <c r="Z66">
        <v>109</v>
      </c>
      <c r="AA66">
        <v>415</v>
      </c>
      <c r="AB66">
        <v>0</v>
      </c>
      <c r="AC66">
        <v>10</v>
      </c>
      <c r="AD66">
        <v>0</v>
      </c>
      <c r="AE66" t="s">
        <v>6029</v>
      </c>
      <c r="AF66" s="1">
        <v>46203</v>
      </c>
      <c r="AG66" t="s">
        <v>6052</v>
      </c>
      <c r="AH66" t="s">
        <v>6035</v>
      </c>
      <c r="AI66" t="s">
        <v>6028</v>
      </c>
      <c r="AJ66" t="s">
        <v>6925</v>
      </c>
      <c r="AK66">
        <v>130000</v>
      </c>
      <c r="AL66">
        <v>10387</v>
      </c>
      <c r="AM66">
        <v>119613</v>
      </c>
      <c r="AN66">
        <v>104000</v>
      </c>
      <c r="AO66">
        <v>15613</v>
      </c>
      <c r="AP66">
        <v>0.1305</v>
      </c>
    </row>
    <row r="67" spans="1:42" hidden="1" x14ac:dyDescent="0.35">
      <c r="A67" t="s">
        <v>151</v>
      </c>
      <c r="B67" s="1">
        <v>45030</v>
      </c>
      <c r="C67" t="s">
        <v>152</v>
      </c>
      <c r="D67" t="s">
        <v>65</v>
      </c>
      <c r="E67">
        <v>3</v>
      </c>
      <c r="F67" t="s">
        <v>128</v>
      </c>
      <c r="G67" t="s">
        <v>67</v>
      </c>
      <c r="H67" t="s">
        <v>17</v>
      </c>
      <c r="I67" t="s">
        <v>43</v>
      </c>
      <c r="J67" t="s">
        <v>44</v>
      </c>
      <c r="K67">
        <v>2023</v>
      </c>
      <c r="L67" t="s">
        <v>35</v>
      </c>
      <c r="M67" t="s">
        <v>5906</v>
      </c>
      <c r="N67" t="s">
        <v>5889</v>
      </c>
      <c r="O67" t="s">
        <v>5898</v>
      </c>
      <c r="P67" t="s">
        <v>5907</v>
      </c>
      <c r="Q67" t="s">
        <v>5908</v>
      </c>
      <c r="R67">
        <v>17500</v>
      </c>
      <c r="S67">
        <v>22000</v>
      </c>
      <c r="T67">
        <v>0.20449999999999999</v>
      </c>
      <c r="U67" t="s">
        <v>5909</v>
      </c>
      <c r="V67">
        <v>12</v>
      </c>
      <c r="W67" s="1">
        <v>45337</v>
      </c>
      <c r="X67" t="s">
        <v>5894</v>
      </c>
      <c r="Y67">
        <v>373</v>
      </c>
      <c r="Z67">
        <v>88</v>
      </c>
      <c r="AA67">
        <v>389</v>
      </c>
      <c r="AB67">
        <v>78</v>
      </c>
      <c r="AC67">
        <v>10</v>
      </c>
      <c r="AD67">
        <v>1365000</v>
      </c>
      <c r="AE67" t="s">
        <v>6025</v>
      </c>
      <c r="AF67" s="1">
        <v>46203</v>
      </c>
      <c r="AG67" t="s">
        <v>6091</v>
      </c>
      <c r="AH67" t="s">
        <v>6027</v>
      </c>
      <c r="AI67" t="s">
        <v>6028</v>
      </c>
      <c r="AJ67" t="s">
        <v>6924</v>
      </c>
      <c r="AK67">
        <v>66000</v>
      </c>
      <c r="AL67">
        <v>7385.4</v>
      </c>
      <c r="AM67">
        <v>58614.6</v>
      </c>
      <c r="AN67">
        <v>52500</v>
      </c>
      <c r="AO67">
        <v>6114.6</v>
      </c>
      <c r="AP67">
        <v>0.1043</v>
      </c>
    </row>
    <row r="68" spans="1:42" hidden="1" x14ac:dyDescent="0.35">
      <c r="A68" t="s">
        <v>382</v>
      </c>
      <c r="B68" s="1">
        <v>45039</v>
      </c>
      <c r="C68" t="s">
        <v>383</v>
      </c>
      <c r="D68" t="s">
        <v>137</v>
      </c>
      <c r="E68">
        <v>1</v>
      </c>
      <c r="F68" t="s">
        <v>24</v>
      </c>
      <c r="G68" t="s">
        <v>71</v>
      </c>
      <c r="H68" t="s">
        <v>32</v>
      </c>
      <c r="I68" t="s">
        <v>43</v>
      </c>
      <c r="J68" t="s">
        <v>44</v>
      </c>
      <c r="K68">
        <v>2023</v>
      </c>
      <c r="L68" t="s">
        <v>35</v>
      </c>
      <c r="M68" t="s">
        <v>5930</v>
      </c>
      <c r="N68" t="s">
        <v>5931</v>
      </c>
      <c r="O68" t="s">
        <v>5932</v>
      </c>
      <c r="P68" t="s">
        <v>5891</v>
      </c>
      <c r="Q68" t="s">
        <v>5933</v>
      </c>
      <c r="R68">
        <v>14800</v>
      </c>
      <c r="S68">
        <v>18500</v>
      </c>
      <c r="T68">
        <v>0.2</v>
      </c>
      <c r="U68" t="s">
        <v>5893</v>
      </c>
      <c r="V68">
        <v>12</v>
      </c>
      <c r="W68" s="1">
        <v>45474</v>
      </c>
      <c r="X68" t="s">
        <v>5894</v>
      </c>
      <c r="Y68">
        <v>213</v>
      </c>
      <c r="Z68">
        <v>93</v>
      </c>
      <c r="AA68">
        <v>278</v>
      </c>
      <c r="AB68">
        <v>42</v>
      </c>
      <c r="AC68">
        <v>10</v>
      </c>
      <c r="AD68">
        <v>621600</v>
      </c>
      <c r="AE68" t="s">
        <v>6025</v>
      </c>
      <c r="AF68" s="1">
        <v>46203</v>
      </c>
      <c r="AG68" t="s">
        <v>6053</v>
      </c>
      <c r="AH68" t="s">
        <v>6035</v>
      </c>
      <c r="AI68" t="s">
        <v>6028</v>
      </c>
      <c r="AJ68" t="s">
        <v>6924</v>
      </c>
      <c r="AK68">
        <v>18500</v>
      </c>
      <c r="AL68">
        <v>357.05</v>
      </c>
      <c r="AM68">
        <v>18142.95</v>
      </c>
      <c r="AN68">
        <v>14800</v>
      </c>
      <c r="AO68">
        <v>3342.95</v>
      </c>
      <c r="AP68">
        <v>0.18429999999999999</v>
      </c>
    </row>
    <row r="69" spans="1:42" hidden="1" x14ac:dyDescent="0.35">
      <c r="A69" t="s">
        <v>153</v>
      </c>
      <c r="B69" s="1">
        <v>45291</v>
      </c>
      <c r="C69" t="s">
        <v>154</v>
      </c>
      <c r="D69" t="s">
        <v>87</v>
      </c>
      <c r="E69">
        <v>2</v>
      </c>
      <c r="F69" t="s">
        <v>30</v>
      </c>
      <c r="G69" t="s">
        <v>96</v>
      </c>
      <c r="H69" t="s">
        <v>17</v>
      </c>
      <c r="I69" t="s">
        <v>26</v>
      </c>
      <c r="J69" t="s">
        <v>155</v>
      </c>
      <c r="K69">
        <v>2023</v>
      </c>
      <c r="L69" t="s">
        <v>51</v>
      </c>
      <c r="M69" t="s">
        <v>5924</v>
      </c>
      <c r="N69" t="s">
        <v>5913</v>
      </c>
      <c r="O69" t="s">
        <v>5917</v>
      </c>
      <c r="P69" t="s">
        <v>5925</v>
      </c>
      <c r="Q69" t="s">
        <v>5926</v>
      </c>
      <c r="R69">
        <v>46000</v>
      </c>
      <c r="S69">
        <v>56000</v>
      </c>
      <c r="T69">
        <v>0.17860000000000001</v>
      </c>
      <c r="U69" t="s">
        <v>5920</v>
      </c>
      <c r="V69">
        <v>12</v>
      </c>
      <c r="W69" s="1">
        <v>44847</v>
      </c>
      <c r="X69" t="s">
        <v>5894</v>
      </c>
      <c r="Y69">
        <v>224</v>
      </c>
      <c r="Z69">
        <v>96</v>
      </c>
      <c r="AA69">
        <v>304</v>
      </c>
      <c r="AB69">
        <v>54</v>
      </c>
      <c r="AC69">
        <v>10</v>
      </c>
      <c r="AD69">
        <v>2484000</v>
      </c>
      <c r="AE69" t="s">
        <v>6025</v>
      </c>
      <c r="AF69" s="1">
        <v>46203</v>
      </c>
      <c r="AG69" t="s">
        <v>6092</v>
      </c>
      <c r="AH69" t="s">
        <v>6035</v>
      </c>
      <c r="AI69" t="s">
        <v>6028</v>
      </c>
      <c r="AJ69" t="s">
        <v>6925</v>
      </c>
      <c r="AK69">
        <v>112000</v>
      </c>
      <c r="AL69">
        <v>7369.6</v>
      </c>
      <c r="AM69">
        <v>104630.39999999999</v>
      </c>
      <c r="AN69">
        <v>92000</v>
      </c>
      <c r="AO69">
        <v>12630.4</v>
      </c>
      <c r="AP69">
        <v>0.1207</v>
      </c>
    </row>
    <row r="70" spans="1:42" hidden="1" x14ac:dyDescent="0.35">
      <c r="A70" t="s">
        <v>467</v>
      </c>
      <c r="B70" s="1">
        <v>45004</v>
      </c>
      <c r="C70" t="s">
        <v>383</v>
      </c>
      <c r="D70" t="s">
        <v>221</v>
      </c>
      <c r="E70">
        <v>1</v>
      </c>
      <c r="F70" t="s">
        <v>48</v>
      </c>
      <c r="G70" t="s">
        <v>71</v>
      </c>
      <c r="H70" t="s">
        <v>17</v>
      </c>
      <c r="I70" t="s">
        <v>33</v>
      </c>
      <c r="J70" t="s">
        <v>39</v>
      </c>
      <c r="K70">
        <v>2023</v>
      </c>
      <c r="L70" t="s">
        <v>20</v>
      </c>
      <c r="M70" t="s">
        <v>5966</v>
      </c>
      <c r="N70" t="s">
        <v>5967</v>
      </c>
      <c r="O70" t="s">
        <v>5968</v>
      </c>
      <c r="P70" t="s">
        <v>5899</v>
      </c>
      <c r="Q70" t="s">
        <v>5969</v>
      </c>
      <c r="R70">
        <v>11500</v>
      </c>
      <c r="S70">
        <v>14500</v>
      </c>
      <c r="T70">
        <v>0.2069</v>
      </c>
      <c r="U70" t="s">
        <v>5901</v>
      </c>
      <c r="V70">
        <v>12</v>
      </c>
      <c r="W70" s="1">
        <v>44903</v>
      </c>
      <c r="X70" t="s">
        <v>5894</v>
      </c>
      <c r="Y70">
        <v>217</v>
      </c>
      <c r="Z70">
        <v>53</v>
      </c>
      <c r="AA70">
        <v>253</v>
      </c>
      <c r="AB70">
        <v>61</v>
      </c>
      <c r="AC70">
        <v>10</v>
      </c>
      <c r="AD70">
        <v>701500</v>
      </c>
      <c r="AE70" t="s">
        <v>6025</v>
      </c>
      <c r="AF70" s="1">
        <v>46203</v>
      </c>
      <c r="AG70" t="s">
        <v>6053</v>
      </c>
      <c r="AH70" t="s">
        <v>6035</v>
      </c>
      <c r="AI70" t="s">
        <v>6028</v>
      </c>
      <c r="AJ70" t="s">
        <v>6924</v>
      </c>
      <c r="AK70">
        <v>14500</v>
      </c>
      <c r="AL70">
        <v>1119.4000000000001</v>
      </c>
      <c r="AM70">
        <v>13380.6</v>
      </c>
      <c r="AN70">
        <v>11500</v>
      </c>
      <c r="AO70">
        <v>1880.6</v>
      </c>
      <c r="AP70">
        <v>0.14050000000000001</v>
      </c>
    </row>
    <row r="71" spans="1:42" hidden="1" x14ac:dyDescent="0.35">
      <c r="A71" t="s">
        <v>156</v>
      </c>
      <c r="B71" s="1">
        <v>44959</v>
      </c>
      <c r="C71" t="s">
        <v>157</v>
      </c>
      <c r="D71" t="s">
        <v>65</v>
      </c>
      <c r="E71">
        <v>2</v>
      </c>
      <c r="F71" t="s">
        <v>24</v>
      </c>
      <c r="G71" t="s">
        <v>71</v>
      </c>
      <c r="H71" t="s">
        <v>17</v>
      </c>
      <c r="I71" t="s">
        <v>43</v>
      </c>
      <c r="J71" t="s">
        <v>19</v>
      </c>
      <c r="K71">
        <v>2023</v>
      </c>
      <c r="L71" t="s">
        <v>20</v>
      </c>
      <c r="M71" t="s">
        <v>5906</v>
      </c>
      <c r="N71" t="s">
        <v>5889</v>
      </c>
      <c r="O71" t="s">
        <v>5898</v>
      </c>
      <c r="P71" t="s">
        <v>5907</v>
      </c>
      <c r="Q71" t="s">
        <v>5908</v>
      </c>
      <c r="R71">
        <v>17500</v>
      </c>
      <c r="S71">
        <v>22000</v>
      </c>
      <c r="T71">
        <v>0.20449999999999999</v>
      </c>
      <c r="U71" t="s">
        <v>5909</v>
      </c>
      <c r="V71">
        <v>12</v>
      </c>
      <c r="W71" s="1">
        <v>45337</v>
      </c>
      <c r="X71" t="s">
        <v>5894</v>
      </c>
      <c r="Y71">
        <v>373</v>
      </c>
      <c r="Z71">
        <v>88</v>
      </c>
      <c r="AA71">
        <v>389</v>
      </c>
      <c r="AB71">
        <v>78</v>
      </c>
      <c r="AC71">
        <v>10</v>
      </c>
      <c r="AD71">
        <v>1365000</v>
      </c>
      <c r="AE71" t="s">
        <v>6025</v>
      </c>
      <c r="AF71" s="1">
        <v>46203</v>
      </c>
      <c r="AG71" t="s">
        <v>6094</v>
      </c>
      <c r="AH71" t="s">
        <v>6027</v>
      </c>
      <c r="AI71" t="s">
        <v>6028</v>
      </c>
      <c r="AJ71" t="s">
        <v>6924</v>
      </c>
      <c r="AK71">
        <v>44000</v>
      </c>
      <c r="AL71">
        <v>4510</v>
      </c>
      <c r="AM71">
        <v>39490</v>
      </c>
      <c r="AN71">
        <v>35000</v>
      </c>
      <c r="AO71">
        <v>4490</v>
      </c>
      <c r="AP71">
        <v>0.1137</v>
      </c>
    </row>
    <row r="72" spans="1:42" x14ac:dyDescent="0.35">
      <c r="A72" t="s">
        <v>158</v>
      </c>
      <c r="B72" s="1">
        <v>45064</v>
      </c>
      <c r="C72" t="s">
        <v>159</v>
      </c>
      <c r="D72" t="s">
        <v>54</v>
      </c>
      <c r="E72">
        <v>2</v>
      </c>
      <c r="F72" t="s">
        <v>66</v>
      </c>
      <c r="G72" t="s">
        <v>16</v>
      </c>
      <c r="H72" t="s">
        <v>17</v>
      </c>
      <c r="I72" t="s">
        <v>33</v>
      </c>
      <c r="J72" t="s">
        <v>75</v>
      </c>
      <c r="K72">
        <v>2023</v>
      </c>
      <c r="L72" t="s">
        <v>35</v>
      </c>
      <c r="M72" t="s">
        <v>5888</v>
      </c>
      <c r="N72" t="s">
        <v>5889</v>
      </c>
      <c r="O72" t="s">
        <v>5890</v>
      </c>
      <c r="P72" t="s">
        <v>5891</v>
      </c>
      <c r="Q72" t="s">
        <v>5892</v>
      </c>
      <c r="R72">
        <v>52000</v>
      </c>
      <c r="S72">
        <v>65000</v>
      </c>
      <c r="T72">
        <v>0.2</v>
      </c>
      <c r="U72" t="s">
        <v>5893</v>
      </c>
      <c r="V72">
        <v>12</v>
      </c>
      <c r="W72" s="1">
        <v>45506</v>
      </c>
      <c r="X72" t="s">
        <v>5894</v>
      </c>
      <c r="Y72">
        <v>302</v>
      </c>
      <c r="Z72">
        <v>109</v>
      </c>
      <c r="AA72">
        <v>415</v>
      </c>
      <c r="AB72">
        <v>0</v>
      </c>
      <c r="AC72">
        <v>10</v>
      </c>
      <c r="AD72">
        <v>0</v>
      </c>
      <c r="AE72" t="s">
        <v>6029</v>
      </c>
      <c r="AF72" s="1">
        <v>46203</v>
      </c>
      <c r="AG72" t="s">
        <v>6096</v>
      </c>
      <c r="AH72" t="s">
        <v>6035</v>
      </c>
      <c r="AI72" t="s">
        <v>6028</v>
      </c>
      <c r="AJ72" t="s">
        <v>6924</v>
      </c>
      <c r="AK72">
        <v>130000</v>
      </c>
      <c r="AL72">
        <v>2379</v>
      </c>
      <c r="AM72">
        <v>127621</v>
      </c>
      <c r="AN72">
        <v>104000</v>
      </c>
      <c r="AO72">
        <v>23621</v>
      </c>
      <c r="AP72">
        <v>0.18509999999999999</v>
      </c>
    </row>
    <row r="73" spans="1:42" hidden="1" x14ac:dyDescent="0.35">
      <c r="A73" t="s">
        <v>196</v>
      </c>
      <c r="B73" s="1">
        <v>45260</v>
      </c>
      <c r="C73" t="s">
        <v>197</v>
      </c>
      <c r="D73" t="s">
        <v>123</v>
      </c>
      <c r="E73">
        <v>1</v>
      </c>
      <c r="F73" t="s">
        <v>58</v>
      </c>
      <c r="G73" t="s">
        <v>96</v>
      </c>
      <c r="H73" t="s">
        <v>17</v>
      </c>
      <c r="I73" t="s">
        <v>26</v>
      </c>
      <c r="J73" t="s">
        <v>50</v>
      </c>
      <c r="K73">
        <v>2023</v>
      </c>
      <c r="L73" t="s">
        <v>51</v>
      </c>
      <c r="M73" t="s">
        <v>5927</v>
      </c>
      <c r="N73" t="s">
        <v>5913</v>
      </c>
      <c r="O73" t="s">
        <v>5917</v>
      </c>
      <c r="P73" t="s">
        <v>5928</v>
      </c>
      <c r="Q73" t="s">
        <v>5929</v>
      </c>
      <c r="R73">
        <v>44000</v>
      </c>
      <c r="S73">
        <v>53000</v>
      </c>
      <c r="T73">
        <v>0.16980000000000001</v>
      </c>
      <c r="U73" t="s">
        <v>5920</v>
      </c>
      <c r="V73">
        <v>12</v>
      </c>
      <c r="W73" s="1">
        <v>45435</v>
      </c>
      <c r="X73" t="s">
        <v>5894</v>
      </c>
      <c r="Y73">
        <v>246</v>
      </c>
      <c r="Z73">
        <v>92</v>
      </c>
      <c r="AA73">
        <v>223</v>
      </c>
      <c r="AB73">
        <v>48</v>
      </c>
      <c r="AC73">
        <v>10</v>
      </c>
      <c r="AD73">
        <v>2112000</v>
      </c>
      <c r="AE73" t="s">
        <v>6025</v>
      </c>
      <c r="AF73" s="1">
        <v>46203</v>
      </c>
      <c r="AG73" t="s">
        <v>6055</v>
      </c>
      <c r="AH73" t="s">
        <v>6035</v>
      </c>
      <c r="AI73" t="s">
        <v>6028</v>
      </c>
      <c r="AJ73" t="s">
        <v>6925</v>
      </c>
      <c r="AK73">
        <v>53000</v>
      </c>
      <c r="AL73">
        <v>4213.5</v>
      </c>
      <c r="AM73">
        <v>48786.5</v>
      </c>
      <c r="AN73">
        <v>44000</v>
      </c>
      <c r="AO73">
        <v>4786.5</v>
      </c>
      <c r="AP73">
        <v>9.8100000000000007E-2</v>
      </c>
    </row>
    <row r="74" spans="1:42" hidden="1" x14ac:dyDescent="0.35">
      <c r="A74" t="s">
        <v>160</v>
      </c>
      <c r="B74" s="1">
        <v>44966</v>
      </c>
      <c r="C74" t="s">
        <v>161</v>
      </c>
      <c r="D74" t="s">
        <v>23</v>
      </c>
      <c r="E74">
        <v>1</v>
      </c>
      <c r="F74" t="s">
        <v>24</v>
      </c>
      <c r="G74" t="s">
        <v>71</v>
      </c>
      <c r="H74" t="s">
        <v>17</v>
      </c>
      <c r="I74" t="s">
        <v>43</v>
      </c>
      <c r="J74" t="s">
        <v>19</v>
      </c>
      <c r="K74">
        <v>2023</v>
      </c>
      <c r="L74" t="s">
        <v>20</v>
      </c>
      <c r="M74" t="s">
        <v>5921</v>
      </c>
      <c r="N74" t="s">
        <v>5913</v>
      </c>
      <c r="O74" t="s">
        <v>5917</v>
      </c>
      <c r="P74" t="s">
        <v>5922</v>
      </c>
      <c r="Q74" t="s">
        <v>5923</v>
      </c>
      <c r="R74">
        <v>57000</v>
      </c>
      <c r="S74">
        <v>69000</v>
      </c>
      <c r="T74">
        <v>0.1739</v>
      </c>
      <c r="U74" t="s">
        <v>5920</v>
      </c>
      <c r="V74">
        <v>12</v>
      </c>
      <c r="W74" s="1">
        <v>44862</v>
      </c>
      <c r="X74" t="s">
        <v>5894</v>
      </c>
      <c r="Y74">
        <v>244</v>
      </c>
      <c r="Z74">
        <v>55</v>
      </c>
      <c r="AA74">
        <v>276</v>
      </c>
      <c r="AB74">
        <v>9</v>
      </c>
      <c r="AC74">
        <v>10</v>
      </c>
      <c r="AD74">
        <v>513000</v>
      </c>
      <c r="AE74" t="s">
        <v>6025</v>
      </c>
      <c r="AF74" s="1">
        <v>46203</v>
      </c>
      <c r="AG74" t="s">
        <v>6098</v>
      </c>
      <c r="AH74" t="s">
        <v>6035</v>
      </c>
      <c r="AI74" t="s">
        <v>6028</v>
      </c>
      <c r="AJ74" t="s">
        <v>6924</v>
      </c>
      <c r="AK74">
        <v>69000</v>
      </c>
      <c r="AL74">
        <v>4029.6</v>
      </c>
      <c r="AM74">
        <v>64970.400000000001</v>
      </c>
      <c r="AN74">
        <v>57000</v>
      </c>
      <c r="AO74">
        <v>7970.4</v>
      </c>
      <c r="AP74">
        <v>0.1227</v>
      </c>
    </row>
    <row r="75" spans="1:42" hidden="1" x14ac:dyDescent="0.35">
      <c r="A75" t="s">
        <v>162</v>
      </c>
      <c r="B75" s="1">
        <v>44934</v>
      </c>
      <c r="C75" t="s">
        <v>163</v>
      </c>
      <c r="D75" t="s">
        <v>78</v>
      </c>
      <c r="E75">
        <v>1</v>
      </c>
      <c r="F75" t="s">
        <v>58</v>
      </c>
      <c r="G75" t="s">
        <v>71</v>
      </c>
      <c r="H75" t="s">
        <v>32</v>
      </c>
      <c r="I75" t="s">
        <v>43</v>
      </c>
      <c r="J75" t="s">
        <v>112</v>
      </c>
      <c r="K75">
        <v>2023</v>
      </c>
      <c r="L75" t="s">
        <v>20</v>
      </c>
      <c r="M75" t="s">
        <v>5992</v>
      </c>
      <c r="N75" t="s">
        <v>5989</v>
      </c>
      <c r="O75" t="s">
        <v>5993</v>
      </c>
      <c r="P75" t="s">
        <v>5899</v>
      </c>
      <c r="Q75" t="s">
        <v>5994</v>
      </c>
      <c r="R75">
        <v>850</v>
      </c>
      <c r="S75">
        <v>1200</v>
      </c>
      <c r="T75">
        <v>0.29170000000000001</v>
      </c>
      <c r="U75" t="s">
        <v>5901</v>
      </c>
      <c r="V75">
        <v>6</v>
      </c>
      <c r="W75" s="1">
        <v>45066</v>
      </c>
      <c r="X75" t="s">
        <v>5894</v>
      </c>
      <c r="Y75">
        <v>275</v>
      </c>
      <c r="Z75">
        <v>92</v>
      </c>
      <c r="AA75">
        <v>285</v>
      </c>
      <c r="AB75">
        <v>78</v>
      </c>
      <c r="AC75">
        <v>10</v>
      </c>
      <c r="AD75">
        <v>66300</v>
      </c>
      <c r="AE75" t="s">
        <v>6025</v>
      </c>
      <c r="AF75" s="1">
        <v>46203</v>
      </c>
      <c r="AG75" t="s">
        <v>6099</v>
      </c>
      <c r="AH75" t="s">
        <v>6035</v>
      </c>
      <c r="AI75" t="s">
        <v>6028</v>
      </c>
      <c r="AJ75" t="s">
        <v>6924</v>
      </c>
      <c r="AK75">
        <v>1200</v>
      </c>
      <c r="AL75">
        <v>67.680000000000007</v>
      </c>
      <c r="AM75">
        <v>1132.32</v>
      </c>
      <c r="AN75">
        <v>850</v>
      </c>
      <c r="AO75">
        <v>282.32</v>
      </c>
      <c r="AP75">
        <v>0.24929999999999999</v>
      </c>
    </row>
    <row r="76" spans="1:42" hidden="1" x14ac:dyDescent="0.35">
      <c r="A76" t="s">
        <v>436</v>
      </c>
      <c r="B76" s="1">
        <v>45034</v>
      </c>
      <c r="C76" t="s">
        <v>437</v>
      </c>
      <c r="D76" t="s">
        <v>65</v>
      </c>
      <c r="E76">
        <v>4</v>
      </c>
      <c r="F76" t="s">
        <v>24</v>
      </c>
      <c r="G76" t="s">
        <v>67</v>
      </c>
      <c r="H76" t="s">
        <v>17</v>
      </c>
      <c r="I76" t="s">
        <v>18</v>
      </c>
      <c r="J76" t="s">
        <v>44</v>
      </c>
      <c r="K76">
        <v>2023</v>
      </c>
      <c r="L76" t="s">
        <v>35</v>
      </c>
      <c r="M76" t="s">
        <v>5906</v>
      </c>
      <c r="N76" t="s">
        <v>5889</v>
      </c>
      <c r="O76" t="s">
        <v>5898</v>
      </c>
      <c r="P76" t="s">
        <v>5907</v>
      </c>
      <c r="Q76" t="s">
        <v>5908</v>
      </c>
      <c r="R76">
        <v>17500</v>
      </c>
      <c r="S76">
        <v>22000</v>
      </c>
      <c r="T76">
        <v>0.20449999999999999</v>
      </c>
      <c r="U76" t="s">
        <v>5909</v>
      </c>
      <c r="V76">
        <v>12</v>
      </c>
      <c r="W76" s="1">
        <v>45337</v>
      </c>
      <c r="X76" t="s">
        <v>5894</v>
      </c>
      <c r="Y76">
        <v>373</v>
      </c>
      <c r="Z76">
        <v>88</v>
      </c>
      <c r="AA76">
        <v>389</v>
      </c>
      <c r="AB76">
        <v>78</v>
      </c>
      <c r="AC76">
        <v>10</v>
      </c>
      <c r="AD76">
        <v>1365000</v>
      </c>
      <c r="AE76" t="s">
        <v>6025</v>
      </c>
      <c r="AF76" s="1">
        <v>46203</v>
      </c>
      <c r="AG76" t="s">
        <v>6057</v>
      </c>
      <c r="AH76" t="s">
        <v>6035</v>
      </c>
      <c r="AI76" t="s">
        <v>6028</v>
      </c>
      <c r="AJ76" t="s">
        <v>6924</v>
      </c>
      <c r="AK76">
        <v>88000</v>
      </c>
      <c r="AL76">
        <v>4241.6000000000004</v>
      </c>
      <c r="AM76">
        <v>83758.399999999994</v>
      </c>
      <c r="AN76">
        <v>70000</v>
      </c>
      <c r="AO76">
        <v>13758.4</v>
      </c>
      <c r="AP76">
        <v>0.1643</v>
      </c>
    </row>
    <row r="77" spans="1:42" hidden="1" x14ac:dyDescent="0.35">
      <c r="A77" t="s">
        <v>164</v>
      </c>
      <c r="B77" s="1">
        <v>45144</v>
      </c>
      <c r="C77" t="s">
        <v>165</v>
      </c>
      <c r="D77" t="s">
        <v>92</v>
      </c>
      <c r="E77">
        <v>2</v>
      </c>
      <c r="F77" t="s">
        <v>24</v>
      </c>
      <c r="G77" t="s">
        <v>16</v>
      </c>
      <c r="H77" t="s">
        <v>25</v>
      </c>
      <c r="I77" t="s">
        <v>26</v>
      </c>
      <c r="J77" t="s">
        <v>59</v>
      </c>
      <c r="K77">
        <v>2023</v>
      </c>
      <c r="L77" t="s">
        <v>60</v>
      </c>
      <c r="M77" t="s">
        <v>5973</v>
      </c>
      <c r="N77" t="s">
        <v>5974</v>
      </c>
      <c r="O77" t="s">
        <v>5975</v>
      </c>
      <c r="P77" t="s">
        <v>5899</v>
      </c>
      <c r="Q77" t="s">
        <v>5976</v>
      </c>
      <c r="R77">
        <v>7600</v>
      </c>
      <c r="S77">
        <v>9800</v>
      </c>
      <c r="T77">
        <v>0.22450000000000001</v>
      </c>
      <c r="U77" t="s">
        <v>5901</v>
      </c>
      <c r="V77">
        <v>36</v>
      </c>
      <c r="W77" s="1">
        <v>45281</v>
      </c>
      <c r="X77" t="s">
        <v>5894</v>
      </c>
      <c r="Y77">
        <v>214</v>
      </c>
      <c r="Z77">
        <v>101</v>
      </c>
      <c r="AA77">
        <v>188</v>
      </c>
      <c r="AB77">
        <v>51</v>
      </c>
      <c r="AC77">
        <v>10</v>
      </c>
      <c r="AD77">
        <v>387600</v>
      </c>
      <c r="AE77" t="s">
        <v>6025</v>
      </c>
      <c r="AF77" s="1">
        <v>46203</v>
      </c>
      <c r="AG77" t="s">
        <v>6080</v>
      </c>
      <c r="AH77" t="s">
        <v>6035</v>
      </c>
      <c r="AI77" t="s">
        <v>6028</v>
      </c>
      <c r="AJ77" t="s">
        <v>6925</v>
      </c>
      <c r="AK77">
        <v>19600</v>
      </c>
      <c r="AL77">
        <v>2634.24</v>
      </c>
      <c r="AM77">
        <v>16965.759999999998</v>
      </c>
      <c r="AN77">
        <v>15200</v>
      </c>
      <c r="AO77">
        <v>1765.76</v>
      </c>
      <c r="AP77">
        <v>0.1041</v>
      </c>
    </row>
    <row r="78" spans="1:42" hidden="1" x14ac:dyDescent="0.35">
      <c r="A78" t="s">
        <v>539</v>
      </c>
      <c r="B78" s="1">
        <v>45263</v>
      </c>
      <c r="C78" t="s">
        <v>437</v>
      </c>
      <c r="D78" t="s">
        <v>439</v>
      </c>
      <c r="E78">
        <v>2</v>
      </c>
      <c r="F78" t="s">
        <v>48</v>
      </c>
      <c r="G78" t="s">
        <v>96</v>
      </c>
      <c r="H78" t="s">
        <v>32</v>
      </c>
      <c r="I78" t="s">
        <v>43</v>
      </c>
      <c r="J78" t="s">
        <v>155</v>
      </c>
      <c r="K78">
        <v>2023</v>
      </c>
      <c r="L78" t="s">
        <v>51</v>
      </c>
      <c r="M78" t="s">
        <v>5953</v>
      </c>
      <c r="N78" t="s">
        <v>5949</v>
      </c>
      <c r="O78" t="s">
        <v>5954</v>
      </c>
      <c r="P78" t="s">
        <v>5951</v>
      </c>
      <c r="Q78" t="s">
        <v>5955</v>
      </c>
      <c r="R78">
        <v>1400</v>
      </c>
      <c r="S78">
        <v>1900</v>
      </c>
      <c r="T78">
        <v>0.26319999999999999</v>
      </c>
      <c r="U78" t="s">
        <v>5940</v>
      </c>
      <c r="V78">
        <v>12</v>
      </c>
      <c r="W78" s="1">
        <v>44681</v>
      </c>
      <c r="X78" t="s">
        <v>5894</v>
      </c>
      <c r="Y78">
        <v>129</v>
      </c>
      <c r="Z78">
        <v>73</v>
      </c>
      <c r="AA78">
        <v>194</v>
      </c>
      <c r="AB78">
        <v>7</v>
      </c>
      <c r="AC78">
        <v>10</v>
      </c>
      <c r="AD78">
        <v>9800</v>
      </c>
      <c r="AE78" t="s">
        <v>6025</v>
      </c>
      <c r="AF78" s="1">
        <v>46203</v>
      </c>
      <c r="AG78" t="s">
        <v>6057</v>
      </c>
      <c r="AH78" t="s">
        <v>6035</v>
      </c>
      <c r="AI78" t="s">
        <v>6028</v>
      </c>
      <c r="AJ78" t="s">
        <v>6925</v>
      </c>
      <c r="AK78">
        <v>3800</v>
      </c>
      <c r="AL78">
        <v>189.62</v>
      </c>
      <c r="AM78">
        <v>3610.38</v>
      </c>
      <c r="AN78">
        <v>2800</v>
      </c>
      <c r="AO78">
        <v>810.38</v>
      </c>
      <c r="AP78">
        <v>0.22450000000000001</v>
      </c>
    </row>
    <row r="79" spans="1:42" hidden="1" x14ac:dyDescent="0.35">
      <c r="A79" t="s">
        <v>166</v>
      </c>
      <c r="B79" s="1">
        <v>45223</v>
      </c>
      <c r="C79" t="s">
        <v>167</v>
      </c>
      <c r="D79" t="s">
        <v>74</v>
      </c>
      <c r="E79">
        <v>1</v>
      </c>
      <c r="F79" t="s">
        <v>30</v>
      </c>
      <c r="G79" t="s">
        <v>31</v>
      </c>
      <c r="H79" t="s">
        <v>25</v>
      </c>
      <c r="I79" t="s">
        <v>18</v>
      </c>
      <c r="J79" t="s">
        <v>55</v>
      </c>
      <c r="K79">
        <v>2023</v>
      </c>
      <c r="L79" t="s">
        <v>51</v>
      </c>
      <c r="M79" t="s">
        <v>5963</v>
      </c>
      <c r="N79" t="s">
        <v>5949</v>
      </c>
      <c r="O79" t="s">
        <v>5964</v>
      </c>
      <c r="P79" t="s">
        <v>5951</v>
      </c>
      <c r="Q79" t="s">
        <v>5965</v>
      </c>
      <c r="R79">
        <v>5700</v>
      </c>
      <c r="S79">
        <v>7500</v>
      </c>
      <c r="T79">
        <v>0.24</v>
      </c>
      <c r="U79" t="s">
        <v>5940</v>
      </c>
      <c r="V79">
        <v>12</v>
      </c>
      <c r="W79" s="1">
        <v>44865</v>
      </c>
      <c r="X79" t="s">
        <v>5894</v>
      </c>
      <c r="Y79">
        <v>145</v>
      </c>
      <c r="Z79">
        <v>60</v>
      </c>
      <c r="AA79">
        <v>189</v>
      </c>
      <c r="AB79">
        <v>10</v>
      </c>
      <c r="AC79">
        <v>10</v>
      </c>
      <c r="AD79">
        <v>57000</v>
      </c>
      <c r="AE79" t="s">
        <v>6025</v>
      </c>
      <c r="AF79" s="1">
        <v>46203</v>
      </c>
      <c r="AG79" t="s">
        <v>6101</v>
      </c>
      <c r="AH79" t="s">
        <v>6035</v>
      </c>
      <c r="AI79" t="s">
        <v>6028</v>
      </c>
      <c r="AJ79" t="s">
        <v>6925</v>
      </c>
      <c r="AK79">
        <v>7500</v>
      </c>
      <c r="AL79">
        <v>386.25</v>
      </c>
      <c r="AM79">
        <v>7113.75</v>
      </c>
      <c r="AN79">
        <v>5700</v>
      </c>
      <c r="AO79">
        <v>1413.75</v>
      </c>
      <c r="AP79">
        <v>0.19869999999999999</v>
      </c>
    </row>
    <row r="80" spans="1:42" x14ac:dyDescent="0.35">
      <c r="A80" t="s">
        <v>838</v>
      </c>
      <c r="B80" s="1">
        <v>45187</v>
      </c>
      <c r="C80" t="s">
        <v>437</v>
      </c>
      <c r="D80" t="s">
        <v>42</v>
      </c>
      <c r="E80">
        <v>2</v>
      </c>
      <c r="F80" t="s">
        <v>24</v>
      </c>
      <c r="G80" t="s">
        <v>31</v>
      </c>
      <c r="H80" t="s">
        <v>17</v>
      </c>
      <c r="I80" t="s">
        <v>18</v>
      </c>
      <c r="J80" t="s">
        <v>109</v>
      </c>
      <c r="K80">
        <v>2023</v>
      </c>
      <c r="L80" t="s">
        <v>60</v>
      </c>
      <c r="M80" t="s">
        <v>5897</v>
      </c>
      <c r="N80" t="s">
        <v>5889</v>
      </c>
      <c r="O80" t="s">
        <v>5898</v>
      </c>
      <c r="P80" t="s">
        <v>5899</v>
      </c>
      <c r="Q80" t="s">
        <v>5900</v>
      </c>
      <c r="R80">
        <v>31000</v>
      </c>
      <c r="S80">
        <v>38000</v>
      </c>
      <c r="T80">
        <v>0.1842</v>
      </c>
      <c r="U80" t="s">
        <v>5901</v>
      </c>
      <c r="V80">
        <v>12</v>
      </c>
      <c r="W80" s="1">
        <v>45246</v>
      </c>
      <c r="X80" t="s">
        <v>5894</v>
      </c>
      <c r="Y80">
        <v>278</v>
      </c>
      <c r="Z80">
        <v>80</v>
      </c>
      <c r="AA80">
        <v>346</v>
      </c>
      <c r="AB80">
        <v>0</v>
      </c>
      <c r="AC80">
        <v>10</v>
      </c>
      <c r="AD80">
        <v>0</v>
      </c>
      <c r="AE80" t="s">
        <v>6029</v>
      </c>
      <c r="AF80" s="1">
        <v>46203</v>
      </c>
      <c r="AG80" t="s">
        <v>6057</v>
      </c>
      <c r="AH80" t="s">
        <v>6035</v>
      </c>
      <c r="AI80" t="s">
        <v>6028</v>
      </c>
      <c r="AJ80" t="s">
        <v>6925</v>
      </c>
      <c r="AK80">
        <v>76000</v>
      </c>
      <c r="AL80">
        <v>4689.2</v>
      </c>
      <c r="AM80">
        <v>71310.8</v>
      </c>
      <c r="AN80">
        <v>62000</v>
      </c>
      <c r="AO80">
        <v>9310.7999999999993</v>
      </c>
      <c r="AP80">
        <v>0.13059999999999999</v>
      </c>
    </row>
    <row r="81" spans="1:42" hidden="1" x14ac:dyDescent="0.35">
      <c r="A81" t="s">
        <v>168</v>
      </c>
      <c r="B81" s="1">
        <v>45256</v>
      </c>
      <c r="C81" t="s">
        <v>169</v>
      </c>
      <c r="D81" t="s">
        <v>23</v>
      </c>
      <c r="E81">
        <v>1</v>
      </c>
      <c r="F81" t="s">
        <v>128</v>
      </c>
      <c r="G81" t="s">
        <v>16</v>
      </c>
      <c r="H81" t="s">
        <v>32</v>
      </c>
      <c r="I81" t="s">
        <v>33</v>
      </c>
      <c r="J81" t="s">
        <v>50</v>
      </c>
      <c r="K81">
        <v>2023</v>
      </c>
      <c r="L81" t="s">
        <v>51</v>
      </c>
      <c r="M81" t="s">
        <v>5921</v>
      </c>
      <c r="N81" t="s">
        <v>5913</v>
      </c>
      <c r="O81" t="s">
        <v>5917</v>
      </c>
      <c r="P81" t="s">
        <v>5922</v>
      </c>
      <c r="Q81" t="s">
        <v>5923</v>
      </c>
      <c r="R81">
        <v>57000</v>
      </c>
      <c r="S81">
        <v>69000</v>
      </c>
      <c r="T81">
        <v>0.1739</v>
      </c>
      <c r="U81" t="s">
        <v>5920</v>
      </c>
      <c r="V81">
        <v>12</v>
      </c>
      <c r="W81" s="1">
        <v>44862</v>
      </c>
      <c r="X81" t="s">
        <v>5894</v>
      </c>
      <c r="Y81">
        <v>244</v>
      </c>
      <c r="Z81">
        <v>55</v>
      </c>
      <c r="AA81">
        <v>276</v>
      </c>
      <c r="AB81">
        <v>9</v>
      </c>
      <c r="AC81">
        <v>10</v>
      </c>
      <c r="AD81">
        <v>513000</v>
      </c>
      <c r="AE81" t="s">
        <v>6025</v>
      </c>
      <c r="AF81" s="1">
        <v>46203</v>
      </c>
      <c r="AG81" t="s">
        <v>6102</v>
      </c>
      <c r="AH81" t="s">
        <v>6027</v>
      </c>
      <c r="AI81" t="s">
        <v>6028</v>
      </c>
      <c r="AJ81" t="s">
        <v>6925</v>
      </c>
      <c r="AK81">
        <v>69000</v>
      </c>
      <c r="AL81">
        <v>9591</v>
      </c>
      <c r="AM81">
        <v>59409</v>
      </c>
      <c r="AN81">
        <v>57000</v>
      </c>
      <c r="AO81">
        <v>2409</v>
      </c>
      <c r="AP81">
        <v>4.0500000000000001E-2</v>
      </c>
    </row>
    <row r="82" spans="1:42" hidden="1" x14ac:dyDescent="0.35">
      <c r="A82" t="s">
        <v>170</v>
      </c>
      <c r="B82" s="1">
        <v>45065</v>
      </c>
      <c r="C82" t="s">
        <v>171</v>
      </c>
      <c r="D82" t="s">
        <v>78</v>
      </c>
      <c r="E82">
        <v>1</v>
      </c>
      <c r="F82" t="s">
        <v>58</v>
      </c>
      <c r="G82" t="s">
        <v>16</v>
      </c>
      <c r="H82" t="s">
        <v>25</v>
      </c>
      <c r="I82" t="s">
        <v>33</v>
      </c>
      <c r="J82" t="s">
        <v>75</v>
      </c>
      <c r="K82">
        <v>2023</v>
      </c>
      <c r="L82" t="s">
        <v>35</v>
      </c>
      <c r="M82" t="s">
        <v>5992</v>
      </c>
      <c r="N82" t="s">
        <v>5989</v>
      </c>
      <c r="O82" t="s">
        <v>5993</v>
      </c>
      <c r="P82" t="s">
        <v>5899</v>
      </c>
      <c r="Q82" t="s">
        <v>5994</v>
      </c>
      <c r="R82">
        <v>850</v>
      </c>
      <c r="S82">
        <v>1200</v>
      </c>
      <c r="T82">
        <v>0.29170000000000001</v>
      </c>
      <c r="U82" t="s">
        <v>5901</v>
      </c>
      <c r="V82">
        <v>6</v>
      </c>
      <c r="W82" s="1">
        <v>45066</v>
      </c>
      <c r="X82" t="s">
        <v>5894</v>
      </c>
      <c r="Y82">
        <v>275</v>
      </c>
      <c r="Z82">
        <v>92</v>
      </c>
      <c r="AA82">
        <v>285</v>
      </c>
      <c r="AB82">
        <v>78</v>
      </c>
      <c r="AC82">
        <v>10</v>
      </c>
      <c r="AD82">
        <v>66300</v>
      </c>
      <c r="AE82" t="s">
        <v>6025</v>
      </c>
      <c r="AF82" s="1">
        <v>46203</v>
      </c>
      <c r="AG82" t="s">
        <v>6104</v>
      </c>
      <c r="AH82" t="s">
        <v>6035</v>
      </c>
      <c r="AI82" t="s">
        <v>6028</v>
      </c>
      <c r="AJ82" t="s">
        <v>6924</v>
      </c>
      <c r="AK82">
        <v>1200</v>
      </c>
      <c r="AL82">
        <v>111.12</v>
      </c>
      <c r="AM82">
        <v>1088.8800000000001</v>
      </c>
      <c r="AN82">
        <v>850</v>
      </c>
      <c r="AO82">
        <v>238.88</v>
      </c>
      <c r="AP82">
        <v>0.21940000000000001</v>
      </c>
    </row>
    <row r="83" spans="1:42" hidden="1" x14ac:dyDescent="0.35">
      <c r="A83" t="s">
        <v>931</v>
      </c>
      <c r="B83" s="1">
        <v>45133</v>
      </c>
      <c r="C83" t="s">
        <v>932</v>
      </c>
      <c r="D83" t="s">
        <v>29</v>
      </c>
      <c r="E83">
        <v>3</v>
      </c>
      <c r="F83" t="s">
        <v>24</v>
      </c>
      <c r="G83" t="s">
        <v>96</v>
      </c>
      <c r="H83" t="s">
        <v>32</v>
      </c>
      <c r="I83" t="s">
        <v>18</v>
      </c>
      <c r="J83" t="s">
        <v>97</v>
      </c>
      <c r="K83">
        <v>2023</v>
      </c>
      <c r="L83" t="s">
        <v>60</v>
      </c>
      <c r="M83" t="s">
        <v>5985</v>
      </c>
      <c r="N83" t="s">
        <v>5974</v>
      </c>
      <c r="O83" t="s">
        <v>5986</v>
      </c>
      <c r="P83" t="s">
        <v>5979</v>
      </c>
      <c r="Q83" t="s">
        <v>5987</v>
      </c>
      <c r="R83">
        <v>500</v>
      </c>
      <c r="S83">
        <v>750</v>
      </c>
      <c r="T83">
        <v>0.33329999999999999</v>
      </c>
      <c r="U83" t="s">
        <v>5920</v>
      </c>
      <c r="V83">
        <v>24</v>
      </c>
      <c r="W83" s="1">
        <v>45007</v>
      </c>
      <c r="X83" t="s">
        <v>5894</v>
      </c>
      <c r="Y83">
        <v>294</v>
      </c>
      <c r="Z83">
        <v>81</v>
      </c>
      <c r="AA83">
        <v>264</v>
      </c>
      <c r="AB83">
        <v>82</v>
      </c>
      <c r="AC83">
        <v>10</v>
      </c>
      <c r="AD83">
        <v>41000</v>
      </c>
      <c r="AE83" t="s">
        <v>6025</v>
      </c>
      <c r="AF83" s="1">
        <v>46203</v>
      </c>
      <c r="AG83" t="s">
        <v>6059</v>
      </c>
      <c r="AH83" t="s">
        <v>6027</v>
      </c>
      <c r="AI83" t="s">
        <v>6028</v>
      </c>
      <c r="AJ83" t="s">
        <v>6925</v>
      </c>
      <c r="AK83">
        <v>2250</v>
      </c>
      <c r="AL83">
        <v>282.82</v>
      </c>
      <c r="AM83">
        <v>1967.18</v>
      </c>
      <c r="AN83">
        <v>1500</v>
      </c>
      <c r="AO83">
        <v>467.18</v>
      </c>
      <c r="AP83">
        <v>0.23749999999999999</v>
      </c>
    </row>
    <row r="84" spans="1:42" hidden="1" x14ac:dyDescent="0.35">
      <c r="A84" t="s">
        <v>174</v>
      </c>
      <c r="B84" s="1">
        <v>45153</v>
      </c>
      <c r="C84" t="s">
        <v>175</v>
      </c>
      <c r="D84" t="s">
        <v>78</v>
      </c>
      <c r="E84">
        <v>1</v>
      </c>
      <c r="F84" t="s">
        <v>24</v>
      </c>
      <c r="G84" t="s">
        <v>16</v>
      </c>
      <c r="H84" t="s">
        <v>25</v>
      </c>
      <c r="I84" t="s">
        <v>43</v>
      </c>
      <c r="J84" t="s">
        <v>59</v>
      </c>
      <c r="K84">
        <v>2023</v>
      </c>
      <c r="L84" t="s">
        <v>60</v>
      </c>
      <c r="M84" t="s">
        <v>5992</v>
      </c>
      <c r="N84" t="s">
        <v>5989</v>
      </c>
      <c r="O84" t="s">
        <v>5993</v>
      </c>
      <c r="P84" t="s">
        <v>5899</v>
      </c>
      <c r="Q84" t="s">
        <v>5994</v>
      </c>
      <c r="R84">
        <v>850</v>
      </c>
      <c r="S84">
        <v>1200</v>
      </c>
      <c r="T84">
        <v>0.29170000000000001</v>
      </c>
      <c r="U84" t="s">
        <v>5901</v>
      </c>
      <c r="V84">
        <v>6</v>
      </c>
      <c r="W84" s="1">
        <v>45066</v>
      </c>
      <c r="X84" t="s">
        <v>5894</v>
      </c>
      <c r="Y84">
        <v>275</v>
      </c>
      <c r="Z84">
        <v>92</v>
      </c>
      <c r="AA84">
        <v>285</v>
      </c>
      <c r="AB84">
        <v>78</v>
      </c>
      <c r="AC84">
        <v>10</v>
      </c>
      <c r="AD84">
        <v>66300</v>
      </c>
      <c r="AE84" t="s">
        <v>6025</v>
      </c>
      <c r="AF84" s="1">
        <v>46203</v>
      </c>
      <c r="AG84" t="s">
        <v>6107</v>
      </c>
      <c r="AH84" t="s">
        <v>6035</v>
      </c>
      <c r="AI84" t="s">
        <v>6028</v>
      </c>
      <c r="AJ84" t="s">
        <v>6925</v>
      </c>
      <c r="AK84">
        <v>1200</v>
      </c>
      <c r="AL84">
        <v>85.56</v>
      </c>
      <c r="AM84">
        <v>1114.44</v>
      </c>
      <c r="AN84">
        <v>850</v>
      </c>
      <c r="AO84">
        <v>264.44</v>
      </c>
      <c r="AP84">
        <v>0.23730000000000001</v>
      </c>
    </row>
    <row r="85" spans="1:42" hidden="1" x14ac:dyDescent="0.35">
      <c r="A85" t="s">
        <v>1369</v>
      </c>
      <c r="B85" s="1">
        <v>45085</v>
      </c>
      <c r="C85" t="s">
        <v>142</v>
      </c>
      <c r="D85" t="s">
        <v>65</v>
      </c>
      <c r="E85">
        <v>1</v>
      </c>
      <c r="F85" t="s">
        <v>15</v>
      </c>
      <c r="G85" t="s">
        <v>71</v>
      </c>
      <c r="H85" t="s">
        <v>17</v>
      </c>
      <c r="I85" t="s">
        <v>43</v>
      </c>
      <c r="J85" t="s">
        <v>34</v>
      </c>
      <c r="K85">
        <v>2023</v>
      </c>
      <c r="L85" t="s">
        <v>35</v>
      </c>
      <c r="M85" t="s">
        <v>5906</v>
      </c>
      <c r="N85" t="s">
        <v>5889</v>
      </c>
      <c r="O85" t="s">
        <v>5898</v>
      </c>
      <c r="P85" t="s">
        <v>5907</v>
      </c>
      <c r="Q85" t="s">
        <v>5908</v>
      </c>
      <c r="R85">
        <v>17500</v>
      </c>
      <c r="S85">
        <v>22000</v>
      </c>
      <c r="T85">
        <v>0.20449999999999999</v>
      </c>
      <c r="U85" t="s">
        <v>5909</v>
      </c>
      <c r="V85">
        <v>12</v>
      </c>
      <c r="W85" s="1">
        <v>45337</v>
      </c>
      <c r="X85" t="s">
        <v>5894</v>
      </c>
      <c r="Y85">
        <v>373</v>
      </c>
      <c r="Z85">
        <v>88</v>
      </c>
      <c r="AA85">
        <v>389</v>
      </c>
      <c r="AB85">
        <v>78</v>
      </c>
      <c r="AC85">
        <v>10</v>
      </c>
      <c r="AD85">
        <v>1365000</v>
      </c>
      <c r="AE85" t="s">
        <v>6025</v>
      </c>
      <c r="AF85" s="1">
        <v>46203</v>
      </c>
      <c r="AG85" t="s">
        <v>6060</v>
      </c>
      <c r="AH85" t="s">
        <v>6027</v>
      </c>
      <c r="AI85" t="s">
        <v>6028</v>
      </c>
      <c r="AJ85" t="s">
        <v>6924</v>
      </c>
      <c r="AK85">
        <v>22000</v>
      </c>
      <c r="AL85">
        <v>250.8</v>
      </c>
      <c r="AM85">
        <v>21749.200000000001</v>
      </c>
      <c r="AN85">
        <v>17500</v>
      </c>
      <c r="AO85">
        <v>4249.2</v>
      </c>
      <c r="AP85">
        <v>0.19539999999999999</v>
      </c>
    </row>
    <row r="86" spans="1:42" hidden="1" x14ac:dyDescent="0.35">
      <c r="A86" t="s">
        <v>176</v>
      </c>
      <c r="B86" s="1">
        <v>44982</v>
      </c>
      <c r="C86" t="s">
        <v>177</v>
      </c>
      <c r="D86" t="s">
        <v>95</v>
      </c>
      <c r="E86">
        <v>5</v>
      </c>
      <c r="F86" t="s">
        <v>58</v>
      </c>
      <c r="G86" t="s">
        <v>31</v>
      </c>
      <c r="H86" t="s">
        <v>25</v>
      </c>
      <c r="I86" t="s">
        <v>26</v>
      </c>
      <c r="J86" t="s">
        <v>19</v>
      </c>
      <c r="K86">
        <v>2023</v>
      </c>
      <c r="L86" t="s">
        <v>20</v>
      </c>
      <c r="M86" t="s">
        <v>5948</v>
      </c>
      <c r="N86" t="s">
        <v>5949</v>
      </c>
      <c r="O86" t="s">
        <v>5950</v>
      </c>
      <c r="P86" t="s">
        <v>5951</v>
      </c>
      <c r="Q86" t="s">
        <v>5952</v>
      </c>
      <c r="R86">
        <v>2900</v>
      </c>
      <c r="S86">
        <v>3800</v>
      </c>
      <c r="T86">
        <v>0.23680000000000001</v>
      </c>
      <c r="U86" t="s">
        <v>5940</v>
      </c>
      <c r="V86">
        <v>12</v>
      </c>
      <c r="W86" s="1">
        <v>45359</v>
      </c>
      <c r="X86" t="s">
        <v>5894</v>
      </c>
      <c r="Y86">
        <v>220</v>
      </c>
      <c r="Z86">
        <v>49</v>
      </c>
      <c r="AA86">
        <v>227</v>
      </c>
      <c r="AB86">
        <v>23</v>
      </c>
      <c r="AC86">
        <v>10</v>
      </c>
      <c r="AD86">
        <v>66700</v>
      </c>
      <c r="AE86" t="s">
        <v>6025</v>
      </c>
      <c r="AF86" s="1">
        <v>46203</v>
      </c>
      <c r="AG86" t="s">
        <v>6108</v>
      </c>
      <c r="AH86" t="s">
        <v>6027</v>
      </c>
      <c r="AI86" t="s">
        <v>6028</v>
      </c>
      <c r="AJ86" t="s">
        <v>6924</v>
      </c>
      <c r="AK86">
        <v>19000</v>
      </c>
      <c r="AL86">
        <v>467.4</v>
      </c>
      <c r="AM86">
        <v>18532.599999999999</v>
      </c>
      <c r="AN86">
        <v>14500</v>
      </c>
      <c r="AO86">
        <v>4032.6</v>
      </c>
      <c r="AP86">
        <v>0.21759999999999999</v>
      </c>
    </row>
    <row r="87" spans="1:42" hidden="1" x14ac:dyDescent="0.35">
      <c r="A87" t="s">
        <v>962</v>
      </c>
      <c r="B87" s="1">
        <v>45095</v>
      </c>
      <c r="C87" t="s">
        <v>963</v>
      </c>
      <c r="D87" t="s">
        <v>87</v>
      </c>
      <c r="E87">
        <v>1</v>
      </c>
      <c r="F87" t="s">
        <v>30</v>
      </c>
      <c r="G87" t="s">
        <v>96</v>
      </c>
      <c r="H87" t="s">
        <v>25</v>
      </c>
      <c r="I87" t="s">
        <v>26</v>
      </c>
      <c r="J87" t="s">
        <v>34</v>
      </c>
      <c r="K87">
        <v>2023</v>
      </c>
      <c r="L87" t="s">
        <v>35</v>
      </c>
      <c r="M87" t="s">
        <v>5924</v>
      </c>
      <c r="N87" t="s">
        <v>5913</v>
      </c>
      <c r="O87" t="s">
        <v>5917</v>
      </c>
      <c r="P87" t="s">
        <v>5925</v>
      </c>
      <c r="Q87" t="s">
        <v>5926</v>
      </c>
      <c r="R87">
        <v>46000</v>
      </c>
      <c r="S87">
        <v>56000</v>
      </c>
      <c r="T87">
        <v>0.17860000000000001</v>
      </c>
      <c r="U87" t="s">
        <v>5920</v>
      </c>
      <c r="V87">
        <v>12</v>
      </c>
      <c r="W87" s="1">
        <v>44847</v>
      </c>
      <c r="X87" t="s">
        <v>5894</v>
      </c>
      <c r="Y87">
        <v>224</v>
      </c>
      <c r="Z87">
        <v>96</v>
      </c>
      <c r="AA87">
        <v>304</v>
      </c>
      <c r="AB87">
        <v>54</v>
      </c>
      <c r="AC87">
        <v>10</v>
      </c>
      <c r="AD87">
        <v>2484000</v>
      </c>
      <c r="AE87" t="s">
        <v>6025</v>
      </c>
      <c r="AF87" s="1">
        <v>46203</v>
      </c>
      <c r="AG87" t="s">
        <v>6061</v>
      </c>
      <c r="AH87" t="s">
        <v>6027</v>
      </c>
      <c r="AI87" t="s">
        <v>6028</v>
      </c>
      <c r="AJ87" t="s">
        <v>6924</v>
      </c>
      <c r="AK87">
        <v>56000</v>
      </c>
      <c r="AL87">
        <v>2716</v>
      </c>
      <c r="AM87">
        <v>53284</v>
      </c>
      <c r="AN87">
        <v>46000</v>
      </c>
      <c r="AO87">
        <v>7284</v>
      </c>
      <c r="AP87">
        <v>0.13669999999999999</v>
      </c>
    </row>
    <row r="88" spans="1:42" hidden="1" x14ac:dyDescent="0.35">
      <c r="A88" t="s">
        <v>178</v>
      </c>
      <c r="B88" s="1">
        <v>45278</v>
      </c>
      <c r="C88" t="s">
        <v>179</v>
      </c>
      <c r="D88" t="s">
        <v>180</v>
      </c>
      <c r="E88">
        <v>1</v>
      </c>
      <c r="F88" t="s">
        <v>58</v>
      </c>
      <c r="G88" t="s">
        <v>31</v>
      </c>
      <c r="H88" t="s">
        <v>25</v>
      </c>
      <c r="I88" t="s">
        <v>43</v>
      </c>
      <c r="J88" t="s">
        <v>155</v>
      </c>
      <c r="K88">
        <v>2023</v>
      </c>
      <c r="L88" t="s">
        <v>51</v>
      </c>
      <c r="M88" t="s">
        <v>5956</v>
      </c>
      <c r="N88" t="s">
        <v>5949</v>
      </c>
      <c r="O88" t="s">
        <v>5957</v>
      </c>
      <c r="P88" t="s">
        <v>5958</v>
      </c>
      <c r="Q88" t="s">
        <v>5959</v>
      </c>
      <c r="R88">
        <v>3100</v>
      </c>
      <c r="S88">
        <v>4200</v>
      </c>
      <c r="T88">
        <v>0.26190000000000002</v>
      </c>
      <c r="U88" t="s">
        <v>5909</v>
      </c>
      <c r="V88">
        <v>12</v>
      </c>
      <c r="W88" s="1">
        <v>45029</v>
      </c>
      <c r="X88" t="s">
        <v>5894</v>
      </c>
      <c r="Y88">
        <v>165</v>
      </c>
      <c r="Z88">
        <v>119</v>
      </c>
      <c r="AA88">
        <v>218</v>
      </c>
      <c r="AB88">
        <v>22</v>
      </c>
      <c r="AC88">
        <v>10</v>
      </c>
      <c r="AD88">
        <v>68200</v>
      </c>
      <c r="AE88" t="s">
        <v>6025</v>
      </c>
      <c r="AF88" s="1">
        <v>46203</v>
      </c>
      <c r="AG88" t="s">
        <v>6109</v>
      </c>
      <c r="AH88" t="s">
        <v>6027</v>
      </c>
      <c r="AI88" t="s">
        <v>6028</v>
      </c>
      <c r="AJ88" t="s">
        <v>6925</v>
      </c>
      <c r="AK88">
        <v>4200</v>
      </c>
      <c r="AL88">
        <v>13.44</v>
      </c>
      <c r="AM88">
        <v>4186.5600000000004</v>
      </c>
      <c r="AN88">
        <v>3100</v>
      </c>
      <c r="AO88">
        <v>1086.56</v>
      </c>
      <c r="AP88">
        <v>0.25950000000000001</v>
      </c>
    </row>
    <row r="89" spans="1:42" hidden="1" x14ac:dyDescent="0.35">
      <c r="A89" t="s">
        <v>1443</v>
      </c>
      <c r="B89" s="1">
        <v>44967</v>
      </c>
      <c r="C89" t="s">
        <v>963</v>
      </c>
      <c r="D89" t="s">
        <v>377</v>
      </c>
      <c r="E89">
        <v>3</v>
      </c>
      <c r="F89" t="s">
        <v>24</v>
      </c>
      <c r="G89" t="s">
        <v>31</v>
      </c>
      <c r="H89" t="s">
        <v>17</v>
      </c>
      <c r="I89" t="s">
        <v>18</v>
      </c>
      <c r="J89" t="s">
        <v>19</v>
      </c>
      <c r="K89">
        <v>2023</v>
      </c>
      <c r="L89" t="s">
        <v>20</v>
      </c>
      <c r="M89" t="s">
        <v>6007</v>
      </c>
      <c r="N89" t="s">
        <v>5889</v>
      </c>
      <c r="O89" t="s">
        <v>6008</v>
      </c>
      <c r="P89" t="s">
        <v>5899</v>
      </c>
      <c r="Q89" t="s">
        <v>6009</v>
      </c>
      <c r="R89">
        <v>12000</v>
      </c>
      <c r="S89">
        <v>15000</v>
      </c>
      <c r="T89">
        <v>0.2</v>
      </c>
      <c r="U89" t="s">
        <v>5901</v>
      </c>
      <c r="V89">
        <v>12</v>
      </c>
      <c r="W89" s="1">
        <v>45557</v>
      </c>
      <c r="X89" t="s">
        <v>5894</v>
      </c>
      <c r="Y89">
        <v>118</v>
      </c>
      <c r="Z89">
        <v>87</v>
      </c>
      <c r="AA89">
        <v>209</v>
      </c>
      <c r="AB89">
        <v>10</v>
      </c>
      <c r="AC89">
        <v>10</v>
      </c>
      <c r="AD89">
        <v>120000</v>
      </c>
      <c r="AE89" t="s">
        <v>6025</v>
      </c>
      <c r="AF89" s="1">
        <v>46203</v>
      </c>
      <c r="AG89" t="s">
        <v>6061</v>
      </c>
      <c r="AH89" t="s">
        <v>6027</v>
      </c>
      <c r="AI89" t="s">
        <v>6028</v>
      </c>
      <c r="AJ89" t="s">
        <v>6924</v>
      </c>
      <c r="AK89">
        <v>45000</v>
      </c>
      <c r="AL89">
        <v>4914</v>
      </c>
      <c r="AM89">
        <v>40086</v>
      </c>
      <c r="AN89">
        <v>36000</v>
      </c>
      <c r="AO89">
        <v>4086</v>
      </c>
      <c r="AP89">
        <v>0.1019</v>
      </c>
    </row>
    <row r="90" spans="1:42" hidden="1" x14ac:dyDescent="0.35">
      <c r="A90" t="s">
        <v>181</v>
      </c>
      <c r="B90" s="1">
        <v>45041</v>
      </c>
      <c r="C90" t="s">
        <v>182</v>
      </c>
      <c r="D90" t="s">
        <v>183</v>
      </c>
      <c r="E90">
        <v>3</v>
      </c>
      <c r="F90" t="s">
        <v>48</v>
      </c>
      <c r="G90" t="s">
        <v>16</v>
      </c>
      <c r="H90" t="s">
        <v>32</v>
      </c>
      <c r="I90" t="s">
        <v>43</v>
      </c>
      <c r="J90" t="s">
        <v>44</v>
      </c>
      <c r="K90">
        <v>2023</v>
      </c>
      <c r="L90" t="s">
        <v>35</v>
      </c>
      <c r="M90" t="s">
        <v>6010</v>
      </c>
      <c r="N90" t="s">
        <v>5949</v>
      </c>
      <c r="O90" t="s">
        <v>6011</v>
      </c>
      <c r="P90" t="s">
        <v>6012</v>
      </c>
      <c r="Q90" t="s">
        <v>6013</v>
      </c>
      <c r="R90">
        <v>2700</v>
      </c>
      <c r="S90">
        <v>3500</v>
      </c>
      <c r="T90">
        <v>0.2286</v>
      </c>
      <c r="U90" t="s">
        <v>5920</v>
      </c>
      <c r="V90">
        <v>12</v>
      </c>
      <c r="W90" s="1">
        <v>45369</v>
      </c>
      <c r="X90" t="s">
        <v>5894</v>
      </c>
      <c r="Y90">
        <v>71</v>
      </c>
      <c r="Z90">
        <v>95</v>
      </c>
      <c r="AA90">
        <v>147</v>
      </c>
      <c r="AB90">
        <v>51</v>
      </c>
      <c r="AC90">
        <v>10</v>
      </c>
      <c r="AD90">
        <v>137700</v>
      </c>
      <c r="AE90" t="s">
        <v>6025</v>
      </c>
      <c r="AF90" s="1">
        <v>46203</v>
      </c>
      <c r="AG90" t="s">
        <v>6110</v>
      </c>
      <c r="AH90" t="s">
        <v>6027</v>
      </c>
      <c r="AI90" t="s">
        <v>6028</v>
      </c>
      <c r="AJ90" t="s">
        <v>6924</v>
      </c>
      <c r="AK90">
        <v>10500</v>
      </c>
      <c r="AL90">
        <v>1519.35</v>
      </c>
      <c r="AM90">
        <v>8980.65</v>
      </c>
      <c r="AN90">
        <v>8100</v>
      </c>
      <c r="AO90">
        <v>880.65</v>
      </c>
      <c r="AP90">
        <v>9.8100000000000007E-2</v>
      </c>
    </row>
    <row r="91" spans="1:42" hidden="1" x14ac:dyDescent="0.35">
      <c r="A91" t="s">
        <v>1451</v>
      </c>
      <c r="B91" s="1">
        <v>44934</v>
      </c>
      <c r="C91" t="s">
        <v>963</v>
      </c>
      <c r="D91" t="s">
        <v>173</v>
      </c>
      <c r="E91">
        <v>1</v>
      </c>
      <c r="F91" t="s">
        <v>24</v>
      </c>
      <c r="G91" t="s">
        <v>16</v>
      </c>
      <c r="H91" t="s">
        <v>17</v>
      </c>
      <c r="I91" t="s">
        <v>43</v>
      </c>
      <c r="J91" t="s">
        <v>112</v>
      </c>
      <c r="K91">
        <v>2023</v>
      </c>
      <c r="L91" t="s">
        <v>20</v>
      </c>
      <c r="M91" t="s">
        <v>5904</v>
      </c>
      <c r="N91" t="s">
        <v>5889</v>
      </c>
      <c r="O91" t="s">
        <v>5898</v>
      </c>
      <c r="P91" t="s">
        <v>5899</v>
      </c>
      <c r="Q91" t="s">
        <v>5905</v>
      </c>
      <c r="R91">
        <v>12500</v>
      </c>
      <c r="S91">
        <v>15500</v>
      </c>
      <c r="T91">
        <v>0.19350000000000001</v>
      </c>
      <c r="U91" t="s">
        <v>5901</v>
      </c>
      <c r="V91">
        <v>12</v>
      </c>
      <c r="W91" s="1">
        <v>45140</v>
      </c>
      <c r="X91" t="s">
        <v>5894</v>
      </c>
      <c r="Y91">
        <v>313</v>
      </c>
      <c r="Z91">
        <v>58</v>
      </c>
      <c r="AA91">
        <v>294</v>
      </c>
      <c r="AB91">
        <v>65</v>
      </c>
      <c r="AC91">
        <v>10</v>
      </c>
      <c r="AD91">
        <v>812500</v>
      </c>
      <c r="AE91" t="s">
        <v>6025</v>
      </c>
      <c r="AF91" s="1">
        <v>46203</v>
      </c>
      <c r="AG91" t="s">
        <v>6061</v>
      </c>
      <c r="AH91" t="s">
        <v>6027</v>
      </c>
      <c r="AI91" t="s">
        <v>6028</v>
      </c>
      <c r="AJ91" t="s">
        <v>6924</v>
      </c>
      <c r="AK91">
        <v>15500</v>
      </c>
      <c r="AL91">
        <v>192.2</v>
      </c>
      <c r="AM91">
        <v>15307.8</v>
      </c>
      <c r="AN91">
        <v>12500</v>
      </c>
      <c r="AO91">
        <v>2807.8</v>
      </c>
      <c r="AP91">
        <v>0.18340000000000001</v>
      </c>
    </row>
    <row r="92" spans="1:42" x14ac:dyDescent="0.35">
      <c r="A92" t="s">
        <v>184</v>
      </c>
      <c r="B92" s="1">
        <v>44961</v>
      </c>
      <c r="C92" t="s">
        <v>185</v>
      </c>
      <c r="D92" t="s">
        <v>54</v>
      </c>
      <c r="E92">
        <v>4</v>
      </c>
      <c r="F92" t="s">
        <v>58</v>
      </c>
      <c r="G92" t="s">
        <v>31</v>
      </c>
      <c r="H92" t="s">
        <v>25</v>
      </c>
      <c r="I92" t="s">
        <v>18</v>
      </c>
      <c r="J92" t="s">
        <v>19</v>
      </c>
      <c r="K92">
        <v>2023</v>
      </c>
      <c r="L92" t="s">
        <v>20</v>
      </c>
      <c r="M92" t="s">
        <v>5888</v>
      </c>
      <c r="N92" t="s">
        <v>5889</v>
      </c>
      <c r="O92" t="s">
        <v>5890</v>
      </c>
      <c r="P92" t="s">
        <v>5891</v>
      </c>
      <c r="Q92" t="s">
        <v>5892</v>
      </c>
      <c r="R92">
        <v>52000</v>
      </c>
      <c r="S92">
        <v>65000</v>
      </c>
      <c r="T92">
        <v>0.2</v>
      </c>
      <c r="U92" t="s">
        <v>5893</v>
      </c>
      <c r="V92">
        <v>12</v>
      </c>
      <c r="W92" s="1">
        <v>45506</v>
      </c>
      <c r="X92" t="s">
        <v>5894</v>
      </c>
      <c r="Y92">
        <v>302</v>
      </c>
      <c r="Z92">
        <v>109</v>
      </c>
      <c r="AA92">
        <v>415</v>
      </c>
      <c r="AB92">
        <v>0</v>
      </c>
      <c r="AC92">
        <v>10</v>
      </c>
      <c r="AD92">
        <v>0</v>
      </c>
      <c r="AE92" t="s">
        <v>6029</v>
      </c>
      <c r="AF92" s="1">
        <v>46203</v>
      </c>
      <c r="AG92" t="s">
        <v>6111</v>
      </c>
      <c r="AH92" t="s">
        <v>6027</v>
      </c>
      <c r="AI92" t="s">
        <v>6028</v>
      </c>
      <c r="AJ92" t="s">
        <v>6924</v>
      </c>
      <c r="AK92">
        <v>260000</v>
      </c>
      <c r="AL92">
        <v>14092</v>
      </c>
      <c r="AM92">
        <v>245908</v>
      </c>
      <c r="AN92">
        <v>208000</v>
      </c>
      <c r="AO92">
        <v>37908</v>
      </c>
      <c r="AP92">
        <v>0.1542</v>
      </c>
    </row>
    <row r="93" spans="1:42" hidden="1" x14ac:dyDescent="0.35">
      <c r="A93" t="s">
        <v>186</v>
      </c>
      <c r="B93" s="1">
        <v>45089</v>
      </c>
      <c r="C93" t="s">
        <v>187</v>
      </c>
      <c r="D93" t="s">
        <v>188</v>
      </c>
      <c r="E93">
        <v>1</v>
      </c>
      <c r="F93" t="s">
        <v>24</v>
      </c>
      <c r="G93" t="s">
        <v>31</v>
      </c>
      <c r="H93" t="s">
        <v>32</v>
      </c>
      <c r="I93" t="s">
        <v>43</v>
      </c>
      <c r="J93" t="s">
        <v>34</v>
      </c>
      <c r="K93">
        <v>2023</v>
      </c>
      <c r="L93" t="s">
        <v>35</v>
      </c>
      <c r="M93" t="s">
        <v>5936</v>
      </c>
      <c r="N93" t="s">
        <v>5931</v>
      </c>
      <c r="O93" t="s">
        <v>5937</v>
      </c>
      <c r="P93" t="s">
        <v>5938</v>
      </c>
      <c r="Q93" t="s">
        <v>5939</v>
      </c>
      <c r="R93">
        <v>3400</v>
      </c>
      <c r="S93">
        <v>4500</v>
      </c>
      <c r="T93">
        <v>0.24440000000000001</v>
      </c>
      <c r="U93" t="s">
        <v>5940</v>
      </c>
      <c r="V93">
        <v>6</v>
      </c>
      <c r="W93" s="1">
        <v>45061</v>
      </c>
      <c r="X93" t="s">
        <v>5894</v>
      </c>
      <c r="Y93">
        <v>200</v>
      </c>
      <c r="Z93">
        <v>91</v>
      </c>
      <c r="AA93">
        <v>223</v>
      </c>
      <c r="AB93">
        <v>18</v>
      </c>
      <c r="AC93">
        <v>10</v>
      </c>
      <c r="AD93">
        <v>61200</v>
      </c>
      <c r="AE93" t="s">
        <v>6025</v>
      </c>
      <c r="AF93" s="1">
        <v>46203</v>
      </c>
      <c r="AG93" t="s">
        <v>6113</v>
      </c>
      <c r="AH93" t="s">
        <v>6027</v>
      </c>
      <c r="AI93" t="s">
        <v>6028</v>
      </c>
      <c r="AJ93" t="s">
        <v>6924</v>
      </c>
      <c r="AK93">
        <v>4500</v>
      </c>
      <c r="AL93">
        <v>192.6</v>
      </c>
      <c r="AM93">
        <v>4307.3999999999996</v>
      </c>
      <c r="AN93">
        <v>3400</v>
      </c>
      <c r="AO93">
        <v>907.4</v>
      </c>
      <c r="AP93">
        <v>0.2107</v>
      </c>
    </row>
    <row r="94" spans="1:42" hidden="1" x14ac:dyDescent="0.35">
      <c r="A94" t="s">
        <v>189</v>
      </c>
      <c r="B94" s="1">
        <v>45007</v>
      </c>
      <c r="C94" t="s">
        <v>190</v>
      </c>
      <c r="D94" t="s">
        <v>29</v>
      </c>
      <c r="E94">
        <v>1</v>
      </c>
      <c r="F94" t="s">
        <v>48</v>
      </c>
      <c r="G94" t="s">
        <v>71</v>
      </c>
      <c r="H94" t="s">
        <v>32</v>
      </c>
      <c r="I94" t="s">
        <v>26</v>
      </c>
      <c r="J94" t="s">
        <v>39</v>
      </c>
      <c r="K94">
        <v>2023</v>
      </c>
      <c r="L94" t="s">
        <v>20</v>
      </c>
      <c r="M94" t="s">
        <v>5985</v>
      </c>
      <c r="N94" t="s">
        <v>5974</v>
      </c>
      <c r="O94" t="s">
        <v>5986</v>
      </c>
      <c r="P94" t="s">
        <v>5979</v>
      </c>
      <c r="Q94" t="s">
        <v>5987</v>
      </c>
      <c r="R94">
        <v>500</v>
      </c>
      <c r="S94">
        <v>750</v>
      </c>
      <c r="T94">
        <v>0.33329999999999999</v>
      </c>
      <c r="U94" t="s">
        <v>5920</v>
      </c>
      <c r="V94">
        <v>24</v>
      </c>
      <c r="W94" s="1">
        <v>45007</v>
      </c>
      <c r="X94" t="s">
        <v>5894</v>
      </c>
      <c r="Y94">
        <v>294</v>
      </c>
      <c r="Z94">
        <v>81</v>
      </c>
      <c r="AA94">
        <v>264</v>
      </c>
      <c r="AB94">
        <v>82</v>
      </c>
      <c r="AC94">
        <v>10</v>
      </c>
      <c r="AD94">
        <v>41000</v>
      </c>
      <c r="AE94" t="s">
        <v>6025</v>
      </c>
      <c r="AF94" s="1">
        <v>46203</v>
      </c>
      <c r="AG94" t="s">
        <v>6114</v>
      </c>
      <c r="AH94" t="s">
        <v>6027</v>
      </c>
      <c r="AI94" t="s">
        <v>6028</v>
      </c>
      <c r="AJ94" t="s">
        <v>6924</v>
      </c>
      <c r="AK94">
        <v>750</v>
      </c>
      <c r="AL94">
        <v>0.6</v>
      </c>
      <c r="AM94">
        <v>749.4</v>
      </c>
      <c r="AN94">
        <v>500</v>
      </c>
      <c r="AO94">
        <v>249.4</v>
      </c>
      <c r="AP94">
        <v>0.33279999999999998</v>
      </c>
    </row>
    <row r="95" spans="1:42" hidden="1" x14ac:dyDescent="0.35">
      <c r="A95" t="s">
        <v>805</v>
      </c>
      <c r="B95" s="1">
        <v>45270</v>
      </c>
      <c r="C95" t="s">
        <v>136</v>
      </c>
      <c r="D95" t="s">
        <v>14</v>
      </c>
      <c r="E95">
        <v>2</v>
      </c>
      <c r="F95" t="s">
        <v>58</v>
      </c>
      <c r="G95" t="s">
        <v>79</v>
      </c>
      <c r="H95" t="s">
        <v>17</v>
      </c>
      <c r="I95" t="s">
        <v>43</v>
      </c>
      <c r="J95" t="s">
        <v>155</v>
      </c>
      <c r="K95">
        <v>2023</v>
      </c>
      <c r="L95" t="s">
        <v>51</v>
      </c>
      <c r="M95" t="s">
        <v>5934</v>
      </c>
      <c r="N95" t="s">
        <v>5931</v>
      </c>
      <c r="O95" t="s">
        <v>5932</v>
      </c>
      <c r="P95" t="s">
        <v>5891</v>
      </c>
      <c r="Q95" t="s">
        <v>5935</v>
      </c>
      <c r="R95">
        <v>10800</v>
      </c>
      <c r="S95">
        <v>13500</v>
      </c>
      <c r="T95">
        <v>0.2</v>
      </c>
      <c r="U95" t="s">
        <v>5893</v>
      </c>
      <c r="V95">
        <v>12</v>
      </c>
      <c r="W95" s="1">
        <v>44567</v>
      </c>
      <c r="X95" t="s">
        <v>5894</v>
      </c>
      <c r="Y95">
        <v>169</v>
      </c>
      <c r="Z95">
        <v>68</v>
      </c>
      <c r="AA95">
        <v>202</v>
      </c>
      <c r="AB95">
        <v>85</v>
      </c>
      <c r="AC95">
        <v>10</v>
      </c>
      <c r="AD95">
        <v>918000</v>
      </c>
      <c r="AE95" t="s">
        <v>6025</v>
      </c>
      <c r="AF95" s="1">
        <v>46203</v>
      </c>
      <c r="AG95" t="s">
        <v>6063</v>
      </c>
      <c r="AH95" t="s">
        <v>6027</v>
      </c>
      <c r="AI95" t="s">
        <v>6028</v>
      </c>
      <c r="AJ95" t="s">
        <v>6925</v>
      </c>
      <c r="AK95">
        <v>27000</v>
      </c>
      <c r="AL95">
        <v>1487.7</v>
      </c>
      <c r="AM95">
        <v>25512.3</v>
      </c>
      <c r="AN95">
        <v>21600</v>
      </c>
      <c r="AO95">
        <v>3912.3</v>
      </c>
      <c r="AP95">
        <v>0.15329999999999999</v>
      </c>
    </row>
    <row r="96" spans="1:42" hidden="1" x14ac:dyDescent="0.35">
      <c r="A96" t="s">
        <v>191</v>
      </c>
      <c r="B96" s="1">
        <v>44984</v>
      </c>
      <c r="C96" t="s">
        <v>192</v>
      </c>
      <c r="D96" t="s">
        <v>65</v>
      </c>
      <c r="E96">
        <v>4</v>
      </c>
      <c r="F96" t="s">
        <v>58</v>
      </c>
      <c r="G96" t="s">
        <v>71</v>
      </c>
      <c r="H96" t="s">
        <v>17</v>
      </c>
      <c r="I96" t="s">
        <v>33</v>
      </c>
      <c r="J96" t="s">
        <v>19</v>
      </c>
      <c r="K96">
        <v>2023</v>
      </c>
      <c r="L96" t="s">
        <v>20</v>
      </c>
      <c r="M96" t="s">
        <v>5906</v>
      </c>
      <c r="N96" t="s">
        <v>5889</v>
      </c>
      <c r="O96" t="s">
        <v>5898</v>
      </c>
      <c r="P96" t="s">
        <v>5907</v>
      </c>
      <c r="Q96" t="s">
        <v>5908</v>
      </c>
      <c r="R96">
        <v>17500</v>
      </c>
      <c r="S96">
        <v>22000</v>
      </c>
      <c r="T96">
        <v>0.20449999999999999</v>
      </c>
      <c r="U96" t="s">
        <v>5909</v>
      </c>
      <c r="V96">
        <v>12</v>
      </c>
      <c r="W96" s="1">
        <v>45337</v>
      </c>
      <c r="X96" t="s">
        <v>5894</v>
      </c>
      <c r="Y96">
        <v>373</v>
      </c>
      <c r="Z96">
        <v>88</v>
      </c>
      <c r="AA96">
        <v>389</v>
      </c>
      <c r="AB96">
        <v>78</v>
      </c>
      <c r="AC96">
        <v>10</v>
      </c>
      <c r="AD96">
        <v>1365000</v>
      </c>
      <c r="AE96" t="s">
        <v>6025</v>
      </c>
      <c r="AF96" s="1">
        <v>46203</v>
      </c>
      <c r="AG96" t="s">
        <v>6115</v>
      </c>
      <c r="AH96" t="s">
        <v>6027</v>
      </c>
      <c r="AI96" t="s">
        <v>6028</v>
      </c>
      <c r="AJ96" t="s">
        <v>6924</v>
      </c>
      <c r="AK96">
        <v>88000</v>
      </c>
      <c r="AL96">
        <v>3203.2</v>
      </c>
      <c r="AM96">
        <v>84796.800000000003</v>
      </c>
      <c r="AN96">
        <v>70000</v>
      </c>
      <c r="AO96">
        <v>14796.8</v>
      </c>
      <c r="AP96">
        <v>0.17449999999999999</v>
      </c>
    </row>
    <row r="97" spans="1:42" x14ac:dyDescent="0.35">
      <c r="A97" t="s">
        <v>193</v>
      </c>
      <c r="B97" s="1">
        <v>45108</v>
      </c>
      <c r="C97" t="s">
        <v>194</v>
      </c>
      <c r="D97" t="s">
        <v>195</v>
      </c>
      <c r="E97">
        <v>5</v>
      </c>
      <c r="F97" t="s">
        <v>30</v>
      </c>
      <c r="G97" t="s">
        <v>96</v>
      </c>
      <c r="H97" t="s">
        <v>25</v>
      </c>
      <c r="I97" t="s">
        <v>43</v>
      </c>
      <c r="J97" t="s">
        <v>97</v>
      </c>
      <c r="K97">
        <v>2023</v>
      </c>
      <c r="L97" t="s">
        <v>60</v>
      </c>
      <c r="M97" t="s">
        <v>5912</v>
      </c>
      <c r="N97" t="s">
        <v>5913</v>
      </c>
      <c r="O97" t="s">
        <v>5914</v>
      </c>
      <c r="P97" t="s">
        <v>5891</v>
      </c>
      <c r="Q97" t="s">
        <v>5915</v>
      </c>
      <c r="R97">
        <v>125000</v>
      </c>
      <c r="S97">
        <v>148000</v>
      </c>
      <c r="T97">
        <v>0.15540000000000001</v>
      </c>
      <c r="U97" t="s">
        <v>5893</v>
      </c>
      <c r="V97">
        <v>12</v>
      </c>
      <c r="W97" s="1">
        <v>44787</v>
      </c>
      <c r="X97" t="s">
        <v>5894</v>
      </c>
      <c r="Y97">
        <v>168</v>
      </c>
      <c r="Z97">
        <v>62</v>
      </c>
      <c r="AA97">
        <v>271</v>
      </c>
      <c r="AB97">
        <v>0</v>
      </c>
      <c r="AC97">
        <v>10</v>
      </c>
      <c r="AD97">
        <v>0</v>
      </c>
      <c r="AE97" t="s">
        <v>6029</v>
      </c>
      <c r="AF97" s="1">
        <v>46203</v>
      </c>
      <c r="AG97" t="s">
        <v>6093</v>
      </c>
      <c r="AH97" t="s">
        <v>6027</v>
      </c>
      <c r="AI97" t="s">
        <v>6028</v>
      </c>
      <c r="AJ97" t="s">
        <v>6925</v>
      </c>
      <c r="AK97">
        <v>740000</v>
      </c>
      <c r="AL97">
        <v>100492</v>
      </c>
      <c r="AM97">
        <v>639508</v>
      </c>
      <c r="AN97">
        <v>625000</v>
      </c>
      <c r="AO97">
        <v>14508</v>
      </c>
      <c r="AP97">
        <v>2.2700000000000001E-2</v>
      </c>
    </row>
    <row r="98" spans="1:42" hidden="1" x14ac:dyDescent="0.35">
      <c r="A98" t="s">
        <v>440</v>
      </c>
      <c r="B98" s="1">
        <v>45204</v>
      </c>
      <c r="C98" t="s">
        <v>99</v>
      </c>
      <c r="D98" t="s">
        <v>29</v>
      </c>
      <c r="E98">
        <v>1</v>
      </c>
      <c r="F98" t="s">
        <v>24</v>
      </c>
      <c r="G98" t="s">
        <v>31</v>
      </c>
      <c r="H98" t="s">
        <v>32</v>
      </c>
      <c r="I98" t="s">
        <v>33</v>
      </c>
      <c r="J98" t="s">
        <v>55</v>
      </c>
      <c r="K98">
        <v>2023</v>
      </c>
      <c r="L98" t="s">
        <v>51</v>
      </c>
      <c r="M98" t="s">
        <v>5985</v>
      </c>
      <c r="N98" t="s">
        <v>5974</v>
      </c>
      <c r="O98" t="s">
        <v>5986</v>
      </c>
      <c r="P98" t="s">
        <v>5979</v>
      </c>
      <c r="Q98" t="s">
        <v>5987</v>
      </c>
      <c r="R98">
        <v>500</v>
      </c>
      <c r="S98">
        <v>750</v>
      </c>
      <c r="T98">
        <v>0.33329999999999999</v>
      </c>
      <c r="U98" t="s">
        <v>5920</v>
      </c>
      <c r="V98">
        <v>24</v>
      </c>
      <c r="W98" s="1">
        <v>45007</v>
      </c>
      <c r="X98" t="s">
        <v>5894</v>
      </c>
      <c r="Y98">
        <v>294</v>
      </c>
      <c r="Z98">
        <v>81</v>
      </c>
      <c r="AA98">
        <v>264</v>
      </c>
      <c r="AB98">
        <v>82</v>
      </c>
      <c r="AC98">
        <v>10</v>
      </c>
      <c r="AD98">
        <v>41000</v>
      </c>
      <c r="AE98" t="s">
        <v>6025</v>
      </c>
      <c r="AF98" s="1">
        <v>46203</v>
      </c>
      <c r="AG98" t="s">
        <v>6065</v>
      </c>
      <c r="AH98" t="s">
        <v>6035</v>
      </c>
      <c r="AI98" t="s">
        <v>6028</v>
      </c>
      <c r="AJ98" t="s">
        <v>6925</v>
      </c>
      <c r="AK98">
        <v>750</v>
      </c>
      <c r="AL98">
        <v>45.68</v>
      </c>
      <c r="AM98">
        <v>704.32</v>
      </c>
      <c r="AN98">
        <v>500</v>
      </c>
      <c r="AO98">
        <v>204.32</v>
      </c>
      <c r="AP98">
        <v>0.29010000000000002</v>
      </c>
    </row>
    <row r="99" spans="1:42" hidden="1" x14ac:dyDescent="0.35">
      <c r="A99" t="s">
        <v>198</v>
      </c>
      <c r="B99" s="1">
        <v>45168</v>
      </c>
      <c r="C99" t="s">
        <v>199</v>
      </c>
      <c r="D99" t="s">
        <v>200</v>
      </c>
      <c r="E99">
        <v>5</v>
      </c>
      <c r="F99" t="s">
        <v>128</v>
      </c>
      <c r="G99" t="s">
        <v>16</v>
      </c>
      <c r="H99" t="s">
        <v>25</v>
      </c>
      <c r="I99" t="s">
        <v>33</v>
      </c>
      <c r="J99" t="s">
        <v>59</v>
      </c>
      <c r="K99">
        <v>2023</v>
      </c>
      <c r="L99" t="s">
        <v>60</v>
      </c>
      <c r="M99" t="s">
        <v>5960</v>
      </c>
      <c r="N99" t="s">
        <v>5949</v>
      </c>
      <c r="O99" t="s">
        <v>5961</v>
      </c>
      <c r="P99" t="s">
        <v>5951</v>
      </c>
      <c r="Q99" t="s">
        <v>5962</v>
      </c>
      <c r="R99">
        <v>2100</v>
      </c>
      <c r="S99">
        <v>2800</v>
      </c>
      <c r="T99">
        <v>0.25</v>
      </c>
      <c r="U99" t="s">
        <v>5940</v>
      </c>
      <c r="V99">
        <v>12</v>
      </c>
      <c r="W99" s="1">
        <v>45378</v>
      </c>
      <c r="X99" t="s">
        <v>5894</v>
      </c>
      <c r="Y99">
        <v>198</v>
      </c>
      <c r="Z99">
        <v>79</v>
      </c>
      <c r="AA99">
        <v>243</v>
      </c>
      <c r="AB99">
        <v>87</v>
      </c>
      <c r="AC99">
        <v>10</v>
      </c>
      <c r="AD99">
        <v>182700</v>
      </c>
      <c r="AE99" t="s">
        <v>6025</v>
      </c>
      <c r="AF99" s="1">
        <v>46203</v>
      </c>
      <c r="AG99" t="s">
        <v>6119</v>
      </c>
      <c r="AH99" t="s">
        <v>6035</v>
      </c>
      <c r="AI99" t="s">
        <v>6028</v>
      </c>
      <c r="AJ99" t="s">
        <v>6925</v>
      </c>
      <c r="AK99">
        <v>14000</v>
      </c>
      <c r="AL99">
        <v>1073.8</v>
      </c>
      <c r="AM99">
        <v>12926.2</v>
      </c>
      <c r="AN99">
        <v>10500</v>
      </c>
      <c r="AO99">
        <v>2426.1999999999998</v>
      </c>
      <c r="AP99">
        <v>0.18770000000000001</v>
      </c>
    </row>
    <row r="100" spans="1:42" hidden="1" x14ac:dyDescent="0.35">
      <c r="A100" t="s">
        <v>1520</v>
      </c>
      <c r="B100" s="1">
        <v>45035</v>
      </c>
      <c r="C100" t="s">
        <v>99</v>
      </c>
      <c r="D100" t="s">
        <v>137</v>
      </c>
      <c r="E100">
        <v>2</v>
      </c>
      <c r="F100" t="s">
        <v>24</v>
      </c>
      <c r="G100" t="s">
        <v>96</v>
      </c>
      <c r="H100" t="s">
        <v>32</v>
      </c>
      <c r="I100" t="s">
        <v>43</v>
      </c>
      <c r="J100" t="s">
        <v>44</v>
      </c>
      <c r="K100">
        <v>2023</v>
      </c>
      <c r="L100" t="s">
        <v>35</v>
      </c>
      <c r="M100" t="s">
        <v>5930</v>
      </c>
      <c r="N100" t="s">
        <v>5931</v>
      </c>
      <c r="O100" t="s">
        <v>5932</v>
      </c>
      <c r="P100" t="s">
        <v>5891</v>
      </c>
      <c r="Q100" t="s">
        <v>5933</v>
      </c>
      <c r="R100">
        <v>14800</v>
      </c>
      <c r="S100">
        <v>18500</v>
      </c>
      <c r="T100">
        <v>0.2</v>
      </c>
      <c r="U100" t="s">
        <v>5893</v>
      </c>
      <c r="V100">
        <v>12</v>
      </c>
      <c r="W100" s="1">
        <v>45474</v>
      </c>
      <c r="X100" t="s">
        <v>5894</v>
      </c>
      <c r="Y100">
        <v>213</v>
      </c>
      <c r="Z100">
        <v>93</v>
      </c>
      <c r="AA100">
        <v>278</v>
      </c>
      <c r="AB100">
        <v>42</v>
      </c>
      <c r="AC100">
        <v>10</v>
      </c>
      <c r="AD100">
        <v>621600</v>
      </c>
      <c r="AE100" t="s">
        <v>6025</v>
      </c>
      <c r="AF100" s="1">
        <v>46203</v>
      </c>
      <c r="AG100" t="s">
        <v>6065</v>
      </c>
      <c r="AH100" t="s">
        <v>6035</v>
      </c>
      <c r="AI100" t="s">
        <v>6028</v>
      </c>
      <c r="AJ100" t="s">
        <v>6924</v>
      </c>
      <c r="AK100">
        <v>37000</v>
      </c>
      <c r="AL100">
        <v>617.9</v>
      </c>
      <c r="AM100">
        <v>36382.1</v>
      </c>
      <c r="AN100">
        <v>29600</v>
      </c>
      <c r="AO100">
        <v>6782.1</v>
      </c>
      <c r="AP100">
        <v>0.18640000000000001</v>
      </c>
    </row>
    <row r="101" spans="1:42" hidden="1" x14ac:dyDescent="0.35">
      <c r="A101" t="s">
        <v>201</v>
      </c>
      <c r="B101" s="1">
        <v>45013</v>
      </c>
      <c r="C101" t="s">
        <v>202</v>
      </c>
      <c r="D101" t="s">
        <v>105</v>
      </c>
      <c r="E101">
        <v>2</v>
      </c>
      <c r="F101" t="s">
        <v>30</v>
      </c>
      <c r="G101" t="s">
        <v>79</v>
      </c>
      <c r="H101" t="s">
        <v>17</v>
      </c>
      <c r="I101" t="s">
        <v>43</v>
      </c>
      <c r="J101" t="s">
        <v>39</v>
      </c>
      <c r="K101">
        <v>2023</v>
      </c>
      <c r="L101" t="s">
        <v>20</v>
      </c>
      <c r="M101" t="s">
        <v>5916</v>
      </c>
      <c r="N101" t="s">
        <v>5913</v>
      </c>
      <c r="O101" t="s">
        <v>5917</v>
      </c>
      <c r="P101" t="s">
        <v>5918</v>
      </c>
      <c r="Q101" t="s">
        <v>5919</v>
      </c>
      <c r="R101">
        <v>63000</v>
      </c>
      <c r="S101">
        <v>76000</v>
      </c>
      <c r="T101">
        <v>0.1711</v>
      </c>
      <c r="U101" t="s">
        <v>5920</v>
      </c>
      <c r="V101">
        <v>12</v>
      </c>
      <c r="W101" s="1">
        <v>44617</v>
      </c>
      <c r="X101" t="s">
        <v>5894</v>
      </c>
      <c r="Y101">
        <v>252</v>
      </c>
      <c r="Z101">
        <v>75</v>
      </c>
      <c r="AA101">
        <v>289</v>
      </c>
      <c r="AB101">
        <v>48</v>
      </c>
      <c r="AC101">
        <v>10</v>
      </c>
      <c r="AD101">
        <v>3024000</v>
      </c>
      <c r="AE101" t="s">
        <v>6025</v>
      </c>
      <c r="AF101" s="1">
        <v>46203</v>
      </c>
      <c r="AG101" t="s">
        <v>6121</v>
      </c>
      <c r="AH101" t="s">
        <v>6027</v>
      </c>
      <c r="AI101" t="s">
        <v>6028</v>
      </c>
      <c r="AJ101" t="s">
        <v>6924</v>
      </c>
      <c r="AK101">
        <v>152000</v>
      </c>
      <c r="AL101">
        <v>19304</v>
      </c>
      <c r="AM101">
        <v>132696</v>
      </c>
      <c r="AN101">
        <v>126000</v>
      </c>
      <c r="AO101">
        <v>6696</v>
      </c>
      <c r="AP101">
        <v>5.0500000000000003E-2</v>
      </c>
    </row>
    <row r="102" spans="1:42" hidden="1" x14ac:dyDescent="0.35">
      <c r="A102" t="s">
        <v>394</v>
      </c>
      <c r="B102" s="1">
        <v>44969</v>
      </c>
      <c r="C102" t="s">
        <v>395</v>
      </c>
      <c r="D102" t="s">
        <v>115</v>
      </c>
      <c r="E102">
        <v>2</v>
      </c>
      <c r="F102" t="s">
        <v>24</v>
      </c>
      <c r="G102" t="s">
        <v>16</v>
      </c>
      <c r="H102" t="s">
        <v>25</v>
      </c>
      <c r="I102" t="s">
        <v>43</v>
      </c>
      <c r="J102" t="s">
        <v>19</v>
      </c>
      <c r="K102">
        <v>2023</v>
      </c>
      <c r="L102" t="s">
        <v>20</v>
      </c>
      <c r="M102" t="s">
        <v>5988</v>
      </c>
      <c r="N102" t="s">
        <v>5989</v>
      </c>
      <c r="O102" t="s">
        <v>5990</v>
      </c>
      <c r="P102" t="s">
        <v>5907</v>
      </c>
      <c r="Q102" t="s">
        <v>5991</v>
      </c>
      <c r="R102">
        <v>1600</v>
      </c>
      <c r="S102">
        <v>2200</v>
      </c>
      <c r="T102">
        <v>0.2727</v>
      </c>
      <c r="U102" t="s">
        <v>5909</v>
      </c>
      <c r="V102">
        <v>6</v>
      </c>
      <c r="W102" s="1">
        <v>45040</v>
      </c>
      <c r="X102" t="s">
        <v>5894</v>
      </c>
      <c r="Y102">
        <v>84</v>
      </c>
      <c r="Z102">
        <v>117</v>
      </c>
      <c r="AA102">
        <v>174</v>
      </c>
      <c r="AB102">
        <v>47</v>
      </c>
      <c r="AC102">
        <v>10</v>
      </c>
      <c r="AD102">
        <v>75200</v>
      </c>
      <c r="AE102" t="s">
        <v>6025</v>
      </c>
      <c r="AF102" s="1">
        <v>46203</v>
      </c>
      <c r="AG102" t="s">
        <v>6066</v>
      </c>
      <c r="AH102" t="s">
        <v>6027</v>
      </c>
      <c r="AI102" t="s">
        <v>6028</v>
      </c>
      <c r="AJ102" t="s">
        <v>6924</v>
      </c>
      <c r="AK102">
        <v>4400</v>
      </c>
      <c r="AL102">
        <v>492.8</v>
      </c>
      <c r="AM102">
        <v>3907.2</v>
      </c>
      <c r="AN102">
        <v>3200</v>
      </c>
      <c r="AO102">
        <v>707.2</v>
      </c>
      <c r="AP102">
        <v>0.18099999999999999</v>
      </c>
    </row>
    <row r="103" spans="1:42" hidden="1" x14ac:dyDescent="0.35">
      <c r="A103" t="s">
        <v>203</v>
      </c>
      <c r="B103" s="1">
        <v>45188</v>
      </c>
      <c r="C103" t="s">
        <v>204</v>
      </c>
      <c r="D103" t="s">
        <v>205</v>
      </c>
      <c r="E103">
        <v>2</v>
      </c>
      <c r="F103" t="s">
        <v>48</v>
      </c>
      <c r="G103" t="s">
        <v>31</v>
      </c>
      <c r="H103" t="s">
        <v>32</v>
      </c>
      <c r="I103" t="s">
        <v>33</v>
      </c>
      <c r="J103" t="s">
        <v>109</v>
      </c>
      <c r="K103">
        <v>2023</v>
      </c>
      <c r="L103" t="s">
        <v>60</v>
      </c>
      <c r="M103" t="s">
        <v>6003</v>
      </c>
      <c r="N103" t="s">
        <v>5989</v>
      </c>
      <c r="O103" t="s">
        <v>6004</v>
      </c>
      <c r="P103" t="s">
        <v>6005</v>
      </c>
      <c r="Q103" t="s">
        <v>6006</v>
      </c>
      <c r="R103">
        <v>420</v>
      </c>
      <c r="S103">
        <v>650</v>
      </c>
      <c r="T103">
        <v>0.3538</v>
      </c>
      <c r="U103" t="s">
        <v>5909</v>
      </c>
      <c r="V103">
        <v>6</v>
      </c>
      <c r="W103" s="1">
        <v>45071</v>
      </c>
      <c r="X103" t="s">
        <v>5894</v>
      </c>
      <c r="Y103">
        <v>160</v>
      </c>
      <c r="Z103">
        <v>85</v>
      </c>
      <c r="AA103">
        <v>167</v>
      </c>
      <c r="AB103">
        <v>56</v>
      </c>
      <c r="AC103">
        <v>10</v>
      </c>
      <c r="AD103">
        <v>23520</v>
      </c>
      <c r="AE103" t="s">
        <v>6025</v>
      </c>
      <c r="AF103" s="1">
        <v>46203</v>
      </c>
      <c r="AG103" t="s">
        <v>6123</v>
      </c>
      <c r="AH103" t="s">
        <v>6035</v>
      </c>
      <c r="AI103" t="s">
        <v>6028</v>
      </c>
      <c r="AJ103" t="s">
        <v>6925</v>
      </c>
      <c r="AK103">
        <v>1300</v>
      </c>
      <c r="AL103">
        <v>60.32</v>
      </c>
      <c r="AM103">
        <v>1239.68</v>
      </c>
      <c r="AN103">
        <v>840</v>
      </c>
      <c r="AO103">
        <v>399.68</v>
      </c>
      <c r="AP103">
        <v>0.32240000000000002</v>
      </c>
    </row>
    <row r="104" spans="1:42" hidden="1" x14ac:dyDescent="0.35">
      <c r="A104" t="s">
        <v>410</v>
      </c>
      <c r="B104" s="1">
        <v>45156</v>
      </c>
      <c r="C104" t="s">
        <v>395</v>
      </c>
      <c r="D104" t="s">
        <v>108</v>
      </c>
      <c r="E104">
        <v>1</v>
      </c>
      <c r="F104" t="s">
        <v>48</v>
      </c>
      <c r="G104" t="s">
        <v>31</v>
      </c>
      <c r="H104" t="s">
        <v>32</v>
      </c>
      <c r="I104" t="s">
        <v>26</v>
      </c>
      <c r="J104" t="s">
        <v>59</v>
      </c>
      <c r="K104">
        <v>2023</v>
      </c>
      <c r="L104" t="s">
        <v>60</v>
      </c>
      <c r="M104" t="s">
        <v>5977</v>
      </c>
      <c r="N104" t="s">
        <v>5974</v>
      </c>
      <c r="O104" t="s">
        <v>5978</v>
      </c>
      <c r="P104" t="s">
        <v>5979</v>
      </c>
      <c r="Q104" t="s">
        <v>5980</v>
      </c>
      <c r="R104">
        <v>3000</v>
      </c>
      <c r="S104">
        <v>3900</v>
      </c>
      <c r="T104">
        <v>0.23080000000000001</v>
      </c>
      <c r="U104" t="s">
        <v>5920</v>
      </c>
      <c r="V104">
        <v>36</v>
      </c>
      <c r="W104" s="1">
        <v>44816</v>
      </c>
      <c r="X104" t="s">
        <v>5894</v>
      </c>
      <c r="Y104">
        <v>237</v>
      </c>
      <c r="Z104">
        <v>110</v>
      </c>
      <c r="AA104">
        <v>240</v>
      </c>
      <c r="AB104">
        <v>48</v>
      </c>
      <c r="AC104">
        <v>10</v>
      </c>
      <c r="AD104">
        <v>144000</v>
      </c>
      <c r="AE104" t="s">
        <v>6025</v>
      </c>
      <c r="AF104" s="1">
        <v>46203</v>
      </c>
      <c r="AG104" t="s">
        <v>6066</v>
      </c>
      <c r="AH104" t="s">
        <v>6027</v>
      </c>
      <c r="AI104" t="s">
        <v>6028</v>
      </c>
      <c r="AJ104" t="s">
        <v>6925</v>
      </c>
      <c r="AK104">
        <v>3900</v>
      </c>
      <c r="AL104">
        <v>67.47</v>
      </c>
      <c r="AM104">
        <v>3832.53</v>
      </c>
      <c r="AN104">
        <v>3000</v>
      </c>
      <c r="AO104">
        <v>832.53</v>
      </c>
      <c r="AP104">
        <v>0.2172</v>
      </c>
    </row>
    <row r="105" spans="1:42" hidden="1" x14ac:dyDescent="0.35">
      <c r="A105" t="s">
        <v>206</v>
      </c>
      <c r="B105" s="1">
        <v>45005</v>
      </c>
      <c r="C105" t="s">
        <v>207</v>
      </c>
      <c r="D105" t="s">
        <v>208</v>
      </c>
      <c r="E105">
        <v>3</v>
      </c>
      <c r="F105" t="s">
        <v>24</v>
      </c>
      <c r="G105" t="s">
        <v>67</v>
      </c>
      <c r="H105" t="s">
        <v>17</v>
      </c>
      <c r="I105" t="s">
        <v>43</v>
      </c>
      <c r="J105" t="s">
        <v>39</v>
      </c>
      <c r="K105">
        <v>2023</v>
      </c>
      <c r="L105" t="s">
        <v>20</v>
      </c>
      <c r="M105" t="s">
        <v>5910</v>
      </c>
      <c r="N105" t="s">
        <v>5889</v>
      </c>
      <c r="O105" t="s">
        <v>5898</v>
      </c>
      <c r="P105" t="s">
        <v>5907</v>
      </c>
      <c r="Q105" t="s">
        <v>5911</v>
      </c>
      <c r="R105">
        <v>10500</v>
      </c>
      <c r="S105">
        <v>13000</v>
      </c>
      <c r="T105">
        <v>0.1923</v>
      </c>
      <c r="U105" t="s">
        <v>5909</v>
      </c>
      <c r="V105">
        <v>12</v>
      </c>
      <c r="W105" s="1">
        <v>45395</v>
      </c>
      <c r="X105" t="s">
        <v>5894</v>
      </c>
      <c r="Y105">
        <v>256</v>
      </c>
      <c r="Z105">
        <v>119</v>
      </c>
      <c r="AA105">
        <v>288</v>
      </c>
      <c r="AB105">
        <v>32</v>
      </c>
      <c r="AC105">
        <v>10</v>
      </c>
      <c r="AD105">
        <v>336000</v>
      </c>
      <c r="AE105" t="s">
        <v>6025</v>
      </c>
      <c r="AF105" s="1">
        <v>46203</v>
      </c>
      <c r="AG105" t="s">
        <v>6124</v>
      </c>
      <c r="AH105" t="s">
        <v>6027</v>
      </c>
      <c r="AI105" t="s">
        <v>6028</v>
      </c>
      <c r="AJ105" t="s">
        <v>6924</v>
      </c>
      <c r="AK105">
        <v>39000</v>
      </c>
      <c r="AL105">
        <v>1684.8</v>
      </c>
      <c r="AM105">
        <v>37315.199999999997</v>
      </c>
      <c r="AN105">
        <v>31500</v>
      </c>
      <c r="AO105">
        <v>5815.2</v>
      </c>
      <c r="AP105">
        <v>0.15579999999999999</v>
      </c>
    </row>
    <row r="106" spans="1:42" hidden="1" x14ac:dyDescent="0.35">
      <c r="A106" t="s">
        <v>209</v>
      </c>
      <c r="B106" s="1">
        <v>44977</v>
      </c>
      <c r="C106" t="s">
        <v>210</v>
      </c>
      <c r="D106" t="s">
        <v>105</v>
      </c>
      <c r="E106">
        <v>3</v>
      </c>
      <c r="F106" t="s">
        <v>128</v>
      </c>
      <c r="G106" t="s">
        <v>16</v>
      </c>
      <c r="H106" t="s">
        <v>17</v>
      </c>
      <c r="I106" t="s">
        <v>26</v>
      </c>
      <c r="J106" t="s">
        <v>19</v>
      </c>
      <c r="K106">
        <v>2023</v>
      </c>
      <c r="L106" t="s">
        <v>20</v>
      </c>
      <c r="M106" t="s">
        <v>5916</v>
      </c>
      <c r="N106" t="s">
        <v>5913</v>
      </c>
      <c r="O106" t="s">
        <v>5917</v>
      </c>
      <c r="P106" t="s">
        <v>5918</v>
      </c>
      <c r="Q106" t="s">
        <v>5919</v>
      </c>
      <c r="R106">
        <v>63000</v>
      </c>
      <c r="S106">
        <v>76000</v>
      </c>
      <c r="T106">
        <v>0.1711</v>
      </c>
      <c r="U106" t="s">
        <v>5920</v>
      </c>
      <c r="V106">
        <v>12</v>
      </c>
      <c r="W106" s="1">
        <v>44617</v>
      </c>
      <c r="X106" t="s">
        <v>5894</v>
      </c>
      <c r="Y106">
        <v>252</v>
      </c>
      <c r="Z106">
        <v>75</v>
      </c>
      <c r="AA106">
        <v>289</v>
      </c>
      <c r="AB106">
        <v>48</v>
      </c>
      <c r="AC106">
        <v>10</v>
      </c>
      <c r="AD106">
        <v>3024000</v>
      </c>
      <c r="AE106" t="s">
        <v>6025</v>
      </c>
      <c r="AF106" s="1">
        <v>46203</v>
      </c>
      <c r="AG106" t="s">
        <v>6126</v>
      </c>
      <c r="AH106" t="s">
        <v>6035</v>
      </c>
      <c r="AI106" t="s">
        <v>6028</v>
      </c>
      <c r="AJ106" t="s">
        <v>6924</v>
      </c>
      <c r="AK106">
        <v>228000</v>
      </c>
      <c r="AL106">
        <v>1550.4</v>
      </c>
      <c r="AM106">
        <v>226449.6</v>
      </c>
      <c r="AN106">
        <v>189000</v>
      </c>
      <c r="AO106">
        <v>37449.599999999999</v>
      </c>
      <c r="AP106">
        <v>0.16539999999999999</v>
      </c>
    </row>
    <row r="107" spans="1:42" hidden="1" x14ac:dyDescent="0.35">
      <c r="A107" t="s">
        <v>641</v>
      </c>
      <c r="B107" s="1">
        <v>44951</v>
      </c>
      <c r="C107" t="s">
        <v>46</v>
      </c>
      <c r="D107" t="s">
        <v>82</v>
      </c>
      <c r="E107">
        <v>1</v>
      </c>
      <c r="F107" t="s">
        <v>58</v>
      </c>
      <c r="G107" t="s">
        <v>16</v>
      </c>
      <c r="H107" t="s">
        <v>32</v>
      </c>
      <c r="I107" t="s">
        <v>43</v>
      </c>
      <c r="J107" t="s">
        <v>112</v>
      </c>
      <c r="K107">
        <v>2023</v>
      </c>
      <c r="L107" t="s">
        <v>20</v>
      </c>
      <c r="M107" t="s">
        <v>5895</v>
      </c>
      <c r="N107" t="s">
        <v>5889</v>
      </c>
      <c r="O107" t="s">
        <v>5890</v>
      </c>
      <c r="P107" t="s">
        <v>5891</v>
      </c>
      <c r="Q107" t="s">
        <v>5896</v>
      </c>
      <c r="R107">
        <v>78000</v>
      </c>
      <c r="S107">
        <v>95000</v>
      </c>
      <c r="T107">
        <v>0.1789</v>
      </c>
      <c r="U107" t="s">
        <v>5893</v>
      </c>
      <c r="V107">
        <v>12</v>
      </c>
      <c r="W107" s="1">
        <v>45187</v>
      </c>
      <c r="X107" t="s">
        <v>5894</v>
      </c>
      <c r="Y107">
        <v>351</v>
      </c>
      <c r="Z107">
        <v>112</v>
      </c>
      <c r="AA107">
        <v>335</v>
      </c>
      <c r="AB107">
        <v>32</v>
      </c>
      <c r="AC107">
        <v>10</v>
      </c>
      <c r="AD107">
        <v>2496000</v>
      </c>
      <c r="AE107" t="s">
        <v>6025</v>
      </c>
      <c r="AF107" s="1">
        <v>46203</v>
      </c>
      <c r="AG107" t="s">
        <v>6067</v>
      </c>
      <c r="AH107" t="s">
        <v>6035</v>
      </c>
      <c r="AI107" t="s">
        <v>6028</v>
      </c>
      <c r="AJ107" t="s">
        <v>6924</v>
      </c>
      <c r="AK107">
        <v>95000</v>
      </c>
      <c r="AL107">
        <v>1548.5</v>
      </c>
      <c r="AM107">
        <v>93451.5</v>
      </c>
      <c r="AN107">
        <v>78000</v>
      </c>
      <c r="AO107">
        <v>15451.5</v>
      </c>
      <c r="AP107">
        <v>0.1653</v>
      </c>
    </row>
    <row r="108" spans="1:42" hidden="1" x14ac:dyDescent="0.35">
      <c r="A108" t="s">
        <v>211</v>
      </c>
      <c r="B108" s="1">
        <v>44957</v>
      </c>
      <c r="C108" t="s">
        <v>199</v>
      </c>
      <c r="D108" t="s">
        <v>205</v>
      </c>
      <c r="E108">
        <v>2</v>
      </c>
      <c r="F108" t="s">
        <v>30</v>
      </c>
      <c r="G108" t="s">
        <v>16</v>
      </c>
      <c r="H108" t="s">
        <v>25</v>
      </c>
      <c r="I108" t="s">
        <v>33</v>
      </c>
      <c r="J108" t="s">
        <v>112</v>
      </c>
      <c r="K108">
        <v>2023</v>
      </c>
      <c r="L108" t="s">
        <v>20</v>
      </c>
      <c r="M108" t="s">
        <v>6003</v>
      </c>
      <c r="N108" t="s">
        <v>5989</v>
      </c>
      <c r="O108" t="s">
        <v>6004</v>
      </c>
      <c r="P108" t="s">
        <v>6005</v>
      </c>
      <c r="Q108" t="s">
        <v>6006</v>
      </c>
      <c r="R108">
        <v>420</v>
      </c>
      <c r="S108">
        <v>650</v>
      </c>
      <c r="T108">
        <v>0.3538</v>
      </c>
      <c r="U108" t="s">
        <v>5909</v>
      </c>
      <c r="V108">
        <v>6</v>
      </c>
      <c r="W108" s="1">
        <v>45071</v>
      </c>
      <c r="X108" t="s">
        <v>5894</v>
      </c>
      <c r="Y108">
        <v>160</v>
      </c>
      <c r="Z108">
        <v>85</v>
      </c>
      <c r="AA108">
        <v>167</v>
      </c>
      <c r="AB108">
        <v>56</v>
      </c>
      <c r="AC108">
        <v>10</v>
      </c>
      <c r="AD108">
        <v>23520</v>
      </c>
      <c r="AE108" t="s">
        <v>6025</v>
      </c>
      <c r="AF108" s="1">
        <v>46203</v>
      </c>
      <c r="AG108" t="s">
        <v>6119</v>
      </c>
      <c r="AH108" t="s">
        <v>6035</v>
      </c>
      <c r="AI108" t="s">
        <v>6028</v>
      </c>
      <c r="AJ108" t="s">
        <v>6924</v>
      </c>
      <c r="AK108">
        <v>1300</v>
      </c>
      <c r="AL108">
        <v>178.23</v>
      </c>
      <c r="AM108">
        <v>1121.77</v>
      </c>
      <c r="AN108">
        <v>840</v>
      </c>
      <c r="AO108">
        <v>281.77</v>
      </c>
      <c r="AP108">
        <v>0.25119999999999998</v>
      </c>
    </row>
    <row r="109" spans="1:42" hidden="1" x14ac:dyDescent="0.35">
      <c r="A109" t="s">
        <v>971</v>
      </c>
      <c r="B109" s="1">
        <v>44937</v>
      </c>
      <c r="C109" t="s">
        <v>46</v>
      </c>
      <c r="D109" t="s">
        <v>87</v>
      </c>
      <c r="E109">
        <v>1</v>
      </c>
      <c r="F109" t="s">
        <v>24</v>
      </c>
      <c r="G109" t="s">
        <v>31</v>
      </c>
      <c r="H109" t="s">
        <v>32</v>
      </c>
      <c r="I109" t="s">
        <v>18</v>
      </c>
      <c r="J109" t="s">
        <v>112</v>
      </c>
      <c r="K109">
        <v>2023</v>
      </c>
      <c r="L109" t="s">
        <v>20</v>
      </c>
      <c r="M109" t="s">
        <v>5924</v>
      </c>
      <c r="N109" t="s">
        <v>5913</v>
      </c>
      <c r="O109" t="s">
        <v>5917</v>
      </c>
      <c r="P109" t="s">
        <v>5925</v>
      </c>
      <c r="Q109" t="s">
        <v>5926</v>
      </c>
      <c r="R109">
        <v>46000</v>
      </c>
      <c r="S109">
        <v>56000</v>
      </c>
      <c r="T109">
        <v>0.17860000000000001</v>
      </c>
      <c r="U109" t="s">
        <v>5920</v>
      </c>
      <c r="V109">
        <v>12</v>
      </c>
      <c r="W109" s="1">
        <v>44847</v>
      </c>
      <c r="X109" t="s">
        <v>5894</v>
      </c>
      <c r="Y109">
        <v>224</v>
      </c>
      <c r="Z109">
        <v>96</v>
      </c>
      <c r="AA109">
        <v>304</v>
      </c>
      <c r="AB109">
        <v>54</v>
      </c>
      <c r="AC109">
        <v>10</v>
      </c>
      <c r="AD109">
        <v>2484000</v>
      </c>
      <c r="AE109" t="s">
        <v>6025</v>
      </c>
      <c r="AF109" s="1">
        <v>46203</v>
      </c>
      <c r="AG109" t="s">
        <v>6067</v>
      </c>
      <c r="AH109" t="s">
        <v>6035</v>
      </c>
      <c r="AI109" t="s">
        <v>6028</v>
      </c>
      <c r="AJ109" t="s">
        <v>6924</v>
      </c>
      <c r="AK109">
        <v>56000</v>
      </c>
      <c r="AL109">
        <v>8220.7999999999993</v>
      </c>
      <c r="AM109">
        <v>47779.199999999997</v>
      </c>
      <c r="AN109">
        <v>46000</v>
      </c>
      <c r="AO109">
        <v>1779.2</v>
      </c>
      <c r="AP109">
        <v>3.7199999999999997E-2</v>
      </c>
    </row>
    <row r="110" spans="1:42" hidden="1" x14ac:dyDescent="0.35">
      <c r="A110" t="s">
        <v>212</v>
      </c>
      <c r="B110" s="1">
        <v>45280</v>
      </c>
      <c r="C110" t="s">
        <v>213</v>
      </c>
      <c r="D110" t="s">
        <v>14</v>
      </c>
      <c r="E110">
        <v>1</v>
      </c>
      <c r="F110" t="s">
        <v>24</v>
      </c>
      <c r="G110" t="s">
        <v>31</v>
      </c>
      <c r="H110" t="s">
        <v>25</v>
      </c>
      <c r="I110" t="s">
        <v>18</v>
      </c>
      <c r="J110" t="s">
        <v>155</v>
      </c>
      <c r="K110">
        <v>2023</v>
      </c>
      <c r="L110" t="s">
        <v>51</v>
      </c>
      <c r="M110" t="s">
        <v>5934</v>
      </c>
      <c r="N110" t="s">
        <v>5931</v>
      </c>
      <c r="O110" t="s">
        <v>5932</v>
      </c>
      <c r="P110" t="s">
        <v>5891</v>
      </c>
      <c r="Q110" t="s">
        <v>5935</v>
      </c>
      <c r="R110">
        <v>10800</v>
      </c>
      <c r="S110">
        <v>13500</v>
      </c>
      <c r="T110">
        <v>0.2</v>
      </c>
      <c r="U110" t="s">
        <v>5893</v>
      </c>
      <c r="V110">
        <v>12</v>
      </c>
      <c r="W110" s="1">
        <v>44567</v>
      </c>
      <c r="X110" t="s">
        <v>5894</v>
      </c>
      <c r="Y110">
        <v>169</v>
      </c>
      <c r="Z110">
        <v>68</v>
      </c>
      <c r="AA110">
        <v>202</v>
      </c>
      <c r="AB110">
        <v>85</v>
      </c>
      <c r="AC110">
        <v>10</v>
      </c>
      <c r="AD110">
        <v>918000</v>
      </c>
      <c r="AE110" t="s">
        <v>6025</v>
      </c>
      <c r="AF110" s="1">
        <v>46203</v>
      </c>
      <c r="AG110" t="s">
        <v>6128</v>
      </c>
      <c r="AH110" t="s">
        <v>6027</v>
      </c>
      <c r="AI110" t="s">
        <v>6028</v>
      </c>
      <c r="AJ110" t="s">
        <v>6925</v>
      </c>
      <c r="AK110">
        <v>13500</v>
      </c>
      <c r="AL110">
        <v>37.799999999999997</v>
      </c>
      <c r="AM110">
        <v>13462.2</v>
      </c>
      <c r="AN110">
        <v>10800</v>
      </c>
      <c r="AO110">
        <v>2662.2</v>
      </c>
      <c r="AP110">
        <v>0.1978</v>
      </c>
    </row>
    <row r="111" spans="1:42" hidden="1" x14ac:dyDescent="0.35">
      <c r="A111" t="s">
        <v>214</v>
      </c>
      <c r="B111" s="1">
        <v>45225</v>
      </c>
      <c r="C111" t="s">
        <v>215</v>
      </c>
      <c r="D111" t="s">
        <v>216</v>
      </c>
      <c r="E111">
        <v>2</v>
      </c>
      <c r="F111" t="s">
        <v>48</v>
      </c>
      <c r="G111" t="s">
        <v>16</v>
      </c>
      <c r="H111" t="s">
        <v>25</v>
      </c>
      <c r="I111" t="s">
        <v>43</v>
      </c>
      <c r="J111" t="s">
        <v>55</v>
      </c>
      <c r="K111">
        <v>2023</v>
      </c>
      <c r="L111" t="s">
        <v>51</v>
      </c>
      <c r="M111" t="s">
        <v>5999</v>
      </c>
      <c r="N111" t="s">
        <v>5989</v>
      </c>
      <c r="O111" t="s">
        <v>6000</v>
      </c>
      <c r="P111" t="s">
        <v>6001</v>
      </c>
      <c r="Q111" t="s">
        <v>6002</v>
      </c>
      <c r="R111">
        <v>300</v>
      </c>
      <c r="S111">
        <v>500</v>
      </c>
      <c r="T111">
        <v>0.4</v>
      </c>
      <c r="U111" t="s">
        <v>5940</v>
      </c>
      <c r="V111">
        <v>3</v>
      </c>
      <c r="W111" s="1">
        <v>45115</v>
      </c>
      <c r="X111" t="s">
        <v>5894</v>
      </c>
      <c r="Y111">
        <v>197</v>
      </c>
      <c r="Z111">
        <v>100</v>
      </c>
      <c r="AA111">
        <v>205</v>
      </c>
      <c r="AB111">
        <v>66</v>
      </c>
      <c r="AC111">
        <v>10</v>
      </c>
      <c r="AD111">
        <v>19800</v>
      </c>
      <c r="AE111" t="s">
        <v>6025</v>
      </c>
      <c r="AF111" s="1">
        <v>46203</v>
      </c>
      <c r="AG111" t="s">
        <v>6129</v>
      </c>
      <c r="AH111" t="s">
        <v>6027</v>
      </c>
      <c r="AI111" t="s">
        <v>6028</v>
      </c>
      <c r="AJ111" t="s">
        <v>6925</v>
      </c>
      <c r="AK111">
        <v>1000</v>
      </c>
      <c r="AL111">
        <v>110.1</v>
      </c>
      <c r="AM111">
        <v>889.9</v>
      </c>
      <c r="AN111">
        <v>600</v>
      </c>
      <c r="AO111">
        <v>289.89999999999998</v>
      </c>
      <c r="AP111">
        <v>0.32579999999999998</v>
      </c>
    </row>
    <row r="112" spans="1:42" hidden="1" x14ac:dyDescent="0.35">
      <c r="A112" t="s">
        <v>1153</v>
      </c>
      <c r="B112" s="1">
        <v>45243</v>
      </c>
      <c r="C112" t="s">
        <v>1154</v>
      </c>
      <c r="D112" t="s">
        <v>140</v>
      </c>
      <c r="E112">
        <v>5</v>
      </c>
      <c r="F112" t="s">
        <v>128</v>
      </c>
      <c r="G112" t="s">
        <v>67</v>
      </c>
      <c r="H112" t="s">
        <v>25</v>
      </c>
      <c r="I112" t="s">
        <v>43</v>
      </c>
      <c r="J112" t="s">
        <v>50</v>
      </c>
      <c r="K112">
        <v>2023</v>
      </c>
      <c r="L112" t="s">
        <v>51</v>
      </c>
      <c r="M112" t="s">
        <v>5944</v>
      </c>
      <c r="N112" t="s">
        <v>5931</v>
      </c>
      <c r="O112" t="s">
        <v>5945</v>
      </c>
      <c r="P112" t="s">
        <v>5946</v>
      </c>
      <c r="Q112" t="s">
        <v>5947</v>
      </c>
      <c r="R112">
        <v>6500</v>
      </c>
      <c r="S112">
        <v>8500</v>
      </c>
      <c r="T112">
        <v>0.23530000000000001</v>
      </c>
      <c r="U112" t="s">
        <v>5940</v>
      </c>
      <c r="V112">
        <v>6</v>
      </c>
      <c r="W112" s="1">
        <v>44693</v>
      </c>
      <c r="X112" t="s">
        <v>5894</v>
      </c>
      <c r="Y112">
        <v>116</v>
      </c>
      <c r="Z112">
        <v>117</v>
      </c>
      <c r="AA112">
        <v>124</v>
      </c>
      <c r="AB112">
        <v>67</v>
      </c>
      <c r="AC112">
        <v>10</v>
      </c>
      <c r="AD112">
        <v>435500</v>
      </c>
      <c r="AE112" t="s">
        <v>6025</v>
      </c>
      <c r="AF112" s="1">
        <v>46203</v>
      </c>
      <c r="AG112" t="s">
        <v>6069</v>
      </c>
      <c r="AH112" t="s">
        <v>6027</v>
      </c>
      <c r="AI112" t="s">
        <v>6028</v>
      </c>
      <c r="AJ112" t="s">
        <v>6925</v>
      </c>
      <c r="AK112">
        <v>42500</v>
      </c>
      <c r="AL112">
        <v>4713.25</v>
      </c>
      <c r="AM112">
        <v>37786.75</v>
      </c>
      <c r="AN112">
        <v>32500</v>
      </c>
      <c r="AO112">
        <v>5286.75</v>
      </c>
      <c r="AP112">
        <v>0.1399</v>
      </c>
    </row>
    <row r="113" spans="1:42" hidden="1" x14ac:dyDescent="0.35">
      <c r="A113" t="s">
        <v>217</v>
      </c>
      <c r="B113" s="1">
        <v>45167</v>
      </c>
      <c r="C113" t="s">
        <v>218</v>
      </c>
      <c r="D113" t="s">
        <v>137</v>
      </c>
      <c r="E113">
        <v>1</v>
      </c>
      <c r="F113" t="s">
        <v>24</v>
      </c>
      <c r="G113" t="s">
        <v>16</v>
      </c>
      <c r="H113" t="s">
        <v>17</v>
      </c>
      <c r="I113" t="s">
        <v>43</v>
      </c>
      <c r="J113" t="s">
        <v>59</v>
      </c>
      <c r="K113">
        <v>2023</v>
      </c>
      <c r="L113" t="s">
        <v>60</v>
      </c>
      <c r="M113" t="s">
        <v>5930</v>
      </c>
      <c r="N113" t="s">
        <v>5931</v>
      </c>
      <c r="O113" t="s">
        <v>5932</v>
      </c>
      <c r="P113" t="s">
        <v>5891</v>
      </c>
      <c r="Q113" t="s">
        <v>5933</v>
      </c>
      <c r="R113">
        <v>14800</v>
      </c>
      <c r="S113">
        <v>18500</v>
      </c>
      <c r="T113">
        <v>0.2</v>
      </c>
      <c r="U113" t="s">
        <v>5893</v>
      </c>
      <c r="V113">
        <v>12</v>
      </c>
      <c r="W113" s="1">
        <v>45474</v>
      </c>
      <c r="X113" t="s">
        <v>5894</v>
      </c>
      <c r="Y113">
        <v>213</v>
      </c>
      <c r="Z113">
        <v>93</v>
      </c>
      <c r="AA113">
        <v>278</v>
      </c>
      <c r="AB113">
        <v>42</v>
      </c>
      <c r="AC113">
        <v>10</v>
      </c>
      <c r="AD113">
        <v>621600</v>
      </c>
      <c r="AE113" t="s">
        <v>6025</v>
      </c>
      <c r="AF113" s="1">
        <v>46203</v>
      </c>
      <c r="AG113" t="s">
        <v>6131</v>
      </c>
      <c r="AH113" t="s">
        <v>6027</v>
      </c>
      <c r="AI113" t="s">
        <v>6028</v>
      </c>
      <c r="AJ113" t="s">
        <v>6925</v>
      </c>
      <c r="AK113">
        <v>18500</v>
      </c>
      <c r="AL113">
        <v>1557.7</v>
      </c>
      <c r="AM113">
        <v>16942.3</v>
      </c>
      <c r="AN113">
        <v>14800</v>
      </c>
      <c r="AO113">
        <v>2142.3000000000002</v>
      </c>
      <c r="AP113">
        <v>0.12640000000000001</v>
      </c>
    </row>
    <row r="114" spans="1:42" hidden="1" x14ac:dyDescent="0.35">
      <c r="A114" t="s">
        <v>219</v>
      </c>
      <c r="B114" s="1">
        <v>45149</v>
      </c>
      <c r="C114" t="s">
        <v>220</v>
      </c>
      <c r="D114" t="s">
        <v>221</v>
      </c>
      <c r="E114">
        <v>1</v>
      </c>
      <c r="F114" t="s">
        <v>15</v>
      </c>
      <c r="G114" t="s">
        <v>16</v>
      </c>
      <c r="H114" t="s">
        <v>17</v>
      </c>
      <c r="I114" t="s">
        <v>43</v>
      </c>
      <c r="J114" t="s">
        <v>59</v>
      </c>
      <c r="K114">
        <v>2023</v>
      </c>
      <c r="L114" t="s">
        <v>60</v>
      </c>
      <c r="M114" t="s">
        <v>5966</v>
      </c>
      <c r="N114" t="s">
        <v>5967</v>
      </c>
      <c r="O114" t="s">
        <v>5968</v>
      </c>
      <c r="P114" t="s">
        <v>5899</v>
      </c>
      <c r="Q114" t="s">
        <v>5969</v>
      </c>
      <c r="R114">
        <v>11500</v>
      </c>
      <c r="S114">
        <v>14500</v>
      </c>
      <c r="T114">
        <v>0.2069</v>
      </c>
      <c r="U114" t="s">
        <v>5901</v>
      </c>
      <c r="V114">
        <v>12</v>
      </c>
      <c r="W114" s="1">
        <v>44903</v>
      </c>
      <c r="X114" t="s">
        <v>5894</v>
      </c>
      <c r="Y114">
        <v>217</v>
      </c>
      <c r="Z114">
        <v>53</v>
      </c>
      <c r="AA114">
        <v>253</v>
      </c>
      <c r="AB114">
        <v>61</v>
      </c>
      <c r="AC114">
        <v>10</v>
      </c>
      <c r="AD114">
        <v>701500</v>
      </c>
      <c r="AE114" t="s">
        <v>6025</v>
      </c>
      <c r="AF114" s="1">
        <v>46203</v>
      </c>
      <c r="AG114" t="s">
        <v>6133</v>
      </c>
      <c r="AH114" t="s">
        <v>6035</v>
      </c>
      <c r="AI114" t="s">
        <v>6028</v>
      </c>
      <c r="AJ114" t="s">
        <v>6925</v>
      </c>
      <c r="AK114">
        <v>14500</v>
      </c>
      <c r="AL114">
        <v>964.25</v>
      </c>
      <c r="AM114">
        <v>13535.75</v>
      </c>
      <c r="AN114">
        <v>11500</v>
      </c>
      <c r="AO114">
        <v>2035.75</v>
      </c>
      <c r="AP114">
        <v>0.15040000000000001</v>
      </c>
    </row>
    <row r="115" spans="1:42" hidden="1" x14ac:dyDescent="0.35">
      <c r="A115" t="s">
        <v>222</v>
      </c>
      <c r="B115" s="1">
        <v>45158</v>
      </c>
      <c r="C115" t="s">
        <v>223</v>
      </c>
      <c r="D115" t="s">
        <v>118</v>
      </c>
      <c r="E115">
        <v>1</v>
      </c>
      <c r="F115" t="s">
        <v>24</v>
      </c>
      <c r="G115" t="s">
        <v>31</v>
      </c>
      <c r="H115" t="s">
        <v>32</v>
      </c>
      <c r="I115" t="s">
        <v>33</v>
      </c>
      <c r="J115" t="s">
        <v>59</v>
      </c>
      <c r="K115">
        <v>2023</v>
      </c>
      <c r="L115" t="s">
        <v>60</v>
      </c>
      <c r="M115" t="s">
        <v>5902</v>
      </c>
      <c r="N115" t="s">
        <v>5889</v>
      </c>
      <c r="O115" t="s">
        <v>5898</v>
      </c>
      <c r="P115" t="s">
        <v>5899</v>
      </c>
      <c r="Q115" t="s">
        <v>5903</v>
      </c>
      <c r="R115">
        <v>74000</v>
      </c>
      <c r="S115">
        <v>88000</v>
      </c>
      <c r="T115">
        <v>0.15909999999999999</v>
      </c>
      <c r="U115" t="s">
        <v>5901</v>
      </c>
      <c r="V115">
        <v>12</v>
      </c>
      <c r="W115" s="1">
        <v>45459</v>
      </c>
      <c r="X115" t="s">
        <v>5894</v>
      </c>
      <c r="Y115">
        <v>214</v>
      </c>
      <c r="Z115">
        <v>97</v>
      </c>
      <c r="AA115">
        <v>218</v>
      </c>
      <c r="AB115">
        <v>43</v>
      </c>
      <c r="AC115">
        <v>10</v>
      </c>
      <c r="AD115">
        <v>3182000</v>
      </c>
      <c r="AE115" t="s">
        <v>6025</v>
      </c>
      <c r="AF115" s="1">
        <v>46203</v>
      </c>
      <c r="AG115" t="s">
        <v>6134</v>
      </c>
      <c r="AH115" t="s">
        <v>6035</v>
      </c>
      <c r="AI115" t="s">
        <v>6028</v>
      </c>
      <c r="AJ115" t="s">
        <v>6925</v>
      </c>
      <c r="AK115">
        <v>88000</v>
      </c>
      <c r="AL115">
        <v>2763.2</v>
      </c>
      <c r="AM115">
        <v>85236.800000000003</v>
      </c>
      <c r="AN115">
        <v>74000</v>
      </c>
      <c r="AO115">
        <v>11236.8</v>
      </c>
      <c r="AP115">
        <v>0.1318</v>
      </c>
    </row>
    <row r="116" spans="1:42" x14ac:dyDescent="0.35">
      <c r="A116" t="s">
        <v>1009</v>
      </c>
      <c r="B116" s="1">
        <v>45184</v>
      </c>
      <c r="C116" t="s">
        <v>69</v>
      </c>
      <c r="D116" t="s">
        <v>42</v>
      </c>
      <c r="E116">
        <v>2</v>
      </c>
      <c r="F116" t="s">
        <v>58</v>
      </c>
      <c r="G116" t="s">
        <v>16</v>
      </c>
      <c r="H116" t="s">
        <v>32</v>
      </c>
      <c r="I116" t="s">
        <v>18</v>
      </c>
      <c r="J116" t="s">
        <v>109</v>
      </c>
      <c r="K116">
        <v>2023</v>
      </c>
      <c r="L116" t="s">
        <v>60</v>
      </c>
      <c r="M116" t="s">
        <v>5897</v>
      </c>
      <c r="N116" t="s">
        <v>5889</v>
      </c>
      <c r="O116" t="s">
        <v>5898</v>
      </c>
      <c r="P116" t="s">
        <v>5899</v>
      </c>
      <c r="Q116" t="s">
        <v>5900</v>
      </c>
      <c r="R116">
        <v>31000</v>
      </c>
      <c r="S116">
        <v>38000</v>
      </c>
      <c r="T116">
        <v>0.1842</v>
      </c>
      <c r="U116" t="s">
        <v>5901</v>
      </c>
      <c r="V116">
        <v>12</v>
      </c>
      <c r="W116" s="1">
        <v>45246</v>
      </c>
      <c r="X116" t="s">
        <v>5894</v>
      </c>
      <c r="Y116">
        <v>278</v>
      </c>
      <c r="Z116">
        <v>80</v>
      </c>
      <c r="AA116">
        <v>346</v>
      </c>
      <c r="AB116">
        <v>0</v>
      </c>
      <c r="AC116">
        <v>10</v>
      </c>
      <c r="AD116">
        <v>0</v>
      </c>
      <c r="AE116" t="s">
        <v>6029</v>
      </c>
      <c r="AF116" s="1">
        <v>46203</v>
      </c>
      <c r="AG116" t="s">
        <v>6071</v>
      </c>
      <c r="AH116" t="s">
        <v>6027</v>
      </c>
      <c r="AI116" t="s">
        <v>6028</v>
      </c>
      <c r="AJ116" t="s">
        <v>6925</v>
      </c>
      <c r="AK116">
        <v>76000</v>
      </c>
      <c r="AL116">
        <v>4157.2</v>
      </c>
      <c r="AM116">
        <v>71842.8</v>
      </c>
      <c r="AN116">
        <v>62000</v>
      </c>
      <c r="AO116">
        <v>9842.7999999999993</v>
      </c>
      <c r="AP116">
        <v>0.13700000000000001</v>
      </c>
    </row>
    <row r="117" spans="1:42" hidden="1" x14ac:dyDescent="0.35">
      <c r="A117" t="s">
        <v>224</v>
      </c>
      <c r="B117" s="1">
        <v>45022</v>
      </c>
      <c r="C117" t="s">
        <v>225</v>
      </c>
      <c r="D117" t="s">
        <v>82</v>
      </c>
      <c r="E117">
        <v>1</v>
      </c>
      <c r="F117" t="s">
        <v>128</v>
      </c>
      <c r="G117" t="s">
        <v>96</v>
      </c>
      <c r="H117" t="s">
        <v>17</v>
      </c>
      <c r="I117" t="s">
        <v>43</v>
      </c>
      <c r="J117" t="s">
        <v>44</v>
      </c>
      <c r="K117">
        <v>2023</v>
      </c>
      <c r="L117" t="s">
        <v>35</v>
      </c>
      <c r="M117" t="s">
        <v>5895</v>
      </c>
      <c r="N117" t="s">
        <v>5889</v>
      </c>
      <c r="O117" t="s">
        <v>5890</v>
      </c>
      <c r="P117" t="s">
        <v>5891</v>
      </c>
      <c r="Q117" t="s">
        <v>5896</v>
      </c>
      <c r="R117">
        <v>78000</v>
      </c>
      <c r="S117">
        <v>95000</v>
      </c>
      <c r="T117">
        <v>0.1789</v>
      </c>
      <c r="U117" t="s">
        <v>5893</v>
      </c>
      <c r="V117">
        <v>12</v>
      </c>
      <c r="W117" s="1">
        <v>45187</v>
      </c>
      <c r="X117" t="s">
        <v>5894</v>
      </c>
      <c r="Y117">
        <v>351</v>
      </c>
      <c r="Z117">
        <v>112</v>
      </c>
      <c r="AA117">
        <v>335</v>
      </c>
      <c r="AB117">
        <v>32</v>
      </c>
      <c r="AC117">
        <v>10</v>
      </c>
      <c r="AD117">
        <v>2496000</v>
      </c>
      <c r="AE117" t="s">
        <v>6025</v>
      </c>
      <c r="AF117" s="1">
        <v>46203</v>
      </c>
      <c r="AG117" t="s">
        <v>6135</v>
      </c>
      <c r="AH117" t="s">
        <v>6035</v>
      </c>
      <c r="AI117" t="s">
        <v>6028</v>
      </c>
      <c r="AJ117" t="s">
        <v>6924</v>
      </c>
      <c r="AK117">
        <v>95000</v>
      </c>
      <c r="AL117">
        <v>2432</v>
      </c>
      <c r="AM117">
        <v>92568</v>
      </c>
      <c r="AN117">
        <v>78000</v>
      </c>
      <c r="AO117">
        <v>14568</v>
      </c>
      <c r="AP117">
        <v>0.15740000000000001</v>
      </c>
    </row>
    <row r="118" spans="1:42" x14ac:dyDescent="0.35">
      <c r="A118" t="s">
        <v>1505</v>
      </c>
      <c r="B118" s="1">
        <v>44995</v>
      </c>
      <c r="C118" t="s">
        <v>69</v>
      </c>
      <c r="D118" t="s">
        <v>54</v>
      </c>
      <c r="E118">
        <v>1</v>
      </c>
      <c r="F118" t="s">
        <v>15</v>
      </c>
      <c r="G118" t="s">
        <v>96</v>
      </c>
      <c r="H118" t="s">
        <v>25</v>
      </c>
      <c r="I118" t="s">
        <v>33</v>
      </c>
      <c r="J118" t="s">
        <v>39</v>
      </c>
      <c r="K118">
        <v>2023</v>
      </c>
      <c r="L118" t="s">
        <v>20</v>
      </c>
      <c r="M118" t="s">
        <v>5888</v>
      </c>
      <c r="N118" t="s">
        <v>5889</v>
      </c>
      <c r="O118" t="s">
        <v>5890</v>
      </c>
      <c r="P118" t="s">
        <v>5891</v>
      </c>
      <c r="Q118" t="s">
        <v>5892</v>
      </c>
      <c r="R118">
        <v>52000</v>
      </c>
      <c r="S118">
        <v>65000</v>
      </c>
      <c r="T118">
        <v>0.2</v>
      </c>
      <c r="U118" t="s">
        <v>5893</v>
      </c>
      <c r="V118">
        <v>12</v>
      </c>
      <c r="W118" s="1">
        <v>45506</v>
      </c>
      <c r="X118" t="s">
        <v>5894</v>
      </c>
      <c r="Y118">
        <v>302</v>
      </c>
      <c r="Z118">
        <v>109</v>
      </c>
      <c r="AA118">
        <v>415</v>
      </c>
      <c r="AB118">
        <v>0</v>
      </c>
      <c r="AC118">
        <v>10</v>
      </c>
      <c r="AD118">
        <v>0</v>
      </c>
      <c r="AE118" t="s">
        <v>6029</v>
      </c>
      <c r="AF118" s="1">
        <v>46203</v>
      </c>
      <c r="AG118" t="s">
        <v>6071</v>
      </c>
      <c r="AH118" t="s">
        <v>6027</v>
      </c>
      <c r="AI118" t="s">
        <v>6028</v>
      </c>
      <c r="AJ118" t="s">
        <v>6924</v>
      </c>
      <c r="AK118">
        <v>65000</v>
      </c>
      <c r="AL118">
        <v>1865.5</v>
      </c>
      <c r="AM118">
        <v>63134.5</v>
      </c>
      <c r="AN118">
        <v>52000</v>
      </c>
      <c r="AO118">
        <v>11134.5</v>
      </c>
      <c r="AP118">
        <v>0.1764</v>
      </c>
    </row>
    <row r="119" spans="1:42" hidden="1" x14ac:dyDescent="0.35">
      <c r="A119" t="s">
        <v>226</v>
      </c>
      <c r="B119" s="1">
        <v>45106</v>
      </c>
      <c r="C119" t="s">
        <v>227</v>
      </c>
      <c r="D119" t="s">
        <v>123</v>
      </c>
      <c r="E119">
        <v>1</v>
      </c>
      <c r="F119" t="s">
        <v>48</v>
      </c>
      <c r="G119" t="s">
        <v>16</v>
      </c>
      <c r="H119" t="s">
        <v>25</v>
      </c>
      <c r="I119" t="s">
        <v>33</v>
      </c>
      <c r="J119" t="s">
        <v>34</v>
      </c>
      <c r="K119">
        <v>2023</v>
      </c>
      <c r="L119" t="s">
        <v>35</v>
      </c>
      <c r="M119" t="s">
        <v>5927</v>
      </c>
      <c r="N119" t="s">
        <v>5913</v>
      </c>
      <c r="O119" t="s">
        <v>5917</v>
      </c>
      <c r="P119" t="s">
        <v>5928</v>
      </c>
      <c r="Q119" t="s">
        <v>5929</v>
      </c>
      <c r="R119">
        <v>44000</v>
      </c>
      <c r="S119">
        <v>53000</v>
      </c>
      <c r="T119">
        <v>0.16980000000000001</v>
      </c>
      <c r="U119" t="s">
        <v>5920</v>
      </c>
      <c r="V119">
        <v>12</v>
      </c>
      <c r="W119" s="1">
        <v>45435</v>
      </c>
      <c r="X119" t="s">
        <v>5894</v>
      </c>
      <c r="Y119">
        <v>246</v>
      </c>
      <c r="Z119">
        <v>92</v>
      </c>
      <c r="AA119">
        <v>223</v>
      </c>
      <c r="AB119">
        <v>48</v>
      </c>
      <c r="AC119">
        <v>10</v>
      </c>
      <c r="AD119">
        <v>2112000</v>
      </c>
      <c r="AE119" t="s">
        <v>6025</v>
      </c>
      <c r="AF119" s="1">
        <v>46203</v>
      </c>
      <c r="AG119" t="s">
        <v>6118</v>
      </c>
      <c r="AH119" t="s">
        <v>6027</v>
      </c>
      <c r="AI119" t="s">
        <v>6028</v>
      </c>
      <c r="AJ119" t="s">
        <v>6924</v>
      </c>
      <c r="AK119">
        <v>53000</v>
      </c>
      <c r="AL119">
        <v>5427.2</v>
      </c>
      <c r="AM119">
        <v>47572.800000000003</v>
      </c>
      <c r="AN119">
        <v>44000</v>
      </c>
      <c r="AO119">
        <v>3572.8</v>
      </c>
      <c r="AP119">
        <v>7.51E-2</v>
      </c>
    </row>
    <row r="120" spans="1:42" hidden="1" x14ac:dyDescent="0.35">
      <c r="A120" t="s">
        <v>725</v>
      </c>
      <c r="B120" s="1">
        <v>45229</v>
      </c>
      <c r="C120" t="s">
        <v>726</v>
      </c>
      <c r="D120" t="s">
        <v>47</v>
      </c>
      <c r="E120">
        <v>2</v>
      </c>
      <c r="F120" t="s">
        <v>24</v>
      </c>
      <c r="G120" t="s">
        <v>16</v>
      </c>
      <c r="H120" t="s">
        <v>32</v>
      </c>
      <c r="I120" t="s">
        <v>18</v>
      </c>
      <c r="J120" t="s">
        <v>55</v>
      </c>
      <c r="K120">
        <v>2023</v>
      </c>
      <c r="L120" t="s">
        <v>51</v>
      </c>
      <c r="M120" t="s">
        <v>5995</v>
      </c>
      <c r="N120" t="s">
        <v>5989</v>
      </c>
      <c r="O120" t="s">
        <v>5996</v>
      </c>
      <c r="P120" t="s">
        <v>5997</v>
      </c>
      <c r="Q120" t="s">
        <v>5998</v>
      </c>
      <c r="R120">
        <v>280</v>
      </c>
      <c r="S120">
        <v>450</v>
      </c>
      <c r="T120">
        <v>0.37780000000000002</v>
      </c>
      <c r="U120" t="s">
        <v>5909</v>
      </c>
      <c r="V120">
        <v>6</v>
      </c>
      <c r="W120" s="1">
        <v>45144</v>
      </c>
      <c r="X120" t="s">
        <v>5894</v>
      </c>
      <c r="Y120">
        <v>217</v>
      </c>
      <c r="Z120">
        <v>86</v>
      </c>
      <c r="AA120">
        <v>212</v>
      </c>
      <c r="AB120">
        <v>73</v>
      </c>
      <c r="AC120">
        <v>10</v>
      </c>
      <c r="AD120">
        <v>20440</v>
      </c>
      <c r="AE120" t="s">
        <v>6025</v>
      </c>
      <c r="AF120" s="1">
        <v>46203</v>
      </c>
      <c r="AG120" t="s">
        <v>6072</v>
      </c>
      <c r="AH120" t="s">
        <v>6027</v>
      </c>
      <c r="AI120" t="s">
        <v>6028</v>
      </c>
      <c r="AJ120" t="s">
        <v>6925</v>
      </c>
      <c r="AK120">
        <v>900</v>
      </c>
      <c r="AL120">
        <v>80.64</v>
      </c>
      <c r="AM120">
        <v>819.36</v>
      </c>
      <c r="AN120">
        <v>560</v>
      </c>
      <c r="AO120">
        <v>259.36</v>
      </c>
      <c r="AP120">
        <v>0.3165</v>
      </c>
    </row>
    <row r="121" spans="1:42" hidden="1" x14ac:dyDescent="0.35">
      <c r="A121" t="s">
        <v>228</v>
      </c>
      <c r="B121" s="1">
        <v>44972</v>
      </c>
      <c r="C121" t="s">
        <v>229</v>
      </c>
      <c r="D121" t="s">
        <v>47</v>
      </c>
      <c r="E121">
        <v>1</v>
      </c>
      <c r="F121" t="s">
        <v>30</v>
      </c>
      <c r="G121" t="s">
        <v>79</v>
      </c>
      <c r="H121" t="s">
        <v>25</v>
      </c>
      <c r="I121" t="s">
        <v>33</v>
      </c>
      <c r="J121" t="s">
        <v>19</v>
      </c>
      <c r="K121">
        <v>2023</v>
      </c>
      <c r="L121" t="s">
        <v>20</v>
      </c>
      <c r="M121" t="s">
        <v>5995</v>
      </c>
      <c r="N121" t="s">
        <v>5989</v>
      </c>
      <c r="O121" t="s">
        <v>5996</v>
      </c>
      <c r="P121" t="s">
        <v>5997</v>
      </c>
      <c r="Q121" t="s">
        <v>5998</v>
      </c>
      <c r="R121">
        <v>280</v>
      </c>
      <c r="S121">
        <v>450</v>
      </c>
      <c r="T121">
        <v>0.37780000000000002</v>
      </c>
      <c r="U121" t="s">
        <v>5909</v>
      </c>
      <c r="V121">
        <v>6</v>
      </c>
      <c r="W121" s="1">
        <v>45144</v>
      </c>
      <c r="X121" t="s">
        <v>5894</v>
      </c>
      <c r="Y121">
        <v>217</v>
      </c>
      <c r="Z121">
        <v>86</v>
      </c>
      <c r="AA121">
        <v>212</v>
      </c>
      <c r="AB121">
        <v>73</v>
      </c>
      <c r="AC121">
        <v>10</v>
      </c>
      <c r="AD121">
        <v>20440</v>
      </c>
      <c r="AE121" t="s">
        <v>6025</v>
      </c>
      <c r="AF121" s="1">
        <v>46203</v>
      </c>
      <c r="AG121" t="s">
        <v>6138</v>
      </c>
      <c r="AH121" t="s">
        <v>6027</v>
      </c>
      <c r="AI121" t="s">
        <v>6028</v>
      </c>
      <c r="AJ121" t="s">
        <v>6924</v>
      </c>
      <c r="AK121">
        <v>450</v>
      </c>
      <c r="AL121">
        <v>13.19</v>
      </c>
      <c r="AM121">
        <v>436.81</v>
      </c>
      <c r="AN121">
        <v>280</v>
      </c>
      <c r="AO121">
        <v>156.81</v>
      </c>
      <c r="AP121">
        <v>0.35899999999999999</v>
      </c>
    </row>
    <row r="122" spans="1:42" hidden="1" x14ac:dyDescent="0.35">
      <c r="A122" t="s">
        <v>230</v>
      </c>
      <c r="B122" s="1">
        <v>45129</v>
      </c>
      <c r="C122" t="s">
        <v>231</v>
      </c>
      <c r="D122" t="s">
        <v>74</v>
      </c>
      <c r="E122">
        <v>1</v>
      </c>
      <c r="F122" t="s">
        <v>24</v>
      </c>
      <c r="G122" t="s">
        <v>31</v>
      </c>
      <c r="H122" t="s">
        <v>17</v>
      </c>
      <c r="I122" t="s">
        <v>43</v>
      </c>
      <c r="J122" t="s">
        <v>97</v>
      </c>
      <c r="K122">
        <v>2023</v>
      </c>
      <c r="L122" t="s">
        <v>60</v>
      </c>
      <c r="M122" t="s">
        <v>5963</v>
      </c>
      <c r="N122" t="s">
        <v>5949</v>
      </c>
      <c r="O122" t="s">
        <v>5964</v>
      </c>
      <c r="P122" t="s">
        <v>5951</v>
      </c>
      <c r="Q122" t="s">
        <v>5965</v>
      </c>
      <c r="R122">
        <v>5700</v>
      </c>
      <c r="S122">
        <v>7500</v>
      </c>
      <c r="T122">
        <v>0.24</v>
      </c>
      <c r="U122" t="s">
        <v>5940</v>
      </c>
      <c r="V122">
        <v>12</v>
      </c>
      <c r="W122" s="1">
        <v>44865</v>
      </c>
      <c r="X122" t="s">
        <v>5894</v>
      </c>
      <c r="Y122">
        <v>145</v>
      </c>
      <c r="Z122">
        <v>60</v>
      </c>
      <c r="AA122">
        <v>189</v>
      </c>
      <c r="AB122">
        <v>10</v>
      </c>
      <c r="AC122">
        <v>10</v>
      </c>
      <c r="AD122">
        <v>57000</v>
      </c>
      <c r="AE122" t="s">
        <v>6025</v>
      </c>
      <c r="AF122" s="1">
        <v>46203</v>
      </c>
      <c r="AG122" t="s">
        <v>6139</v>
      </c>
      <c r="AH122" t="s">
        <v>6027</v>
      </c>
      <c r="AI122" t="s">
        <v>6028</v>
      </c>
      <c r="AJ122" t="s">
        <v>6925</v>
      </c>
      <c r="AK122">
        <v>7500</v>
      </c>
      <c r="AL122">
        <v>677.25</v>
      </c>
      <c r="AM122">
        <v>6822.75</v>
      </c>
      <c r="AN122">
        <v>5700</v>
      </c>
      <c r="AO122">
        <v>1122.75</v>
      </c>
      <c r="AP122">
        <v>0.1646</v>
      </c>
    </row>
    <row r="123" spans="1:42" hidden="1" x14ac:dyDescent="0.35">
      <c r="A123" t="s">
        <v>999</v>
      </c>
      <c r="B123" s="1">
        <v>45268</v>
      </c>
      <c r="C123" t="s">
        <v>73</v>
      </c>
      <c r="D123" t="s">
        <v>78</v>
      </c>
      <c r="E123">
        <v>1</v>
      </c>
      <c r="F123" t="s">
        <v>30</v>
      </c>
      <c r="G123" t="s">
        <v>71</v>
      </c>
      <c r="H123" t="s">
        <v>32</v>
      </c>
      <c r="I123" t="s">
        <v>26</v>
      </c>
      <c r="J123" t="s">
        <v>155</v>
      </c>
      <c r="K123">
        <v>2023</v>
      </c>
      <c r="L123" t="s">
        <v>51</v>
      </c>
      <c r="M123" t="s">
        <v>5992</v>
      </c>
      <c r="N123" t="s">
        <v>5989</v>
      </c>
      <c r="O123" t="s">
        <v>5993</v>
      </c>
      <c r="P123" t="s">
        <v>5899</v>
      </c>
      <c r="Q123" t="s">
        <v>5994</v>
      </c>
      <c r="R123">
        <v>850</v>
      </c>
      <c r="S123">
        <v>1200</v>
      </c>
      <c r="T123">
        <v>0.29170000000000001</v>
      </c>
      <c r="U123" t="s">
        <v>5901</v>
      </c>
      <c r="V123">
        <v>6</v>
      </c>
      <c r="W123" s="1">
        <v>45066</v>
      </c>
      <c r="X123" t="s">
        <v>5894</v>
      </c>
      <c r="Y123">
        <v>275</v>
      </c>
      <c r="Z123">
        <v>92</v>
      </c>
      <c r="AA123">
        <v>285</v>
      </c>
      <c r="AB123">
        <v>78</v>
      </c>
      <c r="AC123">
        <v>10</v>
      </c>
      <c r="AD123">
        <v>66300</v>
      </c>
      <c r="AE123" t="s">
        <v>6025</v>
      </c>
      <c r="AF123" s="1">
        <v>46203</v>
      </c>
      <c r="AG123" t="s">
        <v>6073</v>
      </c>
      <c r="AH123" t="s">
        <v>6027</v>
      </c>
      <c r="AI123" t="s">
        <v>6028</v>
      </c>
      <c r="AJ123" t="s">
        <v>6925</v>
      </c>
      <c r="AK123">
        <v>1200</v>
      </c>
      <c r="AL123">
        <v>71.64</v>
      </c>
      <c r="AM123">
        <v>1128.3599999999999</v>
      </c>
      <c r="AN123">
        <v>850</v>
      </c>
      <c r="AO123">
        <v>278.36</v>
      </c>
      <c r="AP123">
        <v>0.2467</v>
      </c>
    </row>
    <row r="124" spans="1:42" hidden="1" x14ac:dyDescent="0.35">
      <c r="A124" t="s">
        <v>234</v>
      </c>
      <c r="B124" s="1">
        <v>45083</v>
      </c>
      <c r="C124" t="s">
        <v>235</v>
      </c>
      <c r="D124" t="s">
        <v>208</v>
      </c>
      <c r="E124">
        <v>2</v>
      </c>
      <c r="F124" t="s">
        <v>30</v>
      </c>
      <c r="G124" t="s">
        <v>16</v>
      </c>
      <c r="H124" t="s">
        <v>32</v>
      </c>
      <c r="I124" t="s">
        <v>33</v>
      </c>
      <c r="J124" t="s">
        <v>34</v>
      </c>
      <c r="K124">
        <v>2023</v>
      </c>
      <c r="L124" t="s">
        <v>35</v>
      </c>
      <c r="M124" t="s">
        <v>5910</v>
      </c>
      <c r="N124" t="s">
        <v>5889</v>
      </c>
      <c r="O124" t="s">
        <v>5898</v>
      </c>
      <c r="P124" t="s">
        <v>5907</v>
      </c>
      <c r="Q124" t="s">
        <v>5911</v>
      </c>
      <c r="R124">
        <v>10500</v>
      </c>
      <c r="S124">
        <v>13000</v>
      </c>
      <c r="T124">
        <v>0.1923</v>
      </c>
      <c r="U124" t="s">
        <v>5909</v>
      </c>
      <c r="V124">
        <v>12</v>
      </c>
      <c r="W124" s="1">
        <v>45395</v>
      </c>
      <c r="X124" t="s">
        <v>5894</v>
      </c>
      <c r="Y124">
        <v>256</v>
      </c>
      <c r="Z124">
        <v>119</v>
      </c>
      <c r="AA124">
        <v>288</v>
      </c>
      <c r="AB124">
        <v>32</v>
      </c>
      <c r="AC124">
        <v>10</v>
      </c>
      <c r="AD124">
        <v>336000</v>
      </c>
      <c r="AE124" t="s">
        <v>6025</v>
      </c>
      <c r="AF124" s="1">
        <v>46203</v>
      </c>
      <c r="AG124" t="s">
        <v>6140</v>
      </c>
      <c r="AH124" t="s">
        <v>6035</v>
      </c>
      <c r="AI124" t="s">
        <v>6028</v>
      </c>
      <c r="AJ124" t="s">
        <v>6924</v>
      </c>
      <c r="AK124">
        <v>26000</v>
      </c>
      <c r="AL124">
        <v>494</v>
      </c>
      <c r="AM124">
        <v>25506</v>
      </c>
      <c r="AN124">
        <v>21000</v>
      </c>
      <c r="AO124">
        <v>4506</v>
      </c>
      <c r="AP124">
        <v>0.1767</v>
      </c>
    </row>
    <row r="125" spans="1:42" hidden="1" x14ac:dyDescent="0.35">
      <c r="A125" t="s">
        <v>765</v>
      </c>
      <c r="B125" s="1">
        <v>45043</v>
      </c>
      <c r="C125" t="s">
        <v>91</v>
      </c>
      <c r="D125" t="s">
        <v>173</v>
      </c>
      <c r="E125">
        <v>1</v>
      </c>
      <c r="F125" t="s">
        <v>48</v>
      </c>
      <c r="G125" t="s">
        <v>96</v>
      </c>
      <c r="H125" t="s">
        <v>32</v>
      </c>
      <c r="I125" t="s">
        <v>43</v>
      </c>
      <c r="J125" t="s">
        <v>44</v>
      </c>
      <c r="K125">
        <v>2023</v>
      </c>
      <c r="L125" t="s">
        <v>35</v>
      </c>
      <c r="M125" t="s">
        <v>5904</v>
      </c>
      <c r="N125" t="s">
        <v>5889</v>
      </c>
      <c r="O125" t="s">
        <v>5898</v>
      </c>
      <c r="P125" t="s">
        <v>5899</v>
      </c>
      <c r="Q125" t="s">
        <v>5905</v>
      </c>
      <c r="R125">
        <v>12500</v>
      </c>
      <c r="S125">
        <v>15500</v>
      </c>
      <c r="T125">
        <v>0.19350000000000001</v>
      </c>
      <c r="U125" t="s">
        <v>5901</v>
      </c>
      <c r="V125">
        <v>12</v>
      </c>
      <c r="W125" s="1">
        <v>45140</v>
      </c>
      <c r="X125" t="s">
        <v>5894</v>
      </c>
      <c r="Y125">
        <v>313</v>
      </c>
      <c r="Z125">
        <v>58</v>
      </c>
      <c r="AA125">
        <v>294</v>
      </c>
      <c r="AB125">
        <v>65</v>
      </c>
      <c r="AC125">
        <v>10</v>
      </c>
      <c r="AD125">
        <v>812500</v>
      </c>
      <c r="AE125" t="s">
        <v>6025</v>
      </c>
      <c r="AF125" s="1">
        <v>46203</v>
      </c>
      <c r="AG125" t="s">
        <v>6074</v>
      </c>
      <c r="AH125" t="s">
        <v>6027</v>
      </c>
      <c r="AI125" t="s">
        <v>6028</v>
      </c>
      <c r="AJ125" t="s">
        <v>6924</v>
      </c>
      <c r="AK125">
        <v>15500</v>
      </c>
      <c r="AL125">
        <v>306.89999999999998</v>
      </c>
      <c r="AM125">
        <v>15193.1</v>
      </c>
      <c r="AN125">
        <v>12500</v>
      </c>
      <c r="AO125">
        <v>2693.1</v>
      </c>
      <c r="AP125">
        <v>0.17730000000000001</v>
      </c>
    </row>
    <row r="126" spans="1:42" hidden="1" x14ac:dyDescent="0.35">
      <c r="A126" t="s">
        <v>236</v>
      </c>
      <c r="B126" s="1">
        <v>44937</v>
      </c>
      <c r="C126" t="s">
        <v>237</v>
      </c>
      <c r="D126" t="s">
        <v>105</v>
      </c>
      <c r="E126">
        <v>2</v>
      </c>
      <c r="F126" t="s">
        <v>48</v>
      </c>
      <c r="G126" t="s">
        <v>16</v>
      </c>
      <c r="H126" t="s">
        <v>25</v>
      </c>
      <c r="I126" t="s">
        <v>18</v>
      </c>
      <c r="J126" t="s">
        <v>112</v>
      </c>
      <c r="K126">
        <v>2023</v>
      </c>
      <c r="L126" t="s">
        <v>20</v>
      </c>
      <c r="M126" t="s">
        <v>5916</v>
      </c>
      <c r="N126" t="s">
        <v>5913</v>
      </c>
      <c r="O126" t="s">
        <v>5917</v>
      </c>
      <c r="P126" t="s">
        <v>5918</v>
      </c>
      <c r="Q126" t="s">
        <v>5919</v>
      </c>
      <c r="R126">
        <v>63000</v>
      </c>
      <c r="S126">
        <v>76000</v>
      </c>
      <c r="T126">
        <v>0.1711</v>
      </c>
      <c r="U126" t="s">
        <v>5920</v>
      </c>
      <c r="V126">
        <v>12</v>
      </c>
      <c r="W126" s="1">
        <v>44617</v>
      </c>
      <c r="X126" t="s">
        <v>5894</v>
      </c>
      <c r="Y126">
        <v>252</v>
      </c>
      <c r="Z126">
        <v>75</v>
      </c>
      <c r="AA126">
        <v>289</v>
      </c>
      <c r="AB126">
        <v>48</v>
      </c>
      <c r="AC126">
        <v>10</v>
      </c>
      <c r="AD126">
        <v>3024000</v>
      </c>
      <c r="AE126" t="s">
        <v>6025</v>
      </c>
      <c r="AF126" s="1">
        <v>46203</v>
      </c>
      <c r="AG126" t="s">
        <v>6141</v>
      </c>
      <c r="AH126" t="s">
        <v>6035</v>
      </c>
      <c r="AI126" t="s">
        <v>6028</v>
      </c>
      <c r="AJ126" t="s">
        <v>6924</v>
      </c>
      <c r="AK126">
        <v>152000</v>
      </c>
      <c r="AL126">
        <v>10974.4</v>
      </c>
      <c r="AM126">
        <v>141025.60000000001</v>
      </c>
      <c r="AN126">
        <v>126000</v>
      </c>
      <c r="AO126">
        <v>15025.6</v>
      </c>
      <c r="AP126">
        <v>0.1065</v>
      </c>
    </row>
    <row r="127" spans="1:42" hidden="1" x14ac:dyDescent="0.35">
      <c r="A127" t="s">
        <v>345</v>
      </c>
      <c r="B127" s="1">
        <v>45096</v>
      </c>
      <c r="C127" t="s">
        <v>346</v>
      </c>
      <c r="D127" t="s">
        <v>108</v>
      </c>
      <c r="E127">
        <v>5</v>
      </c>
      <c r="F127" t="s">
        <v>66</v>
      </c>
      <c r="G127" t="s">
        <v>96</v>
      </c>
      <c r="H127" t="s">
        <v>25</v>
      </c>
      <c r="I127" t="s">
        <v>43</v>
      </c>
      <c r="J127" t="s">
        <v>34</v>
      </c>
      <c r="K127">
        <v>2023</v>
      </c>
      <c r="L127" t="s">
        <v>35</v>
      </c>
      <c r="M127" t="s">
        <v>5977</v>
      </c>
      <c r="N127" t="s">
        <v>5974</v>
      </c>
      <c r="O127" t="s">
        <v>5978</v>
      </c>
      <c r="P127" t="s">
        <v>5979</v>
      </c>
      <c r="Q127" t="s">
        <v>5980</v>
      </c>
      <c r="R127">
        <v>3000</v>
      </c>
      <c r="S127">
        <v>3900</v>
      </c>
      <c r="T127">
        <v>0.23080000000000001</v>
      </c>
      <c r="U127" t="s">
        <v>5920</v>
      </c>
      <c r="V127">
        <v>36</v>
      </c>
      <c r="W127" s="1">
        <v>44816</v>
      </c>
      <c r="X127" t="s">
        <v>5894</v>
      </c>
      <c r="Y127">
        <v>237</v>
      </c>
      <c r="Z127">
        <v>110</v>
      </c>
      <c r="AA127">
        <v>240</v>
      </c>
      <c r="AB127">
        <v>48</v>
      </c>
      <c r="AC127">
        <v>10</v>
      </c>
      <c r="AD127">
        <v>144000</v>
      </c>
      <c r="AE127" t="s">
        <v>6025</v>
      </c>
      <c r="AF127" s="1">
        <v>46203</v>
      </c>
      <c r="AG127" t="s">
        <v>6075</v>
      </c>
      <c r="AH127" t="s">
        <v>6027</v>
      </c>
      <c r="AI127" t="s">
        <v>6028</v>
      </c>
      <c r="AJ127" t="s">
        <v>6924</v>
      </c>
      <c r="AK127">
        <v>19500</v>
      </c>
      <c r="AL127">
        <v>2086.5</v>
      </c>
      <c r="AM127">
        <v>17413.5</v>
      </c>
      <c r="AN127">
        <v>15000</v>
      </c>
      <c r="AO127">
        <v>2413.5</v>
      </c>
      <c r="AP127">
        <v>0.1386</v>
      </c>
    </row>
    <row r="128" spans="1:42" hidden="1" x14ac:dyDescent="0.35">
      <c r="A128" t="s">
        <v>238</v>
      </c>
      <c r="B128" s="1">
        <v>45051</v>
      </c>
      <c r="C128" t="s">
        <v>175</v>
      </c>
      <c r="D128" t="s">
        <v>78</v>
      </c>
      <c r="E128">
        <v>3</v>
      </c>
      <c r="F128" t="s">
        <v>24</v>
      </c>
      <c r="G128" t="s">
        <v>96</v>
      </c>
      <c r="H128" t="s">
        <v>17</v>
      </c>
      <c r="I128" t="s">
        <v>18</v>
      </c>
      <c r="J128" t="s">
        <v>75</v>
      </c>
      <c r="K128">
        <v>2023</v>
      </c>
      <c r="L128" t="s">
        <v>35</v>
      </c>
      <c r="M128" t="s">
        <v>5992</v>
      </c>
      <c r="N128" t="s">
        <v>5989</v>
      </c>
      <c r="O128" t="s">
        <v>5993</v>
      </c>
      <c r="P128" t="s">
        <v>5899</v>
      </c>
      <c r="Q128" t="s">
        <v>5994</v>
      </c>
      <c r="R128">
        <v>850</v>
      </c>
      <c r="S128">
        <v>1200</v>
      </c>
      <c r="T128">
        <v>0.29170000000000001</v>
      </c>
      <c r="U128" t="s">
        <v>5901</v>
      </c>
      <c r="V128">
        <v>6</v>
      </c>
      <c r="W128" s="1">
        <v>45066</v>
      </c>
      <c r="X128" t="s">
        <v>5894</v>
      </c>
      <c r="Y128">
        <v>275</v>
      </c>
      <c r="Z128">
        <v>92</v>
      </c>
      <c r="AA128">
        <v>285</v>
      </c>
      <c r="AB128">
        <v>78</v>
      </c>
      <c r="AC128">
        <v>10</v>
      </c>
      <c r="AD128">
        <v>66300</v>
      </c>
      <c r="AE128" t="s">
        <v>6025</v>
      </c>
      <c r="AF128" s="1">
        <v>46203</v>
      </c>
      <c r="AG128" t="s">
        <v>6107</v>
      </c>
      <c r="AH128" t="s">
        <v>6035</v>
      </c>
      <c r="AI128" t="s">
        <v>6028</v>
      </c>
      <c r="AJ128" t="s">
        <v>6924</v>
      </c>
      <c r="AK128">
        <v>3600</v>
      </c>
      <c r="AL128">
        <v>117.72</v>
      </c>
      <c r="AM128">
        <v>3482.28</v>
      </c>
      <c r="AN128">
        <v>2550</v>
      </c>
      <c r="AO128">
        <v>932.28</v>
      </c>
      <c r="AP128">
        <v>0.26769999999999999</v>
      </c>
    </row>
    <row r="129" spans="1:42" hidden="1" x14ac:dyDescent="0.35">
      <c r="A129" t="s">
        <v>239</v>
      </c>
      <c r="B129" s="1">
        <v>44968</v>
      </c>
      <c r="C129" t="s">
        <v>240</v>
      </c>
      <c r="D129" t="s">
        <v>70</v>
      </c>
      <c r="E129">
        <v>2</v>
      </c>
      <c r="F129" t="s">
        <v>24</v>
      </c>
      <c r="G129" t="s">
        <v>16</v>
      </c>
      <c r="H129" t="s">
        <v>17</v>
      </c>
      <c r="I129" t="s">
        <v>33</v>
      </c>
      <c r="J129" t="s">
        <v>19</v>
      </c>
      <c r="K129">
        <v>2023</v>
      </c>
      <c r="L129" t="s">
        <v>20</v>
      </c>
      <c r="M129" t="s">
        <v>5970</v>
      </c>
      <c r="N129" t="s">
        <v>5949</v>
      </c>
      <c r="O129" t="s">
        <v>5971</v>
      </c>
      <c r="P129" t="s">
        <v>5922</v>
      </c>
      <c r="Q129" t="s">
        <v>5972</v>
      </c>
      <c r="R129">
        <v>9500</v>
      </c>
      <c r="S129">
        <v>12000</v>
      </c>
      <c r="T129">
        <v>0.20830000000000001</v>
      </c>
      <c r="U129" t="s">
        <v>5920</v>
      </c>
      <c r="V129">
        <v>12</v>
      </c>
      <c r="W129" s="1">
        <v>44840</v>
      </c>
      <c r="X129" t="s">
        <v>5894</v>
      </c>
      <c r="Y129">
        <v>160</v>
      </c>
      <c r="Z129">
        <v>82</v>
      </c>
      <c r="AA129">
        <v>171</v>
      </c>
      <c r="AB129">
        <v>27</v>
      </c>
      <c r="AC129">
        <v>10</v>
      </c>
      <c r="AD129">
        <v>256500</v>
      </c>
      <c r="AE129" t="s">
        <v>6025</v>
      </c>
      <c r="AF129" s="1">
        <v>46203</v>
      </c>
      <c r="AG129" t="s">
        <v>6143</v>
      </c>
      <c r="AH129" t="s">
        <v>6035</v>
      </c>
      <c r="AI129" t="s">
        <v>6028</v>
      </c>
      <c r="AJ129" t="s">
        <v>6924</v>
      </c>
      <c r="AK129">
        <v>24000</v>
      </c>
      <c r="AL129">
        <v>768</v>
      </c>
      <c r="AM129">
        <v>23232</v>
      </c>
      <c r="AN129">
        <v>19000</v>
      </c>
      <c r="AO129">
        <v>4232</v>
      </c>
      <c r="AP129">
        <v>0.1822</v>
      </c>
    </row>
    <row r="130" spans="1:42" hidden="1" x14ac:dyDescent="0.35">
      <c r="A130" t="s">
        <v>241</v>
      </c>
      <c r="B130" s="1">
        <v>45249</v>
      </c>
      <c r="C130" t="s">
        <v>242</v>
      </c>
      <c r="D130" t="s">
        <v>208</v>
      </c>
      <c r="E130">
        <v>3</v>
      </c>
      <c r="F130" t="s">
        <v>128</v>
      </c>
      <c r="G130" t="s">
        <v>16</v>
      </c>
      <c r="H130" t="s">
        <v>17</v>
      </c>
      <c r="I130" t="s">
        <v>43</v>
      </c>
      <c r="J130" t="s">
        <v>50</v>
      </c>
      <c r="K130">
        <v>2023</v>
      </c>
      <c r="L130" t="s">
        <v>51</v>
      </c>
      <c r="M130" t="s">
        <v>5910</v>
      </c>
      <c r="N130" t="s">
        <v>5889</v>
      </c>
      <c r="O130" t="s">
        <v>5898</v>
      </c>
      <c r="P130" t="s">
        <v>5907</v>
      </c>
      <c r="Q130" t="s">
        <v>5911</v>
      </c>
      <c r="R130">
        <v>10500</v>
      </c>
      <c r="S130">
        <v>13000</v>
      </c>
      <c r="T130">
        <v>0.1923</v>
      </c>
      <c r="U130" t="s">
        <v>5909</v>
      </c>
      <c r="V130">
        <v>12</v>
      </c>
      <c r="W130" s="1">
        <v>45395</v>
      </c>
      <c r="X130" t="s">
        <v>5894</v>
      </c>
      <c r="Y130">
        <v>256</v>
      </c>
      <c r="Z130">
        <v>119</v>
      </c>
      <c r="AA130">
        <v>288</v>
      </c>
      <c r="AB130">
        <v>32</v>
      </c>
      <c r="AC130">
        <v>10</v>
      </c>
      <c r="AD130">
        <v>336000</v>
      </c>
      <c r="AE130" t="s">
        <v>6025</v>
      </c>
      <c r="AF130" s="1">
        <v>46203</v>
      </c>
      <c r="AG130" t="s">
        <v>6145</v>
      </c>
      <c r="AH130" t="s">
        <v>6035</v>
      </c>
      <c r="AI130" t="s">
        <v>6028</v>
      </c>
      <c r="AJ130" t="s">
        <v>6925</v>
      </c>
      <c r="AK130">
        <v>39000</v>
      </c>
      <c r="AL130">
        <v>1563.9</v>
      </c>
      <c r="AM130">
        <v>37436.1</v>
      </c>
      <c r="AN130">
        <v>31500</v>
      </c>
      <c r="AO130">
        <v>5936.1</v>
      </c>
      <c r="AP130">
        <v>0.15859999999999999</v>
      </c>
    </row>
    <row r="131" spans="1:42" hidden="1" x14ac:dyDescent="0.35">
      <c r="A131" t="s">
        <v>1110</v>
      </c>
      <c r="B131" s="1">
        <v>45080</v>
      </c>
      <c r="C131" t="s">
        <v>1111</v>
      </c>
      <c r="D131" t="s">
        <v>123</v>
      </c>
      <c r="E131">
        <v>1</v>
      </c>
      <c r="F131" t="s">
        <v>58</v>
      </c>
      <c r="G131" t="s">
        <v>31</v>
      </c>
      <c r="H131" t="s">
        <v>25</v>
      </c>
      <c r="I131" t="s">
        <v>18</v>
      </c>
      <c r="J131" t="s">
        <v>34</v>
      </c>
      <c r="K131">
        <v>2023</v>
      </c>
      <c r="L131" t="s">
        <v>35</v>
      </c>
      <c r="M131" t="s">
        <v>5927</v>
      </c>
      <c r="N131" t="s">
        <v>5913</v>
      </c>
      <c r="O131" t="s">
        <v>5917</v>
      </c>
      <c r="P131" t="s">
        <v>5928</v>
      </c>
      <c r="Q131" t="s">
        <v>5929</v>
      </c>
      <c r="R131">
        <v>44000</v>
      </c>
      <c r="S131">
        <v>53000</v>
      </c>
      <c r="T131">
        <v>0.16980000000000001</v>
      </c>
      <c r="U131" t="s">
        <v>5920</v>
      </c>
      <c r="V131">
        <v>12</v>
      </c>
      <c r="W131" s="1">
        <v>45435</v>
      </c>
      <c r="X131" t="s">
        <v>5894</v>
      </c>
      <c r="Y131">
        <v>246</v>
      </c>
      <c r="Z131">
        <v>92</v>
      </c>
      <c r="AA131">
        <v>223</v>
      </c>
      <c r="AB131">
        <v>48</v>
      </c>
      <c r="AC131">
        <v>10</v>
      </c>
      <c r="AD131">
        <v>2112000</v>
      </c>
      <c r="AE131" t="s">
        <v>6025</v>
      </c>
      <c r="AF131" s="1">
        <v>46203</v>
      </c>
      <c r="AG131" t="s">
        <v>6078</v>
      </c>
      <c r="AH131" t="s">
        <v>6027</v>
      </c>
      <c r="AI131" t="s">
        <v>6028</v>
      </c>
      <c r="AJ131" t="s">
        <v>6924</v>
      </c>
      <c r="AK131">
        <v>53000</v>
      </c>
      <c r="AL131">
        <v>7865.2</v>
      </c>
      <c r="AM131">
        <v>45134.8</v>
      </c>
      <c r="AN131">
        <v>44000</v>
      </c>
      <c r="AO131">
        <v>1134.8</v>
      </c>
      <c r="AP131">
        <v>2.5100000000000001E-2</v>
      </c>
    </row>
    <row r="132" spans="1:42" hidden="1" x14ac:dyDescent="0.35">
      <c r="A132" t="s">
        <v>243</v>
      </c>
      <c r="B132" s="1">
        <v>45060</v>
      </c>
      <c r="C132" t="s">
        <v>244</v>
      </c>
      <c r="D132" t="s">
        <v>105</v>
      </c>
      <c r="E132">
        <v>1</v>
      </c>
      <c r="F132" t="s">
        <v>30</v>
      </c>
      <c r="G132" t="s">
        <v>31</v>
      </c>
      <c r="H132" t="s">
        <v>25</v>
      </c>
      <c r="I132" t="s">
        <v>33</v>
      </c>
      <c r="J132" t="s">
        <v>75</v>
      </c>
      <c r="K132">
        <v>2023</v>
      </c>
      <c r="L132" t="s">
        <v>35</v>
      </c>
      <c r="M132" t="s">
        <v>5916</v>
      </c>
      <c r="N132" t="s">
        <v>5913</v>
      </c>
      <c r="O132" t="s">
        <v>5917</v>
      </c>
      <c r="P132" t="s">
        <v>5918</v>
      </c>
      <c r="Q132" t="s">
        <v>5919</v>
      </c>
      <c r="R132">
        <v>63000</v>
      </c>
      <c r="S132">
        <v>76000</v>
      </c>
      <c r="T132">
        <v>0.1711</v>
      </c>
      <c r="U132" t="s">
        <v>5920</v>
      </c>
      <c r="V132">
        <v>12</v>
      </c>
      <c r="W132" s="1">
        <v>44617</v>
      </c>
      <c r="X132" t="s">
        <v>5894</v>
      </c>
      <c r="Y132">
        <v>252</v>
      </c>
      <c r="Z132">
        <v>75</v>
      </c>
      <c r="AA132">
        <v>289</v>
      </c>
      <c r="AB132">
        <v>48</v>
      </c>
      <c r="AC132">
        <v>10</v>
      </c>
      <c r="AD132">
        <v>3024000</v>
      </c>
      <c r="AE132" t="s">
        <v>6025</v>
      </c>
      <c r="AF132" s="1">
        <v>46203</v>
      </c>
      <c r="AG132" t="s">
        <v>6147</v>
      </c>
      <c r="AH132" t="s">
        <v>6035</v>
      </c>
      <c r="AI132" t="s">
        <v>6028</v>
      </c>
      <c r="AJ132" t="s">
        <v>6924</v>
      </c>
      <c r="AK132">
        <v>76000</v>
      </c>
      <c r="AL132">
        <v>9705.2000000000007</v>
      </c>
      <c r="AM132">
        <v>66294.8</v>
      </c>
      <c r="AN132">
        <v>63000</v>
      </c>
      <c r="AO132">
        <v>3294.8</v>
      </c>
      <c r="AP132">
        <v>4.9700000000000001E-2</v>
      </c>
    </row>
    <row r="133" spans="1:42" x14ac:dyDescent="0.35">
      <c r="A133" t="s">
        <v>1319</v>
      </c>
      <c r="B133" s="1">
        <v>45266</v>
      </c>
      <c r="C133" t="s">
        <v>1111</v>
      </c>
      <c r="D133" t="s">
        <v>54</v>
      </c>
      <c r="E133">
        <v>1</v>
      </c>
      <c r="F133" t="s">
        <v>30</v>
      </c>
      <c r="G133" t="s">
        <v>16</v>
      </c>
      <c r="H133" t="s">
        <v>25</v>
      </c>
      <c r="I133" t="s">
        <v>43</v>
      </c>
      <c r="J133" t="s">
        <v>155</v>
      </c>
      <c r="K133">
        <v>2023</v>
      </c>
      <c r="L133" t="s">
        <v>51</v>
      </c>
      <c r="M133" t="s">
        <v>5888</v>
      </c>
      <c r="N133" t="s">
        <v>5889</v>
      </c>
      <c r="O133" t="s">
        <v>5890</v>
      </c>
      <c r="P133" t="s">
        <v>5891</v>
      </c>
      <c r="Q133" t="s">
        <v>5892</v>
      </c>
      <c r="R133">
        <v>52000</v>
      </c>
      <c r="S133">
        <v>65000</v>
      </c>
      <c r="T133">
        <v>0.2</v>
      </c>
      <c r="U133" t="s">
        <v>5893</v>
      </c>
      <c r="V133">
        <v>12</v>
      </c>
      <c r="W133" s="1">
        <v>45506</v>
      </c>
      <c r="X133" t="s">
        <v>5894</v>
      </c>
      <c r="Y133">
        <v>302</v>
      </c>
      <c r="Z133">
        <v>109</v>
      </c>
      <c r="AA133">
        <v>415</v>
      </c>
      <c r="AB133">
        <v>0</v>
      </c>
      <c r="AC133">
        <v>10</v>
      </c>
      <c r="AD133">
        <v>0</v>
      </c>
      <c r="AE133" t="s">
        <v>6029</v>
      </c>
      <c r="AF133" s="1">
        <v>46203</v>
      </c>
      <c r="AG133" t="s">
        <v>6078</v>
      </c>
      <c r="AH133" t="s">
        <v>6027</v>
      </c>
      <c r="AI133" t="s">
        <v>6028</v>
      </c>
      <c r="AJ133" t="s">
        <v>6925</v>
      </c>
      <c r="AK133">
        <v>65000</v>
      </c>
      <c r="AL133">
        <v>8222.5</v>
      </c>
      <c r="AM133">
        <v>56777.5</v>
      </c>
      <c r="AN133">
        <v>52000</v>
      </c>
      <c r="AO133">
        <v>4777.5</v>
      </c>
      <c r="AP133">
        <v>8.4099999999999994E-2</v>
      </c>
    </row>
    <row r="134" spans="1:42" hidden="1" x14ac:dyDescent="0.35">
      <c r="A134" t="s">
        <v>245</v>
      </c>
      <c r="B134" s="1">
        <v>45110</v>
      </c>
      <c r="C134" t="s">
        <v>246</v>
      </c>
      <c r="D134" t="s">
        <v>47</v>
      </c>
      <c r="E134">
        <v>2</v>
      </c>
      <c r="F134" t="s">
        <v>24</v>
      </c>
      <c r="G134" t="s">
        <v>67</v>
      </c>
      <c r="H134" t="s">
        <v>25</v>
      </c>
      <c r="I134" t="s">
        <v>26</v>
      </c>
      <c r="J134" t="s">
        <v>97</v>
      </c>
      <c r="K134">
        <v>2023</v>
      </c>
      <c r="L134" t="s">
        <v>60</v>
      </c>
      <c r="M134" t="s">
        <v>5995</v>
      </c>
      <c r="N134" t="s">
        <v>5989</v>
      </c>
      <c r="O134" t="s">
        <v>5996</v>
      </c>
      <c r="P134" t="s">
        <v>5997</v>
      </c>
      <c r="Q134" t="s">
        <v>5998</v>
      </c>
      <c r="R134">
        <v>280</v>
      </c>
      <c r="S134">
        <v>450</v>
      </c>
      <c r="T134">
        <v>0.37780000000000002</v>
      </c>
      <c r="U134" t="s">
        <v>5909</v>
      </c>
      <c r="V134">
        <v>6</v>
      </c>
      <c r="W134" s="1">
        <v>45144</v>
      </c>
      <c r="X134" t="s">
        <v>5894</v>
      </c>
      <c r="Y134">
        <v>217</v>
      </c>
      <c r="Z134">
        <v>86</v>
      </c>
      <c r="AA134">
        <v>212</v>
      </c>
      <c r="AB134">
        <v>73</v>
      </c>
      <c r="AC134">
        <v>10</v>
      </c>
      <c r="AD134">
        <v>20440</v>
      </c>
      <c r="AE134" t="s">
        <v>6025</v>
      </c>
      <c r="AF134" s="1">
        <v>46203</v>
      </c>
      <c r="AG134" t="s">
        <v>6148</v>
      </c>
      <c r="AH134" t="s">
        <v>6035</v>
      </c>
      <c r="AI134" t="s">
        <v>6028</v>
      </c>
      <c r="AJ134" t="s">
        <v>6925</v>
      </c>
      <c r="AK134">
        <v>900</v>
      </c>
      <c r="AL134">
        <v>58.77</v>
      </c>
      <c r="AM134">
        <v>841.23</v>
      </c>
      <c r="AN134">
        <v>560</v>
      </c>
      <c r="AO134">
        <v>281.23</v>
      </c>
      <c r="AP134">
        <v>0.33429999999999999</v>
      </c>
    </row>
    <row r="135" spans="1:42" hidden="1" x14ac:dyDescent="0.35">
      <c r="A135" t="s">
        <v>247</v>
      </c>
      <c r="B135" s="1">
        <v>45053</v>
      </c>
      <c r="C135" t="s">
        <v>248</v>
      </c>
      <c r="D135" t="s">
        <v>123</v>
      </c>
      <c r="E135">
        <v>3</v>
      </c>
      <c r="F135" t="s">
        <v>30</v>
      </c>
      <c r="G135" t="s">
        <v>16</v>
      </c>
      <c r="H135" t="s">
        <v>32</v>
      </c>
      <c r="I135" t="s">
        <v>43</v>
      </c>
      <c r="J135" t="s">
        <v>75</v>
      </c>
      <c r="K135">
        <v>2023</v>
      </c>
      <c r="L135" t="s">
        <v>35</v>
      </c>
      <c r="M135" t="s">
        <v>5927</v>
      </c>
      <c r="N135" t="s">
        <v>5913</v>
      </c>
      <c r="O135" t="s">
        <v>5917</v>
      </c>
      <c r="P135" t="s">
        <v>5928</v>
      </c>
      <c r="Q135" t="s">
        <v>5929</v>
      </c>
      <c r="R135">
        <v>44000</v>
      </c>
      <c r="S135">
        <v>53000</v>
      </c>
      <c r="T135">
        <v>0.16980000000000001</v>
      </c>
      <c r="U135" t="s">
        <v>5920</v>
      </c>
      <c r="V135">
        <v>12</v>
      </c>
      <c r="W135" s="1">
        <v>45435</v>
      </c>
      <c r="X135" t="s">
        <v>5894</v>
      </c>
      <c r="Y135">
        <v>246</v>
      </c>
      <c r="Z135">
        <v>92</v>
      </c>
      <c r="AA135">
        <v>223</v>
      </c>
      <c r="AB135">
        <v>48</v>
      </c>
      <c r="AC135">
        <v>10</v>
      </c>
      <c r="AD135">
        <v>2112000</v>
      </c>
      <c r="AE135" t="s">
        <v>6025</v>
      </c>
      <c r="AF135" s="1">
        <v>46203</v>
      </c>
      <c r="AG135" t="s">
        <v>6150</v>
      </c>
      <c r="AH135" t="s">
        <v>6027</v>
      </c>
      <c r="AI135" t="s">
        <v>6028</v>
      </c>
      <c r="AJ135" t="s">
        <v>6924</v>
      </c>
      <c r="AK135">
        <v>159000</v>
      </c>
      <c r="AL135">
        <v>5867.1</v>
      </c>
      <c r="AM135">
        <v>153132.9</v>
      </c>
      <c r="AN135">
        <v>132000</v>
      </c>
      <c r="AO135">
        <v>21132.9</v>
      </c>
      <c r="AP135">
        <v>0.13800000000000001</v>
      </c>
    </row>
    <row r="136" spans="1:42" hidden="1" x14ac:dyDescent="0.35">
      <c r="A136" t="s">
        <v>1238</v>
      </c>
      <c r="B136" s="1">
        <v>45186</v>
      </c>
      <c r="C136" t="s">
        <v>127</v>
      </c>
      <c r="D136" t="s">
        <v>95</v>
      </c>
      <c r="E136">
        <v>1</v>
      </c>
      <c r="F136" t="s">
        <v>24</v>
      </c>
      <c r="G136" t="s">
        <v>31</v>
      </c>
      <c r="H136" t="s">
        <v>17</v>
      </c>
      <c r="I136" t="s">
        <v>33</v>
      </c>
      <c r="J136" t="s">
        <v>109</v>
      </c>
      <c r="K136">
        <v>2023</v>
      </c>
      <c r="L136" t="s">
        <v>60</v>
      </c>
      <c r="M136" t="s">
        <v>5948</v>
      </c>
      <c r="N136" t="s">
        <v>5949</v>
      </c>
      <c r="O136" t="s">
        <v>5950</v>
      </c>
      <c r="P136" t="s">
        <v>5951</v>
      </c>
      <c r="Q136" t="s">
        <v>5952</v>
      </c>
      <c r="R136">
        <v>2900</v>
      </c>
      <c r="S136">
        <v>3800</v>
      </c>
      <c r="T136">
        <v>0.23680000000000001</v>
      </c>
      <c r="U136" t="s">
        <v>5940</v>
      </c>
      <c r="V136">
        <v>12</v>
      </c>
      <c r="W136" s="1">
        <v>45359</v>
      </c>
      <c r="X136" t="s">
        <v>5894</v>
      </c>
      <c r="Y136">
        <v>220</v>
      </c>
      <c r="Z136">
        <v>49</v>
      </c>
      <c r="AA136">
        <v>227</v>
      </c>
      <c r="AB136">
        <v>23</v>
      </c>
      <c r="AC136">
        <v>10</v>
      </c>
      <c r="AD136">
        <v>66700</v>
      </c>
      <c r="AE136" t="s">
        <v>6025</v>
      </c>
      <c r="AF136" s="1">
        <v>46203</v>
      </c>
      <c r="AG136" t="s">
        <v>6079</v>
      </c>
      <c r="AH136" t="s">
        <v>6027</v>
      </c>
      <c r="AI136" t="s">
        <v>6028</v>
      </c>
      <c r="AJ136" t="s">
        <v>6925</v>
      </c>
      <c r="AK136">
        <v>3800</v>
      </c>
      <c r="AL136">
        <v>64.599999999999994</v>
      </c>
      <c r="AM136">
        <v>3735.4</v>
      </c>
      <c r="AN136">
        <v>2900</v>
      </c>
      <c r="AO136">
        <v>835.4</v>
      </c>
      <c r="AP136">
        <v>0.22359999999999999</v>
      </c>
    </row>
    <row r="137" spans="1:42" hidden="1" x14ac:dyDescent="0.35">
      <c r="A137" t="s">
        <v>249</v>
      </c>
      <c r="B137" s="1">
        <v>45203</v>
      </c>
      <c r="C137" t="s">
        <v>250</v>
      </c>
      <c r="D137" t="s">
        <v>221</v>
      </c>
      <c r="E137">
        <v>1</v>
      </c>
      <c r="F137" t="s">
        <v>58</v>
      </c>
      <c r="G137" t="s">
        <v>16</v>
      </c>
      <c r="H137" t="s">
        <v>32</v>
      </c>
      <c r="I137" t="s">
        <v>18</v>
      </c>
      <c r="J137" t="s">
        <v>55</v>
      </c>
      <c r="K137">
        <v>2023</v>
      </c>
      <c r="L137" t="s">
        <v>51</v>
      </c>
      <c r="M137" t="s">
        <v>5966</v>
      </c>
      <c r="N137" t="s">
        <v>5967</v>
      </c>
      <c r="O137" t="s">
        <v>5968</v>
      </c>
      <c r="P137" t="s">
        <v>5899</v>
      </c>
      <c r="Q137" t="s">
        <v>5969</v>
      </c>
      <c r="R137">
        <v>11500</v>
      </c>
      <c r="S137">
        <v>14500</v>
      </c>
      <c r="T137">
        <v>0.2069</v>
      </c>
      <c r="U137" t="s">
        <v>5901</v>
      </c>
      <c r="V137">
        <v>12</v>
      </c>
      <c r="W137" s="1">
        <v>44903</v>
      </c>
      <c r="X137" t="s">
        <v>5894</v>
      </c>
      <c r="Y137">
        <v>217</v>
      </c>
      <c r="Z137">
        <v>53</v>
      </c>
      <c r="AA137">
        <v>253</v>
      </c>
      <c r="AB137">
        <v>61</v>
      </c>
      <c r="AC137">
        <v>10</v>
      </c>
      <c r="AD137">
        <v>701500</v>
      </c>
      <c r="AE137" t="s">
        <v>6025</v>
      </c>
      <c r="AF137" s="1">
        <v>46203</v>
      </c>
      <c r="AG137" t="s">
        <v>6152</v>
      </c>
      <c r="AH137" t="s">
        <v>6027</v>
      </c>
      <c r="AI137" t="s">
        <v>6028</v>
      </c>
      <c r="AJ137" t="s">
        <v>6925</v>
      </c>
      <c r="AK137">
        <v>14500</v>
      </c>
      <c r="AL137">
        <v>655.4</v>
      </c>
      <c r="AM137">
        <v>13844.6</v>
      </c>
      <c r="AN137">
        <v>11500</v>
      </c>
      <c r="AO137">
        <v>2344.6</v>
      </c>
      <c r="AP137">
        <v>0.1694</v>
      </c>
    </row>
    <row r="138" spans="1:42" x14ac:dyDescent="0.35">
      <c r="A138" t="s">
        <v>251</v>
      </c>
      <c r="B138" s="1">
        <v>45156</v>
      </c>
      <c r="C138" t="s">
        <v>252</v>
      </c>
      <c r="D138" t="s">
        <v>42</v>
      </c>
      <c r="E138">
        <v>3</v>
      </c>
      <c r="F138" t="s">
        <v>24</v>
      </c>
      <c r="G138" t="s">
        <v>31</v>
      </c>
      <c r="H138" t="s">
        <v>32</v>
      </c>
      <c r="I138" t="s">
        <v>43</v>
      </c>
      <c r="J138" t="s">
        <v>59</v>
      </c>
      <c r="K138">
        <v>2023</v>
      </c>
      <c r="L138" t="s">
        <v>60</v>
      </c>
      <c r="M138" t="s">
        <v>5897</v>
      </c>
      <c r="N138" t="s">
        <v>5889</v>
      </c>
      <c r="O138" t="s">
        <v>5898</v>
      </c>
      <c r="P138" t="s">
        <v>5899</v>
      </c>
      <c r="Q138" t="s">
        <v>5900</v>
      </c>
      <c r="R138">
        <v>31000</v>
      </c>
      <c r="S138">
        <v>38000</v>
      </c>
      <c r="T138">
        <v>0.1842</v>
      </c>
      <c r="U138" t="s">
        <v>5901</v>
      </c>
      <c r="V138">
        <v>12</v>
      </c>
      <c r="W138" s="1">
        <v>45246</v>
      </c>
      <c r="X138" t="s">
        <v>5894</v>
      </c>
      <c r="Y138">
        <v>278</v>
      </c>
      <c r="Z138">
        <v>80</v>
      </c>
      <c r="AA138">
        <v>346</v>
      </c>
      <c r="AB138">
        <v>0</v>
      </c>
      <c r="AC138">
        <v>10</v>
      </c>
      <c r="AD138">
        <v>0</v>
      </c>
      <c r="AE138" t="s">
        <v>6029</v>
      </c>
      <c r="AF138" s="1">
        <v>46203</v>
      </c>
      <c r="AG138" t="s">
        <v>6153</v>
      </c>
      <c r="AH138" t="s">
        <v>6027</v>
      </c>
      <c r="AI138" t="s">
        <v>6028</v>
      </c>
      <c r="AJ138" t="s">
        <v>6925</v>
      </c>
      <c r="AK138">
        <v>114000</v>
      </c>
      <c r="AL138">
        <v>12768</v>
      </c>
      <c r="AM138">
        <v>101232</v>
      </c>
      <c r="AN138">
        <v>93000</v>
      </c>
      <c r="AO138">
        <v>8232</v>
      </c>
      <c r="AP138">
        <v>8.1299999999999997E-2</v>
      </c>
    </row>
    <row r="139" spans="1:42" hidden="1" x14ac:dyDescent="0.35">
      <c r="A139" t="s">
        <v>347</v>
      </c>
      <c r="B139" s="1">
        <v>45246</v>
      </c>
      <c r="C139" t="s">
        <v>165</v>
      </c>
      <c r="D139" t="s">
        <v>216</v>
      </c>
      <c r="E139">
        <v>1</v>
      </c>
      <c r="F139" t="s">
        <v>48</v>
      </c>
      <c r="G139" t="s">
        <v>31</v>
      </c>
      <c r="H139" t="s">
        <v>17</v>
      </c>
      <c r="I139" t="s">
        <v>26</v>
      </c>
      <c r="J139" t="s">
        <v>50</v>
      </c>
      <c r="K139">
        <v>2023</v>
      </c>
      <c r="L139" t="s">
        <v>51</v>
      </c>
      <c r="M139" t="s">
        <v>5999</v>
      </c>
      <c r="N139" t="s">
        <v>5989</v>
      </c>
      <c r="O139" t="s">
        <v>6000</v>
      </c>
      <c r="P139" t="s">
        <v>6001</v>
      </c>
      <c r="Q139" t="s">
        <v>6002</v>
      </c>
      <c r="R139">
        <v>300</v>
      </c>
      <c r="S139">
        <v>500</v>
      </c>
      <c r="T139">
        <v>0.4</v>
      </c>
      <c r="U139" t="s">
        <v>5940</v>
      </c>
      <c r="V139">
        <v>3</v>
      </c>
      <c r="W139" s="1">
        <v>45115</v>
      </c>
      <c r="X139" t="s">
        <v>5894</v>
      </c>
      <c r="Y139">
        <v>197</v>
      </c>
      <c r="Z139">
        <v>100</v>
      </c>
      <c r="AA139">
        <v>205</v>
      </c>
      <c r="AB139">
        <v>66</v>
      </c>
      <c r="AC139">
        <v>10</v>
      </c>
      <c r="AD139">
        <v>19800</v>
      </c>
      <c r="AE139" t="s">
        <v>6025</v>
      </c>
      <c r="AF139" s="1">
        <v>46203</v>
      </c>
      <c r="AG139" t="s">
        <v>6080</v>
      </c>
      <c r="AH139" t="s">
        <v>6035</v>
      </c>
      <c r="AI139" t="s">
        <v>6028</v>
      </c>
      <c r="AJ139" t="s">
        <v>6925</v>
      </c>
      <c r="AK139">
        <v>500</v>
      </c>
      <c r="AL139">
        <v>22.9</v>
      </c>
      <c r="AM139">
        <v>477.1</v>
      </c>
      <c r="AN139">
        <v>300</v>
      </c>
      <c r="AO139">
        <v>177.1</v>
      </c>
      <c r="AP139">
        <v>0.37119999999999997</v>
      </c>
    </row>
    <row r="140" spans="1:42" x14ac:dyDescent="0.35">
      <c r="A140" t="s">
        <v>253</v>
      </c>
      <c r="B140" s="1">
        <v>45110</v>
      </c>
      <c r="C140" t="s">
        <v>254</v>
      </c>
      <c r="D140" t="s">
        <v>54</v>
      </c>
      <c r="E140">
        <v>1</v>
      </c>
      <c r="F140" t="s">
        <v>58</v>
      </c>
      <c r="G140" t="s">
        <v>31</v>
      </c>
      <c r="H140" t="s">
        <v>32</v>
      </c>
      <c r="I140" t="s">
        <v>18</v>
      </c>
      <c r="J140" t="s">
        <v>97</v>
      </c>
      <c r="K140">
        <v>2023</v>
      </c>
      <c r="L140" t="s">
        <v>60</v>
      </c>
      <c r="M140" t="s">
        <v>5888</v>
      </c>
      <c r="N140" t="s">
        <v>5889</v>
      </c>
      <c r="O140" t="s">
        <v>5890</v>
      </c>
      <c r="P140" t="s">
        <v>5891</v>
      </c>
      <c r="Q140" t="s">
        <v>5892</v>
      </c>
      <c r="R140">
        <v>52000</v>
      </c>
      <c r="S140">
        <v>65000</v>
      </c>
      <c r="T140">
        <v>0.2</v>
      </c>
      <c r="U140" t="s">
        <v>5893</v>
      </c>
      <c r="V140">
        <v>12</v>
      </c>
      <c r="W140" s="1">
        <v>45506</v>
      </c>
      <c r="X140" t="s">
        <v>5894</v>
      </c>
      <c r="Y140">
        <v>302</v>
      </c>
      <c r="Z140">
        <v>109</v>
      </c>
      <c r="AA140">
        <v>415</v>
      </c>
      <c r="AB140">
        <v>0</v>
      </c>
      <c r="AC140">
        <v>10</v>
      </c>
      <c r="AD140">
        <v>0</v>
      </c>
      <c r="AE140" t="s">
        <v>6029</v>
      </c>
      <c r="AF140" s="1">
        <v>46203</v>
      </c>
      <c r="AG140" t="s">
        <v>6155</v>
      </c>
      <c r="AH140" t="s">
        <v>6035</v>
      </c>
      <c r="AI140" t="s">
        <v>6028</v>
      </c>
      <c r="AJ140" t="s">
        <v>6925</v>
      </c>
      <c r="AK140">
        <v>65000</v>
      </c>
      <c r="AL140">
        <v>2392</v>
      </c>
      <c r="AM140">
        <v>62608</v>
      </c>
      <c r="AN140">
        <v>52000</v>
      </c>
      <c r="AO140">
        <v>10608</v>
      </c>
      <c r="AP140">
        <v>0.1694</v>
      </c>
    </row>
    <row r="141" spans="1:42" hidden="1" x14ac:dyDescent="0.35">
      <c r="A141" t="s">
        <v>987</v>
      </c>
      <c r="B141" s="1">
        <v>45261</v>
      </c>
      <c r="C141" t="s">
        <v>165</v>
      </c>
      <c r="D141" t="s">
        <v>87</v>
      </c>
      <c r="E141">
        <v>2</v>
      </c>
      <c r="F141" t="s">
        <v>24</v>
      </c>
      <c r="G141" t="s">
        <v>31</v>
      </c>
      <c r="H141" t="s">
        <v>17</v>
      </c>
      <c r="I141" t="s">
        <v>43</v>
      </c>
      <c r="J141" t="s">
        <v>155</v>
      </c>
      <c r="K141">
        <v>2023</v>
      </c>
      <c r="L141" t="s">
        <v>51</v>
      </c>
      <c r="M141" t="s">
        <v>5924</v>
      </c>
      <c r="N141" t="s">
        <v>5913</v>
      </c>
      <c r="O141" t="s">
        <v>5917</v>
      </c>
      <c r="P141" t="s">
        <v>5925</v>
      </c>
      <c r="Q141" t="s">
        <v>5926</v>
      </c>
      <c r="R141">
        <v>46000</v>
      </c>
      <c r="S141">
        <v>56000</v>
      </c>
      <c r="T141">
        <v>0.17860000000000001</v>
      </c>
      <c r="U141" t="s">
        <v>5920</v>
      </c>
      <c r="V141">
        <v>12</v>
      </c>
      <c r="W141" s="1">
        <v>44847</v>
      </c>
      <c r="X141" t="s">
        <v>5894</v>
      </c>
      <c r="Y141">
        <v>224</v>
      </c>
      <c r="Z141">
        <v>96</v>
      </c>
      <c r="AA141">
        <v>304</v>
      </c>
      <c r="AB141">
        <v>54</v>
      </c>
      <c r="AC141">
        <v>10</v>
      </c>
      <c r="AD141">
        <v>2484000</v>
      </c>
      <c r="AE141" t="s">
        <v>6025</v>
      </c>
      <c r="AF141" s="1">
        <v>46203</v>
      </c>
      <c r="AG141" t="s">
        <v>6080</v>
      </c>
      <c r="AH141" t="s">
        <v>6035</v>
      </c>
      <c r="AI141" t="s">
        <v>6028</v>
      </c>
      <c r="AJ141" t="s">
        <v>6925</v>
      </c>
      <c r="AK141">
        <v>112000</v>
      </c>
      <c r="AL141">
        <v>11032</v>
      </c>
      <c r="AM141">
        <v>100968</v>
      </c>
      <c r="AN141">
        <v>92000</v>
      </c>
      <c r="AO141">
        <v>8968</v>
      </c>
      <c r="AP141">
        <v>8.8800000000000004E-2</v>
      </c>
    </row>
    <row r="142" spans="1:42" hidden="1" x14ac:dyDescent="0.35">
      <c r="A142" t="s">
        <v>255</v>
      </c>
      <c r="B142" s="1">
        <v>44929</v>
      </c>
      <c r="C142" t="s">
        <v>256</v>
      </c>
      <c r="D142" t="s">
        <v>23</v>
      </c>
      <c r="E142">
        <v>1</v>
      </c>
      <c r="F142" t="s">
        <v>48</v>
      </c>
      <c r="G142" t="s">
        <v>16</v>
      </c>
      <c r="H142" t="s">
        <v>32</v>
      </c>
      <c r="I142" t="s">
        <v>26</v>
      </c>
      <c r="J142" t="s">
        <v>112</v>
      </c>
      <c r="K142">
        <v>2023</v>
      </c>
      <c r="L142" t="s">
        <v>20</v>
      </c>
      <c r="M142" t="s">
        <v>5921</v>
      </c>
      <c r="N142" t="s">
        <v>5913</v>
      </c>
      <c r="O142" t="s">
        <v>5917</v>
      </c>
      <c r="P142" t="s">
        <v>5922</v>
      </c>
      <c r="Q142" t="s">
        <v>5923</v>
      </c>
      <c r="R142">
        <v>57000</v>
      </c>
      <c r="S142">
        <v>69000</v>
      </c>
      <c r="T142">
        <v>0.1739</v>
      </c>
      <c r="U142" t="s">
        <v>5920</v>
      </c>
      <c r="V142">
        <v>12</v>
      </c>
      <c r="W142" s="1">
        <v>44862</v>
      </c>
      <c r="X142" t="s">
        <v>5894</v>
      </c>
      <c r="Y142">
        <v>244</v>
      </c>
      <c r="Z142">
        <v>55</v>
      </c>
      <c r="AA142">
        <v>276</v>
      </c>
      <c r="AB142">
        <v>9</v>
      </c>
      <c r="AC142">
        <v>10</v>
      </c>
      <c r="AD142">
        <v>513000</v>
      </c>
      <c r="AE142" t="s">
        <v>6025</v>
      </c>
      <c r="AF142" s="1">
        <v>46203</v>
      </c>
      <c r="AG142" t="s">
        <v>6156</v>
      </c>
      <c r="AH142" t="s">
        <v>6027</v>
      </c>
      <c r="AI142" t="s">
        <v>6028</v>
      </c>
      <c r="AJ142" t="s">
        <v>6924</v>
      </c>
      <c r="AK142">
        <v>69000</v>
      </c>
      <c r="AL142">
        <v>4333.2</v>
      </c>
      <c r="AM142">
        <v>64666.8</v>
      </c>
      <c r="AN142">
        <v>57000</v>
      </c>
      <c r="AO142">
        <v>7666.8</v>
      </c>
      <c r="AP142">
        <v>0.1186</v>
      </c>
    </row>
    <row r="143" spans="1:42" hidden="1" x14ac:dyDescent="0.35">
      <c r="A143" t="s">
        <v>1007</v>
      </c>
      <c r="B143" s="1">
        <v>45222</v>
      </c>
      <c r="C143" t="s">
        <v>165</v>
      </c>
      <c r="D143" t="s">
        <v>29</v>
      </c>
      <c r="E143">
        <v>2</v>
      </c>
      <c r="F143" t="s">
        <v>48</v>
      </c>
      <c r="G143" t="s">
        <v>16</v>
      </c>
      <c r="H143" t="s">
        <v>32</v>
      </c>
      <c r="I143" t="s">
        <v>18</v>
      </c>
      <c r="J143" t="s">
        <v>55</v>
      </c>
      <c r="K143">
        <v>2023</v>
      </c>
      <c r="L143" t="s">
        <v>51</v>
      </c>
      <c r="M143" t="s">
        <v>5985</v>
      </c>
      <c r="N143" t="s">
        <v>5974</v>
      </c>
      <c r="O143" t="s">
        <v>5986</v>
      </c>
      <c r="P143" t="s">
        <v>5979</v>
      </c>
      <c r="Q143" t="s">
        <v>5987</v>
      </c>
      <c r="R143">
        <v>500</v>
      </c>
      <c r="S143">
        <v>750</v>
      </c>
      <c r="T143">
        <v>0.33329999999999999</v>
      </c>
      <c r="U143" t="s">
        <v>5920</v>
      </c>
      <c r="V143">
        <v>24</v>
      </c>
      <c r="W143" s="1">
        <v>45007</v>
      </c>
      <c r="X143" t="s">
        <v>5894</v>
      </c>
      <c r="Y143">
        <v>294</v>
      </c>
      <c r="Z143">
        <v>81</v>
      </c>
      <c r="AA143">
        <v>264</v>
      </c>
      <c r="AB143">
        <v>82</v>
      </c>
      <c r="AC143">
        <v>10</v>
      </c>
      <c r="AD143">
        <v>41000</v>
      </c>
      <c r="AE143" t="s">
        <v>6025</v>
      </c>
      <c r="AF143" s="1">
        <v>46203</v>
      </c>
      <c r="AG143" t="s">
        <v>6080</v>
      </c>
      <c r="AH143" t="s">
        <v>6035</v>
      </c>
      <c r="AI143" t="s">
        <v>6028</v>
      </c>
      <c r="AJ143" t="s">
        <v>6925</v>
      </c>
      <c r="AK143">
        <v>1500</v>
      </c>
      <c r="AL143">
        <v>111.75</v>
      </c>
      <c r="AM143">
        <v>1388.25</v>
      </c>
      <c r="AN143">
        <v>1000</v>
      </c>
      <c r="AO143">
        <v>388.25</v>
      </c>
      <c r="AP143">
        <v>0.2797</v>
      </c>
    </row>
    <row r="144" spans="1:42" hidden="1" x14ac:dyDescent="0.35">
      <c r="A144" t="s">
        <v>257</v>
      </c>
      <c r="B144" s="1">
        <v>44941</v>
      </c>
      <c r="C144" t="s">
        <v>258</v>
      </c>
      <c r="D144" t="s">
        <v>70</v>
      </c>
      <c r="E144">
        <v>1</v>
      </c>
      <c r="F144" t="s">
        <v>30</v>
      </c>
      <c r="G144" t="s">
        <v>16</v>
      </c>
      <c r="H144" t="s">
        <v>32</v>
      </c>
      <c r="I144" t="s">
        <v>33</v>
      </c>
      <c r="J144" t="s">
        <v>112</v>
      </c>
      <c r="K144">
        <v>2023</v>
      </c>
      <c r="L144" t="s">
        <v>20</v>
      </c>
      <c r="M144" t="s">
        <v>5970</v>
      </c>
      <c r="N144" t="s">
        <v>5949</v>
      </c>
      <c r="O144" t="s">
        <v>5971</v>
      </c>
      <c r="P144" t="s">
        <v>5922</v>
      </c>
      <c r="Q144" t="s">
        <v>5972</v>
      </c>
      <c r="R144">
        <v>9500</v>
      </c>
      <c r="S144">
        <v>12000</v>
      </c>
      <c r="T144">
        <v>0.20830000000000001</v>
      </c>
      <c r="U144" t="s">
        <v>5920</v>
      </c>
      <c r="V144">
        <v>12</v>
      </c>
      <c r="W144" s="1">
        <v>44840</v>
      </c>
      <c r="X144" t="s">
        <v>5894</v>
      </c>
      <c r="Y144">
        <v>160</v>
      </c>
      <c r="Z144">
        <v>82</v>
      </c>
      <c r="AA144">
        <v>171</v>
      </c>
      <c r="AB144">
        <v>27</v>
      </c>
      <c r="AC144">
        <v>10</v>
      </c>
      <c r="AD144">
        <v>256500</v>
      </c>
      <c r="AE144" t="s">
        <v>6025</v>
      </c>
      <c r="AF144" s="1">
        <v>46203</v>
      </c>
      <c r="AG144" t="s">
        <v>6158</v>
      </c>
      <c r="AH144" t="s">
        <v>6035</v>
      </c>
      <c r="AI144" t="s">
        <v>6028</v>
      </c>
      <c r="AJ144" t="s">
        <v>6924</v>
      </c>
      <c r="AK144">
        <v>12000</v>
      </c>
      <c r="AL144">
        <v>517.20000000000005</v>
      </c>
      <c r="AM144">
        <v>11482.8</v>
      </c>
      <c r="AN144">
        <v>9500</v>
      </c>
      <c r="AO144">
        <v>1982.8</v>
      </c>
      <c r="AP144">
        <v>0.17269999999999999</v>
      </c>
    </row>
    <row r="145" spans="1:42" x14ac:dyDescent="0.35">
      <c r="A145" t="s">
        <v>259</v>
      </c>
      <c r="B145" s="1">
        <v>45286</v>
      </c>
      <c r="C145" t="s">
        <v>260</v>
      </c>
      <c r="D145" t="s">
        <v>54</v>
      </c>
      <c r="E145">
        <v>2</v>
      </c>
      <c r="F145" t="s">
        <v>48</v>
      </c>
      <c r="G145" t="s">
        <v>71</v>
      </c>
      <c r="H145" t="s">
        <v>17</v>
      </c>
      <c r="I145" t="s">
        <v>33</v>
      </c>
      <c r="J145" t="s">
        <v>155</v>
      </c>
      <c r="K145">
        <v>2023</v>
      </c>
      <c r="L145" t="s">
        <v>51</v>
      </c>
      <c r="M145" t="s">
        <v>5888</v>
      </c>
      <c r="N145" t="s">
        <v>5889</v>
      </c>
      <c r="O145" t="s">
        <v>5890</v>
      </c>
      <c r="P145" t="s">
        <v>5891</v>
      </c>
      <c r="Q145" t="s">
        <v>5892</v>
      </c>
      <c r="R145">
        <v>52000</v>
      </c>
      <c r="S145">
        <v>65000</v>
      </c>
      <c r="T145">
        <v>0.2</v>
      </c>
      <c r="U145" t="s">
        <v>5893</v>
      </c>
      <c r="V145">
        <v>12</v>
      </c>
      <c r="W145" s="1">
        <v>45506</v>
      </c>
      <c r="X145" t="s">
        <v>5894</v>
      </c>
      <c r="Y145">
        <v>302</v>
      </c>
      <c r="Z145">
        <v>109</v>
      </c>
      <c r="AA145">
        <v>415</v>
      </c>
      <c r="AB145">
        <v>0</v>
      </c>
      <c r="AC145">
        <v>10</v>
      </c>
      <c r="AD145">
        <v>0</v>
      </c>
      <c r="AE145" t="s">
        <v>6029</v>
      </c>
      <c r="AF145" s="1">
        <v>46203</v>
      </c>
      <c r="AG145" t="s">
        <v>6159</v>
      </c>
      <c r="AH145" t="s">
        <v>6027</v>
      </c>
      <c r="AI145" t="s">
        <v>6028</v>
      </c>
      <c r="AJ145" t="s">
        <v>6925</v>
      </c>
      <c r="AK145">
        <v>130000</v>
      </c>
      <c r="AL145">
        <v>11102</v>
      </c>
      <c r="AM145">
        <v>118898</v>
      </c>
      <c r="AN145">
        <v>104000</v>
      </c>
      <c r="AO145">
        <v>14898</v>
      </c>
      <c r="AP145">
        <v>0.12529999999999999</v>
      </c>
    </row>
    <row r="146" spans="1:42" hidden="1" x14ac:dyDescent="0.35">
      <c r="A146" t="s">
        <v>1426</v>
      </c>
      <c r="B146" s="1">
        <v>45146</v>
      </c>
      <c r="C146" t="s">
        <v>132</v>
      </c>
      <c r="D146" t="s">
        <v>208</v>
      </c>
      <c r="E146">
        <v>2</v>
      </c>
      <c r="F146" t="s">
        <v>24</v>
      </c>
      <c r="G146" t="s">
        <v>31</v>
      </c>
      <c r="H146" t="s">
        <v>32</v>
      </c>
      <c r="I146" t="s">
        <v>33</v>
      </c>
      <c r="J146" t="s">
        <v>59</v>
      </c>
      <c r="K146">
        <v>2023</v>
      </c>
      <c r="L146" t="s">
        <v>60</v>
      </c>
      <c r="M146" t="s">
        <v>5910</v>
      </c>
      <c r="N146" t="s">
        <v>5889</v>
      </c>
      <c r="O146" t="s">
        <v>5898</v>
      </c>
      <c r="P146" t="s">
        <v>5907</v>
      </c>
      <c r="Q146" t="s">
        <v>5911</v>
      </c>
      <c r="R146">
        <v>10500</v>
      </c>
      <c r="S146">
        <v>13000</v>
      </c>
      <c r="T146">
        <v>0.1923</v>
      </c>
      <c r="U146" t="s">
        <v>5909</v>
      </c>
      <c r="V146">
        <v>12</v>
      </c>
      <c r="W146" s="1">
        <v>45395</v>
      </c>
      <c r="X146" t="s">
        <v>5894</v>
      </c>
      <c r="Y146">
        <v>256</v>
      </c>
      <c r="Z146">
        <v>119</v>
      </c>
      <c r="AA146">
        <v>288</v>
      </c>
      <c r="AB146">
        <v>32</v>
      </c>
      <c r="AC146">
        <v>10</v>
      </c>
      <c r="AD146">
        <v>336000</v>
      </c>
      <c r="AE146" t="s">
        <v>6025</v>
      </c>
      <c r="AF146" s="1">
        <v>46203</v>
      </c>
      <c r="AG146" t="s">
        <v>6081</v>
      </c>
      <c r="AH146" t="s">
        <v>6035</v>
      </c>
      <c r="AI146" t="s">
        <v>6028</v>
      </c>
      <c r="AJ146" t="s">
        <v>6925</v>
      </c>
      <c r="AK146">
        <v>26000</v>
      </c>
      <c r="AL146">
        <v>1939.6</v>
      </c>
      <c r="AM146">
        <v>24060.400000000001</v>
      </c>
      <c r="AN146">
        <v>21000</v>
      </c>
      <c r="AO146">
        <v>3060.4</v>
      </c>
      <c r="AP146">
        <v>0.12720000000000001</v>
      </c>
    </row>
    <row r="147" spans="1:42" hidden="1" x14ac:dyDescent="0.35">
      <c r="A147" t="s">
        <v>261</v>
      </c>
      <c r="B147" s="1">
        <v>45110</v>
      </c>
      <c r="C147" t="s">
        <v>262</v>
      </c>
      <c r="D147" t="s">
        <v>47</v>
      </c>
      <c r="E147">
        <v>2</v>
      </c>
      <c r="F147" t="s">
        <v>24</v>
      </c>
      <c r="G147" t="s">
        <v>96</v>
      </c>
      <c r="H147" t="s">
        <v>32</v>
      </c>
      <c r="I147" t="s">
        <v>33</v>
      </c>
      <c r="J147" t="s">
        <v>97</v>
      </c>
      <c r="K147">
        <v>2023</v>
      </c>
      <c r="L147" t="s">
        <v>60</v>
      </c>
      <c r="M147" t="s">
        <v>5995</v>
      </c>
      <c r="N147" t="s">
        <v>5989</v>
      </c>
      <c r="O147" t="s">
        <v>5996</v>
      </c>
      <c r="P147" t="s">
        <v>5997</v>
      </c>
      <c r="Q147" t="s">
        <v>5998</v>
      </c>
      <c r="R147">
        <v>280</v>
      </c>
      <c r="S147">
        <v>450</v>
      </c>
      <c r="T147">
        <v>0.37780000000000002</v>
      </c>
      <c r="U147" t="s">
        <v>5909</v>
      </c>
      <c r="V147">
        <v>6</v>
      </c>
      <c r="W147" s="1">
        <v>45144</v>
      </c>
      <c r="X147" t="s">
        <v>5894</v>
      </c>
      <c r="Y147">
        <v>217</v>
      </c>
      <c r="Z147">
        <v>86</v>
      </c>
      <c r="AA147">
        <v>212</v>
      </c>
      <c r="AB147">
        <v>73</v>
      </c>
      <c r="AC147">
        <v>10</v>
      </c>
      <c r="AD147">
        <v>20440</v>
      </c>
      <c r="AE147" t="s">
        <v>6025</v>
      </c>
      <c r="AF147" s="1">
        <v>46203</v>
      </c>
      <c r="AG147" t="s">
        <v>6160</v>
      </c>
      <c r="AH147" t="s">
        <v>6027</v>
      </c>
      <c r="AI147" t="s">
        <v>6028</v>
      </c>
      <c r="AJ147" t="s">
        <v>6925</v>
      </c>
      <c r="AK147">
        <v>900</v>
      </c>
      <c r="AL147">
        <v>133.83000000000001</v>
      </c>
      <c r="AM147">
        <v>766.17</v>
      </c>
      <c r="AN147">
        <v>560</v>
      </c>
      <c r="AO147">
        <v>206.17</v>
      </c>
      <c r="AP147">
        <v>0.26910000000000001</v>
      </c>
    </row>
    <row r="148" spans="1:42" hidden="1" x14ac:dyDescent="0.35">
      <c r="A148" t="s">
        <v>263</v>
      </c>
      <c r="B148" s="1">
        <v>45219</v>
      </c>
      <c r="C148" t="s">
        <v>264</v>
      </c>
      <c r="D148" t="s">
        <v>100</v>
      </c>
      <c r="E148">
        <v>1</v>
      </c>
      <c r="F148" t="s">
        <v>30</v>
      </c>
      <c r="G148" t="s">
        <v>31</v>
      </c>
      <c r="H148" t="s">
        <v>17</v>
      </c>
      <c r="I148" t="s">
        <v>33</v>
      </c>
      <c r="J148" t="s">
        <v>55</v>
      </c>
      <c r="K148">
        <v>2023</v>
      </c>
      <c r="L148" t="s">
        <v>51</v>
      </c>
      <c r="M148" t="s">
        <v>5941</v>
      </c>
      <c r="N148" t="s">
        <v>5931</v>
      </c>
      <c r="O148" t="s">
        <v>5942</v>
      </c>
      <c r="P148" t="s">
        <v>5938</v>
      </c>
      <c r="Q148" t="s">
        <v>5943</v>
      </c>
      <c r="R148">
        <v>9800</v>
      </c>
      <c r="S148">
        <v>12500</v>
      </c>
      <c r="T148">
        <v>0.216</v>
      </c>
      <c r="U148" t="s">
        <v>5940</v>
      </c>
      <c r="V148">
        <v>6</v>
      </c>
      <c r="W148" s="1">
        <v>45383</v>
      </c>
      <c r="X148" t="s">
        <v>5894</v>
      </c>
      <c r="Y148">
        <v>102</v>
      </c>
      <c r="Z148">
        <v>94</v>
      </c>
      <c r="AA148">
        <v>142</v>
      </c>
      <c r="AB148">
        <v>76</v>
      </c>
      <c r="AC148">
        <v>10</v>
      </c>
      <c r="AD148">
        <v>744800</v>
      </c>
      <c r="AE148" t="s">
        <v>6025</v>
      </c>
      <c r="AF148" s="1">
        <v>46203</v>
      </c>
      <c r="AG148" t="s">
        <v>6161</v>
      </c>
      <c r="AH148" t="s">
        <v>6035</v>
      </c>
      <c r="AI148" t="s">
        <v>6028</v>
      </c>
      <c r="AJ148" t="s">
        <v>6925</v>
      </c>
      <c r="AK148">
        <v>12500</v>
      </c>
      <c r="AL148">
        <v>1202.5</v>
      </c>
      <c r="AM148">
        <v>11297.5</v>
      </c>
      <c r="AN148">
        <v>9800</v>
      </c>
      <c r="AO148">
        <v>1497.5</v>
      </c>
      <c r="AP148">
        <v>0.1326</v>
      </c>
    </row>
    <row r="149" spans="1:42" hidden="1" x14ac:dyDescent="0.35">
      <c r="A149" t="s">
        <v>759</v>
      </c>
      <c r="B149" s="1">
        <v>45049</v>
      </c>
      <c r="C149" t="s">
        <v>107</v>
      </c>
      <c r="D149" t="s">
        <v>137</v>
      </c>
      <c r="E149">
        <v>1</v>
      </c>
      <c r="F149" t="s">
        <v>48</v>
      </c>
      <c r="G149" t="s">
        <v>31</v>
      </c>
      <c r="H149" t="s">
        <v>25</v>
      </c>
      <c r="I149" t="s">
        <v>43</v>
      </c>
      <c r="J149" t="s">
        <v>75</v>
      </c>
      <c r="K149">
        <v>2023</v>
      </c>
      <c r="L149" t="s">
        <v>35</v>
      </c>
      <c r="M149" t="s">
        <v>5930</v>
      </c>
      <c r="N149" t="s">
        <v>5931</v>
      </c>
      <c r="O149" t="s">
        <v>5932</v>
      </c>
      <c r="P149" t="s">
        <v>5891</v>
      </c>
      <c r="Q149" t="s">
        <v>5933</v>
      </c>
      <c r="R149">
        <v>14800</v>
      </c>
      <c r="S149">
        <v>18500</v>
      </c>
      <c r="T149">
        <v>0.2</v>
      </c>
      <c r="U149" t="s">
        <v>5893</v>
      </c>
      <c r="V149">
        <v>12</v>
      </c>
      <c r="W149" s="1">
        <v>45474</v>
      </c>
      <c r="X149" t="s">
        <v>5894</v>
      </c>
      <c r="Y149">
        <v>213</v>
      </c>
      <c r="Z149">
        <v>93</v>
      </c>
      <c r="AA149">
        <v>278</v>
      </c>
      <c r="AB149">
        <v>42</v>
      </c>
      <c r="AC149">
        <v>10</v>
      </c>
      <c r="AD149">
        <v>621600</v>
      </c>
      <c r="AE149" t="s">
        <v>6025</v>
      </c>
      <c r="AF149" s="1">
        <v>46203</v>
      </c>
      <c r="AG149" t="s">
        <v>6082</v>
      </c>
      <c r="AH149" t="s">
        <v>6035</v>
      </c>
      <c r="AI149" t="s">
        <v>6028</v>
      </c>
      <c r="AJ149" t="s">
        <v>6924</v>
      </c>
      <c r="AK149">
        <v>18500</v>
      </c>
      <c r="AL149">
        <v>917.6</v>
      </c>
      <c r="AM149">
        <v>17582.400000000001</v>
      </c>
      <c r="AN149">
        <v>14800</v>
      </c>
      <c r="AO149">
        <v>2782.4</v>
      </c>
      <c r="AP149">
        <v>0.15820000000000001</v>
      </c>
    </row>
    <row r="150" spans="1:42" x14ac:dyDescent="0.35">
      <c r="A150" t="s">
        <v>265</v>
      </c>
      <c r="B150" s="1">
        <v>44978</v>
      </c>
      <c r="C150" t="s">
        <v>266</v>
      </c>
      <c r="D150" t="s">
        <v>42</v>
      </c>
      <c r="E150">
        <v>1</v>
      </c>
      <c r="F150" t="s">
        <v>30</v>
      </c>
      <c r="G150" t="s">
        <v>16</v>
      </c>
      <c r="H150" t="s">
        <v>17</v>
      </c>
      <c r="I150" t="s">
        <v>33</v>
      </c>
      <c r="J150" t="s">
        <v>19</v>
      </c>
      <c r="K150">
        <v>2023</v>
      </c>
      <c r="L150" t="s">
        <v>20</v>
      </c>
      <c r="M150" t="s">
        <v>5897</v>
      </c>
      <c r="N150" t="s">
        <v>5889</v>
      </c>
      <c r="O150" t="s">
        <v>5898</v>
      </c>
      <c r="P150" t="s">
        <v>5899</v>
      </c>
      <c r="Q150" t="s">
        <v>5900</v>
      </c>
      <c r="R150">
        <v>31000</v>
      </c>
      <c r="S150">
        <v>38000</v>
      </c>
      <c r="T150">
        <v>0.1842</v>
      </c>
      <c r="U150" t="s">
        <v>5901</v>
      </c>
      <c r="V150">
        <v>12</v>
      </c>
      <c r="W150" s="1">
        <v>45246</v>
      </c>
      <c r="X150" t="s">
        <v>5894</v>
      </c>
      <c r="Y150">
        <v>278</v>
      </c>
      <c r="Z150">
        <v>80</v>
      </c>
      <c r="AA150">
        <v>346</v>
      </c>
      <c r="AB150">
        <v>0</v>
      </c>
      <c r="AC150">
        <v>10</v>
      </c>
      <c r="AD150">
        <v>0</v>
      </c>
      <c r="AE150" t="s">
        <v>6029</v>
      </c>
      <c r="AF150" s="1">
        <v>46203</v>
      </c>
      <c r="AG150" t="s">
        <v>6162</v>
      </c>
      <c r="AH150" t="s">
        <v>6027</v>
      </c>
      <c r="AI150" t="s">
        <v>6028</v>
      </c>
      <c r="AJ150" t="s">
        <v>6924</v>
      </c>
      <c r="AK150">
        <v>38000</v>
      </c>
      <c r="AL150">
        <v>353.4</v>
      </c>
      <c r="AM150">
        <v>37646.6</v>
      </c>
      <c r="AN150">
        <v>31000</v>
      </c>
      <c r="AO150">
        <v>6646.6</v>
      </c>
      <c r="AP150">
        <v>0.17660000000000001</v>
      </c>
    </row>
    <row r="151" spans="1:42" hidden="1" x14ac:dyDescent="0.35">
      <c r="A151" t="s">
        <v>1341</v>
      </c>
      <c r="B151" s="1">
        <v>45097</v>
      </c>
      <c r="C151" t="s">
        <v>107</v>
      </c>
      <c r="D151" t="s">
        <v>377</v>
      </c>
      <c r="E151">
        <v>2</v>
      </c>
      <c r="F151" t="s">
        <v>58</v>
      </c>
      <c r="G151" t="s">
        <v>31</v>
      </c>
      <c r="H151" t="s">
        <v>17</v>
      </c>
      <c r="I151" t="s">
        <v>18</v>
      </c>
      <c r="J151" t="s">
        <v>34</v>
      </c>
      <c r="K151">
        <v>2023</v>
      </c>
      <c r="L151" t="s">
        <v>35</v>
      </c>
      <c r="M151" t="s">
        <v>6007</v>
      </c>
      <c r="N151" t="s">
        <v>5889</v>
      </c>
      <c r="O151" t="s">
        <v>6008</v>
      </c>
      <c r="P151" t="s">
        <v>5899</v>
      </c>
      <c r="Q151" t="s">
        <v>6009</v>
      </c>
      <c r="R151">
        <v>12000</v>
      </c>
      <c r="S151">
        <v>15000</v>
      </c>
      <c r="T151">
        <v>0.2</v>
      </c>
      <c r="U151" t="s">
        <v>5901</v>
      </c>
      <c r="V151">
        <v>12</v>
      </c>
      <c r="W151" s="1">
        <v>45557</v>
      </c>
      <c r="X151" t="s">
        <v>5894</v>
      </c>
      <c r="Y151">
        <v>118</v>
      </c>
      <c r="Z151">
        <v>87</v>
      </c>
      <c r="AA151">
        <v>209</v>
      </c>
      <c r="AB151">
        <v>10</v>
      </c>
      <c r="AC151">
        <v>10</v>
      </c>
      <c r="AD151">
        <v>120000</v>
      </c>
      <c r="AE151" t="s">
        <v>6025</v>
      </c>
      <c r="AF151" s="1">
        <v>46203</v>
      </c>
      <c r="AG151" t="s">
        <v>6082</v>
      </c>
      <c r="AH151" t="s">
        <v>6035</v>
      </c>
      <c r="AI151" t="s">
        <v>6028</v>
      </c>
      <c r="AJ151" t="s">
        <v>6924</v>
      </c>
      <c r="AK151">
        <v>30000</v>
      </c>
      <c r="AL151">
        <v>1512</v>
      </c>
      <c r="AM151">
        <v>28488</v>
      </c>
      <c r="AN151">
        <v>24000</v>
      </c>
      <c r="AO151">
        <v>4488</v>
      </c>
      <c r="AP151">
        <v>0.1575</v>
      </c>
    </row>
    <row r="152" spans="1:42" x14ac:dyDescent="0.35">
      <c r="A152" t="s">
        <v>267</v>
      </c>
      <c r="B152" s="1">
        <v>45214</v>
      </c>
      <c r="C152" t="s">
        <v>268</v>
      </c>
      <c r="D152" t="s">
        <v>54</v>
      </c>
      <c r="E152">
        <v>4</v>
      </c>
      <c r="F152" t="s">
        <v>24</v>
      </c>
      <c r="G152" t="s">
        <v>31</v>
      </c>
      <c r="H152" t="s">
        <v>32</v>
      </c>
      <c r="I152" t="s">
        <v>43</v>
      </c>
      <c r="J152" t="s">
        <v>55</v>
      </c>
      <c r="K152">
        <v>2023</v>
      </c>
      <c r="L152" t="s">
        <v>51</v>
      </c>
      <c r="M152" t="s">
        <v>5888</v>
      </c>
      <c r="N152" t="s">
        <v>5889</v>
      </c>
      <c r="O152" t="s">
        <v>5890</v>
      </c>
      <c r="P152" t="s">
        <v>5891</v>
      </c>
      <c r="Q152" t="s">
        <v>5892</v>
      </c>
      <c r="R152">
        <v>52000</v>
      </c>
      <c r="S152">
        <v>65000</v>
      </c>
      <c r="T152">
        <v>0.2</v>
      </c>
      <c r="U152" t="s">
        <v>5893</v>
      </c>
      <c r="V152">
        <v>12</v>
      </c>
      <c r="W152" s="1">
        <v>45506</v>
      </c>
      <c r="X152" t="s">
        <v>5894</v>
      </c>
      <c r="Y152">
        <v>302</v>
      </c>
      <c r="Z152">
        <v>109</v>
      </c>
      <c r="AA152">
        <v>415</v>
      </c>
      <c r="AB152">
        <v>0</v>
      </c>
      <c r="AC152">
        <v>10</v>
      </c>
      <c r="AD152">
        <v>0</v>
      </c>
      <c r="AE152" t="s">
        <v>6029</v>
      </c>
      <c r="AF152" s="1">
        <v>46203</v>
      </c>
      <c r="AG152" t="s">
        <v>6164</v>
      </c>
      <c r="AH152" t="s">
        <v>6027</v>
      </c>
      <c r="AI152" t="s">
        <v>6028</v>
      </c>
      <c r="AJ152" t="s">
        <v>6925</v>
      </c>
      <c r="AK152">
        <v>260000</v>
      </c>
      <c r="AL152">
        <v>8970</v>
      </c>
      <c r="AM152">
        <v>251030</v>
      </c>
      <c r="AN152">
        <v>208000</v>
      </c>
      <c r="AO152">
        <v>43030</v>
      </c>
      <c r="AP152">
        <v>0.1714</v>
      </c>
    </row>
    <row r="153" spans="1:42" hidden="1" x14ac:dyDescent="0.35">
      <c r="A153" t="s">
        <v>862</v>
      </c>
      <c r="B153" s="1">
        <v>45142</v>
      </c>
      <c r="C153" t="s">
        <v>863</v>
      </c>
      <c r="D153" t="s">
        <v>180</v>
      </c>
      <c r="E153">
        <v>2</v>
      </c>
      <c r="F153" t="s">
        <v>66</v>
      </c>
      <c r="G153" t="s">
        <v>16</v>
      </c>
      <c r="H153" t="s">
        <v>25</v>
      </c>
      <c r="I153" t="s">
        <v>18</v>
      </c>
      <c r="J153" t="s">
        <v>59</v>
      </c>
      <c r="K153">
        <v>2023</v>
      </c>
      <c r="L153" t="s">
        <v>60</v>
      </c>
      <c r="M153" t="s">
        <v>5956</v>
      </c>
      <c r="N153" t="s">
        <v>5949</v>
      </c>
      <c r="O153" t="s">
        <v>5957</v>
      </c>
      <c r="P153" t="s">
        <v>5958</v>
      </c>
      <c r="Q153" t="s">
        <v>5959</v>
      </c>
      <c r="R153">
        <v>3100</v>
      </c>
      <c r="S153">
        <v>4200</v>
      </c>
      <c r="T153">
        <v>0.26190000000000002</v>
      </c>
      <c r="U153" t="s">
        <v>5909</v>
      </c>
      <c r="V153">
        <v>12</v>
      </c>
      <c r="W153" s="1">
        <v>45029</v>
      </c>
      <c r="X153" t="s">
        <v>5894</v>
      </c>
      <c r="Y153">
        <v>165</v>
      </c>
      <c r="Z153">
        <v>119</v>
      </c>
      <c r="AA153">
        <v>218</v>
      </c>
      <c r="AB153">
        <v>22</v>
      </c>
      <c r="AC153">
        <v>10</v>
      </c>
      <c r="AD153">
        <v>68200</v>
      </c>
      <c r="AE153" t="s">
        <v>6025</v>
      </c>
      <c r="AF153" s="1">
        <v>46203</v>
      </c>
      <c r="AG153" t="s">
        <v>6083</v>
      </c>
      <c r="AH153" t="s">
        <v>6027</v>
      </c>
      <c r="AI153" t="s">
        <v>6028</v>
      </c>
      <c r="AJ153" t="s">
        <v>6925</v>
      </c>
      <c r="AK153">
        <v>8400</v>
      </c>
      <c r="AL153">
        <v>107.52</v>
      </c>
      <c r="AM153">
        <v>8292.48</v>
      </c>
      <c r="AN153">
        <v>6200</v>
      </c>
      <c r="AO153">
        <v>2092.48</v>
      </c>
      <c r="AP153">
        <v>0.25230000000000002</v>
      </c>
    </row>
    <row r="154" spans="1:42" hidden="1" x14ac:dyDescent="0.35">
      <c r="A154" t="s">
        <v>269</v>
      </c>
      <c r="B154" s="1">
        <v>45157</v>
      </c>
      <c r="C154" t="s">
        <v>270</v>
      </c>
      <c r="D154" t="s">
        <v>95</v>
      </c>
      <c r="E154">
        <v>1</v>
      </c>
      <c r="F154" t="s">
        <v>24</v>
      </c>
      <c r="G154" t="s">
        <v>16</v>
      </c>
      <c r="H154" t="s">
        <v>17</v>
      </c>
      <c r="I154" t="s">
        <v>43</v>
      </c>
      <c r="J154" t="s">
        <v>59</v>
      </c>
      <c r="K154">
        <v>2023</v>
      </c>
      <c r="L154" t="s">
        <v>60</v>
      </c>
      <c r="M154" t="s">
        <v>5948</v>
      </c>
      <c r="N154" t="s">
        <v>5949</v>
      </c>
      <c r="O154" t="s">
        <v>5950</v>
      </c>
      <c r="P154" t="s">
        <v>5951</v>
      </c>
      <c r="Q154" t="s">
        <v>5952</v>
      </c>
      <c r="R154">
        <v>2900</v>
      </c>
      <c r="S154">
        <v>3800</v>
      </c>
      <c r="T154">
        <v>0.23680000000000001</v>
      </c>
      <c r="U154" t="s">
        <v>5940</v>
      </c>
      <c r="V154">
        <v>12</v>
      </c>
      <c r="W154" s="1">
        <v>45359</v>
      </c>
      <c r="X154" t="s">
        <v>5894</v>
      </c>
      <c r="Y154">
        <v>220</v>
      </c>
      <c r="Z154">
        <v>49</v>
      </c>
      <c r="AA154">
        <v>227</v>
      </c>
      <c r="AB154">
        <v>23</v>
      </c>
      <c r="AC154">
        <v>10</v>
      </c>
      <c r="AD154">
        <v>66700</v>
      </c>
      <c r="AE154" t="s">
        <v>6025</v>
      </c>
      <c r="AF154" s="1">
        <v>46203</v>
      </c>
      <c r="AG154" t="s">
        <v>6166</v>
      </c>
      <c r="AH154" t="s">
        <v>6035</v>
      </c>
      <c r="AI154" t="s">
        <v>6028</v>
      </c>
      <c r="AJ154" t="s">
        <v>6925</v>
      </c>
      <c r="AK154">
        <v>3800</v>
      </c>
      <c r="AL154">
        <v>392.54</v>
      </c>
      <c r="AM154">
        <v>3407.46</v>
      </c>
      <c r="AN154">
        <v>2900</v>
      </c>
      <c r="AO154">
        <v>507.46</v>
      </c>
      <c r="AP154">
        <v>0.1489</v>
      </c>
    </row>
    <row r="155" spans="1:42" hidden="1" x14ac:dyDescent="0.35">
      <c r="A155" t="s">
        <v>1536</v>
      </c>
      <c r="B155" s="1">
        <v>44966</v>
      </c>
      <c r="C155" t="s">
        <v>863</v>
      </c>
      <c r="D155" t="s">
        <v>92</v>
      </c>
      <c r="E155">
        <v>1</v>
      </c>
      <c r="F155" t="s">
        <v>24</v>
      </c>
      <c r="G155" t="s">
        <v>71</v>
      </c>
      <c r="H155" t="s">
        <v>25</v>
      </c>
      <c r="I155" t="s">
        <v>33</v>
      </c>
      <c r="J155" t="s">
        <v>19</v>
      </c>
      <c r="K155">
        <v>2023</v>
      </c>
      <c r="L155" t="s">
        <v>20</v>
      </c>
      <c r="M155" t="s">
        <v>5973</v>
      </c>
      <c r="N155" t="s">
        <v>5974</v>
      </c>
      <c r="O155" t="s">
        <v>5975</v>
      </c>
      <c r="P155" t="s">
        <v>5899</v>
      </c>
      <c r="Q155" t="s">
        <v>5976</v>
      </c>
      <c r="R155">
        <v>7600</v>
      </c>
      <c r="S155">
        <v>9800</v>
      </c>
      <c r="T155">
        <v>0.22450000000000001</v>
      </c>
      <c r="U155" t="s">
        <v>5901</v>
      </c>
      <c r="V155">
        <v>36</v>
      </c>
      <c r="W155" s="1">
        <v>45281</v>
      </c>
      <c r="X155" t="s">
        <v>5894</v>
      </c>
      <c r="Y155">
        <v>214</v>
      </c>
      <c r="Z155">
        <v>101</v>
      </c>
      <c r="AA155">
        <v>188</v>
      </c>
      <c r="AB155">
        <v>51</v>
      </c>
      <c r="AC155">
        <v>10</v>
      </c>
      <c r="AD155">
        <v>387600</v>
      </c>
      <c r="AE155" t="s">
        <v>6025</v>
      </c>
      <c r="AF155" s="1">
        <v>46203</v>
      </c>
      <c r="AG155" t="s">
        <v>6083</v>
      </c>
      <c r="AH155" t="s">
        <v>6027</v>
      </c>
      <c r="AI155" t="s">
        <v>6028</v>
      </c>
      <c r="AJ155" t="s">
        <v>6924</v>
      </c>
      <c r="AK155">
        <v>9800</v>
      </c>
      <c r="AL155">
        <v>1361.22</v>
      </c>
      <c r="AM155">
        <v>8438.7800000000007</v>
      </c>
      <c r="AN155">
        <v>7600</v>
      </c>
      <c r="AO155">
        <v>838.78</v>
      </c>
      <c r="AP155">
        <v>9.9400000000000002E-2</v>
      </c>
    </row>
    <row r="156" spans="1:42" hidden="1" x14ac:dyDescent="0.35">
      <c r="A156" t="s">
        <v>271</v>
      </c>
      <c r="B156" s="1">
        <v>45126</v>
      </c>
      <c r="C156" t="s">
        <v>272</v>
      </c>
      <c r="D156" t="s">
        <v>87</v>
      </c>
      <c r="E156">
        <v>1</v>
      </c>
      <c r="F156" t="s">
        <v>48</v>
      </c>
      <c r="G156" t="s">
        <v>31</v>
      </c>
      <c r="H156" t="s">
        <v>25</v>
      </c>
      <c r="I156" t="s">
        <v>26</v>
      </c>
      <c r="J156" t="s">
        <v>97</v>
      </c>
      <c r="K156">
        <v>2023</v>
      </c>
      <c r="L156" t="s">
        <v>60</v>
      </c>
      <c r="M156" t="s">
        <v>5924</v>
      </c>
      <c r="N156" t="s">
        <v>5913</v>
      </c>
      <c r="O156" t="s">
        <v>5917</v>
      </c>
      <c r="P156" t="s">
        <v>5925</v>
      </c>
      <c r="Q156" t="s">
        <v>5926</v>
      </c>
      <c r="R156">
        <v>46000</v>
      </c>
      <c r="S156">
        <v>56000</v>
      </c>
      <c r="T156">
        <v>0.17860000000000001</v>
      </c>
      <c r="U156" t="s">
        <v>5920</v>
      </c>
      <c r="V156">
        <v>12</v>
      </c>
      <c r="W156" s="1">
        <v>44847</v>
      </c>
      <c r="X156" t="s">
        <v>5894</v>
      </c>
      <c r="Y156">
        <v>224</v>
      </c>
      <c r="Z156">
        <v>96</v>
      </c>
      <c r="AA156">
        <v>304</v>
      </c>
      <c r="AB156">
        <v>54</v>
      </c>
      <c r="AC156">
        <v>10</v>
      </c>
      <c r="AD156">
        <v>2484000</v>
      </c>
      <c r="AE156" t="s">
        <v>6025</v>
      </c>
      <c r="AF156" s="1">
        <v>46203</v>
      </c>
      <c r="AG156" t="s">
        <v>6168</v>
      </c>
      <c r="AH156" t="s">
        <v>6035</v>
      </c>
      <c r="AI156" t="s">
        <v>6028</v>
      </c>
      <c r="AJ156" t="s">
        <v>6925</v>
      </c>
      <c r="AK156">
        <v>56000</v>
      </c>
      <c r="AL156">
        <v>828.8</v>
      </c>
      <c r="AM156">
        <v>55171.199999999997</v>
      </c>
      <c r="AN156">
        <v>46000</v>
      </c>
      <c r="AO156">
        <v>9171.2000000000007</v>
      </c>
      <c r="AP156">
        <v>0.16619999999999999</v>
      </c>
    </row>
    <row r="157" spans="1:42" hidden="1" x14ac:dyDescent="0.35">
      <c r="A157" t="s">
        <v>273</v>
      </c>
      <c r="B157" s="1">
        <v>45150</v>
      </c>
      <c r="C157" t="s">
        <v>274</v>
      </c>
      <c r="D157" t="s">
        <v>23</v>
      </c>
      <c r="E157">
        <v>4</v>
      </c>
      <c r="F157" t="s">
        <v>58</v>
      </c>
      <c r="G157" t="s">
        <v>31</v>
      </c>
      <c r="H157" t="s">
        <v>32</v>
      </c>
      <c r="I157" t="s">
        <v>33</v>
      </c>
      <c r="J157" t="s">
        <v>59</v>
      </c>
      <c r="K157">
        <v>2023</v>
      </c>
      <c r="L157" t="s">
        <v>60</v>
      </c>
      <c r="M157" t="s">
        <v>5921</v>
      </c>
      <c r="N157" t="s">
        <v>5913</v>
      </c>
      <c r="O157" t="s">
        <v>5917</v>
      </c>
      <c r="P157" t="s">
        <v>5922</v>
      </c>
      <c r="Q157" t="s">
        <v>5923</v>
      </c>
      <c r="R157">
        <v>57000</v>
      </c>
      <c r="S157">
        <v>69000</v>
      </c>
      <c r="T157">
        <v>0.1739</v>
      </c>
      <c r="U157" t="s">
        <v>5920</v>
      </c>
      <c r="V157">
        <v>12</v>
      </c>
      <c r="W157" s="1">
        <v>44862</v>
      </c>
      <c r="X157" t="s">
        <v>5894</v>
      </c>
      <c r="Y157">
        <v>244</v>
      </c>
      <c r="Z157">
        <v>55</v>
      </c>
      <c r="AA157">
        <v>276</v>
      </c>
      <c r="AB157">
        <v>9</v>
      </c>
      <c r="AC157">
        <v>10</v>
      </c>
      <c r="AD157">
        <v>513000</v>
      </c>
      <c r="AE157" t="s">
        <v>6025</v>
      </c>
      <c r="AF157" s="1">
        <v>46203</v>
      </c>
      <c r="AG157" t="s">
        <v>6170</v>
      </c>
      <c r="AH157" t="s">
        <v>6027</v>
      </c>
      <c r="AI157" t="s">
        <v>6028</v>
      </c>
      <c r="AJ157" t="s">
        <v>6925</v>
      </c>
      <c r="AK157">
        <v>276000</v>
      </c>
      <c r="AL157">
        <v>3753.6</v>
      </c>
      <c r="AM157">
        <v>272246.40000000002</v>
      </c>
      <c r="AN157">
        <v>228000</v>
      </c>
      <c r="AO157">
        <v>44246.400000000001</v>
      </c>
      <c r="AP157">
        <v>0.16250000000000001</v>
      </c>
    </row>
    <row r="158" spans="1:42" hidden="1" x14ac:dyDescent="0.35">
      <c r="A158" t="s">
        <v>713</v>
      </c>
      <c r="B158" s="1">
        <v>45145</v>
      </c>
      <c r="C158" t="s">
        <v>114</v>
      </c>
      <c r="D158" t="s">
        <v>439</v>
      </c>
      <c r="E158">
        <v>1</v>
      </c>
      <c r="F158" t="s">
        <v>48</v>
      </c>
      <c r="G158" t="s">
        <v>96</v>
      </c>
      <c r="H158" t="s">
        <v>25</v>
      </c>
      <c r="I158" t="s">
        <v>43</v>
      </c>
      <c r="J158" t="s">
        <v>59</v>
      </c>
      <c r="K158">
        <v>2023</v>
      </c>
      <c r="L158" t="s">
        <v>60</v>
      </c>
      <c r="M158" t="s">
        <v>5953</v>
      </c>
      <c r="N158" t="s">
        <v>5949</v>
      </c>
      <c r="O158" t="s">
        <v>5954</v>
      </c>
      <c r="P158" t="s">
        <v>5951</v>
      </c>
      <c r="Q158" t="s">
        <v>5955</v>
      </c>
      <c r="R158">
        <v>1400</v>
      </c>
      <c r="S158">
        <v>1900</v>
      </c>
      <c r="T158">
        <v>0.26319999999999999</v>
      </c>
      <c r="U158" t="s">
        <v>5940</v>
      </c>
      <c r="V158">
        <v>12</v>
      </c>
      <c r="W158" s="1">
        <v>44681</v>
      </c>
      <c r="X158" t="s">
        <v>5894</v>
      </c>
      <c r="Y158">
        <v>129</v>
      </c>
      <c r="Z158">
        <v>73</v>
      </c>
      <c r="AA158">
        <v>194</v>
      </c>
      <c r="AB158">
        <v>7</v>
      </c>
      <c r="AC158">
        <v>10</v>
      </c>
      <c r="AD158">
        <v>9800</v>
      </c>
      <c r="AE158" t="s">
        <v>6025</v>
      </c>
      <c r="AF158" s="1">
        <v>46203</v>
      </c>
      <c r="AG158" t="s">
        <v>6084</v>
      </c>
      <c r="AH158" t="s">
        <v>6035</v>
      </c>
      <c r="AI158" t="s">
        <v>6028</v>
      </c>
      <c r="AJ158" t="s">
        <v>6925</v>
      </c>
      <c r="AK158">
        <v>1900</v>
      </c>
      <c r="AL158">
        <v>91.2</v>
      </c>
      <c r="AM158">
        <v>1808.8</v>
      </c>
      <c r="AN158">
        <v>1400</v>
      </c>
      <c r="AO158">
        <v>408.8</v>
      </c>
      <c r="AP158">
        <v>0.22600000000000001</v>
      </c>
    </row>
    <row r="159" spans="1:42" hidden="1" x14ac:dyDescent="0.35">
      <c r="A159" t="s">
        <v>275</v>
      </c>
      <c r="B159" s="1">
        <v>44961</v>
      </c>
      <c r="C159" t="s">
        <v>276</v>
      </c>
      <c r="D159" t="s">
        <v>100</v>
      </c>
      <c r="E159">
        <v>1</v>
      </c>
      <c r="F159" t="s">
        <v>24</v>
      </c>
      <c r="G159" t="s">
        <v>31</v>
      </c>
      <c r="H159" t="s">
        <v>32</v>
      </c>
      <c r="I159" t="s">
        <v>18</v>
      </c>
      <c r="J159" t="s">
        <v>19</v>
      </c>
      <c r="K159">
        <v>2023</v>
      </c>
      <c r="L159" t="s">
        <v>20</v>
      </c>
      <c r="M159" t="s">
        <v>5941</v>
      </c>
      <c r="N159" t="s">
        <v>5931</v>
      </c>
      <c r="O159" t="s">
        <v>5942</v>
      </c>
      <c r="P159" t="s">
        <v>5938</v>
      </c>
      <c r="Q159" t="s">
        <v>5943</v>
      </c>
      <c r="R159">
        <v>9800</v>
      </c>
      <c r="S159">
        <v>12500</v>
      </c>
      <c r="T159">
        <v>0.216</v>
      </c>
      <c r="U159" t="s">
        <v>5940</v>
      </c>
      <c r="V159">
        <v>6</v>
      </c>
      <c r="W159" s="1">
        <v>45383</v>
      </c>
      <c r="X159" t="s">
        <v>5894</v>
      </c>
      <c r="Y159">
        <v>102</v>
      </c>
      <c r="Z159">
        <v>94</v>
      </c>
      <c r="AA159">
        <v>142</v>
      </c>
      <c r="AB159">
        <v>76</v>
      </c>
      <c r="AC159">
        <v>10</v>
      </c>
      <c r="AD159">
        <v>744800</v>
      </c>
      <c r="AE159" t="s">
        <v>6025</v>
      </c>
      <c r="AF159" s="1">
        <v>46203</v>
      </c>
      <c r="AG159" t="s">
        <v>6172</v>
      </c>
      <c r="AH159" t="s">
        <v>6027</v>
      </c>
      <c r="AI159" t="s">
        <v>6028</v>
      </c>
      <c r="AJ159" t="s">
        <v>6924</v>
      </c>
      <c r="AK159">
        <v>12500</v>
      </c>
      <c r="AL159">
        <v>1620</v>
      </c>
      <c r="AM159">
        <v>10880</v>
      </c>
      <c r="AN159">
        <v>9800</v>
      </c>
      <c r="AO159">
        <v>1080</v>
      </c>
      <c r="AP159">
        <v>9.9299999999999999E-2</v>
      </c>
    </row>
    <row r="160" spans="1:42" x14ac:dyDescent="0.35">
      <c r="A160" t="s">
        <v>277</v>
      </c>
      <c r="B160" s="1">
        <v>45226</v>
      </c>
      <c r="C160" t="s">
        <v>278</v>
      </c>
      <c r="D160" t="s">
        <v>195</v>
      </c>
      <c r="E160">
        <v>1</v>
      </c>
      <c r="F160" t="s">
        <v>58</v>
      </c>
      <c r="G160" t="s">
        <v>31</v>
      </c>
      <c r="H160" t="s">
        <v>17</v>
      </c>
      <c r="I160" t="s">
        <v>26</v>
      </c>
      <c r="J160" t="s">
        <v>55</v>
      </c>
      <c r="K160">
        <v>2023</v>
      </c>
      <c r="L160" t="s">
        <v>51</v>
      </c>
      <c r="M160" t="s">
        <v>5912</v>
      </c>
      <c r="N160" t="s">
        <v>5913</v>
      </c>
      <c r="O160" t="s">
        <v>5914</v>
      </c>
      <c r="P160" t="s">
        <v>5891</v>
      </c>
      <c r="Q160" t="s">
        <v>5915</v>
      </c>
      <c r="R160">
        <v>125000</v>
      </c>
      <c r="S160">
        <v>148000</v>
      </c>
      <c r="T160">
        <v>0.15540000000000001</v>
      </c>
      <c r="U160" t="s">
        <v>5893</v>
      </c>
      <c r="V160">
        <v>12</v>
      </c>
      <c r="W160" s="1">
        <v>44787</v>
      </c>
      <c r="X160" t="s">
        <v>5894</v>
      </c>
      <c r="Y160">
        <v>168</v>
      </c>
      <c r="Z160">
        <v>62</v>
      </c>
      <c r="AA160">
        <v>271</v>
      </c>
      <c r="AB160">
        <v>0</v>
      </c>
      <c r="AC160">
        <v>10</v>
      </c>
      <c r="AD160">
        <v>0</v>
      </c>
      <c r="AE160" t="s">
        <v>6029</v>
      </c>
      <c r="AF160" s="1">
        <v>46203</v>
      </c>
      <c r="AG160" t="s">
        <v>6090</v>
      </c>
      <c r="AH160" t="s">
        <v>6035</v>
      </c>
      <c r="AI160" t="s">
        <v>6028</v>
      </c>
      <c r="AJ160" t="s">
        <v>6925</v>
      </c>
      <c r="AK160">
        <v>148000</v>
      </c>
      <c r="AL160">
        <v>17478.8</v>
      </c>
      <c r="AM160">
        <v>130521.2</v>
      </c>
      <c r="AN160">
        <v>125000</v>
      </c>
      <c r="AO160">
        <v>5521.2</v>
      </c>
      <c r="AP160">
        <v>4.2299999999999997E-2</v>
      </c>
    </row>
    <row r="161" spans="1:42" x14ac:dyDescent="0.35">
      <c r="A161" t="s">
        <v>279</v>
      </c>
      <c r="B161" s="1">
        <v>44939</v>
      </c>
      <c r="C161" t="s">
        <v>280</v>
      </c>
      <c r="D161" t="s">
        <v>42</v>
      </c>
      <c r="E161">
        <v>2</v>
      </c>
      <c r="F161" t="s">
        <v>24</v>
      </c>
      <c r="G161" t="s">
        <v>31</v>
      </c>
      <c r="H161" t="s">
        <v>17</v>
      </c>
      <c r="I161" t="s">
        <v>33</v>
      </c>
      <c r="J161" t="s">
        <v>112</v>
      </c>
      <c r="K161">
        <v>2023</v>
      </c>
      <c r="L161" t="s">
        <v>20</v>
      </c>
      <c r="M161" t="s">
        <v>5897</v>
      </c>
      <c r="N161" t="s">
        <v>5889</v>
      </c>
      <c r="O161" t="s">
        <v>5898</v>
      </c>
      <c r="P161" t="s">
        <v>5899</v>
      </c>
      <c r="Q161" t="s">
        <v>5900</v>
      </c>
      <c r="R161">
        <v>31000</v>
      </c>
      <c r="S161">
        <v>38000</v>
      </c>
      <c r="T161">
        <v>0.1842</v>
      </c>
      <c r="U161" t="s">
        <v>5901</v>
      </c>
      <c r="V161">
        <v>12</v>
      </c>
      <c r="W161" s="1">
        <v>45246</v>
      </c>
      <c r="X161" t="s">
        <v>5894</v>
      </c>
      <c r="Y161">
        <v>278</v>
      </c>
      <c r="Z161">
        <v>80</v>
      </c>
      <c r="AA161">
        <v>346</v>
      </c>
      <c r="AB161">
        <v>0</v>
      </c>
      <c r="AC161">
        <v>10</v>
      </c>
      <c r="AD161">
        <v>0</v>
      </c>
      <c r="AE161" t="s">
        <v>6029</v>
      </c>
      <c r="AF161" s="1">
        <v>46203</v>
      </c>
      <c r="AG161" t="s">
        <v>6117</v>
      </c>
      <c r="AH161" t="s">
        <v>6035</v>
      </c>
      <c r="AI161" t="s">
        <v>6028</v>
      </c>
      <c r="AJ161" t="s">
        <v>6924</v>
      </c>
      <c r="AK161">
        <v>76000</v>
      </c>
      <c r="AL161">
        <v>5069.2</v>
      </c>
      <c r="AM161">
        <v>70930.8</v>
      </c>
      <c r="AN161">
        <v>62000</v>
      </c>
      <c r="AO161">
        <v>8930.7999999999993</v>
      </c>
      <c r="AP161">
        <v>0.12590000000000001</v>
      </c>
    </row>
    <row r="162" spans="1:42" x14ac:dyDescent="0.35">
      <c r="A162" t="s">
        <v>988</v>
      </c>
      <c r="B162" s="1">
        <v>45221</v>
      </c>
      <c r="C162" t="s">
        <v>146</v>
      </c>
      <c r="D162" t="s">
        <v>195</v>
      </c>
      <c r="E162">
        <v>2</v>
      </c>
      <c r="F162" t="s">
        <v>128</v>
      </c>
      <c r="G162" t="s">
        <v>16</v>
      </c>
      <c r="H162" t="s">
        <v>25</v>
      </c>
      <c r="I162" t="s">
        <v>43</v>
      </c>
      <c r="J162" t="s">
        <v>55</v>
      </c>
      <c r="K162">
        <v>2023</v>
      </c>
      <c r="L162" t="s">
        <v>51</v>
      </c>
      <c r="M162" t="s">
        <v>5912</v>
      </c>
      <c r="N162" t="s">
        <v>5913</v>
      </c>
      <c r="O162" t="s">
        <v>5914</v>
      </c>
      <c r="P162" t="s">
        <v>5891</v>
      </c>
      <c r="Q162" t="s">
        <v>5915</v>
      </c>
      <c r="R162">
        <v>125000</v>
      </c>
      <c r="S162">
        <v>148000</v>
      </c>
      <c r="T162">
        <v>0.15540000000000001</v>
      </c>
      <c r="U162" t="s">
        <v>5893</v>
      </c>
      <c r="V162">
        <v>12</v>
      </c>
      <c r="W162" s="1">
        <v>44787</v>
      </c>
      <c r="X162" t="s">
        <v>5894</v>
      </c>
      <c r="Y162">
        <v>168</v>
      </c>
      <c r="Z162">
        <v>62</v>
      </c>
      <c r="AA162">
        <v>271</v>
      </c>
      <c r="AB162">
        <v>0</v>
      </c>
      <c r="AC162">
        <v>10</v>
      </c>
      <c r="AD162">
        <v>0</v>
      </c>
      <c r="AE162" t="s">
        <v>6029</v>
      </c>
      <c r="AF162" s="1">
        <v>46203</v>
      </c>
      <c r="AG162" t="s">
        <v>6086</v>
      </c>
      <c r="AH162" t="s">
        <v>6027</v>
      </c>
      <c r="AI162" t="s">
        <v>6028</v>
      </c>
      <c r="AJ162" t="s">
        <v>6925</v>
      </c>
      <c r="AK162">
        <v>296000</v>
      </c>
      <c r="AL162">
        <v>34247.199999999997</v>
      </c>
      <c r="AM162">
        <v>261752.8</v>
      </c>
      <c r="AN162">
        <v>250000</v>
      </c>
      <c r="AO162">
        <v>11752.8</v>
      </c>
      <c r="AP162">
        <v>4.4900000000000002E-2</v>
      </c>
    </row>
    <row r="163" spans="1:42" hidden="1" x14ac:dyDescent="0.35">
      <c r="A163" t="s">
        <v>281</v>
      </c>
      <c r="B163" s="1">
        <v>45022</v>
      </c>
      <c r="C163" t="s">
        <v>282</v>
      </c>
      <c r="D163" t="s">
        <v>137</v>
      </c>
      <c r="E163">
        <v>1</v>
      </c>
      <c r="F163" t="s">
        <v>128</v>
      </c>
      <c r="G163" t="s">
        <v>71</v>
      </c>
      <c r="H163" t="s">
        <v>32</v>
      </c>
      <c r="I163" t="s">
        <v>18</v>
      </c>
      <c r="J163" t="s">
        <v>44</v>
      </c>
      <c r="K163">
        <v>2023</v>
      </c>
      <c r="L163" t="s">
        <v>35</v>
      </c>
      <c r="M163" t="s">
        <v>5930</v>
      </c>
      <c r="N163" t="s">
        <v>5931</v>
      </c>
      <c r="O163" t="s">
        <v>5932</v>
      </c>
      <c r="P163" t="s">
        <v>5891</v>
      </c>
      <c r="Q163" t="s">
        <v>5933</v>
      </c>
      <c r="R163">
        <v>14800</v>
      </c>
      <c r="S163">
        <v>18500</v>
      </c>
      <c r="T163">
        <v>0.2</v>
      </c>
      <c r="U163" t="s">
        <v>5893</v>
      </c>
      <c r="V163">
        <v>12</v>
      </c>
      <c r="W163" s="1">
        <v>45474</v>
      </c>
      <c r="X163" t="s">
        <v>5894</v>
      </c>
      <c r="Y163">
        <v>213</v>
      </c>
      <c r="Z163">
        <v>93</v>
      </c>
      <c r="AA163">
        <v>278</v>
      </c>
      <c r="AB163">
        <v>42</v>
      </c>
      <c r="AC163">
        <v>10</v>
      </c>
      <c r="AD163">
        <v>621600</v>
      </c>
      <c r="AE163" t="s">
        <v>6025</v>
      </c>
      <c r="AF163" s="1">
        <v>46203</v>
      </c>
      <c r="AG163" t="s">
        <v>6175</v>
      </c>
      <c r="AH163" t="s">
        <v>6027</v>
      </c>
      <c r="AI163" t="s">
        <v>6028</v>
      </c>
      <c r="AJ163" t="s">
        <v>6924</v>
      </c>
      <c r="AK163">
        <v>18500</v>
      </c>
      <c r="AL163">
        <v>1446.7</v>
      </c>
      <c r="AM163">
        <v>17053.3</v>
      </c>
      <c r="AN163">
        <v>14800</v>
      </c>
      <c r="AO163">
        <v>2253.3000000000002</v>
      </c>
      <c r="AP163">
        <v>0.1321</v>
      </c>
    </row>
    <row r="164" spans="1:42" hidden="1" x14ac:dyDescent="0.35">
      <c r="A164" t="s">
        <v>1104</v>
      </c>
      <c r="B164" s="1">
        <v>45097</v>
      </c>
      <c r="C164" t="s">
        <v>146</v>
      </c>
      <c r="D164" t="s">
        <v>180</v>
      </c>
      <c r="E164">
        <v>2</v>
      </c>
      <c r="F164" t="s">
        <v>48</v>
      </c>
      <c r="G164" t="s">
        <v>31</v>
      </c>
      <c r="H164" t="s">
        <v>17</v>
      </c>
      <c r="I164" t="s">
        <v>43</v>
      </c>
      <c r="J164" t="s">
        <v>34</v>
      </c>
      <c r="K164">
        <v>2023</v>
      </c>
      <c r="L164" t="s">
        <v>35</v>
      </c>
      <c r="M164" t="s">
        <v>5956</v>
      </c>
      <c r="N164" t="s">
        <v>5949</v>
      </c>
      <c r="O164" t="s">
        <v>5957</v>
      </c>
      <c r="P164" t="s">
        <v>5958</v>
      </c>
      <c r="Q164" t="s">
        <v>5959</v>
      </c>
      <c r="R164">
        <v>3100</v>
      </c>
      <c r="S164">
        <v>4200</v>
      </c>
      <c r="T164">
        <v>0.26190000000000002</v>
      </c>
      <c r="U164" t="s">
        <v>5909</v>
      </c>
      <c r="V164">
        <v>12</v>
      </c>
      <c r="W164" s="1">
        <v>45029</v>
      </c>
      <c r="X164" t="s">
        <v>5894</v>
      </c>
      <c r="Y164">
        <v>165</v>
      </c>
      <c r="Z164">
        <v>119</v>
      </c>
      <c r="AA164">
        <v>218</v>
      </c>
      <c r="AB164">
        <v>22</v>
      </c>
      <c r="AC164">
        <v>10</v>
      </c>
      <c r="AD164">
        <v>68200</v>
      </c>
      <c r="AE164" t="s">
        <v>6025</v>
      </c>
      <c r="AF164" s="1">
        <v>46203</v>
      </c>
      <c r="AG164" t="s">
        <v>6086</v>
      </c>
      <c r="AH164" t="s">
        <v>6027</v>
      </c>
      <c r="AI164" t="s">
        <v>6028</v>
      </c>
      <c r="AJ164" t="s">
        <v>6924</v>
      </c>
      <c r="AK164">
        <v>8400</v>
      </c>
      <c r="AL164">
        <v>577.08000000000004</v>
      </c>
      <c r="AM164">
        <v>7822.92</v>
      </c>
      <c r="AN164">
        <v>6200</v>
      </c>
      <c r="AO164">
        <v>1622.92</v>
      </c>
      <c r="AP164">
        <v>0.20749999999999999</v>
      </c>
    </row>
    <row r="165" spans="1:42" hidden="1" x14ac:dyDescent="0.35">
      <c r="A165" t="s">
        <v>283</v>
      </c>
      <c r="B165" s="1">
        <v>45039</v>
      </c>
      <c r="C165" t="s">
        <v>284</v>
      </c>
      <c r="D165" t="s">
        <v>200</v>
      </c>
      <c r="E165">
        <v>1</v>
      </c>
      <c r="F165" t="s">
        <v>58</v>
      </c>
      <c r="G165" t="s">
        <v>79</v>
      </c>
      <c r="H165" t="s">
        <v>17</v>
      </c>
      <c r="I165" t="s">
        <v>18</v>
      </c>
      <c r="J165" t="s">
        <v>44</v>
      </c>
      <c r="K165">
        <v>2023</v>
      </c>
      <c r="L165" t="s">
        <v>35</v>
      </c>
      <c r="M165" t="s">
        <v>5960</v>
      </c>
      <c r="N165" t="s">
        <v>5949</v>
      </c>
      <c r="O165" t="s">
        <v>5961</v>
      </c>
      <c r="P165" t="s">
        <v>5951</v>
      </c>
      <c r="Q165" t="s">
        <v>5962</v>
      </c>
      <c r="R165">
        <v>2100</v>
      </c>
      <c r="S165">
        <v>2800</v>
      </c>
      <c r="T165">
        <v>0.25</v>
      </c>
      <c r="U165" t="s">
        <v>5940</v>
      </c>
      <c r="V165">
        <v>12</v>
      </c>
      <c r="W165" s="1">
        <v>45378</v>
      </c>
      <c r="X165" t="s">
        <v>5894</v>
      </c>
      <c r="Y165">
        <v>198</v>
      </c>
      <c r="Z165">
        <v>79</v>
      </c>
      <c r="AA165">
        <v>243</v>
      </c>
      <c r="AB165">
        <v>87</v>
      </c>
      <c r="AC165">
        <v>10</v>
      </c>
      <c r="AD165">
        <v>182700</v>
      </c>
      <c r="AE165" t="s">
        <v>6025</v>
      </c>
      <c r="AF165" s="1">
        <v>46203</v>
      </c>
      <c r="AG165" t="s">
        <v>6176</v>
      </c>
      <c r="AH165" t="s">
        <v>6027</v>
      </c>
      <c r="AI165" t="s">
        <v>6028</v>
      </c>
      <c r="AJ165" t="s">
        <v>6924</v>
      </c>
      <c r="AK165">
        <v>2800</v>
      </c>
      <c r="AL165">
        <v>62.72</v>
      </c>
      <c r="AM165">
        <v>2737.28</v>
      </c>
      <c r="AN165">
        <v>2100</v>
      </c>
      <c r="AO165">
        <v>637.28</v>
      </c>
      <c r="AP165">
        <v>0.23280000000000001</v>
      </c>
    </row>
    <row r="166" spans="1:42" hidden="1" x14ac:dyDescent="0.35">
      <c r="A166" t="s">
        <v>285</v>
      </c>
      <c r="B166" s="1">
        <v>45178</v>
      </c>
      <c r="C166" t="s">
        <v>286</v>
      </c>
      <c r="D166" t="s">
        <v>205</v>
      </c>
      <c r="E166">
        <v>5</v>
      </c>
      <c r="F166" t="s">
        <v>24</v>
      </c>
      <c r="G166" t="s">
        <v>79</v>
      </c>
      <c r="H166" t="s">
        <v>25</v>
      </c>
      <c r="I166" t="s">
        <v>26</v>
      </c>
      <c r="J166" t="s">
        <v>109</v>
      </c>
      <c r="K166">
        <v>2023</v>
      </c>
      <c r="L166" t="s">
        <v>60</v>
      </c>
      <c r="M166" t="s">
        <v>6003</v>
      </c>
      <c r="N166" t="s">
        <v>5989</v>
      </c>
      <c r="O166" t="s">
        <v>6004</v>
      </c>
      <c r="P166" t="s">
        <v>6005</v>
      </c>
      <c r="Q166" t="s">
        <v>6006</v>
      </c>
      <c r="R166">
        <v>420</v>
      </c>
      <c r="S166">
        <v>650</v>
      </c>
      <c r="T166">
        <v>0.3538</v>
      </c>
      <c r="U166" t="s">
        <v>5909</v>
      </c>
      <c r="V166">
        <v>6</v>
      </c>
      <c r="W166" s="1">
        <v>45071</v>
      </c>
      <c r="X166" t="s">
        <v>5894</v>
      </c>
      <c r="Y166">
        <v>160</v>
      </c>
      <c r="Z166">
        <v>85</v>
      </c>
      <c r="AA166">
        <v>167</v>
      </c>
      <c r="AB166">
        <v>56</v>
      </c>
      <c r="AC166">
        <v>10</v>
      </c>
      <c r="AD166">
        <v>23520</v>
      </c>
      <c r="AE166" t="s">
        <v>6025</v>
      </c>
      <c r="AF166" s="1">
        <v>46203</v>
      </c>
      <c r="AG166" t="s">
        <v>6177</v>
      </c>
      <c r="AH166" t="s">
        <v>6027</v>
      </c>
      <c r="AI166" t="s">
        <v>6028</v>
      </c>
      <c r="AJ166" t="s">
        <v>6925</v>
      </c>
      <c r="AK166">
        <v>3250</v>
      </c>
      <c r="AL166">
        <v>23.08</v>
      </c>
      <c r="AM166">
        <v>3226.92</v>
      </c>
      <c r="AN166">
        <v>2100</v>
      </c>
      <c r="AO166">
        <v>1126.92</v>
      </c>
      <c r="AP166">
        <v>0.34920000000000001</v>
      </c>
    </row>
    <row r="167" spans="1:42" hidden="1" x14ac:dyDescent="0.35">
      <c r="A167" t="s">
        <v>1377</v>
      </c>
      <c r="B167" s="1">
        <v>45277</v>
      </c>
      <c r="C167" t="s">
        <v>148</v>
      </c>
      <c r="D167" t="s">
        <v>221</v>
      </c>
      <c r="E167">
        <v>1</v>
      </c>
      <c r="F167" t="s">
        <v>48</v>
      </c>
      <c r="G167" t="s">
        <v>79</v>
      </c>
      <c r="H167" t="s">
        <v>17</v>
      </c>
      <c r="I167" t="s">
        <v>43</v>
      </c>
      <c r="J167" t="s">
        <v>155</v>
      </c>
      <c r="K167">
        <v>2023</v>
      </c>
      <c r="L167" t="s">
        <v>51</v>
      </c>
      <c r="M167" t="s">
        <v>5966</v>
      </c>
      <c r="N167" t="s">
        <v>5967</v>
      </c>
      <c r="O167" t="s">
        <v>5968</v>
      </c>
      <c r="P167" t="s">
        <v>5899</v>
      </c>
      <c r="Q167" t="s">
        <v>5969</v>
      </c>
      <c r="R167">
        <v>11500</v>
      </c>
      <c r="S167">
        <v>14500</v>
      </c>
      <c r="T167">
        <v>0.2069</v>
      </c>
      <c r="U167" t="s">
        <v>5901</v>
      </c>
      <c r="V167">
        <v>12</v>
      </c>
      <c r="W167" s="1">
        <v>44903</v>
      </c>
      <c r="X167" t="s">
        <v>5894</v>
      </c>
      <c r="Y167">
        <v>217</v>
      </c>
      <c r="Z167">
        <v>53</v>
      </c>
      <c r="AA167">
        <v>253</v>
      </c>
      <c r="AB167">
        <v>61</v>
      </c>
      <c r="AC167">
        <v>10</v>
      </c>
      <c r="AD167">
        <v>701500</v>
      </c>
      <c r="AE167" t="s">
        <v>6025</v>
      </c>
      <c r="AF167" s="1">
        <v>46203</v>
      </c>
      <c r="AG167" t="s">
        <v>6087</v>
      </c>
      <c r="AH167" t="s">
        <v>6035</v>
      </c>
      <c r="AI167" t="s">
        <v>6028</v>
      </c>
      <c r="AJ167" t="s">
        <v>6925</v>
      </c>
      <c r="AK167">
        <v>14500</v>
      </c>
      <c r="AL167">
        <v>1755.95</v>
      </c>
      <c r="AM167">
        <v>12744.05</v>
      </c>
      <c r="AN167">
        <v>11500</v>
      </c>
      <c r="AO167">
        <v>1244.05</v>
      </c>
      <c r="AP167">
        <v>9.7600000000000006E-2</v>
      </c>
    </row>
    <row r="168" spans="1:42" x14ac:dyDescent="0.35">
      <c r="A168" t="s">
        <v>287</v>
      </c>
      <c r="B168" s="1">
        <v>45174</v>
      </c>
      <c r="C168" t="s">
        <v>288</v>
      </c>
      <c r="D168" t="s">
        <v>54</v>
      </c>
      <c r="E168">
        <v>1</v>
      </c>
      <c r="F168" t="s">
        <v>24</v>
      </c>
      <c r="G168" t="s">
        <v>96</v>
      </c>
      <c r="H168" t="s">
        <v>25</v>
      </c>
      <c r="I168" t="s">
        <v>43</v>
      </c>
      <c r="J168" t="s">
        <v>109</v>
      </c>
      <c r="K168">
        <v>2023</v>
      </c>
      <c r="L168" t="s">
        <v>60</v>
      </c>
      <c r="M168" t="s">
        <v>5888</v>
      </c>
      <c r="N168" t="s">
        <v>5889</v>
      </c>
      <c r="O168" t="s">
        <v>5890</v>
      </c>
      <c r="P168" t="s">
        <v>5891</v>
      </c>
      <c r="Q168" t="s">
        <v>5892</v>
      </c>
      <c r="R168">
        <v>52000</v>
      </c>
      <c r="S168">
        <v>65000</v>
      </c>
      <c r="T168">
        <v>0.2</v>
      </c>
      <c r="U168" t="s">
        <v>5893</v>
      </c>
      <c r="V168">
        <v>12</v>
      </c>
      <c r="W168" s="1">
        <v>45506</v>
      </c>
      <c r="X168" t="s">
        <v>5894</v>
      </c>
      <c r="Y168">
        <v>302</v>
      </c>
      <c r="Z168">
        <v>109</v>
      </c>
      <c r="AA168">
        <v>415</v>
      </c>
      <c r="AB168">
        <v>0</v>
      </c>
      <c r="AC168">
        <v>10</v>
      </c>
      <c r="AD168">
        <v>0</v>
      </c>
      <c r="AE168" t="s">
        <v>6029</v>
      </c>
      <c r="AF168" s="1">
        <v>46203</v>
      </c>
      <c r="AG168" t="s">
        <v>6179</v>
      </c>
      <c r="AH168" t="s">
        <v>6027</v>
      </c>
      <c r="AI168" t="s">
        <v>6028</v>
      </c>
      <c r="AJ168" t="s">
        <v>6925</v>
      </c>
      <c r="AK168">
        <v>65000</v>
      </c>
      <c r="AL168">
        <v>9210.5</v>
      </c>
      <c r="AM168">
        <v>55789.5</v>
      </c>
      <c r="AN168">
        <v>52000</v>
      </c>
      <c r="AO168">
        <v>3789.5</v>
      </c>
      <c r="AP168">
        <v>6.7900000000000002E-2</v>
      </c>
    </row>
    <row r="169" spans="1:42" hidden="1" x14ac:dyDescent="0.35">
      <c r="A169" t="s">
        <v>1039</v>
      </c>
      <c r="B169" s="1">
        <v>45226</v>
      </c>
      <c r="C169" t="s">
        <v>1040</v>
      </c>
      <c r="D169" t="s">
        <v>92</v>
      </c>
      <c r="E169">
        <v>2</v>
      </c>
      <c r="F169" t="s">
        <v>15</v>
      </c>
      <c r="G169" t="s">
        <v>31</v>
      </c>
      <c r="H169" t="s">
        <v>25</v>
      </c>
      <c r="I169" t="s">
        <v>43</v>
      </c>
      <c r="J169" t="s">
        <v>55</v>
      </c>
      <c r="K169">
        <v>2023</v>
      </c>
      <c r="L169" t="s">
        <v>51</v>
      </c>
      <c r="M169" t="s">
        <v>5973</v>
      </c>
      <c r="N169" t="s">
        <v>5974</v>
      </c>
      <c r="O169" t="s">
        <v>5975</v>
      </c>
      <c r="P169" t="s">
        <v>5899</v>
      </c>
      <c r="Q169" t="s">
        <v>5976</v>
      </c>
      <c r="R169">
        <v>7600</v>
      </c>
      <c r="S169">
        <v>9800</v>
      </c>
      <c r="T169">
        <v>0.22450000000000001</v>
      </c>
      <c r="U169" t="s">
        <v>5901</v>
      </c>
      <c r="V169">
        <v>36</v>
      </c>
      <c r="W169" s="1">
        <v>45281</v>
      </c>
      <c r="X169" t="s">
        <v>5894</v>
      </c>
      <c r="Y169">
        <v>214</v>
      </c>
      <c r="Z169">
        <v>101</v>
      </c>
      <c r="AA169">
        <v>188</v>
      </c>
      <c r="AB169">
        <v>51</v>
      </c>
      <c r="AC169">
        <v>10</v>
      </c>
      <c r="AD169">
        <v>387600</v>
      </c>
      <c r="AE169" t="s">
        <v>6025</v>
      </c>
      <c r="AF169" s="1">
        <v>46203</v>
      </c>
      <c r="AG169" t="s">
        <v>6088</v>
      </c>
      <c r="AH169" t="s">
        <v>6035</v>
      </c>
      <c r="AI169" t="s">
        <v>6028</v>
      </c>
      <c r="AJ169" t="s">
        <v>6925</v>
      </c>
      <c r="AK169">
        <v>19600</v>
      </c>
      <c r="AL169">
        <v>1368.08</v>
      </c>
      <c r="AM169">
        <v>18231.919999999998</v>
      </c>
      <c r="AN169">
        <v>15200</v>
      </c>
      <c r="AO169">
        <v>3031.92</v>
      </c>
      <c r="AP169">
        <v>0.1663</v>
      </c>
    </row>
    <row r="170" spans="1:42" hidden="1" x14ac:dyDescent="0.35">
      <c r="A170" t="s">
        <v>289</v>
      </c>
      <c r="B170" s="1">
        <v>45202</v>
      </c>
      <c r="C170" t="s">
        <v>290</v>
      </c>
      <c r="D170" t="s">
        <v>208</v>
      </c>
      <c r="E170">
        <v>1</v>
      </c>
      <c r="F170" t="s">
        <v>48</v>
      </c>
      <c r="G170" t="s">
        <v>31</v>
      </c>
      <c r="H170" t="s">
        <v>17</v>
      </c>
      <c r="I170" t="s">
        <v>33</v>
      </c>
      <c r="J170" t="s">
        <v>55</v>
      </c>
      <c r="K170">
        <v>2023</v>
      </c>
      <c r="L170" t="s">
        <v>51</v>
      </c>
      <c r="M170" t="s">
        <v>5910</v>
      </c>
      <c r="N170" t="s">
        <v>5889</v>
      </c>
      <c r="O170" t="s">
        <v>5898</v>
      </c>
      <c r="P170" t="s">
        <v>5907</v>
      </c>
      <c r="Q170" t="s">
        <v>5911</v>
      </c>
      <c r="R170">
        <v>10500</v>
      </c>
      <c r="S170">
        <v>13000</v>
      </c>
      <c r="T170">
        <v>0.1923</v>
      </c>
      <c r="U170" t="s">
        <v>5909</v>
      </c>
      <c r="V170">
        <v>12</v>
      </c>
      <c r="W170" s="1">
        <v>45395</v>
      </c>
      <c r="X170" t="s">
        <v>5894</v>
      </c>
      <c r="Y170">
        <v>256</v>
      </c>
      <c r="Z170">
        <v>119</v>
      </c>
      <c r="AA170">
        <v>288</v>
      </c>
      <c r="AB170">
        <v>32</v>
      </c>
      <c r="AC170">
        <v>10</v>
      </c>
      <c r="AD170">
        <v>336000</v>
      </c>
      <c r="AE170" t="s">
        <v>6025</v>
      </c>
      <c r="AF170" s="1">
        <v>46203</v>
      </c>
      <c r="AG170" t="s">
        <v>6181</v>
      </c>
      <c r="AH170" t="s">
        <v>6027</v>
      </c>
      <c r="AI170" t="s">
        <v>6028</v>
      </c>
      <c r="AJ170" t="s">
        <v>6925</v>
      </c>
      <c r="AK170">
        <v>13000</v>
      </c>
      <c r="AL170">
        <v>87.1</v>
      </c>
      <c r="AM170">
        <v>12912.9</v>
      </c>
      <c r="AN170">
        <v>10500</v>
      </c>
      <c r="AO170">
        <v>2412.9</v>
      </c>
      <c r="AP170">
        <v>0.18690000000000001</v>
      </c>
    </row>
    <row r="171" spans="1:42" hidden="1" x14ac:dyDescent="0.35">
      <c r="A171" t="s">
        <v>291</v>
      </c>
      <c r="B171" s="1">
        <v>44962</v>
      </c>
      <c r="C171" t="s">
        <v>292</v>
      </c>
      <c r="D171" t="s">
        <v>92</v>
      </c>
      <c r="E171">
        <v>1</v>
      </c>
      <c r="F171" t="s">
        <v>30</v>
      </c>
      <c r="G171" t="s">
        <v>71</v>
      </c>
      <c r="H171" t="s">
        <v>25</v>
      </c>
      <c r="I171" t="s">
        <v>26</v>
      </c>
      <c r="J171" t="s">
        <v>19</v>
      </c>
      <c r="K171">
        <v>2023</v>
      </c>
      <c r="L171" t="s">
        <v>20</v>
      </c>
      <c r="M171" t="s">
        <v>5973</v>
      </c>
      <c r="N171" t="s">
        <v>5974</v>
      </c>
      <c r="O171" t="s">
        <v>5975</v>
      </c>
      <c r="P171" t="s">
        <v>5899</v>
      </c>
      <c r="Q171" t="s">
        <v>5976</v>
      </c>
      <c r="R171">
        <v>7600</v>
      </c>
      <c r="S171">
        <v>9800</v>
      </c>
      <c r="T171">
        <v>0.22450000000000001</v>
      </c>
      <c r="U171" t="s">
        <v>5901</v>
      </c>
      <c r="V171">
        <v>36</v>
      </c>
      <c r="W171" s="1">
        <v>45281</v>
      </c>
      <c r="X171" t="s">
        <v>5894</v>
      </c>
      <c r="Y171">
        <v>214</v>
      </c>
      <c r="Z171">
        <v>101</v>
      </c>
      <c r="AA171">
        <v>188</v>
      </c>
      <c r="AB171">
        <v>51</v>
      </c>
      <c r="AC171">
        <v>10</v>
      </c>
      <c r="AD171">
        <v>387600</v>
      </c>
      <c r="AE171" t="s">
        <v>6025</v>
      </c>
      <c r="AF171" s="1">
        <v>46203</v>
      </c>
      <c r="AG171" t="s">
        <v>6182</v>
      </c>
      <c r="AH171" t="s">
        <v>6035</v>
      </c>
      <c r="AI171" t="s">
        <v>6028</v>
      </c>
      <c r="AJ171" t="s">
        <v>6924</v>
      </c>
      <c r="AK171">
        <v>9800</v>
      </c>
      <c r="AL171">
        <v>304.77999999999997</v>
      </c>
      <c r="AM171">
        <v>9495.2199999999993</v>
      </c>
      <c r="AN171">
        <v>7600</v>
      </c>
      <c r="AO171">
        <v>1895.22</v>
      </c>
      <c r="AP171">
        <v>0.1996</v>
      </c>
    </row>
    <row r="172" spans="1:42" hidden="1" x14ac:dyDescent="0.35">
      <c r="A172" t="s">
        <v>293</v>
      </c>
      <c r="B172" s="1">
        <v>45035</v>
      </c>
      <c r="C172" t="s">
        <v>294</v>
      </c>
      <c r="D172" t="s">
        <v>188</v>
      </c>
      <c r="E172">
        <v>1</v>
      </c>
      <c r="F172" t="s">
        <v>128</v>
      </c>
      <c r="G172" t="s">
        <v>31</v>
      </c>
      <c r="H172" t="s">
        <v>32</v>
      </c>
      <c r="I172" t="s">
        <v>43</v>
      </c>
      <c r="J172" t="s">
        <v>44</v>
      </c>
      <c r="K172">
        <v>2023</v>
      </c>
      <c r="L172" t="s">
        <v>35</v>
      </c>
      <c r="M172" t="s">
        <v>5936</v>
      </c>
      <c r="N172" t="s">
        <v>5931</v>
      </c>
      <c r="O172" t="s">
        <v>5937</v>
      </c>
      <c r="P172" t="s">
        <v>5938</v>
      </c>
      <c r="Q172" t="s">
        <v>5939</v>
      </c>
      <c r="R172">
        <v>3400</v>
      </c>
      <c r="S172">
        <v>4500</v>
      </c>
      <c r="T172">
        <v>0.24440000000000001</v>
      </c>
      <c r="U172" t="s">
        <v>5940</v>
      </c>
      <c r="V172">
        <v>6</v>
      </c>
      <c r="W172" s="1">
        <v>45061</v>
      </c>
      <c r="X172" t="s">
        <v>5894</v>
      </c>
      <c r="Y172">
        <v>200</v>
      </c>
      <c r="Z172">
        <v>91</v>
      </c>
      <c r="AA172">
        <v>223</v>
      </c>
      <c r="AB172">
        <v>18</v>
      </c>
      <c r="AC172">
        <v>10</v>
      </c>
      <c r="AD172">
        <v>61200</v>
      </c>
      <c r="AE172" t="s">
        <v>6025</v>
      </c>
      <c r="AF172" s="1">
        <v>46203</v>
      </c>
      <c r="AG172" t="s">
        <v>6184</v>
      </c>
      <c r="AH172" t="s">
        <v>6027</v>
      </c>
      <c r="AI172" t="s">
        <v>6028</v>
      </c>
      <c r="AJ172" t="s">
        <v>6924</v>
      </c>
      <c r="AK172">
        <v>4500</v>
      </c>
      <c r="AL172">
        <v>121.5</v>
      </c>
      <c r="AM172">
        <v>4378.5</v>
      </c>
      <c r="AN172">
        <v>3400</v>
      </c>
      <c r="AO172">
        <v>978.5</v>
      </c>
      <c r="AP172">
        <v>0.2235</v>
      </c>
    </row>
    <row r="173" spans="1:42" x14ac:dyDescent="0.35">
      <c r="A173" t="s">
        <v>295</v>
      </c>
      <c r="B173" s="1">
        <v>45119</v>
      </c>
      <c r="C173" t="s">
        <v>296</v>
      </c>
      <c r="D173" t="s">
        <v>42</v>
      </c>
      <c r="E173">
        <v>1</v>
      </c>
      <c r="F173" t="s">
        <v>58</v>
      </c>
      <c r="G173" t="s">
        <v>16</v>
      </c>
      <c r="H173" t="s">
        <v>32</v>
      </c>
      <c r="I173" t="s">
        <v>33</v>
      </c>
      <c r="J173" t="s">
        <v>97</v>
      </c>
      <c r="K173">
        <v>2023</v>
      </c>
      <c r="L173" t="s">
        <v>60</v>
      </c>
      <c r="M173" t="s">
        <v>5897</v>
      </c>
      <c r="N173" t="s">
        <v>5889</v>
      </c>
      <c r="O173" t="s">
        <v>5898</v>
      </c>
      <c r="P173" t="s">
        <v>5899</v>
      </c>
      <c r="Q173" t="s">
        <v>5900</v>
      </c>
      <c r="R173">
        <v>31000</v>
      </c>
      <c r="S173">
        <v>38000</v>
      </c>
      <c r="T173">
        <v>0.1842</v>
      </c>
      <c r="U173" t="s">
        <v>5901</v>
      </c>
      <c r="V173">
        <v>12</v>
      </c>
      <c r="W173" s="1">
        <v>45246</v>
      </c>
      <c r="X173" t="s">
        <v>5894</v>
      </c>
      <c r="Y173">
        <v>278</v>
      </c>
      <c r="Z173">
        <v>80</v>
      </c>
      <c r="AA173">
        <v>346</v>
      </c>
      <c r="AB173">
        <v>0</v>
      </c>
      <c r="AC173">
        <v>10</v>
      </c>
      <c r="AD173">
        <v>0</v>
      </c>
      <c r="AE173" t="s">
        <v>6029</v>
      </c>
      <c r="AF173" s="1">
        <v>46203</v>
      </c>
      <c r="AG173" t="s">
        <v>6186</v>
      </c>
      <c r="AH173" t="s">
        <v>6027</v>
      </c>
      <c r="AI173" t="s">
        <v>6028</v>
      </c>
      <c r="AJ173" t="s">
        <v>6925</v>
      </c>
      <c r="AK173">
        <v>38000</v>
      </c>
      <c r="AL173">
        <v>4180</v>
      </c>
      <c r="AM173">
        <v>33820</v>
      </c>
      <c r="AN173">
        <v>31000</v>
      </c>
      <c r="AO173">
        <v>2820</v>
      </c>
      <c r="AP173">
        <v>8.3400000000000002E-2</v>
      </c>
    </row>
    <row r="174" spans="1:42" hidden="1" x14ac:dyDescent="0.35">
      <c r="A174" t="s">
        <v>918</v>
      </c>
      <c r="B174" s="1">
        <v>45271</v>
      </c>
      <c r="C174" t="s">
        <v>152</v>
      </c>
      <c r="D174" t="s">
        <v>216</v>
      </c>
      <c r="E174">
        <v>5</v>
      </c>
      <c r="F174" t="s">
        <v>15</v>
      </c>
      <c r="G174" t="s">
        <v>96</v>
      </c>
      <c r="H174" t="s">
        <v>17</v>
      </c>
      <c r="I174" t="s">
        <v>33</v>
      </c>
      <c r="J174" t="s">
        <v>155</v>
      </c>
      <c r="K174">
        <v>2023</v>
      </c>
      <c r="L174" t="s">
        <v>51</v>
      </c>
      <c r="M174" t="s">
        <v>5999</v>
      </c>
      <c r="N174" t="s">
        <v>5989</v>
      </c>
      <c r="O174" t="s">
        <v>6000</v>
      </c>
      <c r="P174" t="s">
        <v>6001</v>
      </c>
      <c r="Q174" t="s">
        <v>6002</v>
      </c>
      <c r="R174">
        <v>300</v>
      </c>
      <c r="S174">
        <v>500</v>
      </c>
      <c r="T174">
        <v>0.4</v>
      </c>
      <c r="U174" t="s">
        <v>5940</v>
      </c>
      <c r="V174">
        <v>3</v>
      </c>
      <c r="W174" s="1">
        <v>45115</v>
      </c>
      <c r="X174" t="s">
        <v>5894</v>
      </c>
      <c r="Y174">
        <v>197</v>
      </c>
      <c r="Z174">
        <v>100</v>
      </c>
      <c r="AA174">
        <v>205</v>
      </c>
      <c r="AB174">
        <v>66</v>
      </c>
      <c r="AC174">
        <v>10</v>
      </c>
      <c r="AD174">
        <v>19800</v>
      </c>
      <c r="AE174" t="s">
        <v>6025</v>
      </c>
      <c r="AF174" s="1">
        <v>46203</v>
      </c>
      <c r="AG174" t="s">
        <v>6091</v>
      </c>
      <c r="AH174" t="s">
        <v>6027</v>
      </c>
      <c r="AI174" t="s">
        <v>6028</v>
      </c>
      <c r="AJ174" t="s">
        <v>6925</v>
      </c>
      <c r="AK174">
        <v>2500</v>
      </c>
      <c r="AL174">
        <v>148.5</v>
      </c>
      <c r="AM174">
        <v>2351.5</v>
      </c>
      <c r="AN174">
        <v>1500</v>
      </c>
      <c r="AO174">
        <v>851.5</v>
      </c>
      <c r="AP174">
        <v>0.36209999999999998</v>
      </c>
    </row>
    <row r="175" spans="1:42" hidden="1" x14ac:dyDescent="0.35">
      <c r="A175" t="s">
        <v>297</v>
      </c>
      <c r="B175" s="1">
        <v>45068</v>
      </c>
      <c r="C175" t="s">
        <v>244</v>
      </c>
      <c r="D175" t="s">
        <v>65</v>
      </c>
      <c r="E175">
        <v>2</v>
      </c>
      <c r="F175" t="s">
        <v>128</v>
      </c>
      <c r="G175" t="s">
        <v>16</v>
      </c>
      <c r="H175" t="s">
        <v>32</v>
      </c>
      <c r="I175" t="s">
        <v>43</v>
      </c>
      <c r="J175" t="s">
        <v>75</v>
      </c>
      <c r="K175">
        <v>2023</v>
      </c>
      <c r="L175" t="s">
        <v>35</v>
      </c>
      <c r="M175" t="s">
        <v>5906</v>
      </c>
      <c r="N175" t="s">
        <v>5889</v>
      </c>
      <c r="O175" t="s">
        <v>5898</v>
      </c>
      <c r="P175" t="s">
        <v>5907</v>
      </c>
      <c r="Q175" t="s">
        <v>5908</v>
      </c>
      <c r="R175">
        <v>17500</v>
      </c>
      <c r="S175">
        <v>22000</v>
      </c>
      <c r="T175">
        <v>0.20449999999999999</v>
      </c>
      <c r="U175" t="s">
        <v>5909</v>
      </c>
      <c r="V175">
        <v>12</v>
      </c>
      <c r="W175" s="1">
        <v>45337</v>
      </c>
      <c r="X175" t="s">
        <v>5894</v>
      </c>
      <c r="Y175">
        <v>373</v>
      </c>
      <c r="Z175">
        <v>88</v>
      </c>
      <c r="AA175">
        <v>389</v>
      </c>
      <c r="AB175">
        <v>78</v>
      </c>
      <c r="AC175">
        <v>10</v>
      </c>
      <c r="AD175">
        <v>1365000</v>
      </c>
      <c r="AE175" t="s">
        <v>6025</v>
      </c>
      <c r="AF175" s="1">
        <v>46203</v>
      </c>
      <c r="AG175" t="s">
        <v>6147</v>
      </c>
      <c r="AH175" t="s">
        <v>6035</v>
      </c>
      <c r="AI175" t="s">
        <v>6028</v>
      </c>
      <c r="AJ175" t="s">
        <v>6924</v>
      </c>
      <c r="AK175">
        <v>44000</v>
      </c>
      <c r="AL175">
        <v>5821.2</v>
      </c>
      <c r="AM175">
        <v>38178.800000000003</v>
      </c>
      <c r="AN175">
        <v>35000</v>
      </c>
      <c r="AO175">
        <v>3178.8</v>
      </c>
      <c r="AP175">
        <v>8.3299999999999999E-2</v>
      </c>
    </row>
    <row r="176" spans="1:42" hidden="1" x14ac:dyDescent="0.35">
      <c r="A176" t="s">
        <v>298</v>
      </c>
      <c r="B176" s="1">
        <v>45278</v>
      </c>
      <c r="C176" t="s">
        <v>299</v>
      </c>
      <c r="D176" t="s">
        <v>82</v>
      </c>
      <c r="E176">
        <v>2</v>
      </c>
      <c r="F176" t="s">
        <v>48</v>
      </c>
      <c r="G176" t="s">
        <v>31</v>
      </c>
      <c r="H176" t="s">
        <v>32</v>
      </c>
      <c r="I176" t="s">
        <v>18</v>
      </c>
      <c r="J176" t="s">
        <v>155</v>
      </c>
      <c r="K176">
        <v>2023</v>
      </c>
      <c r="L176" t="s">
        <v>51</v>
      </c>
      <c r="M176" t="s">
        <v>5895</v>
      </c>
      <c r="N176" t="s">
        <v>5889</v>
      </c>
      <c r="O176" t="s">
        <v>5890</v>
      </c>
      <c r="P176" t="s">
        <v>5891</v>
      </c>
      <c r="Q176" t="s">
        <v>5896</v>
      </c>
      <c r="R176">
        <v>78000</v>
      </c>
      <c r="S176">
        <v>95000</v>
      </c>
      <c r="T176">
        <v>0.1789</v>
      </c>
      <c r="U176" t="s">
        <v>5893</v>
      </c>
      <c r="V176">
        <v>12</v>
      </c>
      <c r="W176" s="1">
        <v>45187</v>
      </c>
      <c r="X176" t="s">
        <v>5894</v>
      </c>
      <c r="Y176">
        <v>351</v>
      </c>
      <c r="Z176">
        <v>112</v>
      </c>
      <c r="AA176">
        <v>335</v>
      </c>
      <c r="AB176">
        <v>32</v>
      </c>
      <c r="AC176">
        <v>10</v>
      </c>
      <c r="AD176">
        <v>2496000</v>
      </c>
      <c r="AE176" t="s">
        <v>6025</v>
      </c>
      <c r="AF176" s="1">
        <v>46203</v>
      </c>
      <c r="AG176" t="s">
        <v>6188</v>
      </c>
      <c r="AH176" t="s">
        <v>6035</v>
      </c>
      <c r="AI176" t="s">
        <v>6028</v>
      </c>
      <c r="AJ176" t="s">
        <v>6925</v>
      </c>
      <c r="AK176">
        <v>190000</v>
      </c>
      <c r="AL176">
        <v>11875</v>
      </c>
      <c r="AM176">
        <v>178125</v>
      </c>
      <c r="AN176">
        <v>156000</v>
      </c>
      <c r="AO176">
        <v>22125</v>
      </c>
      <c r="AP176">
        <v>0.1242</v>
      </c>
    </row>
    <row r="177" spans="1:42" hidden="1" x14ac:dyDescent="0.35">
      <c r="A177" t="s">
        <v>528</v>
      </c>
      <c r="B177" s="1">
        <v>44950</v>
      </c>
      <c r="C177" t="s">
        <v>154</v>
      </c>
      <c r="D177" t="s">
        <v>208</v>
      </c>
      <c r="E177">
        <v>3</v>
      </c>
      <c r="F177" t="s">
        <v>24</v>
      </c>
      <c r="G177" t="s">
        <v>31</v>
      </c>
      <c r="H177" t="s">
        <v>25</v>
      </c>
      <c r="I177" t="s">
        <v>43</v>
      </c>
      <c r="J177" t="s">
        <v>112</v>
      </c>
      <c r="K177">
        <v>2023</v>
      </c>
      <c r="L177" t="s">
        <v>20</v>
      </c>
      <c r="M177" t="s">
        <v>5910</v>
      </c>
      <c r="N177" t="s">
        <v>5889</v>
      </c>
      <c r="O177" t="s">
        <v>5898</v>
      </c>
      <c r="P177" t="s">
        <v>5907</v>
      </c>
      <c r="Q177" t="s">
        <v>5911</v>
      </c>
      <c r="R177">
        <v>10500</v>
      </c>
      <c r="S177">
        <v>13000</v>
      </c>
      <c r="T177">
        <v>0.1923</v>
      </c>
      <c r="U177" t="s">
        <v>5909</v>
      </c>
      <c r="V177">
        <v>12</v>
      </c>
      <c r="W177" s="1">
        <v>45395</v>
      </c>
      <c r="X177" t="s">
        <v>5894</v>
      </c>
      <c r="Y177">
        <v>256</v>
      </c>
      <c r="Z177">
        <v>119</v>
      </c>
      <c r="AA177">
        <v>288</v>
      </c>
      <c r="AB177">
        <v>32</v>
      </c>
      <c r="AC177">
        <v>10</v>
      </c>
      <c r="AD177">
        <v>336000</v>
      </c>
      <c r="AE177" t="s">
        <v>6025</v>
      </c>
      <c r="AF177" s="1">
        <v>46203</v>
      </c>
      <c r="AG177" t="s">
        <v>6092</v>
      </c>
      <c r="AH177" t="s">
        <v>6035</v>
      </c>
      <c r="AI177" t="s">
        <v>6028</v>
      </c>
      <c r="AJ177" t="s">
        <v>6924</v>
      </c>
      <c r="AK177">
        <v>39000</v>
      </c>
      <c r="AL177">
        <v>1158.3</v>
      </c>
      <c r="AM177">
        <v>37841.699999999997</v>
      </c>
      <c r="AN177">
        <v>31500</v>
      </c>
      <c r="AO177">
        <v>6341.7</v>
      </c>
      <c r="AP177">
        <v>0.1676</v>
      </c>
    </row>
    <row r="178" spans="1:42" hidden="1" x14ac:dyDescent="0.35">
      <c r="A178" t="s">
        <v>300</v>
      </c>
      <c r="B178" s="1">
        <v>45262</v>
      </c>
      <c r="C178" t="s">
        <v>301</v>
      </c>
      <c r="D178" t="s">
        <v>173</v>
      </c>
      <c r="E178">
        <v>1</v>
      </c>
      <c r="F178" t="s">
        <v>24</v>
      </c>
      <c r="G178" t="s">
        <v>16</v>
      </c>
      <c r="H178" t="s">
        <v>25</v>
      </c>
      <c r="I178" t="s">
        <v>18</v>
      </c>
      <c r="J178" t="s">
        <v>155</v>
      </c>
      <c r="K178">
        <v>2023</v>
      </c>
      <c r="L178" t="s">
        <v>51</v>
      </c>
      <c r="M178" t="s">
        <v>5904</v>
      </c>
      <c r="N178" t="s">
        <v>5889</v>
      </c>
      <c r="O178" t="s">
        <v>5898</v>
      </c>
      <c r="P178" t="s">
        <v>5899</v>
      </c>
      <c r="Q178" t="s">
        <v>5905</v>
      </c>
      <c r="R178">
        <v>12500</v>
      </c>
      <c r="S178">
        <v>15500</v>
      </c>
      <c r="T178">
        <v>0.19350000000000001</v>
      </c>
      <c r="U178" t="s">
        <v>5901</v>
      </c>
      <c r="V178">
        <v>12</v>
      </c>
      <c r="W178" s="1">
        <v>45140</v>
      </c>
      <c r="X178" t="s">
        <v>5894</v>
      </c>
      <c r="Y178">
        <v>313</v>
      </c>
      <c r="Z178">
        <v>58</v>
      </c>
      <c r="AA178">
        <v>294</v>
      </c>
      <c r="AB178">
        <v>65</v>
      </c>
      <c r="AC178">
        <v>10</v>
      </c>
      <c r="AD178">
        <v>812500</v>
      </c>
      <c r="AE178" t="s">
        <v>6025</v>
      </c>
      <c r="AF178" s="1">
        <v>46203</v>
      </c>
      <c r="AG178" t="s">
        <v>6190</v>
      </c>
      <c r="AH178" t="s">
        <v>6027</v>
      </c>
      <c r="AI178" t="s">
        <v>6028</v>
      </c>
      <c r="AJ178" t="s">
        <v>6925</v>
      </c>
      <c r="AK178">
        <v>15500</v>
      </c>
      <c r="AL178">
        <v>1711.2</v>
      </c>
      <c r="AM178">
        <v>13788.8</v>
      </c>
      <c r="AN178">
        <v>12500</v>
      </c>
      <c r="AO178">
        <v>1288.8</v>
      </c>
      <c r="AP178">
        <v>9.35E-2</v>
      </c>
    </row>
    <row r="179" spans="1:42" hidden="1" x14ac:dyDescent="0.35">
      <c r="A179" t="s">
        <v>302</v>
      </c>
      <c r="B179" s="1">
        <v>45088</v>
      </c>
      <c r="C179" t="s">
        <v>303</v>
      </c>
      <c r="D179" t="s">
        <v>100</v>
      </c>
      <c r="E179">
        <v>4</v>
      </c>
      <c r="F179" t="s">
        <v>128</v>
      </c>
      <c r="G179" t="s">
        <v>96</v>
      </c>
      <c r="H179" t="s">
        <v>25</v>
      </c>
      <c r="I179" t="s">
        <v>26</v>
      </c>
      <c r="J179" t="s">
        <v>34</v>
      </c>
      <c r="K179">
        <v>2023</v>
      </c>
      <c r="L179" t="s">
        <v>35</v>
      </c>
      <c r="M179" t="s">
        <v>5941</v>
      </c>
      <c r="N179" t="s">
        <v>5931</v>
      </c>
      <c r="O179" t="s">
        <v>5942</v>
      </c>
      <c r="P179" t="s">
        <v>5938</v>
      </c>
      <c r="Q179" t="s">
        <v>5943</v>
      </c>
      <c r="R179">
        <v>9800</v>
      </c>
      <c r="S179">
        <v>12500</v>
      </c>
      <c r="T179">
        <v>0.216</v>
      </c>
      <c r="U179" t="s">
        <v>5940</v>
      </c>
      <c r="V179">
        <v>6</v>
      </c>
      <c r="W179" s="1">
        <v>45383</v>
      </c>
      <c r="X179" t="s">
        <v>5894</v>
      </c>
      <c r="Y179">
        <v>102</v>
      </c>
      <c r="Z179">
        <v>94</v>
      </c>
      <c r="AA179">
        <v>142</v>
      </c>
      <c r="AB179">
        <v>76</v>
      </c>
      <c r="AC179">
        <v>10</v>
      </c>
      <c r="AD179">
        <v>744800</v>
      </c>
      <c r="AE179" t="s">
        <v>6025</v>
      </c>
      <c r="AF179" s="1">
        <v>46203</v>
      </c>
      <c r="AG179" t="s">
        <v>6192</v>
      </c>
      <c r="AH179" t="s">
        <v>6035</v>
      </c>
      <c r="AI179" t="s">
        <v>6028</v>
      </c>
      <c r="AJ179" t="s">
        <v>6924</v>
      </c>
      <c r="AK179">
        <v>50000</v>
      </c>
      <c r="AL179">
        <v>1625</v>
      </c>
      <c r="AM179">
        <v>48375</v>
      </c>
      <c r="AN179">
        <v>39200</v>
      </c>
      <c r="AO179">
        <v>9175</v>
      </c>
      <c r="AP179">
        <v>0.18970000000000001</v>
      </c>
    </row>
    <row r="180" spans="1:42" hidden="1" x14ac:dyDescent="0.35">
      <c r="A180" t="s">
        <v>356</v>
      </c>
      <c r="B180" s="1">
        <v>45208</v>
      </c>
      <c r="C180" t="s">
        <v>194</v>
      </c>
      <c r="D180" t="s">
        <v>188</v>
      </c>
      <c r="E180">
        <v>1</v>
      </c>
      <c r="F180" t="s">
        <v>48</v>
      </c>
      <c r="G180" t="s">
        <v>96</v>
      </c>
      <c r="H180" t="s">
        <v>25</v>
      </c>
      <c r="I180" t="s">
        <v>43</v>
      </c>
      <c r="J180" t="s">
        <v>55</v>
      </c>
      <c r="K180">
        <v>2023</v>
      </c>
      <c r="L180" t="s">
        <v>51</v>
      </c>
      <c r="M180" t="s">
        <v>5936</v>
      </c>
      <c r="N180" t="s">
        <v>5931</v>
      </c>
      <c r="O180" t="s">
        <v>5937</v>
      </c>
      <c r="P180" t="s">
        <v>5938</v>
      </c>
      <c r="Q180" t="s">
        <v>5939</v>
      </c>
      <c r="R180">
        <v>3400</v>
      </c>
      <c r="S180">
        <v>4500</v>
      </c>
      <c r="T180">
        <v>0.24440000000000001</v>
      </c>
      <c r="U180" t="s">
        <v>5940</v>
      </c>
      <c r="V180">
        <v>6</v>
      </c>
      <c r="W180" s="1">
        <v>45061</v>
      </c>
      <c r="X180" t="s">
        <v>5894</v>
      </c>
      <c r="Y180">
        <v>200</v>
      </c>
      <c r="Z180">
        <v>91</v>
      </c>
      <c r="AA180">
        <v>223</v>
      </c>
      <c r="AB180">
        <v>18</v>
      </c>
      <c r="AC180">
        <v>10</v>
      </c>
      <c r="AD180">
        <v>61200</v>
      </c>
      <c r="AE180" t="s">
        <v>6025</v>
      </c>
      <c r="AF180" s="1">
        <v>46203</v>
      </c>
      <c r="AG180" t="s">
        <v>6093</v>
      </c>
      <c r="AH180" t="s">
        <v>6027</v>
      </c>
      <c r="AI180" t="s">
        <v>6028</v>
      </c>
      <c r="AJ180" t="s">
        <v>6925</v>
      </c>
      <c r="AK180">
        <v>4500</v>
      </c>
      <c r="AL180">
        <v>41.85</v>
      </c>
      <c r="AM180">
        <v>4458.1499999999996</v>
      </c>
      <c r="AN180">
        <v>3400</v>
      </c>
      <c r="AO180">
        <v>1058.1500000000001</v>
      </c>
      <c r="AP180">
        <v>0.2374</v>
      </c>
    </row>
    <row r="181" spans="1:42" hidden="1" x14ac:dyDescent="0.35">
      <c r="A181" t="s">
        <v>304</v>
      </c>
      <c r="B181" s="1">
        <v>45233</v>
      </c>
      <c r="C181" t="s">
        <v>305</v>
      </c>
      <c r="D181" t="s">
        <v>140</v>
      </c>
      <c r="E181">
        <v>1</v>
      </c>
      <c r="F181" t="s">
        <v>58</v>
      </c>
      <c r="G181" t="s">
        <v>31</v>
      </c>
      <c r="H181" t="s">
        <v>32</v>
      </c>
      <c r="I181" t="s">
        <v>33</v>
      </c>
      <c r="J181" t="s">
        <v>50</v>
      </c>
      <c r="K181">
        <v>2023</v>
      </c>
      <c r="L181" t="s">
        <v>51</v>
      </c>
      <c r="M181" t="s">
        <v>5944</v>
      </c>
      <c r="N181" t="s">
        <v>5931</v>
      </c>
      <c r="O181" t="s">
        <v>5945</v>
      </c>
      <c r="P181" t="s">
        <v>5946</v>
      </c>
      <c r="Q181" t="s">
        <v>5947</v>
      </c>
      <c r="R181">
        <v>6500</v>
      </c>
      <c r="S181">
        <v>8500</v>
      </c>
      <c r="T181">
        <v>0.23530000000000001</v>
      </c>
      <c r="U181" t="s">
        <v>5940</v>
      </c>
      <c r="V181">
        <v>6</v>
      </c>
      <c r="W181" s="1">
        <v>44693</v>
      </c>
      <c r="X181" t="s">
        <v>5894</v>
      </c>
      <c r="Y181">
        <v>116</v>
      </c>
      <c r="Z181">
        <v>117</v>
      </c>
      <c r="AA181">
        <v>124</v>
      </c>
      <c r="AB181">
        <v>67</v>
      </c>
      <c r="AC181">
        <v>10</v>
      </c>
      <c r="AD181">
        <v>435500</v>
      </c>
      <c r="AE181" t="s">
        <v>6025</v>
      </c>
      <c r="AF181" s="1">
        <v>46203</v>
      </c>
      <c r="AG181" t="s">
        <v>6193</v>
      </c>
      <c r="AH181" t="s">
        <v>6035</v>
      </c>
      <c r="AI181" t="s">
        <v>6028</v>
      </c>
      <c r="AJ181" t="s">
        <v>6925</v>
      </c>
      <c r="AK181">
        <v>8500</v>
      </c>
      <c r="AL181">
        <v>717.4</v>
      </c>
      <c r="AM181">
        <v>7782.6</v>
      </c>
      <c r="AN181">
        <v>6500</v>
      </c>
      <c r="AO181">
        <v>1282.5999999999999</v>
      </c>
      <c r="AP181">
        <v>0.1648</v>
      </c>
    </row>
    <row r="182" spans="1:42" hidden="1" x14ac:dyDescent="0.35">
      <c r="A182" t="s">
        <v>306</v>
      </c>
      <c r="B182" s="1">
        <v>45010</v>
      </c>
      <c r="C182" t="s">
        <v>307</v>
      </c>
      <c r="D182" t="s">
        <v>221</v>
      </c>
      <c r="E182">
        <v>1</v>
      </c>
      <c r="F182" t="s">
        <v>48</v>
      </c>
      <c r="G182" t="s">
        <v>16</v>
      </c>
      <c r="H182" t="s">
        <v>17</v>
      </c>
      <c r="I182" t="s">
        <v>33</v>
      </c>
      <c r="J182" t="s">
        <v>39</v>
      </c>
      <c r="K182">
        <v>2023</v>
      </c>
      <c r="L182" t="s">
        <v>20</v>
      </c>
      <c r="M182" t="s">
        <v>5966</v>
      </c>
      <c r="N182" t="s">
        <v>5967</v>
      </c>
      <c r="O182" t="s">
        <v>5968</v>
      </c>
      <c r="P182" t="s">
        <v>5899</v>
      </c>
      <c r="Q182" t="s">
        <v>5969</v>
      </c>
      <c r="R182">
        <v>11500</v>
      </c>
      <c r="S182">
        <v>14500</v>
      </c>
      <c r="T182">
        <v>0.2069</v>
      </c>
      <c r="U182" t="s">
        <v>5901</v>
      </c>
      <c r="V182">
        <v>12</v>
      </c>
      <c r="W182" s="1">
        <v>44903</v>
      </c>
      <c r="X182" t="s">
        <v>5894</v>
      </c>
      <c r="Y182">
        <v>217</v>
      </c>
      <c r="Z182">
        <v>53</v>
      </c>
      <c r="AA182">
        <v>253</v>
      </c>
      <c r="AB182">
        <v>61</v>
      </c>
      <c r="AC182">
        <v>10</v>
      </c>
      <c r="AD182">
        <v>701500</v>
      </c>
      <c r="AE182" t="s">
        <v>6025</v>
      </c>
      <c r="AF182" s="1">
        <v>46203</v>
      </c>
      <c r="AG182" t="s">
        <v>6195</v>
      </c>
      <c r="AH182" t="s">
        <v>6027</v>
      </c>
      <c r="AI182" t="s">
        <v>6028</v>
      </c>
      <c r="AJ182" t="s">
        <v>6924</v>
      </c>
      <c r="AK182">
        <v>14500</v>
      </c>
      <c r="AL182">
        <v>1673.3</v>
      </c>
      <c r="AM182">
        <v>12826.7</v>
      </c>
      <c r="AN182">
        <v>11500</v>
      </c>
      <c r="AO182">
        <v>1326.7</v>
      </c>
      <c r="AP182">
        <v>0.10340000000000001</v>
      </c>
    </row>
    <row r="183" spans="1:42" x14ac:dyDescent="0.35">
      <c r="A183" t="s">
        <v>1200</v>
      </c>
      <c r="B183" s="1">
        <v>44964</v>
      </c>
      <c r="C183" t="s">
        <v>1201</v>
      </c>
      <c r="D183" t="s">
        <v>195</v>
      </c>
      <c r="E183">
        <v>2</v>
      </c>
      <c r="F183" t="s">
        <v>30</v>
      </c>
      <c r="G183" t="s">
        <v>96</v>
      </c>
      <c r="H183" t="s">
        <v>17</v>
      </c>
      <c r="I183" t="s">
        <v>33</v>
      </c>
      <c r="J183" t="s">
        <v>19</v>
      </c>
      <c r="K183">
        <v>2023</v>
      </c>
      <c r="L183" t="s">
        <v>20</v>
      </c>
      <c r="M183" t="s">
        <v>5912</v>
      </c>
      <c r="N183" t="s">
        <v>5913</v>
      </c>
      <c r="O183" t="s">
        <v>5914</v>
      </c>
      <c r="P183" t="s">
        <v>5891</v>
      </c>
      <c r="Q183" t="s">
        <v>5915</v>
      </c>
      <c r="R183">
        <v>125000</v>
      </c>
      <c r="S183">
        <v>148000</v>
      </c>
      <c r="T183">
        <v>0.15540000000000001</v>
      </c>
      <c r="U183" t="s">
        <v>5893</v>
      </c>
      <c r="V183">
        <v>12</v>
      </c>
      <c r="W183" s="1">
        <v>44787</v>
      </c>
      <c r="X183" t="s">
        <v>5894</v>
      </c>
      <c r="Y183">
        <v>168</v>
      </c>
      <c r="Z183">
        <v>62</v>
      </c>
      <c r="AA183">
        <v>271</v>
      </c>
      <c r="AB183">
        <v>0</v>
      </c>
      <c r="AC183">
        <v>10</v>
      </c>
      <c r="AD183">
        <v>0</v>
      </c>
      <c r="AE183" t="s">
        <v>6029</v>
      </c>
      <c r="AF183" s="1">
        <v>46203</v>
      </c>
      <c r="AG183" t="s">
        <v>6095</v>
      </c>
      <c r="AH183" t="s">
        <v>6035</v>
      </c>
      <c r="AI183" t="s">
        <v>6028</v>
      </c>
      <c r="AJ183" t="s">
        <v>6924</v>
      </c>
      <c r="AK183">
        <v>296000</v>
      </c>
      <c r="AL183">
        <v>8110.4</v>
      </c>
      <c r="AM183">
        <v>287889.59999999998</v>
      </c>
      <c r="AN183">
        <v>250000</v>
      </c>
      <c r="AO183">
        <v>37889.599999999999</v>
      </c>
      <c r="AP183">
        <v>0.13159999999999999</v>
      </c>
    </row>
    <row r="184" spans="1:42" hidden="1" x14ac:dyDescent="0.35">
      <c r="A184" t="s">
        <v>308</v>
      </c>
      <c r="B184" s="1">
        <v>45046</v>
      </c>
      <c r="C184" t="s">
        <v>309</v>
      </c>
      <c r="D184" t="s">
        <v>173</v>
      </c>
      <c r="E184">
        <v>2</v>
      </c>
      <c r="F184" t="s">
        <v>128</v>
      </c>
      <c r="G184" t="s">
        <v>16</v>
      </c>
      <c r="H184" t="s">
        <v>25</v>
      </c>
      <c r="I184" t="s">
        <v>33</v>
      </c>
      <c r="J184" t="s">
        <v>44</v>
      </c>
      <c r="K184">
        <v>2023</v>
      </c>
      <c r="L184" t="s">
        <v>35</v>
      </c>
      <c r="M184" t="s">
        <v>5904</v>
      </c>
      <c r="N184" t="s">
        <v>5889</v>
      </c>
      <c r="O184" t="s">
        <v>5898</v>
      </c>
      <c r="P184" t="s">
        <v>5899</v>
      </c>
      <c r="Q184" t="s">
        <v>5905</v>
      </c>
      <c r="R184">
        <v>12500</v>
      </c>
      <c r="S184">
        <v>15500</v>
      </c>
      <c r="T184">
        <v>0.19350000000000001</v>
      </c>
      <c r="U184" t="s">
        <v>5901</v>
      </c>
      <c r="V184">
        <v>12</v>
      </c>
      <c r="W184" s="1">
        <v>45140</v>
      </c>
      <c r="X184" t="s">
        <v>5894</v>
      </c>
      <c r="Y184">
        <v>313</v>
      </c>
      <c r="Z184">
        <v>58</v>
      </c>
      <c r="AA184">
        <v>294</v>
      </c>
      <c r="AB184">
        <v>65</v>
      </c>
      <c r="AC184">
        <v>10</v>
      </c>
      <c r="AD184">
        <v>812500</v>
      </c>
      <c r="AE184" t="s">
        <v>6025</v>
      </c>
      <c r="AF184" s="1">
        <v>46203</v>
      </c>
      <c r="AG184" t="s">
        <v>6197</v>
      </c>
      <c r="AH184" t="s">
        <v>6027</v>
      </c>
      <c r="AI184" t="s">
        <v>6028</v>
      </c>
      <c r="AJ184" t="s">
        <v>6924</v>
      </c>
      <c r="AK184">
        <v>31000</v>
      </c>
      <c r="AL184">
        <v>1739.1</v>
      </c>
      <c r="AM184">
        <v>29260.9</v>
      </c>
      <c r="AN184">
        <v>25000</v>
      </c>
      <c r="AO184">
        <v>4260.8999999999996</v>
      </c>
      <c r="AP184">
        <v>0.14560000000000001</v>
      </c>
    </row>
    <row r="185" spans="1:42" hidden="1" x14ac:dyDescent="0.35">
      <c r="A185" t="s">
        <v>310</v>
      </c>
      <c r="B185" s="1">
        <v>45165</v>
      </c>
      <c r="C185" t="s">
        <v>311</v>
      </c>
      <c r="D185" t="s">
        <v>180</v>
      </c>
      <c r="E185">
        <v>2</v>
      </c>
      <c r="F185" t="s">
        <v>24</v>
      </c>
      <c r="G185" t="s">
        <v>96</v>
      </c>
      <c r="H185" t="s">
        <v>25</v>
      </c>
      <c r="I185" t="s">
        <v>43</v>
      </c>
      <c r="J185" t="s">
        <v>59</v>
      </c>
      <c r="K185">
        <v>2023</v>
      </c>
      <c r="L185" t="s">
        <v>60</v>
      </c>
      <c r="M185" t="s">
        <v>5956</v>
      </c>
      <c r="N185" t="s">
        <v>5949</v>
      </c>
      <c r="O185" t="s">
        <v>5957</v>
      </c>
      <c r="P185" t="s">
        <v>5958</v>
      </c>
      <c r="Q185" t="s">
        <v>5959</v>
      </c>
      <c r="R185">
        <v>3100</v>
      </c>
      <c r="S185">
        <v>4200</v>
      </c>
      <c r="T185">
        <v>0.26190000000000002</v>
      </c>
      <c r="U185" t="s">
        <v>5909</v>
      </c>
      <c r="V185">
        <v>12</v>
      </c>
      <c r="W185" s="1">
        <v>45029</v>
      </c>
      <c r="X185" t="s">
        <v>5894</v>
      </c>
      <c r="Y185">
        <v>165</v>
      </c>
      <c r="Z185">
        <v>119</v>
      </c>
      <c r="AA185">
        <v>218</v>
      </c>
      <c r="AB185">
        <v>22</v>
      </c>
      <c r="AC185">
        <v>10</v>
      </c>
      <c r="AD185">
        <v>68200</v>
      </c>
      <c r="AE185" t="s">
        <v>6025</v>
      </c>
      <c r="AF185" s="1">
        <v>46203</v>
      </c>
      <c r="AG185" t="s">
        <v>6199</v>
      </c>
      <c r="AH185" t="s">
        <v>6027</v>
      </c>
      <c r="AI185" t="s">
        <v>6028</v>
      </c>
      <c r="AJ185" t="s">
        <v>6925</v>
      </c>
      <c r="AK185">
        <v>8400</v>
      </c>
      <c r="AL185">
        <v>116.76</v>
      </c>
      <c r="AM185">
        <v>8283.24</v>
      </c>
      <c r="AN185">
        <v>6200</v>
      </c>
      <c r="AO185">
        <v>2083.2399999999998</v>
      </c>
      <c r="AP185">
        <v>0.2515</v>
      </c>
    </row>
    <row r="186" spans="1:42" hidden="1" x14ac:dyDescent="0.35">
      <c r="A186" t="s">
        <v>646</v>
      </c>
      <c r="B186" s="1">
        <v>45230</v>
      </c>
      <c r="C186" t="s">
        <v>159</v>
      </c>
      <c r="D186" t="s">
        <v>221</v>
      </c>
      <c r="E186">
        <v>1</v>
      </c>
      <c r="F186" t="s">
        <v>24</v>
      </c>
      <c r="G186" t="s">
        <v>16</v>
      </c>
      <c r="H186" t="s">
        <v>25</v>
      </c>
      <c r="I186" t="s">
        <v>43</v>
      </c>
      <c r="J186" t="s">
        <v>55</v>
      </c>
      <c r="K186">
        <v>2023</v>
      </c>
      <c r="L186" t="s">
        <v>51</v>
      </c>
      <c r="M186" t="s">
        <v>5966</v>
      </c>
      <c r="N186" t="s">
        <v>5967</v>
      </c>
      <c r="O186" t="s">
        <v>5968</v>
      </c>
      <c r="P186" t="s">
        <v>5899</v>
      </c>
      <c r="Q186" t="s">
        <v>5969</v>
      </c>
      <c r="R186">
        <v>11500</v>
      </c>
      <c r="S186">
        <v>14500</v>
      </c>
      <c r="T186">
        <v>0.2069</v>
      </c>
      <c r="U186" t="s">
        <v>5901</v>
      </c>
      <c r="V186">
        <v>12</v>
      </c>
      <c r="W186" s="1">
        <v>44903</v>
      </c>
      <c r="X186" t="s">
        <v>5894</v>
      </c>
      <c r="Y186">
        <v>217</v>
      </c>
      <c r="Z186">
        <v>53</v>
      </c>
      <c r="AA186">
        <v>253</v>
      </c>
      <c r="AB186">
        <v>61</v>
      </c>
      <c r="AC186">
        <v>10</v>
      </c>
      <c r="AD186">
        <v>701500</v>
      </c>
      <c r="AE186" t="s">
        <v>6025</v>
      </c>
      <c r="AF186" s="1">
        <v>46203</v>
      </c>
      <c r="AG186" t="s">
        <v>6096</v>
      </c>
      <c r="AH186" t="s">
        <v>6035</v>
      </c>
      <c r="AI186" t="s">
        <v>6028</v>
      </c>
      <c r="AJ186" t="s">
        <v>6925</v>
      </c>
      <c r="AK186">
        <v>14500</v>
      </c>
      <c r="AL186">
        <v>39.15</v>
      </c>
      <c r="AM186">
        <v>14460.85</v>
      </c>
      <c r="AN186">
        <v>11500</v>
      </c>
      <c r="AO186">
        <v>2960.85</v>
      </c>
      <c r="AP186">
        <v>0.20469999999999999</v>
      </c>
    </row>
    <row r="187" spans="1:42" hidden="1" x14ac:dyDescent="0.35">
      <c r="A187" t="s">
        <v>711</v>
      </c>
      <c r="B187" s="1">
        <v>44968</v>
      </c>
      <c r="C187" t="s">
        <v>712</v>
      </c>
      <c r="D187" t="s">
        <v>137</v>
      </c>
      <c r="E187">
        <v>1</v>
      </c>
      <c r="F187" t="s">
        <v>58</v>
      </c>
      <c r="G187" t="s">
        <v>71</v>
      </c>
      <c r="H187" t="s">
        <v>17</v>
      </c>
      <c r="I187" t="s">
        <v>43</v>
      </c>
      <c r="J187" t="s">
        <v>19</v>
      </c>
      <c r="K187">
        <v>2023</v>
      </c>
      <c r="L187" t="s">
        <v>20</v>
      </c>
      <c r="M187" t="s">
        <v>5930</v>
      </c>
      <c r="N187" t="s">
        <v>5931</v>
      </c>
      <c r="O187" t="s">
        <v>5932</v>
      </c>
      <c r="P187" t="s">
        <v>5891</v>
      </c>
      <c r="Q187" t="s">
        <v>5933</v>
      </c>
      <c r="R187">
        <v>14800</v>
      </c>
      <c r="S187">
        <v>18500</v>
      </c>
      <c r="T187">
        <v>0.2</v>
      </c>
      <c r="U187" t="s">
        <v>5893</v>
      </c>
      <c r="V187">
        <v>12</v>
      </c>
      <c r="W187" s="1">
        <v>45474</v>
      </c>
      <c r="X187" t="s">
        <v>5894</v>
      </c>
      <c r="Y187">
        <v>213</v>
      </c>
      <c r="Z187">
        <v>93</v>
      </c>
      <c r="AA187">
        <v>278</v>
      </c>
      <c r="AB187">
        <v>42</v>
      </c>
      <c r="AC187">
        <v>10</v>
      </c>
      <c r="AD187">
        <v>621600</v>
      </c>
      <c r="AE187" t="s">
        <v>6025</v>
      </c>
      <c r="AF187" s="1">
        <v>46203</v>
      </c>
      <c r="AG187" t="s">
        <v>6097</v>
      </c>
      <c r="AH187" t="s">
        <v>6027</v>
      </c>
      <c r="AI187" t="s">
        <v>6028</v>
      </c>
      <c r="AJ187" t="s">
        <v>6924</v>
      </c>
      <c r="AK187">
        <v>18500</v>
      </c>
      <c r="AL187">
        <v>647.5</v>
      </c>
      <c r="AM187">
        <v>17852.5</v>
      </c>
      <c r="AN187">
        <v>14800</v>
      </c>
      <c r="AO187">
        <v>3052.5</v>
      </c>
      <c r="AP187">
        <v>0.17100000000000001</v>
      </c>
    </row>
    <row r="188" spans="1:42" hidden="1" x14ac:dyDescent="0.35">
      <c r="A188" t="s">
        <v>314</v>
      </c>
      <c r="B188" s="1">
        <v>45279</v>
      </c>
      <c r="C188" t="s">
        <v>225</v>
      </c>
      <c r="D188" t="s">
        <v>188</v>
      </c>
      <c r="E188">
        <v>3</v>
      </c>
      <c r="F188" t="s">
        <v>66</v>
      </c>
      <c r="G188" t="s">
        <v>16</v>
      </c>
      <c r="H188" t="s">
        <v>32</v>
      </c>
      <c r="I188" t="s">
        <v>26</v>
      </c>
      <c r="J188" t="s">
        <v>155</v>
      </c>
      <c r="K188">
        <v>2023</v>
      </c>
      <c r="L188" t="s">
        <v>51</v>
      </c>
      <c r="M188" t="s">
        <v>5936</v>
      </c>
      <c r="N188" t="s">
        <v>5931</v>
      </c>
      <c r="O188" t="s">
        <v>5937</v>
      </c>
      <c r="P188" t="s">
        <v>5938</v>
      </c>
      <c r="Q188" t="s">
        <v>5939</v>
      </c>
      <c r="R188">
        <v>3400</v>
      </c>
      <c r="S188">
        <v>4500</v>
      </c>
      <c r="T188">
        <v>0.24440000000000001</v>
      </c>
      <c r="U188" t="s">
        <v>5940</v>
      </c>
      <c r="V188">
        <v>6</v>
      </c>
      <c r="W188" s="1">
        <v>45061</v>
      </c>
      <c r="X188" t="s">
        <v>5894</v>
      </c>
      <c r="Y188">
        <v>200</v>
      </c>
      <c r="Z188">
        <v>91</v>
      </c>
      <c r="AA188">
        <v>223</v>
      </c>
      <c r="AB188">
        <v>18</v>
      </c>
      <c r="AC188">
        <v>10</v>
      </c>
      <c r="AD188">
        <v>61200</v>
      </c>
      <c r="AE188" t="s">
        <v>6025</v>
      </c>
      <c r="AF188" s="1">
        <v>46203</v>
      </c>
      <c r="AG188" t="s">
        <v>6135</v>
      </c>
      <c r="AH188" t="s">
        <v>6035</v>
      </c>
      <c r="AI188" t="s">
        <v>6028</v>
      </c>
      <c r="AJ188" t="s">
        <v>6925</v>
      </c>
      <c r="AK188">
        <v>13500</v>
      </c>
      <c r="AL188">
        <v>472.5</v>
      </c>
      <c r="AM188">
        <v>13027.5</v>
      </c>
      <c r="AN188">
        <v>10200</v>
      </c>
      <c r="AO188">
        <v>2827.5</v>
      </c>
      <c r="AP188">
        <v>0.217</v>
      </c>
    </row>
    <row r="189" spans="1:42" hidden="1" x14ac:dyDescent="0.35">
      <c r="A189" t="s">
        <v>315</v>
      </c>
      <c r="B189" s="1">
        <v>45085</v>
      </c>
      <c r="C189" t="s">
        <v>316</v>
      </c>
      <c r="D189" t="s">
        <v>173</v>
      </c>
      <c r="E189">
        <v>2</v>
      </c>
      <c r="F189" t="s">
        <v>24</v>
      </c>
      <c r="G189" t="s">
        <v>16</v>
      </c>
      <c r="H189" t="s">
        <v>32</v>
      </c>
      <c r="I189" t="s">
        <v>33</v>
      </c>
      <c r="J189" t="s">
        <v>34</v>
      </c>
      <c r="K189">
        <v>2023</v>
      </c>
      <c r="L189" t="s">
        <v>35</v>
      </c>
      <c r="M189" t="s">
        <v>5904</v>
      </c>
      <c r="N189" t="s">
        <v>5889</v>
      </c>
      <c r="O189" t="s">
        <v>5898</v>
      </c>
      <c r="P189" t="s">
        <v>5899</v>
      </c>
      <c r="Q189" t="s">
        <v>5905</v>
      </c>
      <c r="R189">
        <v>12500</v>
      </c>
      <c r="S189">
        <v>15500</v>
      </c>
      <c r="T189">
        <v>0.19350000000000001</v>
      </c>
      <c r="U189" t="s">
        <v>5901</v>
      </c>
      <c r="V189">
        <v>12</v>
      </c>
      <c r="W189" s="1">
        <v>45140</v>
      </c>
      <c r="X189" t="s">
        <v>5894</v>
      </c>
      <c r="Y189">
        <v>313</v>
      </c>
      <c r="Z189">
        <v>58</v>
      </c>
      <c r="AA189">
        <v>294</v>
      </c>
      <c r="AB189">
        <v>65</v>
      </c>
      <c r="AC189">
        <v>10</v>
      </c>
      <c r="AD189">
        <v>812500</v>
      </c>
      <c r="AE189" t="s">
        <v>6025</v>
      </c>
      <c r="AF189" s="1">
        <v>46203</v>
      </c>
      <c r="AG189" t="s">
        <v>6203</v>
      </c>
      <c r="AH189" t="s">
        <v>6035</v>
      </c>
      <c r="AI189" t="s">
        <v>6028</v>
      </c>
      <c r="AJ189" t="s">
        <v>6924</v>
      </c>
      <c r="AK189">
        <v>31000</v>
      </c>
      <c r="AL189">
        <v>1925.1</v>
      </c>
      <c r="AM189">
        <v>29074.9</v>
      </c>
      <c r="AN189">
        <v>25000</v>
      </c>
      <c r="AO189">
        <v>4074.9</v>
      </c>
      <c r="AP189">
        <v>0.14019999999999999</v>
      </c>
    </row>
    <row r="190" spans="1:42" x14ac:dyDescent="0.35">
      <c r="A190" t="s">
        <v>327</v>
      </c>
      <c r="B190" s="1">
        <v>44956</v>
      </c>
      <c r="C190" t="s">
        <v>161</v>
      </c>
      <c r="D190" t="s">
        <v>54</v>
      </c>
      <c r="E190">
        <v>1</v>
      </c>
      <c r="F190" t="s">
        <v>24</v>
      </c>
      <c r="G190" t="s">
        <v>71</v>
      </c>
      <c r="H190" t="s">
        <v>17</v>
      </c>
      <c r="I190" t="s">
        <v>43</v>
      </c>
      <c r="J190" t="s">
        <v>112</v>
      </c>
      <c r="K190">
        <v>2023</v>
      </c>
      <c r="L190" t="s">
        <v>20</v>
      </c>
      <c r="M190" t="s">
        <v>5888</v>
      </c>
      <c r="N190" t="s">
        <v>5889</v>
      </c>
      <c r="O190" t="s">
        <v>5890</v>
      </c>
      <c r="P190" t="s">
        <v>5891</v>
      </c>
      <c r="Q190" t="s">
        <v>5892</v>
      </c>
      <c r="R190">
        <v>52000</v>
      </c>
      <c r="S190">
        <v>65000</v>
      </c>
      <c r="T190">
        <v>0.2</v>
      </c>
      <c r="U190" t="s">
        <v>5893</v>
      </c>
      <c r="V190">
        <v>12</v>
      </c>
      <c r="W190" s="1">
        <v>45506</v>
      </c>
      <c r="X190" t="s">
        <v>5894</v>
      </c>
      <c r="Y190">
        <v>302</v>
      </c>
      <c r="Z190">
        <v>109</v>
      </c>
      <c r="AA190">
        <v>415</v>
      </c>
      <c r="AB190">
        <v>0</v>
      </c>
      <c r="AC190">
        <v>10</v>
      </c>
      <c r="AD190">
        <v>0</v>
      </c>
      <c r="AE190" t="s">
        <v>6029</v>
      </c>
      <c r="AF190" s="1">
        <v>46203</v>
      </c>
      <c r="AG190" t="s">
        <v>6098</v>
      </c>
      <c r="AH190" t="s">
        <v>6035</v>
      </c>
      <c r="AI190" t="s">
        <v>6028</v>
      </c>
      <c r="AJ190" t="s">
        <v>6924</v>
      </c>
      <c r="AK190">
        <v>65000</v>
      </c>
      <c r="AL190">
        <v>565.5</v>
      </c>
      <c r="AM190">
        <v>64434.5</v>
      </c>
      <c r="AN190">
        <v>52000</v>
      </c>
      <c r="AO190">
        <v>12434.5</v>
      </c>
      <c r="AP190">
        <v>0.193</v>
      </c>
    </row>
    <row r="191" spans="1:42" hidden="1" x14ac:dyDescent="0.35">
      <c r="A191" t="s">
        <v>317</v>
      </c>
      <c r="B191" s="1">
        <v>44998</v>
      </c>
      <c r="C191" t="s">
        <v>185</v>
      </c>
      <c r="D191" t="s">
        <v>14</v>
      </c>
      <c r="E191">
        <v>2</v>
      </c>
      <c r="F191" t="s">
        <v>24</v>
      </c>
      <c r="G191" t="s">
        <v>79</v>
      </c>
      <c r="H191" t="s">
        <v>17</v>
      </c>
      <c r="I191" t="s">
        <v>43</v>
      </c>
      <c r="J191" t="s">
        <v>39</v>
      </c>
      <c r="K191">
        <v>2023</v>
      </c>
      <c r="L191" t="s">
        <v>20</v>
      </c>
      <c r="M191" t="s">
        <v>5934</v>
      </c>
      <c r="N191" t="s">
        <v>5931</v>
      </c>
      <c r="O191" t="s">
        <v>5932</v>
      </c>
      <c r="P191" t="s">
        <v>5891</v>
      </c>
      <c r="Q191" t="s">
        <v>5935</v>
      </c>
      <c r="R191">
        <v>10800</v>
      </c>
      <c r="S191">
        <v>13500</v>
      </c>
      <c r="T191">
        <v>0.2</v>
      </c>
      <c r="U191" t="s">
        <v>5893</v>
      </c>
      <c r="V191">
        <v>12</v>
      </c>
      <c r="W191" s="1">
        <v>44567</v>
      </c>
      <c r="X191" t="s">
        <v>5894</v>
      </c>
      <c r="Y191">
        <v>169</v>
      </c>
      <c r="Z191">
        <v>68</v>
      </c>
      <c r="AA191">
        <v>202</v>
      </c>
      <c r="AB191">
        <v>85</v>
      </c>
      <c r="AC191">
        <v>10</v>
      </c>
      <c r="AD191">
        <v>918000</v>
      </c>
      <c r="AE191" t="s">
        <v>6025</v>
      </c>
      <c r="AF191" s="1">
        <v>46203</v>
      </c>
      <c r="AG191" t="s">
        <v>6111</v>
      </c>
      <c r="AH191" t="s">
        <v>6027</v>
      </c>
      <c r="AI191" t="s">
        <v>6028</v>
      </c>
      <c r="AJ191" t="s">
        <v>6924</v>
      </c>
      <c r="AK191">
        <v>27000</v>
      </c>
      <c r="AL191">
        <v>3450.6</v>
      </c>
      <c r="AM191">
        <v>23549.4</v>
      </c>
      <c r="AN191">
        <v>21600</v>
      </c>
      <c r="AO191">
        <v>1949.4</v>
      </c>
      <c r="AP191">
        <v>8.2799999999999999E-2</v>
      </c>
    </row>
    <row r="192" spans="1:42" hidden="1" x14ac:dyDescent="0.35">
      <c r="A192" t="s">
        <v>318</v>
      </c>
      <c r="B192" s="1">
        <v>45122</v>
      </c>
      <c r="C192" t="s">
        <v>319</v>
      </c>
      <c r="D192" t="s">
        <v>208</v>
      </c>
      <c r="E192">
        <v>1</v>
      </c>
      <c r="F192" t="s">
        <v>24</v>
      </c>
      <c r="G192" t="s">
        <v>31</v>
      </c>
      <c r="H192" t="s">
        <v>25</v>
      </c>
      <c r="I192" t="s">
        <v>43</v>
      </c>
      <c r="J192" t="s">
        <v>97</v>
      </c>
      <c r="K192">
        <v>2023</v>
      </c>
      <c r="L192" t="s">
        <v>60</v>
      </c>
      <c r="M192" t="s">
        <v>5910</v>
      </c>
      <c r="N192" t="s">
        <v>5889</v>
      </c>
      <c r="O192" t="s">
        <v>5898</v>
      </c>
      <c r="P192" t="s">
        <v>5907</v>
      </c>
      <c r="Q192" t="s">
        <v>5911</v>
      </c>
      <c r="R192">
        <v>10500</v>
      </c>
      <c r="S192">
        <v>13000</v>
      </c>
      <c r="T192">
        <v>0.1923</v>
      </c>
      <c r="U192" t="s">
        <v>5909</v>
      </c>
      <c r="V192">
        <v>12</v>
      </c>
      <c r="W192" s="1">
        <v>45395</v>
      </c>
      <c r="X192" t="s">
        <v>5894</v>
      </c>
      <c r="Y192">
        <v>256</v>
      </c>
      <c r="Z192">
        <v>119</v>
      </c>
      <c r="AA192">
        <v>288</v>
      </c>
      <c r="AB192">
        <v>32</v>
      </c>
      <c r="AC192">
        <v>10</v>
      </c>
      <c r="AD192">
        <v>336000</v>
      </c>
      <c r="AE192" t="s">
        <v>6025</v>
      </c>
      <c r="AF192" s="1">
        <v>46203</v>
      </c>
      <c r="AG192" t="s">
        <v>6205</v>
      </c>
      <c r="AH192" t="s">
        <v>6035</v>
      </c>
      <c r="AI192" t="s">
        <v>6028</v>
      </c>
      <c r="AJ192" t="s">
        <v>6925</v>
      </c>
      <c r="AK192">
        <v>13000</v>
      </c>
      <c r="AL192">
        <v>751.4</v>
      </c>
      <c r="AM192">
        <v>12248.6</v>
      </c>
      <c r="AN192">
        <v>10500</v>
      </c>
      <c r="AO192">
        <v>1748.6</v>
      </c>
      <c r="AP192">
        <v>0.14280000000000001</v>
      </c>
    </row>
    <row r="193" spans="1:42" hidden="1" x14ac:dyDescent="0.35">
      <c r="A193" t="s">
        <v>446</v>
      </c>
      <c r="B193" s="1">
        <v>45097</v>
      </c>
      <c r="C193" t="s">
        <v>163</v>
      </c>
      <c r="D193" t="s">
        <v>173</v>
      </c>
      <c r="E193">
        <v>1</v>
      </c>
      <c r="F193" t="s">
        <v>48</v>
      </c>
      <c r="G193" t="s">
        <v>16</v>
      </c>
      <c r="H193" t="s">
        <v>49</v>
      </c>
      <c r="I193" t="s">
        <v>43</v>
      </c>
      <c r="J193" t="s">
        <v>34</v>
      </c>
      <c r="K193">
        <v>2023</v>
      </c>
      <c r="L193" t="s">
        <v>35</v>
      </c>
      <c r="M193" t="s">
        <v>5904</v>
      </c>
      <c r="N193" t="s">
        <v>5889</v>
      </c>
      <c r="O193" t="s">
        <v>5898</v>
      </c>
      <c r="P193" t="s">
        <v>5899</v>
      </c>
      <c r="Q193" t="s">
        <v>5905</v>
      </c>
      <c r="R193">
        <v>12500</v>
      </c>
      <c r="S193">
        <v>15500</v>
      </c>
      <c r="T193">
        <v>0.19350000000000001</v>
      </c>
      <c r="U193" t="s">
        <v>5901</v>
      </c>
      <c r="V193">
        <v>12</v>
      </c>
      <c r="W193" s="1">
        <v>45140</v>
      </c>
      <c r="X193" t="s">
        <v>5894</v>
      </c>
      <c r="Y193">
        <v>313</v>
      </c>
      <c r="Z193">
        <v>58</v>
      </c>
      <c r="AA193">
        <v>294</v>
      </c>
      <c r="AB193">
        <v>65</v>
      </c>
      <c r="AC193">
        <v>10</v>
      </c>
      <c r="AD193">
        <v>812500</v>
      </c>
      <c r="AE193" t="s">
        <v>6025</v>
      </c>
      <c r="AF193" s="1">
        <v>46203</v>
      </c>
      <c r="AG193" t="s">
        <v>6099</v>
      </c>
      <c r="AH193" t="s">
        <v>6035</v>
      </c>
      <c r="AI193" t="s">
        <v>6028</v>
      </c>
      <c r="AJ193" t="s">
        <v>6924</v>
      </c>
      <c r="AK193">
        <v>15500</v>
      </c>
      <c r="AL193">
        <v>1044.7</v>
      </c>
      <c r="AM193">
        <v>14455.3</v>
      </c>
      <c r="AN193">
        <v>12500</v>
      </c>
      <c r="AO193">
        <v>1955.3</v>
      </c>
      <c r="AP193">
        <v>0.1353</v>
      </c>
    </row>
    <row r="194" spans="1:42" hidden="1" x14ac:dyDescent="0.35">
      <c r="A194" t="s">
        <v>320</v>
      </c>
      <c r="B194" s="1">
        <v>45173</v>
      </c>
      <c r="C194" t="s">
        <v>321</v>
      </c>
      <c r="D194" t="s">
        <v>65</v>
      </c>
      <c r="E194">
        <v>4</v>
      </c>
      <c r="F194" t="s">
        <v>58</v>
      </c>
      <c r="G194" t="s">
        <v>67</v>
      </c>
      <c r="H194" t="s">
        <v>32</v>
      </c>
      <c r="I194" t="s">
        <v>18</v>
      </c>
      <c r="J194" t="s">
        <v>109</v>
      </c>
      <c r="K194">
        <v>2023</v>
      </c>
      <c r="L194" t="s">
        <v>60</v>
      </c>
      <c r="M194" t="s">
        <v>5906</v>
      </c>
      <c r="N194" t="s">
        <v>5889</v>
      </c>
      <c r="O194" t="s">
        <v>5898</v>
      </c>
      <c r="P194" t="s">
        <v>5907</v>
      </c>
      <c r="Q194" t="s">
        <v>5908</v>
      </c>
      <c r="R194">
        <v>17500</v>
      </c>
      <c r="S194">
        <v>22000</v>
      </c>
      <c r="T194">
        <v>0.20449999999999999</v>
      </c>
      <c r="U194" t="s">
        <v>5909</v>
      </c>
      <c r="V194">
        <v>12</v>
      </c>
      <c r="W194" s="1">
        <v>45337</v>
      </c>
      <c r="X194" t="s">
        <v>5894</v>
      </c>
      <c r="Y194">
        <v>373</v>
      </c>
      <c r="Z194">
        <v>88</v>
      </c>
      <c r="AA194">
        <v>389</v>
      </c>
      <c r="AB194">
        <v>78</v>
      </c>
      <c r="AC194">
        <v>10</v>
      </c>
      <c r="AD194">
        <v>1365000</v>
      </c>
      <c r="AE194" t="s">
        <v>6025</v>
      </c>
      <c r="AF194" s="1">
        <v>46203</v>
      </c>
      <c r="AG194" t="s">
        <v>6206</v>
      </c>
      <c r="AH194" t="s">
        <v>6035</v>
      </c>
      <c r="AI194" t="s">
        <v>6028</v>
      </c>
      <c r="AJ194" t="s">
        <v>6925</v>
      </c>
      <c r="AK194">
        <v>88000</v>
      </c>
      <c r="AL194">
        <v>5658.4</v>
      </c>
      <c r="AM194">
        <v>82341.600000000006</v>
      </c>
      <c r="AN194">
        <v>70000</v>
      </c>
      <c r="AO194">
        <v>12341.6</v>
      </c>
      <c r="AP194">
        <v>0.14990000000000001</v>
      </c>
    </row>
    <row r="195" spans="1:42" hidden="1" x14ac:dyDescent="0.35">
      <c r="A195" t="s">
        <v>778</v>
      </c>
      <c r="B195" s="1">
        <v>44974</v>
      </c>
      <c r="C195" t="s">
        <v>779</v>
      </c>
      <c r="D195" t="s">
        <v>377</v>
      </c>
      <c r="E195">
        <v>1</v>
      </c>
      <c r="F195" t="s">
        <v>30</v>
      </c>
      <c r="G195" t="s">
        <v>31</v>
      </c>
      <c r="H195" t="s">
        <v>32</v>
      </c>
      <c r="I195" t="s">
        <v>43</v>
      </c>
      <c r="J195" t="s">
        <v>19</v>
      </c>
      <c r="K195">
        <v>2023</v>
      </c>
      <c r="L195" t="s">
        <v>20</v>
      </c>
      <c r="M195" t="s">
        <v>6007</v>
      </c>
      <c r="N195" t="s">
        <v>5889</v>
      </c>
      <c r="O195" t="s">
        <v>6008</v>
      </c>
      <c r="P195" t="s">
        <v>5899</v>
      </c>
      <c r="Q195" t="s">
        <v>6009</v>
      </c>
      <c r="R195">
        <v>12000</v>
      </c>
      <c r="S195">
        <v>15000</v>
      </c>
      <c r="T195">
        <v>0.2</v>
      </c>
      <c r="U195" t="s">
        <v>5901</v>
      </c>
      <c r="V195">
        <v>12</v>
      </c>
      <c r="W195" s="1">
        <v>45557</v>
      </c>
      <c r="X195" t="s">
        <v>5894</v>
      </c>
      <c r="Y195">
        <v>118</v>
      </c>
      <c r="Z195">
        <v>87</v>
      </c>
      <c r="AA195">
        <v>209</v>
      </c>
      <c r="AB195">
        <v>10</v>
      </c>
      <c r="AC195">
        <v>10</v>
      </c>
      <c r="AD195">
        <v>120000</v>
      </c>
      <c r="AE195" t="s">
        <v>6025</v>
      </c>
      <c r="AF195" s="1">
        <v>46203</v>
      </c>
      <c r="AG195" t="s">
        <v>6100</v>
      </c>
      <c r="AH195" t="s">
        <v>6027</v>
      </c>
      <c r="AI195" t="s">
        <v>6028</v>
      </c>
      <c r="AJ195" t="s">
        <v>6924</v>
      </c>
      <c r="AK195">
        <v>15000</v>
      </c>
      <c r="AL195">
        <v>1824</v>
      </c>
      <c r="AM195">
        <v>13176</v>
      </c>
      <c r="AN195">
        <v>12000</v>
      </c>
      <c r="AO195">
        <v>1176</v>
      </c>
      <c r="AP195">
        <v>8.9300000000000004E-2</v>
      </c>
    </row>
    <row r="196" spans="1:42" hidden="1" x14ac:dyDescent="0.35">
      <c r="A196" t="s">
        <v>322</v>
      </c>
      <c r="B196" s="1">
        <v>45076</v>
      </c>
      <c r="C196" t="s">
        <v>323</v>
      </c>
      <c r="D196" t="s">
        <v>105</v>
      </c>
      <c r="E196">
        <v>1</v>
      </c>
      <c r="F196" t="s">
        <v>24</v>
      </c>
      <c r="G196" t="s">
        <v>16</v>
      </c>
      <c r="H196" t="s">
        <v>17</v>
      </c>
      <c r="I196" t="s">
        <v>18</v>
      </c>
      <c r="J196" t="s">
        <v>75</v>
      </c>
      <c r="K196">
        <v>2023</v>
      </c>
      <c r="L196" t="s">
        <v>35</v>
      </c>
      <c r="M196" t="s">
        <v>5916</v>
      </c>
      <c r="N196" t="s">
        <v>5913</v>
      </c>
      <c r="O196" t="s">
        <v>5917</v>
      </c>
      <c r="P196" t="s">
        <v>5918</v>
      </c>
      <c r="Q196" t="s">
        <v>5919</v>
      </c>
      <c r="R196">
        <v>63000</v>
      </c>
      <c r="S196">
        <v>76000</v>
      </c>
      <c r="T196">
        <v>0.1711</v>
      </c>
      <c r="U196" t="s">
        <v>5920</v>
      </c>
      <c r="V196">
        <v>12</v>
      </c>
      <c r="W196" s="1">
        <v>44617</v>
      </c>
      <c r="X196" t="s">
        <v>5894</v>
      </c>
      <c r="Y196">
        <v>252</v>
      </c>
      <c r="Z196">
        <v>75</v>
      </c>
      <c r="AA196">
        <v>289</v>
      </c>
      <c r="AB196">
        <v>48</v>
      </c>
      <c r="AC196">
        <v>10</v>
      </c>
      <c r="AD196">
        <v>3024000</v>
      </c>
      <c r="AE196" t="s">
        <v>6025</v>
      </c>
      <c r="AF196" s="1">
        <v>46203</v>
      </c>
      <c r="AG196" t="s">
        <v>6207</v>
      </c>
      <c r="AH196" t="s">
        <v>6027</v>
      </c>
      <c r="AI196" t="s">
        <v>6028</v>
      </c>
      <c r="AJ196" t="s">
        <v>6924</v>
      </c>
      <c r="AK196">
        <v>76000</v>
      </c>
      <c r="AL196">
        <v>2698</v>
      </c>
      <c r="AM196">
        <v>73302</v>
      </c>
      <c r="AN196">
        <v>63000</v>
      </c>
      <c r="AO196">
        <v>10302</v>
      </c>
      <c r="AP196">
        <v>0.14050000000000001</v>
      </c>
    </row>
    <row r="197" spans="1:42" x14ac:dyDescent="0.35">
      <c r="A197" t="s">
        <v>324</v>
      </c>
      <c r="B197" s="1">
        <v>45224</v>
      </c>
      <c r="C197" t="s">
        <v>254</v>
      </c>
      <c r="D197" t="s">
        <v>42</v>
      </c>
      <c r="E197">
        <v>1</v>
      </c>
      <c r="F197" t="s">
        <v>30</v>
      </c>
      <c r="G197" t="s">
        <v>96</v>
      </c>
      <c r="H197" t="s">
        <v>17</v>
      </c>
      <c r="I197" t="s">
        <v>26</v>
      </c>
      <c r="J197" t="s">
        <v>55</v>
      </c>
      <c r="K197">
        <v>2023</v>
      </c>
      <c r="L197" t="s">
        <v>51</v>
      </c>
      <c r="M197" t="s">
        <v>5897</v>
      </c>
      <c r="N197" t="s">
        <v>5889</v>
      </c>
      <c r="O197" t="s">
        <v>5898</v>
      </c>
      <c r="P197" t="s">
        <v>5899</v>
      </c>
      <c r="Q197" t="s">
        <v>5900</v>
      </c>
      <c r="R197">
        <v>31000</v>
      </c>
      <c r="S197">
        <v>38000</v>
      </c>
      <c r="T197">
        <v>0.1842</v>
      </c>
      <c r="U197" t="s">
        <v>5901</v>
      </c>
      <c r="V197">
        <v>12</v>
      </c>
      <c r="W197" s="1">
        <v>45246</v>
      </c>
      <c r="X197" t="s">
        <v>5894</v>
      </c>
      <c r="Y197">
        <v>278</v>
      </c>
      <c r="Z197">
        <v>80</v>
      </c>
      <c r="AA197">
        <v>346</v>
      </c>
      <c r="AB197">
        <v>0</v>
      </c>
      <c r="AC197">
        <v>10</v>
      </c>
      <c r="AD197">
        <v>0</v>
      </c>
      <c r="AE197" t="s">
        <v>6029</v>
      </c>
      <c r="AF197" s="1">
        <v>46203</v>
      </c>
      <c r="AG197" t="s">
        <v>6155</v>
      </c>
      <c r="AH197" t="s">
        <v>6035</v>
      </c>
      <c r="AI197" t="s">
        <v>6028</v>
      </c>
      <c r="AJ197" t="s">
        <v>6925</v>
      </c>
      <c r="AK197">
        <v>38000</v>
      </c>
      <c r="AL197">
        <v>4115.3999999999996</v>
      </c>
      <c r="AM197">
        <v>33884.6</v>
      </c>
      <c r="AN197">
        <v>31000</v>
      </c>
      <c r="AO197">
        <v>2884.6</v>
      </c>
      <c r="AP197">
        <v>8.5099999999999995E-2</v>
      </c>
    </row>
    <row r="198" spans="1:42" hidden="1" x14ac:dyDescent="0.35">
      <c r="A198" t="s">
        <v>325</v>
      </c>
      <c r="B198" s="1">
        <v>45256</v>
      </c>
      <c r="C198" t="s">
        <v>326</v>
      </c>
      <c r="D198" t="s">
        <v>87</v>
      </c>
      <c r="E198">
        <v>1</v>
      </c>
      <c r="F198" t="s">
        <v>58</v>
      </c>
      <c r="G198" t="s">
        <v>31</v>
      </c>
      <c r="H198" t="s">
        <v>17</v>
      </c>
      <c r="I198" t="s">
        <v>33</v>
      </c>
      <c r="J198" t="s">
        <v>50</v>
      </c>
      <c r="K198">
        <v>2023</v>
      </c>
      <c r="L198" t="s">
        <v>51</v>
      </c>
      <c r="M198" t="s">
        <v>5924</v>
      </c>
      <c r="N198" t="s">
        <v>5913</v>
      </c>
      <c r="O198" t="s">
        <v>5917</v>
      </c>
      <c r="P198" t="s">
        <v>5925</v>
      </c>
      <c r="Q198" t="s">
        <v>5926</v>
      </c>
      <c r="R198">
        <v>46000</v>
      </c>
      <c r="S198">
        <v>56000</v>
      </c>
      <c r="T198">
        <v>0.17860000000000001</v>
      </c>
      <c r="U198" t="s">
        <v>5920</v>
      </c>
      <c r="V198">
        <v>12</v>
      </c>
      <c r="W198" s="1">
        <v>44847</v>
      </c>
      <c r="X198" t="s">
        <v>5894</v>
      </c>
      <c r="Y198">
        <v>224</v>
      </c>
      <c r="Z198">
        <v>96</v>
      </c>
      <c r="AA198">
        <v>304</v>
      </c>
      <c r="AB198">
        <v>54</v>
      </c>
      <c r="AC198">
        <v>10</v>
      </c>
      <c r="AD198">
        <v>2484000</v>
      </c>
      <c r="AE198" t="s">
        <v>6025</v>
      </c>
      <c r="AF198" s="1">
        <v>46203</v>
      </c>
      <c r="AG198" t="s">
        <v>6209</v>
      </c>
      <c r="AH198" t="s">
        <v>6035</v>
      </c>
      <c r="AI198" t="s">
        <v>6028</v>
      </c>
      <c r="AJ198" t="s">
        <v>6925</v>
      </c>
      <c r="AK198">
        <v>56000</v>
      </c>
      <c r="AL198">
        <v>280</v>
      </c>
      <c r="AM198">
        <v>55720</v>
      </c>
      <c r="AN198">
        <v>46000</v>
      </c>
      <c r="AO198">
        <v>9720</v>
      </c>
      <c r="AP198">
        <v>0.1744</v>
      </c>
    </row>
    <row r="199" spans="1:42" hidden="1" x14ac:dyDescent="0.35">
      <c r="A199" t="s">
        <v>849</v>
      </c>
      <c r="B199" s="1">
        <v>45233</v>
      </c>
      <c r="C199" t="s">
        <v>169</v>
      </c>
      <c r="D199" t="s">
        <v>14</v>
      </c>
      <c r="E199">
        <v>2</v>
      </c>
      <c r="F199" t="s">
        <v>48</v>
      </c>
      <c r="G199" t="s">
        <v>16</v>
      </c>
      <c r="H199" t="s">
        <v>17</v>
      </c>
      <c r="I199" t="s">
        <v>43</v>
      </c>
      <c r="J199" t="s">
        <v>50</v>
      </c>
      <c r="K199">
        <v>2023</v>
      </c>
      <c r="L199" t="s">
        <v>51</v>
      </c>
      <c r="M199" t="s">
        <v>5934</v>
      </c>
      <c r="N199" t="s">
        <v>5931</v>
      </c>
      <c r="O199" t="s">
        <v>5932</v>
      </c>
      <c r="P199" t="s">
        <v>5891</v>
      </c>
      <c r="Q199" t="s">
        <v>5935</v>
      </c>
      <c r="R199">
        <v>10800</v>
      </c>
      <c r="S199">
        <v>13500</v>
      </c>
      <c r="T199">
        <v>0.2</v>
      </c>
      <c r="U199" t="s">
        <v>5893</v>
      </c>
      <c r="V199">
        <v>12</v>
      </c>
      <c r="W199" s="1">
        <v>44567</v>
      </c>
      <c r="X199" t="s">
        <v>5894</v>
      </c>
      <c r="Y199">
        <v>169</v>
      </c>
      <c r="Z199">
        <v>68</v>
      </c>
      <c r="AA199">
        <v>202</v>
      </c>
      <c r="AB199">
        <v>85</v>
      </c>
      <c r="AC199">
        <v>10</v>
      </c>
      <c r="AD199">
        <v>918000</v>
      </c>
      <c r="AE199" t="s">
        <v>6025</v>
      </c>
      <c r="AF199" s="1">
        <v>46203</v>
      </c>
      <c r="AG199" t="s">
        <v>6102</v>
      </c>
      <c r="AH199" t="s">
        <v>6027</v>
      </c>
      <c r="AI199" t="s">
        <v>6028</v>
      </c>
      <c r="AJ199" t="s">
        <v>6925</v>
      </c>
      <c r="AK199">
        <v>27000</v>
      </c>
      <c r="AL199">
        <v>1684.8</v>
      </c>
      <c r="AM199">
        <v>25315.200000000001</v>
      </c>
      <c r="AN199">
        <v>21600</v>
      </c>
      <c r="AO199">
        <v>3715.2</v>
      </c>
      <c r="AP199">
        <v>0.14680000000000001</v>
      </c>
    </row>
    <row r="200" spans="1:42" hidden="1" x14ac:dyDescent="0.35">
      <c r="A200" t="s">
        <v>1453</v>
      </c>
      <c r="B200" s="1">
        <v>45257</v>
      </c>
      <c r="C200" t="s">
        <v>1454</v>
      </c>
      <c r="D200" t="s">
        <v>216</v>
      </c>
      <c r="E200">
        <v>1</v>
      </c>
      <c r="F200" t="s">
        <v>24</v>
      </c>
      <c r="G200" t="s">
        <v>96</v>
      </c>
      <c r="H200" t="s">
        <v>17</v>
      </c>
      <c r="I200" t="s">
        <v>33</v>
      </c>
      <c r="J200" t="s">
        <v>50</v>
      </c>
      <c r="K200">
        <v>2023</v>
      </c>
      <c r="L200" t="s">
        <v>51</v>
      </c>
      <c r="M200" t="s">
        <v>5999</v>
      </c>
      <c r="N200" t="s">
        <v>5989</v>
      </c>
      <c r="O200" t="s">
        <v>6000</v>
      </c>
      <c r="P200" t="s">
        <v>6001</v>
      </c>
      <c r="Q200" t="s">
        <v>6002</v>
      </c>
      <c r="R200">
        <v>300</v>
      </c>
      <c r="S200">
        <v>500</v>
      </c>
      <c r="T200">
        <v>0.4</v>
      </c>
      <c r="U200" t="s">
        <v>5940</v>
      </c>
      <c r="V200">
        <v>3</v>
      </c>
      <c r="W200" s="1">
        <v>45115</v>
      </c>
      <c r="X200" t="s">
        <v>5894</v>
      </c>
      <c r="Y200">
        <v>197</v>
      </c>
      <c r="Z200">
        <v>100</v>
      </c>
      <c r="AA200">
        <v>205</v>
      </c>
      <c r="AB200">
        <v>66</v>
      </c>
      <c r="AC200">
        <v>10</v>
      </c>
      <c r="AD200">
        <v>19800</v>
      </c>
      <c r="AE200" t="s">
        <v>6025</v>
      </c>
      <c r="AF200" s="1">
        <v>46203</v>
      </c>
      <c r="AG200" t="s">
        <v>6103</v>
      </c>
      <c r="AH200" t="s">
        <v>6035</v>
      </c>
      <c r="AI200" t="s">
        <v>6028</v>
      </c>
      <c r="AJ200" t="s">
        <v>6925</v>
      </c>
      <c r="AK200">
        <v>500</v>
      </c>
      <c r="AL200">
        <v>41.6</v>
      </c>
      <c r="AM200">
        <v>458.4</v>
      </c>
      <c r="AN200">
        <v>300</v>
      </c>
      <c r="AO200">
        <v>158.4</v>
      </c>
      <c r="AP200">
        <v>0.34549999999999997</v>
      </c>
    </row>
    <row r="201" spans="1:42" x14ac:dyDescent="0.35">
      <c r="A201" t="s">
        <v>328</v>
      </c>
      <c r="B201" s="1">
        <v>45081</v>
      </c>
      <c r="C201" t="s">
        <v>329</v>
      </c>
      <c r="D201" t="s">
        <v>54</v>
      </c>
      <c r="E201">
        <v>1</v>
      </c>
      <c r="F201" t="s">
        <v>48</v>
      </c>
      <c r="G201" t="s">
        <v>16</v>
      </c>
      <c r="H201" t="s">
        <v>32</v>
      </c>
      <c r="I201" t="s">
        <v>26</v>
      </c>
      <c r="J201" t="s">
        <v>34</v>
      </c>
      <c r="K201">
        <v>2023</v>
      </c>
      <c r="L201" t="s">
        <v>35</v>
      </c>
      <c r="M201" t="s">
        <v>5888</v>
      </c>
      <c r="N201" t="s">
        <v>5889</v>
      </c>
      <c r="O201" t="s">
        <v>5890</v>
      </c>
      <c r="P201" t="s">
        <v>5891</v>
      </c>
      <c r="Q201" t="s">
        <v>5892</v>
      </c>
      <c r="R201">
        <v>52000</v>
      </c>
      <c r="S201">
        <v>65000</v>
      </c>
      <c r="T201">
        <v>0.2</v>
      </c>
      <c r="U201" t="s">
        <v>5893</v>
      </c>
      <c r="V201">
        <v>12</v>
      </c>
      <c r="W201" s="1">
        <v>45506</v>
      </c>
      <c r="X201" t="s">
        <v>5894</v>
      </c>
      <c r="Y201">
        <v>302</v>
      </c>
      <c r="Z201">
        <v>109</v>
      </c>
      <c r="AA201">
        <v>415</v>
      </c>
      <c r="AB201">
        <v>0</v>
      </c>
      <c r="AC201">
        <v>10</v>
      </c>
      <c r="AD201">
        <v>0</v>
      </c>
      <c r="AE201" t="s">
        <v>6029</v>
      </c>
      <c r="AF201" s="1">
        <v>46203</v>
      </c>
      <c r="AG201" t="s">
        <v>6210</v>
      </c>
      <c r="AH201" t="s">
        <v>6035</v>
      </c>
      <c r="AI201" t="s">
        <v>6028</v>
      </c>
      <c r="AJ201" t="s">
        <v>6924</v>
      </c>
      <c r="AK201">
        <v>65000</v>
      </c>
      <c r="AL201">
        <v>3841.5</v>
      </c>
      <c r="AM201">
        <v>61158.5</v>
      </c>
      <c r="AN201">
        <v>52000</v>
      </c>
      <c r="AO201">
        <v>9158.5</v>
      </c>
      <c r="AP201">
        <v>0.14979999999999999</v>
      </c>
    </row>
    <row r="202" spans="1:42" hidden="1" x14ac:dyDescent="0.35">
      <c r="A202" t="s">
        <v>330</v>
      </c>
      <c r="B202" s="1">
        <v>44945</v>
      </c>
      <c r="C202" t="s">
        <v>331</v>
      </c>
      <c r="D202" t="s">
        <v>180</v>
      </c>
      <c r="E202">
        <v>2</v>
      </c>
      <c r="F202" t="s">
        <v>30</v>
      </c>
      <c r="G202" t="s">
        <v>16</v>
      </c>
      <c r="H202" t="s">
        <v>32</v>
      </c>
      <c r="I202" t="s">
        <v>43</v>
      </c>
      <c r="J202" t="s">
        <v>112</v>
      </c>
      <c r="K202">
        <v>2023</v>
      </c>
      <c r="L202" t="s">
        <v>20</v>
      </c>
      <c r="M202" t="s">
        <v>5956</v>
      </c>
      <c r="N202" t="s">
        <v>5949</v>
      </c>
      <c r="O202" t="s">
        <v>5957</v>
      </c>
      <c r="P202" t="s">
        <v>5958</v>
      </c>
      <c r="Q202" t="s">
        <v>5959</v>
      </c>
      <c r="R202">
        <v>3100</v>
      </c>
      <c r="S202">
        <v>4200</v>
      </c>
      <c r="T202">
        <v>0.26190000000000002</v>
      </c>
      <c r="U202" t="s">
        <v>5909</v>
      </c>
      <c r="V202">
        <v>12</v>
      </c>
      <c r="W202" s="1">
        <v>45029</v>
      </c>
      <c r="X202" t="s">
        <v>5894</v>
      </c>
      <c r="Y202">
        <v>165</v>
      </c>
      <c r="Z202">
        <v>119</v>
      </c>
      <c r="AA202">
        <v>218</v>
      </c>
      <c r="AB202">
        <v>22</v>
      </c>
      <c r="AC202">
        <v>10</v>
      </c>
      <c r="AD202">
        <v>68200</v>
      </c>
      <c r="AE202" t="s">
        <v>6025</v>
      </c>
      <c r="AF202" s="1">
        <v>46203</v>
      </c>
      <c r="AG202" t="s">
        <v>6212</v>
      </c>
      <c r="AH202" t="s">
        <v>6027</v>
      </c>
      <c r="AI202" t="s">
        <v>6028</v>
      </c>
      <c r="AJ202" t="s">
        <v>6924</v>
      </c>
      <c r="AK202">
        <v>8400</v>
      </c>
      <c r="AL202">
        <v>43.68</v>
      </c>
      <c r="AM202">
        <v>8356.32</v>
      </c>
      <c r="AN202">
        <v>6200</v>
      </c>
      <c r="AO202">
        <v>2156.3200000000002</v>
      </c>
      <c r="AP202">
        <v>0.25800000000000001</v>
      </c>
    </row>
    <row r="203" spans="1:42" hidden="1" x14ac:dyDescent="0.35">
      <c r="A203" t="s">
        <v>950</v>
      </c>
      <c r="B203" s="1">
        <v>45258</v>
      </c>
      <c r="C203" t="s">
        <v>171</v>
      </c>
      <c r="D203" t="s">
        <v>70</v>
      </c>
      <c r="E203">
        <v>1</v>
      </c>
      <c r="F203" t="s">
        <v>24</v>
      </c>
      <c r="G203" t="s">
        <v>67</v>
      </c>
      <c r="H203" t="s">
        <v>25</v>
      </c>
      <c r="I203" t="s">
        <v>43</v>
      </c>
      <c r="J203" t="s">
        <v>50</v>
      </c>
      <c r="K203">
        <v>2023</v>
      </c>
      <c r="L203" t="s">
        <v>51</v>
      </c>
      <c r="M203" t="s">
        <v>5970</v>
      </c>
      <c r="N203" t="s">
        <v>5949</v>
      </c>
      <c r="O203" t="s">
        <v>5971</v>
      </c>
      <c r="P203" t="s">
        <v>5922</v>
      </c>
      <c r="Q203" t="s">
        <v>5972</v>
      </c>
      <c r="R203">
        <v>9500</v>
      </c>
      <c r="S203">
        <v>12000</v>
      </c>
      <c r="T203">
        <v>0.20830000000000001</v>
      </c>
      <c r="U203" t="s">
        <v>5920</v>
      </c>
      <c r="V203">
        <v>12</v>
      </c>
      <c r="W203" s="1">
        <v>44840</v>
      </c>
      <c r="X203" t="s">
        <v>5894</v>
      </c>
      <c r="Y203">
        <v>160</v>
      </c>
      <c r="Z203">
        <v>82</v>
      </c>
      <c r="AA203">
        <v>171</v>
      </c>
      <c r="AB203">
        <v>27</v>
      </c>
      <c r="AC203">
        <v>10</v>
      </c>
      <c r="AD203">
        <v>256500</v>
      </c>
      <c r="AE203" t="s">
        <v>6025</v>
      </c>
      <c r="AF203" s="1">
        <v>46203</v>
      </c>
      <c r="AG203" t="s">
        <v>6104</v>
      </c>
      <c r="AH203" t="s">
        <v>6035</v>
      </c>
      <c r="AI203" t="s">
        <v>6028</v>
      </c>
      <c r="AJ203" t="s">
        <v>6925</v>
      </c>
      <c r="AK203">
        <v>12000</v>
      </c>
      <c r="AL203">
        <v>502.8</v>
      </c>
      <c r="AM203">
        <v>11497.2</v>
      </c>
      <c r="AN203">
        <v>9500</v>
      </c>
      <c r="AO203">
        <v>1997.2</v>
      </c>
      <c r="AP203">
        <v>0.17369999999999999</v>
      </c>
    </row>
    <row r="204" spans="1:42" hidden="1" x14ac:dyDescent="0.35">
      <c r="A204" t="s">
        <v>332</v>
      </c>
      <c r="B204" s="1">
        <v>45166</v>
      </c>
      <c r="C204" t="s">
        <v>333</v>
      </c>
      <c r="D204" t="s">
        <v>208</v>
      </c>
      <c r="E204">
        <v>1</v>
      </c>
      <c r="F204" t="s">
        <v>58</v>
      </c>
      <c r="G204" t="s">
        <v>71</v>
      </c>
      <c r="H204" t="s">
        <v>32</v>
      </c>
      <c r="I204" t="s">
        <v>33</v>
      </c>
      <c r="J204" t="s">
        <v>59</v>
      </c>
      <c r="K204">
        <v>2023</v>
      </c>
      <c r="L204" t="s">
        <v>60</v>
      </c>
      <c r="M204" t="s">
        <v>5910</v>
      </c>
      <c r="N204" t="s">
        <v>5889</v>
      </c>
      <c r="O204" t="s">
        <v>5898</v>
      </c>
      <c r="P204" t="s">
        <v>5907</v>
      </c>
      <c r="Q204" t="s">
        <v>5911</v>
      </c>
      <c r="R204">
        <v>10500</v>
      </c>
      <c r="S204">
        <v>13000</v>
      </c>
      <c r="T204">
        <v>0.1923</v>
      </c>
      <c r="U204" t="s">
        <v>5909</v>
      </c>
      <c r="V204">
        <v>12</v>
      </c>
      <c r="W204" s="1">
        <v>45395</v>
      </c>
      <c r="X204" t="s">
        <v>5894</v>
      </c>
      <c r="Y204">
        <v>256</v>
      </c>
      <c r="Z204">
        <v>119</v>
      </c>
      <c r="AA204">
        <v>288</v>
      </c>
      <c r="AB204">
        <v>32</v>
      </c>
      <c r="AC204">
        <v>10</v>
      </c>
      <c r="AD204">
        <v>336000</v>
      </c>
      <c r="AE204" t="s">
        <v>6025</v>
      </c>
      <c r="AF204" s="1">
        <v>46203</v>
      </c>
      <c r="AG204" t="s">
        <v>6214</v>
      </c>
      <c r="AH204" t="s">
        <v>6027</v>
      </c>
      <c r="AI204" t="s">
        <v>6028</v>
      </c>
      <c r="AJ204" t="s">
        <v>6925</v>
      </c>
      <c r="AK204">
        <v>13000</v>
      </c>
      <c r="AL204">
        <v>1553.5</v>
      </c>
      <c r="AM204">
        <v>11446.5</v>
      </c>
      <c r="AN204">
        <v>10500</v>
      </c>
      <c r="AO204">
        <v>946.5</v>
      </c>
      <c r="AP204">
        <v>8.2699999999999996E-2</v>
      </c>
    </row>
    <row r="205" spans="1:42" hidden="1" x14ac:dyDescent="0.35">
      <c r="A205" t="s">
        <v>676</v>
      </c>
      <c r="B205" s="1">
        <v>45149</v>
      </c>
      <c r="C205" t="s">
        <v>677</v>
      </c>
      <c r="D205" t="s">
        <v>65</v>
      </c>
      <c r="E205">
        <v>1</v>
      </c>
      <c r="F205" t="s">
        <v>58</v>
      </c>
      <c r="G205" t="s">
        <v>31</v>
      </c>
      <c r="H205" t="s">
        <v>32</v>
      </c>
      <c r="I205" t="s">
        <v>43</v>
      </c>
      <c r="J205" t="s">
        <v>59</v>
      </c>
      <c r="K205">
        <v>2023</v>
      </c>
      <c r="L205" t="s">
        <v>60</v>
      </c>
      <c r="M205" t="s">
        <v>5906</v>
      </c>
      <c r="N205" t="s">
        <v>5889</v>
      </c>
      <c r="O205" t="s">
        <v>5898</v>
      </c>
      <c r="P205" t="s">
        <v>5907</v>
      </c>
      <c r="Q205" t="s">
        <v>5908</v>
      </c>
      <c r="R205">
        <v>17500</v>
      </c>
      <c r="S205">
        <v>22000</v>
      </c>
      <c r="T205">
        <v>0.20449999999999999</v>
      </c>
      <c r="U205" t="s">
        <v>5909</v>
      </c>
      <c r="V205">
        <v>12</v>
      </c>
      <c r="W205" s="1">
        <v>45337</v>
      </c>
      <c r="X205" t="s">
        <v>5894</v>
      </c>
      <c r="Y205">
        <v>373</v>
      </c>
      <c r="Z205">
        <v>88</v>
      </c>
      <c r="AA205">
        <v>389</v>
      </c>
      <c r="AB205">
        <v>78</v>
      </c>
      <c r="AC205">
        <v>10</v>
      </c>
      <c r="AD205">
        <v>1365000</v>
      </c>
      <c r="AE205" t="s">
        <v>6025</v>
      </c>
      <c r="AF205" s="1">
        <v>46203</v>
      </c>
      <c r="AG205" t="s">
        <v>6105</v>
      </c>
      <c r="AH205" t="s">
        <v>6035</v>
      </c>
      <c r="AI205" t="s">
        <v>6028</v>
      </c>
      <c r="AJ205" t="s">
        <v>6925</v>
      </c>
      <c r="AK205">
        <v>22000</v>
      </c>
      <c r="AL205">
        <v>48.4</v>
      </c>
      <c r="AM205">
        <v>21951.599999999999</v>
      </c>
      <c r="AN205">
        <v>17500</v>
      </c>
      <c r="AO205">
        <v>4451.6000000000004</v>
      </c>
      <c r="AP205">
        <v>0.20280000000000001</v>
      </c>
    </row>
    <row r="206" spans="1:42" hidden="1" x14ac:dyDescent="0.35">
      <c r="A206" t="s">
        <v>334</v>
      </c>
      <c r="B206" s="1">
        <v>45092</v>
      </c>
      <c r="C206" t="s">
        <v>335</v>
      </c>
      <c r="D206" t="s">
        <v>100</v>
      </c>
      <c r="E206">
        <v>1</v>
      </c>
      <c r="F206" t="s">
        <v>58</v>
      </c>
      <c r="G206" t="s">
        <v>16</v>
      </c>
      <c r="H206" t="s">
        <v>17</v>
      </c>
      <c r="I206" t="s">
        <v>18</v>
      </c>
      <c r="J206" t="s">
        <v>34</v>
      </c>
      <c r="K206">
        <v>2023</v>
      </c>
      <c r="L206" t="s">
        <v>35</v>
      </c>
      <c r="M206" t="s">
        <v>5941</v>
      </c>
      <c r="N206" t="s">
        <v>5931</v>
      </c>
      <c r="O206" t="s">
        <v>5942</v>
      </c>
      <c r="P206" t="s">
        <v>5938</v>
      </c>
      <c r="Q206" t="s">
        <v>5943</v>
      </c>
      <c r="R206">
        <v>9800</v>
      </c>
      <c r="S206">
        <v>12500</v>
      </c>
      <c r="T206">
        <v>0.216</v>
      </c>
      <c r="U206" t="s">
        <v>5940</v>
      </c>
      <c r="V206">
        <v>6</v>
      </c>
      <c r="W206" s="1">
        <v>45383</v>
      </c>
      <c r="X206" t="s">
        <v>5894</v>
      </c>
      <c r="Y206">
        <v>102</v>
      </c>
      <c r="Z206">
        <v>94</v>
      </c>
      <c r="AA206">
        <v>142</v>
      </c>
      <c r="AB206">
        <v>76</v>
      </c>
      <c r="AC206">
        <v>10</v>
      </c>
      <c r="AD206">
        <v>744800</v>
      </c>
      <c r="AE206" t="s">
        <v>6025</v>
      </c>
      <c r="AF206" s="1">
        <v>46203</v>
      </c>
      <c r="AG206" t="s">
        <v>6215</v>
      </c>
      <c r="AH206" t="s">
        <v>6035</v>
      </c>
      <c r="AI206" t="s">
        <v>6028</v>
      </c>
      <c r="AJ206" t="s">
        <v>6924</v>
      </c>
      <c r="AK206">
        <v>12500</v>
      </c>
      <c r="AL206">
        <v>1772.5</v>
      </c>
      <c r="AM206">
        <v>10727.5</v>
      </c>
      <c r="AN206">
        <v>9800</v>
      </c>
      <c r="AO206">
        <v>927.5</v>
      </c>
      <c r="AP206">
        <v>8.6499999999999994E-2</v>
      </c>
    </row>
    <row r="207" spans="1:42" hidden="1" x14ac:dyDescent="0.35">
      <c r="A207" t="s">
        <v>933</v>
      </c>
      <c r="B207" s="1">
        <v>45014</v>
      </c>
      <c r="C207" t="s">
        <v>934</v>
      </c>
      <c r="D207" t="s">
        <v>87</v>
      </c>
      <c r="E207">
        <v>3</v>
      </c>
      <c r="F207" t="s">
        <v>48</v>
      </c>
      <c r="G207" t="s">
        <v>31</v>
      </c>
      <c r="H207" t="s">
        <v>25</v>
      </c>
      <c r="I207" t="s">
        <v>26</v>
      </c>
      <c r="J207" t="s">
        <v>39</v>
      </c>
      <c r="K207">
        <v>2023</v>
      </c>
      <c r="L207" t="s">
        <v>20</v>
      </c>
      <c r="M207" t="s">
        <v>5924</v>
      </c>
      <c r="N207" t="s">
        <v>5913</v>
      </c>
      <c r="O207" t="s">
        <v>5917</v>
      </c>
      <c r="P207" t="s">
        <v>5925</v>
      </c>
      <c r="Q207" t="s">
        <v>5926</v>
      </c>
      <c r="R207">
        <v>46000</v>
      </c>
      <c r="S207">
        <v>56000</v>
      </c>
      <c r="T207">
        <v>0.17860000000000001</v>
      </c>
      <c r="U207" t="s">
        <v>5920</v>
      </c>
      <c r="V207">
        <v>12</v>
      </c>
      <c r="W207" s="1">
        <v>44847</v>
      </c>
      <c r="X207" t="s">
        <v>5894</v>
      </c>
      <c r="Y207">
        <v>224</v>
      </c>
      <c r="Z207">
        <v>96</v>
      </c>
      <c r="AA207">
        <v>304</v>
      </c>
      <c r="AB207">
        <v>54</v>
      </c>
      <c r="AC207">
        <v>10</v>
      </c>
      <c r="AD207">
        <v>2484000</v>
      </c>
      <c r="AE207" t="s">
        <v>6025</v>
      </c>
      <c r="AF207" s="1">
        <v>46203</v>
      </c>
      <c r="AG207" t="s">
        <v>6106</v>
      </c>
      <c r="AH207" t="s">
        <v>6027</v>
      </c>
      <c r="AI207" t="s">
        <v>6028</v>
      </c>
      <c r="AJ207" t="s">
        <v>6924</v>
      </c>
      <c r="AK207">
        <v>168000</v>
      </c>
      <c r="AL207">
        <v>11306.4</v>
      </c>
      <c r="AM207">
        <v>156693.6</v>
      </c>
      <c r="AN207">
        <v>138000</v>
      </c>
      <c r="AO207">
        <v>18693.599999999999</v>
      </c>
      <c r="AP207">
        <v>0.1193</v>
      </c>
    </row>
    <row r="208" spans="1:42" hidden="1" x14ac:dyDescent="0.35">
      <c r="A208" t="s">
        <v>336</v>
      </c>
      <c r="B208" s="1">
        <v>45033</v>
      </c>
      <c r="C208" t="s">
        <v>337</v>
      </c>
      <c r="D208" t="s">
        <v>14</v>
      </c>
      <c r="E208">
        <v>4</v>
      </c>
      <c r="F208" t="s">
        <v>30</v>
      </c>
      <c r="G208" t="s">
        <v>96</v>
      </c>
      <c r="H208" t="s">
        <v>25</v>
      </c>
      <c r="I208" t="s">
        <v>18</v>
      </c>
      <c r="J208" t="s">
        <v>44</v>
      </c>
      <c r="K208">
        <v>2023</v>
      </c>
      <c r="L208" t="s">
        <v>35</v>
      </c>
      <c r="M208" t="s">
        <v>5934</v>
      </c>
      <c r="N208" t="s">
        <v>5931</v>
      </c>
      <c r="O208" t="s">
        <v>5932</v>
      </c>
      <c r="P208" t="s">
        <v>5891</v>
      </c>
      <c r="Q208" t="s">
        <v>5935</v>
      </c>
      <c r="R208">
        <v>10800</v>
      </c>
      <c r="S208">
        <v>13500</v>
      </c>
      <c r="T208">
        <v>0.2</v>
      </c>
      <c r="U208" t="s">
        <v>5893</v>
      </c>
      <c r="V208">
        <v>12</v>
      </c>
      <c r="W208" s="1">
        <v>44567</v>
      </c>
      <c r="X208" t="s">
        <v>5894</v>
      </c>
      <c r="Y208">
        <v>169</v>
      </c>
      <c r="Z208">
        <v>68</v>
      </c>
      <c r="AA208">
        <v>202</v>
      </c>
      <c r="AB208">
        <v>85</v>
      </c>
      <c r="AC208">
        <v>10</v>
      </c>
      <c r="AD208">
        <v>918000</v>
      </c>
      <c r="AE208" t="s">
        <v>6025</v>
      </c>
      <c r="AF208" s="1">
        <v>46203</v>
      </c>
      <c r="AG208" t="s">
        <v>6217</v>
      </c>
      <c r="AH208" t="s">
        <v>6035</v>
      </c>
      <c r="AI208" t="s">
        <v>6028</v>
      </c>
      <c r="AJ208" t="s">
        <v>6924</v>
      </c>
      <c r="AK208">
        <v>54000</v>
      </c>
      <c r="AL208">
        <v>5302.8</v>
      </c>
      <c r="AM208">
        <v>48697.2</v>
      </c>
      <c r="AN208">
        <v>43200</v>
      </c>
      <c r="AO208">
        <v>5497.2</v>
      </c>
      <c r="AP208">
        <v>0.1129</v>
      </c>
    </row>
    <row r="209" spans="1:42" x14ac:dyDescent="0.35">
      <c r="A209" t="s">
        <v>338</v>
      </c>
      <c r="B209" s="1">
        <v>45083</v>
      </c>
      <c r="C209" t="s">
        <v>339</v>
      </c>
      <c r="D209" t="s">
        <v>42</v>
      </c>
      <c r="E209">
        <v>1</v>
      </c>
      <c r="F209" t="s">
        <v>128</v>
      </c>
      <c r="G209" t="s">
        <v>16</v>
      </c>
      <c r="H209" t="s">
        <v>17</v>
      </c>
      <c r="I209" t="s">
        <v>43</v>
      </c>
      <c r="J209" t="s">
        <v>34</v>
      </c>
      <c r="K209">
        <v>2023</v>
      </c>
      <c r="L209" t="s">
        <v>35</v>
      </c>
      <c r="M209" t="s">
        <v>5897</v>
      </c>
      <c r="N209" t="s">
        <v>5889</v>
      </c>
      <c r="O209" t="s">
        <v>5898</v>
      </c>
      <c r="P209" t="s">
        <v>5899</v>
      </c>
      <c r="Q209" t="s">
        <v>5900</v>
      </c>
      <c r="R209">
        <v>31000</v>
      </c>
      <c r="S209">
        <v>38000</v>
      </c>
      <c r="T209">
        <v>0.1842</v>
      </c>
      <c r="U209" t="s">
        <v>5901</v>
      </c>
      <c r="V209">
        <v>12</v>
      </c>
      <c r="W209" s="1">
        <v>45246</v>
      </c>
      <c r="X209" t="s">
        <v>5894</v>
      </c>
      <c r="Y209">
        <v>278</v>
      </c>
      <c r="Z209">
        <v>80</v>
      </c>
      <c r="AA209">
        <v>346</v>
      </c>
      <c r="AB209">
        <v>0</v>
      </c>
      <c r="AC209">
        <v>10</v>
      </c>
      <c r="AD209">
        <v>0</v>
      </c>
      <c r="AE209" t="s">
        <v>6029</v>
      </c>
      <c r="AF209" s="1">
        <v>46203</v>
      </c>
      <c r="AG209" t="s">
        <v>6218</v>
      </c>
      <c r="AH209" t="s">
        <v>6035</v>
      </c>
      <c r="AI209" t="s">
        <v>6028</v>
      </c>
      <c r="AJ209" t="s">
        <v>6924</v>
      </c>
      <c r="AK209">
        <v>38000</v>
      </c>
      <c r="AL209">
        <v>828.4</v>
      </c>
      <c r="AM209">
        <v>37171.599999999999</v>
      </c>
      <c r="AN209">
        <v>31000</v>
      </c>
      <c r="AO209">
        <v>6171.6</v>
      </c>
      <c r="AP209">
        <v>0.16600000000000001</v>
      </c>
    </row>
    <row r="210" spans="1:42" hidden="1" x14ac:dyDescent="0.35">
      <c r="A210" t="s">
        <v>340</v>
      </c>
      <c r="B210" s="1">
        <v>45209</v>
      </c>
      <c r="C210" t="s">
        <v>341</v>
      </c>
      <c r="D210" t="s">
        <v>92</v>
      </c>
      <c r="E210">
        <v>1</v>
      </c>
      <c r="F210" t="s">
        <v>128</v>
      </c>
      <c r="G210" t="s">
        <v>71</v>
      </c>
      <c r="H210" t="s">
        <v>17</v>
      </c>
      <c r="I210" t="s">
        <v>26</v>
      </c>
      <c r="J210" t="s">
        <v>55</v>
      </c>
      <c r="K210">
        <v>2023</v>
      </c>
      <c r="L210" t="s">
        <v>51</v>
      </c>
      <c r="M210" t="s">
        <v>5973</v>
      </c>
      <c r="N210" t="s">
        <v>5974</v>
      </c>
      <c r="O210" t="s">
        <v>5975</v>
      </c>
      <c r="P210" t="s">
        <v>5899</v>
      </c>
      <c r="Q210" t="s">
        <v>5976</v>
      </c>
      <c r="R210">
        <v>7600</v>
      </c>
      <c r="S210">
        <v>9800</v>
      </c>
      <c r="T210">
        <v>0.22450000000000001</v>
      </c>
      <c r="U210" t="s">
        <v>5901</v>
      </c>
      <c r="V210">
        <v>36</v>
      </c>
      <c r="W210" s="1">
        <v>45281</v>
      </c>
      <c r="X210" t="s">
        <v>5894</v>
      </c>
      <c r="Y210">
        <v>214</v>
      </c>
      <c r="Z210">
        <v>101</v>
      </c>
      <c r="AA210">
        <v>188</v>
      </c>
      <c r="AB210">
        <v>51</v>
      </c>
      <c r="AC210">
        <v>10</v>
      </c>
      <c r="AD210">
        <v>387600</v>
      </c>
      <c r="AE210" t="s">
        <v>6025</v>
      </c>
      <c r="AF210" s="1">
        <v>46203</v>
      </c>
      <c r="AG210" t="s">
        <v>6220</v>
      </c>
      <c r="AH210" t="s">
        <v>6035</v>
      </c>
      <c r="AI210" t="s">
        <v>6028</v>
      </c>
      <c r="AJ210" t="s">
        <v>6925</v>
      </c>
      <c r="AK210">
        <v>9800</v>
      </c>
      <c r="AL210">
        <v>939.82</v>
      </c>
      <c r="AM210">
        <v>8860.18</v>
      </c>
      <c r="AN210">
        <v>7600</v>
      </c>
      <c r="AO210">
        <v>1260.18</v>
      </c>
      <c r="AP210">
        <v>0.14219999999999999</v>
      </c>
    </row>
    <row r="211" spans="1:42" hidden="1" x14ac:dyDescent="0.35">
      <c r="A211" t="s">
        <v>342</v>
      </c>
      <c r="B211" s="1">
        <v>45132</v>
      </c>
      <c r="C211" t="s">
        <v>343</v>
      </c>
      <c r="D211" t="s">
        <v>47</v>
      </c>
      <c r="E211">
        <v>1</v>
      </c>
      <c r="F211" t="s">
        <v>24</v>
      </c>
      <c r="G211" t="s">
        <v>31</v>
      </c>
      <c r="H211" t="s">
        <v>25</v>
      </c>
      <c r="I211" t="s">
        <v>26</v>
      </c>
      <c r="J211" t="s">
        <v>97</v>
      </c>
      <c r="K211">
        <v>2023</v>
      </c>
      <c r="L211" t="s">
        <v>60</v>
      </c>
      <c r="M211" t="s">
        <v>5995</v>
      </c>
      <c r="N211" t="s">
        <v>5989</v>
      </c>
      <c r="O211" t="s">
        <v>5996</v>
      </c>
      <c r="P211" t="s">
        <v>5997</v>
      </c>
      <c r="Q211" t="s">
        <v>5998</v>
      </c>
      <c r="R211">
        <v>280</v>
      </c>
      <c r="S211">
        <v>450</v>
      </c>
      <c r="T211">
        <v>0.37780000000000002</v>
      </c>
      <c r="U211" t="s">
        <v>5909</v>
      </c>
      <c r="V211">
        <v>6</v>
      </c>
      <c r="W211" s="1">
        <v>45144</v>
      </c>
      <c r="X211" t="s">
        <v>5894</v>
      </c>
      <c r="Y211">
        <v>217</v>
      </c>
      <c r="Z211">
        <v>86</v>
      </c>
      <c r="AA211">
        <v>212</v>
      </c>
      <c r="AB211">
        <v>73</v>
      </c>
      <c r="AC211">
        <v>10</v>
      </c>
      <c r="AD211">
        <v>20440</v>
      </c>
      <c r="AE211" t="s">
        <v>6025</v>
      </c>
      <c r="AF211" s="1">
        <v>46203</v>
      </c>
      <c r="AG211" t="s">
        <v>6221</v>
      </c>
      <c r="AH211" t="s">
        <v>6035</v>
      </c>
      <c r="AI211" t="s">
        <v>6028</v>
      </c>
      <c r="AJ211" t="s">
        <v>6925</v>
      </c>
      <c r="AK211">
        <v>450</v>
      </c>
      <c r="AL211">
        <v>10.53</v>
      </c>
      <c r="AM211">
        <v>439.47</v>
      </c>
      <c r="AN211">
        <v>280</v>
      </c>
      <c r="AO211">
        <v>159.47</v>
      </c>
      <c r="AP211">
        <v>0.3629</v>
      </c>
    </row>
    <row r="212" spans="1:42" hidden="1" x14ac:dyDescent="0.35">
      <c r="A212" t="s">
        <v>1345</v>
      </c>
      <c r="B212" s="1">
        <v>45137</v>
      </c>
      <c r="C212" t="s">
        <v>179</v>
      </c>
      <c r="D212" t="s">
        <v>140</v>
      </c>
      <c r="E212">
        <v>1</v>
      </c>
      <c r="F212" t="s">
        <v>15</v>
      </c>
      <c r="G212" t="s">
        <v>31</v>
      </c>
      <c r="H212" t="s">
        <v>17</v>
      </c>
      <c r="I212" t="s">
        <v>33</v>
      </c>
      <c r="J212" t="s">
        <v>97</v>
      </c>
      <c r="K212">
        <v>2023</v>
      </c>
      <c r="L212" t="s">
        <v>60</v>
      </c>
      <c r="M212" t="s">
        <v>5944</v>
      </c>
      <c r="N212" t="s">
        <v>5931</v>
      </c>
      <c r="O212" t="s">
        <v>5945</v>
      </c>
      <c r="P212" t="s">
        <v>5946</v>
      </c>
      <c r="Q212" t="s">
        <v>5947</v>
      </c>
      <c r="R212">
        <v>6500</v>
      </c>
      <c r="S212">
        <v>8500</v>
      </c>
      <c r="T212">
        <v>0.23530000000000001</v>
      </c>
      <c r="U212" t="s">
        <v>5940</v>
      </c>
      <c r="V212">
        <v>6</v>
      </c>
      <c r="W212" s="1">
        <v>44693</v>
      </c>
      <c r="X212" t="s">
        <v>5894</v>
      </c>
      <c r="Y212">
        <v>116</v>
      </c>
      <c r="Z212">
        <v>117</v>
      </c>
      <c r="AA212">
        <v>124</v>
      </c>
      <c r="AB212">
        <v>67</v>
      </c>
      <c r="AC212">
        <v>10</v>
      </c>
      <c r="AD212">
        <v>435500</v>
      </c>
      <c r="AE212" t="s">
        <v>6025</v>
      </c>
      <c r="AF212" s="1">
        <v>46203</v>
      </c>
      <c r="AG212" t="s">
        <v>6109</v>
      </c>
      <c r="AH212" t="s">
        <v>6027</v>
      </c>
      <c r="AI212" t="s">
        <v>6028</v>
      </c>
      <c r="AJ212" t="s">
        <v>6925</v>
      </c>
      <c r="AK212">
        <v>8500</v>
      </c>
      <c r="AL212">
        <v>381.65</v>
      </c>
      <c r="AM212">
        <v>8118.35</v>
      </c>
      <c r="AN212">
        <v>6500</v>
      </c>
      <c r="AO212">
        <v>1618.35</v>
      </c>
      <c r="AP212">
        <v>0.1993</v>
      </c>
    </row>
    <row r="213" spans="1:42" hidden="1" x14ac:dyDescent="0.35">
      <c r="A213" t="s">
        <v>618</v>
      </c>
      <c r="B213" s="1">
        <v>45166</v>
      </c>
      <c r="C213" t="s">
        <v>182</v>
      </c>
      <c r="D213" t="s">
        <v>100</v>
      </c>
      <c r="E213">
        <v>2</v>
      </c>
      <c r="F213" t="s">
        <v>58</v>
      </c>
      <c r="G213" t="s">
        <v>16</v>
      </c>
      <c r="H213" t="s">
        <v>32</v>
      </c>
      <c r="I213" t="s">
        <v>43</v>
      </c>
      <c r="J213" t="s">
        <v>59</v>
      </c>
      <c r="K213">
        <v>2023</v>
      </c>
      <c r="L213" t="s">
        <v>60</v>
      </c>
      <c r="M213" t="s">
        <v>5941</v>
      </c>
      <c r="N213" t="s">
        <v>5931</v>
      </c>
      <c r="O213" t="s">
        <v>5942</v>
      </c>
      <c r="P213" t="s">
        <v>5938</v>
      </c>
      <c r="Q213" t="s">
        <v>5943</v>
      </c>
      <c r="R213">
        <v>9800</v>
      </c>
      <c r="S213">
        <v>12500</v>
      </c>
      <c r="T213">
        <v>0.216</v>
      </c>
      <c r="U213" t="s">
        <v>5940</v>
      </c>
      <c r="V213">
        <v>6</v>
      </c>
      <c r="W213" s="1">
        <v>45383</v>
      </c>
      <c r="X213" t="s">
        <v>5894</v>
      </c>
      <c r="Y213">
        <v>102</v>
      </c>
      <c r="Z213">
        <v>94</v>
      </c>
      <c r="AA213">
        <v>142</v>
      </c>
      <c r="AB213">
        <v>76</v>
      </c>
      <c r="AC213">
        <v>10</v>
      </c>
      <c r="AD213">
        <v>744800</v>
      </c>
      <c r="AE213" t="s">
        <v>6025</v>
      </c>
      <c r="AF213" s="1">
        <v>46203</v>
      </c>
      <c r="AG213" t="s">
        <v>6110</v>
      </c>
      <c r="AH213" t="s">
        <v>6027</v>
      </c>
      <c r="AI213" t="s">
        <v>6028</v>
      </c>
      <c r="AJ213" t="s">
        <v>6925</v>
      </c>
      <c r="AK213">
        <v>25000</v>
      </c>
      <c r="AL213">
        <v>727.5</v>
      </c>
      <c r="AM213">
        <v>24272.5</v>
      </c>
      <c r="AN213">
        <v>19600</v>
      </c>
      <c r="AO213">
        <v>4672.5</v>
      </c>
      <c r="AP213">
        <v>0.1925</v>
      </c>
    </row>
    <row r="214" spans="1:42" hidden="1" x14ac:dyDescent="0.35">
      <c r="A214" t="s">
        <v>348</v>
      </c>
      <c r="B214" s="1">
        <v>44995</v>
      </c>
      <c r="C214" t="s">
        <v>349</v>
      </c>
      <c r="D214" t="s">
        <v>70</v>
      </c>
      <c r="E214">
        <v>4</v>
      </c>
      <c r="F214" t="s">
        <v>58</v>
      </c>
      <c r="G214" t="s">
        <v>71</v>
      </c>
      <c r="H214" t="s">
        <v>25</v>
      </c>
      <c r="I214" t="s">
        <v>43</v>
      </c>
      <c r="J214" t="s">
        <v>39</v>
      </c>
      <c r="K214">
        <v>2023</v>
      </c>
      <c r="L214" t="s">
        <v>20</v>
      </c>
      <c r="M214" t="s">
        <v>5970</v>
      </c>
      <c r="N214" t="s">
        <v>5949</v>
      </c>
      <c r="O214" t="s">
        <v>5971</v>
      </c>
      <c r="P214" t="s">
        <v>5922</v>
      </c>
      <c r="Q214" t="s">
        <v>5972</v>
      </c>
      <c r="R214">
        <v>9500</v>
      </c>
      <c r="S214">
        <v>12000</v>
      </c>
      <c r="T214">
        <v>0.20830000000000001</v>
      </c>
      <c r="U214" t="s">
        <v>5920</v>
      </c>
      <c r="V214">
        <v>12</v>
      </c>
      <c r="W214" s="1">
        <v>44840</v>
      </c>
      <c r="X214" t="s">
        <v>5894</v>
      </c>
      <c r="Y214">
        <v>160</v>
      </c>
      <c r="Z214">
        <v>82</v>
      </c>
      <c r="AA214">
        <v>171</v>
      </c>
      <c r="AB214">
        <v>27</v>
      </c>
      <c r="AC214">
        <v>10</v>
      </c>
      <c r="AD214">
        <v>256500</v>
      </c>
      <c r="AE214" t="s">
        <v>6025</v>
      </c>
      <c r="AF214" s="1">
        <v>46203</v>
      </c>
      <c r="AG214" t="s">
        <v>6223</v>
      </c>
      <c r="AH214" t="s">
        <v>6027</v>
      </c>
      <c r="AI214" t="s">
        <v>6028</v>
      </c>
      <c r="AJ214" t="s">
        <v>6924</v>
      </c>
      <c r="AK214">
        <v>48000</v>
      </c>
      <c r="AL214">
        <v>4968</v>
      </c>
      <c r="AM214">
        <v>43032</v>
      </c>
      <c r="AN214">
        <v>38000</v>
      </c>
      <c r="AO214">
        <v>5032</v>
      </c>
      <c r="AP214">
        <v>0.1169</v>
      </c>
    </row>
    <row r="215" spans="1:42" hidden="1" x14ac:dyDescent="0.35">
      <c r="A215" t="s">
        <v>1295</v>
      </c>
      <c r="B215" s="1">
        <v>45057</v>
      </c>
      <c r="C215" t="s">
        <v>182</v>
      </c>
      <c r="D215" t="s">
        <v>92</v>
      </c>
      <c r="E215">
        <v>2</v>
      </c>
      <c r="F215" t="s">
        <v>15</v>
      </c>
      <c r="G215" t="s">
        <v>31</v>
      </c>
      <c r="H215" t="s">
        <v>17</v>
      </c>
      <c r="I215" t="s">
        <v>33</v>
      </c>
      <c r="J215" t="s">
        <v>75</v>
      </c>
      <c r="K215">
        <v>2023</v>
      </c>
      <c r="L215" t="s">
        <v>35</v>
      </c>
      <c r="M215" t="s">
        <v>5973</v>
      </c>
      <c r="N215" t="s">
        <v>5974</v>
      </c>
      <c r="O215" t="s">
        <v>5975</v>
      </c>
      <c r="P215" t="s">
        <v>5899</v>
      </c>
      <c r="Q215" t="s">
        <v>5976</v>
      </c>
      <c r="R215">
        <v>7600</v>
      </c>
      <c r="S215">
        <v>9800</v>
      </c>
      <c r="T215">
        <v>0.22450000000000001</v>
      </c>
      <c r="U215" t="s">
        <v>5901</v>
      </c>
      <c r="V215">
        <v>36</v>
      </c>
      <c r="W215" s="1">
        <v>45281</v>
      </c>
      <c r="X215" t="s">
        <v>5894</v>
      </c>
      <c r="Y215">
        <v>214</v>
      </c>
      <c r="Z215">
        <v>101</v>
      </c>
      <c r="AA215">
        <v>188</v>
      </c>
      <c r="AB215">
        <v>51</v>
      </c>
      <c r="AC215">
        <v>10</v>
      </c>
      <c r="AD215">
        <v>387600</v>
      </c>
      <c r="AE215" t="s">
        <v>6025</v>
      </c>
      <c r="AF215" s="1">
        <v>46203</v>
      </c>
      <c r="AG215" t="s">
        <v>6110</v>
      </c>
      <c r="AH215" t="s">
        <v>6027</v>
      </c>
      <c r="AI215" t="s">
        <v>6028</v>
      </c>
      <c r="AJ215" t="s">
        <v>6924</v>
      </c>
      <c r="AK215">
        <v>19600</v>
      </c>
      <c r="AL215">
        <v>2808.68</v>
      </c>
      <c r="AM215">
        <v>16791.32</v>
      </c>
      <c r="AN215">
        <v>15200</v>
      </c>
      <c r="AO215">
        <v>1591.32</v>
      </c>
      <c r="AP215">
        <v>9.4799999999999995E-2</v>
      </c>
    </row>
    <row r="216" spans="1:42" x14ac:dyDescent="0.35">
      <c r="A216" t="s">
        <v>1438</v>
      </c>
      <c r="B216" s="1">
        <v>45183</v>
      </c>
      <c r="C216" t="s">
        <v>182</v>
      </c>
      <c r="D216" t="s">
        <v>42</v>
      </c>
      <c r="E216">
        <v>2</v>
      </c>
      <c r="F216" t="s">
        <v>58</v>
      </c>
      <c r="G216" t="s">
        <v>16</v>
      </c>
      <c r="H216" t="s">
        <v>17</v>
      </c>
      <c r="I216" t="s">
        <v>18</v>
      </c>
      <c r="J216" t="s">
        <v>109</v>
      </c>
      <c r="K216">
        <v>2023</v>
      </c>
      <c r="L216" t="s">
        <v>60</v>
      </c>
      <c r="M216" t="s">
        <v>5897</v>
      </c>
      <c r="N216" t="s">
        <v>5889</v>
      </c>
      <c r="O216" t="s">
        <v>5898</v>
      </c>
      <c r="P216" t="s">
        <v>5899</v>
      </c>
      <c r="Q216" t="s">
        <v>5900</v>
      </c>
      <c r="R216">
        <v>31000</v>
      </c>
      <c r="S216">
        <v>38000</v>
      </c>
      <c r="T216">
        <v>0.1842</v>
      </c>
      <c r="U216" t="s">
        <v>5901</v>
      </c>
      <c r="V216">
        <v>12</v>
      </c>
      <c r="W216" s="1">
        <v>45246</v>
      </c>
      <c r="X216" t="s">
        <v>5894</v>
      </c>
      <c r="Y216">
        <v>278</v>
      </c>
      <c r="Z216">
        <v>80</v>
      </c>
      <c r="AA216">
        <v>346</v>
      </c>
      <c r="AB216">
        <v>0</v>
      </c>
      <c r="AC216">
        <v>10</v>
      </c>
      <c r="AD216">
        <v>0</v>
      </c>
      <c r="AE216" t="s">
        <v>6029</v>
      </c>
      <c r="AF216" s="1">
        <v>46203</v>
      </c>
      <c r="AG216" t="s">
        <v>6110</v>
      </c>
      <c r="AH216" t="s">
        <v>6027</v>
      </c>
      <c r="AI216" t="s">
        <v>6028</v>
      </c>
      <c r="AJ216" t="s">
        <v>6925</v>
      </c>
      <c r="AK216">
        <v>76000</v>
      </c>
      <c r="AL216">
        <v>2112.8000000000002</v>
      </c>
      <c r="AM216">
        <v>73887.199999999997</v>
      </c>
      <c r="AN216">
        <v>62000</v>
      </c>
      <c r="AO216">
        <v>11887.2</v>
      </c>
      <c r="AP216">
        <v>0.16089999999999999</v>
      </c>
    </row>
    <row r="217" spans="1:42" x14ac:dyDescent="0.35">
      <c r="A217" t="s">
        <v>352</v>
      </c>
      <c r="B217" s="1">
        <v>45146</v>
      </c>
      <c r="C217" t="s">
        <v>353</v>
      </c>
      <c r="D217" t="s">
        <v>42</v>
      </c>
      <c r="E217">
        <v>1</v>
      </c>
      <c r="F217" t="s">
        <v>58</v>
      </c>
      <c r="G217" t="s">
        <v>16</v>
      </c>
      <c r="H217" t="s">
        <v>32</v>
      </c>
      <c r="I217" t="s">
        <v>43</v>
      </c>
      <c r="J217" t="s">
        <v>59</v>
      </c>
      <c r="K217">
        <v>2023</v>
      </c>
      <c r="L217" t="s">
        <v>60</v>
      </c>
      <c r="M217" t="s">
        <v>5897</v>
      </c>
      <c r="N217" t="s">
        <v>5889</v>
      </c>
      <c r="O217" t="s">
        <v>5898</v>
      </c>
      <c r="P217" t="s">
        <v>5899</v>
      </c>
      <c r="Q217" t="s">
        <v>5900</v>
      </c>
      <c r="R217">
        <v>31000</v>
      </c>
      <c r="S217">
        <v>38000</v>
      </c>
      <c r="T217">
        <v>0.1842</v>
      </c>
      <c r="U217" t="s">
        <v>5901</v>
      </c>
      <c r="V217">
        <v>12</v>
      </c>
      <c r="W217" s="1">
        <v>45246</v>
      </c>
      <c r="X217" t="s">
        <v>5894</v>
      </c>
      <c r="Y217">
        <v>278</v>
      </c>
      <c r="Z217">
        <v>80</v>
      </c>
      <c r="AA217">
        <v>346</v>
      </c>
      <c r="AB217">
        <v>0</v>
      </c>
      <c r="AC217">
        <v>10</v>
      </c>
      <c r="AD217">
        <v>0</v>
      </c>
      <c r="AE217" t="s">
        <v>6029</v>
      </c>
      <c r="AF217" s="1">
        <v>46203</v>
      </c>
      <c r="AG217" t="s">
        <v>6226</v>
      </c>
      <c r="AH217" t="s">
        <v>6035</v>
      </c>
      <c r="AI217" t="s">
        <v>6028</v>
      </c>
      <c r="AJ217" t="s">
        <v>6925</v>
      </c>
      <c r="AK217">
        <v>38000</v>
      </c>
      <c r="AL217">
        <v>1930.4</v>
      </c>
      <c r="AM217">
        <v>36069.599999999999</v>
      </c>
      <c r="AN217">
        <v>31000</v>
      </c>
      <c r="AO217">
        <v>5069.6000000000004</v>
      </c>
      <c r="AP217">
        <v>0.1406</v>
      </c>
    </row>
    <row r="218" spans="1:42" hidden="1" x14ac:dyDescent="0.35">
      <c r="A218" t="s">
        <v>354</v>
      </c>
      <c r="B218" s="1">
        <v>45241</v>
      </c>
      <c r="C218" t="s">
        <v>355</v>
      </c>
      <c r="D218" t="s">
        <v>115</v>
      </c>
      <c r="E218">
        <v>1</v>
      </c>
      <c r="F218" t="s">
        <v>24</v>
      </c>
      <c r="G218" t="s">
        <v>16</v>
      </c>
      <c r="H218" t="s">
        <v>25</v>
      </c>
      <c r="I218" t="s">
        <v>18</v>
      </c>
      <c r="J218" t="s">
        <v>50</v>
      </c>
      <c r="K218">
        <v>2023</v>
      </c>
      <c r="L218" t="s">
        <v>51</v>
      </c>
      <c r="M218" t="s">
        <v>5988</v>
      </c>
      <c r="N218" t="s">
        <v>5989</v>
      </c>
      <c r="O218" t="s">
        <v>5990</v>
      </c>
      <c r="P218" t="s">
        <v>5907</v>
      </c>
      <c r="Q218" t="s">
        <v>5991</v>
      </c>
      <c r="R218">
        <v>1600</v>
      </c>
      <c r="S218">
        <v>2200</v>
      </c>
      <c r="T218">
        <v>0.2727</v>
      </c>
      <c r="U218" t="s">
        <v>5909</v>
      </c>
      <c r="V218">
        <v>6</v>
      </c>
      <c r="W218" s="1">
        <v>45040</v>
      </c>
      <c r="X218" t="s">
        <v>5894</v>
      </c>
      <c r="Y218">
        <v>84</v>
      </c>
      <c r="Z218">
        <v>117</v>
      </c>
      <c r="AA218">
        <v>174</v>
      </c>
      <c r="AB218">
        <v>47</v>
      </c>
      <c r="AC218">
        <v>10</v>
      </c>
      <c r="AD218">
        <v>75200</v>
      </c>
      <c r="AE218" t="s">
        <v>6025</v>
      </c>
      <c r="AF218" s="1">
        <v>46203</v>
      </c>
      <c r="AG218" t="s">
        <v>6228</v>
      </c>
      <c r="AH218" t="s">
        <v>6035</v>
      </c>
      <c r="AI218" t="s">
        <v>6028</v>
      </c>
      <c r="AJ218" t="s">
        <v>6925</v>
      </c>
      <c r="AK218">
        <v>2200</v>
      </c>
      <c r="AL218">
        <v>165</v>
      </c>
      <c r="AM218">
        <v>2035</v>
      </c>
      <c r="AN218">
        <v>1600</v>
      </c>
      <c r="AO218">
        <v>435</v>
      </c>
      <c r="AP218">
        <v>0.21379999999999999</v>
      </c>
    </row>
    <row r="219" spans="1:42" hidden="1" x14ac:dyDescent="0.35">
      <c r="A219" t="s">
        <v>1406</v>
      </c>
      <c r="B219" s="1">
        <v>45256</v>
      </c>
      <c r="C219" t="s">
        <v>1407</v>
      </c>
      <c r="D219" t="s">
        <v>221</v>
      </c>
      <c r="E219">
        <v>1</v>
      </c>
      <c r="F219" t="s">
        <v>24</v>
      </c>
      <c r="G219" t="s">
        <v>31</v>
      </c>
      <c r="H219" t="s">
        <v>17</v>
      </c>
      <c r="I219" t="s">
        <v>26</v>
      </c>
      <c r="J219" t="s">
        <v>50</v>
      </c>
      <c r="K219">
        <v>2023</v>
      </c>
      <c r="L219" t="s">
        <v>51</v>
      </c>
      <c r="M219" t="s">
        <v>5966</v>
      </c>
      <c r="N219" t="s">
        <v>5967</v>
      </c>
      <c r="O219" t="s">
        <v>5968</v>
      </c>
      <c r="P219" t="s">
        <v>5899</v>
      </c>
      <c r="Q219" t="s">
        <v>5969</v>
      </c>
      <c r="R219">
        <v>11500</v>
      </c>
      <c r="S219">
        <v>14500</v>
      </c>
      <c r="T219">
        <v>0.2069</v>
      </c>
      <c r="U219" t="s">
        <v>5901</v>
      </c>
      <c r="V219">
        <v>12</v>
      </c>
      <c r="W219" s="1">
        <v>44903</v>
      </c>
      <c r="X219" t="s">
        <v>5894</v>
      </c>
      <c r="Y219">
        <v>217</v>
      </c>
      <c r="Z219">
        <v>53</v>
      </c>
      <c r="AA219">
        <v>253</v>
      </c>
      <c r="AB219">
        <v>61</v>
      </c>
      <c r="AC219">
        <v>10</v>
      </c>
      <c r="AD219">
        <v>701500</v>
      </c>
      <c r="AE219" t="s">
        <v>6025</v>
      </c>
      <c r="AF219" s="1">
        <v>46203</v>
      </c>
      <c r="AG219" t="s">
        <v>6112</v>
      </c>
      <c r="AH219" t="s">
        <v>6035</v>
      </c>
      <c r="AI219" t="s">
        <v>6028</v>
      </c>
      <c r="AJ219" t="s">
        <v>6925</v>
      </c>
      <c r="AK219">
        <v>14500</v>
      </c>
      <c r="AL219">
        <v>1966.2</v>
      </c>
      <c r="AM219">
        <v>12533.8</v>
      </c>
      <c r="AN219">
        <v>11500</v>
      </c>
      <c r="AO219">
        <v>1033.8</v>
      </c>
      <c r="AP219">
        <v>8.2500000000000004E-2</v>
      </c>
    </row>
    <row r="220" spans="1:42" hidden="1" x14ac:dyDescent="0.35">
      <c r="A220" t="s">
        <v>357</v>
      </c>
      <c r="B220" s="1">
        <v>45154</v>
      </c>
      <c r="C220" t="s">
        <v>358</v>
      </c>
      <c r="D220" t="s">
        <v>65</v>
      </c>
      <c r="E220">
        <v>2</v>
      </c>
      <c r="F220" t="s">
        <v>58</v>
      </c>
      <c r="G220" t="s">
        <v>31</v>
      </c>
      <c r="H220" t="s">
        <v>32</v>
      </c>
      <c r="I220" t="s">
        <v>43</v>
      </c>
      <c r="J220" t="s">
        <v>59</v>
      </c>
      <c r="K220">
        <v>2023</v>
      </c>
      <c r="L220" t="s">
        <v>60</v>
      </c>
      <c r="M220" t="s">
        <v>5906</v>
      </c>
      <c r="N220" t="s">
        <v>5889</v>
      </c>
      <c r="O220" t="s">
        <v>5898</v>
      </c>
      <c r="P220" t="s">
        <v>5907</v>
      </c>
      <c r="Q220" t="s">
        <v>5908</v>
      </c>
      <c r="R220">
        <v>17500</v>
      </c>
      <c r="S220">
        <v>22000</v>
      </c>
      <c r="T220">
        <v>0.20449999999999999</v>
      </c>
      <c r="U220" t="s">
        <v>5909</v>
      </c>
      <c r="V220">
        <v>12</v>
      </c>
      <c r="W220" s="1">
        <v>45337</v>
      </c>
      <c r="X220" t="s">
        <v>5894</v>
      </c>
      <c r="Y220">
        <v>373</v>
      </c>
      <c r="Z220">
        <v>88</v>
      </c>
      <c r="AA220">
        <v>389</v>
      </c>
      <c r="AB220">
        <v>78</v>
      </c>
      <c r="AC220">
        <v>10</v>
      </c>
      <c r="AD220">
        <v>1365000</v>
      </c>
      <c r="AE220" t="s">
        <v>6025</v>
      </c>
      <c r="AF220" s="1">
        <v>46203</v>
      </c>
      <c r="AG220" t="s">
        <v>6229</v>
      </c>
      <c r="AH220" t="s">
        <v>6035</v>
      </c>
      <c r="AI220" t="s">
        <v>6028</v>
      </c>
      <c r="AJ220" t="s">
        <v>6925</v>
      </c>
      <c r="AK220">
        <v>44000</v>
      </c>
      <c r="AL220">
        <v>1887.6</v>
      </c>
      <c r="AM220">
        <v>42112.4</v>
      </c>
      <c r="AN220">
        <v>35000</v>
      </c>
      <c r="AO220">
        <v>7112.4</v>
      </c>
      <c r="AP220">
        <v>0.16889999999999999</v>
      </c>
    </row>
    <row r="221" spans="1:42" hidden="1" x14ac:dyDescent="0.35">
      <c r="A221" t="s">
        <v>359</v>
      </c>
      <c r="B221" s="1">
        <v>45256</v>
      </c>
      <c r="C221" t="s">
        <v>360</v>
      </c>
      <c r="D221" t="s">
        <v>105</v>
      </c>
      <c r="E221">
        <v>2</v>
      </c>
      <c r="F221" t="s">
        <v>58</v>
      </c>
      <c r="G221" t="s">
        <v>31</v>
      </c>
      <c r="H221" t="s">
        <v>25</v>
      </c>
      <c r="I221" t="s">
        <v>33</v>
      </c>
      <c r="J221" t="s">
        <v>50</v>
      </c>
      <c r="K221">
        <v>2023</v>
      </c>
      <c r="L221" t="s">
        <v>51</v>
      </c>
      <c r="M221" t="s">
        <v>5916</v>
      </c>
      <c r="N221" t="s">
        <v>5913</v>
      </c>
      <c r="O221" t="s">
        <v>5917</v>
      </c>
      <c r="P221" t="s">
        <v>5918</v>
      </c>
      <c r="Q221" t="s">
        <v>5919</v>
      </c>
      <c r="R221">
        <v>63000</v>
      </c>
      <c r="S221">
        <v>76000</v>
      </c>
      <c r="T221">
        <v>0.1711</v>
      </c>
      <c r="U221" t="s">
        <v>5920</v>
      </c>
      <c r="V221">
        <v>12</v>
      </c>
      <c r="W221" s="1">
        <v>44617</v>
      </c>
      <c r="X221" t="s">
        <v>5894</v>
      </c>
      <c r="Y221">
        <v>252</v>
      </c>
      <c r="Z221">
        <v>75</v>
      </c>
      <c r="AA221">
        <v>289</v>
      </c>
      <c r="AB221">
        <v>48</v>
      </c>
      <c r="AC221">
        <v>10</v>
      </c>
      <c r="AD221">
        <v>3024000</v>
      </c>
      <c r="AE221" t="s">
        <v>6025</v>
      </c>
      <c r="AF221" s="1">
        <v>46203</v>
      </c>
      <c r="AG221" t="s">
        <v>6230</v>
      </c>
      <c r="AH221" t="s">
        <v>6027</v>
      </c>
      <c r="AI221" t="s">
        <v>6028</v>
      </c>
      <c r="AJ221" t="s">
        <v>6925</v>
      </c>
      <c r="AK221">
        <v>152000</v>
      </c>
      <c r="AL221">
        <v>10822.4</v>
      </c>
      <c r="AM221">
        <v>141177.60000000001</v>
      </c>
      <c r="AN221">
        <v>126000</v>
      </c>
      <c r="AO221">
        <v>15177.6</v>
      </c>
      <c r="AP221">
        <v>0.1075</v>
      </c>
    </row>
    <row r="222" spans="1:42" hidden="1" x14ac:dyDescent="0.35">
      <c r="A222" t="s">
        <v>1290</v>
      </c>
      <c r="B222" s="1">
        <v>45081</v>
      </c>
      <c r="C222" t="s">
        <v>187</v>
      </c>
      <c r="D222" t="s">
        <v>108</v>
      </c>
      <c r="E222">
        <v>1</v>
      </c>
      <c r="F222" t="s">
        <v>24</v>
      </c>
      <c r="G222" t="s">
        <v>31</v>
      </c>
      <c r="H222" t="s">
        <v>17</v>
      </c>
      <c r="I222" t="s">
        <v>43</v>
      </c>
      <c r="J222" t="s">
        <v>34</v>
      </c>
      <c r="K222">
        <v>2023</v>
      </c>
      <c r="L222" t="s">
        <v>35</v>
      </c>
      <c r="M222" t="s">
        <v>5977</v>
      </c>
      <c r="N222" t="s">
        <v>5974</v>
      </c>
      <c r="O222" t="s">
        <v>5978</v>
      </c>
      <c r="P222" t="s">
        <v>5979</v>
      </c>
      <c r="Q222" t="s">
        <v>5980</v>
      </c>
      <c r="R222">
        <v>3000</v>
      </c>
      <c r="S222">
        <v>3900</v>
      </c>
      <c r="T222">
        <v>0.23080000000000001</v>
      </c>
      <c r="U222" t="s">
        <v>5920</v>
      </c>
      <c r="V222">
        <v>36</v>
      </c>
      <c r="W222" s="1">
        <v>44816</v>
      </c>
      <c r="X222" t="s">
        <v>5894</v>
      </c>
      <c r="Y222">
        <v>237</v>
      </c>
      <c r="Z222">
        <v>110</v>
      </c>
      <c r="AA222">
        <v>240</v>
      </c>
      <c r="AB222">
        <v>48</v>
      </c>
      <c r="AC222">
        <v>10</v>
      </c>
      <c r="AD222">
        <v>144000</v>
      </c>
      <c r="AE222" t="s">
        <v>6025</v>
      </c>
      <c r="AF222" s="1">
        <v>46203</v>
      </c>
      <c r="AG222" t="s">
        <v>6113</v>
      </c>
      <c r="AH222" t="s">
        <v>6027</v>
      </c>
      <c r="AI222" t="s">
        <v>6028</v>
      </c>
      <c r="AJ222" t="s">
        <v>6924</v>
      </c>
      <c r="AK222">
        <v>3900</v>
      </c>
      <c r="AL222">
        <v>180.96</v>
      </c>
      <c r="AM222">
        <v>3719.04</v>
      </c>
      <c r="AN222">
        <v>3000</v>
      </c>
      <c r="AO222">
        <v>719.04</v>
      </c>
      <c r="AP222">
        <v>0.1933</v>
      </c>
    </row>
    <row r="223" spans="1:42" hidden="1" x14ac:dyDescent="0.35">
      <c r="A223" t="s">
        <v>361</v>
      </c>
      <c r="B223" s="1">
        <v>45081</v>
      </c>
      <c r="C223" t="s">
        <v>362</v>
      </c>
      <c r="D223" t="s">
        <v>74</v>
      </c>
      <c r="E223">
        <v>4</v>
      </c>
      <c r="F223" t="s">
        <v>24</v>
      </c>
      <c r="G223" t="s">
        <v>79</v>
      </c>
      <c r="H223" t="s">
        <v>32</v>
      </c>
      <c r="I223" t="s">
        <v>33</v>
      </c>
      <c r="J223" t="s">
        <v>34</v>
      </c>
      <c r="K223">
        <v>2023</v>
      </c>
      <c r="L223" t="s">
        <v>35</v>
      </c>
      <c r="M223" t="s">
        <v>5963</v>
      </c>
      <c r="N223" t="s">
        <v>5949</v>
      </c>
      <c r="O223" t="s">
        <v>5964</v>
      </c>
      <c r="P223" t="s">
        <v>5951</v>
      </c>
      <c r="Q223" t="s">
        <v>5965</v>
      </c>
      <c r="R223">
        <v>5700</v>
      </c>
      <c r="S223">
        <v>7500</v>
      </c>
      <c r="T223">
        <v>0.24</v>
      </c>
      <c r="U223" t="s">
        <v>5940</v>
      </c>
      <c r="V223">
        <v>12</v>
      </c>
      <c r="W223" s="1">
        <v>44865</v>
      </c>
      <c r="X223" t="s">
        <v>5894</v>
      </c>
      <c r="Y223">
        <v>145</v>
      </c>
      <c r="Z223">
        <v>60</v>
      </c>
      <c r="AA223">
        <v>189</v>
      </c>
      <c r="AB223">
        <v>10</v>
      </c>
      <c r="AC223">
        <v>10</v>
      </c>
      <c r="AD223">
        <v>57000</v>
      </c>
      <c r="AE223" t="s">
        <v>6025</v>
      </c>
      <c r="AF223" s="1">
        <v>46203</v>
      </c>
      <c r="AG223" t="s">
        <v>6232</v>
      </c>
      <c r="AH223" t="s">
        <v>6027</v>
      </c>
      <c r="AI223" t="s">
        <v>6028</v>
      </c>
      <c r="AJ223" t="s">
        <v>6924</v>
      </c>
      <c r="AK223">
        <v>30000</v>
      </c>
      <c r="AL223">
        <v>1839</v>
      </c>
      <c r="AM223">
        <v>28161</v>
      </c>
      <c r="AN223">
        <v>22800</v>
      </c>
      <c r="AO223">
        <v>5361</v>
      </c>
      <c r="AP223">
        <v>0.19040000000000001</v>
      </c>
    </row>
    <row r="224" spans="1:42" hidden="1" x14ac:dyDescent="0.35">
      <c r="A224" t="s">
        <v>1534</v>
      </c>
      <c r="B224" s="1">
        <v>44940</v>
      </c>
      <c r="C224" t="s">
        <v>187</v>
      </c>
      <c r="D224" t="s">
        <v>105</v>
      </c>
      <c r="E224">
        <v>1</v>
      </c>
      <c r="F224" t="s">
        <v>58</v>
      </c>
      <c r="G224" t="s">
        <v>16</v>
      </c>
      <c r="H224" t="s">
        <v>32</v>
      </c>
      <c r="I224" t="s">
        <v>26</v>
      </c>
      <c r="J224" t="s">
        <v>112</v>
      </c>
      <c r="K224">
        <v>2023</v>
      </c>
      <c r="L224" t="s">
        <v>20</v>
      </c>
      <c r="M224" t="s">
        <v>5916</v>
      </c>
      <c r="N224" t="s">
        <v>5913</v>
      </c>
      <c r="O224" t="s">
        <v>5917</v>
      </c>
      <c r="P224" t="s">
        <v>5918</v>
      </c>
      <c r="Q224" t="s">
        <v>5919</v>
      </c>
      <c r="R224">
        <v>63000</v>
      </c>
      <c r="S224">
        <v>76000</v>
      </c>
      <c r="T224">
        <v>0.1711</v>
      </c>
      <c r="U224" t="s">
        <v>5920</v>
      </c>
      <c r="V224">
        <v>12</v>
      </c>
      <c r="W224" s="1">
        <v>44617</v>
      </c>
      <c r="X224" t="s">
        <v>5894</v>
      </c>
      <c r="Y224">
        <v>252</v>
      </c>
      <c r="Z224">
        <v>75</v>
      </c>
      <c r="AA224">
        <v>289</v>
      </c>
      <c r="AB224">
        <v>48</v>
      </c>
      <c r="AC224">
        <v>10</v>
      </c>
      <c r="AD224">
        <v>3024000</v>
      </c>
      <c r="AE224" t="s">
        <v>6025</v>
      </c>
      <c r="AF224" s="1">
        <v>46203</v>
      </c>
      <c r="AG224" t="s">
        <v>6113</v>
      </c>
      <c r="AH224" t="s">
        <v>6027</v>
      </c>
      <c r="AI224" t="s">
        <v>6028</v>
      </c>
      <c r="AJ224" t="s">
        <v>6924</v>
      </c>
      <c r="AK224">
        <v>76000</v>
      </c>
      <c r="AL224">
        <v>11400</v>
      </c>
      <c r="AM224">
        <v>64600</v>
      </c>
      <c r="AN224">
        <v>63000</v>
      </c>
      <c r="AO224">
        <v>1600</v>
      </c>
      <c r="AP224">
        <v>2.4799999999999999E-2</v>
      </c>
    </row>
    <row r="225" spans="1:42" hidden="1" x14ac:dyDescent="0.35">
      <c r="A225" t="s">
        <v>363</v>
      </c>
      <c r="B225" s="1">
        <v>45252</v>
      </c>
      <c r="C225" t="s">
        <v>364</v>
      </c>
      <c r="D225" t="s">
        <v>65</v>
      </c>
      <c r="E225">
        <v>4</v>
      </c>
      <c r="F225" t="s">
        <v>24</v>
      </c>
      <c r="G225" t="s">
        <v>71</v>
      </c>
      <c r="H225" t="s">
        <v>25</v>
      </c>
      <c r="I225" t="s">
        <v>26</v>
      </c>
      <c r="J225" t="s">
        <v>50</v>
      </c>
      <c r="K225">
        <v>2023</v>
      </c>
      <c r="L225" t="s">
        <v>51</v>
      </c>
      <c r="M225" t="s">
        <v>5906</v>
      </c>
      <c r="N225" t="s">
        <v>5889</v>
      </c>
      <c r="O225" t="s">
        <v>5898</v>
      </c>
      <c r="P225" t="s">
        <v>5907</v>
      </c>
      <c r="Q225" t="s">
        <v>5908</v>
      </c>
      <c r="R225">
        <v>17500</v>
      </c>
      <c r="S225">
        <v>22000</v>
      </c>
      <c r="T225">
        <v>0.20449999999999999</v>
      </c>
      <c r="U225" t="s">
        <v>5909</v>
      </c>
      <c r="V225">
        <v>12</v>
      </c>
      <c r="W225" s="1">
        <v>45337</v>
      </c>
      <c r="X225" t="s">
        <v>5894</v>
      </c>
      <c r="Y225">
        <v>373</v>
      </c>
      <c r="Z225">
        <v>88</v>
      </c>
      <c r="AA225">
        <v>389</v>
      </c>
      <c r="AB225">
        <v>78</v>
      </c>
      <c r="AC225">
        <v>10</v>
      </c>
      <c r="AD225">
        <v>1365000</v>
      </c>
      <c r="AE225" t="s">
        <v>6025</v>
      </c>
      <c r="AF225" s="1">
        <v>46203</v>
      </c>
      <c r="AG225" t="s">
        <v>6194</v>
      </c>
      <c r="AH225" t="s">
        <v>6035</v>
      </c>
      <c r="AI225" t="s">
        <v>6028</v>
      </c>
      <c r="AJ225" t="s">
        <v>6925</v>
      </c>
      <c r="AK225">
        <v>88000</v>
      </c>
      <c r="AL225">
        <v>9952.7999999999993</v>
      </c>
      <c r="AM225">
        <v>78047.199999999997</v>
      </c>
      <c r="AN225">
        <v>70000</v>
      </c>
      <c r="AO225">
        <v>8047.2</v>
      </c>
      <c r="AP225">
        <v>0.1031</v>
      </c>
    </row>
    <row r="226" spans="1:42" hidden="1" x14ac:dyDescent="0.35">
      <c r="A226" t="s">
        <v>365</v>
      </c>
      <c r="B226" s="1">
        <v>45159</v>
      </c>
      <c r="C226" t="s">
        <v>366</v>
      </c>
      <c r="D226" t="s">
        <v>82</v>
      </c>
      <c r="E226">
        <v>2</v>
      </c>
      <c r="F226" t="s">
        <v>30</v>
      </c>
      <c r="G226" t="s">
        <v>16</v>
      </c>
      <c r="H226" t="s">
        <v>32</v>
      </c>
      <c r="I226" t="s">
        <v>43</v>
      </c>
      <c r="J226" t="s">
        <v>59</v>
      </c>
      <c r="K226">
        <v>2023</v>
      </c>
      <c r="L226" t="s">
        <v>60</v>
      </c>
      <c r="M226" t="s">
        <v>5895</v>
      </c>
      <c r="N226" t="s">
        <v>5889</v>
      </c>
      <c r="O226" t="s">
        <v>5890</v>
      </c>
      <c r="P226" t="s">
        <v>5891</v>
      </c>
      <c r="Q226" t="s">
        <v>5896</v>
      </c>
      <c r="R226">
        <v>78000</v>
      </c>
      <c r="S226">
        <v>95000</v>
      </c>
      <c r="T226">
        <v>0.1789</v>
      </c>
      <c r="U226" t="s">
        <v>5893</v>
      </c>
      <c r="V226">
        <v>12</v>
      </c>
      <c r="W226" s="1">
        <v>45187</v>
      </c>
      <c r="X226" t="s">
        <v>5894</v>
      </c>
      <c r="Y226">
        <v>351</v>
      </c>
      <c r="Z226">
        <v>112</v>
      </c>
      <c r="AA226">
        <v>335</v>
      </c>
      <c r="AB226">
        <v>32</v>
      </c>
      <c r="AC226">
        <v>10</v>
      </c>
      <c r="AD226">
        <v>2496000</v>
      </c>
      <c r="AE226" t="s">
        <v>6025</v>
      </c>
      <c r="AF226" s="1">
        <v>46203</v>
      </c>
      <c r="AG226" t="s">
        <v>6233</v>
      </c>
      <c r="AH226" t="s">
        <v>6035</v>
      </c>
      <c r="AI226" t="s">
        <v>6028</v>
      </c>
      <c r="AJ226" t="s">
        <v>6925</v>
      </c>
      <c r="AK226">
        <v>190000</v>
      </c>
      <c r="AL226">
        <v>24681</v>
      </c>
      <c r="AM226">
        <v>165319</v>
      </c>
      <c r="AN226">
        <v>156000</v>
      </c>
      <c r="AO226">
        <v>9319</v>
      </c>
      <c r="AP226">
        <v>5.6399999999999999E-2</v>
      </c>
    </row>
    <row r="227" spans="1:42" hidden="1" x14ac:dyDescent="0.35">
      <c r="A227" t="s">
        <v>367</v>
      </c>
      <c r="B227" s="1">
        <v>45201</v>
      </c>
      <c r="C227" t="s">
        <v>368</v>
      </c>
      <c r="D227" t="s">
        <v>216</v>
      </c>
      <c r="E227">
        <v>3</v>
      </c>
      <c r="F227" t="s">
        <v>58</v>
      </c>
      <c r="G227" t="s">
        <v>31</v>
      </c>
      <c r="H227" t="s">
        <v>17</v>
      </c>
      <c r="I227" t="s">
        <v>43</v>
      </c>
      <c r="J227" t="s">
        <v>55</v>
      </c>
      <c r="K227">
        <v>2023</v>
      </c>
      <c r="L227" t="s">
        <v>51</v>
      </c>
      <c r="M227" t="s">
        <v>5999</v>
      </c>
      <c r="N227" t="s">
        <v>5989</v>
      </c>
      <c r="O227" t="s">
        <v>6000</v>
      </c>
      <c r="P227" t="s">
        <v>6001</v>
      </c>
      <c r="Q227" t="s">
        <v>6002</v>
      </c>
      <c r="R227">
        <v>300</v>
      </c>
      <c r="S227">
        <v>500</v>
      </c>
      <c r="T227">
        <v>0.4</v>
      </c>
      <c r="U227" t="s">
        <v>5940</v>
      </c>
      <c r="V227">
        <v>3</v>
      </c>
      <c r="W227" s="1">
        <v>45115</v>
      </c>
      <c r="X227" t="s">
        <v>5894</v>
      </c>
      <c r="Y227">
        <v>197</v>
      </c>
      <c r="Z227">
        <v>100</v>
      </c>
      <c r="AA227">
        <v>205</v>
      </c>
      <c r="AB227">
        <v>66</v>
      </c>
      <c r="AC227">
        <v>10</v>
      </c>
      <c r="AD227">
        <v>19800</v>
      </c>
      <c r="AE227" t="s">
        <v>6025</v>
      </c>
      <c r="AF227" s="1">
        <v>46203</v>
      </c>
      <c r="AG227" t="s">
        <v>6235</v>
      </c>
      <c r="AH227" t="s">
        <v>6027</v>
      </c>
      <c r="AI227" t="s">
        <v>6028</v>
      </c>
      <c r="AJ227" t="s">
        <v>6925</v>
      </c>
      <c r="AK227">
        <v>1500</v>
      </c>
      <c r="AL227">
        <v>142.80000000000001</v>
      </c>
      <c r="AM227">
        <v>1357.2</v>
      </c>
      <c r="AN227">
        <v>900</v>
      </c>
      <c r="AO227">
        <v>457.2</v>
      </c>
      <c r="AP227">
        <v>0.33689999999999998</v>
      </c>
    </row>
    <row r="228" spans="1:42" hidden="1" x14ac:dyDescent="0.35">
      <c r="A228" t="s">
        <v>905</v>
      </c>
      <c r="B228" s="1">
        <v>45165</v>
      </c>
      <c r="C228" t="s">
        <v>192</v>
      </c>
      <c r="D228" t="s">
        <v>377</v>
      </c>
      <c r="E228">
        <v>1</v>
      </c>
      <c r="F228" t="s">
        <v>128</v>
      </c>
      <c r="G228" t="s">
        <v>71</v>
      </c>
      <c r="H228" t="s">
        <v>17</v>
      </c>
      <c r="I228" t="s">
        <v>33</v>
      </c>
      <c r="J228" t="s">
        <v>59</v>
      </c>
      <c r="K228">
        <v>2023</v>
      </c>
      <c r="L228" t="s">
        <v>60</v>
      </c>
      <c r="M228" t="s">
        <v>6007</v>
      </c>
      <c r="N228" t="s">
        <v>5889</v>
      </c>
      <c r="O228" t="s">
        <v>6008</v>
      </c>
      <c r="P228" t="s">
        <v>5899</v>
      </c>
      <c r="Q228" t="s">
        <v>6009</v>
      </c>
      <c r="R228">
        <v>12000</v>
      </c>
      <c r="S228">
        <v>15000</v>
      </c>
      <c r="T228">
        <v>0.2</v>
      </c>
      <c r="U228" t="s">
        <v>5901</v>
      </c>
      <c r="V228">
        <v>12</v>
      </c>
      <c r="W228" s="1">
        <v>45557</v>
      </c>
      <c r="X228" t="s">
        <v>5894</v>
      </c>
      <c r="Y228">
        <v>118</v>
      </c>
      <c r="Z228">
        <v>87</v>
      </c>
      <c r="AA228">
        <v>209</v>
      </c>
      <c r="AB228">
        <v>10</v>
      </c>
      <c r="AC228">
        <v>10</v>
      </c>
      <c r="AD228">
        <v>120000</v>
      </c>
      <c r="AE228" t="s">
        <v>6025</v>
      </c>
      <c r="AF228" s="1">
        <v>46203</v>
      </c>
      <c r="AG228" t="s">
        <v>6115</v>
      </c>
      <c r="AH228" t="s">
        <v>6027</v>
      </c>
      <c r="AI228" t="s">
        <v>6028</v>
      </c>
      <c r="AJ228" t="s">
        <v>6925</v>
      </c>
      <c r="AK228">
        <v>15000</v>
      </c>
      <c r="AL228">
        <v>1122</v>
      </c>
      <c r="AM228">
        <v>13878</v>
      </c>
      <c r="AN228">
        <v>12000</v>
      </c>
      <c r="AO228">
        <v>1878</v>
      </c>
      <c r="AP228">
        <v>0.1353</v>
      </c>
    </row>
    <row r="229" spans="1:42" hidden="1" x14ac:dyDescent="0.35">
      <c r="A229" t="s">
        <v>369</v>
      </c>
      <c r="B229" s="1">
        <v>45196</v>
      </c>
      <c r="C229" t="s">
        <v>370</v>
      </c>
      <c r="D229" t="s">
        <v>140</v>
      </c>
      <c r="E229">
        <v>1</v>
      </c>
      <c r="F229" t="s">
        <v>24</v>
      </c>
      <c r="G229" t="s">
        <v>16</v>
      </c>
      <c r="H229" t="s">
        <v>25</v>
      </c>
      <c r="I229" t="s">
        <v>43</v>
      </c>
      <c r="J229" t="s">
        <v>109</v>
      </c>
      <c r="K229">
        <v>2023</v>
      </c>
      <c r="L229" t="s">
        <v>60</v>
      </c>
      <c r="M229" t="s">
        <v>5944</v>
      </c>
      <c r="N229" t="s">
        <v>5931</v>
      </c>
      <c r="O229" t="s">
        <v>5945</v>
      </c>
      <c r="P229" t="s">
        <v>5946</v>
      </c>
      <c r="Q229" t="s">
        <v>5947</v>
      </c>
      <c r="R229">
        <v>6500</v>
      </c>
      <c r="S229">
        <v>8500</v>
      </c>
      <c r="T229">
        <v>0.23530000000000001</v>
      </c>
      <c r="U229" t="s">
        <v>5940</v>
      </c>
      <c r="V229">
        <v>6</v>
      </c>
      <c r="W229" s="1">
        <v>44693</v>
      </c>
      <c r="X229" t="s">
        <v>5894</v>
      </c>
      <c r="Y229">
        <v>116</v>
      </c>
      <c r="Z229">
        <v>117</v>
      </c>
      <c r="AA229">
        <v>124</v>
      </c>
      <c r="AB229">
        <v>67</v>
      </c>
      <c r="AC229">
        <v>10</v>
      </c>
      <c r="AD229">
        <v>435500</v>
      </c>
      <c r="AE229" t="s">
        <v>6025</v>
      </c>
      <c r="AF229" s="1">
        <v>46203</v>
      </c>
      <c r="AG229" t="s">
        <v>6236</v>
      </c>
      <c r="AH229" t="s">
        <v>6035</v>
      </c>
      <c r="AI229" t="s">
        <v>6028</v>
      </c>
      <c r="AJ229" t="s">
        <v>6925</v>
      </c>
      <c r="AK229">
        <v>8500</v>
      </c>
      <c r="AL229">
        <v>162.35</v>
      </c>
      <c r="AM229">
        <v>8337.65</v>
      </c>
      <c r="AN229">
        <v>6500</v>
      </c>
      <c r="AO229">
        <v>1837.65</v>
      </c>
      <c r="AP229">
        <v>0.22040000000000001</v>
      </c>
    </row>
    <row r="230" spans="1:42" hidden="1" x14ac:dyDescent="0.35">
      <c r="A230" t="s">
        <v>1142</v>
      </c>
      <c r="B230" s="1">
        <v>45001</v>
      </c>
      <c r="C230" t="s">
        <v>1143</v>
      </c>
      <c r="D230" t="s">
        <v>29</v>
      </c>
      <c r="E230">
        <v>2</v>
      </c>
      <c r="F230" t="s">
        <v>58</v>
      </c>
      <c r="G230" t="s">
        <v>96</v>
      </c>
      <c r="H230" t="s">
        <v>32</v>
      </c>
      <c r="I230" t="s">
        <v>43</v>
      </c>
      <c r="J230" t="s">
        <v>39</v>
      </c>
      <c r="K230">
        <v>2023</v>
      </c>
      <c r="L230" t="s">
        <v>20</v>
      </c>
      <c r="M230" t="s">
        <v>5985</v>
      </c>
      <c r="N230" t="s">
        <v>5974</v>
      </c>
      <c r="O230" t="s">
        <v>5986</v>
      </c>
      <c r="P230" t="s">
        <v>5979</v>
      </c>
      <c r="Q230" t="s">
        <v>5987</v>
      </c>
      <c r="R230">
        <v>500</v>
      </c>
      <c r="S230">
        <v>750</v>
      </c>
      <c r="T230">
        <v>0.33329999999999999</v>
      </c>
      <c r="U230" t="s">
        <v>5920</v>
      </c>
      <c r="V230">
        <v>24</v>
      </c>
      <c r="W230" s="1">
        <v>45007</v>
      </c>
      <c r="X230" t="s">
        <v>5894</v>
      </c>
      <c r="Y230">
        <v>294</v>
      </c>
      <c r="Z230">
        <v>81</v>
      </c>
      <c r="AA230">
        <v>264</v>
      </c>
      <c r="AB230">
        <v>82</v>
      </c>
      <c r="AC230">
        <v>10</v>
      </c>
      <c r="AD230">
        <v>41000</v>
      </c>
      <c r="AE230" t="s">
        <v>6025</v>
      </c>
      <c r="AF230" s="1">
        <v>46203</v>
      </c>
      <c r="AG230" t="s">
        <v>6116</v>
      </c>
      <c r="AH230" t="s">
        <v>6035</v>
      </c>
      <c r="AI230" t="s">
        <v>6028</v>
      </c>
      <c r="AJ230" t="s">
        <v>6924</v>
      </c>
      <c r="AK230">
        <v>1500</v>
      </c>
      <c r="AL230">
        <v>18.149999999999999</v>
      </c>
      <c r="AM230">
        <v>1481.85</v>
      </c>
      <c r="AN230">
        <v>1000</v>
      </c>
      <c r="AO230">
        <v>481.85</v>
      </c>
      <c r="AP230">
        <v>0.32519999999999999</v>
      </c>
    </row>
    <row r="231" spans="1:42" hidden="1" x14ac:dyDescent="0.35">
      <c r="A231" t="s">
        <v>371</v>
      </c>
      <c r="B231" s="1">
        <v>45120</v>
      </c>
      <c r="C231" t="s">
        <v>321</v>
      </c>
      <c r="D231" t="s">
        <v>188</v>
      </c>
      <c r="E231">
        <v>1</v>
      </c>
      <c r="F231" t="s">
        <v>48</v>
      </c>
      <c r="G231" t="s">
        <v>67</v>
      </c>
      <c r="H231" t="s">
        <v>32</v>
      </c>
      <c r="I231" t="s">
        <v>43</v>
      </c>
      <c r="J231" t="s">
        <v>97</v>
      </c>
      <c r="K231">
        <v>2023</v>
      </c>
      <c r="L231" t="s">
        <v>60</v>
      </c>
      <c r="M231" t="s">
        <v>5936</v>
      </c>
      <c r="N231" t="s">
        <v>5931</v>
      </c>
      <c r="O231" t="s">
        <v>5937</v>
      </c>
      <c r="P231" t="s">
        <v>5938</v>
      </c>
      <c r="Q231" t="s">
        <v>5939</v>
      </c>
      <c r="R231">
        <v>3400</v>
      </c>
      <c r="S231">
        <v>4500</v>
      </c>
      <c r="T231">
        <v>0.24440000000000001</v>
      </c>
      <c r="U231" t="s">
        <v>5940</v>
      </c>
      <c r="V231">
        <v>6</v>
      </c>
      <c r="W231" s="1">
        <v>45061</v>
      </c>
      <c r="X231" t="s">
        <v>5894</v>
      </c>
      <c r="Y231">
        <v>200</v>
      </c>
      <c r="Z231">
        <v>91</v>
      </c>
      <c r="AA231">
        <v>223</v>
      </c>
      <c r="AB231">
        <v>18</v>
      </c>
      <c r="AC231">
        <v>10</v>
      </c>
      <c r="AD231">
        <v>61200</v>
      </c>
      <c r="AE231" t="s">
        <v>6025</v>
      </c>
      <c r="AF231" s="1">
        <v>46203</v>
      </c>
      <c r="AG231" t="s">
        <v>6206</v>
      </c>
      <c r="AH231" t="s">
        <v>6035</v>
      </c>
      <c r="AI231" t="s">
        <v>6028</v>
      </c>
      <c r="AJ231" t="s">
        <v>6925</v>
      </c>
      <c r="AK231">
        <v>4500</v>
      </c>
      <c r="AL231">
        <v>333.9</v>
      </c>
      <c r="AM231">
        <v>4166.1000000000004</v>
      </c>
      <c r="AN231">
        <v>3400</v>
      </c>
      <c r="AO231">
        <v>766.1</v>
      </c>
      <c r="AP231">
        <v>0.18390000000000001</v>
      </c>
    </row>
    <row r="232" spans="1:42" hidden="1" x14ac:dyDescent="0.35">
      <c r="A232" t="s">
        <v>372</v>
      </c>
      <c r="B232" s="1">
        <v>45120</v>
      </c>
      <c r="C232" t="s">
        <v>373</v>
      </c>
      <c r="D232" t="s">
        <v>118</v>
      </c>
      <c r="E232">
        <v>2</v>
      </c>
      <c r="F232" t="s">
        <v>24</v>
      </c>
      <c r="G232" t="s">
        <v>31</v>
      </c>
      <c r="H232" t="s">
        <v>32</v>
      </c>
      <c r="I232" t="s">
        <v>33</v>
      </c>
      <c r="J232" t="s">
        <v>97</v>
      </c>
      <c r="K232">
        <v>2023</v>
      </c>
      <c r="L232" t="s">
        <v>60</v>
      </c>
      <c r="M232" t="s">
        <v>5902</v>
      </c>
      <c r="N232" t="s">
        <v>5889</v>
      </c>
      <c r="O232" t="s">
        <v>5898</v>
      </c>
      <c r="P232" t="s">
        <v>5899</v>
      </c>
      <c r="Q232" t="s">
        <v>5903</v>
      </c>
      <c r="R232">
        <v>74000</v>
      </c>
      <c r="S232">
        <v>88000</v>
      </c>
      <c r="T232">
        <v>0.15909999999999999</v>
      </c>
      <c r="U232" t="s">
        <v>5901</v>
      </c>
      <c r="V232">
        <v>12</v>
      </c>
      <c r="W232" s="1">
        <v>45459</v>
      </c>
      <c r="X232" t="s">
        <v>5894</v>
      </c>
      <c r="Y232">
        <v>214</v>
      </c>
      <c r="Z232">
        <v>97</v>
      </c>
      <c r="AA232">
        <v>218</v>
      </c>
      <c r="AB232">
        <v>43</v>
      </c>
      <c r="AC232">
        <v>10</v>
      </c>
      <c r="AD232">
        <v>3182000</v>
      </c>
      <c r="AE232" t="s">
        <v>6025</v>
      </c>
      <c r="AF232" s="1">
        <v>46203</v>
      </c>
      <c r="AG232" t="s">
        <v>6239</v>
      </c>
      <c r="AH232" t="s">
        <v>6035</v>
      </c>
      <c r="AI232" t="s">
        <v>6028</v>
      </c>
      <c r="AJ232" t="s">
        <v>6925</v>
      </c>
      <c r="AK232">
        <v>176000</v>
      </c>
      <c r="AL232">
        <v>12742.4</v>
      </c>
      <c r="AM232">
        <v>163257.60000000001</v>
      </c>
      <c r="AN232">
        <v>148000</v>
      </c>
      <c r="AO232">
        <v>15257.6</v>
      </c>
      <c r="AP232">
        <v>9.35E-2</v>
      </c>
    </row>
    <row r="233" spans="1:42" hidden="1" x14ac:dyDescent="0.35">
      <c r="A233" t="s">
        <v>374</v>
      </c>
      <c r="B233" s="1">
        <v>45238</v>
      </c>
      <c r="C233" t="s">
        <v>375</v>
      </c>
      <c r="D233" t="s">
        <v>87</v>
      </c>
      <c r="E233">
        <v>1</v>
      </c>
      <c r="F233" t="s">
        <v>48</v>
      </c>
      <c r="G233" t="s">
        <v>71</v>
      </c>
      <c r="H233" t="s">
        <v>17</v>
      </c>
      <c r="I233" t="s">
        <v>26</v>
      </c>
      <c r="J233" t="s">
        <v>50</v>
      </c>
      <c r="K233">
        <v>2023</v>
      </c>
      <c r="L233" t="s">
        <v>51</v>
      </c>
      <c r="M233" t="s">
        <v>5924</v>
      </c>
      <c r="N233" t="s">
        <v>5913</v>
      </c>
      <c r="O233" t="s">
        <v>5917</v>
      </c>
      <c r="P233" t="s">
        <v>5925</v>
      </c>
      <c r="Q233" t="s">
        <v>5926</v>
      </c>
      <c r="R233">
        <v>46000</v>
      </c>
      <c r="S233">
        <v>56000</v>
      </c>
      <c r="T233">
        <v>0.17860000000000001</v>
      </c>
      <c r="U233" t="s">
        <v>5920</v>
      </c>
      <c r="V233">
        <v>12</v>
      </c>
      <c r="W233" s="1">
        <v>44847</v>
      </c>
      <c r="X233" t="s">
        <v>5894</v>
      </c>
      <c r="Y233">
        <v>224</v>
      </c>
      <c r="Z233">
        <v>96</v>
      </c>
      <c r="AA233">
        <v>304</v>
      </c>
      <c r="AB233">
        <v>54</v>
      </c>
      <c r="AC233">
        <v>10</v>
      </c>
      <c r="AD233">
        <v>2484000</v>
      </c>
      <c r="AE233" t="s">
        <v>6025</v>
      </c>
      <c r="AF233" s="1">
        <v>46203</v>
      </c>
      <c r="AG233" t="s">
        <v>6241</v>
      </c>
      <c r="AH233" t="s">
        <v>6027</v>
      </c>
      <c r="AI233" t="s">
        <v>6028</v>
      </c>
      <c r="AJ233" t="s">
        <v>6925</v>
      </c>
      <c r="AK233">
        <v>56000</v>
      </c>
      <c r="AL233">
        <v>5779.2</v>
      </c>
      <c r="AM233">
        <v>50220.800000000003</v>
      </c>
      <c r="AN233">
        <v>46000</v>
      </c>
      <c r="AO233">
        <v>4220.8</v>
      </c>
      <c r="AP233">
        <v>8.4000000000000005E-2</v>
      </c>
    </row>
    <row r="234" spans="1:42" hidden="1" x14ac:dyDescent="0.35">
      <c r="A234" t="s">
        <v>376</v>
      </c>
      <c r="B234" s="1">
        <v>45003</v>
      </c>
      <c r="C234" t="s">
        <v>360</v>
      </c>
      <c r="D234" t="s">
        <v>377</v>
      </c>
      <c r="E234">
        <v>1</v>
      </c>
      <c r="F234" t="s">
        <v>48</v>
      </c>
      <c r="G234" t="s">
        <v>16</v>
      </c>
      <c r="H234" t="s">
        <v>32</v>
      </c>
      <c r="I234" t="s">
        <v>43</v>
      </c>
      <c r="J234" t="s">
        <v>39</v>
      </c>
      <c r="K234">
        <v>2023</v>
      </c>
      <c r="L234" t="s">
        <v>20</v>
      </c>
      <c r="M234" t="s">
        <v>6007</v>
      </c>
      <c r="N234" t="s">
        <v>5889</v>
      </c>
      <c r="O234" t="s">
        <v>6008</v>
      </c>
      <c r="P234" t="s">
        <v>5899</v>
      </c>
      <c r="Q234" t="s">
        <v>6009</v>
      </c>
      <c r="R234">
        <v>12000</v>
      </c>
      <c r="S234">
        <v>15000</v>
      </c>
      <c r="T234">
        <v>0.2</v>
      </c>
      <c r="U234" t="s">
        <v>5901</v>
      </c>
      <c r="V234">
        <v>12</v>
      </c>
      <c r="W234" s="1">
        <v>45557</v>
      </c>
      <c r="X234" t="s">
        <v>5894</v>
      </c>
      <c r="Y234">
        <v>118</v>
      </c>
      <c r="Z234">
        <v>87</v>
      </c>
      <c r="AA234">
        <v>209</v>
      </c>
      <c r="AB234">
        <v>10</v>
      </c>
      <c r="AC234">
        <v>10</v>
      </c>
      <c r="AD234">
        <v>120000</v>
      </c>
      <c r="AE234" t="s">
        <v>6025</v>
      </c>
      <c r="AF234" s="1">
        <v>46203</v>
      </c>
      <c r="AG234" t="s">
        <v>6230</v>
      </c>
      <c r="AH234" t="s">
        <v>6027</v>
      </c>
      <c r="AI234" t="s">
        <v>6028</v>
      </c>
      <c r="AJ234" t="s">
        <v>6924</v>
      </c>
      <c r="AK234">
        <v>15000</v>
      </c>
      <c r="AL234">
        <v>1998</v>
      </c>
      <c r="AM234">
        <v>13002</v>
      </c>
      <c r="AN234">
        <v>12000</v>
      </c>
      <c r="AO234">
        <v>1002</v>
      </c>
      <c r="AP234">
        <v>7.7100000000000002E-2</v>
      </c>
    </row>
    <row r="235" spans="1:42" hidden="1" x14ac:dyDescent="0.35">
      <c r="A235" t="s">
        <v>378</v>
      </c>
      <c r="B235" s="1">
        <v>45095</v>
      </c>
      <c r="C235" t="s">
        <v>379</v>
      </c>
      <c r="D235" t="s">
        <v>200</v>
      </c>
      <c r="E235">
        <v>1</v>
      </c>
      <c r="F235" t="s">
        <v>15</v>
      </c>
      <c r="G235" t="s">
        <v>16</v>
      </c>
      <c r="H235" t="s">
        <v>17</v>
      </c>
      <c r="I235" t="s">
        <v>26</v>
      </c>
      <c r="J235" t="s">
        <v>34</v>
      </c>
      <c r="K235">
        <v>2023</v>
      </c>
      <c r="L235" t="s">
        <v>35</v>
      </c>
      <c r="M235" t="s">
        <v>5960</v>
      </c>
      <c r="N235" t="s">
        <v>5949</v>
      </c>
      <c r="O235" t="s">
        <v>5961</v>
      </c>
      <c r="P235" t="s">
        <v>5951</v>
      </c>
      <c r="Q235" t="s">
        <v>5962</v>
      </c>
      <c r="R235">
        <v>2100</v>
      </c>
      <c r="S235">
        <v>2800</v>
      </c>
      <c r="T235">
        <v>0.25</v>
      </c>
      <c r="U235" t="s">
        <v>5940</v>
      </c>
      <c r="V235">
        <v>12</v>
      </c>
      <c r="W235" s="1">
        <v>45378</v>
      </c>
      <c r="X235" t="s">
        <v>5894</v>
      </c>
      <c r="Y235">
        <v>198</v>
      </c>
      <c r="Z235">
        <v>79</v>
      </c>
      <c r="AA235">
        <v>243</v>
      </c>
      <c r="AB235">
        <v>87</v>
      </c>
      <c r="AC235">
        <v>10</v>
      </c>
      <c r="AD235">
        <v>182700</v>
      </c>
      <c r="AE235" t="s">
        <v>6025</v>
      </c>
      <c r="AF235" s="1">
        <v>46203</v>
      </c>
      <c r="AG235" t="s">
        <v>6244</v>
      </c>
      <c r="AH235" t="s">
        <v>6027</v>
      </c>
      <c r="AI235" t="s">
        <v>6028</v>
      </c>
      <c r="AJ235" t="s">
        <v>6924</v>
      </c>
      <c r="AK235">
        <v>2800</v>
      </c>
      <c r="AL235">
        <v>331.8</v>
      </c>
      <c r="AM235">
        <v>2468.1999999999998</v>
      </c>
      <c r="AN235">
        <v>2100</v>
      </c>
      <c r="AO235">
        <v>368.2</v>
      </c>
      <c r="AP235">
        <v>0.1492</v>
      </c>
    </row>
    <row r="236" spans="1:42" hidden="1" x14ac:dyDescent="0.35">
      <c r="A236" t="s">
        <v>1310</v>
      </c>
      <c r="B236" s="1">
        <v>45080</v>
      </c>
      <c r="C236" t="s">
        <v>199</v>
      </c>
      <c r="D236" t="s">
        <v>216</v>
      </c>
      <c r="E236">
        <v>1</v>
      </c>
      <c r="F236" t="s">
        <v>24</v>
      </c>
      <c r="G236" t="s">
        <v>96</v>
      </c>
      <c r="H236" t="s">
        <v>32</v>
      </c>
      <c r="I236" t="s">
        <v>43</v>
      </c>
      <c r="J236" t="s">
        <v>34</v>
      </c>
      <c r="K236">
        <v>2023</v>
      </c>
      <c r="L236" t="s">
        <v>35</v>
      </c>
      <c r="M236" t="s">
        <v>5999</v>
      </c>
      <c r="N236" t="s">
        <v>5989</v>
      </c>
      <c r="O236" t="s">
        <v>6000</v>
      </c>
      <c r="P236" t="s">
        <v>6001</v>
      </c>
      <c r="Q236" t="s">
        <v>6002</v>
      </c>
      <c r="R236">
        <v>300</v>
      </c>
      <c r="S236">
        <v>500</v>
      </c>
      <c r="T236">
        <v>0.4</v>
      </c>
      <c r="U236" t="s">
        <v>5940</v>
      </c>
      <c r="V236">
        <v>3</v>
      </c>
      <c r="W236" s="1">
        <v>45115</v>
      </c>
      <c r="X236" t="s">
        <v>5894</v>
      </c>
      <c r="Y236">
        <v>197</v>
      </c>
      <c r="Z236">
        <v>100</v>
      </c>
      <c r="AA236">
        <v>205</v>
      </c>
      <c r="AB236">
        <v>66</v>
      </c>
      <c r="AC236">
        <v>10</v>
      </c>
      <c r="AD236">
        <v>19800</v>
      </c>
      <c r="AE236" t="s">
        <v>6025</v>
      </c>
      <c r="AF236" s="1">
        <v>46203</v>
      </c>
      <c r="AG236" t="s">
        <v>6119</v>
      </c>
      <c r="AH236" t="s">
        <v>6035</v>
      </c>
      <c r="AI236" t="s">
        <v>6028</v>
      </c>
      <c r="AJ236" t="s">
        <v>6924</v>
      </c>
      <c r="AK236">
        <v>500</v>
      </c>
      <c r="AL236">
        <v>69.05</v>
      </c>
      <c r="AM236">
        <v>430.95</v>
      </c>
      <c r="AN236">
        <v>300</v>
      </c>
      <c r="AO236">
        <v>130.94999999999999</v>
      </c>
      <c r="AP236">
        <v>0.3039</v>
      </c>
    </row>
    <row r="237" spans="1:42" hidden="1" x14ac:dyDescent="0.35">
      <c r="A237" t="s">
        <v>380</v>
      </c>
      <c r="B237" s="1">
        <v>45100</v>
      </c>
      <c r="C237" t="s">
        <v>381</v>
      </c>
      <c r="D237" t="s">
        <v>87</v>
      </c>
      <c r="E237">
        <v>3</v>
      </c>
      <c r="F237" t="s">
        <v>48</v>
      </c>
      <c r="G237" t="s">
        <v>16</v>
      </c>
      <c r="H237" t="s">
        <v>32</v>
      </c>
      <c r="I237" t="s">
        <v>26</v>
      </c>
      <c r="J237" t="s">
        <v>34</v>
      </c>
      <c r="K237">
        <v>2023</v>
      </c>
      <c r="L237" t="s">
        <v>35</v>
      </c>
      <c r="M237" t="s">
        <v>5924</v>
      </c>
      <c r="N237" t="s">
        <v>5913</v>
      </c>
      <c r="O237" t="s">
        <v>5917</v>
      </c>
      <c r="P237" t="s">
        <v>5925</v>
      </c>
      <c r="Q237" t="s">
        <v>5926</v>
      </c>
      <c r="R237">
        <v>46000</v>
      </c>
      <c r="S237">
        <v>56000</v>
      </c>
      <c r="T237">
        <v>0.17860000000000001</v>
      </c>
      <c r="U237" t="s">
        <v>5920</v>
      </c>
      <c r="V237">
        <v>12</v>
      </c>
      <c r="W237" s="1">
        <v>44847</v>
      </c>
      <c r="X237" t="s">
        <v>5894</v>
      </c>
      <c r="Y237">
        <v>224</v>
      </c>
      <c r="Z237">
        <v>96</v>
      </c>
      <c r="AA237">
        <v>304</v>
      </c>
      <c r="AB237">
        <v>54</v>
      </c>
      <c r="AC237">
        <v>10</v>
      </c>
      <c r="AD237">
        <v>2484000</v>
      </c>
      <c r="AE237" t="s">
        <v>6025</v>
      </c>
      <c r="AF237" s="1">
        <v>46203</v>
      </c>
      <c r="AG237" t="s">
        <v>6245</v>
      </c>
      <c r="AH237" t="s">
        <v>6027</v>
      </c>
      <c r="AI237" t="s">
        <v>6028</v>
      </c>
      <c r="AJ237" t="s">
        <v>6924</v>
      </c>
      <c r="AK237">
        <v>168000</v>
      </c>
      <c r="AL237">
        <v>8668.7999999999993</v>
      </c>
      <c r="AM237">
        <v>159331.20000000001</v>
      </c>
      <c r="AN237">
        <v>138000</v>
      </c>
      <c r="AO237">
        <v>21331.200000000001</v>
      </c>
      <c r="AP237">
        <v>0.13389999999999999</v>
      </c>
    </row>
    <row r="238" spans="1:42" hidden="1" x14ac:dyDescent="0.35">
      <c r="A238" t="s">
        <v>1360</v>
      </c>
      <c r="B238" s="1">
        <v>45098</v>
      </c>
      <c r="C238" t="s">
        <v>1361</v>
      </c>
      <c r="D238" t="s">
        <v>118</v>
      </c>
      <c r="E238">
        <v>4</v>
      </c>
      <c r="F238" t="s">
        <v>48</v>
      </c>
      <c r="G238" t="s">
        <v>16</v>
      </c>
      <c r="H238" t="s">
        <v>25</v>
      </c>
      <c r="I238" t="s">
        <v>43</v>
      </c>
      <c r="J238" t="s">
        <v>34</v>
      </c>
      <c r="K238">
        <v>2023</v>
      </c>
      <c r="L238" t="s">
        <v>35</v>
      </c>
      <c r="M238" t="s">
        <v>5902</v>
      </c>
      <c r="N238" t="s">
        <v>5889</v>
      </c>
      <c r="O238" t="s">
        <v>5898</v>
      </c>
      <c r="P238" t="s">
        <v>5899</v>
      </c>
      <c r="Q238" t="s">
        <v>5903</v>
      </c>
      <c r="R238">
        <v>74000</v>
      </c>
      <c r="S238">
        <v>88000</v>
      </c>
      <c r="T238">
        <v>0.15909999999999999</v>
      </c>
      <c r="U238" t="s">
        <v>5901</v>
      </c>
      <c r="V238">
        <v>12</v>
      </c>
      <c r="W238" s="1">
        <v>45459</v>
      </c>
      <c r="X238" t="s">
        <v>5894</v>
      </c>
      <c r="Y238">
        <v>214</v>
      </c>
      <c r="Z238">
        <v>97</v>
      </c>
      <c r="AA238">
        <v>218</v>
      </c>
      <c r="AB238">
        <v>43</v>
      </c>
      <c r="AC238">
        <v>10</v>
      </c>
      <c r="AD238">
        <v>3182000</v>
      </c>
      <c r="AE238" t="s">
        <v>6025</v>
      </c>
      <c r="AF238" s="1">
        <v>46203</v>
      </c>
      <c r="AG238" t="s">
        <v>6120</v>
      </c>
      <c r="AH238" t="s">
        <v>6035</v>
      </c>
      <c r="AI238" t="s">
        <v>6028</v>
      </c>
      <c r="AJ238" t="s">
        <v>6924</v>
      </c>
      <c r="AK238">
        <v>352000</v>
      </c>
      <c r="AL238">
        <v>38614.400000000001</v>
      </c>
      <c r="AM238">
        <v>313385.59999999998</v>
      </c>
      <c r="AN238">
        <v>296000</v>
      </c>
      <c r="AO238">
        <v>17385.599999999999</v>
      </c>
      <c r="AP238">
        <v>5.5500000000000001E-2</v>
      </c>
    </row>
    <row r="239" spans="1:42" hidden="1" x14ac:dyDescent="0.35">
      <c r="A239" t="s">
        <v>1398</v>
      </c>
      <c r="B239" s="1">
        <v>44996</v>
      </c>
      <c r="C239" t="s">
        <v>1361</v>
      </c>
      <c r="D239" t="s">
        <v>95</v>
      </c>
      <c r="E239">
        <v>1</v>
      </c>
      <c r="F239" t="s">
        <v>58</v>
      </c>
      <c r="G239" t="s">
        <v>16</v>
      </c>
      <c r="H239" t="s">
        <v>32</v>
      </c>
      <c r="I239" t="s">
        <v>18</v>
      </c>
      <c r="J239" t="s">
        <v>39</v>
      </c>
      <c r="K239">
        <v>2023</v>
      </c>
      <c r="L239" t="s">
        <v>20</v>
      </c>
      <c r="M239" t="s">
        <v>5948</v>
      </c>
      <c r="N239" t="s">
        <v>5949</v>
      </c>
      <c r="O239" t="s">
        <v>5950</v>
      </c>
      <c r="P239" t="s">
        <v>5951</v>
      </c>
      <c r="Q239" t="s">
        <v>5952</v>
      </c>
      <c r="R239">
        <v>2900</v>
      </c>
      <c r="S239">
        <v>3800</v>
      </c>
      <c r="T239">
        <v>0.23680000000000001</v>
      </c>
      <c r="U239" t="s">
        <v>5940</v>
      </c>
      <c r="V239">
        <v>12</v>
      </c>
      <c r="W239" s="1">
        <v>45359</v>
      </c>
      <c r="X239" t="s">
        <v>5894</v>
      </c>
      <c r="Y239">
        <v>220</v>
      </c>
      <c r="Z239">
        <v>49</v>
      </c>
      <c r="AA239">
        <v>227</v>
      </c>
      <c r="AB239">
        <v>23</v>
      </c>
      <c r="AC239">
        <v>10</v>
      </c>
      <c r="AD239">
        <v>66700</v>
      </c>
      <c r="AE239" t="s">
        <v>6025</v>
      </c>
      <c r="AF239" s="1">
        <v>46203</v>
      </c>
      <c r="AG239" t="s">
        <v>6120</v>
      </c>
      <c r="AH239" t="s">
        <v>6035</v>
      </c>
      <c r="AI239" t="s">
        <v>6028</v>
      </c>
      <c r="AJ239" t="s">
        <v>6924</v>
      </c>
      <c r="AK239">
        <v>3800</v>
      </c>
      <c r="AL239">
        <v>533.14</v>
      </c>
      <c r="AM239">
        <v>3266.86</v>
      </c>
      <c r="AN239">
        <v>2900</v>
      </c>
      <c r="AO239">
        <v>366.86</v>
      </c>
      <c r="AP239">
        <v>0.1123</v>
      </c>
    </row>
    <row r="240" spans="1:42" hidden="1" x14ac:dyDescent="0.35">
      <c r="A240" t="s">
        <v>384</v>
      </c>
      <c r="B240" s="1">
        <v>44999</v>
      </c>
      <c r="C240" t="s">
        <v>385</v>
      </c>
      <c r="D240" t="s">
        <v>123</v>
      </c>
      <c r="E240">
        <v>1</v>
      </c>
      <c r="F240" t="s">
        <v>15</v>
      </c>
      <c r="G240" t="s">
        <v>16</v>
      </c>
      <c r="H240" t="s">
        <v>25</v>
      </c>
      <c r="I240" t="s">
        <v>33</v>
      </c>
      <c r="J240" t="s">
        <v>39</v>
      </c>
      <c r="K240">
        <v>2023</v>
      </c>
      <c r="L240" t="s">
        <v>20</v>
      </c>
      <c r="M240" t="s">
        <v>5927</v>
      </c>
      <c r="N240" t="s">
        <v>5913</v>
      </c>
      <c r="O240" t="s">
        <v>5917</v>
      </c>
      <c r="P240" t="s">
        <v>5928</v>
      </c>
      <c r="Q240" t="s">
        <v>5929</v>
      </c>
      <c r="R240">
        <v>44000</v>
      </c>
      <c r="S240">
        <v>53000</v>
      </c>
      <c r="T240">
        <v>0.16980000000000001</v>
      </c>
      <c r="U240" t="s">
        <v>5920</v>
      </c>
      <c r="V240">
        <v>12</v>
      </c>
      <c r="W240" s="1">
        <v>45435</v>
      </c>
      <c r="X240" t="s">
        <v>5894</v>
      </c>
      <c r="Y240">
        <v>246</v>
      </c>
      <c r="Z240">
        <v>92</v>
      </c>
      <c r="AA240">
        <v>223</v>
      </c>
      <c r="AB240">
        <v>48</v>
      </c>
      <c r="AC240">
        <v>10</v>
      </c>
      <c r="AD240">
        <v>2112000</v>
      </c>
      <c r="AE240" t="s">
        <v>6025</v>
      </c>
      <c r="AF240" s="1">
        <v>46203</v>
      </c>
      <c r="AG240" t="s">
        <v>6246</v>
      </c>
      <c r="AH240" t="s">
        <v>6035</v>
      </c>
      <c r="AI240" t="s">
        <v>6028</v>
      </c>
      <c r="AJ240" t="s">
        <v>6924</v>
      </c>
      <c r="AK240">
        <v>53000</v>
      </c>
      <c r="AL240">
        <v>7791</v>
      </c>
      <c r="AM240">
        <v>45209</v>
      </c>
      <c r="AN240">
        <v>44000</v>
      </c>
      <c r="AO240">
        <v>1209</v>
      </c>
      <c r="AP240">
        <v>2.6700000000000002E-2</v>
      </c>
    </row>
    <row r="241" spans="1:42" hidden="1" x14ac:dyDescent="0.35">
      <c r="A241" t="s">
        <v>386</v>
      </c>
      <c r="B241" s="1">
        <v>45098</v>
      </c>
      <c r="C241" t="s">
        <v>387</v>
      </c>
      <c r="D241" t="s">
        <v>180</v>
      </c>
      <c r="E241">
        <v>2</v>
      </c>
      <c r="F241" t="s">
        <v>128</v>
      </c>
      <c r="G241" t="s">
        <v>31</v>
      </c>
      <c r="H241" t="s">
        <v>32</v>
      </c>
      <c r="I241" t="s">
        <v>26</v>
      </c>
      <c r="J241" t="s">
        <v>34</v>
      </c>
      <c r="K241">
        <v>2023</v>
      </c>
      <c r="L241" t="s">
        <v>35</v>
      </c>
      <c r="M241" t="s">
        <v>5956</v>
      </c>
      <c r="N241" t="s">
        <v>5949</v>
      </c>
      <c r="O241" t="s">
        <v>5957</v>
      </c>
      <c r="P241" t="s">
        <v>5958</v>
      </c>
      <c r="Q241" t="s">
        <v>5959</v>
      </c>
      <c r="R241">
        <v>3100</v>
      </c>
      <c r="S241">
        <v>4200</v>
      </c>
      <c r="T241">
        <v>0.26190000000000002</v>
      </c>
      <c r="U241" t="s">
        <v>5909</v>
      </c>
      <c r="V241">
        <v>12</v>
      </c>
      <c r="W241" s="1">
        <v>45029</v>
      </c>
      <c r="X241" t="s">
        <v>5894</v>
      </c>
      <c r="Y241">
        <v>165</v>
      </c>
      <c r="Z241">
        <v>119</v>
      </c>
      <c r="AA241">
        <v>218</v>
      </c>
      <c r="AB241">
        <v>22</v>
      </c>
      <c r="AC241">
        <v>10</v>
      </c>
      <c r="AD241">
        <v>68200</v>
      </c>
      <c r="AE241" t="s">
        <v>6025</v>
      </c>
      <c r="AF241" s="1">
        <v>46203</v>
      </c>
      <c r="AG241" t="s">
        <v>6247</v>
      </c>
      <c r="AH241" t="s">
        <v>6035</v>
      </c>
      <c r="AI241" t="s">
        <v>6028</v>
      </c>
      <c r="AJ241" t="s">
        <v>6924</v>
      </c>
      <c r="AK241">
        <v>8400</v>
      </c>
      <c r="AL241">
        <v>555.24</v>
      </c>
      <c r="AM241">
        <v>7844.76</v>
      </c>
      <c r="AN241">
        <v>6200</v>
      </c>
      <c r="AO241">
        <v>1644.76</v>
      </c>
      <c r="AP241">
        <v>0.2097</v>
      </c>
    </row>
    <row r="242" spans="1:42" hidden="1" x14ac:dyDescent="0.35">
      <c r="A242" t="s">
        <v>1379</v>
      </c>
      <c r="B242" s="1">
        <v>45269</v>
      </c>
      <c r="C242" t="s">
        <v>1380</v>
      </c>
      <c r="D242" t="s">
        <v>74</v>
      </c>
      <c r="E242">
        <v>1</v>
      </c>
      <c r="F242" t="s">
        <v>24</v>
      </c>
      <c r="G242" t="s">
        <v>16</v>
      </c>
      <c r="H242" t="s">
        <v>32</v>
      </c>
      <c r="I242" t="s">
        <v>18</v>
      </c>
      <c r="J242" t="s">
        <v>155</v>
      </c>
      <c r="K242">
        <v>2023</v>
      </c>
      <c r="L242" t="s">
        <v>51</v>
      </c>
      <c r="M242" t="s">
        <v>5963</v>
      </c>
      <c r="N242" t="s">
        <v>5949</v>
      </c>
      <c r="O242" t="s">
        <v>5964</v>
      </c>
      <c r="P242" t="s">
        <v>5951</v>
      </c>
      <c r="Q242" t="s">
        <v>5965</v>
      </c>
      <c r="R242">
        <v>5700</v>
      </c>
      <c r="S242">
        <v>7500</v>
      </c>
      <c r="T242">
        <v>0.24</v>
      </c>
      <c r="U242" t="s">
        <v>5940</v>
      </c>
      <c r="V242">
        <v>12</v>
      </c>
      <c r="W242" s="1">
        <v>44865</v>
      </c>
      <c r="X242" t="s">
        <v>5894</v>
      </c>
      <c r="Y242">
        <v>145</v>
      </c>
      <c r="Z242">
        <v>60</v>
      </c>
      <c r="AA242">
        <v>189</v>
      </c>
      <c r="AB242">
        <v>10</v>
      </c>
      <c r="AC242">
        <v>10</v>
      </c>
      <c r="AD242">
        <v>57000</v>
      </c>
      <c r="AE242" t="s">
        <v>6025</v>
      </c>
      <c r="AF242" s="1">
        <v>46203</v>
      </c>
      <c r="AG242" t="s">
        <v>6122</v>
      </c>
      <c r="AH242" t="s">
        <v>6027</v>
      </c>
      <c r="AI242" t="s">
        <v>6028</v>
      </c>
      <c r="AJ242" t="s">
        <v>6925</v>
      </c>
      <c r="AK242">
        <v>7500</v>
      </c>
      <c r="AL242">
        <v>932.25</v>
      </c>
      <c r="AM242">
        <v>6567.75</v>
      </c>
      <c r="AN242">
        <v>5700</v>
      </c>
      <c r="AO242">
        <v>867.75</v>
      </c>
      <c r="AP242">
        <v>0.1321</v>
      </c>
    </row>
    <row r="243" spans="1:42" hidden="1" x14ac:dyDescent="0.35">
      <c r="A243" t="s">
        <v>388</v>
      </c>
      <c r="B243" s="1">
        <v>44970</v>
      </c>
      <c r="C243" t="s">
        <v>389</v>
      </c>
      <c r="D243" t="s">
        <v>183</v>
      </c>
      <c r="E243">
        <v>1</v>
      </c>
      <c r="F243" t="s">
        <v>48</v>
      </c>
      <c r="G243" t="s">
        <v>16</v>
      </c>
      <c r="H243" t="s">
        <v>17</v>
      </c>
      <c r="I243" t="s">
        <v>43</v>
      </c>
      <c r="J243" t="s">
        <v>19</v>
      </c>
      <c r="K243">
        <v>2023</v>
      </c>
      <c r="L243" t="s">
        <v>20</v>
      </c>
      <c r="M243" t="s">
        <v>6010</v>
      </c>
      <c r="N243" t="s">
        <v>5949</v>
      </c>
      <c r="O243" t="s">
        <v>6011</v>
      </c>
      <c r="P243" t="s">
        <v>6012</v>
      </c>
      <c r="Q243" t="s">
        <v>6013</v>
      </c>
      <c r="R243">
        <v>2700</v>
      </c>
      <c r="S243">
        <v>3500</v>
      </c>
      <c r="T243">
        <v>0.2286</v>
      </c>
      <c r="U243" t="s">
        <v>5920</v>
      </c>
      <c r="V243">
        <v>12</v>
      </c>
      <c r="W243" s="1">
        <v>45369</v>
      </c>
      <c r="X243" t="s">
        <v>5894</v>
      </c>
      <c r="Y243">
        <v>71</v>
      </c>
      <c r="Z243">
        <v>95</v>
      </c>
      <c r="AA243">
        <v>147</v>
      </c>
      <c r="AB243">
        <v>51</v>
      </c>
      <c r="AC243">
        <v>10</v>
      </c>
      <c r="AD243">
        <v>137700</v>
      </c>
      <c r="AE243" t="s">
        <v>6025</v>
      </c>
      <c r="AF243" s="1">
        <v>46203</v>
      </c>
      <c r="AG243" t="s">
        <v>6248</v>
      </c>
      <c r="AH243" t="s">
        <v>6035</v>
      </c>
      <c r="AI243" t="s">
        <v>6028</v>
      </c>
      <c r="AJ243" t="s">
        <v>6924</v>
      </c>
      <c r="AK243">
        <v>3500</v>
      </c>
      <c r="AL243">
        <v>333.2</v>
      </c>
      <c r="AM243">
        <v>3166.8</v>
      </c>
      <c r="AN243">
        <v>2700</v>
      </c>
      <c r="AO243">
        <v>466.8</v>
      </c>
      <c r="AP243">
        <v>0.1474</v>
      </c>
    </row>
    <row r="244" spans="1:42" hidden="1" x14ac:dyDescent="0.35">
      <c r="A244" t="s">
        <v>390</v>
      </c>
      <c r="B244" s="1">
        <v>45274</v>
      </c>
      <c r="C244" t="s">
        <v>391</v>
      </c>
      <c r="D244" t="s">
        <v>65</v>
      </c>
      <c r="E244">
        <v>4</v>
      </c>
      <c r="F244" t="s">
        <v>128</v>
      </c>
      <c r="G244" t="s">
        <v>71</v>
      </c>
      <c r="H244" t="s">
        <v>25</v>
      </c>
      <c r="I244" t="s">
        <v>18</v>
      </c>
      <c r="J244" t="s">
        <v>155</v>
      </c>
      <c r="K244">
        <v>2023</v>
      </c>
      <c r="L244" t="s">
        <v>51</v>
      </c>
      <c r="M244" t="s">
        <v>5906</v>
      </c>
      <c r="N244" t="s">
        <v>5889</v>
      </c>
      <c r="O244" t="s">
        <v>5898</v>
      </c>
      <c r="P244" t="s">
        <v>5907</v>
      </c>
      <c r="Q244" t="s">
        <v>5908</v>
      </c>
      <c r="R244">
        <v>17500</v>
      </c>
      <c r="S244">
        <v>22000</v>
      </c>
      <c r="T244">
        <v>0.20449999999999999</v>
      </c>
      <c r="U244" t="s">
        <v>5909</v>
      </c>
      <c r="V244">
        <v>12</v>
      </c>
      <c r="W244" s="1">
        <v>45337</v>
      </c>
      <c r="X244" t="s">
        <v>5894</v>
      </c>
      <c r="Y244">
        <v>373</v>
      </c>
      <c r="Z244">
        <v>88</v>
      </c>
      <c r="AA244">
        <v>389</v>
      </c>
      <c r="AB244">
        <v>78</v>
      </c>
      <c r="AC244">
        <v>10</v>
      </c>
      <c r="AD244">
        <v>1365000</v>
      </c>
      <c r="AE244" t="s">
        <v>6025</v>
      </c>
      <c r="AF244" s="1">
        <v>46203</v>
      </c>
      <c r="AG244" t="s">
        <v>6249</v>
      </c>
      <c r="AH244" t="s">
        <v>6035</v>
      </c>
      <c r="AI244" t="s">
        <v>6028</v>
      </c>
      <c r="AJ244" t="s">
        <v>6925</v>
      </c>
      <c r="AK244">
        <v>88000</v>
      </c>
      <c r="AL244">
        <v>5649.6</v>
      </c>
      <c r="AM244">
        <v>82350.399999999994</v>
      </c>
      <c r="AN244">
        <v>70000</v>
      </c>
      <c r="AO244">
        <v>12350.4</v>
      </c>
      <c r="AP244">
        <v>0.15</v>
      </c>
    </row>
    <row r="245" spans="1:42" hidden="1" x14ac:dyDescent="0.35">
      <c r="A245" t="s">
        <v>881</v>
      </c>
      <c r="B245" s="1">
        <v>45287</v>
      </c>
      <c r="C245" t="s">
        <v>204</v>
      </c>
      <c r="D245" t="s">
        <v>221</v>
      </c>
      <c r="E245">
        <v>2</v>
      </c>
      <c r="F245" t="s">
        <v>30</v>
      </c>
      <c r="G245" t="s">
        <v>96</v>
      </c>
      <c r="H245" t="s">
        <v>25</v>
      </c>
      <c r="I245" t="s">
        <v>43</v>
      </c>
      <c r="J245" t="s">
        <v>155</v>
      </c>
      <c r="K245">
        <v>2023</v>
      </c>
      <c r="L245" t="s">
        <v>51</v>
      </c>
      <c r="M245" t="s">
        <v>5966</v>
      </c>
      <c r="N245" t="s">
        <v>5967</v>
      </c>
      <c r="O245" t="s">
        <v>5968</v>
      </c>
      <c r="P245" t="s">
        <v>5899</v>
      </c>
      <c r="Q245" t="s">
        <v>5969</v>
      </c>
      <c r="R245">
        <v>11500</v>
      </c>
      <c r="S245">
        <v>14500</v>
      </c>
      <c r="T245">
        <v>0.2069</v>
      </c>
      <c r="U245" t="s">
        <v>5901</v>
      </c>
      <c r="V245">
        <v>12</v>
      </c>
      <c r="W245" s="1">
        <v>44903</v>
      </c>
      <c r="X245" t="s">
        <v>5894</v>
      </c>
      <c r="Y245">
        <v>217</v>
      </c>
      <c r="Z245">
        <v>53</v>
      </c>
      <c r="AA245">
        <v>253</v>
      </c>
      <c r="AB245">
        <v>61</v>
      </c>
      <c r="AC245">
        <v>10</v>
      </c>
      <c r="AD245">
        <v>701500</v>
      </c>
      <c r="AE245" t="s">
        <v>6025</v>
      </c>
      <c r="AF245" s="1">
        <v>46203</v>
      </c>
      <c r="AG245" t="s">
        <v>6123</v>
      </c>
      <c r="AH245" t="s">
        <v>6035</v>
      </c>
      <c r="AI245" t="s">
        <v>6028</v>
      </c>
      <c r="AJ245" t="s">
        <v>6925</v>
      </c>
      <c r="AK245">
        <v>29000</v>
      </c>
      <c r="AL245">
        <v>936.7</v>
      </c>
      <c r="AM245">
        <v>28063.3</v>
      </c>
      <c r="AN245">
        <v>23000</v>
      </c>
      <c r="AO245">
        <v>5063.3</v>
      </c>
      <c r="AP245">
        <v>0.1804</v>
      </c>
    </row>
    <row r="246" spans="1:42" x14ac:dyDescent="0.35">
      <c r="A246" t="s">
        <v>392</v>
      </c>
      <c r="B246" s="1">
        <v>45074</v>
      </c>
      <c r="C246" t="s">
        <v>393</v>
      </c>
      <c r="D246" t="s">
        <v>195</v>
      </c>
      <c r="E246">
        <v>5</v>
      </c>
      <c r="F246" t="s">
        <v>128</v>
      </c>
      <c r="G246" t="s">
        <v>31</v>
      </c>
      <c r="H246" t="s">
        <v>17</v>
      </c>
      <c r="I246" t="s">
        <v>33</v>
      </c>
      <c r="J246" t="s">
        <v>75</v>
      </c>
      <c r="K246">
        <v>2023</v>
      </c>
      <c r="L246" t="s">
        <v>35</v>
      </c>
      <c r="M246" t="s">
        <v>5912</v>
      </c>
      <c r="N246" t="s">
        <v>5913</v>
      </c>
      <c r="O246" t="s">
        <v>5914</v>
      </c>
      <c r="P246" t="s">
        <v>5891</v>
      </c>
      <c r="Q246" t="s">
        <v>5915</v>
      </c>
      <c r="R246">
        <v>125000</v>
      </c>
      <c r="S246">
        <v>148000</v>
      </c>
      <c r="T246">
        <v>0.15540000000000001</v>
      </c>
      <c r="U246" t="s">
        <v>5893</v>
      </c>
      <c r="V246">
        <v>12</v>
      </c>
      <c r="W246" s="1">
        <v>44787</v>
      </c>
      <c r="X246" t="s">
        <v>5894</v>
      </c>
      <c r="Y246">
        <v>168</v>
      </c>
      <c r="Z246">
        <v>62</v>
      </c>
      <c r="AA246">
        <v>271</v>
      </c>
      <c r="AB246">
        <v>0</v>
      </c>
      <c r="AC246">
        <v>10</v>
      </c>
      <c r="AD246">
        <v>0</v>
      </c>
      <c r="AE246" t="s">
        <v>6029</v>
      </c>
      <c r="AF246" s="1">
        <v>46203</v>
      </c>
      <c r="AG246" t="s">
        <v>6250</v>
      </c>
      <c r="AH246" t="s">
        <v>6035</v>
      </c>
      <c r="AI246" t="s">
        <v>6028</v>
      </c>
      <c r="AJ246" t="s">
        <v>6924</v>
      </c>
      <c r="AK246">
        <v>740000</v>
      </c>
      <c r="AL246">
        <v>3034</v>
      </c>
      <c r="AM246">
        <v>736966</v>
      </c>
      <c r="AN246">
        <v>625000</v>
      </c>
      <c r="AO246">
        <v>111966</v>
      </c>
      <c r="AP246">
        <v>0.15190000000000001</v>
      </c>
    </row>
    <row r="247" spans="1:42" hidden="1" x14ac:dyDescent="0.35">
      <c r="A247" t="s">
        <v>871</v>
      </c>
      <c r="B247" s="1">
        <v>44947</v>
      </c>
      <c r="C247" t="s">
        <v>207</v>
      </c>
      <c r="D247" t="s">
        <v>173</v>
      </c>
      <c r="E247">
        <v>3</v>
      </c>
      <c r="F247" t="s">
        <v>58</v>
      </c>
      <c r="G247" t="s">
        <v>16</v>
      </c>
      <c r="H247" t="s">
        <v>25</v>
      </c>
      <c r="I247" t="s">
        <v>43</v>
      </c>
      <c r="J247" t="s">
        <v>112</v>
      </c>
      <c r="K247">
        <v>2023</v>
      </c>
      <c r="L247" t="s">
        <v>20</v>
      </c>
      <c r="M247" t="s">
        <v>5904</v>
      </c>
      <c r="N247" t="s">
        <v>5889</v>
      </c>
      <c r="O247" t="s">
        <v>5898</v>
      </c>
      <c r="P247" t="s">
        <v>5899</v>
      </c>
      <c r="Q247" t="s">
        <v>5905</v>
      </c>
      <c r="R247">
        <v>12500</v>
      </c>
      <c r="S247">
        <v>15500</v>
      </c>
      <c r="T247">
        <v>0.19350000000000001</v>
      </c>
      <c r="U247" t="s">
        <v>5901</v>
      </c>
      <c r="V247">
        <v>12</v>
      </c>
      <c r="W247" s="1">
        <v>45140</v>
      </c>
      <c r="X247" t="s">
        <v>5894</v>
      </c>
      <c r="Y247">
        <v>313</v>
      </c>
      <c r="Z247">
        <v>58</v>
      </c>
      <c r="AA247">
        <v>294</v>
      </c>
      <c r="AB247">
        <v>65</v>
      </c>
      <c r="AC247">
        <v>10</v>
      </c>
      <c r="AD247">
        <v>812500</v>
      </c>
      <c r="AE247" t="s">
        <v>6025</v>
      </c>
      <c r="AF247" s="1">
        <v>46203</v>
      </c>
      <c r="AG247" t="s">
        <v>6124</v>
      </c>
      <c r="AH247" t="s">
        <v>6027</v>
      </c>
      <c r="AI247" t="s">
        <v>6028</v>
      </c>
      <c r="AJ247" t="s">
        <v>6924</v>
      </c>
      <c r="AK247">
        <v>46500</v>
      </c>
      <c r="AL247">
        <v>4124.55</v>
      </c>
      <c r="AM247">
        <v>42375.45</v>
      </c>
      <c r="AN247">
        <v>37500</v>
      </c>
      <c r="AO247">
        <v>4875.45</v>
      </c>
      <c r="AP247">
        <v>0.11509999999999999</v>
      </c>
    </row>
    <row r="248" spans="1:42" hidden="1" x14ac:dyDescent="0.35">
      <c r="A248" t="s">
        <v>396</v>
      </c>
      <c r="B248" s="1">
        <v>45000</v>
      </c>
      <c r="C248" t="s">
        <v>397</v>
      </c>
      <c r="D248" t="s">
        <v>118</v>
      </c>
      <c r="E248">
        <v>3</v>
      </c>
      <c r="F248" t="s">
        <v>24</v>
      </c>
      <c r="G248" t="s">
        <v>71</v>
      </c>
      <c r="H248" t="s">
        <v>17</v>
      </c>
      <c r="I248" t="s">
        <v>26</v>
      </c>
      <c r="J248" t="s">
        <v>39</v>
      </c>
      <c r="K248">
        <v>2023</v>
      </c>
      <c r="L248" t="s">
        <v>20</v>
      </c>
      <c r="M248" t="s">
        <v>5902</v>
      </c>
      <c r="N248" t="s">
        <v>5889</v>
      </c>
      <c r="O248" t="s">
        <v>5898</v>
      </c>
      <c r="P248" t="s">
        <v>5899</v>
      </c>
      <c r="Q248" t="s">
        <v>5903</v>
      </c>
      <c r="R248">
        <v>74000</v>
      </c>
      <c r="S248">
        <v>88000</v>
      </c>
      <c r="T248">
        <v>0.15909999999999999</v>
      </c>
      <c r="U248" t="s">
        <v>5901</v>
      </c>
      <c r="V248">
        <v>12</v>
      </c>
      <c r="W248" s="1">
        <v>45459</v>
      </c>
      <c r="X248" t="s">
        <v>5894</v>
      </c>
      <c r="Y248">
        <v>214</v>
      </c>
      <c r="Z248">
        <v>97</v>
      </c>
      <c r="AA248">
        <v>218</v>
      </c>
      <c r="AB248">
        <v>43</v>
      </c>
      <c r="AC248">
        <v>10</v>
      </c>
      <c r="AD248">
        <v>3182000</v>
      </c>
      <c r="AE248" t="s">
        <v>6025</v>
      </c>
      <c r="AF248" s="1">
        <v>46203</v>
      </c>
      <c r="AG248" t="s">
        <v>6252</v>
      </c>
      <c r="AH248" t="s">
        <v>6027</v>
      </c>
      <c r="AI248" t="s">
        <v>6028</v>
      </c>
      <c r="AJ248" t="s">
        <v>6924</v>
      </c>
      <c r="AK248">
        <v>264000</v>
      </c>
      <c r="AL248">
        <v>36379.199999999997</v>
      </c>
      <c r="AM248">
        <v>227620.8</v>
      </c>
      <c r="AN248">
        <v>222000</v>
      </c>
      <c r="AO248">
        <v>5620.8</v>
      </c>
      <c r="AP248">
        <v>2.47E-2</v>
      </c>
    </row>
    <row r="249" spans="1:42" hidden="1" x14ac:dyDescent="0.35">
      <c r="A249" t="s">
        <v>1080</v>
      </c>
      <c r="B249" s="1">
        <v>44932</v>
      </c>
      <c r="C249" t="s">
        <v>207</v>
      </c>
      <c r="D249" t="s">
        <v>70</v>
      </c>
      <c r="E249">
        <v>1</v>
      </c>
      <c r="F249" t="s">
        <v>58</v>
      </c>
      <c r="G249" t="s">
        <v>79</v>
      </c>
      <c r="H249" t="s">
        <v>17</v>
      </c>
      <c r="I249" t="s">
        <v>18</v>
      </c>
      <c r="J249" t="s">
        <v>112</v>
      </c>
      <c r="K249">
        <v>2023</v>
      </c>
      <c r="L249" t="s">
        <v>20</v>
      </c>
      <c r="M249" t="s">
        <v>5970</v>
      </c>
      <c r="N249" t="s">
        <v>5949</v>
      </c>
      <c r="O249" t="s">
        <v>5971</v>
      </c>
      <c r="P249" t="s">
        <v>5922</v>
      </c>
      <c r="Q249" t="s">
        <v>5972</v>
      </c>
      <c r="R249">
        <v>9500</v>
      </c>
      <c r="S249">
        <v>12000</v>
      </c>
      <c r="T249">
        <v>0.20830000000000001</v>
      </c>
      <c r="U249" t="s">
        <v>5920</v>
      </c>
      <c r="V249">
        <v>12</v>
      </c>
      <c r="W249" s="1">
        <v>44840</v>
      </c>
      <c r="X249" t="s">
        <v>5894</v>
      </c>
      <c r="Y249">
        <v>160</v>
      </c>
      <c r="Z249">
        <v>82</v>
      </c>
      <c r="AA249">
        <v>171</v>
      </c>
      <c r="AB249">
        <v>27</v>
      </c>
      <c r="AC249">
        <v>10</v>
      </c>
      <c r="AD249">
        <v>256500</v>
      </c>
      <c r="AE249" t="s">
        <v>6025</v>
      </c>
      <c r="AF249" s="1">
        <v>46203</v>
      </c>
      <c r="AG249" t="s">
        <v>6124</v>
      </c>
      <c r="AH249" t="s">
        <v>6027</v>
      </c>
      <c r="AI249" t="s">
        <v>6028</v>
      </c>
      <c r="AJ249" t="s">
        <v>6924</v>
      </c>
      <c r="AK249">
        <v>12000</v>
      </c>
      <c r="AL249">
        <v>1334.4</v>
      </c>
      <c r="AM249">
        <v>10665.6</v>
      </c>
      <c r="AN249">
        <v>9500</v>
      </c>
      <c r="AO249">
        <v>1165.5999999999999</v>
      </c>
      <c r="AP249">
        <v>0.10929999999999999</v>
      </c>
    </row>
    <row r="250" spans="1:42" hidden="1" x14ac:dyDescent="0.35">
      <c r="A250" t="s">
        <v>398</v>
      </c>
      <c r="B250" s="1">
        <v>45054</v>
      </c>
      <c r="C250" t="s">
        <v>220</v>
      </c>
      <c r="D250" t="s">
        <v>123</v>
      </c>
      <c r="E250">
        <v>2</v>
      </c>
      <c r="F250" t="s">
        <v>30</v>
      </c>
      <c r="G250" t="s">
        <v>71</v>
      </c>
      <c r="H250" t="s">
        <v>49</v>
      </c>
      <c r="I250" t="s">
        <v>43</v>
      </c>
      <c r="J250" t="s">
        <v>75</v>
      </c>
      <c r="K250">
        <v>2023</v>
      </c>
      <c r="L250" t="s">
        <v>35</v>
      </c>
      <c r="M250" t="s">
        <v>5927</v>
      </c>
      <c r="N250" t="s">
        <v>5913</v>
      </c>
      <c r="O250" t="s">
        <v>5917</v>
      </c>
      <c r="P250" t="s">
        <v>5928</v>
      </c>
      <c r="Q250" t="s">
        <v>5929</v>
      </c>
      <c r="R250">
        <v>44000</v>
      </c>
      <c r="S250">
        <v>53000</v>
      </c>
      <c r="T250">
        <v>0.16980000000000001</v>
      </c>
      <c r="U250" t="s">
        <v>5920</v>
      </c>
      <c r="V250">
        <v>12</v>
      </c>
      <c r="W250" s="1">
        <v>45435</v>
      </c>
      <c r="X250" t="s">
        <v>5894</v>
      </c>
      <c r="Y250">
        <v>246</v>
      </c>
      <c r="Z250">
        <v>92</v>
      </c>
      <c r="AA250">
        <v>223</v>
      </c>
      <c r="AB250">
        <v>48</v>
      </c>
      <c r="AC250">
        <v>10</v>
      </c>
      <c r="AD250">
        <v>2112000</v>
      </c>
      <c r="AE250" t="s">
        <v>6025</v>
      </c>
      <c r="AF250" s="1">
        <v>46203</v>
      </c>
      <c r="AG250" t="s">
        <v>6133</v>
      </c>
      <c r="AH250" t="s">
        <v>6035</v>
      </c>
      <c r="AI250" t="s">
        <v>6028</v>
      </c>
      <c r="AJ250" t="s">
        <v>6924</v>
      </c>
      <c r="AK250">
        <v>106000</v>
      </c>
      <c r="AL250">
        <v>5586.2</v>
      </c>
      <c r="AM250">
        <v>100413.8</v>
      </c>
      <c r="AN250">
        <v>88000</v>
      </c>
      <c r="AO250">
        <v>12413.8</v>
      </c>
      <c r="AP250">
        <v>0.1236</v>
      </c>
    </row>
    <row r="251" spans="1:42" hidden="1" x14ac:dyDescent="0.35">
      <c r="A251" t="s">
        <v>483</v>
      </c>
      <c r="B251" s="1">
        <v>45178</v>
      </c>
      <c r="C251" t="s">
        <v>484</v>
      </c>
      <c r="D251" t="s">
        <v>216</v>
      </c>
      <c r="E251">
        <v>1</v>
      </c>
      <c r="F251" t="s">
        <v>48</v>
      </c>
      <c r="G251" t="s">
        <v>31</v>
      </c>
      <c r="H251" t="s">
        <v>32</v>
      </c>
      <c r="I251" t="s">
        <v>33</v>
      </c>
      <c r="J251" t="s">
        <v>109</v>
      </c>
      <c r="K251">
        <v>2023</v>
      </c>
      <c r="L251" t="s">
        <v>60</v>
      </c>
      <c r="M251" t="s">
        <v>5999</v>
      </c>
      <c r="N251" t="s">
        <v>5989</v>
      </c>
      <c r="O251" t="s">
        <v>6000</v>
      </c>
      <c r="P251" t="s">
        <v>6001</v>
      </c>
      <c r="Q251" t="s">
        <v>6002</v>
      </c>
      <c r="R251">
        <v>300</v>
      </c>
      <c r="S251">
        <v>500</v>
      </c>
      <c r="T251">
        <v>0.4</v>
      </c>
      <c r="U251" t="s">
        <v>5940</v>
      </c>
      <c r="V251">
        <v>3</v>
      </c>
      <c r="W251" s="1">
        <v>45115</v>
      </c>
      <c r="X251" t="s">
        <v>5894</v>
      </c>
      <c r="Y251">
        <v>197</v>
      </c>
      <c r="Z251">
        <v>100</v>
      </c>
      <c r="AA251">
        <v>205</v>
      </c>
      <c r="AB251">
        <v>66</v>
      </c>
      <c r="AC251">
        <v>10</v>
      </c>
      <c r="AD251">
        <v>19800</v>
      </c>
      <c r="AE251" t="s">
        <v>6025</v>
      </c>
      <c r="AF251" s="1">
        <v>46203</v>
      </c>
      <c r="AG251" t="s">
        <v>6125</v>
      </c>
      <c r="AH251" t="s">
        <v>6035</v>
      </c>
      <c r="AI251" t="s">
        <v>6028</v>
      </c>
      <c r="AJ251" t="s">
        <v>6925</v>
      </c>
      <c r="AK251">
        <v>500</v>
      </c>
      <c r="AL251">
        <v>21.55</v>
      </c>
      <c r="AM251">
        <v>478.45</v>
      </c>
      <c r="AN251">
        <v>300</v>
      </c>
      <c r="AO251">
        <v>178.45</v>
      </c>
      <c r="AP251">
        <v>0.373</v>
      </c>
    </row>
    <row r="252" spans="1:42" hidden="1" x14ac:dyDescent="0.35">
      <c r="A252" t="s">
        <v>399</v>
      </c>
      <c r="B252" s="1">
        <v>45003</v>
      </c>
      <c r="C252" t="s">
        <v>381</v>
      </c>
      <c r="D252" t="s">
        <v>82</v>
      </c>
      <c r="E252">
        <v>1</v>
      </c>
      <c r="F252" t="s">
        <v>24</v>
      </c>
      <c r="G252" t="s">
        <v>96</v>
      </c>
      <c r="H252" t="s">
        <v>17</v>
      </c>
      <c r="I252" t="s">
        <v>26</v>
      </c>
      <c r="J252" t="s">
        <v>39</v>
      </c>
      <c r="K252">
        <v>2023</v>
      </c>
      <c r="L252" t="s">
        <v>20</v>
      </c>
      <c r="M252" t="s">
        <v>5895</v>
      </c>
      <c r="N252" t="s">
        <v>5889</v>
      </c>
      <c r="O252" t="s">
        <v>5890</v>
      </c>
      <c r="P252" t="s">
        <v>5891</v>
      </c>
      <c r="Q252" t="s">
        <v>5896</v>
      </c>
      <c r="R252">
        <v>78000</v>
      </c>
      <c r="S252">
        <v>95000</v>
      </c>
      <c r="T252">
        <v>0.1789</v>
      </c>
      <c r="U252" t="s">
        <v>5893</v>
      </c>
      <c r="V252">
        <v>12</v>
      </c>
      <c r="W252" s="1">
        <v>45187</v>
      </c>
      <c r="X252" t="s">
        <v>5894</v>
      </c>
      <c r="Y252">
        <v>351</v>
      </c>
      <c r="Z252">
        <v>112</v>
      </c>
      <c r="AA252">
        <v>335</v>
      </c>
      <c r="AB252">
        <v>32</v>
      </c>
      <c r="AC252">
        <v>10</v>
      </c>
      <c r="AD252">
        <v>2496000</v>
      </c>
      <c r="AE252" t="s">
        <v>6025</v>
      </c>
      <c r="AF252" s="1">
        <v>46203</v>
      </c>
      <c r="AG252" t="s">
        <v>6245</v>
      </c>
      <c r="AH252" t="s">
        <v>6027</v>
      </c>
      <c r="AI252" t="s">
        <v>6028</v>
      </c>
      <c r="AJ252" t="s">
        <v>6924</v>
      </c>
      <c r="AK252">
        <v>95000</v>
      </c>
      <c r="AL252">
        <v>370.5</v>
      </c>
      <c r="AM252">
        <v>94629.5</v>
      </c>
      <c r="AN252">
        <v>78000</v>
      </c>
      <c r="AO252">
        <v>16629.5</v>
      </c>
      <c r="AP252">
        <v>0.1757</v>
      </c>
    </row>
    <row r="253" spans="1:42" hidden="1" x14ac:dyDescent="0.35">
      <c r="A253" t="s">
        <v>400</v>
      </c>
      <c r="B253" s="1">
        <v>45178</v>
      </c>
      <c r="C253" t="s">
        <v>401</v>
      </c>
      <c r="D253" t="s">
        <v>65</v>
      </c>
      <c r="E253">
        <v>1</v>
      </c>
      <c r="F253" t="s">
        <v>48</v>
      </c>
      <c r="G253" t="s">
        <v>31</v>
      </c>
      <c r="H253" t="s">
        <v>25</v>
      </c>
      <c r="I253" t="s">
        <v>43</v>
      </c>
      <c r="J253" t="s">
        <v>109</v>
      </c>
      <c r="K253">
        <v>2023</v>
      </c>
      <c r="L253" t="s">
        <v>60</v>
      </c>
      <c r="M253" t="s">
        <v>5906</v>
      </c>
      <c r="N253" t="s">
        <v>5889</v>
      </c>
      <c r="O253" t="s">
        <v>5898</v>
      </c>
      <c r="P253" t="s">
        <v>5907</v>
      </c>
      <c r="Q253" t="s">
        <v>5908</v>
      </c>
      <c r="R253">
        <v>17500</v>
      </c>
      <c r="S253">
        <v>22000</v>
      </c>
      <c r="T253">
        <v>0.20449999999999999</v>
      </c>
      <c r="U253" t="s">
        <v>5909</v>
      </c>
      <c r="V253">
        <v>12</v>
      </c>
      <c r="W253" s="1">
        <v>45337</v>
      </c>
      <c r="X253" t="s">
        <v>5894</v>
      </c>
      <c r="Y253">
        <v>373</v>
      </c>
      <c r="Z253">
        <v>88</v>
      </c>
      <c r="AA253">
        <v>389</v>
      </c>
      <c r="AB253">
        <v>78</v>
      </c>
      <c r="AC253">
        <v>10</v>
      </c>
      <c r="AD253">
        <v>1365000</v>
      </c>
      <c r="AE253" t="s">
        <v>6025</v>
      </c>
      <c r="AF253" s="1">
        <v>46203</v>
      </c>
      <c r="AG253" t="s">
        <v>6254</v>
      </c>
      <c r="AH253" t="s">
        <v>6035</v>
      </c>
      <c r="AI253" t="s">
        <v>6028</v>
      </c>
      <c r="AJ253" t="s">
        <v>6925</v>
      </c>
      <c r="AK253">
        <v>22000</v>
      </c>
      <c r="AL253">
        <v>1438.8</v>
      </c>
      <c r="AM253">
        <v>20561.2</v>
      </c>
      <c r="AN253">
        <v>17500</v>
      </c>
      <c r="AO253">
        <v>3061.2</v>
      </c>
      <c r="AP253">
        <v>0.1489</v>
      </c>
    </row>
    <row r="254" spans="1:42" hidden="1" x14ac:dyDescent="0.35">
      <c r="A254" t="s">
        <v>896</v>
      </c>
      <c r="B254" s="1">
        <v>44932</v>
      </c>
      <c r="C254" t="s">
        <v>210</v>
      </c>
      <c r="D254" t="s">
        <v>29</v>
      </c>
      <c r="E254">
        <v>2</v>
      </c>
      <c r="F254" t="s">
        <v>58</v>
      </c>
      <c r="G254" t="s">
        <v>16</v>
      </c>
      <c r="H254" t="s">
        <v>32</v>
      </c>
      <c r="I254" t="s">
        <v>18</v>
      </c>
      <c r="J254" t="s">
        <v>112</v>
      </c>
      <c r="K254">
        <v>2023</v>
      </c>
      <c r="L254" t="s">
        <v>20</v>
      </c>
      <c r="M254" t="s">
        <v>5985</v>
      </c>
      <c r="N254" t="s">
        <v>5974</v>
      </c>
      <c r="O254" t="s">
        <v>5986</v>
      </c>
      <c r="P254" t="s">
        <v>5979</v>
      </c>
      <c r="Q254" t="s">
        <v>5987</v>
      </c>
      <c r="R254">
        <v>500</v>
      </c>
      <c r="S254">
        <v>750</v>
      </c>
      <c r="T254">
        <v>0.33329999999999999</v>
      </c>
      <c r="U254" t="s">
        <v>5920</v>
      </c>
      <c r="V254">
        <v>24</v>
      </c>
      <c r="W254" s="1">
        <v>45007</v>
      </c>
      <c r="X254" t="s">
        <v>5894</v>
      </c>
      <c r="Y254">
        <v>294</v>
      </c>
      <c r="Z254">
        <v>81</v>
      </c>
      <c r="AA254">
        <v>264</v>
      </c>
      <c r="AB254">
        <v>82</v>
      </c>
      <c r="AC254">
        <v>10</v>
      </c>
      <c r="AD254">
        <v>41000</v>
      </c>
      <c r="AE254" t="s">
        <v>6025</v>
      </c>
      <c r="AF254" s="1">
        <v>46203</v>
      </c>
      <c r="AG254" t="s">
        <v>6126</v>
      </c>
      <c r="AH254" t="s">
        <v>6035</v>
      </c>
      <c r="AI254" t="s">
        <v>6028</v>
      </c>
      <c r="AJ254" t="s">
        <v>6924</v>
      </c>
      <c r="AK254">
        <v>1500</v>
      </c>
      <c r="AL254">
        <v>118.2</v>
      </c>
      <c r="AM254">
        <v>1381.8</v>
      </c>
      <c r="AN254">
        <v>1000</v>
      </c>
      <c r="AO254">
        <v>381.8</v>
      </c>
      <c r="AP254">
        <v>0.27629999999999999</v>
      </c>
    </row>
    <row r="255" spans="1:42" hidden="1" x14ac:dyDescent="0.35">
      <c r="A255" t="s">
        <v>402</v>
      </c>
      <c r="B255" s="1">
        <v>45081</v>
      </c>
      <c r="C255" t="s">
        <v>403</v>
      </c>
      <c r="D255" t="s">
        <v>95</v>
      </c>
      <c r="E255">
        <v>1</v>
      </c>
      <c r="F255" t="s">
        <v>66</v>
      </c>
      <c r="G255" t="s">
        <v>16</v>
      </c>
      <c r="H255" t="s">
        <v>25</v>
      </c>
      <c r="I255" t="s">
        <v>26</v>
      </c>
      <c r="J255" t="s">
        <v>34</v>
      </c>
      <c r="K255">
        <v>2023</v>
      </c>
      <c r="L255" t="s">
        <v>35</v>
      </c>
      <c r="M255" t="s">
        <v>5948</v>
      </c>
      <c r="N255" t="s">
        <v>5949</v>
      </c>
      <c r="O255" t="s">
        <v>5950</v>
      </c>
      <c r="P255" t="s">
        <v>5951</v>
      </c>
      <c r="Q255" t="s">
        <v>5952</v>
      </c>
      <c r="R255">
        <v>2900</v>
      </c>
      <c r="S255">
        <v>3800</v>
      </c>
      <c r="T255">
        <v>0.23680000000000001</v>
      </c>
      <c r="U255" t="s">
        <v>5940</v>
      </c>
      <c r="V255">
        <v>12</v>
      </c>
      <c r="W255" s="1">
        <v>45359</v>
      </c>
      <c r="X255" t="s">
        <v>5894</v>
      </c>
      <c r="Y255">
        <v>220</v>
      </c>
      <c r="Z255">
        <v>49</v>
      </c>
      <c r="AA255">
        <v>227</v>
      </c>
      <c r="AB255">
        <v>23</v>
      </c>
      <c r="AC255">
        <v>10</v>
      </c>
      <c r="AD255">
        <v>66700</v>
      </c>
      <c r="AE255" t="s">
        <v>6025</v>
      </c>
      <c r="AF255" s="1">
        <v>46203</v>
      </c>
      <c r="AG255" t="s">
        <v>6136</v>
      </c>
      <c r="AH255" t="s">
        <v>6035</v>
      </c>
      <c r="AI255" t="s">
        <v>6028</v>
      </c>
      <c r="AJ255" t="s">
        <v>6924</v>
      </c>
      <c r="AK255">
        <v>3800</v>
      </c>
      <c r="AL255">
        <v>143.63999999999999</v>
      </c>
      <c r="AM255">
        <v>3656.36</v>
      </c>
      <c r="AN255">
        <v>2900</v>
      </c>
      <c r="AO255">
        <v>756.36</v>
      </c>
      <c r="AP255">
        <v>0.2069</v>
      </c>
    </row>
    <row r="256" spans="1:42" hidden="1" x14ac:dyDescent="0.35">
      <c r="A256" t="s">
        <v>1264</v>
      </c>
      <c r="B256" s="1">
        <v>45118</v>
      </c>
      <c r="C256" t="s">
        <v>210</v>
      </c>
      <c r="D256" t="s">
        <v>65</v>
      </c>
      <c r="E256">
        <v>1</v>
      </c>
      <c r="F256" t="s">
        <v>48</v>
      </c>
      <c r="G256" t="s">
        <v>96</v>
      </c>
      <c r="H256" t="s">
        <v>32</v>
      </c>
      <c r="I256" t="s">
        <v>26</v>
      </c>
      <c r="J256" t="s">
        <v>97</v>
      </c>
      <c r="K256">
        <v>2023</v>
      </c>
      <c r="L256" t="s">
        <v>60</v>
      </c>
      <c r="M256" t="s">
        <v>5906</v>
      </c>
      <c r="N256" t="s">
        <v>5889</v>
      </c>
      <c r="O256" t="s">
        <v>5898</v>
      </c>
      <c r="P256" t="s">
        <v>5907</v>
      </c>
      <c r="Q256" t="s">
        <v>5908</v>
      </c>
      <c r="R256">
        <v>17500</v>
      </c>
      <c r="S256">
        <v>22000</v>
      </c>
      <c r="T256">
        <v>0.20449999999999999</v>
      </c>
      <c r="U256" t="s">
        <v>5909</v>
      </c>
      <c r="V256">
        <v>12</v>
      </c>
      <c r="W256" s="1">
        <v>45337</v>
      </c>
      <c r="X256" t="s">
        <v>5894</v>
      </c>
      <c r="Y256">
        <v>373</v>
      </c>
      <c r="Z256">
        <v>88</v>
      </c>
      <c r="AA256">
        <v>389</v>
      </c>
      <c r="AB256">
        <v>78</v>
      </c>
      <c r="AC256">
        <v>10</v>
      </c>
      <c r="AD256">
        <v>1365000</v>
      </c>
      <c r="AE256" t="s">
        <v>6025</v>
      </c>
      <c r="AF256" s="1">
        <v>46203</v>
      </c>
      <c r="AG256" t="s">
        <v>6126</v>
      </c>
      <c r="AH256" t="s">
        <v>6035</v>
      </c>
      <c r="AI256" t="s">
        <v>6028</v>
      </c>
      <c r="AJ256" t="s">
        <v>6925</v>
      </c>
      <c r="AK256">
        <v>22000</v>
      </c>
      <c r="AL256">
        <v>607.20000000000005</v>
      </c>
      <c r="AM256">
        <v>21392.799999999999</v>
      </c>
      <c r="AN256">
        <v>17500</v>
      </c>
      <c r="AO256">
        <v>3892.8</v>
      </c>
      <c r="AP256">
        <v>0.182</v>
      </c>
    </row>
    <row r="257" spans="1:42" hidden="1" x14ac:dyDescent="0.35">
      <c r="A257" t="s">
        <v>404</v>
      </c>
      <c r="B257" s="1">
        <v>45047</v>
      </c>
      <c r="C257" t="s">
        <v>405</v>
      </c>
      <c r="D257" t="s">
        <v>208</v>
      </c>
      <c r="E257">
        <v>1</v>
      </c>
      <c r="F257" t="s">
        <v>48</v>
      </c>
      <c r="G257" t="s">
        <v>16</v>
      </c>
      <c r="H257" t="s">
        <v>17</v>
      </c>
      <c r="I257" t="s">
        <v>43</v>
      </c>
      <c r="J257" t="s">
        <v>75</v>
      </c>
      <c r="K257">
        <v>2023</v>
      </c>
      <c r="L257" t="s">
        <v>35</v>
      </c>
      <c r="M257" t="s">
        <v>5910</v>
      </c>
      <c r="N257" t="s">
        <v>5889</v>
      </c>
      <c r="O257" t="s">
        <v>5898</v>
      </c>
      <c r="P257" t="s">
        <v>5907</v>
      </c>
      <c r="Q257" t="s">
        <v>5911</v>
      </c>
      <c r="R257">
        <v>10500</v>
      </c>
      <c r="S257">
        <v>13000</v>
      </c>
      <c r="T257">
        <v>0.1923</v>
      </c>
      <c r="U257" t="s">
        <v>5909</v>
      </c>
      <c r="V257">
        <v>12</v>
      </c>
      <c r="W257" s="1">
        <v>45395</v>
      </c>
      <c r="X257" t="s">
        <v>5894</v>
      </c>
      <c r="Y257">
        <v>256</v>
      </c>
      <c r="Z257">
        <v>119</v>
      </c>
      <c r="AA257">
        <v>288</v>
      </c>
      <c r="AB257">
        <v>32</v>
      </c>
      <c r="AC257">
        <v>10</v>
      </c>
      <c r="AD257">
        <v>336000</v>
      </c>
      <c r="AE257" t="s">
        <v>6025</v>
      </c>
      <c r="AF257" s="1">
        <v>46203</v>
      </c>
      <c r="AG257" t="s">
        <v>6255</v>
      </c>
      <c r="AH257" t="s">
        <v>6035</v>
      </c>
      <c r="AI257" t="s">
        <v>6028</v>
      </c>
      <c r="AJ257" t="s">
        <v>6924</v>
      </c>
      <c r="AK257">
        <v>13000</v>
      </c>
      <c r="AL257">
        <v>1049.0999999999999</v>
      </c>
      <c r="AM257">
        <v>11950.9</v>
      </c>
      <c r="AN257">
        <v>10500</v>
      </c>
      <c r="AO257">
        <v>1450.9</v>
      </c>
      <c r="AP257">
        <v>0.12139999999999999</v>
      </c>
    </row>
    <row r="258" spans="1:42" hidden="1" x14ac:dyDescent="0.35">
      <c r="A258" t="s">
        <v>623</v>
      </c>
      <c r="B258" s="1">
        <v>45214</v>
      </c>
      <c r="C258" t="s">
        <v>624</v>
      </c>
      <c r="D258" t="s">
        <v>221</v>
      </c>
      <c r="E258">
        <v>2</v>
      </c>
      <c r="F258" t="s">
        <v>66</v>
      </c>
      <c r="G258" t="s">
        <v>16</v>
      </c>
      <c r="H258" t="s">
        <v>17</v>
      </c>
      <c r="I258" t="s">
        <v>26</v>
      </c>
      <c r="J258" t="s">
        <v>55</v>
      </c>
      <c r="K258">
        <v>2023</v>
      </c>
      <c r="L258" t="s">
        <v>51</v>
      </c>
      <c r="M258" t="s">
        <v>5966</v>
      </c>
      <c r="N258" t="s">
        <v>5967</v>
      </c>
      <c r="O258" t="s">
        <v>5968</v>
      </c>
      <c r="P258" t="s">
        <v>5899</v>
      </c>
      <c r="Q258" t="s">
        <v>5969</v>
      </c>
      <c r="R258">
        <v>11500</v>
      </c>
      <c r="S258">
        <v>14500</v>
      </c>
      <c r="T258">
        <v>0.2069</v>
      </c>
      <c r="U258" t="s">
        <v>5901</v>
      </c>
      <c r="V258">
        <v>12</v>
      </c>
      <c r="W258" s="1">
        <v>44903</v>
      </c>
      <c r="X258" t="s">
        <v>5894</v>
      </c>
      <c r="Y258">
        <v>217</v>
      </c>
      <c r="Z258">
        <v>53</v>
      </c>
      <c r="AA258">
        <v>253</v>
      </c>
      <c r="AB258">
        <v>61</v>
      </c>
      <c r="AC258">
        <v>10</v>
      </c>
      <c r="AD258">
        <v>701500</v>
      </c>
      <c r="AE258" t="s">
        <v>6025</v>
      </c>
      <c r="AF258" s="1">
        <v>46203</v>
      </c>
      <c r="AG258" t="s">
        <v>6127</v>
      </c>
      <c r="AH258" t="s">
        <v>6027</v>
      </c>
      <c r="AI258" t="s">
        <v>6028</v>
      </c>
      <c r="AJ258" t="s">
        <v>6925</v>
      </c>
      <c r="AK258">
        <v>29000</v>
      </c>
      <c r="AL258">
        <v>1679.1</v>
      </c>
      <c r="AM258">
        <v>27320.9</v>
      </c>
      <c r="AN258">
        <v>23000</v>
      </c>
      <c r="AO258">
        <v>4320.8999999999996</v>
      </c>
      <c r="AP258">
        <v>0.15820000000000001</v>
      </c>
    </row>
    <row r="259" spans="1:42" hidden="1" x14ac:dyDescent="0.35">
      <c r="A259" t="s">
        <v>406</v>
      </c>
      <c r="B259" s="1">
        <v>45250</v>
      </c>
      <c r="C259" t="s">
        <v>407</v>
      </c>
      <c r="D259" t="s">
        <v>377</v>
      </c>
      <c r="E259">
        <v>2</v>
      </c>
      <c r="F259" t="s">
        <v>30</v>
      </c>
      <c r="G259" t="s">
        <v>71</v>
      </c>
      <c r="H259" t="s">
        <v>25</v>
      </c>
      <c r="I259" t="s">
        <v>43</v>
      </c>
      <c r="J259" t="s">
        <v>50</v>
      </c>
      <c r="K259">
        <v>2023</v>
      </c>
      <c r="L259" t="s">
        <v>51</v>
      </c>
      <c r="M259" t="s">
        <v>6007</v>
      </c>
      <c r="N259" t="s">
        <v>5889</v>
      </c>
      <c r="O259" t="s">
        <v>6008</v>
      </c>
      <c r="P259" t="s">
        <v>5899</v>
      </c>
      <c r="Q259" t="s">
        <v>6009</v>
      </c>
      <c r="R259">
        <v>12000</v>
      </c>
      <c r="S259">
        <v>15000</v>
      </c>
      <c r="T259">
        <v>0.2</v>
      </c>
      <c r="U259" t="s">
        <v>5901</v>
      </c>
      <c r="V259">
        <v>12</v>
      </c>
      <c r="W259" s="1">
        <v>45557</v>
      </c>
      <c r="X259" t="s">
        <v>5894</v>
      </c>
      <c r="Y259">
        <v>118</v>
      </c>
      <c r="Z259">
        <v>87</v>
      </c>
      <c r="AA259">
        <v>209</v>
      </c>
      <c r="AB259">
        <v>10</v>
      </c>
      <c r="AC259">
        <v>10</v>
      </c>
      <c r="AD259">
        <v>120000</v>
      </c>
      <c r="AE259" t="s">
        <v>6025</v>
      </c>
      <c r="AF259" s="1">
        <v>46203</v>
      </c>
      <c r="AG259" t="s">
        <v>6237</v>
      </c>
      <c r="AH259" t="s">
        <v>6027</v>
      </c>
      <c r="AI259" t="s">
        <v>6028</v>
      </c>
      <c r="AJ259" t="s">
        <v>6925</v>
      </c>
      <c r="AK259">
        <v>30000</v>
      </c>
      <c r="AL259">
        <v>4227</v>
      </c>
      <c r="AM259">
        <v>25773</v>
      </c>
      <c r="AN259">
        <v>24000</v>
      </c>
      <c r="AO259">
        <v>1773</v>
      </c>
      <c r="AP259">
        <v>6.88E-2</v>
      </c>
    </row>
    <row r="260" spans="1:42" hidden="1" x14ac:dyDescent="0.35">
      <c r="A260" t="s">
        <v>1269</v>
      </c>
      <c r="B260" s="1">
        <v>45140</v>
      </c>
      <c r="C260" t="s">
        <v>624</v>
      </c>
      <c r="D260" t="s">
        <v>29</v>
      </c>
      <c r="E260">
        <v>1</v>
      </c>
      <c r="F260" t="s">
        <v>24</v>
      </c>
      <c r="G260" t="s">
        <v>96</v>
      </c>
      <c r="H260" t="s">
        <v>25</v>
      </c>
      <c r="I260" t="s">
        <v>43</v>
      </c>
      <c r="J260" t="s">
        <v>59</v>
      </c>
      <c r="K260">
        <v>2023</v>
      </c>
      <c r="L260" t="s">
        <v>60</v>
      </c>
      <c r="M260" t="s">
        <v>5985</v>
      </c>
      <c r="N260" t="s">
        <v>5974</v>
      </c>
      <c r="O260" t="s">
        <v>5986</v>
      </c>
      <c r="P260" t="s">
        <v>5979</v>
      </c>
      <c r="Q260" t="s">
        <v>5987</v>
      </c>
      <c r="R260">
        <v>500</v>
      </c>
      <c r="S260">
        <v>750</v>
      </c>
      <c r="T260">
        <v>0.33329999999999999</v>
      </c>
      <c r="U260" t="s">
        <v>5920</v>
      </c>
      <c r="V260">
        <v>24</v>
      </c>
      <c r="W260" s="1">
        <v>45007</v>
      </c>
      <c r="X260" t="s">
        <v>5894</v>
      </c>
      <c r="Y260">
        <v>294</v>
      </c>
      <c r="Z260">
        <v>81</v>
      </c>
      <c r="AA260">
        <v>264</v>
      </c>
      <c r="AB260">
        <v>82</v>
      </c>
      <c r="AC260">
        <v>10</v>
      </c>
      <c r="AD260">
        <v>41000</v>
      </c>
      <c r="AE260" t="s">
        <v>6025</v>
      </c>
      <c r="AF260" s="1">
        <v>46203</v>
      </c>
      <c r="AG260" t="s">
        <v>6127</v>
      </c>
      <c r="AH260" t="s">
        <v>6027</v>
      </c>
      <c r="AI260" t="s">
        <v>6028</v>
      </c>
      <c r="AJ260" t="s">
        <v>6925</v>
      </c>
      <c r="AK260">
        <v>750</v>
      </c>
      <c r="AL260">
        <v>106.35</v>
      </c>
      <c r="AM260">
        <v>643.65</v>
      </c>
      <c r="AN260">
        <v>500</v>
      </c>
      <c r="AO260">
        <v>143.65</v>
      </c>
      <c r="AP260">
        <v>0.22320000000000001</v>
      </c>
    </row>
    <row r="261" spans="1:42" x14ac:dyDescent="0.35">
      <c r="A261" t="s">
        <v>408</v>
      </c>
      <c r="B261" s="1">
        <v>45189</v>
      </c>
      <c r="C261" t="s">
        <v>397</v>
      </c>
      <c r="D261" t="s">
        <v>195</v>
      </c>
      <c r="E261">
        <v>1</v>
      </c>
      <c r="F261" t="s">
        <v>48</v>
      </c>
      <c r="G261" t="s">
        <v>71</v>
      </c>
      <c r="H261" t="s">
        <v>32</v>
      </c>
      <c r="I261" t="s">
        <v>43</v>
      </c>
      <c r="J261" t="s">
        <v>109</v>
      </c>
      <c r="K261">
        <v>2023</v>
      </c>
      <c r="L261" t="s">
        <v>60</v>
      </c>
      <c r="M261" t="s">
        <v>5912</v>
      </c>
      <c r="N261" t="s">
        <v>5913</v>
      </c>
      <c r="O261" t="s">
        <v>5914</v>
      </c>
      <c r="P261" t="s">
        <v>5891</v>
      </c>
      <c r="Q261" t="s">
        <v>5915</v>
      </c>
      <c r="R261">
        <v>125000</v>
      </c>
      <c r="S261">
        <v>148000</v>
      </c>
      <c r="T261">
        <v>0.15540000000000001</v>
      </c>
      <c r="U261" t="s">
        <v>5893</v>
      </c>
      <c r="V261">
        <v>12</v>
      </c>
      <c r="W261" s="1">
        <v>44787</v>
      </c>
      <c r="X261" t="s">
        <v>5894</v>
      </c>
      <c r="Y261">
        <v>168</v>
      </c>
      <c r="Z261">
        <v>62</v>
      </c>
      <c r="AA261">
        <v>271</v>
      </c>
      <c r="AB261">
        <v>0</v>
      </c>
      <c r="AC261">
        <v>10</v>
      </c>
      <c r="AD261">
        <v>0</v>
      </c>
      <c r="AE261" t="s">
        <v>6029</v>
      </c>
      <c r="AF261" s="1">
        <v>46203</v>
      </c>
      <c r="AG261" t="s">
        <v>6252</v>
      </c>
      <c r="AH261" t="s">
        <v>6027</v>
      </c>
      <c r="AI261" t="s">
        <v>6028</v>
      </c>
      <c r="AJ261" t="s">
        <v>6925</v>
      </c>
      <c r="AK261">
        <v>148000</v>
      </c>
      <c r="AL261">
        <v>18263.2</v>
      </c>
      <c r="AM261">
        <v>129736.8</v>
      </c>
      <c r="AN261">
        <v>125000</v>
      </c>
      <c r="AO261">
        <v>4736.8</v>
      </c>
      <c r="AP261">
        <v>3.6499999999999998E-2</v>
      </c>
    </row>
    <row r="262" spans="1:42" hidden="1" x14ac:dyDescent="0.35">
      <c r="A262" t="s">
        <v>409</v>
      </c>
      <c r="B262" s="1">
        <v>44986</v>
      </c>
      <c r="C262" t="s">
        <v>229</v>
      </c>
      <c r="D262" t="s">
        <v>208</v>
      </c>
      <c r="E262">
        <v>3</v>
      </c>
      <c r="F262" t="s">
        <v>15</v>
      </c>
      <c r="G262" t="s">
        <v>31</v>
      </c>
      <c r="H262" t="s">
        <v>25</v>
      </c>
      <c r="I262" t="s">
        <v>18</v>
      </c>
      <c r="J262" t="s">
        <v>39</v>
      </c>
      <c r="K262">
        <v>2023</v>
      </c>
      <c r="L262" t="s">
        <v>20</v>
      </c>
      <c r="M262" t="s">
        <v>5910</v>
      </c>
      <c r="N262" t="s">
        <v>5889</v>
      </c>
      <c r="O262" t="s">
        <v>5898</v>
      </c>
      <c r="P262" t="s">
        <v>5907</v>
      </c>
      <c r="Q262" t="s">
        <v>5911</v>
      </c>
      <c r="R262">
        <v>10500</v>
      </c>
      <c r="S262">
        <v>13000</v>
      </c>
      <c r="T262">
        <v>0.1923</v>
      </c>
      <c r="U262" t="s">
        <v>5909</v>
      </c>
      <c r="V262">
        <v>12</v>
      </c>
      <c r="W262" s="1">
        <v>45395</v>
      </c>
      <c r="X262" t="s">
        <v>5894</v>
      </c>
      <c r="Y262">
        <v>256</v>
      </c>
      <c r="Z262">
        <v>119</v>
      </c>
      <c r="AA262">
        <v>288</v>
      </c>
      <c r="AB262">
        <v>32</v>
      </c>
      <c r="AC262">
        <v>10</v>
      </c>
      <c r="AD262">
        <v>336000</v>
      </c>
      <c r="AE262" t="s">
        <v>6025</v>
      </c>
      <c r="AF262" s="1">
        <v>46203</v>
      </c>
      <c r="AG262" t="s">
        <v>6138</v>
      </c>
      <c r="AH262" t="s">
        <v>6027</v>
      </c>
      <c r="AI262" t="s">
        <v>6028</v>
      </c>
      <c r="AJ262" t="s">
        <v>6924</v>
      </c>
      <c r="AK262">
        <v>39000</v>
      </c>
      <c r="AL262">
        <v>2765.1</v>
      </c>
      <c r="AM262">
        <v>36234.9</v>
      </c>
      <c r="AN262">
        <v>31500</v>
      </c>
      <c r="AO262">
        <v>4734.8999999999996</v>
      </c>
      <c r="AP262">
        <v>0.13070000000000001</v>
      </c>
    </row>
    <row r="263" spans="1:42" hidden="1" x14ac:dyDescent="0.35">
      <c r="A263" t="s">
        <v>1223</v>
      </c>
      <c r="B263" s="1">
        <v>45141</v>
      </c>
      <c r="C263" t="s">
        <v>215</v>
      </c>
      <c r="D263" t="s">
        <v>65</v>
      </c>
      <c r="E263">
        <v>1</v>
      </c>
      <c r="F263" t="s">
        <v>24</v>
      </c>
      <c r="G263" t="s">
        <v>67</v>
      </c>
      <c r="H263" t="s">
        <v>32</v>
      </c>
      <c r="I263" t="s">
        <v>43</v>
      </c>
      <c r="J263" t="s">
        <v>59</v>
      </c>
      <c r="K263">
        <v>2023</v>
      </c>
      <c r="L263" t="s">
        <v>60</v>
      </c>
      <c r="M263" t="s">
        <v>5906</v>
      </c>
      <c r="N263" t="s">
        <v>5889</v>
      </c>
      <c r="O263" t="s">
        <v>5898</v>
      </c>
      <c r="P263" t="s">
        <v>5907</v>
      </c>
      <c r="Q263" t="s">
        <v>5908</v>
      </c>
      <c r="R263">
        <v>17500</v>
      </c>
      <c r="S263">
        <v>22000</v>
      </c>
      <c r="T263">
        <v>0.20449999999999999</v>
      </c>
      <c r="U263" t="s">
        <v>5909</v>
      </c>
      <c r="V263">
        <v>12</v>
      </c>
      <c r="W263" s="1">
        <v>45337</v>
      </c>
      <c r="X263" t="s">
        <v>5894</v>
      </c>
      <c r="Y263">
        <v>373</v>
      </c>
      <c r="Z263">
        <v>88</v>
      </c>
      <c r="AA263">
        <v>389</v>
      </c>
      <c r="AB263">
        <v>78</v>
      </c>
      <c r="AC263">
        <v>10</v>
      </c>
      <c r="AD263">
        <v>1365000</v>
      </c>
      <c r="AE263" t="s">
        <v>6025</v>
      </c>
      <c r="AF263" s="1">
        <v>46203</v>
      </c>
      <c r="AG263" t="s">
        <v>6129</v>
      </c>
      <c r="AH263" t="s">
        <v>6027</v>
      </c>
      <c r="AI263" t="s">
        <v>6028</v>
      </c>
      <c r="AJ263" t="s">
        <v>6925</v>
      </c>
      <c r="AK263">
        <v>22000</v>
      </c>
      <c r="AL263">
        <v>1232</v>
      </c>
      <c r="AM263">
        <v>20768</v>
      </c>
      <c r="AN263">
        <v>17500</v>
      </c>
      <c r="AO263">
        <v>3268</v>
      </c>
      <c r="AP263">
        <v>0.15740000000000001</v>
      </c>
    </row>
    <row r="264" spans="1:42" hidden="1" x14ac:dyDescent="0.35">
      <c r="A264" t="s">
        <v>411</v>
      </c>
      <c r="B264" s="1">
        <v>45168</v>
      </c>
      <c r="C264" t="s">
        <v>412</v>
      </c>
      <c r="D264" t="s">
        <v>173</v>
      </c>
      <c r="E264">
        <v>3</v>
      </c>
      <c r="F264" t="s">
        <v>58</v>
      </c>
      <c r="G264" t="s">
        <v>31</v>
      </c>
      <c r="H264" t="s">
        <v>25</v>
      </c>
      <c r="I264" t="s">
        <v>43</v>
      </c>
      <c r="J264" t="s">
        <v>59</v>
      </c>
      <c r="K264">
        <v>2023</v>
      </c>
      <c r="L264" t="s">
        <v>60</v>
      </c>
      <c r="M264" t="s">
        <v>5904</v>
      </c>
      <c r="N264" t="s">
        <v>5889</v>
      </c>
      <c r="O264" t="s">
        <v>5898</v>
      </c>
      <c r="P264" t="s">
        <v>5899</v>
      </c>
      <c r="Q264" t="s">
        <v>5905</v>
      </c>
      <c r="R264">
        <v>12500</v>
      </c>
      <c r="S264">
        <v>15500</v>
      </c>
      <c r="T264">
        <v>0.19350000000000001</v>
      </c>
      <c r="U264" t="s">
        <v>5901</v>
      </c>
      <c r="V264">
        <v>12</v>
      </c>
      <c r="W264" s="1">
        <v>45140</v>
      </c>
      <c r="X264" t="s">
        <v>5894</v>
      </c>
      <c r="Y264">
        <v>313</v>
      </c>
      <c r="Z264">
        <v>58</v>
      </c>
      <c r="AA264">
        <v>294</v>
      </c>
      <c r="AB264">
        <v>65</v>
      </c>
      <c r="AC264">
        <v>10</v>
      </c>
      <c r="AD264">
        <v>812500</v>
      </c>
      <c r="AE264" t="s">
        <v>6025</v>
      </c>
      <c r="AF264" s="1">
        <v>46203</v>
      </c>
      <c r="AG264" t="s">
        <v>6259</v>
      </c>
      <c r="AH264" t="s">
        <v>6027</v>
      </c>
      <c r="AI264" t="s">
        <v>6028</v>
      </c>
      <c r="AJ264" t="s">
        <v>6925</v>
      </c>
      <c r="AK264">
        <v>46500</v>
      </c>
      <c r="AL264">
        <v>3459.6</v>
      </c>
      <c r="AM264">
        <v>43040.4</v>
      </c>
      <c r="AN264">
        <v>37500</v>
      </c>
      <c r="AO264">
        <v>5540.4</v>
      </c>
      <c r="AP264">
        <v>0.12870000000000001</v>
      </c>
    </row>
    <row r="265" spans="1:42" hidden="1" x14ac:dyDescent="0.35">
      <c r="A265" t="s">
        <v>577</v>
      </c>
      <c r="B265" s="1">
        <v>45176</v>
      </c>
      <c r="C265" t="s">
        <v>578</v>
      </c>
      <c r="D265" t="s">
        <v>137</v>
      </c>
      <c r="E265">
        <v>5</v>
      </c>
      <c r="F265" t="s">
        <v>15</v>
      </c>
      <c r="G265" t="s">
        <v>16</v>
      </c>
      <c r="H265" t="s">
        <v>17</v>
      </c>
      <c r="I265" t="s">
        <v>33</v>
      </c>
      <c r="J265" t="s">
        <v>109</v>
      </c>
      <c r="K265">
        <v>2023</v>
      </c>
      <c r="L265" t="s">
        <v>60</v>
      </c>
      <c r="M265" t="s">
        <v>5930</v>
      </c>
      <c r="N265" t="s">
        <v>5931</v>
      </c>
      <c r="O265" t="s">
        <v>5932</v>
      </c>
      <c r="P265" t="s">
        <v>5891</v>
      </c>
      <c r="Q265" t="s">
        <v>5933</v>
      </c>
      <c r="R265">
        <v>14800</v>
      </c>
      <c r="S265">
        <v>18500</v>
      </c>
      <c r="T265">
        <v>0.2</v>
      </c>
      <c r="U265" t="s">
        <v>5893</v>
      </c>
      <c r="V265">
        <v>12</v>
      </c>
      <c r="W265" s="1">
        <v>45474</v>
      </c>
      <c r="X265" t="s">
        <v>5894</v>
      </c>
      <c r="Y265">
        <v>213</v>
      </c>
      <c r="Z265">
        <v>93</v>
      </c>
      <c r="AA265">
        <v>278</v>
      </c>
      <c r="AB265">
        <v>42</v>
      </c>
      <c r="AC265">
        <v>10</v>
      </c>
      <c r="AD265">
        <v>621600</v>
      </c>
      <c r="AE265" t="s">
        <v>6025</v>
      </c>
      <c r="AF265" s="1">
        <v>46203</v>
      </c>
      <c r="AG265" t="s">
        <v>6130</v>
      </c>
      <c r="AH265" t="s">
        <v>6035</v>
      </c>
      <c r="AI265" t="s">
        <v>6028</v>
      </c>
      <c r="AJ265" t="s">
        <v>6925</v>
      </c>
      <c r="AK265">
        <v>92500</v>
      </c>
      <c r="AL265">
        <v>6188.25</v>
      </c>
      <c r="AM265">
        <v>86311.75</v>
      </c>
      <c r="AN265">
        <v>74000</v>
      </c>
      <c r="AO265">
        <v>12311.75</v>
      </c>
      <c r="AP265">
        <v>0.1426</v>
      </c>
    </row>
    <row r="266" spans="1:42" hidden="1" x14ac:dyDescent="0.35">
      <c r="A266" t="s">
        <v>413</v>
      </c>
      <c r="B266" s="1">
        <v>45017</v>
      </c>
      <c r="C266" t="s">
        <v>414</v>
      </c>
      <c r="D266" t="s">
        <v>29</v>
      </c>
      <c r="E266">
        <v>2</v>
      </c>
      <c r="F266" t="s">
        <v>24</v>
      </c>
      <c r="G266" t="s">
        <v>31</v>
      </c>
      <c r="H266" t="s">
        <v>25</v>
      </c>
      <c r="I266" t="s">
        <v>26</v>
      </c>
      <c r="J266" t="s">
        <v>44</v>
      </c>
      <c r="K266">
        <v>2023</v>
      </c>
      <c r="L266" t="s">
        <v>35</v>
      </c>
      <c r="M266" t="s">
        <v>5985</v>
      </c>
      <c r="N266" t="s">
        <v>5974</v>
      </c>
      <c r="O266" t="s">
        <v>5986</v>
      </c>
      <c r="P266" t="s">
        <v>5979</v>
      </c>
      <c r="Q266" t="s">
        <v>5987</v>
      </c>
      <c r="R266">
        <v>500</v>
      </c>
      <c r="S266">
        <v>750</v>
      </c>
      <c r="T266">
        <v>0.33329999999999999</v>
      </c>
      <c r="U266" t="s">
        <v>5920</v>
      </c>
      <c r="V266">
        <v>24</v>
      </c>
      <c r="W266" s="1">
        <v>45007</v>
      </c>
      <c r="X266" t="s">
        <v>5894</v>
      </c>
      <c r="Y266">
        <v>294</v>
      </c>
      <c r="Z266">
        <v>81</v>
      </c>
      <c r="AA266">
        <v>264</v>
      </c>
      <c r="AB266">
        <v>82</v>
      </c>
      <c r="AC266">
        <v>10</v>
      </c>
      <c r="AD266">
        <v>41000</v>
      </c>
      <c r="AE266" t="s">
        <v>6025</v>
      </c>
      <c r="AF266" s="1">
        <v>46203</v>
      </c>
      <c r="AG266" t="s">
        <v>6202</v>
      </c>
      <c r="AH266" t="s">
        <v>6027</v>
      </c>
      <c r="AI266" t="s">
        <v>6028</v>
      </c>
      <c r="AJ266" t="s">
        <v>6924</v>
      </c>
      <c r="AK266">
        <v>1500</v>
      </c>
      <c r="AL266">
        <v>161.25</v>
      </c>
      <c r="AM266">
        <v>1338.75</v>
      </c>
      <c r="AN266">
        <v>1000</v>
      </c>
      <c r="AO266">
        <v>338.75</v>
      </c>
      <c r="AP266">
        <v>0.253</v>
      </c>
    </row>
    <row r="267" spans="1:42" hidden="1" x14ac:dyDescent="0.35">
      <c r="A267" t="s">
        <v>415</v>
      </c>
      <c r="B267" s="1">
        <v>44976</v>
      </c>
      <c r="C267" t="s">
        <v>358</v>
      </c>
      <c r="D267" t="s">
        <v>180</v>
      </c>
      <c r="E267">
        <v>1</v>
      </c>
      <c r="F267" t="s">
        <v>24</v>
      </c>
      <c r="G267" t="s">
        <v>96</v>
      </c>
      <c r="H267" t="s">
        <v>32</v>
      </c>
      <c r="I267" t="s">
        <v>26</v>
      </c>
      <c r="J267" t="s">
        <v>19</v>
      </c>
      <c r="K267">
        <v>2023</v>
      </c>
      <c r="L267" t="s">
        <v>20</v>
      </c>
      <c r="M267" t="s">
        <v>5956</v>
      </c>
      <c r="N267" t="s">
        <v>5949</v>
      </c>
      <c r="O267" t="s">
        <v>5957</v>
      </c>
      <c r="P267" t="s">
        <v>5958</v>
      </c>
      <c r="Q267" t="s">
        <v>5959</v>
      </c>
      <c r="R267">
        <v>3100</v>
      </c>
      <c r="S267">
        <v>4200</v>
      </c>
      <c r="T267">
        <v>0.26190000000000002</v>
      </c>
      <c r="U267" t="s">
        <v>5909</v>
      </c>
      <c r="V267">
        <v>12</v>
      </c>
      <c r="W267" s="1">
        <v>45029</v>
      </c>
      <c r="X267" t="s">
        <v>5894</v>
      </c>
      <c r="Y267">
        <v>165</v>
      </c>
      <c r="Z267">
        <v>119</v>
      </c>
      <c r="AA267">
        <v>218</v>
      </c>
      <c r="AB267">
        <v>22</v>
      </c>
      <c r="AC267">
        <v>10</v>
      </c>
      <c r="AD267">
        <v>68200</v>
      </c>
      <c r="AE267" t="s">
        <v>6025</v>
      </c>
      <c r="AF267" s="1">
        <v>46203</v>
      </c>
      <c r="AG267" t="s">
        <v>6229</v>
      </c>
      <c r="AH267" t="s">
        <v>6035</v>
      </c>
      <c r="AI267" t="s">
        <v>6028</v>
      </c>
      <c r="AJ267" t="s">
        <v>6924</v>
      </c>
      <c r="AK267">
        <v>4200</v>
      </c>
      <c r="AL267">
        <v>283.92</v>
      </c>
      <c r="AM267">
        <v>3916.08</v>
      </c>
      <c r="AN267">
        <v>3100</v>
      </c>
      <c r="AO267">
        <v>816.08</v>
      </c>
      <c r="AP267">
        <v>0.2084</v>
      </c>
    </row>
    <row r="268" spans="1:42" hidden="1" x14ac:dyDescent="0.35">
      <c r="A268" t="s">
        <v>595</v>
      </c>
      <c r="B268" s="1">
        <v>44998</v>
      </c>
      <c r="C268" t="s">
        <v>596</v>
      </c>
      <c r="D268" t="s">
        <v>221</v>
      </c>
      <c r="E268">
        <v>4</v>
      </c>
      <c r="F268" t="s">
        <v>24</v>
      </c>
      <c r="G268" t="s">
        <v>79</v>
      </c>
      <c r="H268" t="s">
        <v>32</v>
      </c>
      <c r="I268" t="s">
        <v>18</v>
      </c>
      <c r="J268" t="s">
        <v>39</v>
      </c>
      <c r="K268">
        <v>2023</v>
      </c>
      <c r="L268" t="s">
        <v>20</v>
      </c>
      <c r="M268" t="s">
        <v>5966</v>
      </c>
      <c r="N268" t="s">
        <v>5967</v>
      </c>
      <c r="O268" t="s">
        <v>5968</v>
      </c>
      <c r="P268" t="s">
        <v>5899</v>
      </c>
      <c r="Q268" t="s">
        <v>5969</v>
      </c>
      <c r="R268">
        <v>11500</v>
      </c>
      <c r="S268">
        <v>14500</v>
      </c>
      <c r="T268">
        <v>0.2069</v>
      </c>
      <c r="U268" t="s">
        <v>5901</v>
      </c>
      <c r="V268">
        <v>12</v>
      </c>
      <c r="W268" s="1">
        <v>44903</v>
      </c>
      <c r="X268" t="s">
        <v>5894</v>
      </c>
      <c r="Y268">
        <v>217</v>
      </c>
      <c r="Z268">
        <v>53</v>
      </c>
      <c r="AA268">
        <v>253</v>
      </c>
      <c r="AB268">
        <v>61</v>
      </c>
      <c r="AC268">
        <v>10</v>
      </c>
      <c r="AD268">
        <v>701500</v>
      </c>
      <c r="AE268" t="s">
        <v>6025</v>
      </c>
      <c r="AF268" s="1">
        <v>46203</v>
      </c>
      <c r="AG268" t="s">
        <v>6132</v>
      </c>
      <c r="AH268" t="s">
        <v>6027</v>
      </c>
      <c r="AI268" t="s">
        <v>6028</v>
      </c>
      <c r="AJ268" t="s">
        <v>6924</v>
      </c>
      <c r="AK268">
        <v>58000</v>
      </c>
      <c r="AL268">
        <v>4843</v>
      </c>
      <c r="AM268">
        <v>53157</v>
      </c>
      <c r="AN268">
        <v>46000</v>
      </c>
      <c r="AO268">
        <v>7157</v>
      </c>
      <c r="AP268">
        <v>0.1346</v>
      </c>
    </row>
    <row r="269" spans="1:42" hidden="1" x14ac:dyDescent="0.35">
      <c r="A269" t="s">
        <v>416</v>
      </c>
      <c r="B269" s="1">
        <v>45129</v>
      </c>
      <c r="C269" t="s">
        <v>417</v>
      </c>
      <c r="D269" t="s">
        <v>47</v>
      </c>
      <c r="E269">
        <v>3</v>
      </c>
      <c r="F269" t="s">
        <v>24</v>
      </c>
      <c r="G269" t="s">
        <v>16</v>
      </c>
      <c r="H269" t="s">
        <v>32</v>
      </c>
      <c r="I269" t="s">
        <v>18</v>
      </c>
      <c r="J269" t="s">
        <v>97</v>
      </c>
      <c r="K269">
        <v>2023</v>
      </c>
      <c r="L269" t="s">
        <v>60</v>
      </c>
      <c r="M269" t="s">
        <v>5995</v>
      </c>
      <c r="N269" t="s">
        <v>5989</v>
      </c>
      <c r="O269" t="s">
        <v>5996</v>
      </c>
      <c r="P269" t="s">
        <v>5997</v>
      </c>
      <c r="Q269" t="s">
        <v>5998</v>
      </c>
      <c r="R269">
        <v>280</v>
      </c>
      <c r="S269">
        <v>450</v>
      </c>
      <c r="T269">
        <v>0.37780000000000002</v>
      </c>
      <c r="U269" t="s">
        <v>5909</v>
      </c>
      <c r="V269">
        <v>6</v>
      </c>
      <c r="W269" s="1">
        <v>45144</v>
      </c>
      <c r="X269" t="s">
        <v>5894</v>
      </c>
      <c r="Y269">
        <v>217</v>
      </c>
      <c r="Z269">
        <v>86</v>
      </c>
      <c r="AA269">
        <v>212</v>
      </c>
      <c r="AB269">
        <v>73</v>
      </c>
      <c r="AC269">
        <v>10</v>
      </c>
      <c r="AD269">
        <v>20440</v>
      </c>
      <c r="AE269" t="s">
        <v>6025</v>
      </c>
      <c r="AF269" s="1">
        <v>46203</v>
      </c>
      <c r="AG269" t="s">
        <v>6261</v>
      </c>
      <c r="AH269" t="s">
        <v>6027</v>
      </c>
      <c r="AI269" t="s">
        <v>6028</v>
      </c>
      <c r="AJ269" t="s">
        <v>6925</v>
      </c>
      <c r="AK269">
        <v>1350</v>
      </c>
      <c r="AL269">
        <v>10.39</v>
      </c>
      <c r="AM269">
        <v>1339.61</v>
      </c>
      <c r="AN269">
        <v>840</v>
      </c>
      <c r="AO269">
        <v>499.61</v>
      </c>
      <c r="AP269">
        <v>0.373</v>
      </c>
    </row>
    <row r="270" spans="1:42" hidden="1" x14ac:dyDescent="0.35">
      <c r="A270" t="s">
        <v>1513</v>
      </c>
      <c r="B270" s="1">
        <v>45244</v>
      </c>
      <c r="C270" t="s">
        <v>596</v>
      </c>
      <c r="D270" t="s">
        <v>78</v>
      </c>
      <c r="E270">
        <v>4</v>
      </c>
      <c r="F270" t="s">
        <v>30</v>
      </c>
      <c r="G270" t="s">
        <v>31</v>
      </c>
      <c r="H270" t="s">
        <v>25</v>
      </c>
      <c r="I270" t="s">
        <v>18</v>
      </c>
      <c r="J270" t="s">
        <v>50</v>
      </c>
      <c r="K270">
        <v>2023</v>
      </c>
      <c r="L270" t="s">
        <v>51</v>
      </c>
      <c r="M270" t="s">
        <v>5992</v>
      </c>
      <c r="N270" t="s">
        <v>5989</v>
      </c>
      <c r="O270" t="s">
        <v>5993</v>
      </c>
      <c r="P270" t="s">
        <v>5899</v>
      </c>
      <c r="Q270" t="s">
        <v>5994</v>
      </c>
      <c r="R270">
        <v>850</v>
      </c>
      <c r="S270">
        <v>1200</v>
      </c>
      <c r="T270">
        <v>0.29170000000000001</v>
      </c>
      <c r="U270" t="s">
        <v>5901</v>
      </c>
      <c r="V270">
        <v>6</v>
      </c>
      <c r="W270" s="1">
        <v>45066</v>
      </c>
      <c r="X270" t="s">
        <v>5894</v>
      </c>
      <c r="Y270">
        <v>275</v>
      </c>
      <c r="Z270">
        <v>92</v>
      </c>
      <c r="AA270">
        <v>285</v>
      </c>
      <c r="AB270">
        <v>78</v>
      </c>
      <c r="AC270">
        <v>10</v>
      </c>
      <c r="AD270">
        <v>66300</v>
      </c>
      <c r="AE270" t="s">
        <v>6025</v>
      </c>
      <c r="AF270" s="1">
        <v>46203</v>
      </c>
      <c r="AG270" t="s">
        <v>6132</v>
      </c>
      <c r="AH270" t="s">
        <v>6027</v>
      </c>
      <c r="AI270" t="s">
        <v>6028</v>
      </c>
      <c r="AJ270" t="s">
        <v>6925</v>
      </c>
      <c r="AK270">
        <v>4800</v>
      </c>
      <c r="AL270">
        <v>352.8</v>
      </c>
      <c r="AM270">
        <v>4447.2</v>
      </c>
      <c r="AN270">
        <v>3400</v>
      </c>
      <c r="AO270">
        <v>1047.2</v>
      </c>
      <c r="AP270">
        <v>0.23549999999999999</v>
      </c>
    </row>
    <row r="271" spans="1:42" x14ac:dyDescent="0.35">
      <c r="A271" t="s">
        <v>418</v>
      </c>
      <c r="B271" s="1">
        <v>45171</v>
      </c>
      <c r="C271" t="s">
        <v>419</v>
      </c>
      <c r="D271" t="s">
        <v>42</v>
      </c>
      <c r="E271">
        <v>1</v>
      </c>
      <c r="F271" t="s">
        <v>15</v>
      </c>
      <c r="G271" t="s">
        <v>16</v>
      </c>
      <c r="H271" t="s">
        <v>17</v>
      </c>
      <c r="I271" t="s">
        <v>26</v>
      </c>
      <c r="J271" t="s">
        <v>109</v>
      </c>
      <c r="K271">
        <v>2023</v>
      </c>
      <c r="L271" t="s">
        <v>60</v>
      </c>
      <c r="M271" t="s">
        <v>5897</v>
      </c>
      <c r="N271" t="s">
        <v>5889</v>
      </c>
      <c r="O271" t="s">
        <v>5898</v>
      </c>
      <c r="P271" t="s">
        <v>5899</v>
      </c>
      <c r="Q271" t="s">
        <v>5900</v>
      </c>
      <c r="R271">
        <v>31000</v>
      </c>
      <c r="S271">
        <v>38000</v>
      </c>
      <c r="T271">
        <v>0.1842</v>
      </c>
      <c r="U271" t="s">
        <v>5901</v>
      </c>
      <c r="V271">
        <v>12</v>
      </c>
      <c r="W271" s="1">
        <v>45246</v>
      </c>
      <c r="X271" t="s">
        <v>5894</v>
      </c>
      <c r="Y271">
        <v>278</v>
      </c>
      <c r="Z271">
        <v>80</v>
      </c>
      <c r="AA271">
        <v>346</v>
      </c>
      <c r="AB271">
        <v>0</v>
      </c>
      <c r="AC271">
        <v>10</v>
      </c>
      <c r="AD271">
        <v>0</v>
      </c>
      <c r="AE271" t="s">
        <v>6029</v>
      </c>
      <c r="AF271" s="1">
        <v>46203</v>
      </c>
      <c r="AG271" t="s">
        <v>6262</v>
      </c>
      <c r="AH271" t="s">
        <v>6035</v>
      </c>
      <c r="AI271" t="s">
        <v>6028</v>
      </c>
      <c r="AJ271" t="s">
        <v>6925</v>
      </c>
      <c r="AK271">
        <v>38000</v>
      </c>
      <c r="AL271">
        <v>3959.6</v>
      </c>
      <c r="AM271">
        <v>34040.400000000001</v>
      </c>
      <c r="AN271">
        <v>31000</v>
      </c>
      <c r="AO271">
        <v>3040.4</v>
      </c>
      <c r="AP271">
        <v>8.9300000000000004E-2</v>
      </c>
    </row>
    <row r="272" spans="1:42" hidden="1" x14ac:dyDescent="0.35">
      <c r="A272" t="s">
        <v>420</v>
      </c>
      <c r="B272" s="1">
        <v>45249</v>
      </c>
      <c r="C272" t="s">
        <v>421</v>
      </c>
      <c r="D272" t="s">
        <v>38</v>
      </c>
      <c r="E272">
        <v>1</v>
      </c>
      <c r="F272" t="s">
        <v>24</v>
      </c>
      <c r="G272" t="s">
        <v>31</v>
      </c>
      <c r="H272" t="s">
        <v>17</v>
      </c>
      <c r="I272" t="s">
        <v>26</v>
      </c>
      <c r="J272" t="s">
        <v>50</v>
      </c>
      <c r="K272">
        <v>2023</v>
      </c>
      <c r="L272" t="s">
        <v>51</v>
      </c>
      <c r="M272" t="s">
        <v>5981</v>
      </c>
      <c r="N272" t="s">
        <v>5974</v>
      </c>
      <c r="O272" t="s">
        <v>5982</v>
      </c>
      <c r="P272" t="s">
        <v>5983</v>
      </c>
      <c r="Q272" t="s">
        <v>5984</v>
      </c>
      <c r="R272">
        <v>3700</v>
      </c>
      <c r="S272">
        <v>4800</v>
      </c>
      <c r="T272">
        <v>0.22919999999999999</v>
      </c>
      <c r="U272" t="s">
        <v>5920</v>
      </c>
      <c r="V272">
        <v>24</v>
      </c>
      <c r="W272" s="1">
        <v>45552</v>
      </c>
      <c r="X272" t="s">
        <v>5894</v>
      </c>
      <c r="Y272">
        <v>158</v>
      </c>
      <c r="Z272">
        <v>108</v>
      </c>
      <c r="AA272">
        <v>132</v>
      </c>
      <c r="AB272">
        <v>61</v>
      </c>
      <c r="AC272">
        <v>10</v>
      </c>
      <c r="AD272">
        <v>225700</v>
      </c>
      <c r="AE272" t="s">
        <v>6025</v>
      </c>
      <c r="AF272" s="1">
        <v>46203</v>
      </c>
      <c r="AG272" t="s">
        <v>6264</v>
      </c>
      <c r="AH272" t="s">
        <v>6035</v>
      </c>
      <c r="AI272" t="s">
        <v>6028</v>
      </c>
      <c r="AJ272" t="s">
        <v>6925</v>
      </c>
      <c r="AK272">
        <v>4800</v>
      </c>
      <c r="AL272">
        <v>355.68</v>
      </c>
      <c r="AM272">
        <v>4444.32</v>
      </c>
      <c r="AN272">
        <v>3700</v>
      </c>
      <c r="AO272">
        <v>744.32</v>
      </c>
      <c r="AP272">
        <v>0.16750000000000001</v>
      </c>
    </row>
    <row r="273" spans="1:42" hidden="1" x14ac:dyDescent="0.35">
      <c r="A273" t="s">
        <v>422</v>
      </c>
      <c r="B273" s="1">
        <v>45217</v>
      </c>
      <c r="C273" t="s">
        <v>423</v>
      </c>
      <c r="D273" t="s">
        <v>23</v>
      </c>
      <c r="E273">
        <v>2</v>
      </c>
      <c r="F273" t="s">
        <v>128</v>
      </c>
      <c r="G273" t="s">
        <v>31</v>
      </c>
      <c r="H273" t="s">
        <v>32</v>
      </c>
      <c r="I273" t="s">
        <v>33</v>
      </c>
      <c r="J273" t="s">
        <v>55</v>
      </c>
      <c r="K273">
        <v>2023</v>
      </c>
      <c r="L273" t="s">
        <v>51</v>
      </c>
      <c r="M273" t="s">
        <v>5921</v>
      </c>
      <c r="N273" t="s">
        <v>5913</v>
      </c>
      <c r="O273" t="s">
        <v>5917</v>
      </c>
      <c r="P273" t="s">
        <v>5922</v>
      </c>
      <c r="Q273" t="s">
        <v>5923</v>
      </c>
      <c r="R273">
        <v>57000</v>
      </c>
      <c r="S273">
        <v>69000</v>
      </c>
      <c r="T273">
        <v>0.1739</v>
      </c>
      <c r="U273" t="s">
        <v>5920</v>
      </c>
      <c r="V273">
        <v>12</v>
      </c>
      <c r="W273" s="1">
        <v>44862</v>
      </c>
      <c r="X273" t="s">
        <v>5894</v>
      </c>
      <c r="Y273">
        <v>244</v>
      </c>
      <c r="Z273">
        <v>55</v>
      </c>
      <c r="AA273">
        <v>276</v>
      </c>
      <c r="AB273">
        <v>9</v>
      </c>
      <c r="AC273">
        <v>10</v>
      </c>
      <c r="AD273">
        <v>513000</v>
      </c>
      <c r="AE273" t="s">
        <v>6025</v>
      </c>
      <c r="AF273" s="1">
        <v>46203</v>
      </c>
      <c r="AG273" t="s">
        <v>6265</v>
      </c>
      <c r="AH273" t="s">
        <v>6027</v>
      </c>
      <c r="AI273" t="s">
        <v>6028</v>
      </c>
      <c r="AJ273" t="s">
        <v>6925</v>
      </c>
      <c r="AK273">
        <v>138000</v>
      </c>
      <c r="AL273">
        <v>17650.2</v>
      </c>
      <c r="AM273">
        <v>120349.8</v>
      </c>
      <c r="AN273">
        <v>114000</v>
      </c>
      <c r="AO273">
        <v>6349.8</v>
      </c>
      <c r="AP273">
        <v>5.28E-2</v>
      </c>
    </row>
    <row r="274" spans="1:42" hidden="1" x14ac:dyDescent="0.35">
      <c r="A274" t="s">
        <v>537</v>
      </c>
      <c r="B274" s="1">
        <v>45100</v>
      </c>
      <c r="C274" t="s">
        <v>220</v>
      </c>
      <c r="D274" t="s">
        <v>140</v>
      </c>
      <c r="E274">
        <v>5</v>
      </c>
      <c r="F274" t="s">
        <v>24</v>
      </c>
      <c r="G274" t="s">
        <v>31</v>
      </c>
      <c r="H274" t="s">
        <v>25</v>
      </c>
      <c r="I274" t="s">
        <v>43</v>
      </c>
      <c r="J274" t="s">
        <v>34</v>
      </c>
      <c r="K274">
        <v>2023</v>
      </c>
      <c r="L274" t="s">
        <v>35</v>
      </c>
      <c r="M274" t="s">
        <v>5944</v>
      </c>
      <c r="N274" t="s">
        <v>5931</v>
      </c>
      <c r="O274" t="s">
        <v>5945</v>
      </c>
      <c r="P274" t="s">
        <v>5946</v>
      </c>
      <c r="Q274" t="s">
        <v>5947</v>
      </c>
      <c r="R274">
        <v>6500</v>
      </c>
      <c r="S274">
        <v>8500</v>
      </c>
      <c r="T274">
        <v>0.23530000000000001</v>
      </c>
      <c r="U274" t="s">
        <v>5940</v>
      </c>
      <c r="V274">
        <v>6</v>
      </c>
      <c r="W274" s="1">
        <v>44693</v>
      </c>
      <c r="X274" t="s">
        <v>5894</v>
      </c>
      <c r="Y274">
        <v>116</v>
      </c>
      <c r="Z274">
        <v>117</v>
      </c>
      <c r="AA274">
        <v>124</v>
      </c>
      <c r="AB274">
        <v>67</v>
      </c>
      <c r="AC274">
        <v>10</v>
      </c>
      <c r="AD274">
        <v>435500</v>
      </c>
      <c r="AE274" t="s">
        <v>6025</v>
      </c>
      <c r="AF274" s="1">
        <v>46203</v>
      </c>
      <c r="AG274" t="s">
        <v>6133</v>
      </c>
      <c r="AH274" t="s">
        <v>6035</v>
      </c>
      <c r="AI274" t="s">
        <v>6028</v>
      </c>
      <c r="AJ274" t="s">
        <v>6924</v>
      </c>
      <c r="AK274">
        <v>42500</v>
      </c>
      <c r="AL274">
        <v>29.75</v>
      </c>
      <c r="AM274">
        <v>42470.25</v>
      </c>
      <c r="AN274">
        <v>32500</v>
      </c>
      <c r="AO274">
        <v>9970.25</v>
      </c>
      <c r="AP274">
        <v>0.23480000000000001</v>
      </c>
    </row>
    <row r="275" spans="1:42" hidden="1" x14ac:dyDescent="0.35">
      <c r="A275" t="s">
        <v>1206</v>
      </c>
      <c r="B275" s="1">
        <v>44967</v>
      </c>
      <c r="C275" t="s">
        <v>220</v>
      </c>
      <c r="D275" t="s">
        <v>173</v>
      </c>
      <c r="E275">
        <v>1</v>
      </c>
      <c r="F275" t="s">
        <v>24</v>
      </c>
      <c r="G275" t="s">
        <v>31</v>
      </c>
      <c r="H275" t="s">
        <v>32</v>
      </c>
      <c r="I275" t="s">
        <v>18</v>
      </c>
      <c r="J275" t="s">
        <v>19</v>
      </c>
      <c r="K275">
        <v>2023</v>
      </c>
      <c r="L275" t="s">
        <v>20</v>
      </c>
      <c r="M275" t="s">
        <v>5904</v>
      </c>
      <c r="N275" t="s">
        <v>5889</v>
      </c>
      <c r="O275" t="s">
        <v>5898</v>
      </c>
      <c r="P275" t="s">
        <v>5899</v>
      </c>
      <c r="Q275" t="s">
        <v>5905</v>
      </c>
      <c r="R275">
        <v>12500</v>
      </c>
      <c r="S275">
        <v>15500</v>
      </c>
      <c r="T275">
        <v>0.19350000000000001</v>
      </c>
      <c r="U275" t="s">
        <v>5901</v>
      </c>
      <c r="V275">
        <v>12</v>
      </c>
      <c r="W275" s="1">
        <v>45140</v>
      </c>
      <c r="X275" t="s">
        <v>5894</v>
      </c>
      <c r="Y275">
        <v>313</v>
      </c>
      <c r="Z275">
        <v>58</v>
      </c>
      <c r="AA275">
        <v>294</v>
      </c>
      <c r="AB275">
        <v>65</v>
      </c>
      <c r="AC275">
        <v>10</v>
      </c>
      <c r="AD275">
        <v>812500</v>
      </c>
      <c r="AE275" t="s">
        <v>6025</v>
      </c>
      <c r="AF275" s="1">
        <v>46203</v>
      </c>
      <c r="AG275" t="s">
        <v>6133</v>
      </c>
      <c r="AH275" t="s">
        <v>6035</v>
      </c>
      <c r="AI275" t="s">
        <v>6028</v>
      </c>
      <c r="AJ275" t="s">
        <v>6924</v>
      </c>
      <c r="AK275">
        <v>15500</v>
      </c>
      <c r="AL275">
        <v>196.85</v>
      </c>
      <c r="AM275">
        <v>15303.15</v>
      </c>
      <c r="AN275">
        <v>12500</v>
      </c>
      <c r="AO275">
        <v>2803.15</v>
      </c>
      <c r="AP275">
        <v>0.1832</v>
      </c>
    </row>
    <row r="276" spans="1:42" x14ac:dyDescent="0.35">
      <c r="A276" t="s">
        <v>425</v>
      </c>
      <c r="B276" s="1">
        <v>45132</v>
      </c>
      <c r="C276" t="s">
        <v>426</v>
      </c>
      <c r="D276" t="s">
        <v>54</v>
      </c>
      <c r="E276">
        <v>1</v>
      </c>
      <c r="F276" t="s">
        <v>58</v>
      </c>
      <c r="G276" t="s">
        <v>31</v>
      </c>
      <c r="H276" t="s">
        <v>17</v>
      </c>
      <c r="I276" t="s">
        <v>26</v>
      </c>
      <c r="J276" t="s">
        <v>97</v>
      </c>
      <c r="K276">
        <v>2023</v>
      </c>
      <c r="L276" t="s">
        <v>60</v>
      </c>
      <c r="M276" t="s">
        <v>5888</v>
      </c>
      <c r="N276" t="s">
        <v>5889</v>
      </c>
      <c r="O276" t="s">
        <v>5890</v>
      </c>
      <c r="P276" t="s">
        <v>5891</v>
      </c>
      <c r="Q276" t="s">
        <v>5892</v>
      </c>
      <c r="R276">
        <v>52000</v>
      </c>
      <c r="S276">
        <v>65000</v>
      </c>
      <c r="T276">
        <v>0.2</v>
      </c>
      <c r="U276" t="s">
        <v>5893</v>
      </c>
      <c r="V276">
        <v>12</v>
      </c>
      <c r="W276" s="1">
        <v>45506</v>
      </c>
      <c r="X276" t="s">
        <v>5894</v>
      </c>
      <c r="Y276">
        <v>302</v>
      </c>
      <c r="Z276">
        <v>109</v>
      </c>
      <c r="AA276">
        <v>415</v>
      </c>
      <c r="AB276">
        <v>0</v>
      </c>
      <c r="AC276">
        <v>10</v>
      </c>
      <c r="AD276">
        <v>0</v>
      </c>
      <c r="AE276" t="s">
        <v>6029</v>
      </c>
      <c r="AF276" s="1">
        <v>46203</v>
      </c>
      <c r="AG276" t="s">
        <v>6266</v>
      </c>
      <c r="AH276" t="s">
        <v>6035</v>
      </c>
      <c r="AI276" t="s">
        <v>6028</v>
      </c>
      <c r="AJ276" t="s">
        <v>6925</v>
      </c>
      <c r="AK276">
        <v>65000</v>
      </c>
      <c r="AL276">
        <v>6006</v>
      </c>
      <c r="AM276">
        <v>58994</v>
      </c>
      <c r="AN276">
        <v>52000</v>
      </c>
      <c r="AO276">
        <v>6994</v>
      </c>
      <c r="AP276">
        <v>0.1186</v>
      </c>
    </row>
    <row r="277" spans="1:42" hidden="1" x14ac:dyDescent="0.35">
      <c r="A277" t="s">
        <v>427</v>
      </c>
      <c r="B277" s="1">
        <v>45067</v>
      </c>
      <c r="C277" t="s">
        <v>355</v>
      </c>
      <c r="D277" t="s">
        <v>95</v>
      </c>
      <c r="E277">
        <v>1</v>
      </c>
      <c r="F277" t="s">
        <v>48</v>
      </c>
      <c r="G277" t="s">
        <v>67</v>
      </c>
      <c r="H277" t="s">
        <v>32</v>
      </c>
      <c r="I277" t="s">
        <v>43</v>
      </c>
      <c r="J277" t="s">
        <v>75</v>
      </c>
      <c r="K277">
        <v>2023</v>
      </c>
      <c r="L277" t="s">
        <v>35</v>
      </c>
      <c r="M277" t="s">
        <v>5948</v>
      </c>
      <c r="N277" t="s">
        <v>5949</v>
      </c>
      <c r="O277" t="s">
        <v>5950</v>
      </c>
      <c r="P277" t="s">
        <v>5951</v>
      </c>
      <c r="Q277" t="s">
        <v>5952</v>
      </c>
      <c r="R277">
        <v>2900</v>
      </c>
      <c r="S277">
        <v>3800</v>
      </c>
      <c r="T277">
        <v>0.23680000000000001</v>
      </c>
      <c r="U277" t="s">
        <v>5940</v>
      </c>
      <c r="V277">
        <v>12</v>
      </c>
      <c r="W277" s="1">
        <v>45359</v>
      </c>
      <c r="X277" t="s">
        <v>5894</v>
      </c>
      <c r="Y277">
        <v>220</v>
      </c>
      <c r="Z277">
        <v>49</v>
      </c>
      <c r="AA277">
        <v>227</v>
      </c>
      <c r="AB277">
        <v>23</v>
      </c>
      <c r="AC277">
        <v>10</v>
      </c>
      <c r="AD277">
        <v>66700</v>
      </c>
      <c r="AE277" t="s">
        <v>6025</v>
      </c>
      <c r="AF277" s="1">
        <v>46203</v>
      </c>
      <c r="AG277" t="s">
        <v>6228</v>
      </c>
      <c r="AH277" t="s">
        <v>6035</v>
      </c>
      <c r="AI277" t="s">
        <v>6028</v>
      </c>
      <c r="AJ277" t="s">
        <v>6924</v>
      </c>
      <c r="AK277">
        <v>3800</v>
      </c>
      <c r="AL277">
        <v>86.64</v>
      </c>
      <c r="AM277">
        <v>3713.36</v>
      </c>
      <c r="AN277">
        <v>2900</v>
      </c>
      <c r="AO277">
        <v>813.36</v>
      </c>
      <c r="AP277">
        <v>0.219</v>
      </c>
    </row>
    <row r="278" spans="1:42" x14ac:dyDescent="0.35">
      <c r="A278" t="s">
        <v>428</v>
      </c>
      <c r="B278" s="1">
        <v>45112</v>
      </c>
      <c r="C278" t="s">
        <v>429</v>
      </c>
      <c r="D278" t="s">
        <v>42</v>
      </c>
      <c r="E278">
        <v>3</v>
      </c>
      <c r="F278" t="s">
        <v>128</v>
      </c>
      <c r="G278" t="s">
        <v>31</v>
      </c>
      <c r="H278" t="s">
        <v>25</v>
      </c>
      <c r="I278" t="s">
        <v>43</v>
      </c>
      <c r="J278" t="s">
        <v>97</v>
      </c>
      <c r="K278">
        <v>2023</v>
      </c>
      <c r="L278" t="s">
        <v>60</v>
      </c>
      <c r="M278" t="s">
        <v>5897</v>
      </c>
      <c r="N278" t="s">
        <v>5889</v>
      </c>
      <c r="O278" t="s">
        <v>5898</v>
      </c>
      <c r="P278" t="s">
        <v>5899</v>
      </c>
      <c r="Q278" t="s">
        <v>5900</v>
      </c>
      <c r="R278">
        <v>31000</v>
      </c>
      <c r="S278">
        <v>38000</v>
      </c>
      <c r="T278">
        <v>0.1842</v>
      </c>
      <c r="U278" t="s">
        <v>5901</v>
      </c>
      <c r="V278">
        <v>12</v>
      </c>
      <c r="W278" s="1">
        <v>45246</v>
      </c>
      <c r="X278" t="s">
        <v>5894</v>
      </c>
      <c r="Y278">
        <v>278</v>
      </c>
      <c r="Z278">
        <v>80</v>
      </c>
      <c r="AA278">
        <v>346</v>
      </c>
      <c r="AB278">
        <v>0</v>
      </c>
      <c r="AC278">
        <v>10</v>
      </c>
      <c r="AD278">
        <v>0</v>
      </c>
      <c r="AE278" t="s">
        <v>6029</v>
      </c>
      <c r="AF278" s="1">
        <v>46203</v>
      </c>
      <c r="AG278" t="s">
        <v>6267</v>
      </c>
      <c r="AH278" t="s">
        <v>6027</v>
      </c>
      <c r="AI278" t="s">
        <v>6028</v>
      </c>
      <c r="AJ278" t="s">
        <v>6925</v>
      </c>
      <c r="AK278">
        <v>114000</v>
      </c>
      <c r="AL278">
        <v>16746.599999999999</v>
      </c>
      <c r="AM278">
        <v>97253.4</v>
      </c>
      <c r="AN278">
        <v>93000</v>
      </c>
      <c r="AO278">
        <v>4253.3999999999996</v>
      </c>
      <c r="AP278">
        <v>4.3700000000000003E-2</v>
      </c>
    </row>
    <row r="279" spans="1:42" hidden="1" x14ac:dyDescent="0.35">
      <c r="A279" t="s">
        <v>430</v>
      </c>
      <c r="B279" s="1">
        <v>45153</v>
      </c>
      <c r="C279" t="s">
        <v>431</v>
      </c>
      <c r="D279" t="s">
        <v>118</v>
      </c>
      <c r="E279">
        <v>1</v>
      </c>
      <c r="F279" t="s">
        <v>30</v>
      </c>
      <c r="G279" t="s">
        <v>31</v>
      </c>
      <c r="H279" t="s">
        <v>32</v>
      </c>
      <c r="I279" t="s">
        <v>26</v>
      </c>
      <c r="J279" t="s">
        <v>59</v>
      </c>
      <c r="K279">
        <v>2023</v>
      </c>
      <c r="L279" t="s">
        <v>60</v>
      </c>
      <c r="M279" t="s">
        <v>5902</v>
      </c>
      <c r="N279" t="s">
        <v>5889</v>
      </c>
      <c r="O279" t="s">
        <v>5898</v>
      </c>
      <c r="P279" t="s">
        <v>5899</v>
      </c>
      <c r="Q279" t="s">
        <v>5903</v>
      </c>
      <c r="R279">
        <v>74000</v>
      </c>
      <c r="S279">
        <v>88000</v>
      </c>
      <c r="T279">
        <v>0.15909999999999999</v>
      </c>
      <c r="U279" t="s">
        <v>5901</v>
      </c>
      <c r="V279">
        <v>12</v>
      </c>
      <c r="W279" s="1">
        <v>45459</v>
      </c>
      <c r="X279" t="s">
        <v>5894</v>
      </c>
      <c r="Y279">
        <v>214</v>
      </c>
      <c r="Z279">
        <v>97</v>
      </c>
      <c r="AA279">
        <v>218</v>
      </c>
      <c r="AB279">
        <v>43</v>
      </c>
      <c r="AC279">
        <v>10</v>
      </c>
      <c r="AD279">
        <v>3182000</v>
      </c>
      <c r="AE279" t="s">
        <v>6025</v>
      </c>
      <c r="AF279" s="1">
        <v>46203</v>
      </c>
      <c r="AG279" t="s">
        <v>6269</v>
      </c>
      <c r="AH279" t="s">
        <v>6027</v>
      </c>
      <c r="AI279" t="s">
        <v>6028</v>
      </c>
      <c r="AJ279" t="s">
        <v>6925</v>
      </c>
      <c r="AK279">
        <v>88000</v>
      </c>
      <c r="AL279">
        <v>12240.8</v>
      </c>
      <c r="AM279">
        <v>75759.199999999997</v>
      </c>
      <c r="AN279">
        <v>74000</v>
      </c>
      <c r="AO279">
        <v>1759.2</v>
      </c>
      <c r="AP279">
        <v>2.3199999999999998E-2</v>
      </c>
    </row>
    <row r="280" spans="1:42" hidden="1" x14ac:dyDescent="0.35">
      <c r="A280" t="s">
        <v>432</v>
      </c>
      <c r="B280" s="1">
        <v>45139</v>
      </c>
      <c r="C280" t="s">
        <v>433</v>
      </c>
      <c r="D280" t="s">
        <v>14</v>
      </c>
      <c r="E280">
        <v>1</v>
      </c>
      <c r="F280" t="s">
        <v>58</v>
      </c>
      <c r="G280" t="s">
        <v>16</v>
      </c>
      <c r="H280" t="s">
        <v>17</v>
      </c>
      <c r="I280" t="s">
        <v>18</v>
      </c>
      <c r="J280" t="s">
        <v>59</v>
      </c>
      <c r="K280">
        <v>2023</v>
      </c>
      <c r="L280" t="s">
        <v>60</v>
      </c>
      <c r="M280" t="s">
        <v>5934</v>
      </c>
      <c r="N280" t="s">
        <v>5931</v>
      </c>
      <c r="O280" t="s">
        <v>5932</v>
      </c>
      <c r="P280" t="s">
        <v>5891</v>
      </c>
      <c r="Q280" t="s">
        <v>5935</v>
      </c>
      <c r="R280">
        <v>10800</v>
      </c>
      <c r="S280">
        <v>13500</v>
      </c>
      <c r="T280">
        <v>0.2</v>
      </c>
      <c r="U280" t="s">
        <v>5893</v>
      </c>
      <c r="V280">
        <v>12</v>
      </c>
      <c r="W280" s="1">
        <v>44567</v>
      </c>
      <c r="X280" t="s">
        <v>5894</v>
      </c>
      <c r="Y280">
        <v>169</v>
      </c>
      <c r="Z280">
        <v>68</v>
      </c>
      <c r="AA280">
        <v>202</v>
      </c>
      <c r="AB280">
        <v>85</v>
      </c>
      <c r="AC280">
        <v>10</v>
      </c>
      <c r="AD280">
        <v>918000</v>
      </c>
      <c r="AE280" t="s">
        <v>6025</v>
      </c>
      <c r="AF280" s="1">
        <v>46203</v>
      </c>
      <c r="AG280" t="s">
        <v>6271</v>
      </c>
      <c r="AH280" t="s">
        <v>6035</v>
      </c>
      <c r="AI280" t="s">
        <v>6028</v>
      </c>
      <c r="AJ280" t="s">
        <v>6925</v>
      </c>
      <c r="AK280">
        <v>13500</v>
      </c>
      <c r="AL280">
        <v>897.75</v>
      </c>
      <c r="AM280">
        <v>12602.25</v>
      </c>
      <c r="AN280">
        <v>10800</v>
      </c>
      <c r="AO280">
        <v>1802.25</v>
      </c>
      <c r="AP280">
        <v>0.14299999999999999</v>
      </c>
    </row>
    <row r="281" spans="1:42" hidden="1" x14ac:dyDescent="0.35">
      <c r="A281" t="s">
        <v>507</v>
      </c>
      <c r="B281" s="1">
        <v>45145</v>
      </c>
      <c r="C281" t="s">
        <v>508</v>
      </c>
      <c r="D281" t="s">
        <v>180</v>
      </c>
      <c r="E281">
        <v>1</v>
      </c>
      <c r="F281" t="s">
        <v>30</v>
      </c>
      <c r="G281" t="s">
        <v>16</v>
      </c>
      <c r="H281" t="s">
        <v>25</v>
      </c>
      <c r="I281" t="s">
        <v>33</v>
      </c>
      <c r="J281" t="s">
        <v>59</v>
      </c>
      <c r="K281">
        <v>2023</v>
      </c>
      <c r="L281" t="s">
        <v>60</v>
      </c>
      <c r="M281" t="s">
        <v>5956</v>
      </c>
      <c r="N281" t="s">
        <v>5949</v>
      </c>
      <c r="O281" t="s">
        <v>5957</v>
      </c>
      <c r="P281" t="s">
        <v>5958</v>
      </c>
      <c r="Q281" t="s">
        <v>5959</v>
      </c>
      <c r="R281">
        <v>3100</v>
      </c>
      <c r="S281">
        <v>4200</v>
      </c>
      <c r="T281">
        <v>0.26190000000000002</v>
      </c>
      <c r="U281" t="s">
        <v>5909</v>
      </c>
      <c r="V281">
        <v>12</v>
      </c>
      <c r="W281" s="1">
        <v>45029</v>
      </c>
      <c r="X281" t="s">
        <v>5894</v>
      </c>
      <c r="Y281">
        <v>165</v>
      </c>
      <c r="Z281">
        <v>119</v>
      </c>
      <c r="AA281">
        <v>218</v>
      </c>
      <c r="AB281">
        <v>22</v>
      </c>
      <c r="AC281">
        <v>10</v>
      </c>
      <c r="AD281">
        <v>68200</v>
      </c>
      <c r="AE281" t="s">
        <v>6025</v>
      </c>
      <c r="AF281" s="1">
        <v>46203</v>
      </c>
      <c r="AG281" t="s">
        <v>6137</v>
      </c>
      <c r="AH281" t="s">
        <v>6035</v>
      </c>
      <c r="AI281" t="s">
        <v>6028</v>
      </c>
      <c r="AJ281" t="s">
        <v>6925</v>
      </c>
      <c r="AK281">
        <v>4200</v>
      </c>
      <c r="AL281">
        <v>59.22</v>
      </c>
      <c r="AM281">
        <v>4140.78</v>
      </c>
      <c r="AN281">
        <v>3100</v>
      </c>
      <c r="AO281">
        <v>1040.78</v>
      </c>
      <c r="AP281">
        <v>0.25130000000000002</v>
      </c>
    </row>
    <row r="282" spans="1:42" hidden="1" x14ac:dyDescent="0.35">
      <c r="A282" t="s">
        <v>434</v>
      </c>
      <c r="B282" s="1">
        <v>45112</v>
      </c>
      <c r="C282" t="s">
        <v>435</v>
      </c>
      <c r="D282" t="s">
        <v>173</v>
      </c>
      <c r="E282">
        <v>2</v>
      </c>
      <c r="F282" t="s">
        <v>128</v>
      </c>
      <c r="G282" t="s">
        <v>31</v>
      </c>
      <c r="H282" t="s">
        <v>25</v>
      </c>
      <c r="I282" t="s">
        <v>26</v>
      </c>
      <c r="J282" t="s">
        <v>97</v>
      </c>
      <c r="K282">
        <v>2023</v>
      </c>
      <c r="L282" t="s">
        <v>60</v>
      </c>
      <c r="M282" t="s">
        <v>5904</v>
      </c>
      <c r="N282" t="s">
        <v>5889</v>
      </c>
      <c r="O282" t="s">
        <v>5898</v>
      </c>
      <c r="P282" t="s">
        <v>5899</v>
      </c>
      <c r="Q282" t="s">
        <v>5905</v>
      </c>
      <c r="R282">
        <v>12500</v>
      </c>
      <c r="S282">
        <v>15500</v>
      </c>
      <c r="T282">
        <v>0.19350000000000001</v>
      </c>
      <c r="U282" t="s">
        <v>5901</v>
      </c>
      <c r="V282">
        <v>12</v>
      </c>
      <c r="W282" s="1">
        <v>45140</v>
      </c>
      <c r="X282" t="s">
        <v>5894</v>
      </c>
      <c r="Y282">
        <v>313</v>
      </c>
      <c r="Z282">
        <v>58</v>
      </c>
      <c r="AA282">
        <v>294</v>
      </c>
      <c r="AB282">
        <v>65</v>
      </c>
      <c r="AC282">
        <v>10</v>
      </c>
      <c r="AD282">
        <v>812500</v>
      </c>
      <c r="AE282" t="s">
        <v>6025</v>
      </c>
      <c r="AF282" s="1">
        <v>46203</v>
      </c>
      <c r="AG282" t="s">
        <v>6273</v>
      </c>
      <c r="AH282" t="s">
        <v>6027</v>
      </c>
      <c r="AI282" t="s">
        <v>6028</v>
      </c>
      <c r="AJ282" t="s">
        <v>6925</v>
      </c>
      <c r="AK282">
        <v>31000</v>
      </c>
      <c r="AL282">
        <v>561.1</v>
      </c>
      <c r="AM282">
        <v>30438.9</v>
      </c>
      <c r="AN282">
        <v>25000</v>
      </c>
      <c r="AO282">
        <v>5438.9</v>
      </c>
      <c r="AP282">
        <v>0.1787</v>
      </c>
    </row>
    <row r="283" spans="1:42" hidden="1" x14ac:dyDescent="0.35">
      <c r="A283" t="s">
        <v>638</v>
      </c>
      <c r="B283" s="1">
        <v>45207</v>
      </c>
      <c r="C283" t="s">
        <v>508</v>
      </c>
      <c r="D283" t="s">
        <v>439</v>
      </c>
      <c r="E283">
        <v>3</v>
      </c>
      <c r="F283" t="s">
        <v>58</v>
      </c>
      <c r="G283" t="s">
        <v>16</v>
      </c>
      <c r="H283" t="s">
        <v>32</v>
      </c>
      <c r="I283" t="s">
        <v>43</v>
      </c>
      <c r="J283" t="s">
        <v>55</v>
      </c>
      <c r="K283">
        <v>2023</v>
      </c>
      <c r="L283" t="s">
        <v>51</v>
      </c>
      <c r="M283" t="s">
        <v>5953</v>
      </c>
      <c r="N283" t="s">
        <v>5949</v>
      </c>
      <c r="O283" t="s">
        <v>5954</v>
      </c>
      <c r="P283" t="s">
        <v>5951</v>
      </c>
      <c r="Q283" t="s">
        <v>5955</v>
      </c>
      <c r="R283">
        <v>1400</v>
      </c>
      <c r="S283">
        <v>1900</v>
      </c>
      <c r="T283">
        <v>0.26319999999999999</v>
      </c>
      <c r="U283" t="s">
        <v>5940</v>
      </c>
      <c r="V283">
        <v>12</v>
      </c>
      <c r="W283" s="1">
        <v>44681</v>
      </c>
      <c r="X283" t="s">
        <v>5894</v>
      </c>
      <c r="Y283">
        <v>129</v>
      </c>
      <c r="Z283">
        <v>73</v>
      </c>
      <c r="AA283">
        <v>194</v>
      </c>
      <c r="AB283">
        <v>7</v>
      </c>
      <c r="AC283">
        <v>10</v>
      </c>
      <c r="AD283">
        <v>9800</v>
      </c>
      <c r="AE283" t="s">
        <v>6025</v>
      </c>
      <c r="AF283" s="1">
        <v>46203</v>
      </c>
      <c r="AG283" t="s">
        <v>6137</v>
      </c>
      <c r="AH283" t="s">
        <v>6035</v>
      </c>
      <c r="AI283" t="s">
        <v>6028</v>
      </c>
      <c r="AJ283" t="s">
        <v>6925</v>
      </c>
      <c r="AK283">
        <v>5700</v>
      </c>
      <c r="AL283">
        <v>391.59</v>
      </c>
      <c r="AM283">
        <v>5308.41</v>
      </c>
      <c r="AN283">
        <v>4200</v>
      </c>
      <c r="AO283">
        <v>1108.4100000000001</v>
      </c>
      <c r="AP283">
        <v>0.20880000000000001</v>
      </c>
    </row>
    <row r="284" spans="1:42" hidden="1" x14ac:dyDescent="0.35">
      <c r="A284" t="s">
        <v>438</v>
      </c>
      <c r="B284" s="1">
        <v>45036</v>
      </c>
      <c r="C284" t="s">
        <v>229</v>
      </c>
      <c r="D284" t="s">
        <v>439</v>
      </c>
      <c r="E284">
        <v>1</v>
      </c>
      <c r="F284" t="s">
        <v>24</v>
      </c>
      <c r="G284" t="s">
        <v>16</v>
      </c>
      <c r="H284" t="s">
        <v>17</v>
      </c>
      <c r="I284" t="s">
        <v>43</v>
      </c>
      <c r="J284" t="s">
        <v>44</v>
      </c>
      <c r="K284">
        <v>2023</v>
      </c>
      <c r="L284" t="s">
        <v>35</v>
      </c>
      <c r="M284" t="s">
        <v>5953</v>
      </c>
      <c r="N284" t="s">
        <v>5949</v>
      </c>
      <c r="O284" t="s">
        <v>5954</v>
      </c>
      <c r="P284" t="s">
        <v>5951</v>
      </c>
      <c r="Q284" t="s">
        <v>5955</v>
      </c>
      <c r="R284">
        <v>1400</v>
      </c>
      <c r="S284">
        <v>1900</v>
      </c>
      <c r="T284">
        <v>0.26319999999999999</v>
      </c>
      <c r="U284" t="s">
        <v>5940</v>
      </c>
      <c r="V284">
        <v>12</v>
      </c>
      <c r="W284" s="1">
        <v>44681</v>
      </c>
      <c r="X284" t="s">
        <v>5894</v>
      </c>
      <c r="Y284">
        <v>129</v>
      </c>
      <c r="Z284">
        <v>73</v>
      </c>
      <c r="AA284">
        <v>194</v>
      </c>
      <c r="AB284">
        <v>7</v>
      </c>
      <c r="AC284">
        <v>10</v>
      </c>
      <c r="AD284">
        <v>9800</v>
      </c>
      <c r="AE284" t="s">
        <v>6025</v>
      </c>
      <c r="AF284" s="1">
        <v>46203</v>
      </c>
      <c r="AG284" t="s">
        <v>6138</v>
      </c>
      <c r="AH284" t="s">
        <v>6027</v>
      </c>
      <c r="AI284" t="s">
        <v>6028</v>
      </c>
      <c r="AJ284" t="s">
        <v>6924</v>
      </c>
      <c r="AK284">
        <v>1900</v>
      </c>
      <c r="AL284">
        <v>179.74</v>
      </c>
      <c r="AM284">
        <v>1720.26</v>
      </c>
      <c r="AN284">
        <v>1400</v>
      </c>
      <c r="AO284">
        <v>320.26</v>
      </c>
      <c r="AP284">
        <v>0.1862</v>
      </c>
    </row>
    <row r="285" spans="1:42" hidden="1" x14ac:dyDescent="0.35">
      <c r="A285" t="s">
        <v>441</v>
      </c>
      <c r="B285" s="1">
        <v>45114</v>
      </c>
      <c r="C285" t="s">
        <v>319</v>
      </c>
      <c r="D285" t="s">
        <v>108</v>
      </c>
      <c r="E285">
        <v>1</v>
      </c>
      <c r="F285" t="s">
        <v>58</v>
      </c>
      <c r="G285" t="s">
        <v>16</v>
      </c>
      <c r="H285" t="s">
        <v>25</v>
      </c>
      <c r="I285" t="s">
        <v>33</v>
      </c>
      <c r="J285" t="s">
        <v>97</v>
      </c>
      <c r="K285">
        <v>2023</v>
      </c>
      <c r="L285" t="s">
        <v>60</v>
      </c>
      <c r="M285" t="s">
        <v>5977</v>
      </c>
      <c r="N285" t="s">
        <v>5974</v>
      </c>
      <c r="O285" t="s">
        <v>5978</v>
      </c>
      <c r="P285" t="s">
        <v>5979</v>
      </c>
      <c r="Q285" t="s">
        <v>5980</v>
      </c>
      <c r="R285">
        <v>3000</v>
      </c>
      <c r="S285">
        <v>3900</v>
      </c>
      <c r="T285">
        <v>0.23080000000000001</v>
      </c>
      <c r="U285" t="s">
        <v>5920</v>
      </c>
      <c r="V285">
        <v>36</v>
      </c>
      <c r="W285" s="1">
        <v>44816</v>
      </c>
      <c r="X285" t="s">
        <v>5894</v>
      </c>
      <c r="Y285">
        <v>237</v>
      </c>
      <c r="Z285">
        <v>110</v>
      </c>
      <c r="AA285">
        <v>240</v>
      </c>
      <c r="AB285">
        <v>48</v>
      </c>
      <c r="AC285">
        <v>10</v>
      </c>
      <c r="AD285">
        <v>144000</v>
      </c>
      <c r="AE285" t="s">
        <v>6025</v>
      </c>
      <c r="AF285" s="1">
        <v>46203</v>
      </c>
      <c r="AG285" t="s">
        <v>6205</v>
      </c>
      <c r="AH285" t="s">
        <v>6035</v>
      </c>
      <c r="AI285" t="s">
        <v>6028</v>
      </c>
      <c r="AJ285" t="s">
        <v>6925</v>
      </c>
      <c r="AK285">
        <v>3900</v>
      </c>
      <c r="AL285">
        <v>205.92</v>
      </c>
      <c r="AM285">
        <v>3694.08</v>
      </c>
      <c r="AN285">
        <v>3000</v>
      </c>
      <c r="AO285">
        <v>694.08</v>
      </c>
      <c r="AP285">
        <v>0.18790000000000001</v>
      </c>
    </row>
    <row r="286" spans="1:42" hidden="1" x14ac:dyDescent="0.35">
      <c r="A286" t="s">
        <v>1155</v>
      </c>
      <c r="B286" s="1">
        <v>45205</v>
      </c>
      <c r="C286" t="s">
        <v>229</v>
      </c>
      <c r="D286" t="s">
        <v>208</v>
      </c>
      <c r="E286">
        <v>2</v>
      </c>
      <c r="F286" t="s">
        <v>15</v>
      </c>
      <c r="G286" t="s">
        <v>31</v>
      </c>
      <c r="H286" t="s">
        <v>17</v>
      </c>
      <c r="I286" t="s">
        <v>43</v>
      </c>
      <c r="J286" t="s">
        <v>55</v>
      </c>
      <c r="K286">
        <v>2023</v>
      </c>
      <c r="L286" t="s">
        <v>51</v>
      </c>
      <c r="M286" t="s">
        <v>5910</v>
      </c>
      <c r="N286" t="s">
        <v>5889</v>
      </c>
      <c r="O286" t="s">
        <v>5898</v>
      </c>
      <c r="P286" t="s">
        <v>5907</v>
      </c>
      <c r="Q286" t="s">
        <v>5911</v>
      </c>
      <c r="R286">
        <v>10500</v>
      </c>
      <c r="S286">
        <v>13000</v>
      </c>
      <c r="T286">
        <v>0.1923</v>
      </c>
      <c r="U286" t="s">
        <v>5909</v>
      </c>
      <c r="V286">
        <v>12</v>
      </c>
      <c r="W286" s="1">
        <v>45395</v>
      </c>
      <c r="X286" t="s">
        <v>5894</v>
      </c>
      <c r="Y286">
        <v>256</v>
      </c>
      <c r="Z286">
        <v>119</v>
      </c>
      <c r="AA286">
        <v>288</v>
      </c>
      <c r="AB286">
        <v>32</v>
      </c>
      <c r="AC286">
        <v>10</v>
      </c>
      <c r="AD286">
        <v>336000</v>
      </c>
      <c r="AE286" t="s">
        <v>6025</v>
      </c>
      <c r="AF286" s="1">
        <v>46203</v>
      </c>
      <c r="AG286" t="s">
        <v>6138</v>
      </c>
      <c r="AH286" t="s">
        <v>6027</v>
      </c>
      <c r="AI286" t="s">
        <v>6028</v>
      </c>
      <c r="AJ286" t="s">
        <v>6925</v>
      </c>
      <c r="AK286">
        <v>26000</v>
      </c>
      <c r="AL286">
        <v>1898</v>
      </c>
      <c r="AM286">
        <v>24102</v>
      </c>
      <c r="AN286">
        <v>21000</v>
      </c>
      <c r="AO286">
        <v>3102</v>
      </c>
      <c r="AP286">
        <v>0.12870000000000001</v>
      </c>
    </row>
    <row r="287" spans="1:42" hidden="1" x14ac:dyDescent="0.35">
      <c r="A287" t="s">
        <v>442</v>
      </c>
      <c r="B287" s="1">
        <v>45270</v>
      </c>
      <c r="C287" t="s">
        <v>443</v>
      </c>
      <c r="D287" t="s">
        <v>65</v>
      </c>
      <c r="E287">
        <v>1</v>
      </c>
      <c r="F287" t="s">
        <v>24</v>
      </c>
      <c r="G287" t="s">
        <v>31</v>
      </c>
      <c r="H287" t="s">
        <v>25</v>
      </c>
      <c r="I287" t="s">
        <v>33</v>
      </c>
      <c r="J287" t="s">
        <v>155</v>
      </c>
      <c r="K287">
        <v>2023</v>
      </c>
      <c r="L287" t="s">
        <v>51</v>
      </c>
      <c r="M287" t="s">
        <v>5906</v>
      </c>
      <c r="N287" t="s">
        <v>5889</v>
      </c>
      <c r="O287" t="s">
        <v>5898</v>
      </c>
      <c r="P287" t="s">
        <v>5907</v>
      </c>
      <c r="Q287" t="s">
        <v>5908</v>
      </c>
      <c r="R287">
        <v>17500</v>
      </c>
      <c r="S287">
        <v>22000</v>
      </c>
      <c r="T287">
        <v>0.20449999999999999</v>
      </c>
      <c r="U287" t="s">
        <v>5909</v>
      </c>
      <c r="V287">
        <v>12</v>
      </c>
      <c r="W287" s="1">
        <v>45337</v>
      </c>
      <c r="X287" t="s">
        <v>5894</v>
      </c>
      <c r="Y287">
        <v>373</v>
      </c>
      <c r="Z287">
        <v>88</v>
      </c>
      <c r="AA287">
        <v>389</v>
      </c>
      <c r="AB287">
        <v>78</v>
      </c>
      <c r="AC287">
        <v>10</v>
      </c>
      <c r="AD287">
        <v>1365000</v>
      </c>
      <c r="AE287" t="s">
        <v>6025</v>
      </c>
      <c r="AF287" s="1">
        <v>46203</v>
      </c>
      <c r="AG287" t="s">
        <v>6278</v>
      </c>
      <c r="AH287" t="s">
        <v>6027</v>
      </c>
      <c r="AI287" t="s">
        <v>6028</v>
      </c>
      <c r="AJ287" t="s">
        <v>6925</v>
      </c>
      <c r="AK287">
        <v>22000</v>
      </c>
      <c r="AL287">
        <v>805.2</v>
      </c>
      <c r="AM287">
        <v>21194.799999999999</v>
      </c>
      <c r="AN287">
        <v>17500</v>
      </c>
      <c r="AO287">
        <v>3694.8</v>
      </c>
      <c r="AP287">
        <v>0.17430000000000001</v>
      </c>
    </row>
    <row r="288" spans="1:42" hidden="1" x14ac:dyDescent="0.35">
      <c r="A288" t="s">
        <v>1403</v>
      </c>
      <c r="B288" s="1">
        <v>44945</v>
      </c>
      <c r="C288" t="s">
        <v>229</v>
      </c>
      <c r="D288" t="s">
        <v>100</v>
      </c>
      <c r="E288">
        <v>1</v>
      </c>
      <c r="F288" t="s">
        <v>24</v>
      </c>
      <c r="G288" t="s">
        <v>79</v>
      </c>
      <c r="H288" t="s">
        <v>25</v>
      </c>
      <c r="I288" t="s">
        <v>43</v>
      </c>
      <c r="J288" t="s">
        <v>112</v>
      </c>
      <c r="K288">
        <v>2023</v>
      </c>
      <c r="L288" t="s">
        <v>20</v>
      </c>
      <c r="M288" t="s">
        <v>5941</v>
      </c>
      <c r="N288" t="s">
        <v>5931</v>
      </c>
      <c r="O288" t="s">
        <v>5942</v>
      </c>
      <c r="P288" t="s">
        <v>5938</v>
      </c>
      <c r="Q288" t="s">
        <v>5943</v>
      </c>
      <c r="R288">
        <v>9800</v>
      </c>
      <c r="S288">
        <v>12500</v>
      </c>
      <c r="T288">
        <v>0.216</v>
      </c>
      <c r="U288" t="s">
        <v>5940</v>
      </c>
      <c r="V288">
        <v>6</v>
      </c>
      <c r="W288" s="1">
        <v>45383</v>
      </c>
      <c r="X288" t="s">
        <v>5894</v>
      </c>
      <c r="Y288">
        <v>102</v>
      </c>
      <c r="Z288">
        <v>94</v>
      </c>
      <c r="AA288">
        <v>142</v>
      </c>
      <c r="AB288">
        <v>76</v>
      </c>
      <c r="AC288">
        <v>10</v>
      </c>
      <c r="AD288">
        <v>744800</v>
      </c>
      <c r="AE288" t="s">
        <v>6025</v>
      </c>
      <c r="AF288" s="1">
        <v>46203</v>
      </c>
      <c r="AG288" t="s">
        <v>6138</v>
      </c>
      <c r="AH288" t="s">
        <v>6027</v>
      </c>
      <c r="AI288" t="s">
        <v>6028</v>
      </c>
      <c r="AJ288" t="s">
        <v>6924</v>
      </c>
      <c r="AK288">
        <v>12500</v>
      </c>
      <c r="AL288">
        <v>1381.25</v>
      </c>
      <c r="AM288">
        <v>11118.75</v>
      </c>
      <c r="AN288">
        <v>9800</v>
      </c>
      <c r="AO288">
        <v>1318.75</v>
      </c>
      <c r="AP288">
        <v>0.1186</v>
      </c>
    </row>
    <row r="289" spans="1:42" hidden="1" x14ac:dyDescent="0.35">
      <c r="A289" t="s">
        <v>444</v>
      </c>
      <c r="B289" s="1">
        <v>45022</v>
      </c>
      <c r="C289" t="s">
        <v>445</v>
      </c>
      <c r="D289" t="s">
        <v>23</v>
      </c>
      <c r="E289">
        <v>1</v>
      </c>
      <c r="F289" t="s">
        <v>30</v>
      </c>
      <c r="G289" t="s">
        <v>71</v>
      </c>
      <c r="H289" t="s">
        <v>32</v>
      </c>
      <c r="I289" t="s">
        <v>26</v>
      </c>
      <c r="J289" t="s">
        <v>44</v>
      </c>
      <c r="K289">
        <v>2023</v>
      </c>
      <c r="L289" t="s">
        <v>35</v>
      </c>
      <c r="M289" t="s">
        <v>5921</v>
      </c>
      <c r="N289" t="s">
        <v>5913</v>
      </c>
      <c r="O289" t="s">
        <v>5917</v>
      </c>
      <c r="P289" t="s">
        <v>5922</v>
      </c>
      <c r="Q289" t="s">
        <v>5923</v>
      </c>
      <c r="R289">
        <v>57000</v>
      </c>
      <c r="S289">
        <v>69000</v>
      </c>
      <c r="T289">
        <v>0.1739</v>
      </c>
      <c r="U289" t="s">
        <v>5920</v>
      </c>
      <c r="V289">
        <v>12</v>
      </c>
      <c r="W289" s="1">
        <v>44862</v>
      </c>
      <c r="X289" t="s">
        <v>5894</v>
      </c>
      <c r="Y289">
        <v>244</v>
      </c>
      <c r="Z289">
        <v>55</v>
      </c>
      <c r="AA289">
        <v>276</v>
      </c>
      <c r="AB289">
        <v>9</v>
      </c>
      <c r="AC289">
        <v>10</v>
      </c>
      <c r="AD289">
        <v>513000</v>
      </c>
      <c r="AE289" t="s">
        <v>6025</v>
      </c>
      <c r="AF289" s="1">
        <v>46203</v>
      </c>
      <c r="AG289" t="s">
        <v>6279</v>
      </c>
      <c r="AH289" t="s">
        <v>6035</v>
      </c>
      <c r="AI289" t="s">
        <v>6028</v>
      </c>
      <c r="AJ289" t="s">
        <v>6924</v>
      </c>
      <c r="AK289">
        <v>69000</v>
      </c>
      <c r="AL289">
        <v>862.5</v>
      </c>
      <c r="AM289">
        <v>68137.5</v>
      </c>
      <c r="AN289">
        <v>57000</v>
      </c>
      <c r="AO289">
        <v>11137.5</v>
      </c>
      <c r="AP289">
        <v>0.16350000000000001</v>
      </c>
    </row>
    <row r="290" spans="1:42" hidden="1" x14ac:dyDescent="0.35">
      <c r="A290" t="s">
        <v>447</v>
      </c>
      <c r="B290" s="1">
        <v>45104</v>
      </c>
      <c r="C290" t="s">
        <v>448</v>
      </c>
      <c r="D290" t="s">
        <v>23</v>
      </c>
      <c r="E290">
        <v>1</v>
      </c>
      <c r="F290" t="s">
        <v>24</v>
      </c>
      <c r="G290" t="s">
        <v>71</v>
      </c>
      <c r="H290" t="s">
        <v>25</v>
      </c>
      <c r="I290" t="s">
        <v>33</v>
      </c>
      <c r="J290" t="s">
        <v>34</v>
      </c>
      <c r="K290">
        <v>2023</v>
      </c>
      <c r="L290" t="s">
        <v>35</v>
      </c>
      <c r="M290" t="s">
        <v>5921</v>
      </c>
      <c r="N290" t="s">
        <v>5913</v>
      </c>
      <c r="O290" t="s">
        <v>5917</v>
      </c>
      <c r="P290" t="s">
        <v>5922</v>
      </c>
      <c r="Q290" t="s">
        <v>5923</v>
      </c>
      <c r="R290">
        <v>57000</v>
      </c>
      <c r="S290">
        <v>69000</v>
      </c>
      <c r="T290">
        <v>0.1739</v>
      </c>
      <c r="U290" t="s">
        <v>5920</v>
      </c>
      <c r="V290">
        <v>12</v>
      </c>
      <c r="W290" s="1">
        <v>44862</v>
      </c>
      <c r="X290" t="s">
        <v>5894</v>
      </c>
      <c r="Y290">
        <v>244</v>
      </c>
      <c r="Z290">
        <v>55</v>
      </c>
      <c r="AA290">
        <v>276</v>
      </c>
      <c r="AB290">
        <v>9</v>
      </c>
      <c r="AC290">
        <v>10</v>
      </c>
      <c r="AD290">
        <v>513000</v>
      </c>
      <c r="AE290" t="s">
        <v>6025</v>
      </c>
      <c r="AF290" s="1">
        <v>46203</v>
      </c>
      <c r="AG290" t="s">
        <v>6142</v>
      </c>
      <c r="AH290" t="s">
        <v>6027</v>
      </c>
      <c r="AI290" t="s">
        <v>6028</v>
      </c>
      <c r="AJ290" t="s">
        <v>6924</v>
      </c>
      <c r="AK290">
        <v>69000</v>
      </c>
      <c r="AL290">
        <v>9984.2999999999993</v>
      </c>
      <c r="AM290">
        <v>59015.7</v>
      </c>
      <c r="AN290">
        <v>57000</v>
      </c>
      <c r="AO290">
        <v>2015.7</v>
      </c>
      <c r="AP290">
        <v>3.4200000000000001E-2</v>
      </c>
    </row>
    <row r="291" spans="1:42" hidden="1" x14ac:dyDescent="0.35">
      <c r="A291" t="s">
        <v>865</v>
      </c>
      <c r="B291" s="1">
        <v>45174</v>
      </c>
      <c r="C291" t="s">
        <v>235</v>
      </c>
      <c r="D291" t="s">
        <v>173</v>
      </c>
      <c r="E291">
        <v>1</v>
      </c>
      <c r="F291" t="s">
        <v>128</v>
      </c>
      <c r="G291" t="s">
        <v>31</v>
      </c>
      <c r="H291" t="s">
        <v>32</v>
      </c>
      <c r="I291" t="s">
        <v>18</v>
      </c>
      <c r="J291" t="s">
        <v>109</v>
      </c>
      <c r="K291">
        <v>2023</v>
      </c>
      <c r="L291" t="s">
        <v>60</v>
      </c>
      <c r="M291" t="s">
        <v>5904</v>
      </c>
      <c r="N291" t="s">
        <v>5889</v>
      </c>
      <c r="O291" t="s">
        <v>5898</v>
      </c>
      <c r="P291" t="s">
        <v>5899</v>
      </c>
      <c r="Q291" t="s">
        <v>5905</v>
      </c>
      <c r="R291">
        <v>12500</v>
      </c>
      <c r="S291">
        <v>15500</v>
      </c>
      <c r="T291">
        <v>0.19350000000000001</v>
      </c>
      <c r="U291" t="s">
        <v>5901</v>
      </c>
      <c r="V291">
        <v>12</v>
      </c>
      <c r="W291" s="1">
        <v>45140</v>
      </c>
      <c r="X291" t="s">
        <v>5894</v>
      </c>
      <c r="Y291">
        <v>313</v>
      </c>
      <c r="Z291">
        <v>58</v>
      </c>
      <c r="AA291">
        <v>294</v>
      </c>
      <c r="AB291">
        <v>65</v>
      </c>
      <c r="AC291">
        <v>10</v>
      </c>
      <c r="AD291">
        <v>812500</v>
      </c>
      <c r="AE291" t="s">
        <v>6025</v>
      </c>
      <c r="AF291" s="1">
        <v>46203</v>
      </c>
      <c r="AG291" t="s">
        <v>6140</v>
      </c>
      <c r="AH291" t="s">
        <v>6035</v>
      </c>
      <c r="AI291" t="s">
        <v>6028</v>
      </c>
      <c r="AJ291" t="s">
        <v>6925</v>
      </c>
      <c r="AK291">
        <v>15500</v>
      </c>
      <c r="AL291">
        <v>1863.1</v>
      </c>
      <c r="AM291">
        <v>13636.9</v>
      </c>
      <c r="AN291">
        <v>12500</v>
      </c>
      <c r="AO291">
        <v>1136.9000000000001</v>
      </c>
      <c r="AP291">
        <v>8.3400000000000002E-2</v>
      </c>
    </row>
    <row r="292" spans="1:42" hidden="1" x14ac:dyDescent="0.35">
      <c r="A292" t="s">
        <v>449</v>
      </c>
      <c r="B292" s="1">
        <v>45163</v>
      </c>
      <c r="C292" t="s">
        <v>450</v>
      </c>
      <c r="D292" t="s">
        <v>70</v>
      </c>
      <c r="E292">
        <v>1</v>
      </c>
      <c r="F292" t="s">
        <v>128</v>
      </c>
      <c r="G292" t="s">
        <v>96</v>
      </c>
      <c r="H292" t="s">
        <v>25</v>
      </c>
      <c r="I292" t="s">
        <v>18</v>
      </c>
      <c r="J292" t="s">
        <v>59</v>
      </c>
      <c r="K292">
        <v>2023</v>
      </c>
      <c r="L292" t="s">
        <v>60</v>
      </c>
      <c r="M292" t="s">
        <v>5970</v>
      </c>
      <c r="N292" t="s">
        <v>5949</v>
      </c>
      <c r="O292" t="s">
        <v>5971</v>
      </c>
      <c r="P292" t="s">
        <v>5922</v>
      </c>
      <c r="Q292" t="s">
        <v>5972</v>
      </c>
      <c r="R292">
        <v>9500</v>
      </c>
      <c r="S292">
        <v>12000</v>
      </c>
      <c r="T292">
        <v>0.20830000000000001</v>
      </c>
      <c r="U292" t="s">
        <v>5920</v>
      </c>
      <c r="V292">
        <v>12</v>
      </c>
      <c r="W292" s="1">
        <v>44840</v>
      </c>
      <c r="X292" t="s">
        <v>5894</v>
      </c>
      <c r="Y292">
        <v>160</v>
      </c>
      <c r="Z292">
        <v>82</v>
      </c>
      <c r="AA292">
        <v>171</v>
      </c>
      <c r="AB292">
        <v>27</v>
      </c>
      <c r="AC292">
        <v>10</v>
      </c>
      <c r="AD292">
        <v>256500</v>
      </c>
      <c r="AE292" t="s">
        <v>6025</v>
      </c>
      <c r="AF292" s="1">
        <v>46203</v>
      </c>
      <c r="AG292" t="s">
        <v>6281</v>
      </c>
      <c r="AH292" t="s">
        <v>6027</v>
      </c>
      <c r="AI292" t="s">
        <v>6028</v>
      </c>
      <c r="AJ292" t="s">
        <v>6925</v>
      </c>
      <c r="AK292">
        <v>12000</v>
      </c>
      <c r="AL292">
        <v>1290</v>
      </c>
      <c r="AM292">
        <v>10710</v>
      </c>
      <c r="AN292">
        <v>9500</v>
      </c>
      <c r="AO292">
        <v>1210</v>
      </c>
      <c r="AP292">
        <v>0.113</v>
      </c>
    </row>
    <row r="293" spans="1:42" hidden="1" x14ac:dyDescent="0.35">
      <c r="A293" t="s">
        <v>897</v>
      </c>
      <c r="B293" s="1">
        <v>44938</v>
      </c>
      <c r="C293" t="s">
        <v>235</v>
      </c>
      <c r="D293" t="s">
        <v>208</v>
      </c>
      <c r="E293">
        <v>1</v>
      </c>
      <c r="F293" t="s">
        <v>66</v>
      </c>
      <c r="G293" t="s">
        <v>79</v>
      </c>
      <c r="H293" t="s">
        <v>17</v>
      </c>
      <c r="I293" t="s">
        <v>33</v>
      </c>
      <c r="J293" t="s">
        <v>112</v>
      </c>
      <c r="K293">
        <v>2023</v>
      </c>
      <c r="L293" t="s">
        <v>20</v>
      </c>
      <c r="M293" t="s">
        <v>5910</v>
      </c>
      <c r="N293" t="s">
        <v>5889</v>
      </c>
      <c r="O293" t="s">
        <v>5898</v>
      </c>
      <c r="P293" t="s">
        <v>5907</v>
      </c>
      <c r="Q293" t="s">
        <v>5911</v>
      </c>
      <c r="R293">
        <v>10500</v>
      </c>
      <c r="S293">
        <v>13000</v>
      </c>
      <c r="T293">
        <v>0.1923</v>
      </c>
      <c r="U293" t="s">
        <v>5909</v>
      </c>
      <c r="V293">
        <v>12</v>
      </c>
      <c r="W293" s="1">
        <v>45395</v>
      </c>
      <c r="X293" t="s">
        <v>5894</v>
      </c>
      <c r="Y293">
        <v>256</v>
      </c>
      <c r="Z293">
        <v>119</v>
      </c>
      <c r="AA293">
        <v>288</v>
      </c>
      <c r="AB293">
        <v>32</v>
      </c>
      <c r="AC293">
        <v>10</v>
      </c>
      <c r="AD293">
        <v>336000</v>
      </c>
      <c r="AE293" t="s">
        <v>6025</v>
      </c>
      <c r="AF293" s="1">
        <v>46203</v>
      </c>
      <c r="AG293" t="s">
        <v>6140</v>
      </c>
      <c r="AH293" t="s">
        <v>6035</v>
      </c>
      <c r="AI293" t="s">
        <v>6028</v>
      </c>
      <c r="AJ293" t="s">
        <v>6924</v>
      </c>
      <c r="AK293">
        <v>13000</v>
      </c>
      <c r="AL293">
        <v>1584.7</v>
      </c>
      <c r="AM293">
        <v>11415.3</v>
      </c>
      <c r="AN293">
        <v>10500</v>
      </c>
      <c r="AO293">
        <v>915.3</v>
      </c>
      <c r="AP293">
        <v>8.0199999999999994E-2</v>
      </c>
    </row>
    <row r="294" spans="1:42" hidden="1" x14ac:dyDescent="0.35">
      <c r="A294" t="s">
        <v>451</v>
      </c>
      <c r="B294" s="1">
        <v>45254</v>
      </c>
      <c r="C294" t="s">
        <v>452</v>
      </c>
      <c r="D294" t="s">
        <v>137</v>
      </c>
      <c r="E294">
        <v>1</v>
      </c>
      <c r="F294" t="s">
        <v>48</v>
      </c>
      <c r="G294" t="s">
        <v>16</v>
      </c>
      <c r="H294" t="s">
        <v>17</v>
      </c>
      <c r="I294" t="s">
        <v>18</v>
      </c>
      <c r="J294" t="s">
        <v>50</v>
      </c>
      <c r="K294">
        <v>2023</v>
      </c>
      <c r="L294" t="s">
        <v>51</v>
      </c>
      <c r="M294" t="s">
        <v>5930</v>
      </c>
      <c r="N294" t="s">
        <v>5931</v>
      </c>
      <c r="O294" t="s">
        <v>5932</v>
      </c>
      <c r="P294" t="s">
        <v>5891</v>
      </c>
      <c r="Q294" t="s">
        <v>5933</v>
      </c>
      <c r="R294">
        <v>14800</v>
      </c>
      <c r="S294">
        <v>18500</v>
      </c>
      <c r="T294">
        <v>0.2</v>
      </c>
      <c r="U294" t="s">
        <v>5893</v>
      </c>
      <c r="V294">
        <v>12</v>
      </c>
      <c r="W294" s="1">
        <v>45474</v>
      </c>
      <c r="X294" t="s">
        <v>5894</v>
      </c>
      <c r="Y294">
        <v>213</v>
      </c>
      <c r="Z294">
        <v>93</v>
      </c>
      <c r="AA294">
        <v>278</v>
      </c>
      <c r="AB294">
        <v>42</v>
      </c>
      <c r="AC294">
        <v>10</v>
      </c>
      <c r="AD294">
        <v>621600</v>
      </c>
      <c r="AE294" t="s">
        <v>6025</v>
      </c>
      <c r="AF294" s="1">
        <v>46203</v>
      </c>
      <c r="AG294" t="s">
        <v>6283</v>
      </c>
      <c r="AH294" t="s">
        <v>6035</v>
      </c>
      <c r="AI294" t="s">
        <v>6028</v>
      </c>
      <c r="AJ294" t="s">
        <v>6925</v>
      </c>
      <c r="AK294">
        <v>18500</v>
      </c>
      <c r="AL294">
        <v>2127.5</v>
      </c>
      <c r="AM294">
        <v>16372.5</v>
      </c>
      <c r="AN294">
        <v>14800</v>
      </c>
      <c r="AO294">
        <v>1572.5</v>
      </c>
      <c r="AP294">
        <v>9.6000000000000002E-2</v>
      </c>
    </row>
    <row r="295" spans="1:42" x14ac:dyDescent="0.35">
      <c r="A295" t="s">
        <v>453</v>
      </c>
      <c r="B295" s="1">
        <v>45148</v>
      </c>
      <c r="C295" t="s">
        <v>454</v>
      </c>
      <c r="D295" t="s">
        <v>195</v>
      </c>
      <c r="E295">
        <v>3</v>
      </c>
      <c r="F295" t="s">
        <v>24</v>
      </c>
      <c r="G295" t="s">
        <v>16</v>
      </c>
      <c r="H295" t="s">
        <v>17</v>
      </c>
      <c r="I295" t="s">
        <v>26</v>
      </c>
      <c r="J295" t="s">
        <v>59</v>
      </c>
      <c r="K295">
        <v>2023</v>
      </c>
      <c r="L295" t="s">
        <v>60</v>
      </c>
      <c r="M295" t="s">
        <v>5912</v>
      </c>
      <c r="N295" t="s">
        <v>5913</v>
      </c>
      <c r="O295" t="s">
        <v>5914</v>
      </c>
      <c r="P295" t="s">
        <v>5891</v>
      </c>
      <c r="Q295" t="s">
        <v>5915</v>
      </c>
      <c r="R295">
        <v>125000</v>
      </c>
      <c r="S295">
        <v>148000</v>
      </c>
      <c r="T295">
        <v>0.15540000000000001</v>
      </c>
      <c r="U295" t="s">
        <v>5893</v>
      </c>
      <c r="V295">
        <v>12</v>
      </c>
      <c r="W295" s="1">
        <v>44787</v>
      </c>
      <c r="X295" t="s">
        <v>5894</v>
      </c>
      <c r="Y295">
        <v>168</v>
      </c>
      <c r="Z295">
        <v>62</v>
      </c>
      <c r="AA295">
        <v>271</v>
      </c>
      <c r="AB295">
        <v>0</v>
      </c>
      <c r="AC295">
        <v>10</v>
      </c>
      <c r="AD295">
        <v>0</v>
      </c>
      <c r="AE295" t="s">
        <v>6029</v>
      </c>
      <c r="AF295" s="1">
        <v>46203</v>
      </c>
      <c r="AG295" t="s">
        <v>6284</v>
      </c>
      <c r="AH295" t="s">
        <v>6027</v>
      </c>
      <c r="AI295" t="s">
        <v>6028</v>
      </c>
      <c r="AJ295" t="s">
        <v>6925</v>
      </c>
      <c r="AK295">
        <v>444000</v>
      </c>
      <c r="AL295">
        <v>8569.2000000000007</v>
      </c>
      <c r="AM295">
        <v>435430.8</v>
      </c>
      <c r="AN295">
        <v>375000</v>
      </c>
      <c r="AO295">
        <v>60430.8</v>
      </c>
      <c r="AP295">
        <v>0.13880000000000001</v>
      </c>
    </row>
    <row r="296" spans="1:42" hidden="1" x14ac:dyDescent="0.35">
      <c r="A296" t="s">
        <v>922</v>
      </c>
      <c r="B296" s="1">
        <v>45236</v>
      </c>
      <c r="C296" t="s">
        <v>237</v>
      </c>
      <c r="D296" t="s">
        <v>105</v>
      </c>
      <c r="E296">
        <v>1</v>
      </c>
      <c r="F296" t="s">
        <v>24</v>
      </c>
      <c r="G296" t="s">
        <v>71</v>
      </c>
      <c r="H296" t="s">
        <v>25</v>
      </c>
      <c r="I296" t="s">
        <v>33</v>
      </c>
      <c r="J296" t="s">
        <v>50</v>
      </c>
      <c r="K296">
        <v>2023</v>
      </c>
      <c r="L296" t="s">
        <v>51</v>
      </c>
      <c r="M296" t="s">
        <v>5916</v>
      </c>
      <c r="N296" t="s">
        <v>5913</v>
      </c>
      <c r="O296" t="s">
        <v>5917</v>
      </c>
      <c r="P296" t="s">
        <v>5918</v>
      </c>
      <c r="Q296" t="s">
        <v>5919</v>
      </c>
      <c r="R296">
        <v>63000</v>
      </c>
      <c r="S296">
        <v>76000</v>
      </c>
      <c r="T296">
        <v>0.1711</v>
      </c>
      <c r="U296" t="s">
        <v>5920</v>
      </c>
      <c r="V296">
        <v>12</v>
      </c>
      <c r="W296" s="1">
        <v>44617</v>
      </c>
      <c r="X296" t="s">
        <v>5894</v>
      </c>
      <c r="Y296">
        <v>252</v>
      </c>
      <c r="Z296">
        <v>75</v>
      </c>
      <c r="AA296">
        <v>289</v>
      </c>
      <c r="AB296">
        <v>48</v>
      </c>
      <c r="AC296">
        <v>10</v>
      </c>
      <c r="AD296">
        <v>3024000</v>
      </c>
      <c r="AE296" t="s">
        <v>6025</v>
      </c>
      <c r="AF296" s="1">
        <v>46203</v>
      </c>
      <c r="AG296" t="s">
        <v>6141</v>
      </c>
      <c r="AH296" t="s">
        <v>6035</v>
      </c>
      <c r="AI296" t="s">
        <v>6028</v>
      </c>
      <c r="AJ296" t="s">
        <v>6925</v>
      </c>
      <c r="AK296">
        <v>76000</v>
      </c>
      <c r="AL296">
        <v>10282.799999999999</v>
      </c>
      <c r="AM296">
        <v>65717.2</v>
      </c>
      <c r="AN296">
        <v>63000</v>
      </c>
      <c r="AO296">
        <v>2717.2</v>
      </c>
      <c r="AP296">
        <v>4.1300000000000003E-2</v>
      </c>
    </row>
    <row r="297" spans="1:42" hidden="1" x14ac:dyDescent="0.35">
      <c r="A297" t="s">
        <v>455</v>
      </c>
      <c r="B297" s="1">
        <v>45270</v>
      </c>
      <c r="C297" t="s">
        <v>456</v>
      </c>
      <c r="D297" t="s">
        <v>87</v>
      </c>
      <c r="E297">
        <v>1</v>
      </c>
      <c r="F297" t="s">
        <v>48</v>
      </c>
      <c r="G297" t="s">
        <v>16</v>
      </c>
      <c r="H297" t="s">
        <v>25</v>
      </c>
      <c r="I297" t="s">
        <v>43</v>
      </c>
      <c r="J297" t="s">
        <v>155</v>
      </c>
      <c r="K297">
        <v>2023</v>
      </c>
      <c r="L297" t="s">
        <v>51</v>
      </c>
      <c r="M297" t="s">
        <v>5924</v>
      </c>
      <c r="N297" t="s">
        <v>5913</v>
      </c>
      <c r="O297" t="s">
        <v>5917</v>
      </c>
      <c r="P297" t="s">
        <v>5925</v>
      </c>
      <c r="Q297" t="s">
        <v>5926</v>
      </c>
      <c r="R297">
        <v>46000</v>
      </c>
      <c r="S297">
        <v>56000</v>
      </c>
      <c r="T297">
        <v>0.17860000000000001</v>
      </c>
      <c r="U297" t="s">
        <v>5920</v>
      </c>
      <c r="V297">
        <v>12</v>
      </c>
      <c r="W297" s="1">
        <v>44847</v>
      </c>
      <c r="X297" t="s">
        <v>5894</v>
      </c>
      <c r="Y297">
        <v>224</v>
      </c>
      <c r="Z297">
        <v>96</v>
      </c>
      <c r="AA297">
        <v>304</v>
      </c>
      <c r="AB297">
        <v>54</v>
      </c>
      <c r="AC297">
        <v>10</v>
      </c>
      <c r="AD297">
        <v>2484000</v>
      </c>
      <c r="AE297" t="s">
        <v>6025</v>
      </c>
      <c r="AF297" s="1">
        <v>46203</v>
      </c>
      <c r="AG297" t="s">
        <v>6286</v>
      </c>
      <c r="AH297" t="s">
        <v>6035</v>
      </c>
      <c r="AI297" t="s">
        <v>6028</v>
      </c>
      <c r="AJ297" t="s">
        <v>6925</v>
      </c>
      <c r="AK297">
        <v>56000</v>
      </c>
      <c r="AL297">
        <v>554.4</v>
      </c>
      <c r="AM297">
        <v>55445.599999999999</v>
      </c>
      <c r="AN297">
        <v>46000</v>
      </c>
      <c r="AO297">
        <v>9445.6</v>
      </c>
      <c r="AP297">
        <v>0.1704</v>
      </c>
    </row>
    <row r="298" spans="1:42" hidden="1" x14ac:dyDescent="0.35">
      <c r="A298" t="s">
        <v>457</v>
      </c>
      <c r="B298" s="1">
        <v>45233</v>
      </c>
      <c r="C298" t="s">
        <v>458</v>
      </c>
      <c r="D298" t="s">
        <v>105</v>
      </c>
      <c r="E298">
        <v>1</v>
      </c>
      <c r="F298" t="s">
        <v>24</v>
      </c>
      <c r="G298" t="s">
        <v>16</v>
      </c>
      <c r="H298" t="s">
        <v>17</v>
      </c>
      <c r="I298" t="s">
        <v>33</v>
      </c>
      <c r="J298" t="s">
        <v>50</v>
      </c>
      <c r="K298">
        <v>2023</v>
      </c>
      <c r="L298" t="s">
        <v>51</v>
      </c>
      <c r="M298" t="s">
        <v>5916</v>
      </c>
      <c r="N298" t="s">
        <v>5913</v>
      </c>
      <c r="O298" t="s">
        <v>5917</v>
      </c>
      <c r="P298" t="s">
        <v>5918</v>
      </c>
      <c r="Q298" t="s">
        <v>5919</v>
      </c>
      <c r="R298">
        <v>63000</v>
      </c>
      <c r="S298">
        <v>76000</v>
      </c>
      <c r="T298">
        <v>0.1711</v>
      </c>
      <c r="U298" t="s">
        <v>5920</v>
      </c>
      <c r="V298">
        <v>12</v>
      </c>
      <c r="W298" s="1">
        <v>44617</v>
      </c>
      <c r="X298" t="s">
        <v>5894</v>
      </c>
      <c r="Y298">
        <v>252</v>
      </c>
      <c r="Z298">
        <v>75</v>
      </c>
      <c r="AA298">
        <v>289</v>
      </c>
      <c r="AB298">
        <v>48</v>
      </c>
      <c r="AC298">
        <v>10</v>
      </c>
      <c r="AD298">
        <v>3024000</v>
      </c>
      <c r="AE298" t="s">
        <v>6025</v>
      </c>
      <c r="AF298" s="1">
        <v>46203</v>
      </c>
      <c r="AG298" t="s">
        <v>6287</v>
      </c>
      <c r="AH298" t="s">
        <v>6035</v>
      </c>
      <c r="AI298" t="s">
        <v>6028</v>
      </c>
      <c r="AJ298" t="s">
        <v>6925</v>
      </c>
      <c r="AK298">
        <v>76000</v>
      </c>
      <c r="AL298">
        <v>3617.6</v>
      </c>
      <c r="AM298">
        <v>72382.399999999994</v>
      </c>
      <c r="AN298">
        <v>63000</v>
      </c>
      <c r="AO298">
        <v>9382.4</v>
      </c>
      <c r="AP298">
        <v>0.12959999999999999</v>
      </c>
    </row>
    <row r="299" spans="1:42" hidden="1" x14ac:dyDescent="0.35">
      <c r="A299" t="s">
        <v>1079</v>
      </c>
      <c r="B299" s="1">
        <v>45236</v>
      </c>
      <c r="C299" t="s">
        <v>448</v>
      </c>
      <c r="D299" t="s">
        <v>137</v>
      </c>
      <c r="E299">
        <v>1</v>
      </c>
      <c r="F299" t="s">
        <v>24</v>
      </c>
      <c r="G299" t="s">
        <v>16</v>
      </c>
      <c r="H299" t="s">
        <v>25</v>
      </c>
      <c r="I299" t="s">
        <v>18</v>
      </c>
      <c r="J299" t="s">
        <v>50</v>
      </c>
      <c r="K299">
        <v>2023</v>
      </c>
      <c r="L299" t="s">
        <v>51</v>
      </c>
      <c r="M299" t="s">
        <v>5930</v>
      </c>
      <c r="N299" t="s">
        <v>5931</v>
      </c>
      <c r="O299" t="s">
        <v>5932</v>
      </c>
      <c r="P299" t="s">
        <v>5891</v>
      </c>
      <c r="Q299" t="s">
        <v>5933</v>
      </c>
      <c r="R299">
        <v>14800</v>
      </c>
      <c r="S299">
        <v>18500</v>
      </c>
      <c r="T299">
        <v>0.2</v>
      </c>
      <c r="U299" t="s">
        <v>5893</v>
      </c>
      <c r="V299">
        <v>12</v>
      </c>
      <c r="W299" s="1">
        <v>45474</v>
      </c>
      <c r="X299" t="s">
        <v>5894</v>
      </c>
      <c r="Y299">
        <v>213</v>
      </c>
      <c r="Z299">
        <v>93</v>
      </c>
      <c r="AA299">
        <v>278</v>
      </c>
      <c r="AB299">
        <v>42</v>
      </c>
      <c r="AC299">
        <v>10</v>
      </c>
      <c r="AD299">
        <v>621600</v>
      </c>
      <c r="AE299" t="s">
        <v>6025</v>
      </c>
      <c r="AF299" s="1">
        <v>46203</v>
      </c>
      <c r="AG299" t="s">
        <v>6142</v>
      </c>
      <c r="AH299" t="s">
        <v>6027</v>
      </c>
      <c r="AI299" t="s">
        <v>6028</v>
      </c>
      <c r="AJ299" t="s">
        <v>6925</v>
      </c>
      <c r="AK299">
        <v>18500</v>
      </c>
      <c r="AL299">
        <v>1339.4</v>
      </c>
      <c r="AM299">
        <v>17160.599999999999</v>
      </c>
      <c r="AN299">
        <v>14800</v>
      </c>
      <c r="AO299">
        <v>2360.6</v>
      </c>
      <c r="AP299">
        <v>0.1376</v>
      </c>
    </row>
    <row r="300" spans="1:42" hidden="1" x14ac:dyDescent="0.35">
      <c r="A300" t="s">
        <v>459</v>
      </c>
      <c r="B300" s="1">
        <v>45164</v>
      </c>
      <c r="C300" t="s">
        <v>373</v>
      </c>
      <c r="D300" t="s">
        <v>183</v>
      </c>
      <c r="E300">
        <v>2</v>
      </c>
      <c r="F300" t="s">
        <v>58</v>
      </c>
      <c r="G300" t="s">
        <v>96</v>
      </c>
      <c r="H300" t="s">
        <v>25</v>
      </c>
      <c r="I300" t="s">
        <v>43</v>
      </c>
      <c r="J300" t="s">
        <v>59</v>
      </c>
      <c r="K300">
        <v>2023</v>
      </c>
      <c r="L300" t="s">
        <v>60</v>
      </c>
      <c r="M300" t="s">
        <v>6010</v>
      </c>
      <c r="N300" t="s">
        <v>5949</v>
      </c>
      <c r="O300" t="s">
        <v>6011</v>
      </c>
      <c r="P300" t="s">
        <v>6012</v>
      </c>
      <c r="Q300" t="s">
        <v>6013</v>
      </c>
      <c r="R300">
        <v>2700</v>
      </c>
      <c r="S300">
        <v>3500</v>
      </c>
      <c r="T300">
        <v>0.2286</v>
      </c>
      <c r="U300" t="s">
        <v>5920</v>
      </c>
      <c r="V300">
        <v>12</v>
      </c>
      <c r="W300" s="1">
        <v>45369</v>
      </c>
      <c r="X300" t="s">
        <v>5894</v>
      </c>
      <c r="Y300">
        <v>71</v>
      </c>
      <c r="Z300">
        <v>95</v>
      </c>
      <c r="AA300">
        <v>147</v>
      </c>
      <c r="AB300">
        <v>51</v>
      </c>
      <c r="AC300">
        <v>10</v>
      </c>
      <c r="AD300">
        <v>137700</v>
      </c>
      <c r="AE300" t="s">
        <v>6025</v>
      </c>
      <c r="AF300" s="1">
        <v>46203</v>
      </c>
      <c r="AG300" t="s">
        <v>6239</v>
      </c>
      <c r="AH300" t="s">
        <v>6035</v>
      </c>
      <c r="AI300" t="s">
        <v>6028</v>
      </c>
      <c r="AJ300" t="s">
        <v>6925</v>
      </c>
      <c r="AK300">
        <v>7000</v>
      </c>
      <c r="AL300">
        <v>550.9</v>
      </c>
      <c r="AM300">
        <v>6449.1</v>
      </c>
      <c r="AN300">
        <v>5400</v>
      </c>
      <c r="AO300">
        <v>1049.0999999999999</v>
      </c>
      <c r="AP300">
        <v>0.16270000000000001</v>
      </c>
    </row>
    <row r="301" spans="1:42" hidden="1" x14ac:dyDescent="0.35">
      <c r="A301" t="s">
        <v>1252</v>
      </c>
      <c r="B301" s="1">
        <v>45169</v>
      </c>
      <c r="C301" t="s">
        <v>448</v>
      </c>
      <c r="D301" t="s">
        <v>140</v>
      </c>
      <c r="E301">
        <v>1</v>
      </c>
      <c r="F301" t="s">
        <v>58</v>
      </c>
      <c r="G301" t="s">
        <v>96</v>
      </c>
      <c r="H301" t="s">
        <v>25</v>
      </c>
      <c r="I301" t="s">
        <v>18</v>
      </c>
      <c r="J301" t="s">
        <v>59</v>
      </c>
      <c r="K301">
        <v>2023</v>
      </c>
      <c r="L301" t="s">
        <v>60</v>
      </c>
      <c r="M301" t="s">
        <v>5944</v>
      </c>
      <c r="N301" t="s">
        <v>5931</v>
      </c>
      <c r="O301" t="s">
        <v>5945</v>
      </c>
      <c r="P301" t="s">
        <v>5946</v>
      </c>
      <c r="Q301" t="s">
        <v>5947</v>
      </c>
      <c r="R301">
        <v>6500</v>
      </c>
      <c r="S301">
        <v>8500</v>
      </c>
      <c r="T301">
        <v>0.23530000000000001</v>
      </c>
      <c r="U301" t="s">
        <v>5940</v>
      </c>
      <c r="V301">
        <v>6</v>
      </c>
      <c r="W301" s="1">
        <v>44693</v>
      </c>
      <c r="X301" t="s">
        <v>5894</v>
      </c>
      <c r="Y301">
        <v>116</v>
      </c>
      <c r="Z301">
        <v>117</v>
      </c>
      <c r="AA301">
        <v>124</v>
      </c>
      <c r="AB301">
        <v>67</v>
      </c>
      <c r="AC301">
        <v>10</v>
      </c>
      <c r="AD301">
        <v>435500</v>
      </c>
      <c r="AE301" t="s">
        <v>6025</v>
      </c>
      <c r="AF301" s="1">
        <v>46203</v>
      </c>
      <c r="AG301" t="s">
        <v>6142</v>
      </c>
      <c r="AH301" t="s">
        <v>6027</v>
      </c>
      <c r="AI301" t="s">
        <v>6028</v>
      </c>
      <c r="AJ301" t="s">
        <v>6925</v>
      </c>
      <c r="AK301">
        <v>8500</v>
      </c>
      <c r="AL301">
        <v>345.1</v>
      </c>
      <c r="AM301">
        <v>8154.9</v>
      </c>
      <c r="AN301">
        <v>6500</v>
      </c>
      <c r="AO301">
        <v>1654.9</v>
      </c>
      <c r="AP301">
        <v>0.2029</v>
      </c>
    </row>
    <row r="302" spans="1:42" hidden="1" x14ac:dyDescent="0.35">
      <c r="A302" t="s">
        <v>460</v>
      </c>
      <c r="B302" s="1">
        <v>45154</v>
      </c>
      <c r="C302" t="s">
        <v>423</v>
      </c>
      <c r="D302" t="s">
        <v>108</v>
      </c>
      <c r="E302">
        <v>1</v>
      </c>
      <c r="F302" t="s">
        <v>128</v>
      </c>
      <c r="G302" t="s">
        <v>16</v>
      </c>
      <c r="H302" t="s">
        <v>25</v>
      </c>
      <c r="I302" t="s">
        <v>18</v>
      </c>
      <c r="J302" t="s">
        <v>59</v>
      </c>
      <c r="K302">
        <v>2023</v>
      </c>
      <c r="L302" t="s">
        <v>60</v>
      </c>
      <c r="M302" t="s">
        <v>5977</v>
      </c>
      <c r="N302" t="s">
        <v>5974</v>
      </c>
      <c r="O302" t="s">
        <v>5978</v>
      </c>
      <c r="P302" t="s">
        <v>5979</v>
      </c>
      <c r="Q302" t="s">
        <v>5980</v>
      </c>
      <c r="R302">
        <v>3000</v>
      </c>
      <c r="S302">
        <v>3900</v>
      </c>
      <c r="T302">
        <v>0.23080000000000001</v>
      </c>
      <c r="U302" t="s">
        <v>5920</v>
      </c>
      <c r="V302">
        <v>36</v>
      </c>
      <c r="W302" s="1">
        <v>44816</v>
      </c>
      <c r="X302" t="s">
        <v>5894</v>
      </c>
      <c r="Y302">
        <v>237</v>
      </c>
      <c r="Z302">
        <v>110</v>
      </c>
      <c r="AA302">
        <v>240</v>
      </c>
      <c r="AB302">
        <v>48</v>
      </c>
      <c r="AC302">
        <v>10</v>
      </c>
      <c r="AD302">
        <v>144000</v>
      </c>
      <c r="AE302" t="s">
        <v>6025</v>
      </c>
      <c r="AF302" s="1">
        <v>46203</v>
      </c>
      <c r="AG302" t="s">
        <v>6265</v>
      </c>
      <c r="AH302" t="s">
        <v>6027</v>
      </c>
      <c r="AI302" t="s">
        <v>6028</v>
      </c>
      <c r="AJ302" t="s">
        <v>6925</v>
      </c>
      <c r="AK302">
        <v>3900</v>
      </c>
      <c r="AL302">
        <v>56.16</v>
      </c>
      <c r="AM302">
        <v>3843.84</v>
      </c>
      <c r="AN302">
        <v>3000</v>
      </c>
      <c r="AO302">
        <v>843.84</v>
      </c>
      <c r="AP302">
        <v>0.2195</v>
      </c>
    </row>
    <row r="303" spans="1:42" hidden="1" x14ac:dyDescent="0.35">
      <c r="A303" t="s">
        <v>461</v>
      </c>
      <c r="B303" s="1">
        <v>44932</v>
      </c>
      <c r="C303" t="s">
        <v>462</v>
      </c>
      <c r="D303" t="s">
        <v>92</v>
      </c>
      <c r="E303">
        <v>1</v>
      </c>
      <c r="F303" t="s">
        <v>128</v>
      </c>
      <c r="G303" t="s">
        <v>96</v>
      </c>
      <c r="H303" t="s">
        <v>32</v>
      </c>
      <c r="I303" t="s">
        <v>18</v>
      </c>
      <c r="J303" t="s">
        <v>112</v>
      </c>
      <c r="K303">
        <v>2023</v>
      </c>
      <c r="L303" t="s">
        <v>20</v>
      </c>
      <c r="M303" t="s">
        <v>5973</v>
      </c>
      <c r="N303" t="s">
        <v>5974</v>
      </c>
      <c r="O303" t="s">
        <v>5975</v>
      </c>
      <c r="P303" t="s">
        <v>5899</v>
      </c>
      <c r="Q303" t="s">
        <v>5976</v>
      </c>
      <c r="R303">
        <v>7600</v>
      </c>
      <c r="S303">
        <v>9800</v>
      </c>
      <c r="T303">
        <v>0.22450000000000001</v>
      </c>
      <c r="U303" t="s">
        <v>5901</v>
      </c>
      <c r="V303">
        <v>36</v>
      </c>
      <c r="W303" s="1">
        <v>45281</v>
      </c>
      <c r="X303" t="s">
        <v>5894</v>
      </c>
      <c r="Y303">
        <v>214</v>
      </c>
      <c r="Z303">
        <v>101</v>
      </c>
      <c r="AA303">
        <v>188</v>
      </c>
      <c r="AB303">
        <v>51</v>
      </c>
      <c r="AC303">
        <v>10</v>
      </c>
      <c r="AD303">
        <v>387600</v>
      </c>
      <c r="AE303" t="s">
        <v>6025</v>
      </c>
      <c r="AF303" s="1">
        <v>46203</v>
      </c>
      <c r="AG303" t="s">
        <v>6288</v>
      </c>
      <c r="AH303" t="s">
        <v>6027</v>
      </c>
      <c r="AI303" t="s">
        <v>6028</v>
      </c>
      <c r="AJ303" t="s">
        <v>6924</v>
      </c>
      <c r="AK303">
        <v>9800</v>
      </c>
      <c r="AL303">
        <v>398.86</v>
      </c>
      <c r="AM303">
        <v>9401.14</v>
      </c>
      <c r="AN303">
        <v>7600</v>
      </c>
      <c r="AO303">
        <v>1801.14</v>
      </c>
      <c r="AP303">
        <v>0.19159999999999999</v>
      </c>
    </row>
    <row r="304" spans="1:42" hidden="1" x14ac:dyDescent="0.35">
      <c r="A304" t="s">
        <v>986</v>
      </c>
      <c r="B304" s="1">
        <v>45080</v>
      </c>
      <c r="C304" t="s">
        <v>240</v>
      </c>
      <c r="D304" t="s">
        <v>137</v>
      </c>
      <c r="E304">
        <v>1</v>
      </c>
      <c r="F304" t="s">
        <v>58</v>
      </c>
      <c r="G304" t="s">
        <v>16</v>
      </c>
      <c r="H304" t="s">
        <v>32</v>
      </c>
      <c r="I304" t="s">
        <v>26</v>
      </c>
      <c r="J304" t="s">
        <v>34</v>
      </c>
      <c r="K304">
        <v>2023</v>
      </c>
      <c r="L304" t="s">
        <v>35</v>
      </c>
      <c r="M304" t="s">
        <v>5930</v>
      </c>
      <c r="N304" t="s">
        <v>5931</v>
      </c>
      <c r="O304" t="s">
        <v>5932</v>
      </c>
      <c r="P304" t="s">
        <v>5891</v>
      </c>
      <c r="Q304" t="s">
        <v>5933</v>
      </c>
      <c r="R304">
        <v>14800</v>
      </c>
      <c r="S304">
        <v>18500</v>
      </c>
      <c r="T304">
        <v>0.2</v>
      </c>
      <c r="U304" t="s">
        <v>5893</v>
      </c>
      <c r="V304">
        <v>12</v>
      </c>
      <c r="W304" s="1">
        <v>45474</v>
      </c>
      <c r="X304" t="s">
        <v>5894</v>
      </c>
      <c r="Y304">
        <v>213</v>
      </c>
      <c r="Z304">
        <v>93</v>
      </c>
      <c r="AA304">
        <v>278</v>
      </c>
      <c r="AB304">
        <v>42</v>
      </c>
      <c r="AC304">
        <v>10</v>
      </c>
      <c r="AD304">
        <v>621600</v>
      </c>
      <c r="AE304" t="s">
        <v>6025</v>
      </c>
      <c r="AF304" s="1">
        <v>46203</v>
      </c>
      <c r="AG304" t="s">
        <v>6143</v>
      </c>
      <c r="AH304" t="s">
        <v>6035</v>
      </c>
      <c r="AI304" t="s">
        <v>6028</v>
      </c>
      <c r="AJ304" t="s">
        <v>6924</v>
      </c>
      <c r="AK304">
        <v>18500</v>
      </c>
      <c r="AL304">
        <v>1087.8</v>
      </c>
      <c r="AM304">
        <v>17412.2</v>
      </c>
      <c r="AN304">
        <v>14800</v>
      </c>
      <c r="AO304">
        <v>2612.1999999999998</v>
      </c>
      <c r="AP304">
        <v>0.15</v>
      </c>
    </row>
    <row r="305" spans="1:42" hidden="1" x14ac:dyDescent="0.35">
      <c r="A305" t="s">
        <v>463</v>
      </c>
      <c r="B305" s="1">
        <v>45261</v>
      </c>
      <c r="C305" t="s">
        <v>464</v>
      </c>
      <c r="D305" t="s">
        <v>377</v>
      </c>
      <c r="E305">
        <v>2</v>
      </c>
      <c r="F305" t="s">
        <v>128</v>
      </c>
      <c r="G305" t="s">
        <v>71</v>
      </c>
      <c r="H305" t="s">
        <v>25</v>
      </c>
      <c r="I305" t="s">
        <v>26</v>
      </c>
      <c r="J305" t="s">
        <v>155</v>
      </c>
      <c r="K305">
        <v>2023</v>
      </c>
      <c r="L305" t="s">
        <v>51</v>
      </c>
      <c r="M305" t="s">
        <v>6007</v>
      </c>
      <c r="N305" t="s">
        <v>5889</v>
      </c>
      <c r="O305" t="s">
        <v>6008</v>
      </c>
      <c r="P305" t="s">
        <v>5899</v>
      </c>
      <c r="Q305" t="s">
        <v>6009</v>
      </c>
      <c r="R305">
        <v>12000</v>
      </c>
      <c r="S305">
        <v>15000</v>
      </c>
      <c r="T305">
        <v>0.2</v>
      </c>
      <c r="U305" t="s">
        <v>5901</v>
      </c>
      <c r="V305">
        <v>12</v>
      </c>
      <c r="W305" s="1">
        <v>45557</v>
      </c>
      <c r="X305" t="s">
        <v>5894</v>
      </c>
      <c r="Y305">
        <v>118</v>
      </c>
      <c r="Z305">
        <v>87</v>
      </c>
      <c r="AA305">
        <v>209</v>
      </c>
      <c r="AB305">
        <v>10</v>
      </c>
      <c r="AC305">
        <v>10</v>
      </c>
      <c r="AD305">
        <v>120000</v>
      </c>
      <c r="AE305" t="s">
        <v>6025</v>
      </c>
      <c r="AF305" s="1">
        <v>46203</v>
      </c>
      <c r="AG305" t="s">
        <v>6290</v>
      </c>
      <c r="AH305" t="s">
        <v>6035</v>
      </c>
      <c r="AI305" t="s">
        <v>6028</v>
      </c>
      <c r="AJ305" t="s">
        <v>6925</v>
      </c>
      <c r="AK305">
        <v>30000</v>
      </c>
      <c r="AL305">
        <v>210</v>
      </c>
      <c r="AM305">
        <v>29790</v>
      </c>
      <c r="AN305">
        <v>24000</v>
      </c>
      <c r="AO305">
        <v>5790</v>
      </c>
      <c r="AP305">
        <v>0.19439999999999999</v>
      </c>
    </row>
    <row r="306" spans="1:42" hidden="1" x14ac:dyDescent="0.35">
      <c r="A306" t="s">
        <v>1037</v>
      </c>
      <c r="B306" s="1">
        <v>44937</v>
      </c>
      <c r="C306" t="s">
        <v>240</v>
      </c>
      <c r="D306" t="s">
        <v>173</v>
      </c>
      <c r="E306">
        <v>1</v>
      </c>
      <c r="F306" t="s">
        <v>48</v>
      </c>
      <c r="G306" t="s">
        <v>67</v>
      </c>
      <c r="H306" t="s">
        <v>25</v>
      </c>
      <c r="I306" t="s">
        <v>18</v>
      </c>
      <c r="J306" t="s">
        <v>112</v>
      </c>
      <c r="K306">
        <v>2023</v>
      </c>
      <c r="L306" t="s">
        <v>20</v>
      </c>
      <c r="M306" t="s">
        <v>5904</v>
      </c>
      <c r="N306" t="s">
        <v>5889</v>
      </c>
      <c r="O306" t="s">
        <v>5898</v>
      </c>
      <c r="P306" t="s">
        <v>5899</v>
      </c>
      <c r="Q306" t="s">
        <v>5905</v>
      </c>
      <c r="R306">
        <v>12500</v>
      </c>
      <c r="S306">
        <v>15500</v>
      </c>
      <c r="T306">
        <v>0.19350000000000001</v>
      </c>
      <c r="U306" t="s">
        <v>5901</v>
      </c>
      <c r="V306">
        <v>12</v>
      </c>
      <c r="W306" s="1">
        <v>45140</v>
      </c>
      <c r="X306" t="s">
        <v>5894</v>
      </c>
      <c r="Y306">
        <v>313</v>
      </c>
      <c r="Z306">
        <v>58</v>
      </c>
      <c r="AA306">
        <v>294</v>
      </c>
      <c r="AB306">
        <v>65</v>
      </c>
      <c r="AC306">
        <v>10</v>
      </c>
      <c r="AD306">
        <v>812500</v>
      </c>
      <c r="AE306" t="s">
        <v>6025</v>
      </c>
      <c r="AF306" s="1">
        <v>46203</v>
      </c>
      <c r="AG306" t="s">
        <v>6143</v>
      </c>
      <c r="AH306" t="s">
        <v>6035</v>
      </c>
      <c r="AI306" t="s">
        <v>6028</v>
      </c>
      <c r="AJ306" t="s">
        <v>6924</v>
      </c>
      <c r="AK306">
        <v>15500</v>
      </c>
      <c r="AL306">
        <v>1799.55</v>
      </c>
      <c r="AM306">
        <v>13700.45</v>
      </c>
      <c r="AN306">
        <v>12500</v>
      </c>
      <c r="AO306">
        <v>1200.45</v>
      </c>
      <c r="AP306">
        <v>8.7599999999999997E-2</v>
      </c>
    </row>
    <row r="307" spans="1:42" hidden="1" x14ac:dyDescent="0.35">
      <c r="A307" t="s">
        <v>465</v>
      </c>
      <c r="B307" s="1">
        <v>44987</v>
      </c>
      <c r="C307" t="s">
        <v>466</v>
      </c>
      <c r="D307" t="s">
        <v>78</v>
      </c>
      <c r="E307">
        <v>1</v>
      </c>
      <c r="F307" t="s">
        <v>24</v>
      </c>
      <c r="G307" t="s">
        <v>71</v>
      </c>
      <c r="H307" t="s">
        <v>17</v>
      </c>
      <c r="I307" t="s">
        <v>18</v>
      </c>
      <c r="J307" t="s">
        <v>39</v>
      </c>
      <c r="K307">
        <v>2023</v>
      </c>
      <c r="L307" t="s">
        <v>20</v>
      </c>
      <c r="M307" t="s">
        <v>5992</v>
      </c>
      <c r="N307" t="s">
        <v>5989</v>
      </c>
      <c r="O307" t="s">
        <v>5993</v>
      </c>
      <c r="P307" t="s">
        <v>5899</v>
      </c>
      <c r="Q307" t="s">
        <v>5994</v>
      </c>
      <c r="R307">
        <v>850</v>
      </c>
      <c r="S307">
        <v>1200</v>
      </c>
      <c r="T307">
        <v>0.29170000000000001</v>
      </c>
      <c r="U307" t="s">
        <v>5901</v>
      </c>
      <c r="V307">
        <v>6</v>
      </c>
      <c r="W307" s="1">
        <v>45066</v>
      </c>
      <c r="X307" t="s">
        <v>5894</v>
      </c>
      <c r="Y307">
        <v>275</v>
      </c>
      <c r="Z307">
        <v>92</v>
      </c>
      <c r="AA307">
        <v>285</v>
      </c>
      <c r="AB307">
        <v>78</v>
      </c>
      <c r="AC307">
        <v>10</v>
      </c>
      <c r="AD307">
        <v>66300</v>
      </c>
      <c r="AE307" t="s">
        <v>6025</v>
      </c>
      <c r="AF307" s="1">
        <v>46203</v>
      </c>
      <c r="AG307" t="s">
        <v>6291</v>
      </c>
      <c r="AH307" t="s">
        <v>6035</v>
      </c>
      <c r="AI307" t="s">
        <v>6028</v>
      </c>
      <c r="AJ307" t="s">
        <v>6924</v>
      </c>
      <c r="AK307">
        <v>1200</v>
      </c>
      <c r="AL307">
        <v>35.4</v>
      </c>
      <c r="AM307">
        <v>1164.5999999999999</v>
      </c>
      <c r="AN307">
        <v>850</v>
      </c>
      <c r="AO307">
        <v>314.60000000000002</v>
      </c>
      <c r="AP307">
        <v>0.27010000000000001</v>
      </c>
    </row>
    <row r="308" spans="1:42" hidden="1" x14ac:dyDescent="0.35">
      <c r="A308" t="s">
        <v>859</v>
      </c>
      <c r="B308" s="1">
        <v>45211</v>
      </c>
      <c r="C308" t="s">
        <v>860</v>
      </c>
      <c r="D308" t="s">
        <v>208</v>
      </c>
      <c r="E308">
        <v>1</v>
      </c>
      <c r="F308" t="s">
        <v>48</v>
      </c>
      <c r="G308" t="s">
        <v>16</v>
      </c>
      <c r="H308" t="s">
        <v>32</v>
      </c>
      <c r="I308" t="s">
        <v>18</v>
      </c>
      <c r="J308" t="s">
        <v>55</v>
      </c>
      <c r="K308">
        <v>2023</v>
      </c>
      <c r="L308" t="s">
        <v>51</v>
      </c>
      <c r="M308" t="s">
        <v>5910</v>
      </c>
      <c r="N308" t="s">
        <v>5889</v>
      </c>
      <c r="O308" t="s">
        <v>5898</v>
      </c>
      <c r="P308" t="s">
        <v>5907</v>
      </c>
      <c r="Q308" t="s">
        <v>5911</v>
      </c>
      <c r="R308">
        <v>10500</v>
      </c>
      <c r="S308">
        <v>13000</v>
      </c>
      <c r="T308">
        <v>0.1923</v>
      </c>
      <c r="U308" t="s">
        <v>5909</v>
      </c>
      <c r="V308">
        <v>12</v>
      </c>
      <c r="W308" s="1">
        <v>45395</v>
      </c>
      <c r="X308" t="s">
        <v>5894</v>
      </c>
      <c r="Y308">
        <v>256</v>
      </c>
      <c r="Z308">
        <v>119</v>
      </c>
      <c r="AA308">
        <v>288</v>
      </c>
      <c r="AB308">
        <v>32</v>
      </c>
      <c r="AC308">
        <v>10</v>
      </c>
      <c r="AD308">
        <v>336000</v>
      </c>
      <c r="AE308" t="s">
        <v>6025</v>
      </c>
      <c r="AF308" s="1">
        <v>46203</v>
      </c>
      <c r="AG308" t="s">
        <v>6144</v>
      </c>
      <c r="AH308" t="s">
        <v>6035</v>
      </c>
      <c r="AI308" t="s">
        <v>6028</v>
      </c>
      <c r="AJ308" t="s">
        <v>6925</v>
      </c>
      <c r="AK308">
        <v>13000</v>
      </c>
      <c r="AL308">
        <v>226.2</v>
      </c>
      <c r="AM308">
        <v>12773.8</v>
      </c>
      <c r="AN308">
        <v>10500</v>
      </c>
      <c r="AO308">
        <v>2273.8000000000002</v>
      </c>
      <c r="AP308">
        <v>0.17799999999999999</v>
      </c>
    </row>
    <row r="309" spans="1:42" hidden="1" x14ac:dyDescent="0.35">
      <c r="A309" t="s">
        <v>875</v>
      </c>
      <c r="B309" s="1">
        <v>44971</v>
      </c>
      <c r="C309" t="s">
        <v>860</v>
      </c>
      <c r="D309" t="s">
        <v>29</v>
      </c>
      <c r="E309">
        <v>5</v>
      </c>
      <c r="F309" t="s">
        <v>128</v>
      </c>
      <c r="G309" t="s">
        <v>96</v>
      </c>
      <c r="H309" t="s">
        <v>25</v>
      </c>
      <c r="I309" t="s">
        <v>33</v>
      </c>
      <c r="J309" t="s">
        <v>19</v>
      </c>
      <c r="K309">
        <v>2023</v>
      </c>
      <c r="L309" t="s">
        <v>20</v>
      </c>
      <c r="M309" t="s">
        <v>5985</v>
      </c>
      <c r="N309" t="s">
        <v>5974</v>
      </c>
      <c r="O309" t="s">
        <v>5986</v>
      </c>
      <c r="P309" t="s">
        <v>5979</v>
      </c>
      <c r="Q309" t="s">
        <v>5987</v>
      </c>
      <c r="R309">
        <v>500</v>
      </c>
      <c r="S309">
        <v>750</v>
      </c>
      <c r="T309">
        <v>0.33329999999999999</v>
      </c>
      <c r="U309" t="s">
        <v>5920</v>
      </c>
      <c r="V309">
        <v>24</v>
      </c>
      <c r="W309" s="1">
        <v>45007</v>
      </c>
      <c r="X309" t="s">
        <v>5894</v>
      </c>
      <c r="Y309">
        <v>294</v>
      </c>
      <c r="Z309">
        <v>81</v>
      </c>
      <c r="AA309">
        <v>264</v>
      </c>
      <c r="AB309">
        <v>82</v>
      </c>
      <c r="AC309">
        <v>10</v>
      </c>
      <c r="AD309">
        <v>41000</v>
      </c>
      <c r="AE309" t="s">
        <v>6025</v>
      </c>
      <c r="AF309" s="1">
        <v>46203</v>
      </c>
      <c r="AG309" t="s">
        <v>6144</v>
      </c>
      <c r="AH309" t="s">
        <v>6035</v>
      </c>
      <c r="AI309" t="s">
        <v>6028</v>
      </c>
      <c r="AJ309" t="s">
        <v>6924</v>
      </c>
      <c r="AK309">
        <v>3750</v>
      </c>
      <c r="AL309">
        <v>246.37</v>
      </c>
      <c r="AM309">
        <v>3503.63</v>
      </c>
      <c r="AN309">
        <v>2500</v>
      </c>
      <c r="AO309">
        <v>1003.63</v>
      </c>
      <c r="AP309">
        <v>0.28649999999999998</v>
      </c>
    </row>
    <row r="310" spans="1:42" hidden="1" x14ac:dyDescent="0.35">
      <c r="A310" t="s">
        <v>468</v>
      </c>
      <c r="B310" s="1">
        <v>45004</v>
      </c>
      <c r="C310" t="s">
        <v>469</v>
      </c>
      <c r="D310" t="s">
        <v>123</v>
      </c>
      <c r="E310">
        <v>1</v>
      </c>
      <c r="F310" t="s">
        <v>48</v>
      </c>
      <c r="G310" t="s">
        <v>16</v>
      </c>
      <c r="H310" t="s">
        <v>25</v>
      </c>
      <c r="I310" t="s">
        <v>18</v>
      </c>
      <c r="J310" t="s">
        <v>39</v>
      </c>
      <c r="K310">
        <v>2023</v>
      </c>
      <c r="L310" t="s">
        <v>20</v>
      </c>
      <c r="M310" t="s">
        <v>5927</v>
      </c>
      <c r="N310" t="s">
        <v>5913</v>
      </c>
      <c r="O310" t="s">
        <v>5917</v>
      </c>
      <c r="P310" t="s">
        <v>5928</v>
      </c>
      <c r="Q310" t="s">
        <v>5929</v>
      </c>
      <c r="R310">
        <v>44000</v>
      </c>
      <c r="S310">
        <v>53000</v>
      </c>
      <c r="T310">
        <v>0.16980000000000001</v>
      </c>
      <c r="U310" t="s">
        <v>5920</v>
      </c>
      <c r="V310">
        <v>12</v>
      </c>
      <c r="W310" s="1">
        <v>45435</v>
      </c>
      <c r="X310" t="s">
        <v>5894</v>
      </c>
      <c r="Y310">
        <v>246</v>
      </c>
      <c r="Z310">
        <v>92</v>
      </c>
      <c r="AA310">
        <v>223</v>
      </c>
      <c r="AB310">
        <v>48</v>
      </c>
      <c r="AC310">
        <v>10</v>
      </c>
      <c r="AD310">
        <v>2112000</v>
      </c>
      <c r="AE310" t="s">
        <v>6025</v>
      </c>
      <c r="AF310" s="1">
        <v>46203</v>
      </c>
      <c r="AG310" t="s">
        <v>6256</v>
      </c>
      <c r="AH310" t="s">
        <v>6035</v>
      </c>
      <c r="AI310" t="s">
        <v>6028</v>
      </c>
      <c r="AJ310" t="s">
        <v>6924</v>
      </c>
      <c r="AK310">
        <v>53000</v>
      </c>
      <c r="AL310">
        <v>2305.5</v>
      </c>
      <c r="AM310">
        <v>50694.5</v>
      </c>
      <c r="AN310">
        <v>44000</v>
      </c>
      <c r="AO310">
        <v>6694.5</v>
      </c>
      <c r="AP310">
        <v>0.1321</v>
      </c>
    </row>
    <row r="311" spans="1:42" hidden="1" x14ac:dyDescent="0.35">
      <c r="A311" t="s">
        <v>470</v>
      </c>
      <c r="B311" s="1">
        <v>45278</v>
      </c>
      <c r="C311" t="s">
        <v>389</v>
      </c>
      <c r="D311" t="s">
        <v>137</v>
      </c>
      <c r="E311">
        <v>4</v>
      </c>
      <c r="F311" t="s">
        <v>48</v>
      </c>
      <c r="G311" t="s">
        <v>31</v>
      </c>
      <c r="H311" t="s">
        <v>32</v>
      </c>
      <c r="I311" t="s">
        <v>33</v>
      </c>
      <c r="J311" t="s">
        <v>155</v>
      </c>
      <c r="K311">
        <v>2023</v>
      </c>
      <c r="L311" t="s">
        <v>51</v>
      </c>
      <c r="M311" t="s">
        <v>5930</v>
      </c>
      <c r="N311" t="s">
        <v>5931</v>
      </c>
      <c r="O311" t="s">
        <v>5932</v>
      </c>
      <c r="P311" t="s">
        <v>5891</v>
      </c>
      <c r="Q311" t="s">
        <v>5933</v>
      </c>
      <c r="R311">
        <v>14800</v>
      </c>
      <c r="S311">
        <v>18500</v>
      </c>
      <c r="T311">
        <v>0.2</v>
      </c>
      <c r="U311" t="s">
        <v>5893</v>
      </c>
      <c r="V311">
        <v>12</v>
      </c>
      <c r="W311" s="1">
        <v>45474</v>
      </c>
      <c r="X311" t="s">
        <v>5894</v>
      </c>
      <c r="Y311">
        <v>213</v>
      </c>
      <c r="Z311">
        <v>93</v>
      </c>
      <c r="AA311">
        <v>278</v>
      </c>
      <c r="AB311">
        <v>42</v>
      </c>
      <c r="AC311">
        <v>10</v>
      </c>
      <c r="AD311">
        <v>621600</v>
      </c>
      <c r="AE311" t="s">
        <v>6025</v>
      </c>
      <c r="AF311" s="1">
        <v>46203</v>
      </c>
      <c r="AG311" t="s">
        <v>6248</v>
      </c>
      <c r="AH311" t="s">
        <v>6035</v>
      </c>
      <c r="AI311" t="s">
        <v>6028</v>
      </c>
      <c r="AJ311" t="s">
        <v>6925</v>
      </c>
      <c r="AK311">
        <v>74000</v>
      </c>
      <c r="AL311">
        <v>4588</v>
      </c>
      <c r="AM311">
        <v>69412</v>
      </c>
      <c r="AN311">
        <v>59200</v>
      </c>
      <c r="AO311">
        <v>10212</v>
      </c>
      <c r="AP311">
        <v>0.14710000000000001</v>
      </c>
    </row>
    <row r="312" spans="1:42" x14ac:dyDescent="0.35">
      <c r="A312" t="s">
        <v>806</v>
      </c>
      <c r="B312" s="1">
        <v>45291</v>
      </c>
      <c r="C312" t="s">
        <v>807</v>
      </c>
      <c r="D312" t="s">
        <v>54</v>
      </c>
      <c r="E312">
        <v>2</v>
      </c>
      <c r="F312" t="s">
        <v>15</v>
      </c>
      <c r="G312" t="s">
        <v>16</v>
      </c>
      <c r="H312" t="s">
        <v>17</v>
      </c>
      <c r="I312" t="s">
        <v>18</v>
      </c>
      <c r="J312" t="s">
        <v>155</v>
      </c>
      <c r="K312">
        <v>2023</v>
      </c>
      <c r="L312" t="s">
        <v>51</v>
      </c>
      <c r="M312" t="s">
        <v>5888</v>
      </c>
      <c r="N312" t="s">
        <v>5889</v>
      </c>
      <c r="O312" t="s">
        <v>5890</v>
      </c>
      <c r="P312" t="s">
        <v>5891</v>
      </c>
      <c r="Q312" t="s">
        <v>5892</v>
      </c>
      <c r="R312">
        <v>52000</v>
      </c>
      <c r="S312">
        <v>65000</v>
      </c>
      <c r="T312">
        <v>0.2</v>
      </c>
      <c r="U312" t="s">
        <v>5893</v>
      </c>
      <c r="V312">
        <v>12</v>
      </c>
      <c r="W312" s="1">
        <v>45506</v>
      </c>
      <c r="X312" t="s">
        <v>5894</v>
      </c>
      <c r="Y312">
        <v>302</v>
      </c>
      <c r="Z312">
        <v>109</v>
      </c>
      <c r="AA312">
        <v>415</v>
      </c>
      <c r="AB312">
        <v>0</v>
      </c>
      <c r="AC312">
        <v>10</v>
      </c>
      <c r="AD312">
        <v>0</v>
      </c>
      <c r="AE312" t="s">
        <v>6029</v>
      </c>
      <c r="AF312" s="1">
        <v>46203</v>
      </c>
      <c r="AG312" t="s">
        <v>6146</v>
      </c>
      <c r="AH312" t="s">
        <v>6027</v>
      </c>
      <c r="AI312" t="s">
        <v>6028</v>
      </c>
      <c r="AJ312" t="s">
        <v>6925</v>
      </c>
      <c r="AK312">
        <v>130000</v>
      </c>
      <c r="AL312">
        <v>11310</v>
      </c>
      <c r="AM312">
        <v>118690</v>
      </c>
      <c r="AN312">
        <v>104000</v>
      </c>
      <c r="AO312">
        <v>14690</v>
      </c>
      <c r="AP312">
        <v>0.12379999999999999</v>
      </c>
    </row>
    <row r="313" spans="1:42" hidden="1" x14ac:dyDescent="0.35">
      <c r="A313" t="s">
        <v>471</v>
      </c>
      <c r="B313" s="1">
        <v>45043</v>
      </c>
      <c r="C313" t="s">
        <v>472</v>
      </c>
      <c r="D313" t="s">
        <v>82</v>
      </c>
      <c r="E313">
        <v>3</v>
      </c>
      <c r="F313" t="s">
        <v>24</v>
      </c>
      <c r="G313" t="s">
        <v>16</v>
      </c>
      <c r="H313" t="s">
        <v>17</v>
      </c>
      <c r="I313" t="s">
        <v>43</v>
      </c>
      <c r="J313" t="s">
        <v>44</v>
      </c>
      <c r="K313">
        <v>2023</v>
      </c>
      <c r="L313" t="s">
        <v>35</v>
      </c>
      <c r="M313" t="s">
        <v>5895</v>
      </c>
      <c r="N313" t="s">
        <v>5889</v>
      </c>
      <c r="O313" t="s">
        <v>5890</v>
      </c>
      <c r="P313" t="s">
        <v>5891</v>
      </c>
      <c r="Q313" t="s">
        <v>5896</v>
      </c>
      <c r="R313">
        <v>78000</v>
      </c>
      <c r="S313">
        <v>95000</v>
      </c>
      <c r="T313">
        <v>0.1789</v>
      </c>
      <c r="U313" t="s">
        <v>5893</v>
      </c>
      <c r="V313">
        <v>12</v>
      </c>
      <c r="W313" s="1">
        <v>45187</v>
      </c>
      <c r="X313" t="s">
        <v>5894</v>
      </c>
      <c r="Y313">
        <v>351</v>
      </c>
      <c r="Z313">
        <v>112</v>
      </c>
      <c r="AA313">
        <v>335</v>
      </c>
      <c r="AB313">
        <v>32</v>
      </c>
      <c r="AC313">
        <v>10</v>
      </c>
      <c r="AD313">
        <v>2496000</v>
      </c>
      <c r="AE313" t="s">
        <v>6025</v>
      </c>
      <c r="AF313" s="1">
        <v>46203</v>
      </c>
      <c r="AG313" t="s">
        <v>6292</v>
      </c>
      <c r="AH313" t="s">
        <v>6035</v>
      </c>
      <c r="AI313" t="s">
        <v>6028</v>
      </c>
      <c r="AJ313" t="s">
        <v>6924</v>
      </c>
      <c r="AK313">
        <v>285000</v>
      </c>
      <c r="AL313">
        <v>22315.5</v>
      </c>
      <c r="AM313">
        <v>262684.5</v>
      </c>
      <c r="AN313">
        <v>234000</v>
      </c>
      <c r="AO313">
        <v>28684.5</v>
      </c>
      <c r="AP313">
        <v>0.10920000000000001</v>
      </c>
    </row>
    <row r="314" spans="1:42" hidden="1" x14ac:dyDescent="0.35">
      <c r="A314" t="s">
        <v>473</v>
      </c>
      <c r="B314" s="1">
        <v>45190</v>
      </c>
      <c r="C314" t="s">
        <v>474</v>
      </c>
      <c r="D314" t="s">
        <v>95</v>
      </c>
      <c r="E314">
        <v>3</v>
      </c>
      <c r="F314" t="s">
        <v>24</v>
      </c>
      <c r="G314" t="s">
        <v>31</v>
      </c>
      <c r="H314" t="s">
        <v>25</v>
      </c>
      <c r="I314" t="s">
        <v>26</v>
      </c>
      <c r="J314" t="s">
        <v>109</v>
      </c>
      <c r="K314">
        <v>2023</v>
      </c>
      <c r="L314" t="s">
        <v>60</v>
      </c>
      <c r="M314" t="s">
        <v>5948</v>
      </c>
      <c r="N314" t="s">
        <v>5949</v>
      </c>
      <c r="O314" t="s">
        <v>5950</v>
      </c>
      <c r="P314" t="s">
        <v>5951</v>
      </c>
      <c r="Q314" t="s">
        <v>5952</v>
      </c>
      <c r="R314">
        <v>2900</v>
      </c>
      <c r="S314">
        <v>3800</v>
      </c>
      <c r="T314">
        <v>0.23680000000000001</v>
      </c>
      <c r="U314" t="s">
        <v>5940</v>
      </c>
      <c r="V314">
        <v>12</v>
      </c>
      <c r="W314" s="1">
        <v>45359</v>
      </c>
      <c r="X314" t="s">
        <v>5894</v>
      </c>
      <c r="Y314">
        <v>220</v>
      </c>
      <c r="Z314">
        <v>49</v>
      </c>
      <c r="AA314">
        <v>227</v>
      </c>
      <c r="AB314">
        <v>23</v>
      </c>
      <c r="AC314">
        <v>10</v>
      </c>
      <c r="AD314">
        <v>66700</v>
      </c>
      <c r="AE314" t="s">
        <v>6025</v>
      </c>
      <c r="AF314" s="1">
        <v>46203</v>
      </c>
      <c r="AG314" t="s">
        <v>6293</v>
      </c>
      <c r="AH314" t="s">
        <v>6035</v>
      </c>
      <c r="AI314" t="s">
        <v>6028</v>
      </c>
      <c r="AJ314" t="s">
        <v>6925</v>
      </c>
      <c r="AK314">
        <v>11400</v>
      </c>
      <c r="AL314">
        <v>298.68</v>
      </c>
      <c r="AM314">
        <v>11101.32</v>
      </c>
      <c r="AN314">
        <v>8700</v>
      </c>
      <c r="AO314">
        <v>2401.3200000000002</v>
      </c>
      <c r="AP314">
        <v>0.21629999999999999</v>
      </c>
    </row>
    <row r="315" spans="1:42" hidden="1" x14ac:dyDescent="0.35">
      <c r="A315" t="s">
        <v>475</v>
      </c>
      <c r="B315" s="1">
        <v>45219</v>
      </c>
      <c r="C315" t="s">
        <v>476</v>
      </c>
      <c r="D315" t="s">
        <v>200</v>
      </c>
      <c r="E315">
        <v>1</v>
      </c>
      <c r="F315" t="s">
        <v>30</v>
      </c>
      <c r="G315" t="s">
        <v>16</v>
      </c>
      <c r="H315" t="s">
        <v>32</v>
      </c>
      <c r="I315" t="s">
        <v>43</v>
      </c>
      <c r="J315" t="s">
        <v>55</v>
      </c>
      <c r="K315">
        <v>2023</v>
      </c>
      <c r="L315" t="s">
        <v>51</v>
      </c>
      <c r="M315" t="s">
        <v>5960</v>
      </c>
      <c r="N315" t="s">
        <v>5949</v>
      </c>
      <c r="O315" t="s">
        <v>5961</v>
      </c>
      <c r="P315" t="s">
        <v>5951</v>
      </c>
      <c r="Q315" t="s">
        <v>5962</v>
      </c>
      <c r="R315">
        <v>2100</v>
      </c>
      <c r="S315">
        <v>2800</v>
      </c>
      <c r="T315">
        <v>0.25</v>
      </c>
      <c r="U315" t="s">
        <v>5940</v>
      </c>
      <c r="V315">
        <v>12</v>
      </c>
      <c r="W315" s="1">
        <v>45378</v>
      </c>
      <c r="X315" t="s">
        <v>5894</v>
      </c>
      <c r="Y315">
        <v>198</v>
      </c>
      <c r="Z315">
        <v>79</v>
      </c>
      <c r="AA315">
        <v>243</v>
      </c>
      <c r="AB315">
        <v>87</v>
      </c>
      <c r="AC315">
        <v>10</v>
      </c>
      <c r="AD315">
        <v>182700</v>
      </c>
      <c r="AE315" t="s">
        <v>6025</v>
      </c>
      <c r="AF315" s="1">
        <v>46203</v>
      </c>
      <c r="AG315" t="s">
        <v>6295</v>
      </c>
      <c r="AH315" t="s">
        <v>6027</v>
      </c>
      <c r="AI315" t="s">
        <v>6028</v>
      </c>
      <c r="AJ315" t="s">
        <v>6925</v>
      </c>
      <c r="AK315">
        <v>2800</v>
      </c>
      <c r="AL315">
        <v>338.8</v>
      </c>
      <c r="AM315">
        <v>2461.1999999999998</v>
      </c>
      <c r="AN315">
        <v>2100</v>
      </c>
      <c r="AO315">
        <v>361.2</v>
      </c>
      <c r="AP315">
        <v>0.14680000000000001</v>
      </c>
    </row>
    <row r="316" spans="1:42" hidden="1" x14ac:dyDescent="0.35">
      <c r="A316" t="s">
        <v>675</v>
      </c>
      <c r="B316" s="1">
        <v>45264</v>
      </c>
      <c r="C316" t="s">
        <v>244</v>
      </c>
      <c r="D316" t="s">
        <v>65</v>
      </c>
      <c r="E316">
        <v>1</v>
      </c>
      <c r="F316" t="s">
        <v>48</v>
      </c>
      <c r="G316" t="s">
        <v>96</v>
      </c>
      <c r="H316" t="s">
        <v>25</v>
      </c>
      <c r="I316" t="s">
        <v>18</v>
      </c>
      <c r="J316" t="s">
        <v>155</v>
      </c>
      <c r="K316">
        <v>2023</v>
      </c>
      <c r="L316" t="s">
        <v>51</v>
      </c>
      <c r="M316" t="s">
        <v>5906</v>
      </c>
      <c r="N316" t="s">
        <v>5889</v>
      </c>
      <c r="O316" t="s">
        <v>5898</v>
      </c>
      <c r="P316" t="s">
        <v>5907</v>
      </c>
      <c r="Q316" t="s">
        <v>5908</v>
      </c>
      <c r="R316">
        <v>17500</v>
      </c>
      <c r="S316">
        <v>22000</v>
      </c>
      <c r="T316">
        <v>0.20449999999999999</v>
      </c>
      <c r="U316" t="s">
        <v>5909</v>
      </c>
      <c r="V316">
        <v>12</v>
      </c>
      <c r="W316" s="1">
        <v>45337</v>
      </c>
      <c r="X316" t="s">
        <v>5894</v>
      </c>
      <c r="Y316">
        <v>373</v>
      </c>
      <c r="Z316">
        <v>88</v>
      </c>
      <c r="AA316">
        <v>389</v>
      </c>
      <c r="AB316">
        <v>78</v>
      </c>
      <c r="AC316">
        <v>10</v>
      </c>
      <c r="AD316">
        <v>1365000</v>
      </c>
      <c r="AE316" t="s">
        <v>6025</v>
      </c>
      <c r="AF316" s="1">
        <v>46203</v>
      </c>
      <c r="AG316" t="s">
        <v>6147</v>
      </c>
      <c r="AH316" t="s">
        <v>6035</v>
      </c>
      <c r="AI316" t="s">
        <v>6028</v>
      </c>
      <c r="AJ316" t="s">
        <v>6925</v>
      </c>
      <c r="AK316">
        <v>22000</v>
      </c>
      <c r="AL316">
        <v>602.79999999999995</v>
      </c>
      <c r="AM316">
        <v>21397.200000000001</v>
      </c>
      <c r="AN316">
        <v>17500</v>
      </c>
      <c r="AO316">
        <v>3897.2</v>
      </c>
      <c r="AP316">
        <v>0.18210000000000001</v>
      </c>
    </row>
    <row r="317" spans="1:42" x14ac:dyDescent="0.35">
      <c r="A317" t="s">
        <v>477</v>
      </c>
      <c r="B317" s="1">
        <v>45253</v>
      </c>
      <c r="C317" t="s">
        <v>478</v>
      </c>
      <c r="D317" t="s">
        <v>195</v>
      </c>
      <c r="E317">
        <v>2</v>
      </c>
      <c r="F317" t="s">
        <v>24</v>
      </c>
      <c r="G317" t="s">
        <v>31</v>
      </c>
      <c r="H317" t="s">
        <v>17</v>
      </c>
      <c r="I317" t="s">
        <v>33</v>
      </c>
      <c r="J317" t="s">
        <v>50</v>
      </c>
      <c r="K317">
        <v>2023</v>
      </c>
      <c r="L317" t="s">
        <v>51</v>
      </c>
      <c r="M317" t="s">
        <v>5912</v>
      </c>
      <c r="N317" t="s">
        <v>5913</v>
      </c>
      <c r="O317" t="s">
        <v>5914</v>
      </c>
      <c r="P317" t="s">
        <v>5891</v>
      </c>
      <c r="Q317" t="s">
        <v>5915</v>
      </c>
      <c r="R317">
        <v>125000</v>
      </c>
      <c r="S317">
        <v>148000</v>
      </c>
      <c r="T317">
        <v>0.15540000000000001</v>
      </c>
      <c r="U317" t="s">
        <v>5893</v>
      </c>
      <c r="V317">
        <v>12</v>
      </c>
      <c r="W317" s="1">
        <v>44787</v>
      </c>
      <c r="X317" t="s">
        <v>5894</v>
      </c>
      <c r="Y317">
        <v>168</v>
      </c>
      <c r="Z317">
        <v>62</v>
      </c>
      <c r="AA317">
        <v>271</v>
      </c>
      <c r="AB317">
        <v>0</v>
      </c>
      <c r="AC317">
        <v>10</v>
      </c>
      <c r="AD317">
        <v>0</v>
      </c>
      <c r="AE317" t="s">
        <v>6029</v>
      </c>
      <c r="AF317" s="1">
        <v>46203</v>
      </c>
      <c r="AG317" t="s">
        <v>6258</v>
      </c>
      <c r="AH317" t="s">
        <v>6027</v>
      </c>
      <c r="AI317" t="s">
        <v>6028</v>
      </c>
      <c r="AJ317" t="s">
        <v>6925</v>
      </c>
      <c r="AK317">
        <v>296000</v>
      </c>
      <c r="AL317">
        <v>15451.2</v>
      </c>
      <c r="AM317">
        <v>280548.8</v>
      </c>
      <c r="AN317">
        <v>250000</v>
      </c>
      <c r="AO317">
        <v>30548.799999999999</v>
      </c>
      <c r="AP317">
        <v>0.1089</v>
      </c>
    </row>
    <row r="318" spans="1:42" hidden="1" x14ac:dyDescent="0.35">
      <c r="A318" t="s">
        <v>1119</v>
      </c>
      <c r="B318" s="1">
        <v>45051</v>
      </c>
      <c r="C318" t="s">
        <v>244</v>
      </c>
      <c r="D318" t="s">
        <v>123</v>
      </c>
      <c r="E318">
        <v>1</v>
      </c>
      <c r="F318" t="s">
        <v>128</v>
      </c>
      <c r="G318" t="s">
        <v>67</v>
      </c>
      <c r="H318" t="s">
        <v>32</v>
      </c>
      <c r="I318" t="s">
        <v>43</v>
      </c>
      <c r="J318" t="s">
        <v>75</v>
      </c>
      <c r="K318">
        <v>2023</v>
      </c>
      <c r="L318" t="s">
        <v>35</v>
      </c>
      <c r="M318" t="s">
        <v>5927</v>
      </c>
      <c r="N318" t="s">
        <v>5913</v>
      </c>
      <c r="O318" t="s">
        <v>5917</v>
      </c>
      <c r="P318" t="s">
        <v>5928</v>
      </c>
      <c r="Q318" t="s">
        <v>5929</v>
      </c>
      <c r="R318">
        <v>44000</v>
      </c>
      <c r="S318">
        <v>53000</v>
      </c>
      <c r="T318">
        <v>0.16980000000000001</v>
      </c>
      <c r="U318" t="s">
        <v>5920</v>
      </c>
      <c r="V318">
        <v>12</v>
      </c>
      <c r="W318" s="1">
        <v>45435</v>
      </c>
      <c r="X318" t="s">
        <v>5894</v>
      </c>
      <c r="Y318">
        <v>246</v>
      </c>
      <c r="Z318">
        <v>92</v>
      </c>
      <c r="AA318">
        <v>223</v>
      </c>
      <c r="AB318">
        <v>48</v>
      </c>
      <c r="AC318">
        <v>10</v>
      </c>
      <c r="AD318">
        <v>2112000</v>
      </c>
      <c r="AE318" t="s">
        <v>6025</v>
      </c>
      <c r="AF318" s="1">
        <v>46203</v>
      </c>
      <c r="AG318" t="s">
        <v>6147</v>
      </c>
      <c r="AH318" t="s">
        <v>6035</v>
      </c>
      <c r="AI318" t="s">
        <v>6028</v>
      </c>
      <c r="AJ318" t="s">
        <v>6924</v>
      </c>
      <c r="AK318">
        <v>53000</v>
      </c>
      <c r="AL318">
        <v>879.8</v>
      </c>
      <c r="AM318">
        <v>52120.2</v>
      </c>
      <c r="AN318">
        <v>44000</v>
      </c>
      <c r="AO318">
        <v>8120.2</v>
      </c>
      <c r="AP318">
        <v>0.15579999999999999</v>
      </c>
    </row>
    <row r="319" spans="1:42" hidden="1" x14ac:dyDescent="0.35">
      <c r="A319" t="s">
        <v>479</v>
      </c>
      <c r="B319" s="1">
        <v>44939</v>
      </c>
      <c r="C319" t="s">
        <v>480</v>
      </c>
      <c r="D319" t="s">
        <v>216</v>
      </c>
      <c r="E319">
        <v>2</v>
      </c>
      <c r="F319" t="s">
        <v>30</v>
      </c>
      <c r="G319" t="s">
        <v>16</v>
      </c>
      <c r="H319" t="s">
        <v>17</v>
      </c>
      <c r="I319" t="s">
        <v>43</v>
      </c>
      <c r="J319" t="s">
        <v>112</v>
      </c>
      <c r="K319">
        <v>2023</v>
      </c>
      <c r="L319" t="s">
        <v>20</v>
      </c>
      <c r="M319" t="s">
        <v>5999</v>
      </c>
      <c r="N319" t="s">
        <v>5989</v>
      </c>
      <c r="O319" t="s">
        <v>6000</v>
      </c>
      <c r="P319" t="s">
        <v>6001</v>
      </c>
      <c r="Q319" t="s">
        <v>6002</v>
      </c>
      <c r="R319">
        <v>300</v>
      </c>
      <c r="S319">
        <v>500</v>
      </c>
      <c r="T319">
        <v>0.4</v>
      </c>
      <c r="U319" t="s">
        <v>5940</v>
      </c>
      <c r="V319">
        <v>3</v>
      </c>
      <c r="W319" s="1">
        <v>45115</v>
      </c>
      <c r="X319" t="s">
        <v>5894</v>
      </c>
      <c r="Y319">
        <v>197</v>
      </c>
      <c r="Z319">
        <v>100</v>
      </c>
      <c r="AA319">
        <v>205</v>
      </c>
      <c r="AB319">
        <v>66</v>
      </c>
      <c r="AC319">
        <v>10</v>
      </c>
      <c r="AD319">
        <v>19800</v>
      </c>
      <c r="AE319" t="s">
        <v>6025</v>
      </c>
      <c r="AF319" s="1">
        <v>46203</v>
      </c>
      <c r="AG319" t="s">
        <v>6154</v>
      </c>
      <c r="AH319" t="s">
        <v>6035</v>
      </c>
      <c r="AI319" t="s">
        <v>6028</v>
      </c>
      <c r="AJ319" t="s">
        <v>6924</v>
      </c>
      <c r="AK319">
        <v>1000</v>
      </c>
      <c r="AL319">
        <v>146.69999999999999</v>
      </c>
      <c r="AM319">
        <v>853.3</v>
      </c>
      <c r="AN319">
        <v>600</v>
      </c>
      <c r="AO319">
        <v>253.3</v>
      </c>
      <c r="AP319">
        <v>0.29680000000000001</v>
      </c>
    </row>
    <row r="320" spans="1:42" x14ac:dyDescent="0.35">
      <c r="A320" t="s">
        <v>481</v>
      </c>
      <c r="B320" s="1">
        <v>45242</v>
      </c>
      <c r="C320" t="s">
        <v>482</v>
      </c>
      <c r="D320" t="s">
        <v>42</v>
      </c>
      <c r="E320">
        <v>2</v>
      </c>
      <c r="F320" t="s">
        <v>30</v>
      </c>
      <c r="G320" t="s">
        <v>96</v>
      </c>
      <c r="H320" t="s">
        <v>17</v>
      </c>
      <c r="I320" t="s">
        <v>43</v>
      </c>
      <c r="J320" t="s">
        <v>50</v>
      </c>
      <c r="K320">
        <v>2023</v>
      </c>
      <c r="L320" t="s">
        <v>51</v>
      </c>
      <c r="M320" t="s">
        <v>5897</v>
      </c>
      <c r="N320" t="s">
        <v>5889</v>
      </c>
      <c r="O320" t="s">
        <v>5898</v>
      </c>
      <c r="P320" t="s">
        <v>5899</v>
      </c>
      <c r="Q320" t="s">
        <v>5900</v>
      </c>
      <c r="R320">
        <v>31000</v>
      </c>
      <c r="S320">
        <v>38000</v>
      </c>
      <c r="T320">
        <v>0.1842</v>
      </c>
      <c r="U320" t="s">
        <v>5901</v>
      </c>
      <c r="V320">
        <v>12</v>
      </c>
      <c r="W320" s="1">
        <v>45246</v>
      </c>
      <c r="X320" t="s">
        <v>5894</v>
      </c>
      <c r="Y320">
        <v>278</v>
      </c>
      <c r="Z320">
        <v>80</v>
      </c>
      <c r="AA320">
        <v>346</v>
      </c>
      <c r="AB320">
        <v>0</v>
      </c>
      <c r="AC320">
        <v>10</v>
      </c>
      <c r="AD320">
        <v>0</v>
      </c>
      <c r="AE320" t="s">
        <v>6029</v>
      </c>
      <c r="AF320" s="1">
        <v>46203</v>
      </c>
      <c r="AG320" t="s">
        <v>6297</v>
      </c>
      <c r="AH320" t="s">
        <v>6035</v>
      </c>
      <c r="AI320" t="s">
        <v>6028</v>
      </c>
      <c r="AJ320" t="s">
        <v>6925</v>
      </c>
      <c r="AK320">
        <v>76000</v>
      </c>
      <c r="AL320">
        <v>3678.4</v>
      </c>
      <c r="AM320">
        <v>72321.600000000006</v>
      </c>
      <c r="AN320">
        <v>62000</v>
      </c>
      <c r="AO320">
        <v>10321.6</v>
      </c>
      <c r="AP320">
        <v>0.14269999999999999</v>
      </c>
    </row>
    <row r="321" spans="1:42" hidden="1" x14ac:dyDescent="0.35">
      <c r="A321" t="s">
        <v>1147</v>
      </c>
      <c r="B321" s="1">
        <v>45257</v>
      </c>
      <c r="C321" t="s">
        <v>246</v>
      </c>
      <c r="D321" t="s">
        <v>123</v>
      </c>
      <c r="E321">
        <v>1</v>
      </c>
      <c r="F321" t="s">
        <v>24</v>
      </c>
      <c r="G321" t="s">
        <v>96</v>
      </c>
      <c r="H321" t="s">
        <v>17</v>
      </c>
      <c r="I321" t="s">
        <v>26</v>
      </c>
      <c r="J321" t="s">
        <v>50</v>
      </c>
      <c r="K321">
        <v>2023</v>
      </c>
      <c r="L321" t="s">
        <v>51</v>
      </c>
      <c r="M321" t="s">
        <v>5927</v>
      </c>
      <c r="N321" t="s">
        <v>5913</v>
      </c>
      <c r="O321" t="s">
        <v>5917</v>
      </c>
      <c r="P321" t="s">
        <v>5928</v>
      </c>
      <c r="Q321" t="s">
        <v>5929</v>
      </c>
      <c r="R321">
        <v>44000</v>
      </c>
      <c r="S321">
        <v>53000</v>
      </c>
      <c r="T321">
        <v>0.16980000000000001</v>
      </c>
      <c r="U321" t="s">
        <v>5920</v>
      </c>
      <c r="V321">
        <v>12</v>
      </c>
      <c r="W321" s="1">
        <v>45435</v>
      </c>
      <c r="X321" t="s">
        <v>5894</v>
      </c>
      <c r="Y321">
        <v>246</v>
      </c>
      <c r="Z321">
        <v>92</v>
      </c>
      <c r="AA321">
        <v>223</v>
      </c>
      <c r="AB321">
        <v>48</v>
      </c>
      <c r="AC321">
        <v>10</v>
      </c>
      <c r="AD321">
        <v>2112000</v>
      </c>
      <c r="AE321" t="s">
        <v>6025</v>
      </c>
      <c r="AF321" s="1">
        <v>46203</v>
      </c>
      <c r="AG321" t="s">
        <v>6148</v>
      </c>
      <c r="AH321" t="s">
        <v>6035</v>
      </c>
      <c r="AI321" t="s">
        <v>6028</v>
      </c>
      <c r="AJ321" t="s">
        <v>6925</v>
      </c>
      <c r="AK321">
        <v>53000</v>
      </c>
      <c r="AL321">
        <v>1929.2</v>
      </c>
      <c r="AM321">
        <v>51070.8</v>
      </c>
      <c r="AN321">
        <v>44000</v>
      </c>
      <c r="AO321">
        <v>7070.8</v>
      </c>
      <c r="AP321">
        <v>0.13850000000000001</v>
      </c>
    </row>
    <row r="322" spans="1:42" hidden="1" x14ac:dyDescent="0.35">
      <c r="A322" t="s">
        <v>529</v>
      </c>
      <c r="B322" s="1">
        <v>45189</v>
      </c>
      <c r="C322" t="s">
        <v>530</v>
      </c>
      <c r="D322" t="s">
        <v>65</v>
      </c>
      <c r="E322">
        <v>2</v>
      </c>
      <c r="F322" t="s">
        <v>48</v>
      </c>
      <c r="G322" t="s">
        <v>16</v>
      </c>
      <c r="H322" t="s">
        <v>25</v>
      </c>
      <c r="I322" t="s">
        <v>33</v>
      </c>
      <c r="J322" t="s">
        <v>109</v>
      </c>
      <c r="K322">
        <v>2023</v>
      </c>
      <c r="L322" t="s">
        <v>60</v>
      </c>
      <c r="M322" t="s">
        <v>5906</v>
      </c>
      <c r="N322" t="s">
        <v>5889</v>
      </c>
      <c r="O322" t="s">
        <v>5898</v>
      </c>
      <c r="P322" t="s">
        <v>5907</v>
      </c>
      <c r="Q322" t="s">
        <v>5908</v>
      </c>
      <c r="R322">
        <v>17500</v>
      </c>
      <c r="S322">
        <v>22000</v>
      </c>
      <c r="T322">
        <v>0.20449999999999999</v>
      </c>
      <c r="U322" t="s">
        <v>5909</v>
      </c>
      <c r="V322">
        <v>12</v>
      </c>
      <c r="W322" s="1">
        <v>45337</v>
      </c>
      <c r="X322" t="s">
        <v>5894</v>
      </c>
      <c r="Y322">
        <v>373</v>
      </c>
      <c r="Z322">
        <v>88</v>
      </c>
      <c r="AA322">
        <v>389</v>
      </c>
      <c r="AB322">
        <v>78</v>
      </c>
      <c r="AC322">
        <v>10</v>
      </c>
      <c r="AD322">
        <v>1365000</v>
      </c>
      <c r="AE322" t="s">
        <v>6025</v>
      </c>
      <c r="AF322" s="1">
        <v>46203</v>
      </c>
      <c r="AG322" t="s">
        <v>6149</v>
      </c>
      <c r="AH322" t="s">
        <v>6035</v>
      </c>
      <c r="AI322" t="s">
        <v>6028</v>
      </c>
      <c r="AJ322" t="s">
        <v>6925</v>
      </c>
      <c r="AK322">
        <v>44000</v>
      </c>
      <c r="AL322">
        <v>140.80000000000001</v>
      </c>
      <c r="AM322">
        <v>43859.199999999997</v>
      </c>
      <c r="AN322">
        <v>35000</v>
      </c>
      <c r="AO322">
        <v>8859.2000000000007</v>
      </c>
      <c r="AP322">
        <v>0.20200000000000001</v>
      </c>
    </row>
    <row r="323" spans="1:42" hidden="1" x14ac:dyDescent="0.35">
      <c r="A323" t="s">
        <v>485</v>
      </c>
      <c r="B323" s="1">
        <v>44966</v>
      </c>
      <c r="C323" t="s">
        <v>486</v>
      </c>
      <c r="D323" t="s">
        <v>183</v>
      </c>
      <c r="E323">
        <v>1</v>
      </c>
      <c r="F323" t="s">
        <v>128</v>
      </c>
      <c r="G323" t="s">
        <v>16</v>
      </c>
      <c r="H323" t="s">
        <v>25</v>
      </c>
      <c r="I323" t="s">
        <v>18</v>
      </c>
      <c r="J323" t="s">
        <v>19</v>
      </c>
      <c r="K323">
        <v>2023</v>
      </c>
      <c r="L323" t="s">
        <v>20</v>
      </c>
      <c r="M323" t="s">
        <v>6010</v>
      </c>
      <c r="N323" t="s">
        <v>5949</v>
      </c>
      <c r="O323" t="s">
        <v>6011</v>
      </c>
      <c r="P323" t="s">
        <v>6012</v>
      </c>
      <c r="Q323" t="s">
        <v>6013</v>
      </c>
      <c r="R323">
        <v>2700</v>
      </c>
      <c r="S323">
        <v>3500</v>
      </c>
      <c r="T323">
        <v>0.2286</v>
      </c>
      <c r="U323" t="s">
        <v>5920</v>
      </c>
      <c r="V323">
        <v>12</v>
      </c>
      <c r="W323" s="1">
        <v>45369</v>
      </c>
      <c r="X323" t="s">
        <v>5894</v>
      </c>
      <c r="Y323">
        <v>71</v>
      </c>
      <c r="Z323">
        <v>95</v>
      </c>
      <c r="AA323">
        <v>147</v>
      </c>
      <c r="AB323">
        <v>51</v>
      </c>
      <c r="AC323">
        <v>10</v>
      </c>
      <c r="AD323">
        <v>137700</v>
      </c>
      <c r="AE323" t="s">
        <v>6025</v>
      </c>
      <c r="AF323" s="1">
        <v>46203</v>
      </c>
      <c r="AG323" t="s">
        <v>6298</v>
      </c>
      <c r="AH323" t="s">
        <v>6035</v>
      </c>
      <c r="AI323" t="s">
        <v>6028</v>
      </c>
      <c r="AJ323" t="s">
        <v>6924</v>
      </c>
      <c r="AK323">
        <v>3500</v>
      </c>
      <c r="AL323">
        <v>180.95</v>
      </c>
      <c r="AM323">
        <v>3319.05</v>
      </c>
      <c r="AN323">
        <v>2700</v>
      </c>
      <c r="AO323">
        <v>619.04999999999995</v>
      </c>
      <c r="AP323">
        <v>0.1865</v>
      </c>
    </row>
    <row r="324" spans="1:42" hidden="1" x14ac:dyDescent="0.35">
      <c r="A324" t="s">
        <v>657</v>
      </c>
      <c r="B324" s="1">
        <v>45227</v>
      </c>
      <c r="C324" t="s">
        <v>530</v>
      </c>
      <c r="D324" t="s">
        <v>137</v>
      </c>
      <c r="E324">
        <v>1</v>
      </c>
      <c r="F324" t="s">
        <v>30</v>
      </c>
      <c r="G324" t="s">
        <v>71</v>
      </c>
      <c r="H324" t="s">
        <v>32</v>
      </c>
      <c r="I324" t="s">
        <v>43</v>
      </c>
      <c r="J324" t="s">
        <v>55</v>
      </c>
      <c r="K324">
        <v>2023</v>
      </c>
      <c r="L324" t="s">
        <v>51</v>
      </c>
      <c r="M324" t="s">
        <v>5930</v>
      </c>
      <c r="N324" t="s">
        <v>5931</v>
      </c>
      <c r="O324" t="s">
        <v>5932</v>
      </c>
      <c r="P324" t="s">
        <v>5891</v>
      </c>
      <c r="Q324" t="s">
        <v>5933</v>
      </c>
      <c r="R324">
        <v>14800</v>
      </c>
      <c r="S324">
        <v>18500</v>
      </c>
      <c r="T324">
        <v>0.2</v>
      </c>
      <c r="U324" t="s">
        <v>5893</v>
      </c>
      <c r="V324">
        <v>12</v>
      </c>
      <c r="W324" s="1">
        <v>45474</v>
      </c>
      <c r="X324" t="s">
        <v>5894</v>
      </c>
      <c r="Y324">
        <v>213</v>
      </c>
      <c r="Z324">
        <v>93</v>
      </c>
      <c r="AA324">
        <v>278</v>
      </c>
      <c r="AB324">
        <v>42</v>
      </c>
      <c r="AC324">
        <v>10</v>
      </c>
      <c r="AD324">
        <v>621600</v>
      </c>
      <c r="AE324" t="s">
        <v>6025</v>
      </c>
      <c r="AF324" s="1">
        <v>46203</v>
      </c>
      <c r="AG324" t="s">
        <v>6149</v>
      </c>
      <c r="AH324" t="s">
        <v>6035</v>
      </c>
      <c r="AI324" t="s">
        <v>6028</v>
      </c>
      <c r="AJ324" t="s">
        <v>6925</v>
      </c>
      <c r="AK324">
        <v>18500</v>
      </c>
      <c r="AL324">
        <v>434.75</v>
      </c>
      <c r="AM324">
        <v>18065.25</v>
      </c>
      <c r="AN324">
        <v>14800</v>
      </c>
      <c r="AO324">
        <v>3265.25</v>
      </c>
      <c r="AP324">
        <v>0.1807</v>
      </c>
    </row>
    <row r="325" spans="1:42" x14ac:dyDescent="0.35">
      <c r="A325" t="s">
        <v>487</v>
      </c>
      <c r="B325" s="1">
        <v>45101</v>
      </c>
      <c r="C325" t="s">
        <v>488</v>
      </c>
      <c r="D325" t="s">
        <v>42</v>
      </c>
      <c r="E325">
        <v>1</v>
      </c>
      <c r="F325" t="s">
        <v>128</v>
      </c>
      <c r="G325" t="s">
        <v>16</v>
      </c>
      <c r="H325" t="s">
        <v>32</v>
      </c>
      <c r="I325" t="s">
        <v>33</v>
      </c>
      <c r="J325" t="s">
        <v>34</v>
      </c>
      <c r="K325">
        <v>2023</v>
      </c>
      <c r="L325" t="s">
        <v>35</v>
      </c>
      <c r="M325" t="s">
        <v>5897</v>
      </c>
      <c r="N325" t="s">
        <v>5889</v>
      </c>
      <c r="O325" t="s">
        <v>5898</v>
      </c>
      <c r="P325" t="s">
        <v>5899</v>
      </c>
      <c r="Q325" t="s">
        <v>5900</v>
      </c>
      <c r="R325">
        <v>31000</v>
      </c>
      <c r="S325">
        <v>38000</v>
      </c>
      <c r="T325">
        <v>0.1842</v>
      </c>
      <c r="U325" t="s">
        <v>5901</v>
      </c>
      <c r="V325">
        <v>12</v>
      </c>
      <c r="W325" s="1">
        <v>45246</v>
      </c>
      <c r="X325" t="s">
        <v>5894</v>
      </c>
      <c r="Y325">
        <v>278</v>
      </c>
      <c r="Z325">
        <v>80</v>
      </c>
      <c r="AA325">
        <v>346</v>
      </c>
      <c r="AB325">
        <v>0</v>
      </c>
      <c r="AC325">
        <v>10</v>
      </c>
      <c r="AD325">
        <v>0</v>
      </c>
      <c r="AE325" t="s">
        <v>6029</v>
      </c>
      <c r="AF325" s="1">
        <v>46203</v>
      </c>
      <c r="AG325" t="s">
        <v>6299</v>
      </c>
      <c r="AH325" t="s">
        <v>6027</v>
      </c>
      <c r="AI325" t="s">
        <v>6028</v>
      </c>
      <c r="AJ325" t="s">
        <v>6924</v>
      </c>
      <c r="AK325">
        <v>38000</v>
      </c>
      <c r="AL325">
        <v>4571.3999999999996</v>
      </c>
      <c r="AM325">
        <v>33428.6</v>
      </c>
      <c r="AN325">
        <v>31000</v>
      </c>
      <c r="AO325">
        <v>2428.6</v>
      </c>
      <c r="AP325">
        <v>7.2700000000000001E-2</v>
      </c>
    </row>
    <row r="326" spans="1:42" hidden="1" x14ac:dyDescent="0.35">
      <c r="A326" t="s">
        <v>489</v>
      </c>
      <c r="B326" s="1">
        <v>45047</v>
      </c>
      <c r="C326" t="s">
        <v>490</v>
      </c>
      <c r="D326" t="s">
        <v>87</v>
      </c>
      <c r="E326">
        <v>1</v>
      </c>
      <c r="F326" t="s">
        <v>48</v>
      </c>
      <c r="G326" t="s">
        <v>31</v>
      </c>
      <c r="H326" t="s">
        <v>32</v>
      </c>
      <c r="I326" t="s">
        <v>26</v>
      </c>
      <c r="J326" t="s">
        <v>75</v>
      </c>
      <c r="K326">
        <v>2023</v>
      </c>
      <c r="L326" t="s">
        <v>35</v>
      </c>
      <c r="M326" t="s">
        <v>5924</v>
      </c>
      <c r="N326" t="s">
        <v>5913</v>
      </c>
      <c r="O326" t="s">
        <v>5917</v>
      </c>
      <c r="P326" t="s">
        <v>5925</v>
      </c>
      <c r="Q326" t="s">
        <v>5926</v>
      </c>
      <c r="R326">
        <v>46000</v>
      </c>
      <c r="S326">
        <v>56000</v>
      </c>
      <c r="T326">
        <v>0.17860000000000001</v>
      </c>
      <c r="U326" t="s">
        <v>5920</v>
      </c>
      <c r="V326">
        <v>12</v>
      </c>
      <c r="W326" s="1">
        <v>44847</v>
      </c>
      <c r="X326" t="s">
        <v>5894</v>
      </c>
      <c r="Y326">
        <v>224</v>
      </c>
      <c r="Z326">
        <v>96</v>
      </c>
      <c r="AA326">
        <v>304</v>
      </c>
      <c r="AB326">
        <v>54</v>
      </c>
      <c r="AC326">
        <v>10</v>
      </c>
      <c r="AD326">
        <v>2484000</v>
      </c>
      <c r="AE326" t="s">
        <v>6025</v>
      </c>
      <c r="AF326" s="1">
        <v>46203</v>
      </c>
      <c r="AG326" t="s">
        <v>6300</v>
      </c>
      <c r="AH326" t="s">
        <v>6027</v>
      </c>
      <c r="AI326" t="s">
        <v>6028</v>
      </c>
      <c r="AJ326" t="s">
        <v>6924</v>
      </c>
      <c r="AK326">
        <v>56000</v>
      </c>
      <c r="AL326">
        <v>5980.8</v>
      </c>
      <c r="AM326">
        <v>50019.199999999997</v>
      </c>
      <c r="AN326">
        <v>46000</v>
      </c>
      <c r="AO326">
        <v>4019.2</v>
      </c>
      <c r="AP326">
        <v>8.0399999999999999E-2</v>
      </c>
    </row>
    <row r="327" spans="1:42" x14ac:dyDescent="0.35">
      <c r="A327" t="s">
        <v>563</v>
      </c>
      <c r="B327" s="1">
        <v>45224</v>
      </c>
      <c r="C327" t="s">
        <v>564</v>
      </c>
      <c r="D327" t="s">
        <v>195</v>
      </c>
      <c r="E327">
        <v>1</v>
      </c>
      <c r="F327" t="s">
        <v>24</v>
      </c>
      <c r="G327" t="s">
        <v>16</v>
      </c>
      <c r="H327" t="s">
        <v>25</v>
      </c>
      <c r="I327" t="s">
        <v>33</v>
      </c>
      <c r="J327" t="s">
        <v>55</v>
      </c>
      <c r="K327">
        <v>2023</v>
      </c>
      <c r="L327" t="s">
        <v>51</v>
      </c>
      <c r="M327" t="s">
        <v>5912</v>
      </c>
      <c r="N327" t="s">
        <v>5913</v>
      </c>
      <c r="O327" t="s">
        <v>5914</v>
      </c>
      <c r="P327" t="s">
        <v>5891</v>
      </c>
      <c r="Q327" t="s">
        <v>5915</v>
      </c>
      <c r="R327">
        <v>125000</v>
      </c>
      <c r="S327">
        <v>148000</v>
      </c>
      <c r="T327">
        <v>0.15540000000000001</v>
      </c>
      <c r="U327" t="s">
        <v>5893</v>
      </c>
      <c r="V327">
        <v>12</v>
      </c>
      <c r="W327" s="1">
        <v>44787</v>
      </c>
      <c r="X327" t="s">
        <v>5894</v>
      </c>
      <c r="Y327">
        <v>168</v>
      </c>
      <c r="Z327">
        <v>62</v>
      </c>
      <c r="AA327">
        <v>271</v>
      </c>
      <c r="AB327">
        <v>0</v>
      </c>
      <c r="AC327">
        <v>10</v>
      </c>
      <c r="AD327">
        <v>0</v>
      </c>
      <c r="AE327" t="s">
        <v>6029</v>
      </c>
      <c r="AF327" s="1">
        <v>46203</v>
      </c>
      <c r="AG327" t="s">
        <v>6151</v>
      </c>
      <c r="AH327" t="s">
        <v>6035</v>
      </c>
      <c r="AI327" t="s">
        <v>6028</v>
      </c>
      <c r="AJ327" t="s">
        <v>6925</v>
      </c>
      <c r="AK327">
        <v>148000</v>
      </c>
      <c r="AL327">
        <v>4218</v>
      </c>
      <c r="AM327">
        <v>143782</v>
      </c>
      <c r="AN327">
        <v>125000</v>
      </c>
      <c r="AO327">
        <v>18782</v>
      </c>
      <c r="AP327">
        <v>0.13059999999999999</v>
      </c>
    </row>
    <row r="328" spans="1:42" hidden="1" x14ac:dyDescent="0.35">
      <c r="A328" t="s">
        <v>491</v>
      </c>
      <c r="B328" s="1">
        <v>45090</v>
      </c>
      <c r="C328" t="s">
        <v>492</v>
      </c>
      <c r="D328" t="s">
        <v>100</v>
      </c>
      <c r="E328">
        <v>2</v>
      </c>
      <c r="F328" t="s">
        <v>30</v>
      </c>
      <c r="G328" t="s">
        <v>31</v>
      </c>
      <c r="H328" t="s">
        <v>17</v>
      </c>
      <c r="I328" t="s">
        <v>43</v>
      </c>
      <c r="J328" t="s">
        <v>34</v>
      </c>
      <c r="K328">
        <v>2023</v>
      </c>
      <c r="L328" t="s">
        <v>35</v>
      </c>
      <c r="M328" t="s">
        <v>5941</v>
      </c>
      <c r="N328" t="s">
        <v>5931</v>
      </c>
      <c r="O328" t="s">
        <v>5942</v>
      </c>
      <c r="P328" t="s">
        <v>5938</v>
      </c>
      <c r="Q328" t="s">
        <v>5943</v>
      </c>
      <c r="R328">
        <v>9800</v>
      </c>
      <c r="S328">
        <v>12500</v>
      </c>
      <c r="T328">
        <v>0.216</v>
      </c>
      <c r="U328" t="s">
        <v>5940</v>
      </c>
      <c r="V328">
        <v>6</v>
      </c>
      <c r="W328" s="1">
        <v>45383</v>
      </c>
      <c r="X328" t="s">
        <v>5894</v>
      </c>
      <c r="Y328">
        <v>102</v>
      </c>
      <c r="Z328">
        <v>94</v>
      </c>
      <c r="AA328">
        <v>142</v>
      </c>
      <c r="AB328">
        <v>76</v>
      </c>
      <c r="AC328">
        <v>10</v>
      </c>
      <c r="AD328">
        <v>744800</v>
      </c>
      <c r="AE328" t="s">
        <v>6025</v>
      </c>
      <c r="AF328" s="1">
        <v>46203</v>
      </c>
      <c r="AG328" t="s">
        <v>6301</v>
      </c>
      <c r="AH328" t="s">
        <v>6035</v>
      </c>
      <c r="AI328" t="s">
        <v>6028</v>
      </c>
      <c r="AJ328" t="s">
        <v>6924</v>
      </c>
      <c r="AK328">
        <v>25000</v>
      </c>
      <c r="AL328">
        <v>2532.5</v>
      </c>
      <c r="AM328">
        <v>22467.5</v>
      </c>
      <c r="AN328">
        <v>19600</v>
      </c>
      <c r="AO328">
        <v>2867.5</v>
      </c>
      <c r="AP328">
        <v>0.12759999999999999</v>
      </c>
    </row>
    <row r="329" spans="1:42" x14ac:dyDescent="0.35">
      <c r="A329" t="s">
        <v>771</v>
      </c>
      <c r="B329" s="1">
        <v>44996</v>
      </c>
      <c r="C329" t="s">
        <v>564</v>
      </c>
      <c r="D329" t="s">
        <v>54</v>
      </c>
      <c r="E329">
        <v>2</v>
      </c>
      <c r="F329" t="s">
        <v>48</v>
      </c>
      <c r="G329" t="s">
        <v>31</v>
      </c>
      <c r="H329" t="s">
        <v>17</v>
      </c>
      <c r="I329" t="s">
        <v>33</v>
      </c>
      <c r="J329" t="s">
        <v>39</v>
      </c>
      <c r="K329">
        <v>2023</v>
      </c>
      <c r="L329" t="s">
        <v>20</v>
      </c>
      <c r="M329" t="s">
        <v>5888</v>
      </c>
      <c r="N329" t="s">
        <v>5889</v>
      </c>
      <c r="O329" t="s">
        <v>5890</v>
      </c>
      <c r="P329" t="s">
        <v>5891</v>
      </c>
      <c r="Q329" t="s">
        <v>5892</v>
      </c>
      <c r="R329">
        <v>52000</v>
      </c>
      <c r="S329">
        <v>65000</v>
      </c>
      <c r="T329">
        <v>0.2</v>
      </c>
      <c r="U329" t="s">
        <v>5893</v>
      </c>
      <c r="V329">
        <v>12</v>
      </c>
      <c r="W329" s="1">
        <v>45506</v>
      </c>
      <c r="X329" t="s">
        <v>5894</v>
      </c>
      <c r="Y329">
        <v>302</v>
      </c>
      <c r="Z329">
        <v>109</v>
      </c>
      <c r="AA329">
        <v>415</v>
      </c>
      <c r="AB329">
        <v>0</v>
      </c>
      <c r="AC329">
        <v>10</v>
      </c>
      <c r="AD329">
        <v>0</v>
      </c>
      <c r="AE329" t="s">
        <v>6029</v>
      </c>
      <c r="AF329" s="1">
        <v>46203</v>
      </c>
      <c r="AG329" t="s">
        <v>6151</v>
      </c>
      <c r="AH329" t="s">
        <v>6035</v>
      </c>
      <c r="AI329" t="s">
        <v>6028</v>
      </c>
      <c r="AJ329" t="s">
        <v>6924</v>
      </c>
      <c r="AK329">
        <v>130000</v>
      </c>
      <c r="AL329">
        <v>11375</v>
      </c>
      <c r="AM329">
        <v>118625</v>
      </c>
      <c r="AN329">
        <v>104000</v>
      </c>
      <c r="AO329">
        <v>14625</v>
      </c>
      <c r="AP329">
        <v>0.12330000000000001</v>
      </c>
    </row>
    <row r="330" spans="1:42" hidden="1" x14ac:dyDescent="0.35">
      <c r="A330" t="s">
        <v>493</v>
      </c>
      <c r="B330" s="1">
        <v>45277</v>
      </c>
      <c r="C330" t="s">
        <v>494</v>
      </c>
      <c r="D330" t="s">
        <v>65</v>
      </c>
      <c r="E330">
        <v>1</v>
      </c>
      <c r="F330" t="s">
        <v>30</v>
      </c>
      <c r="G330" t="s">
        <v>71</v>
      </c>
      <c r="H330" t="s">
        <v>17</v>
      </c>
      <c r="I330" t="s">
        <v>43</v>
      </c>
      <c r="J330" t="s">
        <v>155</v>
      </c>
      <c r="K330">
        <v>2023</v>
      </c>
      <c r="L330" t="s">
        <v>51</v>
      </c>
      <c r="M330" t="s">
        <v>5906</v>
      </c>
      <c r="N330" t="s">
        <v>5889</v>
      </c>
      <c r="O330" t="s">
        <v>5898</v>
      </c>
      <c r="P330" t="s">
        <v>5907</v>
      </c>
      <c r="Q330" t="s">
        <v>5908</v>
      </c>
      <c r="R330">
        <v>17500</v>
      </c>
      <c r="S330">
        <v>22000</v>
      </c>
      <c r="T330">
        <v>0.20449999999999999</v>
      </c>
      <c r="U330" t="s">
        <v>5909</v>
      </c>
      <c r="V330">
        <v>12</v>
      </c>
      <c r="W330" s="1">
        <v>45337</v>
      </c>
      <c r="X330" t="s">
        <v>5894</v>
      </c>
      <c r="Y330">
        <v>373</v>
      </c>
      <c r="Z330">
        <v>88</v>
      </c>
      <c r="AA330">
        <v>389</v>
      </c>
      <c r="AB330">
        <v>78</v>
      </c>
      <c r="AC330">
        <v>10</v>
      </c>
      <c r="AD330">
        <v>1365000</v>
      </c>
      <c r="AE330" t="s">
        <v>6025</v>
      </c>
      <c r="AF330" s="1">
        <v>46203</v>
      </c>
      <c r="AG330" t="s">
        <v>6303</v>
      </c>
      <c r="AH330" t="s">
        <v>6035</v>
      </c>
      <c r="AI330" t="s">
        <v>6028</v>
      </c>
      <c r="AJ330" t="s">
        <v>6925</v>
      </c>
      <c r="AK330">
        <v>22000</v>
      </c>
      <c r="AL330">
        <v>657.8</v>
      </c>
      <c r="AM330">
        <v>21342.2</v>
      </c>
      <c r="AN330">
        <v>17500</v>
      </c>
      <c r="AO330">
        <v>3842.2</v>
      </c>
      <c r="AP330">
        <v>0.18</v>
      </c>
    </row>
    <row r="331" spans="1:42" x14ac:dyDescent="0.35">
      <c r="A331" t="s">
        <v>495</v>
      </c>
      <c r="B331" s="1">
        <v>45154</v>
      </c>
      <c r="C331" t="s">
        <v>368</v>
      </c>
      <c r="D331" t="s">
        <v>54</v>
      </c>
      <c r="E331">
        <v>1</v>
      </c>
      <c r="F331" t="s">
        <v>128</v>
      </c>
      <c r="G331" t="s">
        <v>31</v>
      </c>
      <c r="H331" t="s">
        <v>25</v>
      </c>
      <c r="I331" t="s">
        <v>43</v>
      </c>
      <c r="J331" t="s">
        <v>59</v>
      </c>
      <c r="K331">
        <v>2023</v>
      </c>
      <c r="L331" t="s">
        <v>60</v>
      </c>
      <c r="M331" t="s">
        <v>5888</v>
      </c>
      <c r="N331" t="s">
        <v>5889</v>
      </c>
      <c r="O331" t="s">
        <v>5890</v>
      </c>
      <c r="P331" t="s">
        <v>5891</v>
      </c>
      <c r="Q331" t="s">
        <v>5892</v>
      </c>
      <c r="R331">
        <v>52000</v>
      </c>
      <c r="S331">
        <v>65000</v>
      </c>
      <c r="T331">
        <v>0.2</v>
      </c>
      <c r="U331" t="s">
        <v>5893</v>
      </c>
      <c r="V331">
        <v>12</v>
      </c>
      <c r="W331" s="1">
        <v>45506</v>
      </c>
      <c r="X331" t="s">
        <v>5894</v>
      </c>
      <c r="Y331">
        <v>302</v>
      </c>
      <c r="Z331">
        <v>109</v>
      </c>
      <c r="AA331">
        <v>415</v>
      </c>
      <c r="AB331">
        <v>0</v>
      </c>
      <c r="AC331">
        <v>10</v>
      </c>
      <c r="AD331">
        <v>0</v>
      </c>
      <c r="AE331" t="s">
        <v>6029</v>
      </c>
      <c r="AF331" s="1">
        <v>46203</v>
      </c>
      <c r="AG331" t="s">
        <v>6235</v>
      </c>
      <c r="AH331" t="s">
        <v>6027</v>
      </c>
      <c r="AI331" t="s">
        <v>6028</v>
      </c>
      <c r="AJ331" t="s">
        <v>6925</v>
      </c>
      <c r="AK331">
        <v>65000</v>
      </c>
      <c r="AL331">
        <v>5603</v>
      </c>
      <c r="AM331">
        <v>59397</v>
      </c>
      <c r="AN331">
        <v>52000</v>
      </c>
      <c r="AO331">
        <v>7397</v>
      </c>
      <c r="AP331">
        <v>0.1245</v>
      </c>
    </row>
    <row r="332" spans="1:42" hidden="1" x14ac:dyDescent="0.35">
      <c r="A332" t="s">
        <v>1344</v>
      </c>
      <c r="B332" s="1">
        <v>45037</v>
      </c>
      <c r="C332" t="s">
        <v>250</v>
      </c>
      <c r="D332" t="s">
        <v>173</v>
      </c>
      <c r="E332">
        <v>1</v>
      </c>
      <c r="F332" t="s">
        <v>48</v>
      </c>
      <c r="G332" t="s">
        <v>96</v>
      </c>
      <c r="H332" t="s">
        <v>32</v>
      </c>
      <c r="I332" t="s">
        <v>33</v>
      </c>
      <c r="J332" t="s">
        <v>44</v>
      </c>
      <c r="K332">
        <v>2023</v>
      </c>
      <c r="L332" t="s">
        <v>35</v>
      </c>
      <c r="M332" t="s">
        <v>5904</v>
      </c>
      <c r="N332" t="s">
        <v>5889</v>
      </c>
      <c r="O332" t="s">
        <v>5898</v>
      </c>
      <c r="P332" t="s">
        <v>5899</v>
      </c>
      <c r="Q332" t="s">
        <v>5905</v>
      </c>
      <c r="R332">
        <v>12500</v>
      </c>
      <c r="S332">
        <v>15500</v>
      </c>
      <c r="T332">
        <v>0.19350000000000001</v>
      </c>
      <c r="U332" t="s">
        <v>5901</v>
      </c>
      <c r="V332">
        <v>12</v>
      </c>
      <c r="W332" s="1">
        <v>45140</v>
      </c>
      <c r="X332" t="s">
        <v>5894</v>
      </c>
      <c r="Y332">
        <v>313</v>
      </c>
      <c r="Z332">
        <v>58</v>
      </c>
      <c r="AA332">
        <v>294</v>
      </c>
      <c r="AB332">
        <v>65</v>
      </c>
      <c r="AC332">
        <v>10</v>
      </c>
      <c r="AD332">
        <v>812500</v>
      </c>
      <c r="AE332" t="s">
        <v>6025</v>
      </c>
      <c r="AF332" s="1">
        <v>46203</v>
      </c>
      <c r="AG332" t="s">
        <v>6152</v>
      </c>
      <c r="AH332" t="s">
        <v>6027</v>
      </c>
      <c r="AI332" t="s">
        <v>6028</v>
      </c>
      <c r="AJ332" t="s">
        <v>6924</v>
      </c>
      <c r="AK332">
        <v>15500</v>
      </c>
      <c r="AL332">
        <v>299.14999999999998</v>
      </c>
      <c r="AM332">
        <v>15200.85</v>
      </c>
      <c r="AN332">
        <v>12500</v>
      </c>
      <c r="AO332">
        <v>2700.85</v>
      </c>
      <c r="AP332">
        <v>0.1777</v>
      </c>
    </row>
    <row r="333" spans="1:42" hidden="1" x14ac:dyDescent="0.35">
      <c r="A333" t="s">
        <v>496</v>
      </c>
      <c r="B333" s="1">
        <v>45047</v>
      </c>
      <c r="C333" t="s">
        <v>497</v>
      </c>
      <c r="D333" t="s">
        <v>115</v>
      </c>
      <c r="E333">
        <v>2</v>
      </c>
      <c r="F333" t="s">
        <v>24</v>
      </c>
      <c r="G333" t="s">
        <v>16</v>
      </c>
      <c r="H333" t="s">
        <v>32</v>
      </c>
      <c r="I333" t="s">
        <v>43</v>
      </c>
      <c r="J333" t="s">
        <v>75</v>
      </c>
      <c r="K333">
        <v>2023</v>
      </c>
      <c r="L333" t="s">
        <v>35</v>
      </c>
      <c r="M333" t="s">
        <v>5988</v>
      </c>
      <c r="N333" t="s">
        <v>5989</v>
      </c>
      <c r="O333" t="s">
        <v>5990</v>
      </c>
      <c r="P333" t="s">
        <v>5907</v>
      </c>
      <c r="Q333" t="s">
        <v>5991</v>
      </c>
      <c r="R333">
        <v>1600</v>
      </c>
      <c r="S333">
        <v>2200</v>
      </c>
      <c r="T333">
        <v>0.2727</v>
      </c>
      <c r="U333" t="s">
        <v>5909</v>
      </c>
      <c r="V333">
        <v>6</v>
      </c>
      <c r="W333" s="1">
        <v>45040</v>
      </c>
      <c r="X333" t="s">
        <v>5894</v>
      </c>
      <c r="Y333">
        <v>84</v>
      </c>
      <c r="Z333">
        <v>117</v>
      </c>
      <c r="AA333">
        <v>174</v>
      </c>
      <c r="AB333">
        <v>47</v>
      </c>
      <c r="AC333">
        <v>10</v>
      </c>
      <c r="AD333">
        <v>75200</v>
      </c>
      <c r="AE333" t="s">
        <v>6025</v>
      </c>
      <c r="AF333" s="1">
        <v>46203</v>
      </c>
      <c r="AG333" t="s">
        <v>6304</v>
      </c>
      <c r="AH333" t="s">
        <v>6035</v>
      </c>
      <c r="AI333" t="s">
        <v>6028</v>
      </c>
      <c r="AJ333" t="s">
        <v>6924</v>
      </c>
      <c r="AK333">
        <v>4400</v>
      </c>
      <c r="AL333">
        <v>603.67999999999995</v>
      </c>
      <c r="AM333">
        <v>3796.32</v>
      </c>
      <c r="AN333">
        <v>3200</v>
      </c>
      <c r="AO333">
        <v>596.32000000000005</v>
      </c>
      <c r="AP333">
        <v>0.15709999999999999</v>
      </c>
    </row>
    <row r="334" spans="1:42" hidden="1" x14ac:dyDescent="0.35">
      <c r="A334" t="s">
        <v>498</v>
      </c>
      <c r="B334" s="1">
        <v>45019</v>
      </c>
      <c r="C334" t="s">
        <v>499</v>
      </c>
      <c r="D334" t="s">
        <v>23</v>
      </c>
      <c r="E334">
        <v>2</v>
      </c>
      <c r="F334" t="s">
        <v>24</v>
      </c>
      <c r="G334" t="s">
        <v>16</v>
      </c>
      <c r="H334" t="s">
        <v>32</v>
      </c>
      <c r="I334" t="s">
        <v>26</v>
      </c>
      <c r="J334" t="s">
        <v>44</v>
      </c>
      <c r="K334">
        <v>2023</v>
      </c>
      <c r="L334" t="s">
        <v>35</v>
      </c>
      <c r="M334" t="s">
        <v>5921</v>
      </c>
      <c r="N334" t="s">
        <v>5913</v>
      </c>
      <c r="O334" t="s">
        <v>5917</v>
      </c>
      <c r="P334" t="s">
        <v>5922</v>
      </c>
      <c r="Q334" t="s">
        <v>5923</v>
      </c>
      <c r="R334">
        <v>57000</v>
      </c>
      <c r="S334">
        <v>69000</v>
      </c>
      <c r="T334">
        <v>0.1739</v>
      </c>
      <c r="U334" t="s">
        <v>5920</v>
      </c>
      <c r="V334">
        <v>12</v>
      </c>
      <c r="W334" s="1">
        <v>44862</v>
      </c>
      <c r="X334" t="s">
        <v>5894</v>
      </c>
      <c r="Y334">
        <v>244</v>
      </c>
      <c r="Z334">
        <v>55</v>
      </c>
      <c r="AA334">
        <v>276</v>
      </c>
      <c r="AB334">
        <v>9</v>
      </c>
      <c r="AC334">
        <v>10</v>
      </c>
      <c r="AD334">
        <v>513000</v>
      </c>
      <c r="AE334" t="s">
        <v>6025</v>
      </c>
      <c r="AF334" s="1">
        <v>46203</v>
      </c>
      <c r="AG334" t="s">
        <v>6306</v>
      </c>
      <c r="AH334" t="s">
        <v>6027</v>
      </c>
      <c r="AI334" t="s">
        <v>6028</v>
      </c>
      <c r="AJ334" t="s">
        <v>6924</v>
      </c>
      <c r="AK334">
        <v>138000</v>
      </c>
      <c r="AL334">
        <v>7465.8</v>
      </c>
      <c r="AM334">
        <v>130534.2</v>
      </c>
      <c r="AN334">
        <v>114000</v>
      </c>
      <c r="AO334">
        <v>16534.2</v>
      </c>
      <c r="AP334">
        <v>0.12670000000000001</v>
      </c>
    </row>
    <row r="335" spans="1:42" hidden="1" x14ac:dyDescent="0.35">
      <c r="A335" t="s">
        <v>500</v>
      </c>
      <c r="B335" s="1">
        <v>45216</v>
      </c>
      <c r="C335" t="s">
        <v>501</v>
      </c>
      <c r="D335" t="s">
        <v>95</v>
      </c>
      <c r="E335">
        <v>1</v>
      </c>
      <c r="F335" t="s">
        <v>30</v>
      </c>
      <c r="G335" t="s">
        <v>16</v>
      </c>
      <c r="H335" t="s">
        <v>17</v>
      </c>
      <c r="I335" t="s">
        <v>43</v>
      </c>
      <c r="J335" t="s">
        <v>55</v>
      </c>
      <c r="K335">
        <v>2023</v>
      </c>
      <c r="L335" t="s">
        <v>51</v>
      </c>
      <c r="M335" t="s">
        <v>5948</v>
      </c>
      <c r="N335" t="s">
        <v>5949</v>
      </c>
      <c r="O335" t="s">
        <v>5950</v>
      </c>
      <c r="P335" t="s">
        <v>5951</v>
      </c>
      <c r="Q335" t="s">
        <v>5952</v>
      </c>
      <c r="R335">
        <v>2900</v>
      </c>
      <c r="S335">
        <v>3800</v>
      </c>
      <c r="T335">
        <v>0.23680000000000001</v>
      </c>
      <c r="U335" t="s">
        <v>5940</v>
      </c>
      <c r="V335">
        <v>12</v>
      </c>
      <c r="W335" s="1">
        <v>45359</v>
      </c>
      <c r="X335" t="s">
        <v>5894</v>
      </c>
      <c r="Y335">
        <v>220</v>
      </c>
      <c r="Z335">
        <v>49</v>
      </c>
      <c r="AA335">
        <v>227</v>
      </c>
      <c r="AB335">
        <v>23</v>
      </c>
      <c r="AC335">
        <v>10</v>
      </c>
      <c r="AD335">
        <v>66700</v>
      </c>
      <c r="AE335" t="s">
        <v>6025</v>
      </c>
      <c r="AF335" s="1">
        <v>46203</v>
      </c>
      <c r="AG335" t="s">
        <v>6222</v>
      </c>
      <c r="AH335" t="s">
        <v>6035</v>
      </c>
      <c r="AI335" t="s">
        <v>6028</v>
      </c>
      <c r="AJ335" t="s">
        <v>6925</v>
      </c>
      <c r="AK335">
        <v>3800</v>
      </c>
      <c r="AL335">
        <v>551.76</v>
      </c>
      <c r="AM335">
        <v>3248.24</v>
      </c>
      <c r="AN335">
        <v>2900</v>
      </c>
      <c r="AO335">
        <v>348.24</v>
      </c>
      <c r="AP335">
        <v>0.1072</v>
      </c>
    </row>
    <row r="336" spans="1:42" hidden="1" x14ac:dyDescent="0.35">
      <c r="A336" t="s">
        <v>1199</v>
      </c>
      <c r="B336" s="1">
        <v>45014</v>
      </c>
      <c r="C336" t="s">
        <v>480</v>
      </c>
      <c r="D336" t="s">
        <v>140</v>
      </c>
      <c r="E336">
        <v>1</v>
      </c>
      <c r="F336" t="s">
        <v>128</v>
      </c>
      <c r="G336" t="s">
        <v>31</v>
      </c>
      <c r="H336" t="s">
        <v>25</v>
      </c>
      <c r="I336" t="s">
        <v>18</v>
      </c>
      <c r="J336" t="s">
        <v>39</v>
      </c>
      <c r="K336">
        <v>2023</v>
      </c>
      <c r="L336" t="s">
        <v>20</v>
      </c>
      <c r="M336" t="s">
        <v>5944</v>
      </c>
      <c r="N336" t="s">
        <v>5931</v>
      </c>
      <c r="O336" t="s">
        <v>5945</v>
      </c>
      <c r="P336" t="s">
        <v>5946</v>
      </c>
      <c r="Q336" t="s">
        <v>5947</v>
      </c>
      <c r="R336">
        <v>6500</v>
      </c>
      <c r="S336">
        <v>8500</v>
      </c>
      <c r="T336">
        <v>0.23530000000000001</v>
      </c>
      <c r="U336" t="s">
        <v>5940</v>
      </c>
      <c r="V336">
        <v>6</v>
      </c>
      <c r="W336" s="1">
        <v>44693</v>
      </c>
      <c r="X336" t="s">
        <v>5894</v>
      </c>
      <c r="Y336">
        <v>116</v>
      </c>
      <c r="Z336">
        <v>117</v>
      </c>
      <c r="AA336">
        <v>124</v>
      </c>
      <c r="AB336">
        <v>67</v>
      </c>
      <c r="AC336">
        <v>10</v>
      </c>
      <c r="AD336">
        <v>435500</v>
      </c>
      <c r="AE336" t="s">
        <v>6025</v>
      </c>
      <c r="AF336" s="1">
        <v>46203</v>
      </c>
      <c r="AG336" t="s">
        <v>6154</v>
      </c>
      <c r="AH336" t="s">
        <v>6035</v>
      </c>
      <c r="AI336" t="s">
        <v>6028</v>
      </c>
      <c r="AJ336" t="s">
        <v>6924</v>
      </c>
      <c r="AK336">
        <v>8500</v>
      </c>
      <c r="AL336">
        <v>600.95000000000005</v>
      </c>
      <c r="AM336">
        <v>7899.05</v>
      </c>
      <c r="AN336">
        <v>6500</v>
      </c>
      <c r="AO336">
        <v>1399.05</v>
      </c>
      <c r="AP336">
        <v>0.17710000000000001</v>
      </c>
    </row>
    <row r="337" spans="1:42" hidden="1" x14ac:dyDescent="0.35">
      <c r="A337" t="s">
        <v>502</v>
      </c>
      <c r="B337" s="1">
        <v>45026</v>
      </c>
      <c r="C337" t="s">
        <v>503</v>
      </c>
      <c r="D337" t="s">
        <v>140</v>
      </c>
      <c r="E337">
        <v>2</v>
      </c>
      <c r="F337" t="s">
        <v>58</v>
      </c>
      <c r="G337" t="s">
        <v>31</v>
      </c>
      <c r="H337" t="s">
        <v>17</v>
      </c>
      <c r="I337" t="s">
        <v>43</v>
      </c>
      <c r="J337" t="s">
        <v>44</v>
      </c>
      <c r="K337">
        <v>2023</v>
      </c>
      <c r="L337" t="s">
        <v>35</v>
      </c>
      <c r="M337" t="s">
        <v>5944</v>
      </c>
      <c r="N337" t="s">
        <v>5931</v>
      </c>
      <c r="O337" t="s">
        <v>5945</v>
      </c>
      <c r="P337" t="s">
        <v>5946</v>
      </c>
      <c r="Q337" t="s">
        <v>5947</v>
      </c>
      <c r="R337">
        <v>6500</v>
      </c>
      <c r="S337">
        <v>8500</v>
      </c>
      <c r="T337">
        <v>0.23530000000000001</v>
      </c>
      <c r="U337" t="s">
        <v>5940</v>
      </c>
      <c r="V337">
        <v>6</v>
      </c>
      <c r="W337" s="1">
        <v>44693</v>
      </c>
      <c r="X337" t="s">
        <v>5894</v>
      </c>
      <c r="Y337">
        <v>116</v>
      </c>
      <c r="Z337">
        <v>117</v>
      </c>
      <c r="AA337">
        <v>124</v>
      </c>
      <c r="AB337">
        <v>67</v>
      </c>
      <c r="AC337">
        <v>10</v>
      </c>
      <c r="AD337">
        <v>435500</v>
      </c>
      <c r="AE337" t="s">
        <v>6025</v>
      </c>
      <c r="AF337" s="1">
        <v>46203</v>
      </c>
      <c r="AG337" t="s">
        <v>6307</v>
      </c>
      <c r="AH337" t="s">
        <v>6035</v>
      </c>
      <c r="AI337" t="s">
        <v>6028</v>
      </c>
      <c r="AJ337" t="s">
        <v>6924</v>
      </c>
      <c r="AK337">
        <v>17000</v>
      </c>
      <c r="AL337">
        <v>1813.9</v>
      </c>
      <c r="AM337">
        <v>15186.1</v>
      </c>
      <c r="AN337">
        <v>13000</v>
      </c>
      <c r="AO337">
        <v>2186.1</v>
      </c>
      <c r="AP337">
        <v>0.14399999999999999</v>
      </c>
    </row>
    <row r="338" spans="1:42" hidden="1" x14ac:dyDescent="0.35">
      <c r="A338" t="s">
        <v>504</v>
      </c>
      <c r="B338" s="1">
        <v>45106</v>
      </c>
      <c r="C338" t="s">
        <v>505</v>
      </c>
      <c r="D338" t="s">
        <v>74</v>
      </c>
      <c r="E338">
        <v>1</v>
      </c>
      <c r="F338" t="s">
        <v>48</v>
      </c>
      <c r="G338" t="s">
        <v>16</v>
      </c>
      <c r="H338" t="s">
        <v>32</v>
      </c>
      <c r="I338" t="s">
        <v>18</v>
      </c>
      <c r="J338" t="s">
        <v>34</v>
      </c>
      <c r="K338">
        <v>2023</v>
      </c>
      <c r="L338" t="s">
        <v>35</v>
      </c>
      <c r="M338" t="s">
        <v>5963</v>
      </c>
      <c r="N338" t="s">
        <v>5949</v>
      </c>
      <c r="O338" t="s">
        <v>5964</v>
      </c>
      <c r="P338" t="s">
        <v>5951</v>
      </c>
      <c r="Q338" t="s">
        <v>5965</v>
      </c>
      <c r="R338">
        <v>5700</v>
      </c>
      <c r="S338">
        <v>7500</v>
      </c>
      <c r="T338">
        <v>0.24</v>
      </c>
      <c r="U338" t="s">
        <v>5940</v>
      </c>
      <c r="V338">
        <v>12</v>
      </c>
      <c r="W338" s="1">
        <v>44865</v>
      </c>
      <c r="X338" t="s">
        <v>5894</v>
      </c>
      <c r="Y338">
        <v>145</v>
      </c>
      <c r="Z338">
        <v>60</v>
      </c>
      <c r="AA338">
        <v>189</v>
      </c>
      <c r="AB338">
        <v>10</v>
      </c>
      <c r="AC338">
        <v>10</v>
      </c>
      <c r="AD338">
        <v>57000</v>
      </c>
      <c r="AE338" t="s">
        <v>6025</v>
      </c>
      <c r="AF338" s="1">
        <v>46203</v>
      </c>
      <c r="AG338" t="s">
        <v>6308</v>
      </c>
      <c r="AH338" t="s">
        <v>6027</v>
      </c>
      <c r="AI338" t="s">
        <v>6028</v>
      </c>
      <c r="AJ338" t="s">
        <v>6924</v>
      </c>
      <c r="AK338">
        <v>7500</v>
      </c>
      <c r="AL338">
        <v>715.5</v>
      </c>
      <c r="AM338">
        <v>6784.5</v>
      </c>
      <c r="AN338">
        <v>5700</v>
      </c>
      <c r="AO338">
        <v>1084.5</v>
      </c>
      <c r="AP338">
        <v>0.1598</v>
      </c>
    </row>
    <row r="339" spans="1:42" hidden="1" x14ac:dyDescent="0.35">
      <c r="A339" t="s">
        <v>506</v>
      </c>
      <c r="B339" s="1">
        <v>45162</v>
      </c>
      <c r="C339" t="s">
        <v>299</v>
      </c>
      <c r="D339" t="s">
        <v>74</v>
      </c>
      <c r="E339">
        <v>1</v>
      </c>
      <c r="F339" t="s">
        <v>128</v>
      </c>
      <c r="G339" t="s">
        <v>67</v>
      </c>
      <c r="H339" t="s">
        <v>17</v>
      </c>
      <c r="I339" t="s">
        <v>18</v>
      </c>
      <c r="J339" t="s">
        <v>59</v>
      </c>
      <c r="K339">
        <v>2023</v>
      </c>
      <c r="L339" t="s">
        <v>60</v>
      </c>
      <c r="M339" t="s">
        <v>5963</v>
      </c>
      <c r="N339" t="s">
        <v>5949</v>
      </c>
      <c r="O339" t="s">
        <v>5964</v>
      </c>
      <c r="P339" t="s">
        <v>5951</v>
      </c>
      <c r="Q339" t="s">
        <v>5965</v>
      </c>
      <c r="R339">
        <v>5700</v>
      </c>
      <c r="S339">
        <v>7500</v>
      </c>
      <c r="T339">
        <v>0.24</v>
      </c>
      <c r="U339" t="s">
        <v>5940</v>
      </c>
      <c r="V339">
        <v>12</v>
      </c>
      <c r="W339" s="1">
        <v>44865</v>
      </c>
      <c r="X339" t="s">
        <v>5894</v>
      </c>
      <c r="Y339">
        <v>145</v>
      </c>
      <c r="Z339">
        <v>60</v>
      </c>
      <c r="AA339">
        <v>189</v>
      </c>
      <c r="AB339">
        <v>10</v>
      </c>
      <c r="AC339">
        <v>10</v>
      </c>
      <c r="AD339">
        <v>57000</v>
      </c>
      <c r="AE339" t="s">
        <v>6025</v>
      </c>
      <c r="AF339" s="1">
        <v>46203</v>
      </c>
      <c r="AG339" t="s">
        <v>6188</v>
      </c>
      <c r="AH339" t="s">
        <v>6035</v>
      </c>
      <c r="AI339" t="s">
        <v>6028</v>
      </c>
      <c r="AJ339" t="s">
        <v>6925</v>
      </c>
      <c r="AK339">
        <v>7500</v>
      </c>
      <c r="AL339">
        <v>1111.5</v>
      </c>
      <c r="AM339">
        <v>6388.5</v>
      </c>
      <c r="AN339">
        <v>5700</v>
      </c>
      <c r="AO339">
        <v>688.5</v>
      </c>
      <c r="AP339">
        <v>0.10780000000000001</v>
      </c>
    </row>
    <row r="340" spans="1:42" hidden="1" x14ac:dyDescent="0.35">
      <c r="A340" t="s">
        <v>1375</v>
      </c>
      <c r="B340" s="1">
        <v>44965</v>
      </c>
      <c r="C340" t="s">
        <v>256</v>
      </c>
      <c r="D340" t="s">
        <v>65</v>
      </c>
      <c r="E340">
        <v>1</v>
      </c>
      <c r="F340" t="s">
        <v>30</v>
      </c>
      <c r="G340" t="s">
        <v>16</v>
      </c>
      <c r="H340" t="s">
        <v>17</v>
      </c>
      <c r="I340" t="s">
        <v>33</v>
      </c>
      <c r="J340" t="s">
        <v>19</v>
      </c>
      <c r="K340">
        <v>2023</v>
      </c>
      <c r="L340" t="s">
        <v>20</v>
      </c>
      <c r="M340" t="s">
        <v>5906</v>
      </c>
      <c r="N340" t="s">
        <v>5889</v>
      </c>
      <c r="O340" t="s">
        <v>5898</v>
      </c>
      <c r="P340" t="s">
        <v>5907</v>
      </c>
      <c r="Q340" t="s">
        <v>5908</v>
      </c>
      <c r="R340">
        <v>17500</v>
      </c>
      <c r="S340">
        <v>22000</v>
      </c>
      <c r="T340">
        <v>0.20449999999999999</v>
      </c>
      <c r="U340" t="s">
        <v>5909</v>
      </c>
      <c r="V340">
        <v>12</v>
      </c>
      <c r="W340" s="1">
        <v>45337</v>
      </c>
      <c r="X340" t="s">
        <v>5894</v>
      </c>
      <c r="Y340">
        <v>373</v>
      </c>
      <c r="Z340">
        <v>88</v>
      </c>
      <c r="AA340">
        <v>389</v>
      </c>
      <c r="AB340">
        <v>78</v>
      </c>
      <c r="AC340">
        <v>10</v>
      </c>
      <c r="AD340">
        <v>1365000</v>
      </c>
      <c r="AE340" t="s">
        <v>6025</v>
      </c>
      <c r="AF340" s="1">
        <v>46203</v>
      </c>
      <c r="AG340" t="s">
        <v>6156</v>
      </c>
      <c r="AH340" t="s">
        <v>6027</v>
      </c>
      <c r="AI340" t="s">
        <v>6028</v>
      </c>
      <c r="AJ340" t="s">
        <v>6924</v>
      </c>
      <c r="AK340">
        <v>22000</v>
      </c>
      <c r="AL340">
        <v>257.39999999999998</v>
      </c>
      <c r="AM340">
        <v>21742.6</v>
      </c>
      <c r="AN340">
        <v>17500</v>
      </c>
      <c r="AO340">
        <v>4242.6000000000004</v>
      </c>
      <c r="AP340">
        <v>0.1951</v>
      </c>
    </row>
    <row r="341" spans="1:42" x14ac:dyDescent="0.35">
      <c r="A341" t="s">
        <v>509</v>
      </c>
      <c r="B341" s="1">
        <v>45055</v>
      </c>
      <c r="C341" t="s">
        <v>343</v>
      </c>
      <c r="D341" t="s">
        <v>54</v>
      </c>
      <c r="E341">
        <v>2</v>
      </c>
      <c r="F341" t="s">
        <v>24</v>
      </c>
      <c r="G341" t="s">
        <v>67</v>
      </c>
      <c r="H341" t="s">
        <v>17</v>
      </c>
      <c r="I341" t="s">
        <v>18</v>
      </c>
      <c r="J341" t="s">
        <v>75</v>
      </c>
      <c r="K341">
        <v>2023</v>
      </c>
      <c r="L341" t="s">
        <v>35</v>
      </c>
      <c r="M341" t="s">
        <v>5888</v>
      </c>
      <c r="N341" t="s">
        <v>5889</v>
      </c>
      <c r="O341" t="s">
        <v>5890</v>
      </c>
      <c r="P341" t="s">
        <v>5891</v>
      </c>
      <c r="Q341" t="s">
        <v>5892</v>
      </c>
      <c r="R341">
        <v>52000</v>
      </c>
      <c r="S341">
        <v>65000</v>
      </c>
      <c r="T341">
        <v>0.2</v>
      </c>
      <c r="U341" t="s">
        <v>5893</v>
      </c>
      <c r="V341">
        <v>12</v>
      </c>
      <c r="W341" s="1">
        <v>45506</v>
      </c>
      <c r="X341" t="s">
        <v>5894</v>
      </c>
      <c r="Y341">
        <v>302</v>
      </c>
      <c r="Z341">
        <v>109</v>
      </c>
      <c r="AA341">
        <v>415</v>
      </c>
      <c r="AB341">
        <v>0</v>
      </c>
      <c r="AC341">
        <v>10</v>
      </c>
      <c r="AD341">
        <v>0</v>
      </c>
      <c r="AE341" t="s">
        <v>6029</v>
      </c>
      <c r="AF341" s="1">
        <v>46203</v>
      </c>
      <c r="AG341" t="s">
        <v>6221</v>
      </c>
      <c r="AH341" t="s">
        <v>6035</v>
      </c>
      <c r="AI341" t="s">
        <v>6028</v>
      </c>
      <c r="AJ341" t="s">
        <v>6924</v>
      </c>
      <c r="AK341">
        <v>130000</v>
      </c>
      <c r="AL341">
        <v>12415</v>
      </c>
      <c r="AM341">
        <v>117585</v>
      </c>
      <c r="AN341">
        <v>104000</v>
      </c>
      <c r="AO341">
        <v>13585</v>
      </c>
      <c r="AP341">
        <v>0.11550000000000001</v>
      </c>
    </row>
    <row r="342" spans="1:42" hidden="1" x14ac:dyDescent="0.35">
      <c r="A342" t="s">
        <v>1176</v>
      </c>
      <c r="B342" s="1">
        <v>45196</v>
      </c>
      <c r="C342" t="s">
        <v>1177</v>
      </c>
      <c r="D342" t="s">
        <v>439</v>
      </c>
      <c r="E342">
        <v>1</v>
      </c>
      <c r="F342" t="s">
        <v>30</v>
      </c>
      <c r="G342" t="s">
        <v>16</v>
      </c>
      <c r="H342" t="s">
        <v>32</v>
      </c>
      <c r="I342" t="s">
        <v>43</v>
      </c>
      <c r="J342" t="s">
        <v>109</v>
      </c>
      <c r="K342">
        <v>2023</v>
      </c>
      <c r="L342" t="s">
        <v>60</v>
      </c>
      <c r="M342" t="s">
        <v>5953</v>
      </c>
      <c r="N342" t="s">
        <v>5949</v>
      </c>
      <c r="O342" t="s">
        <v>5954</v>
      </c>
      <c r="P342" t="s">
        <v>5951</v>
      </c>
      <c r="Q342" t="s">
        <v>5955</v>
      </c>
      <c r="R342">
        <v>1400</v>
      </c>
      <c r="S342">
        <v>1900</v>
      </c>
      <c r="T342">
        <v>0.26319999999999999</v>
      </c>
      <c r="U342" t="s">
        <v>5940</v>
      </c>
      <c r="V342">
        <v>12</v>
      </c>
      <c r="W342" s="1">
        <v>44681</v>
      </c>
      <c r="X342" t="s">
        <v>5894</v>
      </c>
      <c r="Y342">
        <v>129</v>
      </c>
      <c r="Z342">
        <v>73</v>
      </c>
      <c r="AA342">
        <v>194</v>
      </c>
      <c r="AB342">
        <v>7</v>
      </c>
      <c r="AC342">
        <v>10</v>
      </c>
      <c r="AD342">
        <v>9800</v>
      </c>
      <c r="AE342" t="s">
        <v>6025</v>
      </c>
      <c r="AF342" s="1">
        <v>46203</v>
      </c>
      <c r="AG342" t="s">
        <v>6157</v>
      </c>
      <c r="AH342" t="s">
        <v>6035</v>
      </c>
      <c r="AI342" t="s">
        <v>6028</v>
      </c>
      <c r="AJ342" t="s">
        <v>6925</v>
      </c>
      <c r="AK342">
        <v>1900</v>
      </c>
      <c r="AL342">
        <v>1.71</v>
      </c>
      <c r="AM342">
        <v>1898.29</v>
      </c>
      <c r="AN342">
        <v>1400</v>
      </c>
      <c r="AO342">
        <v>498.29</v>
      </c>
      <c r="AP342">
        <v>0.26250000000000001</v>
      </c>
    </row>
    <row r="343" spans="1:42" x14ac:dyDescent="0.35">
      <c r="A343" t="s">
        <v>510</v>
      </c>
      <c r="B343" s="1">
        <v>45214</v>
      </c>
      <c r="C343" t="s">
        <v>511</v>
      </c>
      <c r="D343" t="s">
        <v>42</v>
      </c>
      <c r="E343">
        <v>5</v>
      </c>
      <c r="F343" t="s">
        <v>58</v>
      </c>
      <c r="G343" t="s">
        <v>16</v>
      </c>
      <c r="H343" t="s">
        <v>25</v>
      </c>
      <c r="I343" t="s">
        <v>18</v>
      </c>
      <c r="J343" t="s">
        <v>55</v>
      </c>
      <c r="K343">
        <v>2023</v>
      </c>
      <c r="L343" t="s">
        <v>51</v>
      </c>
      <c r="M343" t="s">
        <v>5897</v>
      </c>
      <c r="N343" t="s">
        <v>5889</v>
      </c>
      <c r="O343" t="s">
        <v>5898</v>
      </c>
      <c r="P343" t="s">
        <v>5899</v>
      </c>
      <c r="Q343" t="s">
        <v>5900</v>
      </c>
      <c r="R343">
        <v>31000</v>
      </c>
      <c r="S343">
        <v>38000</v>
      </c>
      <c r="T343">
        <v>0.1842</v>
      </c>
      <c r="U343" t="s">
        <v>5901</v>
      </c>
      <c r="V343">
        <v>12</v>
      </c>
      <c r="W343" s="1">
        <v>45246</v>
      </c>
      <c r="X343" t="s">
        <v>5894</v>
      </c>
      <c r="Y343">
        <v>278</v>
      </c>
      <c r="Z343">
        <v>80</v>
      </c>
      <c r="AA343">
        <v>346</v>
      </c>
      <c r="AB343">
        <v>0</v>
      </c>
      <c r="AC343">
        <v>10</v>
      </c>
      <c r="AD343">
        <v>0</v>
      </c>
      <c r="AE343" t="s">
        <v>6029</v>
      </c>
      <c r="AF343" s="1">
        <v>46203</v>
      </c>
      <c r="AG343" t="s">
        <v>6309</v>
      </c>
      <c r="AH343" t="s">
        <v>6027</v>
      </c>
      <c r="AI343" t="s">
        <v>6028</v>
      </c>
      <c r="AJ343" t="s">
        <v>6925</v>
      </c>
      <c r="AK343">
        <v>190000</v>
      </c>
      <c r="AL343">
        <v>2565</v>
      </c>
      <c r="AM343">
        <v>187435</v>
      </c>
      <c r="AN343">
        <v>155000</v>
      </c>
      <c r="AO343">
        <v>32435</v>
      </c>
      <c r="AP343">
        <v>0.17299999999999999</v>
      </c>
    </row>
    <row r="344" spans="1:42" hidden="1" x14ac:dyDescent="0.35">
      <c r="A344" t="s">
        <v>512</v>
      </c>
      <c r="B344" s="1">
        <v>44989</v>
      </c>
      <c r="C344" t="s">
        <v>513</v>
      </c>
      <c r="D344" t="s">
        <v>105</v>
      </c>
      <c r="E344">
        <v>3</v>
      </c>
      <c r="F344" t="s">
        <v>48</v>
      </c>
      <c r="G344" t="s">
        <v>16</v>
      </c>
      <c r="H344" t="s">
        <v>17</v>
      </c>
      <c r="I344" t="s">
        <v>33</v>
      </c>
      <c r="J344" t="s">
        <v>39</v>
      </c>
      <c r="K344">
        <v>2023</v>
      </c>
      <c r="L344" t="s">
        <v>20</v>
      </c>
      <c r="M344" t="s">
        <v>5916</v>
      </c>
      <c r="N344" t="s">
        <v>5913</v>
      </c>
      <c r="O344" t="s">
        <v>5917</v>
      </c>
      <c r="P344" t="s">
        <v>5918</v>
      </c>
      <c r="Q344" t="s">
        <v>5919</v>
      </c>
      <c r="R344">
        <v>63000</v>
      </c>
      <c r="S344">
        <v>76000</v>
      </c>
      <c r="T344">
        <v>0.1711</v>
      </c>
      <c r="U344" t="s">
        <v>5920</v>
      </c>
      <c r="V344">
        <v>12</v>
      </c>
      <c r="W344" s="1">
        <v>44617</v>
      </c>
      <c r="X344" t="s">
        <v>5894</v>
      </c>
      <c r="Y344">
        <v>252</v>
      </c>
      <c r="Z344">
        <v>75</v>
      </c>
      <c r="AA344">
        <v>289</v>
      </c>
      <c r="AB344">
        <v>48</v>
      </c>
      <c r="AC344">
        <v>10</v>
      </c>
      <c r="AD344">
        <v>3024000</v>
      </c>
      <c r="AE344" t="s">
        <v>6025</v>
      </c>
      <c r="AF344" s="1">
        <v>46203</v>
      </c>
      <c r="AG344" t="s">
        <v>6311</v>
      </c>
      <c r="AH344" t="s">
        <v>6035</v>
      </c>
      <c r="AI344" t="s">
        <v>6028</v>
      </c>
      <c r="AJ344" t="s">
        <v>6924</v>
      </c>
      <c r="AK344">
        <v>228000</v>
      </c>
      <c r="AL344">
        <v>16324.8</v>
      </c>
      <c r="AM344">
        <v>211675.2</v>
      </c>
      <c r="AN344">
        <v>189000</v>
      </c>
      <c r="AO344">
        <v>22675.200000000001</v>
      </c>
      <c r="AP344">
        <v>0.1071</v>
      </c>
    </row>
    <row r="345" spans="1:42" hidden="1" x14ac:dyDescent="0.35">
      <c r="A345" t="s">
        <v>750</v>
      </c>
      <c r="B345" s="1">
        <v>45058</v>
      </c>
      <c r="C345" t="s">
        <v>258</v>
      </c>
      <c r="D345" t="s">
        <v>205</v>
      </c>
      <c r="E345">
        <v>1</v>
      </c>
      <c r="F345" t="s">
        <v>30</v>
      </c>
      <c r="G345" t="s">
        <v>31</v>
      </c>
      <c r="H345" t="s">
        <v>17</v>
      </c>
      <c r="I345" t="s">
        <v>26</v>
      </c>
      <c r="J345" t="s">
        <v>75</v>
      </c>
      <c r="K345">
        <v>2023</v>
      </c>
      <c r="L345" t="s">
        <v>35</v>
      </c>
      <c r="M345" t="s">
        <v>6003</v>
      </c>
      <c r="N345" t="s">
        <v>5989</v>
      </c>
      <c r="O345" t="s">
        <v>6004</v>
      </c>
      <c r="P345" t="s">
        <v>6005</v>
      </c>
      <c r="Q345" t="s">
        <v>6006</v>
      </c>
      <c r="R345">
        <v>420</v>
      </c>
      <c r="S345">
        <v>650</v>
      </c>
      <c r="T345">
        <v>0.3538</v>
      </c>
      <c r="U345" t="s">
        <v>5909</v>
      </c>
      <c r="V345">
        <v>6</v>
      </c>
      <c r="W345" s="1">
        <v>45071</v>
      </c>
      <c r="X345" t="s">
        <v>5894</v>
      </c>
      <c r="Y345">
        <v>160</v>
      </c>
      <c r="Z345">
        <v>85</v>
      </c>
      <c r="AA345">
        <v>167</v>
      </c>
      <c r="AB345">
        <v>56</v>
      </c>
      <c r="AC345">
        <v>10</v>
      </c>
      <c r="AD345">
        <v>23520</v>
      </c>
      <c r="AE345" t="s">
        <v>6025</v>
      </c>
      <c r="AF345" s="1">
        <v>46203</v>
      </c>
      <c r="AG345" t="s">
        <v>6158</v>
      </c>
      <c r="AH345" t="s">
        <v>6035</v>
      </c>
      <c r="AI345" t="s">
        <v>6028</v>
      </c>
      <c r="AJ345" t="s">
        <v>6924</v>
      </c>
      <c r="AK345">
        <v>650</v>
      </c>
      <c r="AL345">
        <v>57.27</v>
      </c>
      <c r="AM345">
        <v>592.73</v>
      </c>
      <c r="AN345">
        <v>420</v>
      </c>
      <c r="AO345">
        <v>172.73</v>
      </c>
      <c r="AP345">
        <v>0.29139999999999999</v>
      </c>
    </row>
    <row r="346" spans="1:42" hidden="1" x14ac:dyDescent="0.35">
      <c r="A346" t="s">
        <v>514</v>
      </c>
      <c r="B346" s="1">
        <v>44960</v>
      </c>
      <c r="C346" t="s">
        <v>515</v>
      </c>
      <c r="D346" t="s">
        <v>123</v>
      </c>
      <c r="E346">
        <v>1</v>
      </c>
      <c r="F346" t="s">
        <v>30</v>
      </c>
      <c r="G346" t="s">
        <v>31</v>
      </c>
      <c r="H346" t="s">
        <v>32</v>
      </c>
      <c r="I346" t="s">
        <v>26</v>
      </c>
      <c r="J346" t="s">
        <v>19</v>
      </c>
      <c r="K346">
        <v>2023</v>
      </c>
      <c r="L346" t="s">
        <v>20</v>
      </c>
      <c r="M346" t="s">
        <v>5927</v>
      </c>
      <c r="N346" t="s">
        <v>5913</v>
      </c>
      <c r="O346" t="s">
        <v>5917</v>
      </c>
      <c r="P346" t="s">
        <v>5928</v>
      </c>
      <c r="Q346" t="s">
        <v>5929</v>
      </c>
      <c r="R346">
        <v>44000</v>
      </c>
      <c r="S346">
        <v>53000</v>
      </c>
      <c r="T346">
        <v>0.16980000000000001</v>
      </c>
      <c r="U346" t="s">
        <v>5920</v>
      </c>
      <c r="V346">
        <v>12</v>
      </c>
      <c r="W346" s="1">
        <v>45435</v>
      </c>
      <c r="X346" t="s">
        <v>5894</v>
      </c>
      <c r="Y346">
        <v>246</v>
      </c>
      <c r="Z346">
        <v>92</v>
      </c>
      <c r="AA346">
        <v>223</v>
      </c>
      <c r="AB346">
        <v>48</v>
      </c>
      <c r="AC346">
        <v>10</v>
      </c>
      <c r="AD346">
        <v>2112000</v>
      </c>
      <c r="AE346" t="s">
        <v>6025</v>
      </c>
      <c r="AF346" s="1">
        <v>46203</v>
      </c>
      <c r="AG346" t="s">
        <v>6313</v>
      </c>
      <c r="AH346" t="s">
        <v>6027</v>
      </c>
      <c r="AI346" t="s">
        <v>6028</v>
      </c>
      <c r="AJ346" t="s">
        <v>6924</v>
      </c>
      <c r="AK346">
        <v>53000</v>
      </c>
      <c r="AL346">
        <v>2803.7</v>
      </c>
      <c r="AM346">
        <v>50196.3</v>
      </c>
      <c r="AN346">
        <v>44000</v>
      </c>
      <c r="AO346">
        <v>6196.3</v>
      </c>
      <c r="AP346">
        <v>0.1234</v>
      </c>
    </row>
    <row r="347" spans="1:42" hidden="1" x14ac:dyDescent="0.35">
      <c r="A347" t="s">
        <v>915</v>
      </c>
      <c r="B347" s="1">
        <v>45162</v>
      </c>
      <c r="C347" t="s">
        <v>258</v>
      </c>
      <c r="D347" t="s">
        <v>377</v>
      </c>
      <c r="E347">
        <v>1</v>
      </c>
      <c r="F347" t="s">
        <v>24</v>
      </c>
      <c r="G347" t="s">
        <v>16</v>
      </c>
      <c r="H347" t="s">
        <v>32</v>
      </c>
      <c r="I347" t="s">
        <v>18</v>
      </c>
      <c r="J347" t="s">
        <v>59</v>
      </c>
      <c r="K347">
        <v>2023</v>
      </c>
      <c r="L347" t="s">
        <v>60</v>
      </c>
      <c r="M347" t="s">
        <v>6007</v>
      </c>
      <c r="N347" t="s">
        <v>5889</v>
      </c>
      <c r="O347" t="s">
        <v>6008</v>
      </c>
      <c r="P347" t="s">
        <v>5899</v>
      </c>
      <c r="Q347" t="s">
        <v>6009</v>
      </c>
      <c r="R347">
        <v>12000</v>
      </c>
      <c r="S347">
        <v>15000</v>
      </c>
      <c r="T347">
        <v>0.2</v>
      </c>
      <c r="U347" t="s">
        <v>5901</v>
      </c>
      <c r="V347">
        <v>12</v>
      </c>
      <c r="W347" s="1">
        <v>45557</v>
      </c>
      <c r="X347" t="s">
        <v>5894</v>
      </c>
      <c r="Y347">
        <v>118</v>
      </c>
      <c r="Z347">
        <v>87</v>
      </c>
      <c r="AA347">
        <v>209</v>
      </c>
      <c r="AB347">
        <v>10</v>
      </c>
      <c r="AC347">
        <v>10</v>
      </c>
      <c r="AD347">
        <v>120000</v>
      </c>
      <c r="AE347" t="s">
        <v>6025</v>
      </c>
      <c r="AF347" s="1">
        <v>46203</v>
      </c>
      <c r="AG347" t="s">
        <v>6158</v>
      </c>
      <c r="AH347" t="s">
        <v>6035</v>
      </c>
      <c r="AI347" t="s">
        <v>6028</v>
      </c>
      <c r="AJ347" t="s">
        <v>6925</v>
      </c>
      <c r="AK347">
        <v>15000</v>
      </c>
      <c r="AL347">
        <v>118.5</v>
      </c>
      <c r="AM347">
        <v>14881.5</v>
      </c>
      <c r="AN347">
        <v>12000</v>
      </c>
      <c r="AO347">
        <v>2881.5</v>
      </c>
      <c r="AP347">
        <v>0.19359999999999999</v>
      </c>
    </row>
    <row r="348" spans="1:42" hidden="1" x14ac:dyDescent="0.35">
      <c r="A348" t="s">
        <v>516</v>
      </c>
      <c r="B348" s="1">
        <v>44978</v>
      </c>
      <c r="C348" t="s">
        <v>517</v>
      </c>
      <c r="D348" t="s">
        <v>188</v>
      </c>
      <c r="E348">
        <v>1</v>
      </c>
      <c r="F348" t="s">
        <v>58</v>
      </c>
      <c r="G348" t="s">
        <v>31</v>
      </c>
      <c r="H348" t="s">
        <v>25</v>
      </c>
      <c r="I348" t="s">
        <v>43</v>
      </c>
      <c r="J348" t="s">
        <v>19</v>
      </c>
      <c r="K348">
        <v>2023</v>
      </c>
      <c r="L348" t="s">
        <v>20</v>
      </c>
      <c r="M348" t="s">
        <v>5936</v>
      </c>
      <c r="N348" t="s">
        <v>5931</v>
      </c>
      <c r="O348" t="s">
        <v>5937</v>
      </c>
      <c r="P348" t="s">
        <v>5938</v>
      </c>
      <c r="Q348" t="s">
        <v>5939</v>
      </c>
      <c r="R348">
        <v>3400</v>
      </c>
      <c r="S348">
        <v>4500</v>
      </c>
      <c r="T348">
        <v>0.24440000000000001</v>
      </c>
      <c r="U348" t="s">
        <v>5940</v>
      </c>
      <c r="V348">
        <v>6</v>
      </c>
      <c r="W348" s="1">
        <v>45061</v>
      </c>
      <c r="X348" t="s">
        <v>5894</v>
      </c>
      <c r="Y348">
        <v>200</v>
      </c>
      <c r="Z348">
        <v>91</v>
      </c>
      <c r="AA348">
        <v>223</v>
      </c>
      <c r="AB348">
        <v>18</v>
      </c>
      <c r="AC348">
        <v>10</v>
      </c>
      <c r="AD348">
        <v>61200</v>
      </c>
      <c r="AE348" t="s">
        <v>6025</v>
      </c>
      <c r="AF348" s="1">
        <v>46203</v>
      </c>
      <c r="AG348" t="s">
        <v>6314</v>
      </c>
      <c r="AH348" t="s">
        <v>6027</v>
      </c>
      <c r="AI348" t="s">
        <v>6028</v>
      </c>
      <c r="AJ348" t="s">
        <v>6924</v>
      </c>
      <c r="AK348">
        <v>4500</v>
      </c>
      <c r="AL348">
        <v>519.29999999999995</v>
      </c>
      <c r="AM348">
        <v>3980.7</v>
      </c>
      <c r="AN348">
        <v>3400</v>
      </c>
      <c r="AO348">
        <v>580.70000000000005</v>
      </c>
      <c r="AP348">
        <v>0.1459</v>
      </c>
    </row>
    <row r="349" spans="1:42" hidden="1" x14ac:dyDescent="0.35">
      <c r="A349" t="s">
        <v>518</v>
      </c>
      <c r="B349" s="1">
        <v>45230</v>
      </c>
      <c r="C349" t="s">
        <v>362</v>
      </c>
      <c r="D349" t="s">
        <v>95</v>
      </c>
      <c r="E349">
        <v>2</v>
      </c>
      <c r="F349" t="s">
        <v>15</v>
      </c>
      <c r="G349" t="s">
        <v>16</v>
      </c>
      <c r="H349" t="s">
        <v>17</v>
      </c>
      <c r="I349" t="s">
        <v>33</v>
      </c>
      <c r="J349" t="s">
        <v>55</v>
      </c>
      <c r="K349">
        <v>2023</v>
      </c>
      <c r="L349" t="s">
        <v>51</v>
      </c>
      <c r="M349" t="s">
        <v>5948</v>
      </c>
      <c r="N349" t="s">
        <v>5949</v>
      </c>
      <c r="O349" t="s">
        <v>5950</v>
      </c>
      <c r="P349" t="s">
        <v>5951</v>
      </c>
      <c r="Q349" t="s">
        <v>5952</v>
      </c>
      <c r="R349">
        <v>2900</v>
      </c>
      <c r="S349">
        <v>3800</v>
      </c>
      <c r="T349">
        <v>0.23680000000000001</v>
      </c>
      <c r="U349" t="s">
        <v>5940</v>
      </c>
      <c r="V349">
        <v>12</v>
      </c>
      <c r="W349" s="1">
        <v>45359</v>
      </c>
      <c r="X349" t="s">
        <v>5894</v>
      </c>
      <c r="Y349">
        <v>220</v>
      </c>
      <c r="Z349">
        <v>49</v>
      </c>
      <c r="AA349">
        <v>227</v>
      </c>
      <c r="AB349">
        <v>23</v>
      </c>
      <c r="AC349">
        <v>10</v>
      </c>
      <c r="AD349">
        <v>66700</v>
      </c>
      <c r="AE349" t="s">
        <v>6025</v>
      </c>
      <c r="AF349" s="1">
        <v>46203</v>
      </c>
      <c r="AG349" t="s">
        <v>6232</v>
      </c>
      <c r="AH349" t="s">
        <v>6027</v>
      </c>
      <c r="AI349" t="s">
        <v>6028</v>
      </c>
      <c r="AJ349" t="s">
        <v>6925</v>
      </c>
      <c r="AK349">
        <v>7600</v>
      </c>
      <c r="AL349">
        <v>76.760000000000005</v>
      </c>
      <c r="AM349">
        <v>7523.24</v>
      </c>
      <c r="AN349">
        <v>5800</v>
      </c>
      <c r="AO349">
        <v>1723.24</v>
      </c>
      <c r="AP349">
        <v>0.2291</v>
      </c>
    </row>
    <row r="350" spans="1:42" hidden="1" x14ac:dyDescent="0.35">
      <c r="A350" t="s">
        <v>519</v>
      </c>
      <c r="B350" s="1">
        <v>45156</v>
      </c>
      <c r="C350" t="s">
        <v>520</v>
      </c>
      <c r="D350" t="s">
        <v>173</v>
      </c>
      <c r="E350">
        <v>1</v>
      </c>
      <c r="F350" t="s">
        <v>24</v>
      </c>
      <c r="G350" t="s">
        <v>16</v>
      </c>
      <c r="H350" t="s">
        <v>32</v>
      </c>
      <c r="I350" t="s">
        <v>26</v>
      </c>
      <c r="J350" t="s">
        <v>59</v>
      </c>
      <c r="K350">
        <v>2023</v>
      </c>
      <c r="L350" t="s">
        <v>60</v>
      </c>
      <c r="M350" t="s">
        <v>5904</v>
      </c>
      <c r="N350" t="s">
        <v>5889</v>
      </c>
      <c r="O350" t="s">
        <v>5898</v>
      </c>
      <c r="P350" t="s">
        <v>5899</v>
      </c>
      <c r="Q350" t="s">
        <v>5905</v>
      </c>
      <c r="R350">
        <v>12500</v>
      </c>
      <c r="S350">
        <v>15500</v>
      </c>
      <c r="T350">
        <v>0.19350000000000001</v>
      </c>
      <c r="U350" t="s">
        <v>5901</v>
      </c>
      <c r="V350">
        <v>12</v>
      </c>
      <c r="W350" s="1">
        <v>45140</v>
      </c>
      <c r="X350" t="s">
        <v>5894</v>
      </c>
      <c r="Y350">
        <v>313</v>
      </c>
      <c r="Z350">
        <v>58</v>
      </c>
      <c r="AA350">
        <v>294</v>
      </c>
      <c r="AB350">
        <v>65</v>
      </c>
      <c r="AC350">
        <v>10</v>
      </c>
      <c r="AD350">
        <v>812500</v>
      </c>
      <c r="AE350" t="s">
        <v>6025</v>
      </c>
      <c r="AF350" s="1">
        <v>46203</v>
      </c>
      <c r="AG350" t="s">
        <v>6317</v>
      </c>
      <c r="AH350" t="s">
        <v>6027</v>
      </c>
      <c r="AI350" t="s">
        <v>6028</v>
      </c>
      <c r="AJ350" t="s">
        <v>6925</v>
      </c>
      <c r="AK350">
        <v>15500</v>
      </c>
      <c r="AL350">
        <v>2128.15</v>
      </c>
      <c r="AM350">
        <v>13371.85</v>
      </c>
      <c r="AN350">
        <v>12500</v>
      </c>
      <c r="AO350">
        <v>871.85</v>
      </c>
      <c r="AP350">
        <v>6.5199999999999994E-2</v>
      </c>
    </row>
    <row r="351" spans="1:42" hidden="1" x14ac:dyDescent="0.35">
      <c r="A351" t="s">
        <v>521</v>
      </c>
      <c r="B351" s="1">
        <v>45040</v>
      </c>
      <c r="C351" t="s">
        <v>362</v>
      </c>
      <c r="D351" t="s">
        <v>65</v>
      </c>
      <c r="E351">
        <v>1</v>
      </c>
      <c r="F351" t="s">
        <v>66</v>
      </c>
      <c r="G351" t="s">
        <v>96</v>
      </c>
      <c r="H351" t="s">
        <v>17</v>
      </c>
      <c r="I351" t="s">
        <v>43</v>
      </c>
      <c r="J351" t="s">
        <v>44</v>
      </c>
      <c r="K351">
        <v>2023</v>
      </c>
      <c r="L351" t="s">
        <v>35</v>
      </c>
      <c r="M351" t="s">
        <v>5906</v>
      </c>
      <c r="N351" t="s">
        <v>5889</v>
      </c>
      <c r="O351" t="s">
        <v>5898</v>
      </c>
      <c r="P351" t="s">
        <v>5907</v>
      </c>
      <c r="Q351" t="s">
        <v>5908</v>
      </c>
      <c r="R351">
        <v>17500</v>
      </c>
      <c r="S351">
        <v>22000</v>
      </c>
      <c r="T351">
        <v>0.20449999999999999</v>
      </c>
      <c r="U351" t="s">
        <v>5909</v>
      </c>
      <c r="V351">
        <v>12</v>
      </c>
      <c r="W351" s="1">
        <v>45337</v>
      </c>
      <c r="X351" t="s">
        <v>5894</v>
      </c>
      <c r="Y351">
        <v>373</v>
      </c>
      <c r="Z351">
        <v>88</v>
      </c>
      <c r="AA351">
        <v>389</v>
      </c>
      <c r="AB351">
        <v>78</v>
      </c>
      <c r="AC351">
        <v>10</v>
      </c>
      <c r="AD351">
        <v>1365000</v>
      </c>
      <c r="AE351" t="s">
        <v>6025</v>
      </c>
      <c r="AF351" s="1">
        <v>46203</v>
      </c>
      <c r="AG351" t="s">
        <v>6232</v>
      </c>
      <c r="AH351" t="s">
        <v>6027</v>
      </c>
      <c r="AI351" t="s">
        <v>6028</v>
      </c>
      <c r="AJ351" t="s">
        <v>6924</v>
      </c>
      <c r="AK351">
        <v>22000</v>
      </c>
      <c r="AL351">
        <v>2160.4</v>
      </c>
      <c r="AM351">
        <v>19839.599999999999</v>
      </c>
      <c r="AN351">
        <v>17500</v>
      </c>
      <c r="AO351">
        <v>2339.6</v>
      </c>
      <c r="AP351">
        <v>0.1179</v>
      </c>
    </row>
    <row r="352" spans="1:42" x14ac:dyDescent="0.35">
      <c r="A352" t="s">
        <v>766</v>
      </c>
      <c r="B352" s="1">
        <v>45278</v>
      </c>
      <c r="C352" t="s">
        <v>264</v>
      </c>
      <c r="D352" t="s">
        <v>195</v>
      </c>
      <c r="E352">
        <v>1</v>
      </c>
      <c r="F352" t="s">
        <v>58</v>
      </c>
      <c r="G352" t="s">
        <v>79</v>
      </c>
      <c r="H352" t="s">
        <v>32</v>
      </c>
      <c r="I352" t="s">
        <v>18</v>
      </c>
      <c r="J352" t="s">
        <v>155</v>
      </c>
      <c r="K352">
        <v>2023</v>
      </c>
      <c r="L352" t="s">
        <v>51</v>
      </c>
      <c r="M352" t="s">
        <v>5912</v>
      </c>
      <c r="N352" t="s">
        <v>5913</v>
      </c>
      <c r="O352" t="s">
        <v>5914</v>
      </c>
      <c r="P352" t="s">
        <v>5891</v>
      </c>
      <c r="Q352" t="s">
        <v>5915</v>
      </c>
      <c r="R352">
        <v>125000</v>
      </c>
      <c r="S352">
        <v>148000</v>
      </c>
      <c r="T352">
        <v>0.15540000000000001</v>
      </c>
      <c r="U352" t="s">
        <v>5893</v>
      </c>
      <c r="V352">
        <v>12</v>
      </c>
      <c r="W352" s="1">
        <v>44787</v>
      </c>
      <c r="X352" t="s">
        <v>5894</v>
      </c>
      <c r="Y352">
        <v>168</v>
      </c>
      <c r="Z352">
        <v>62</v>
      </c>
      <c r="AA352">
        <v>271</v>
      </c>
      <c r="AB352">
        <v>0</v>
      </c>
      <c r="AC352">
        <v>10</v>
      </c>
      <c r="AD352">
        <v>0</v>
      </c>
      <c r="AE352" t="s">
        <v>6029</v>
      </c>
      <c r="AF352" s="1">
        <v>46203</v>
      </c>
      <c r="AG352" t="s">
        <v>6161</v>
      </c>
      <c r="AH352" t="s">
        <v>6035</v>
      </c>
      <c r="AI352" t="s">
        <v>6028</v>
      </c>
      <c r="AJ352" t="s">
        <v>6925</v>
      </c>
      <c r="AK352">
        <v>148000</v>
      </c>
      <c r="AL352">
        <v>9205.6</v>
      </c>
      <c r="AM352">
        <v>138794.4</v>
      </c>
      <c r="AN352">
        <v>125000</v>
      </c>
      <c r="AO352">
        <v>13794.4</v>
      </c>
      <c r="AP352">
        <v>9.9400000000000002E-2</v>
      </c>
    </row>
    <row r="353" spans="1:42" hidden="1" x14ac:dyDescent="0.35">
      <c r="A353" t="s">
        <v>522</v>
      </c>
      <c r="B353" s="1">
        <v>45057</v>
      </c>
      <c r="C353" t="s">
        <v>523</v>
      </c>
      <c r="D353" t="s">
        <v>188</v>
      </c>
      <c r="E353">
        <v>1</v>
      </c>
      <c r="F353" t="s">
        <v>48</v>
      </c>
      <c r="G353" t="s">
        <v>31</v>
      </c>
      <c r="H353" t="s">
        <v>25</v>
      </c>
      <c r="I353" t="s">
        <v>43</v>
      </c>
      <c r="J353" t="s">
        <v>75</v>
      </c>
      <c r="K353">
        <v>2023</v>
      </c>
      <c r="L353" t="s">
        <v>35</v>
      </c>
      <c r="M353" t="s">
        <v>5936</v>
      </c>
      <c r="N353" t="s">
        <v>5931</v>
      </c>
      <c r="O353" t="s">
        <v>5937</v>
      </c>
      <c r="P353" t="s">
        <v>5938</v>
      </c>
      <c r="Q353" t="s">
        <v>5939</v>
      </c>
      <c r="R353">
        <v>3400</v>
      </c>
      <c r="S353">
        <v>4500</v>
      </c>
      <c r="T353">
        <v>0.24440000000000001</v>
      </c>
      <c r="U353" t="s">
        <v>5940</v>
      </c>
      <c r="V353">
        <v>6</v>
      </c>
      <c r="W353" s="1">
        <v>45061</v>
      </c>
      <c r="X353" t="s">
        <v>5894</v>
      </c>
      <c r="Y353">
        <v>200</v>
      </c>
      <c r="Z353">
        <v>91</v>
      </c>
      <c r="AA353">
        <v>223</v>
      </c>
      <c r="AB353">
        <v>18</v>
      </c>
      <c r="AC353">
        <v>10</v>
      </c>
      <c r="AD353">
        <v>61200</v>
      </c>
      <c r="AE353" t="s">
        <v>6025</v>
      </c>
      <c r="AF353" s="1">
        <v>46203</v>
      </c>
      <c r="AG353" t="s">
        <v>6319</v>
      </c>
      <c r="AH353" t="s">
        <v>6027</v>
      </c>
      <c r="AI353" t="s">
        <v>6028</v>
      </c>
      <c r="AJ353" t="s">
        <v>6924</v>
      </c>
      <c r="AK353">
        <v>4500</v>
      </c>
      <c r="AL353">
        <v>533.25</v>
      </c>
      <c r="AM353">
        <v>3966.75</v>
      </c>
      <c r="AN353">
        <v>3400</v>
      </c>
      <c r="AO353">
        <v>566.75</v>
      </c>
      <c r="AP353">
        <v>0.1429</v>
      </c>
    </row>
    <row r="354" spans="1:42" hidden="1" x14ac:dyDescent="0.35">
      <c r="A354" t="s">
        <v>524</v>
      </c>
      <c r="B354" s="1">
        <v>45019</v>
      </c>
      <c r="C354" t="s">
        <v>525</v>
      </c>
      <c r="D354" t="s">
        <v>208</v>
      </c>
      <c r="E354">
        <v>1</v>
      </c>
      <c r="F354" t="s">
        <v>48</v>
      </c>
      <c r="G354" t="s">
        <v>31</v>
      </c>
      <c r="H354" t="s">
        <v>32</v>
      </c>
      <c r="I354" t="s">
        <v>33</v>
      </c>
      <c r="J354" t="s">
        <v>44</v>
      </c>
      <c r="K354">
        <v>2023</v>
      </c>
      <c r="L354" t="s">
        <v>35</v>
      </c>
      <c r="M354" t="s">
        <v>5910</v>
      </c>
      <c r="N354" t="s">
        <v>5889</v>
      </c>
      <c r="O354" t="s">
        <v>5898</v>
      </c>
      <c r="P354" t="s">
        <v>5907</v>
      </c>
      <c r="Q354" t="s">
        <v>5911</v>
      </c>
      <c r="R354">
        <v>10500</v>
      </c>
      <c r="S354">
        <v>13000</v>
      </c>
      <c r="T354">
        <v>0.1923</v>
      </c>
      <c r="U354" t="s">
        <v>5909</v>
      </c>
      <c r="V354">
        <v>12</v>
      </c>
      <c r="W354" s="1">
        <v>45395</v>
      </c>
      <c r="X354" t="s">
        <v>5894</v>
      </c>
      <c r="Y354">
        <v>256</v>
      </c>
      <c r="Z354">
        <v>119</v>
      </c>
      <c r="AA354">
        <v>288</v>
      </c>
      <c r="AB354">
        <v>32</v>
      </c>
      <c r="AC354">
        <v>10</v>
      </c>
      <c r="AD354">
        <v>336000</v>
      </c>
      <c r="AE354" t="s">
        <v>6025</v>
      </c>
      <c r="AF354" s="1">
        <v>46203</v>
      </c>
      <c r="AG354" t="s">
        <v>6321</v>
      </c>
      <c r="AH354" t="s">
        <v>6027</v>
      </c>
      <c r="AI354" t="s">
        <v>6028</v>
      </c>
      <c r="AJ354" t="s">
        <v>6924</v>
      </c>
      <c r="AK354">
        <v>13000</v>
      </c>
      <c r="AL354">
        <v>1331.2</v>
      </c>
      <c r="AM354">
        <v>11668.8</v>
      </c>
      <c r="AN354">
        <v>10500</v>
      </c>
      <c r="AO354">
        <v>1168.8</v>
      </c>
      <c r="AP354">
        <v>0.1002</v>
      </c>
    </row>
    <row r="355" spans="1:42" hidden="1" x14ac:dyDescent="0.35">
      <c r="A355" t="s">
        <v>707</v>
      </c>
      <c r="B355" s="1">
        <v>45213</v>
      </c>
      <c r="C355" t="s">
        <v>708</v>
      </c>
      <c r="D355" t="s">
        <v>123</v>
      </c>
      <c r="E355">
        <v>5</v>
      </c>
      <c r="F355" t="s">
        <v>128</v>
      </c>
      <c r="G355" t="s">
        <v>31</v>
      </c>
      <c r="H355" t="s">
        <v>25</v>
      </c>
      <c r="I355" t="s">
        <v>43</v>
      </c>
      <c r="J355" t="s">
        <v>55</v>
      </c>
      <c r="K355">
        <v>2023</v>
      </c>
      <c r="L355" t="s">
        <v>51</v>
      </c>
      <c r="M355" t="s">
        <v>5927</v>
      </c>
      <c r="N355" t="s">
        <v>5913</v>
      </c>
      <c r="O355" t="s">
        <v>5917</v>
      </c>
      <c r="P355" t="s">
        <v>5928</v>
      </c>
      <c r="Q355" t="s">
        <v>5929</v>
      </c>
      <c r="R355">
        <v>44000</v>
      </c>
      <c r="S355">
        <v>53000</v>
      </c>
      <c r="T355">
        <v>0.16980000000000001</v>
      </c>
      <c r="U355" t="s">
        <v>5920</v>
      </c>
      <c r="V355">
        <v>12</v>
      </c>
      <c r="W355" s="1">
        <v>45435</v>
      </c>
      <c r="X355" t="s">
        <v>5894</v>
      </c>
      <c r="Y355">
        <v>246</v>
      </c>
      <c r="Z355">
        <v>92</v>
      </c>
      <c r="AA355">
        <v>223</v>
      </c>
      <c r="AB355">
        <v>48</v>
      </c>
      <c r="AC355">
        <v>10</v>
      </c>
      <c r="AD355">
        <v>2112000</v>
      </c>
      <c r="AE355" t="s">
        <v>6025</v>
      </c>
      <c r="AF355" s="1">
        <v>46203</v>
      </c>
      <c r="AG355" t="s">
        <v>6163</v>
      </c>
      <c r="AH355" t="s">
        <v>6035</v>
      </c>
      <c r="AI355" t="s">
        <v>6028</v>
      </c>
      <c r="AJ355" t="s">
        <v>6925</v>
      </c>
      <c r="AK355">
        <v>265000</v>
      </c>
      <c r="AL355">
        <v>25758</v>
      </c>
      <c r="AM355">
        <v>239242</v>
      </c>
      <c r="AN355">
        <v>220000</v>
      </c>
      <c r="AO355">
        <v>19242</v>
      </c>
      <c r="AP355">
        <v>8.0399999999999999E-2</v>
      </c>
    </row>
    <row r="356" spans="1:42" x14ac:dyDescent="0.35">
      <c r="A356" t="s">
        <v>526</v>
      </c>
      <c r="B356" s="1">
        <v>45171</v>
      </c>
      <c r="C356" t="s">
        <v>527</v>
      </c>
      <c r="D356" t="s">
        <v>54</v>
      </c>
      <c r="E356">
        <v>1</v>
      </c>
      <c r="F356" t="s">
        <v>48</v>
      </c>
      <c r="G356" t="s">
        <v>96</v>
      </c>
      <c r="H356" t="s">
        <v>17</v>
      </c>
      <c r="I356" t="s">
        <v>26</v>
      </c>
      <c r="J356" t="s">
        <v>109</v>
      </c>
      <c r="K356">
        <v>2023</v>
      </c>
      <c r="L356" t="s">
        <v>60</v>
      </c>
      <c r="M356" t="s">
        <v>5888</v>
      </c>
      <c r="N356" t="s">
        <v>5889</v>
      </c>
      <c r="O356" t="s">
        <v>5890</v>
      </c>
      <c r="P356" t="s">
        <v>5891</v>
      </c>
      <c r="Q356" t="s">
        <v>5892</v>
      </c>
      <c r="R356">
        <v>52000</v>
      </c>
      <c r="S356">
        <v>65000</v>
      </c>
      <c r="T356">
        <v>0.2</v>
      </c>
      <c r="U356" t="s">
        <v>5893</v>
      </c>
      <c r="V356">
        <v>12</v>
      </c>
      <c r="W356" s="1">
        <v>45506</v>
      </c>
      <c r="X356" t="s">
        <v>5894</v>
      </c>
      <c r="Y356">
        <v>302</v>
      </c>
      <c r="Z356">
        <v>109</v>
      </c>
      <c r="AA356">
        <v>415</v>
      </c>
      <c r="AB356">
        <v>0</v>
      </c>
      <c r="AC356">
        <v>10</v>
      </c>
      <c r="AD356">
        <v>0</v>
      </c>
      <c r="AE356" t="s">
        <v>6029</v>
      </c>
      <c r="AF356" s="1">
        <v>46203</v>
      </c>
      <c r="AG356" t="s">
        <v>6323</v>
      </c>
      <c r="AH356" t="s">
        <v>6027</v>
      </c>
      <c r="AI356" t="s">
        <v>6028</v>
      </c>
      <c r="AJ356" t="s">
        <v>6925</v>
      </c>
      <c r="AK356">
        <v>65000</v>
      </c>
      <c r="AL356">
        <v>4784</v>
      </c>
      <c r="AM356">
        <v>60216</v>
      </c>
      <c r="AN356">
        <v>52000</v>
      </c>
      <c r="AO356">
        <v>8216</v>
      </c>
      <c r="AP356">
        <v>0.13639999999999999</v>
      </c>
    </row>
    <row r="357" spans="1:42" hidden="1" x14ac:dyDescent="0.35">
      <c r="A357" t="s">
        <v>884</v>
      </c>
      <c r="B357" s="1">
        <v>44935</v>
      </c>
      <c r="C357" t="s">
        <v>708</v>
      </c>
      <c r="D357" t="s">
        <v>100</v>
      </c>
      <c r="E357">
        <v>1</v>
      </c>
      <c r="F357" t="s">
        <v>24</v>
      </c>
      <c r="G357" t="s">
        <v>31</v>
      </c>
      <c r="H357" t="s">
        <v>32</v>
      </c>
      <c r="I357" t="s">
        <v>43</v>
      </c>
      <c r="J357" t="s">
        <v>112</v>
      </c>
      <c r="K357">
        <v>2023</v>
      </c>
      <c r="L357" t="s">
        <v>20</v>
      </c>
      <c r="M357" t="s">
        <v>5941</v>
      </c>
      <c r="N357" t="s">
        <v>5931</v>
      </c>
      <c r="O357" t="s">
        <v>5942</v>
      </c>
      <c r="P357" t="s">
        <v>5938</v>
      </c>
      <c r="Q357" t="s">
        <v>5943</v>
      </c>
      <c r="R357">
        <v>9800</v>
      </c>
      <c r="S357">
        <v>12500</v>
      </c>
      <c r="T357">
        <v>0.216</v>
      </c>
      <c r="U357" t="s">
        <v>5940</v>
      </c>
      <c r="V357">
        <v>6</v>
      </c>
      <c r="W357" s="1">
        <v>45383</v>
      </c>
      <c r="X357" t="s">
        <v>5894</v>
      </c>
      <c r="Y357">
        <v>102</v>
      </c>
      <c r="Z357">
        <v>94</v>
      </c>
      <c r="AA357">
        <v>142</v>
      </c>
      <c r="AB357">
        <v>76</v>
      </c>
      <c r="AC357">
        <v>10</v>
      </c>
      <c r="AD357">
        <v>744800</v>
      </c>
      <c r="AE357" t="s">
        <v>6025</v>
      </c>
      <c r="AF357" s="1">
        <v>46203</v>
      </c>
      <c r="AG357" t="s">
        <v>6163</v>
      </c>
      <c r="AH357" t="s">
        <v>6035</v>
      </c>
      <c r="AI357" t="s">
        <v>6028</v>
      </c>
      <c r="AJ357" t="s">
        <v>6924</v>
      </c>
      <c r="AK357">
        <v>12500</v>
      </c>
      <c r="AL357">
        <v>1173.75</v>
      </c>
      <c r="AM357">
        <v>11326.25</v>
      </c>
      <c r="AN357">
        <v>9800</v>
      </c>
      <c r="AO357">
        <v>1526.25</v>
      </c>
      <c r="AP357">
        <v>0.1348</v>
      </c>
    </row>
    <row r="358" spans="1:42" x14ac:dyDescent="0.35">
      <c r="A358" t="s">
        <v>1404</v>
      </c>
      <c r="B358" s="1">
        <v>45120</v>
      </c>
      <c r="C358" t="s">
        <v>1405</v>
      </c>
      <c r="D358" t="s">
        <v>195</v>
      </c>
      <c r="E358">
        <v>2</v>
      </c>
      <c r="F358" t="s">
        <v>30</v>
      </c>
      <c r="G358" t="s">
        <v>71</v>
      </c>
      <c r="H358" t="s">
        <v>17</v>
      </c>
      <c r="I358" t="s">
        <v>18</v>
      </c>
      <c r="J358" t="s">
        <v>97</v>
      </c>
      <c r="K358">
        <v>2023</v>
      </c>
      <c r="L358" t="s">
        <v>60</v>
      </c>
      <c r="M358" t="s">
        <v>5912</v>
      </c>
      <c r="N358" t="s">
        <v>5913</v>
      </c>
      <c r="O358" t="s">
        <v>5914</v>
      </c>
      <c r="P358" t="s">
        <v>5891</v>
      </c>
      <c r="Q358" t="s">
        <v>5915</v>
      </c>
      <c r="R358">
        <v>125000</v>
      </c>
      <c r="S358">
        <v>148000</v>
      </c>
      <c r="T358">
        <v>0.15540000000000001</v>
      </c>
      <c r="U358" t="s">
        <v>5893</v>
      </c>
      <c r="V358">
        <v>12</v>
      </c>
      <c r="W358" s="1">
        <v>44787</v>
      </c>
      <c r="X358" t="s">
        <v>5894</v>
      </c>
      <c r="Y358">
        <v>168</v>
      </c>
      <c r="Z358">
        <v>62</v>
      </c>
      <c r="AA358">
        <v>271</v>
      </c>
      <c r="AB358">
        <v>0</v>
      </c>
      <c r="AC358">
        <v>10</v>
      </c>
      <c r="AD358">
        <v>0</v>
      </c>
      <c r="AE358" t="s">
        <v>6029</v>
      </c>
      <c r="AF358" s="1">
        <v>46203</v>
      </c>
      <c r="AG358" t="s">
        <v>6165</v>
      </c>
      <c r="AH358" t="s">
        <v>6027</v>
      </c>
      <c r="AI358" t="s">
        <v>6028</v>
      </c>
      <c r="AJ358" t="s">
        <v>6925</v>
      </c>
      <c r="AK358">
        <v>296000</v>
      </c>
      <c r="AL358">
        <v>2634.4</v>
      </c>
      <c r="AM358">
        <v>293365.59999999998</v>
      </c>
      <c r="AN358">
        <v>250000</v>
      </c>
      <c r="AO358">
        <v>43365.599999999999</v>
      </c>
      <c r="AP358">
        <v>0.14779999999999999</v>
      </c>
    </row>
    <row r="359" spans="1:42" hidden="1" x14ac:dyDescent="0.35">
      <c r="A359" t="s">
        <v>531</v>
      </c>
      <c r="B359" s="1">
        <v>44994</v>
      </c>
      <c r="C359" t="s">
        <v>532</v>
      </c>
      <c r="D359" t="s">
        <v>377</v>
      </c>
      <c r="E359">
        <v>1</v>
      </c>
      <c r="F359" t="s">
        <v>66</v>
      </c>
      <c r="G359" t="s">
        <v>16</v>
      </c>
      <c r="H359" t="s">
        <v>17</v>
      </c>
      <c r="I359" t="s">
        <v>33</v>
      </c>
      <c r="J359" t="s">
        <v>39</v>
      </c>
      <c r="K359">
        <v>2023</v>
      </c>
      <c r="L359" t="s">
        <v>20</v>
      </c>
      <c r="M359" t="s">
        <v>6007</v>
      </c>
      <c r="N359" t="s">
        <v>5889</v>
      </c>
      <c r="O359" t="s">
        <v>6008</v>
      </c>
      <c r="P359" t="s">
        <v>5899</v>
      </c>
      <c r="Q359" t="s">
        <v>6009</v>
      </c>
      <c r="R359">
        <v>12000</v>
      </c>
      <c r="S359">
        <v>15000</v>
      </c>
      <c r="T359">
        <v>0.2</v>
      </c>
      <c r="U359" t="s">
        <v>5901</v>
      </c>
      <c r="V359">
        <v>12</v>
      </c>
      <c r="W359" s="1">
        <v>45557</v>
      </c>
      <c r="X359" t="s">
        <v>5894</v>
      </c>
      <c r="Y359">
        <v>118</v>
      </c>
      <c r="Z359">
        <v>87</v>
      </c>
      <c r="AA359">
        <v>209</v>
      </c>
      <c r="AB359">
        <v>10</v>
      </c>
      <c r="AC359">
        <v>10</v>
      </c>
      <c r="AD359">
        <v>120000</v>
      </c>
      <c r="AE359" t="s">
        <v>6025</v>
      </c>
      <c r="AF359" s="1">
        <v>46203</v>
      </c>
      <c r="AG359" t="s">
        <v>6325</v>
      </c>
      <c r="AH359" t="s">
        <v>6027</v>
      </c>
      <c r="AI359" t="s">
        <v>6028</v>
      </c>
      <c r="AJ359" t="s">
        <v>6924</v>
      </c>
      <c r="AK359">
        <v>15000</v>
      </c>
      <c r="AL359">
        <v>1729.5</v>
      </c>
      <c r="AM359">
        <v>13270.5</v>
      </c>
      <c r="AN359">
        <v>12000</v>
      </c>
      <c r="AO359">
        <v>1270.5</v>
      </c>
      <c r="AP359">
        <v>9.5699999999999993E-2</v>
      </c>
    </row>
    <row r="360" spans="1:42" hidden="1" x14ac:dyDescent="0.35">
      <c r="A360" t="s">
        <v>533</v>
      </c>
      <c r="B360" s="1">
        <v>45155</v>
      </c>
      <c r="C360" t="s">
        <v>534</v>
      </c>
      <c r="D360" t="s">
        <v>74</v>
      </c>
      <c r="E360">
        <v>1</v>
      </c>
      <c r="F360" t="s">
        <v>24</v>
      </c>
      <c r="G360" t="s">
        <v>31</v>
      </c>
      <c r="H360" t="s">
        <v>17</v>
      </c>
      <c r="I360" t="s">
        <v>43</v>
      </c>
      <c r="J360" t="s">
        <v>59</v>
      </c>
      <c r="K360">
        <v>2023</v>
      </c>
      <c r="L360" t="s">
        <v>60</v>
      </c>
      <c r="M360" t="s">
        <v>5963</v>
      </c>
      <c r="N360" t="s">
        <v>5949</v>
      </c>
      <c r="O360" t="s">
        <v>5964</v>
      </c>
      <c r="P360" t="s">
        <v>5951</v>
      </c>
      <c r="Q360" t="s">
        <v>5965</v>
      </c>
      <c r="R360">
        <v>5700</v>
      </c>
      <c r="S360">
        <v>7500</v>
      </c>
      <c r="T360">
        <v>0.24</v>
      </c>
      <c r="U360" t="s">
        <v>5940</v>
      </c>
      <c r="V360">
        <v>12</v>
      </c>
      <c r="W360" s="1">
        <v>44865</v>
      </c>
      <c r="X360" t="s">
        <v>5894</v>
      </c>
      <c r="Y360">
        <v>145</v>
      </c>
      <c r="Z360">
        <v>60</v>
      </c>
      <c r="AA360">
        <v>189</v>
      </c>
      <c r="AB360">
        <v>10</v>
      </c>
      <c r="AC360">
        <v>10</v>
      </c>
      <c r="AD360">
        <v>57000</v>
      </c>
      <c r="AE360" t="s">
        <v>6025</v>
      </c>
      <c r="AF360" s="1">
        <v>46203</v>
      </c>
      <c r="AG360" t="s">
        <v>6326</v>
      </c>
      <c r="AH360" t="s">
        <v>6035</v>
      </c>
      <c r="AI360" t="s">
        <v>6028</v>
      </c>
      <c r="AJ360" t="s">
        <v>6925</v>
      </c>
      <c r="AK360">
        <v>7500</v>
      </c>
      <c r="AL360">
        <v>339.75</v>
      </c>
      <c r="AM360">
        <v>7160.25</v>
      </c>
      <c r="AN360">
        <v>5700</v>
      </c>
      <c r="AO360">
        <v>1460.25</v>
      </c>
      <c r="AP360">
        <v>0.2039</v>
      </c>
    </row>
    <row r="361" spans="1:42" hidden="1" x14ac:dyDescent="0.35">
      <c r="A361" t="s">
        <v>556</v>
      </c>
      <c r="B361" s="1">
        <v>45082</v>
      </c>
      <c r="C361" t="s">
        <v>270</v>
      </c>
      <c r="D361" t="s">
        <v>216</v>
      </c>
      <c r="E361">
        <v>1</v>
      </c>
      <c r="F361" t="s">
        <v>30</v>
      </c>
      <c r="G361" t="s">
        <v>16</v>
      </c>
      <c r="H361" t="s">
        <v>25</v>
      </c>
      <c r="I361" t="s">
        <v>18</v>
      </c>
      <c r="J361" t="s">
        <v>34</v>
      </c>
      <c r="K361">
        <v>2023</v>
      </c>
      <c r="L361" t="s">
        <v>35</v>
      </c>
      <c r="M361" t="s">
        <v>5999</v>
      </c>
      <c r="N361" t="s">
        <v>5989</v>
      </c>
      <c r="O361" t="s">
        <v>6000</v>
      </c>
      <c r="P361" t="s">
        <v>6001</v>
      </c>
      <c r="Q361" t="s">
        <v>6002</v>
      </c>
      <c r="R361">
        <v>300</v>
      </c>
      <c r="S361">
        <v>500</v>
      </c>
      <c r="T361">
        <v>0.4</v>
      </c>
      <c r="U361" t="s">
        <v>5940</v>
      </c>
      <c r="V361">
        <v>3</v>
      </c>
      <c r="W361" s="1">
        <v>45115</v>
      </c>
      <c r="X361" t="s">
        <v>5894</v>
      </c>
      <c r="Y361">
        <v>197</v>
      </c>
      <c r="Z361">
        <v>100</v>
      </c>
      <c r="AA361">
        <v>205</v>
      </c>
      <c r="AB361">
        <v>66</v>
      </c>
      <c r="AC361">
        <v>10</v>
      </c>
      <c r="AD361">
        <v>19800</v>
      </c>
      <c r="AE361" t="s">
        <v>6025</v>
      </c>
      <c r="AF361" s="1">
        <v>46203</v>
      </c>
      <c r="AG361" t="s">
        <v>6166</v>
      </c>
      <c r="AH361" t="s">
        <v>6035</v>
      </c>
      <c r="AI361" t="s">
        <v>6028</v>
      </c>
      <c r="AJ361" t="s">
        <v>6924</v>
      </c>
      <c r="AK361">
        <v>500</v>
      </c>
      <c r="AL361">
        <v>66.5</v>
      </c>
      <c r="AM361">
        <v>433.5</v>
      </c>
      <c r="AN361">
        <v>300</v>
      </c>
      <c r="AO361">
        <v>133.5</v>
      </c>
      <c r="AP361">
        <v>0.308</v>
      </c>
    </row>
    <row r="362" spans="1:42" hidden="1" x14ac:dyDescent="0.35">
      <c r="A362" t="s">
        <v>535</v>
      </c>
      <c r="B362" s="1">
        <v>44969</v>
      </c>
      <c r="C362" t="s">
        <v>536</v>
      </c>
      <c r="D362" t="s">
        <v>87</v>
      </c>
      <c r="E362">
        <v>1</v>
      </c>
      <c r="F362" t="s">
        <v>24</v>
      </c>
      <c r="G362" t="s">
        <v>31</v>
      </c>
      <c r="H362" t="s">
        <v>32</v>
      </c>
      <c r="I362" t="s">
        <v>43</v>
      </c>
      <c r="J362" t="s">
        <v>19</v>
      </c>
      <c r="K362">
        <v>2023</v>
      </c>
      <c r="L362" t="s">
        <v>20</v>
      </c>
      <c r="M362" t="s">
        <v>5924</v>
      </c>
      <c r="N362" t="s">
        <v>5913</v>
      </c>
      <c r="O362" t="s">
        <v>5917</v>
      </c>
      <c r="P362" t="s">
        <v>5925</v>
      </c>
      <c r="Q362" t="s">
        <v>5926</v>
      </c>
      <c r="R362">
        <v>46000</v>
      </c>
      <c r="S362">
        <v>56000</v>
      </c>
      <c r="T362">
        <v>0.17860000000000001</v>
      </c>
      <c r="U362" t="s">
        <v>5920</v>
      </c>
      <c r="V362">
        <v>12</v>
      </c>
      <c r="W362" s="1">
        <v>44847</v>
      </c>
      <c r="X362" t="s">
        <v>5894</v>
      </c>
      <c r="Y362">
        <v>224</v>
      </c>
      <c r="Z362">
        <v>96</v>
      </c>
      <c r="AA362">
        <v>304</v>
      </c>
      <c r="AB362">
        <v>54</v>
      </c>
      <c r="AC362">
        <v>10</v>
      </c>
      <c r="AD362">
        <v>2484000</v>
      </c>
      <c r="AE362" t="s">
        <v>6025</v>
      </c>
      <c r="AF362" s="1">
        <v>46203</v>
      </c>
      <c r="AG362" t="s">
        <v>6328</v>
      </c>
      <c r="AH362" t="s">
        <v>6035</v>
      </c>
      <c r="AI362" t="s">
        <v>6028</v>
      </c>
      <c r="AJ362" t="s">
        <v>6924</v>
      </c>
      <c r="AK362">
        <v>56000</v>
      </c>
      <c r="AL362">
        <v>5588.8</v>
      </c>
      <c r="AM362">
        <v>50411.199999999997</v>
      </c>
      <c r="AN362">
        <v>46000</v>
      </c>
      <c r="AO362">
        <v>4411.2</v>
      </c>
      <c r="AP362">
        <v>8.7499999999999994E-2</v>
      </c>
    </row>
    <row r="363" spans="1:42" hidden="1" x14ac:dyDescent="0.35">
      <c r="A363" t="s">
        <v>664</v>
      </c>
      <c r="B363" s="1">
        <v>45115</v>
      </c>
      <c r="C363" t="s">
        <v>665</v>
      </c>
      <c r="D363" t="s">
        <v>70</v>
      </c>
      <c r="E363">
        <v>2</v>
      </c>
      <c r="F363" t="s">
        <v>15</v>
      </c>
      <c r="G363" t="s">
        <v>71</v>
      </c>
      <c r="H363" t="s">
        <v>17</v>
      </c>
      <c r="I363" t="s">
        <v>43</v>
      </c>
      <c r="J363" t="s">
        <v>97</v>
      </c>
      <c r="K363">
        <v>2023</v>
      </c>
      <c r="L363" t="s">
        <v>60</v>
      </c>
      <c r="M363" t="s">
        <v>5970</v>
      </c>
      <c r="N363" t="s">
        <v>5949</v>
      </c>
      <c r="O363" t="s">
        <v>5971</v>
      </c>
      <c r="P363" t="s">
        <v>5922</v>
      </c>
      <c r="Q363" t="s">
        <v>5972</v>
      </c>
      <c r="R363">
        <v>9500</v>
      </c>
      <c r="S363">
        <v>12000</v>
      </c>
      <c r="T363">
        <v>0.20830000000000001</v>
      </c>
      <c r="U363" t="s">
        <v>5920</v>
      </c>
      <c r="V363">
        <v>12</v>
      </c>
      <c r="W363" s="1">
        <v>44840</v>
      </c>
      <c r="X363" t="s">
        <v>5894</v>
      </c>
      <c r="Y363">
        <v>160</v>
      </c>
      <c r="Z363">
        <v>82</v>
      </c>
      <c r="AA363">
        <v>171</v>
      </c>
      <c r="AB363">
        <v>27</v>
      </c>
      <c r="AC363">
        <v>10</v>
      </c>
      <c r="AD363">
        <v>256500</v>
      </c>
      <c r="AE363" t="s">
        <v>6025</v>
      </c>
      <c r="AF363" s="1">
        <v>46203</v>
      </c>
      <c r="AG363" t="s">
        <v>6167</v>
      </c>
      <c r="AH363" t="s">
        <v>6035</v>
      </c>
      <c r="AI363" t="s">
        <v>6028</v>
      </c>
      <c r="AJ363" t="s">
        <v>6925</v>
      </c>
      <c r="AK363">
        <v>24000</v>
      </c>
      <c r="AL363">
        <v>1754.4</v>
      </c>
      <c r="AM363">
        <v>22245.599999999999</v>
      </c>
      <c r="AN363">
        <v>19000</v>
      </c>
      <c r="AO363">
        <v>3245.6</v>
      </c>
      <c r="AP363">
        <v>0.1459</v>
      </c>
    </row>
    <row r="364" spans="1:42" x14ac:dyDescent="0.35">
      <c r="A364" t="s">
        <v>538</v>
      </c>
      <c r="B364" s="1">
        <v>45112</v>
      </c>
      <c r="C364" t="s">
        <v>505</v>
      </c>
      <c r="D364" t="s">
        <v>42</v>
      </c>
      <c r="E364">
        <v>1</v>
      </c>
      <c r="F364" t="s">
        <v>48</v>
      </c>
      <c r="G364" t="s">
        <v>16</v>
      </c>
      <c r="H364" t="s">
        <v>32</v>
      </c>
      <c r="I364" t="s">
        <v>33</v>
      </c>
      <c r="J364" t="s">
        <v>97</v>
      </c>
      <c r="K364">
        <v>2023</v>
      </c>
      <c r="L364" t="s">
        <v>60</v>
      </c>
      <c r="M364" t="s">
        <v>5897</v>
      </c>
      <c r="N364" t="s">
        <v>5889</v>
      </c>
      <c r="O364" t="s">
        <v>5898</v>
      </c>
      <c r="P364" t="s">
        <v>5899</v>
      </c>
      <c r="Q364" t="s">
        <v>5900</v>
      </c>
      <c r="R364">
        <v>31000</v>
      </c>
      <c r="S364">
        <v>38000</v>
      </c>
      <c r="T364">
        <v>0.1842</v>
      </c>
      <c r="U364" t="s">
        <v>5901</v>
      </c>
      <c r="V364">
        <v>12</v>
      </c>
      <c r="W364" s="1">
        <v>45246</v>
      </c>
      <c r="X364" t="s">
        <v>5894</v>
      </c>
      <c r="Y364">
        <v>278</v>
      </c>
      <c r="Z364">
        <v>80</v>
      </c>
      <c r="AA364">
        <v>346</v>
      </c>
      <c r="AB364">
        <v>0</v>
      </c>
      <c r="AC364">
        <v>10</v>
      </c>
      <c r="AD364">
        <v>0</v>
      </c>
      <c r="AE364" t="s">
        <v>6029</v>
      </c>
      <c r="AF364" s="1">
        <v>46203</v>
      </c>
      <c r="AG364" t="s">
        <v>6308</v>
      </c>
      <c r="AH364" t="s">
        <v>6027</v>
      </c>
      <c r="AI364" t="s">
        <v>6028</v>
      </c>
      <c r="AJ364" t="s">
        <v>6925</v>
      </c>
      <c r="AK364">
        <v>38000</v>
      </c>
      <c r="AL364">
        <v>2492.8000000000002</v>
      </c>
      <c r="AM364">
        <v>35507.199999999997</v>
      </c>
      <c r="AN364">
        <v>31000</v>
      </c>
      <c r="AO364">
        <v>4507.2</v>
      </c>
      <c r="AP364">
        <v>0.12690000000000001</v>
      </c>
    </row>
    <row r="365" spans="1:42" hidden="1" x14ac:dyDescent="0.35">
      <c r="A365" t="s">
        <v>619</v>
      </c>
      <c r="B365" s="1">
        <v>45090</v>
      </c>
      <c r="C365" t="s">
        <v>620</v>
      </c>
      <c r="D365" t="s">
        <v>173</v>
      </c>
      <c r="E365">
        <v>1</v>
      </c>
      <c r="F365" t="s">
        <v>58</v>
      </c>
      <c r="G365" t="s">
        <v>16</v>
      </c>
      <c r="H365" t="s">
        <v>32</v>
      </c>
      <c r="I365" t="s">
        <v>43</v>
      </c>
      <c r="J365" t="s">
        <v>34</v>
      </c>
      <c r="K365">
        <v>2023</v>
      </c>
      <c r="L365" t="s">
        <v>35</v>
      </c>
      <c r="M365" t="s">
        <v>5904</v>
      </c>
      <c r="N365" t="s">
        <v>5889</v>
      </c>
      <c r="O365" t="s">
        <v>5898</v>
      </c>
      <c r="P365" t="s">
        <v>5899</v>
      </c>
      <c r="Q365" t="s">
        <v>5905</v>
      </c>
      <c r="R365">
        <v>12500</v>
      </c>
      <c r="S365">
        <v>15500</v>
      </c>
      <c r="T365">
        <v>0.19350000000000001</v>
      </c>
      <c r="U365" t="s">
        <v>5901</v>
      </c>
      <c r="V365">
        <v>12</v>
      </c>
      <c r="W365" s="1">
        <v>45140</v>
      </c>
      <c r="X365" t="s">
        <v>5894</v>
      </c>
      <c r="Y365">
        <v>313</v>
      </c>
      <c r="Z365">
        <v>58</v>
      </c>
      <c r="AA365">
        <v>294</v>
      </c>
      <c r="AB365">
        <v>65</v>
      </c>
      <c r="AC365">
        <v>10</v>
      </c>
      <c r="AD365">
        <v>812500</v>
      </c>
      <c r="AE365" t="s">
        <v>6025</v>
      </c>
      <c r="AF365" s="1">
        <v>46203</v>
      </c>
      <c r="AG365" t="s">
        <v>6169</v>
      </c>
      <c r="AH365" t="s">
        <v>6035</v>
      </c>
      <c r="AI365" t="s">
        <v>6028</v>
      </c>
      <c r="AJ365" t="s">
        <v>6924</v>
      </c>
      <c r="AK365">
        <v>15500</v>
      </c>
      <c r="AL365">
        <v>1033.8499999999999</v>
      </c>
      <c r="AM365">
        <v>14466.15</v>
      </c>
      <c r="AN365">
        <v>12500</v>
      </c>
      <c r="AO365">
        <v>1966.15</v>
      </c>
      <c r="AP365">
        <v>0.13589999999999999</v>
      </c>
    </row>
    <row r="366" spans="1:42" hidden="1" x14ac:dyDescent="0.35">
      <c r="A366" t="s">
        <v>540</v>
      </c>
      <c r="B366" s="1">
        <v>44949</v>
      </c>
      <c r="C366" t="s">
        <v>541</v>
      </c>
      <c r="D366" t="s">
        <v>29</v>
      </c>
      <c r="E366">
        <v>2</v>
      </c>
      <c r="F366" t="s">
        <v>48</v>
      </c>
      <c r="G366" t="s">
        <v>79</v>
      </c>
      <c r="H366" t="s">
        <v>17</v>
      </c>
      <c r="I366" t="s">
        <v>33</v>
      </c>
      <c r="J366" t="s">
        <v>112</v>
      </c>
      <c r="K366">
        <v>2023</v>
      </c>
      <c r="L366" t="s">
        <v>20</v>
      </c>
      <c r="M366" t="s">
        <v>5985</v>
      </c>
      <c r="N366" t="s">
        <v>5974</v>
      </c>
      <c r="O366" t="s">
        <v>5986</v>
      </c>
      <c r="P366" t="s">
        <v>5979</v>
      </c>
      <c r="Q366" t="s">
        <v>5987</v>
      </c>
      <c r="R366">
        <v>500</v>
      </c>
      <c r="S366">
        <v>750</v>
      </c>
      <c r="T366">
        <v>0.33329999999999999</v>
      </c>
      <c r="U366" t="s">
        <v>5920</v>
      </c>
      <c r="V366">
        <v>24</v>
      </c>
      <c r="W366" s="1">
        <v>45007</v>
      </c>
      <c r="X366" t="s">
        <v>5894</v>
      </c>
      <c r="Y366">
        <v>294</v>
      </c>
      <c r="Z366">
        <v>81</v>
      </c>
      <c r="AA366">
        <v>264</v>
      </c>
      <c r="AB366">
        <v>82</v>
      </c>
      <c r="AC366">
        <v>10</v>
      </c>
      <c r="AD366">
        <v>41000</v>
      </c>
      <c r="AE366" t="s">
        <v>6025</v>
      </c>
      <c r="AF366" s="1">
        <v>46203</v>
      </c>
      <c r="AG366" t="s">
        <v>6240</v>
      </c>
      <c r="AH366" t="s">
        <v>6027</v>
      </c>
      <c r="AI366" t="s">
        <v>6028</v>
      </c>
      <c r="AJ366" t="s">
        <v>6924</v>
      </c>
      <c r="AK366">
        <v>1500</v>
      </c>
      <c r="AL366">
        <v>156.44999999999999</v>
      </c>
      <c r="AM366">
        <v>1343.55</v>
      </c>
      <c r="AN366">
        <v>1000</v>
      </c>
      <c r="AO366">
        <v>343.55</v>
      </c>
      <c r="AP366">
        <v>0.25569999999999998</v>
      </c>
    </row>
    <row r="367" spans="1:42" hidden="1" x14ac:dyDescent="0.35">
      <c r="A367" t="s">
        <v>1491</v>
      </c>
      <c r="B367" s="1">
        <v>45210</v>
      </c>
      <c r="C367" t="s">
        <v>274</v>
      </c>
      <c r="D367" t="s">
        <v>180</v>
      </c>
      <c r="E367">
        <v>5</v>
      </c>
      <c r="F367" t="s">
        <v>48</v>
      </c>
      <c r="G367" t="s">
        <v>16</v>
      </c>
      <c r="H367" t="s">
        <v>25</v>
      </c>
      <c r="I367" t="s">
        <v>18</v>
      </c>
      <c r="J367" t="s">
        <v>55</v>
      </c>
      <c r="K367">
        <v>2023</v>
      </c>
      <c r="L367" t="s">
        <v>51</v>
      </c>
      <c r="M367" t="s">
        <v>5956</v>
      </c>
      <c r="N367" t="s">
        <v>5949</v>
      </c>
      <c r="O367" t="s">
        <v>5957</v>
      </c>
      <c r="P367" t="s">
        <v>5958</v>
      </c>
      <c r="Q367" t="s">
        <v>5959</v>
      </c>
      <c r="R367">
        <v>3100</v>
      </c>
      <c r="S367">
        <v>4200</v>
      </c>
      <c r="T367">
        <v>0.26190000000000002</v>
      </c>
      <c r="U367" t="s">
        <v>5909</v>
      </c>
      <c r="V367">
        <v>12</v>
      </c>
      <c r="W367" s="1">
        <v>45029</v>
      </c>
      <c r="X367" t="s">
        <v>5894</v>
      </c>
      <c r="Y367">
        <v>165</v>
      </c>
      <c r="Z367">
        <v>119</v>
      </c>
      <c r="AA367">
        <v>218</v>
      </c>
      <c r="AB367">
        <v>22</v>
      </c>
      <c r="AC367">
        <v>10</v>
      </c>
      <c r="AD367">
        <v>68200</v>
      </c>
      <c r="AE367" t="s">
        <v>6025</v>
      </c>
      <c r="AF367" s="1">
        <v>46203</v>
      </c>
      <c r="AG367" t="s">
        <v>6170</v>
      </c>
      <c r="AH367" t="s">
        <v>6027</v>
      </c>
      <c r="AI367" t="s">
        <v>6028</v>
      </c>
      <c r="AJ367" t="s">
        <v>6925</v>
      </c>
      <c r="AK367">
        <v>21000</v>
      </c>
      <c r="AL367">
        <v>1971.9</v>
      </c>
      <c r="AM367">
        <v>19028.099999999999</v>
      </c>
      <c r="AN367">
        <v>15500</v>
      </c>
      <c r="AO367">
        <v>3528.1</v>
      </c>
      <c r="AP367">
        <v>0.18540000000000001</v>
      </c>
    </row>
    <row r="368" spans="1:42" hidden="1" x14ac:dyDescent="0.35">
      <c r="A368" t="s">
        <v>542</v>
      </c>
      <c r="B368" s="1">
        <v>45207</v>
      </c>
      <c r="C368" t="s">
        <v>543</v>
      </c>
      <c r="D368" t="s">
        <v>216</v>
      </c>
      <c r="E368">
        <v>2</v>
      </c>
      <c r="F368" t="s">
        <v>58</v>
      </c>
      <c r="G368" t="s">
        <v>31</v>
      </c>
      <c r="H368" t="s">
        <v>32</v>
      </c>
      <c r="I368" t="s">
        <v>43</v>
      </c>
      <c r="J368" t="s">
        <v>55</v>
      </c>
      <c r="K368">
        <v>2023</v>
      </c>
      <c r="L368" t="s">
        <v>51</v>
      </c>
      <c r="M368" t="s">
        <v>5999</v>
      </c>
      <c r="N368" t="s">
        <v>5989</v>
      </c>
      <c r="O368" t="s">
        <v>6000</v>
      </c>
      <c r="P368" t="s">
        <v>6001</v>
      </c>
      <c r="Q368" t="s">
        <v>6002</v>
      </c>
      <c r="R368">
        <v>300</v>
      </c>
      <c r="S368">
        <v>500</v>
      </c>
      <c r="T368">
        <v>0.4</v>
      </c>
      <c r="U368" t="s">
        <v>5940</v>
      </c>
      <c r="V368">
        <v>3</v>
      </c>
      <c r="W368" s="1">
        <v>45115</v>
      </c>
      <c r="X368" t="s">
        <v>5894</v>
      </c>
      <c r="Y368">
        <v>197</v>
      </c>
      <c r="Z368">
        <v>100</v>
      </c>
      <c r="AA368">
        <v>205</v>
      </c>
      <c r="AB368">
        <v>66</v>
      </c>
      <c r="AC368">
        <v>10</v>
      </c>
      <c r="AD368">
        <v>19800</v>
      </c>
      <c r="AE368" t="s">
        <v>6025</v>
      </c>
      <c r="AF368" s="1">
        <v>46203</v>
      </c>
      <c r="AG368" t="s">
        <v>6329</v>
      </c>
      <c r="AH368" t="s">
        <v>6035</v>
      </c>
      <c r="AI368" t="s">
        <v>6028</v>
      </c>
      <c r="AJ368" t="s">
        <v>6925</v>
      </c>
      <c r="AK368">
        <v>1000</v>
      </c>
      <c r="AL368">
        <v>83</v>
      </c>
      <c r="AM368">
        <v>917</v>
      </c>
      <c r="AN368">
        <v>600</v>
      </c>
      <c r="AO368">
        <v>317</v>
      </c>
      <c r="AP368">
        <v>0.34570000000000001</v>
      </c>
    </row>
    <row r="369" spans="1:42" x14ac:dyDescent="0.35">
      <c r="A369" t="s">
        <v>1125</v>
      </c>
      <c r="B369" s="1">
        <v>45003</v>
      </c>
      <c r="C369" t="s">
        <v>1126</v>
      </c>
      <c r="D369" t="s">
        <v>195</v>
      </c>
      <c r="E369">
        <v>2</v>
      </c>
      <c r="F369" t="s">
        <v>30</v>
      </c>
      <c r="G369" t="s">
        <v>67</v>
      </c>
      <c r="H369" t="s">
        <v>17</v>
      </c>
      <c r="I369" t="s">
        <v>26</v>
      </c>
      <c r="J369" t="s">
        <v>39</v>
      </c>
      <c r="K369">
        <v>2023</v>
      </c>
      <c r="L369" t="s">
        <v>20</v>
      </c>
      <c r="M369" t="s">
        <v>5912</v>
      </c>
      <c r="N369" t="s">
        <v>5913</v>
      </c>
      <c r="O369" t="s">
        <v>5914</v>
      </c>
      <c r="P369" t="s">
        <v>5891</v>
      </c>
      <c r="Q369" t="s">
        <v>5915</v>
      </c>
      <c r="R369">
        <v>125000</v>
      </c>
      <c r="S369">
        <v>148000</v>
      </c>
      <c r="T369">
        <v>0.15540000000000001</v>
      </c>
      <c r="U369" t="s">
        <v>5893</v>
      </c>
      <c r="V369">
        <v>12</v>
      </c>
      <c r="W369" s="1">
        <v>44787</v>
      </c>
      <c r="X369" t="s">
        <v>5894</v>
      </c>
      <c r="Y369">
        <v>168</v>
      </c>
      <c r="Z369">
        <v>62</v>
      </c>
      <c r="AA369">
        <v>271</v>
      </c>
      <c r="AB369">
        <v>0</v>
      </c>
      <c r="AC369">
        <v>10</v>
      </c>
      <c r="AD369">
        <v>0</v>
      </c>
      <c r="AE369" t="s">
        <v>6029</v>
      </c>
      <c r="AF369" s="1">
        <v>46203</v>
      </c>
      <c r="AG369" t="s">
        <v>6171</v>
      </c>
      <c r="AH369" t="s">
        <v>6027</v>
      </c>
      <c r="AI369" t="s">
        <v>6028</v>
      </c>
      <c r="AJ369" t="s">
        <v>6924</v>
      </c>
      <c r="AK369">
        <v>296000</v>
      </c>
      <c r="AL369">
        <v>14681.6</v>
      </c>
      <c r="AM369">
        <v>281318.40000000002</v>
      </c>
      <c r="AN369">
        <v>250000</v>
      </c>
      <c r="AO369">
        <v>31318.400000000001</v>
      </c>
      <c r="AP369">
        <v>0.1113</v>
      </c>
    </row>
    <row r="370" spans="1:42" hidden="1" x14ac:dyDescent="0.35">
      <c r="A370" t="s">
        <v>544</v>
      </c>
      <c r="B370" s="1">
        <v>45055</v>
      </c>
      <c r="C370" t="s">
        <v>545</v>
      </c>
      <c r="D370" t="s">
        <v>82</v>
      </c>
      <c r="E370">
        <v>3</v>
      </c>
      <c r="F370" t="s">
        <v>30</v>
      </c>
      <c r="G370" t="s">
        <v>16</v>
      </c>
      <c r="H370" t="s">
        <v>17</v>
      </c>
      <c r="I370" t="s">
        <v>43</v>
      </c>
      <c r="J370" t="s">
        <v>75</v>
      </c>
      <c r="K370">
        <v>2023</v>
      </c>
      <c r="L370" t="s">
        <v>35</v>
      </c>
      <c r="M370" t="s">
        <v>5895</v>
      </c>
      <c r="N370" t="s">
        <v>5889</v>
      </c>
      <c r="O370" t="s">
        <v>5890</v>
      </c>
      <c r="P370" t="s">
        <v>5891</v>
      </c>
      <c r="Q370" t="s">
        <v>5896</v>
      </c>
      <c r="R370">
        <v>78000</v>
      </c>
      <c r="S370">
        <v>95000</v>
      </c>
      <c r="T370">
        <v>0.1789</v>
      </c>
      <c r="U370" t="s">
        <v>5893</v>
      </c>
      <c r="V370">
        <v>12</v>
      </c>
      <c r="W370" s="1">
        <v>45187</v>
      </c>
      <c r="X370" t="s">
        <v>5894</v>
      </c>
      <c r="Y370">
        <v>351</v>
      </c>
      <c r="Z370">
        <v>112</v>
      </c>
      <c r="AA370">
        <v>335</v>
      </c>
      <c r="AB370">
        <v>32</v>
      </c>
      <c r="AC370">
        <v>10</v>
      </c>
      <c r="AD370">
        <v>2496000</v>
      </c>
      <c r="AE370" t="s">
        <v>6025</v>
      </c>
      <c r="AF370" s="1">
        <v>46203</v>
      </c>
      <c r="AG370" t="s">
        <v>6331</v>
      </c>
      <c r="AH370" t="s">
        <v>6035</v>
      </c>
      <c r="AI370" t="s">
        <v>6028</v>
      </c>
      <c r="AJ370" t="s">
        <v>6924</v>
      </c>
      <c r="AK370">
        <v>285000</v>
      </c>
      <c r="AL370">
        <v>39187.5</v>
      </c>
      <c r="AM370">
        <v>245812.5</v>
      </c>
      <c r="AN370">
        <v>234000</v>
      </c>
      <c r="AO370">
        <v>11812.5</v>
      </c>
      <c r="AP370">
        <v>4.8099999999999997E-2</v>
      </c>
    </row>
    <row r="371" spans="1:42" hidden="1" x14ac:dyDescent="0.35">
      <c r="A371" t="s">
        <v>546</v>
      </c>
      <c r="B371" s="1">
        <v>45129</v>
      </c>
      <c r="C371" t="s">
        <v>547</v>
      </c>
      <c r="D371" t="s">
        <v>23</v>
      </c>
      <c r="E371">
        <v>5</v>
      </c>
      <c r="F371" t="s">
        <v>58</v>
      </c>
      <c r="G371" t="s">
        <v>71</v>
      </c>
      <c r="H371" t="s">
        <v>32</v>
      </c>
      <c r="I371" t="s">
        <v>43</v>
      </c>
      <c r="J371" t="s">
        <v>97</v>
      </c>
      <c r="K371">
        <v>2023</v>
      </c>
      <c r="L371" t="s">
        <v>60</v>
      </c>
      <c r="M371" t="s">
        <v>5921</v>
      </c>
      <c r="N371" t="s">
        <v>5913</v>
      </c>
      <c r="O371" t="s">
        <v>5917</v>
      </c>
      <c r="P371" t="s">
        <v>5922</v>
      </c>
      <c r="Q371" t="s">
        <v>5923</v>
      </c>
      <c r="R371">
        <v>57000</v>
      </c>
      <c r="S371">
        <v>69000</v>
      </c>
      <c r="T371">
        <v>0.1739</v>
      </c>
      <c r="U371" t="s">
        <v>5920</v>
      </c>
      <c r="V371">
        <v>12</v>
      </c>
      <c r="W371" s="1">
        <v>44862</v>
      </c>
      <c r="X371" t="s">
        <v>5894</v>
      </c>
      <c r="Y371">
        <v>244</v>
      </c>
      <c r="Z371">
        <v>55</v>
      </c>
      <c r="AA371">
        <v>276</v>
      </c>
      <c r="AB371">
        <v>9</v>
      </c>
      <c r="AC371">
        <v>10</v>
      </c>
      <c r="AD371">
        <v>513000</v>
      </c>
      <c r="AE371" t="s">
        <v>6025</v>
      </c>
      <c r="AF371" s="1">
        <v>46203</v>
      </c>
      <c r="AG371" t="s">
        <v>6332</v>
      </c>
      <c r="AH371" t="s">
        <v>6027</v>
      </c>
      <c r="AI371" t="s">
        <v>6028</v>
      </c>
      <c r="AJ371" t="s">
        <v>6925</v>
      </c>
      <c r="AK371">
        <v>345000</v>
      </c>
      <c r="AL371">
        <v>17664</v>
      </c>
      <c r="AM371">
        <v>327336</v>
      </c>
      <c r="AN371">
        <v>285000</v>
      </c>
      <c r="AO371">
        <v>42336</v>
      </c>
      <c r="AP371">
        <v>0.1293</v>
      </c>
    </row>
    <row r="372" spans="1:42" hidden="1" x14ac:dyDescent="0.35">
      <c r="A372" t="s">
        <v>895</v>
      </c>
      <c r="B372" s="1">
        <v>45002</v>
      </c>
      <c r="C372" t="s">
        <v>276</v>
      </c>
      <c r="D372" t="s">
        <v>137</v>
      </c>
      <c r="E372">
        <v>1</v>
      </c>
      <c r="F372" t="s">
        <v>15</v>
      </c>
      <c r="G372" t="s">
        <v>96</v>
      </c>
      <c r="H372" t="s">
        <v>17</v>
      </c>
      <c r="I372" t="s">
        <v>26</v>
      </c>
      <c r="J372" t="s">
        <v>39</v>
      </c>
      <c r="K372">
        <v>2023</v>
      </c>
      <c r="L372" t="s">
        <v>20</v>
      </c>
      <c r="M372" t="s">
        <v>5930</v>
      </c>
      <c r="N372" t="s">
        <v>5931</v>
      </c>
      <c r="O372" t="s">
        <v>5932</v>
      </c>
      <c r="P372" t="s">
        <v>5891</v>
      </c>
      <c r="Q372" t="s">
        <v>5933</v>
      </c>
      <c r="R372">
        <v>14800</v>
      </c>
      <c r="S372">
        <v>18500</v>
      </c>
      <c r="T372">
        <v>0.2</v>
      </c>
      <c r="U372" t="s">
        <v>5893</v>
      </c>
      <c r="V372">
        <v>12</v>
      </c>
      <c r="W372" s="1">
        <v>45474</v>
      </c>
      <c r="X372" t="s">
        <v>5894</v>
      </c>
      <c r="Y372">
        <v>213</v>
      </c>
      <c r="Z372">
        <v>93</v>
      </c>
      <c r="AA372">
        <v>278</v>
      </c>
      <c r="AB372">
        <v>42</v>
      </c>
      <c r="AC372">
        <v>10</v>
      </c>
      <c r="AD372">
        <v>621600</v>
      </c>
      <c r="AE372" t="s">
        <v>6025</v>
      </c>
      <c r="AF372" s="1">
        <v>46203</v>
      </c>
      <c r="AG372" t="s">
        <v>6172</v>
      </c>
      <c r="AH372" t="s">
        <v>6027</v>
      </c>
      <c r="AI372" t="s">
        <v>6028</v>
      </c>
      <c r="AJ372" t="s">
        <v>6924</v>
      </c>
      <c r="AK372">
        <v>18500</v>
      </c>
      <c r="AL372">
        <v>55.5</v>
      </c>
      <c r="AM372">
        <v>18444.5</v>
      </c>
      <c r="AN372">
        <v>14800</v>
      </c>
      <c r="AO372">
        <v>3644.5</v>
      </c>
      <c r="AP372">
        <v>0.1976</v>
      </c>
    </row>
    <row r="373" spans="1:42" hidden="1" x14ac:dyDescent="0.35">
      <c r="A373" t="s">
        <v>548</v>
      </c>
      <c r="B373" s="1">
        <v>45027</v>
      </c>
      <c r="C373" t="s">
        <v>549</v>
      </c>
      <c r="D373" t="s">
        <v>221</v>
      </c>
      <c r="E373">
        <v>2</v>
      </c>
      <c r="F373" t="s">
        <v>30</v>
      </c>
      <c r="G373" t="s">
        <v>96</v>
      </c>
      <c r="H373" t="s">
        <v>32</v>
      </c>
      <c r="I373" t="s">
        <v>33</v>
      </c>
      <c r="J373" t="s">
        <v>44</v>
      </c>
      <c r="K373">
        <v>2023</v>
      </c>
      <c r="L373" t="s">
        <v>35</v>
      </c>
      <c r="M373" t="s">
        <v>5966</v>
      </c>
      <c r="N373" t="s">
        <v>5967</v>
      </c>
      <c r="O373" t="s">
        <v>5968</v>
      </c>
      <c r="P373" t="s">
        <v>5899</v>
      </c>
      <c r="Q373" t="s">
        <v>5969</v>
      </c>
      <c r="R373">
        <v>11500</v>
      </c>
      <c r="S373">
        <v>14500</v>
      </c>
      <c r="T373">
        <v>0.2069</v>
      </c>
      <c r="U373" t="s">
        <v>5901</v>
      </c>
      <c r="V373">
        <v>12</v>
      </c>
      <c r="W373" s="1">
        <v>44903</v>
      </c>
      <c r="X373" t="s">
        <v>5894</v>
      </c>
      <c r="Y373">
        <v>217</v>
      </c>
      <c r="Z373">
        <v>53</v>
      </c>
      <c r="AA373">
        <v>253</v>
      </c>
      <c r="AB373">
        <v>61</v>
      </c>
      <c r="AC373">
        <v>10</v>
      </c>
      <c r="AD373">
        <v>701500</v>
      </c>
      <c r="AE373" t="s">
        <v>6025</v>
      </c>
      <c r="AF373" s="1">
        <v>46203</v>
      </c>
      <c r="AG373" t="s">
        <v>6243</v>
      </c>
      <c r="AH373" t="s">
        <v>6035</v>
      </c>
      <c r="AI373" t="s">
        <v>6028</v>
      </c>
      <c r="AJ373" t="s">
        <v>6924</v>
      </c>
      <c r="AK373">
        <v>29000</v>
      </c>
      <c r="AL373">
        <v>4306.5</v>
      </c>
      <c r="AM373">
        <v>24693.5</v>
      </c>
      <c r="AN373">
        <v>23000</v>
      </c>
      <c r="AO373">
        <v>1693.5</v>
      </c>
      <c r="AP373">
        <v>6.8599999999999994E-2</v>
      </c>
    </row>
    <row r="374" spans="1:42" x14ac:dyDescent="0.35">
      <c r="A374" t="s">
        <v>1374</v>
      </c>
      <c r="B374" s="1">
        <v>45250</v>
      </c>
      <c r="C374" t="s">
        <v>276</v>
      </c>
      <c r="D374" t="s">
        <v>54</v>
      </c>
      <c r="E374">
        <v>1</v>
      </c>
      <c r="F374" t="s">
        <v>48</v>
      </c>
      <c r="G374" t="s">
        <v>67</v>
      </c>
      <c r="H374" t="s">
        <v>32</v>
      </c>
      <c r="I374" t="s">
        <v>43</v>
      </c>
      <c r="J374" t="s">
        <v>50</v>
      </c>
      <c r="K374">
        <v>2023</v>
      </c>
      <c r="L374" t="s">
        <v>51</v>
      </c>
      <c r="M374" t="s">
        <v>5888</v>
      </c>
      <c r="N374" t="s">
        <v>5889</v>
      </c>
      <c r="O374" t="s">
        <v>5890</v>
      </c>
      <c r="P374" t="s">
        <v>5891</v>
      </c>
      <c r="Q374" t="s">
        <v>5892</v>
      </c>
      <c r="R374">
        <v>52000</v>
      </c>
      <c r="S374">
        <v>65000</v>
      </c>
      <c r="T374">
        <v>0.2</v>
      </c>
      <c r="U374" t="s">
        <v>5893</v>
      </c>
      <c r="V374">
        <v>12</v>
      </c>
      <c r="W374" s="1">
        <v>45506</v>
      </c>
      <c r="X374" t="s">
        <v>5894</v>
      </c>
      <c r="Y374">
        <v>302</v>
      </c>
      <c r="Z374">
        <v>109</v>
      </c>
      <c r="AA374">
        <v>415</v>
      </c>
      <c r="AB374">
        <v>0</v>
      </c>
      <c r="AC374">
        <v>10</v>
      </c>
      <c r="AD374">
        <v>0</v>
      </c>
      <c r="AE374" t="s">
        <v>6029</v>
      </c>
      <c r="AF374" s="1">
        <v>46203</v>
      </c>
      <c r="AG374" t="s">
        <v>6172</v>
      </c>
      <c r="AH374" t="s">
        <v>6027</v>
      </c>
      <c r="AI374" t="s">
        <v>6028</v>
      </c>
      <c r="AJ374" t="s">
        <v>6925</v>
      </c>
      <c r="AK374">
        <v>65000</v>
      </c>
      <c r="AL374">
        <v>8183.5</v>
      </c>
      <c r="AM374">
        <v>56816.5</v>
      </c>
      <c r="AN374">
        <v>52000</v>
      </c>
      <c r="AO374">
        <v>4816.5</v>
      </c>
      <c r="AP374">
        <v>8.48E-2</v>
      </c>
    </row>
    <row r="375" spans="1:42" hidden="1" x14ac:dyDescent="0.35">
      <c r="A375" t="s">
        <v>550</v>
      </c>
      <c r="B375" s="1">
        <v>44980</v>
      </c>
      <c r="C375" t="s">
        <v>551</v>
      </c>
      <c r="D375" t="s">
        <v>173</v>
      </c>
      <c r="E375">
        <v>1</v>
      </c>
      <c r="F375" t="s">
        <v>15</v>
      </c>
      <c r="G375" t="s">
        <v>71</v>
      </c>
      <c r="H375" t="s">
        <v>25</v>
      </c>
      <c r="I375" t="s">
        <v>18</v>
      </c>
      <c r="J375" t="s">
        <v>19</v>
      </c>
      <c r="K375">
        <v>2023</v>
      </c>
      <c r="L375" t="s">
        <v>20</v>
      </c>
      <c r="M375" t="s">
        <v>5904</v>
      </c>
      <c r="N375" t="s">
        <v>5889</v>
      </c>
      <c r="O375" t="s">
        <v>5898</v>
      </c>
      <c r="P375" t="s">
        <v>5899</v>
      </c>
      <c r="Q375" t="s">
        <v>5905</v>
      </c>
      <c r="R375">
        <v>12500</v>
      </c>
      <c r="S375">
        <v>15500</v>
      </c>
      <c r="T375">
        <v>0.19350000000000001</v>
      </c>
      <c r="U375" t="s">
        <v>5901</v>
      </c>
      <c r="V375">
        <v>12</v>
      </c>
      <c r="W375" s="1">
        <v>45140</v>
      </c>
      <c r="X375" t="s">
        <v>5894</v>
      </c>
      <c r="Y375">
        <v>313</v>
      </c>
      <c r="Z375">
        <v>58</v>
      </c>
      <c r="AA375">
        <v>294</v>
      </c>
      <c r="AB375">
        <v>65</v>
      </c>
      <c r="AC375">
        <v>10</v>
      </c>
      <c r="AD375">
        <v>812500</v>
      </c>
      <c r="AE375" t="s">
        <v>6025</v>
      </c>
      <c r="AF375" s="1">
        <v>46203</v>
      </c>
      <c r="AG375" t="s">
        <v>6334</v>
      </c>
      <c r="AH375" t="s">
        <v>6035</v>
      </c>
      <c r="AI375" t="s">
        <v>6028</v>
      </c>
      <c r="AJ375" t="s">
        <v>6924</v>
      </c>
      <c r="AK375">
        <v>15500</v>
      </c>
      <c r="AL375">
        <v>720.75</v>
      </c>
      <c r="AM375">
        <v>14779.25</v>
      </c>
      <c r="AN375">
        <v>12500</v>
      </c>
      <c r="AO375">
        <v>2279.25</v>
      </c>
      <c r="AP375">
        <v>0.1542</v>
      </c>
    </row>
    <row r="376" spans="1:42" hidden="1" x14ac:dyDescent="0.35">
      <c r="A376" t="s">
        <v>557</v>
      </c>
      <c r="B376" s="1">
        <v>45291</v>
      </c>
      <c r="C376" t="s">
        <v>558</v>
      </c>
      <c r="D376" t="s">
        <v>137</v>
      </c>
      <c r="E376">
        <v>1</v>
      </c>
      <c r="F376" t="s">
        <v>24</v>
      </c>
      <c r="G376" t="s">
        <v>31</v>
      </c>
      <c r="H376" t="s">
        <v>32</v>
      </c>
      <c r="I376" t="s">
        <v>43</v>
      </c>
      <c r="J376" t="s">
        <v>155</v>
      </c>
      <c r="K376">
        <v>2023</v>
      </c>
      <c r="L376" t="s">
        <v>51</v>
      </c>
      <c r="M376" t="s">
        <v>5930</v>
      </c>
      <c r="N376" t="s">
        <v>5931</v>
      </c>
      <c r="O376" t="s">
        <v>5932</v>
      </c>
      <c r="P376" t="s">
        <v>5891</v>
      </c>
      <c r="Q376" t="s">
        <v>5933</v>
      </c>
      <c r="R376">
        <v>14800</v>
      </c>
      <c r="S376">
        <v>18500</v>
      </c>
      <c r="T376">
        <v>0.2</v>
      </c>
      <c r="U376" t="s">
        <v>5893</v>
      </c>
      <c r="V376">
        <v>12</v>
      </c>
      <c r="W376" s="1">
        <v>45474</v>
      </c>
      <c r="X376" t="s">
        <v>5894</v>
      </c>
      <c r="Y376">
        <v>213</v>
      </c>
      <c r="Z376">
        <v>93</v>
      </c>
      <c r="AA376">
        <v>278</v>
      </c>
      <c r="AB376">
        <v>42</v>
      </c>
      <c r="AC376">
        <v>10</v>
      </c>
      <c r="AD376">
        <v>621600</v>
      </c>
      <c r="AE376" t="s">
        <v>6025</v>
      </c>
      <c r="AF376" s="1">
        <v>46203</v>
      </c>
      <c r="AG376" t="s">
        <v>6173</v>
      </c>
      <c r="AH376" t="s">
        <v>6027</v>
      </c>
      <c r="AI376" t="s">
        <v>6028</v>
      </c>
      <c r="AJ376" t="s">
        <v>6925</v>
      </c>
      <c r="AK376">
        <v>18500</v>
      </c>
      <c r="AL376">
        <v>1844.45</v>
      </c>
      <c r="AM376">
        <v>16655.55</v>
      </c>
      <c r="AN376">
        <v>14800</v>
      </c>
      <c r="AO376">
        <v>1855.55</v>
      </c>
      <c r="AP376">
        <v>0.1114</v>
      </c>
    </row>
    <row r="377" spans="1:42" hidden="1" x14ac:dyDescent="0.35">
      <c r="A377" t="s">
        <v>552</v>
      </c>
      <c r="B377" s="1">
        <v>45067</v>
      </c>
      <c r="C377" t="s">
        <v>553</v>
      </c>
      <c r="D377" t="s">
        <v>183</v>
      </c>
      <c r="E377">
        <v>3</v>
      </c>
      <c r="F377" t="s">
        <v>24</v>
      </c>
      <c r="G377" t="s">
        <v>16</v>
      </c>
      <c r="H377" t="s">
        <v>17</v>
      </c>
      <c r="I377" t="s">
        <v>18</v>
      </c>
      <c r="J377" t="s">
        <v>75</v>
      </c>
      <c r="K377">
        <v>2023</v>
      </c>
      <c r="L377" t="s">
        <v>35</v>
      </c>
      <c r="M377" t="s">
        <v>6010</v>
      </c>
      <c r="N377" t="s">
        <v>5949</v>
      </c>
      <c r="O377" t="s">
        <v>6011</v>
      </c>
      <c r="P377" t="s">
        <v>6012</v>
      </c>
      <c r="Q377" t="s">
        <v>6013</v>
      </c>
      <c r="R377">
        <v>2700</v>
      </c>
      <c r="S377">
        <v>3500</v>
      </c>
      <c r="T377">
        <v>0.2286</v>
      </c>
      <c r="U377" t="s">
        <v>5920</v>
      </c>
      <c r="V377">
        <v>12</v>
      </c>
      <c r="W377" s="1">
        <v>45369</v>
      </c>
      <c r="X377" t="s">
        <v>5894</v>
      </c>
      <c r="Y377">
        <v>71</v>
      </c>
      <c r="Z377">
        <v>95</v>
      </c>
      <c r="AA377">
        <v>147</v>
      </c>
      <c r="AB377">
        <v>51</v>
      </c>
      <c r="AC377">
        <v>10</v>
      </c>
      <c r="AD377">
        <v>137700</v>
      </c>
      <c r="AE377" t="s">
        <v>6025</v>
      </c>
      <c r="AF377" s="1">
        <v>46203</v>
      </c>
      <c r="AG377" t="s">
        <v>6335</v>
      </c>
      <c r="AH377" t="s">
        <v>6035</v>
      </c>
      <c r="AI377" t="s">
        <v>6028</v>
      </c>
      <c r="AJ377" t="s">
        <v>6924</v>
      </c>
      <c r="AK377">
        <v>10500</v>
      </c>
      <c r="AL377">
        <v>291.89999999999998</v>
      </c>
      <c r="AM377">
        <v>10208.1</v>
      </c>
      <c r="AN377">
        <v>8100</v>
      </c>
      <c r="AO377">
        <v>2108.1</v>
      </c>
      <c r="AP377">
        <v>0.20649999999999999</v>
      </c>
    </row>
    <row r="378" spans="1:42" hidden="1" x14ac:dyDescent="0.35">
      <c r="A378" t="s">
        <v>1444</v>
      </c>
      <c r="B378" s="1">
        <v>45008</v>
      </c>
      <c r="C378" t="s">
        <v>558</v>
      </c>
      <c r="D378" t="s">
        <v>87</v>
      </c>
      <c r="E378">
        <v>1</v>
      </c>
      <c r="F378" t="s">
        <v>58</v>
      </c>
      <c r="G378" t="s">
        <v>16</v>
      </c>
      <c r="H378" t="s">
        <v>17</v>
      </c>
      <c r="I378" t="s">
        <v>26</v>
      </c>
      <c r="J378" t="s">
        <v>39</v>
      </c>
      <c r="K378">
        <v>2023</v>
      </c>
      <c r="L378" t="s">
        <v>20</v>
      </c>
      <c r="M378" t="s">
        <v>5924</v>
      </c>
      <c r="N378" t="s">
        <v>5913</v>
      </c>
      <c r="O378" t="s">
        <v>5917</v>
      </c>
      <c r="P378" t="s">
        <v>5925</v>
      </c>
      <c r="Q378" t="s">
        <v>5926</v>
      </c>
      <c r="R378">
        <v>46000</v>
      </c>
      <c r="S378">
        <v>56000</v>
      </c>
      <c r="T378">
        <v>0.17860000000000001</v>
      </c>
      <c r="U378" t="s">
        <v>5920</v>
      </c>
      <c r="V378">
        <v>12</v>
      </c>
      <c r="W378" s="1">
        <v>44847</v>
      </c>
      <c r="X378" t="s">
        <v>5894</v>
      </c>
      <c r="Y378">
        <v>224</v>
      </c>
      <c r="Z378">
        <v>96</v>
      </c>
      <c r="AA378">
        <v>304</v>
      </c>
      <c r="AB378">
        <v>54</v>
      </c>
      <c r="AC378">
        <v>10</v>
      </c>
      <c r="AD378">
        <v>2484000</v>
      </c>
      <c r="AE378" t="s">
        <v>6025</v>
      </c>
      <c r="AF378" s="1">
        <v>46203</v>
      </c>
      <c r="AG378" t="s">
        <v>6173</v>
      </c>
      <c r="AH378" t="s">
        <v>6027</v>
      </c>
      <c r="AI378" t="s">
        <v>6028</v>
      </c>
      <c r="AJ378" t="s">
        <v>6924</v>
      </c>
      <c r="AK378">
        <v>56000</v>
      </c>
      <c r="AL378">
        <v>3264.8</v>
      </c>
      <c r="AM378">
        <v>52735.199999999997</v>
      </c>
      <c r="AN378">
        <v>46000</v>
      </c>
      <c r="AO378">
        <v>6735.2</v>
      </c>
      <c r="AP378">
        <v>0.12770000000000001</v>
      </c>
    </row>
    <row r="379" spans="1:42" hidden="1" x14ac:dyDescent="0.35">
      <c r="A379" t="s">
        <v>554</v>
      </c>
      <c r="B379" s="1">
        <v>45151</v>
      </c>
      <c r="C379" t="s">
        <v>555</v>
      </c>
      <c r="D379" t="s">
        <v>78</v>
      </c>
      <c r="E379">
        <v>1</v>
      </c>
      <c r="F379" t="s">
        <v>128</v>
      </c>
      <c r="G379" t="s">
        <v>16</v>
      </c>
      <c r="H379" t="s">
        <v>17</v>
      </c>
      <c r="I379" t="s">
        <v>43</v>
      </c>
      <c r="J379" t="s">
        <v>59</v>
      </c>
      <c r="K379">
        <v>2023</v>
      </c>
      <c r="L379" t="s">
        <v>60</v>
      </c>
      <c r="M379" t="s">
        <v>5992</v>
      </c>
      <c r="N379" t="s">
        <v>5989</v>
      </c>
      <c r="O379" t="s">
        <v>5993</v>
      </c>
      <c r="P379" t="s">
        <v>5899</v>
      </c>
      <c r="Q379" t="s">
        <v>5994</v>
      </c>
      <c r="R379">
        <v>850</v>
      </c>
      <c r="S379">
        <v>1200</v>
      </c>
      <c r="T379">
        <v>0.29170000000000001</v>
      </c>
      <c r="U379" t="s">
        <v>5901</v>
      </c>
      <c r="V379">
        <v>6</v>
      </c>
      <c r="W379" s="1">
        <v>45066</v>
      </c>
      <c r="X379" t="s">
        <v>5894</v>
      </c>
      <c r="Y379">
        <v>275</v>
      </c>
      <c r="Z379">
        <v>92</v>
      </c>
      <c r="AA379">
        <v>285</v>
      </c>
      <c r="AB379">
        <v>78</v>
      </c>
      <c r="AC379">
        <v>10</v>
      </c>
      <c r="AD379">
        <v>66300</v>
      </c>
      <c r="AE379" t="s">
        <v>6025</v>
      </c>
      <c r="AF379" s="1">
        <v>46203</v>
      </c>
      <c r="AG379" t="s">
        <v>6336</v>
      </c>
      <c r="AH379" t="s">
        <v>6035</v>
      </c>
      <c r="AI379" t="s">
        <v>6028</v>
      </c>
      <c r="AJ379" t="s">
        <v>6925</v>
      </c>
      <c r="AK379">
        <v>1200</v>
      </c>
      <c r="AL379">
        <v>10.8</v>
      </c>
      <c r="AM379">
        <v>1189.2</v>
      </c>
      <c r="AN379">
        <v>850</v>
      </c>
      <c r="AO379">
        <v>339.2</v>
      </c>
      <c r="AP379">
        <v>0.28520000000000001</v>
      </c>
    </row>
    <row r="380" spans="1:42" hidden="1" x14ac:dyDescent="0.35">
      <c r="A380" t="s">
        <v>1066</v>
      </c>
      <c r="B380" s="1">
        <v>45114</v>
      </c>
      <c r="C380" t="s">
        <v>1067</v>
      </c>
      <c r="D380" t="s">
        <v>137</v>
      </c>
      <c r="E380">
        <v>1</v>
      </c>
      <c r="F380" t="s">
        <v>30</v>
      </c>
      <c r="G380" t="s">
        <v>67</v>
      </c>
      <c r="H380" t="s">
        <v>25</v>
      </c>
      <c r="I380" t="s">
        <v>26</v>
      </c>
      <c r="J380" t="s">
        <v>97</v>
      </c>
      <c r="K380">
        <v>2023</v>
      </c>
      <c r="L380" t="s">
        <v>60</v>
      </c>
      <c r="M380" t="s">
        <v>5930</v>
      </c>
      <c r="N380" t="s">
        <v>5931</v>
      </c>
      <c r="O380" t="s">
        <v>5932</v>
      </c>
      <c r="P380" t="s">
        <v>5891</v>
      </c>
      <c r="Q380" t="s">
        <v>5933</v>
      </c>
      <c r="R380">
        <v>14800</v>
      </c>
      <c r="S380">
        <v>18500</v>
      </c>
      <c r="T380">
        <v>0.2</v>
      </c>
      <c r="U380" t="s">
        <v>5893</v>
      </c>
      <c r="V380">
        <v>12</v>
      </c>
      <c r="W380" s="1">
        <v>45474</v>
      </c>
      <c r="X380" t="s">
        <v>5894</v>
      </c>
      <c r="Y380">
        <v>213</v>
      </c>
      <c r="Z380">
        <v>93</v>
      </c>
      <c r="AA380">
        <v>278</v>
      </c>
      <c r="AB380">
        <v>42</v>
      </c>
      <c r="AC380">
        <v>10</v>
      </c>
      <c r="AD380">
        <v>621600</v>
      </c>
      <c r="AE380" t="s">
        <v>6025</v>
      </c>
      <c r="AF380" s="1">
        <v>46203</v>
      </c>
      <c r="AG380" t="s">
        <v>6174</v>
      </c>
      <c r="AH380" t="s">
        <v>6027</v>
      </c>
      <c r="AI380" t="s">
        <v>6028</v>
      </c>
      <c r="AJ380" t="s">
        <v>6925</v>
      </c>
      <c r="AK380">
        <v>18500</v>
      </c>
      <c r="AL380">
        <v>214.6</v>
      </c>
      <c r="AM380">
        <v>18285.400000000001</v>
      </c>
      <c r="AN380">
        <v>14800</v>
      </c>
      <c r="AO380">
        <v>3485.4</v>
      </c>
      <c r="AP380">
        <v>0.19059999999999999</v>
      </c>
    </row>
    <row r="381" spans="1:42" hidden="1" x14ac:dyDescent="0.35">
      <c r="A381" t="s">
        <v>559</v>
      </c>
      <c r="B381" s="1">
        <v>45250</v>
      </c>
      <c r="C381" t="s">
        <v>551</v>
      </c>
      <c r="D381" t="s">
        <v>123</v>
      </c>
      <c r="E381">
        <v>1</v>
      </c>
      <c r="F381" t="s">
        <v>128</v>
      </c>
      <c r="G381" t="s">
        <v>96</v>
      </c>
      <c r="H381" t="s">
        <v>17</v>
      </c>
      <c r="I381" t="s">
        <v>43</v>
      </c>
      <c r="J381" t="s">
        <v>50</v>
      </c>
      <c r="K381">
        <v>2023</v>
      </c>
      <c r="L381" t="s">
        <v>51</v>
      </c>
      <c r="M381" t="s">
        <v>5927</v>
      </c>
      <c r="N381" t="s">
        <v>5913</v>
      </c>
      <c r="O381" t="s">
        <v>5917</v>
      </c>
      <c r="P381" t="s">
        <v>5928</v>
      </c>
      <c r="Q381" t="s">
        <v>5929</v>
      </c>
      <c r="R381">
        <v>44000</v>
      </c>
      <c r="S381">
        <v>53000</v>
      </c>
      <c r="T381">
        <v>0.16980000000000001</v>
      </c>
      <c r="U381" t="s">
        <v>5920</v>
      </c>
      <c r="V381">
        <v>12</v>
      </c>
      <c r="W381" s="1">
        <v>45435</v>
      </c>
      <c r="X381" t="s">
        <v>5894</v>
      </c>
      <c r="Y381">
        <v>246</v>
      </c>
      <c r="Z381">
        <v>92</v>
      </c>
      <c r="AA381">
        <v>223</v>
      </c>
      <c r="AB381">
        <v>48</v>
      </c>
      <c r="AC381">
        <v>10</v>
      </c>
      <c r="AD381">
        <v>2112000</v>
      </c>
      <c r="AE381" t="s">
        <v>6025</v>
      </c>
      <c r="AF381" s="1">
        <v>46203</v>
      </c>
      <c r="AG381" t="s">
        <v>6334</v>
      </c>
      <c r="AH381" t="s">
        <v>6035</v>
      </c>
      <c r="AI381" t="s">
        <v>6028</v>
      </c>
      <c r="AJ381" t="s">
        <v>6925</v>
      </c>
      <c r="AK381">
        <v>53000</v>
      </c>
      <c r="AL381">
        <v>5029.7</v>
      </c>
      <c r="AM381">
        <v>47970.3</v>
      </c>
      <c r="AN381">
        <v>44000</v>
      </c>
      <c r="AO381">
        <v>3970.3</v>
      </c>
      <c r="AP381">
        <v>8.2799999999999999E-2</v>
      </c>
    </row>
    <row r="382" spans="1:42" hidden="1" x14ac:dyDescent="0.35">
      <c r="A382" t="s">
        <v>1260</v>
      </c>
      <c r="B382" s="1">
        <v>44948</v>
      </c>
      <c r="C382" t="s">
        <v>284</v>
      </c>
      <c r="D382" t="s">
        <v>377</v>
      </c>
      <c r="E382">
        <v>2</v>
      </c>
      <c r="F382" t="s">
        <v>24</v>
      </c>
      <c r="G382" t="s">
        <v>31</v>
      </c>
      <c r="H382" t="s">
        <v>25</v>
      </c>
      <c r="I382" t="s">
        <v>33</v>
      </c>
      <c r="J382" t="s">
        <v>112</v>
      </c>
      <c r="K382">
        <v>2023</v>
      </c>
      <c r="L382" t="s">
        <v>20</v>
      </c>
      <c r="M382" t="s">
        <v>6007</v>
      </c>
      <c r="N382" t="s">
        <v>5889</v>
      </c>
      <c r="O382" t="s">
        <v>6008</v>
      </c>
      <c r="P382" t="s">
        <v>5899</v>
      </c>
      <c r="Q382" t="s">
        <v>6009</v>
      </c>
      <c r="R382">
        <v>12000</v>
      </c>
      <c r="S382">
        <v>15000</v>
      </c>
      <c r="T382">
        <v>0.2</v>
      </c>
      <c r="U382" t="s">
        <v>5901</v>
      </c>
      <c r="V382">
        <v>12</v>
      </c>
      <c r="W382" s="1">
        <v>45557</v>
      </c>
      <c r="X382" t="s">
        <v>5894</v>
      </c>
      <c r="Y382">
        <v>118</v>
      </c>
      <c r="Z382">
        <v>87</v>
      </c>
      <c r="AA382">
        <v>209</v>
      </c>
      <c r="AB382">
        <v>10</v>
      </c>
      <c r="AC382">
        <v>10</v>
      </c>
      <c r="AD382">
        <v>120000</v>
      </c>
      <c r="AE382" t="s">
        <v>6025</v>
      </c>
      <c r="AF382" s="1">
        <v>46203</v>
      </c>
      <c r="AG382" t="s">
        <v>6176</v>
      </c>
      <c r="AH382" t="s">
        <v>6027</v>
      </c>
      <c r="AI382" t="s">
        <v>6028</v>
      </c>
      <c r="AJ382" t="s">
        <v>6924</v>
      </c>
      <c r="AK382">
        <v>30000</v>
      </c>
      <c r="AL382">
        <v>1557</v>
      </c>
      <c r="AM382">
        <v>28443</v>
      </c>
      <c r="AN382">
        <v>24000</v>
      </c>
      <c r="AO382">
        <v>4443</v>
      </c>
      <c r="AP382">
        <v>0.15620000000000001</v>
      </c>
    </row>
    <row r="383" spans="1:42" hidden="1" x14ac:dyDescent="0.35">
      <c r="A383" t="s">
        <v>560</v>
      </c>
      <c r="B383" s="1">
        <v>45149</v>
      </c>
      <c r="C383" t="s">
        <v>421</v>
      </c>
      <c r="D383" t="s">
        <v>188</v>
      </c>
      <c r="E383">
        <v>2</v>
      </c>
      <c r="F383" t="s">
        <v>128</v>
      </c>
      <c r="G383" t="s">
        <v>31</v>
      </c>
      <c r="H383" t="s">
        <v>32</v>
      </c>
      <c r="I383" t="s">
        <v>33</v>
      </c>
      <c r="J383" t="s">
        <v>59</v>
      </c>
      <c r="K383">
        <v>2023</v>
      </c>
      <c r="L383" t="s">
        <v>60</v>
      </c>
      <c r="M383" t="s">
        <v>5936</v>
      </c>
      <c r="N383" t="s">
        <v>5931</v>
      </c>
      <c r="O383" t="s">
        <v>5937</v>
      </c>
      <c r="P383" t="s">
        <v>5938</v>
      </c>
      <c r="Q383" t="s">
        <v>5939</v>
      </c>
      <c r="R383">
        <v>3400</v>
      </c>
      <c r="S383">
        <v>4500</v>
      </c>
      <c r="T383">
        <v>0.24440000000000001</v>
      </c>
      <c r="U383" t="s">
        <v>5940</v>
      </c>
      <c r="V383">
        <v>6</v>
      </c>
      <c r="W383" s="1">
        <v>45061</v>
      </c>
      <c r="X383" t="s">
        <v>5894</v>
      </c>
      <c r="Y383">
        <v>200</v>
      </c>
      <c r="Z383">
        <v>91</v>
      </c>
      <c r="AA383">
        <v>223</v>
      </c>
      <c r="AB383">
        <v>18</v>
      </c>
      <c r="AC383">
        <v>10</v>
      </c>
      <c r="AD383">
        <v>61200</v>
      </c>
      <c r="AE383" t="s">
        <v>6025</v>
      </c>
      <c r="AF383" s="1">
        <v>46203</v>
      </c>
      <c r="AG383" t="s">
        <v>6264</v>
      </c>
      <c r="AH383" t="s">
        <v>6035</v>
      </c>
      <c r="AI383" t="s">
        <v>6028</v>
      </c>
      <c r="AJ383" t="s">
        <v>6925</v>
      </c>
      <c r="AK383">
        <v>9000</v>
      </c>
      <c r="AL383">
        <v>10.8</v>
      </c>
      <c r="AM383">
        <v>8989.2000000000007</v>
      </c>
      <c r="AN383">
        <v>6800</v>
      </c>
      <c r="AO383">
        <v>2189.1999999999998</v>
      </c>
      <c r="AP383">
        <v>0.24349999999999999</v>
      </c>
    </row>
    <row r="384" spans="1:42" hidden="1" x14ac:dyDescent="0.35">
      <c r="A384" t="s">
        <v>561</v>
      </c>
      <c r="B384" s="1">
        <v>45144</v>
      </c>
      <c r="C384" t="s">
        <v>562</v>
      </c>
      <c r="D384" t="s">
        <v>439</v>
      </c>
      <c r="E384">
        <v>1</v>
      </c>
      <c r="F384" t="s">
        <v>30</v>
      </c>
      <c r="G384" t="s">
        <v>16</v>
      </c>
      <c r="H384" t="s">
        <v>25</v>
      </c>
      <c r="I384" t="s">
        <v>33</v>
      </c>
      <c r="J384" t="s">
        <v>59</v>
      </c>
      <c r="K384">
        <v>2023</v>
      </c>
      <c r="L384" t="s">
        <v>60</v>
      </c>
      <c r="M384" t="s">
        <v>5953</v>
      </c>
      <c r="N384" t="s">
        <v>5949</v>
      </c>
      <c r="O384" t="s">
        <v>5954</v>
      </c>
      <c r="P384" t="s">
        <v>5951</v>
      </c>
      <c r="Q384" t="s">
        <v>5955</v>
      </c>
      <c r="R384">
        <v>1400</v>
      </c>
      <c r="S384">
        <v>1900</v>
      </c>
      <c r="T384">
        <v>0.26319999999999999</v>
      </c>
      <c r="U384" t="s">
        <v>5940</v>
      </c>
      <c r="V384">
        <v>12</v>
      </c>
      <c r="W384" s="1">
        <v>44681</v>
      </c>
      <c r="X384" t="s">
        <v>5894</v>
      </c>
      <c r="Y384">
        <v>129</v>
      </c>
      <c r="Z384">
        <v>73</v>
      </c>
      <c r="AA384">
        <v>194</v>
      </c>
      <c r="AB384">
        <v>7</v>
      </c>
      <c r="AC384">
        <v>10</v>
      </c>
      <c r="AD384">
        <v>9800</v>
      </c>
      <c r="AE384" t="s">
        <v>6025</v>
      </c>
      <c r="AF384" s="1">
        <v>46203</v>
      </c>
      <c r="AG384" t="s">
        <v>6339</v>
      </c>
      <c r="AH384" t="s">
        <v>6035</v>
      </c>
      <c r="AI384" t="s">
        <v>6028</v>
      </c>
      <c r="AJ384" t="s">
        <v>6925</v>
      </c>
      <c r="AK384">
        <v>1900</v>
      </c>
      <c r="AL384">
        <v>225.91</v>
      </c>
      <c r="AM384">
        <v>1674.09</v>
      </c>
      <c r="AN384">
        <v>1400</v>
      </c>
      <c r="AO384">
        <v>274.08999999999997</v>
      </c>
      <c r="AP384">
        <v>0.16370000000000001</v>
      </c>
    </row>
    <row r="385" spans="1:42" x14ac:dyDescent="0.35">
      <c r="A385" t="s">
        <v>1497</v>
      </c>
      <c r="B385" s="1">
        <v>45137</v>
      </c>
      <c r="C385" t="s">
        <v>286</v>
      </c>
      <c r="D385" t="s">
        <v>42</v>
      </c>
      <c r="E385">
        <v>2</v>
      </c>
      <c r="F385" t="s">
        <v>128</v>
      </c>
      <c r="G385" t="s">
        <v>16</v>
      </c>
      <c r="H385" t="s">
        <v>17</v>
      </c>
      <c r="I385" t="s">
        <v>33</v>
      </c>
      <c r="J385" t="s">
        <v>97</v>
      </c>
      <c r="K385">
        <v>2023</v>
      </c>
      <c r="L385" t="s">
        <v>60</v>
      </c>
      <c r="M385" t="s">
        <v>5897</v>
      </c>
      <c r="N385" t="s">
        <v>5889</v>
      </c>
      <c r="O385" t="s">
        <v>5898</v>
      </c>
      <c r="P385" t="s">
        <v>5899</v>
      </c>
      <c r="Q385" t="s">
        <v>5900</v>
      </c>
      <c r="R385">
        <v>31000</v>
      </c>
      <c r="S385">
        <v>38000</v>
      </c>
      <c r="T385">
        <v>0.1842</v>
      </c>
      <c r="U385" t="s">
        <v>5901</v>
      </c>
      <c r="V385">
        <v>12</v>
      </c>
      <c r="W385" s="1">
        <v>45246</v>
      </c>
      <c r="X385" t="s">
        <v>5894</v>
      </c>
      <c r="Y385">
        <v>278</v>
      </c>
      <c r="Z385">
        <v>80</v>
      </c>
      <c r="AA385">
        <v>346</v>
      </c>
      <c r="AB385">
        <v>0</v>
      </c>
      <c r="AC385">
        <v>10</v>
      </c>
      <c r="AD385">
        <v>0</v>
      </c>
      <c r="AE385" t="s">
        <v>6029</v>
      </c>
      <c r="AF385" s="1">
        <v>46203</v>
      </c>
      <c r="AG385" t="s">
        <v>6177</v>
      </c>
      <c r="AH385" t="s">
        <v>6027</v>
      </c>
      <c r="AI385" t="s">
        <v>6028</v>
      </c>
      <c r="AJ385" t="s">
        <v>6925</v>
      </c>
      <c r="AK385">
        <v>76000</v>
      </c>
      <c r="AL385">
        <v>9135.2000000000007</v>
      </c>
      <c r="AM385">
        <v>66864.800000000003</v>
      </c>
      <c r="AN385">
        <v>62000</v>
      </c>
      <c r="AO385">
        <v>4864.8</v>
      </c>
      <c r="AP385">
        <v>7.2800000000000004E-2</v>
      </c>
    </row>
    <row r="386" spans="1:42" hidden="1" x14ac:dyDescent="0.35">
      <c r="A386" t="s">
        <v>1424</v>
      </c>
      <c r="B386" s="1">
        <v>44981</v>
      </c>
      <c r="C386" t="s">
        <v>1425</v>
      </c>
      <c r="D386" t="s">
        <v>439</v>
      </c>
      <c r="E386">
        <v>1</v>
      </c>
      <c r="F386" t="s">
        <v>48</v>
      </c>
      <c r="G386" t="s">
        <v>16</v>
      </c>
      <c r="H386" t="s">
        <v>17</v>
      </c>
      <c r="I386" t="s">
        <v>43</v>
      </c>
      <c r="J386" t="s">
        <v>19</v>
      </c>
      <c r="K386">
        <v>2023</v>
      </c>
      <c r="L386" t="s">
        <v>20</v>
      </c>
      <c r="M386" t="s">
        <v>5953</v>
      </c>
      <c r="N386" t="s">
        <v>5949</v>
      </c>
      <c r="O386" t="s">
        <v>5954</v>
      </c>
      <c r="P386" t="s">
        <v>5951</v>
      </c>
      <c r="Q386" t="s">
        <v>5955</v>
      </c>
      <c r="R386">
        <v>1400</v>
      </c>
      <c r="S386">
        <v>1900</v>
      </c>
      <c r="T386">
        <v>0.26319999999999999</v>
      </c>
      <c r="U386" t="s">
        <v>5940</v>
      </c>
      <c r="V386">
        <v>12</v>
      </c>
      <c r="W386" s="1">
        <v>44681</v>
      </c>
      <c r="X386" t="s">
        <v>5894</v>
      </c>
      <c r="Y386">
        <v>129</v>
      </c>
      <c r="Z386">
        <v>73</v>
      </c>
      <c r="AA386">
        <v>194</v>
      </c>
      <c r="AB386">
        <v>7</v>
      </c>
      <c r="AC386">
        <v>10</v>
      </c>
      <c r="AD386">
        <v>9800</v>
      </c>
      <c r="AE386" t="s">
        <v>6025</v>
      </c>
      <c r="AF386" s="1">
        <v>46203</v>
      </c>
      <c r="AG386" t="s">
        <v>6178</v>
      </c>
      <c r="AH386" t="s">
        <v>6027</v>
      </c>
      <c r="AI386" t="s">
        <v>6028</v>
      </c>
      <c r="AJ386" t="s">
        <v>6924</v>
      </c>
      <c r="AK386">
        <v>1900</v>
      </c>
      <c r="AL386">
        <v>224.77</v>
      </c>
      <c r="AM386">
        <v>1675.23</v>
      </c>
      <c r="AN386">
        <v>1400</v>
      </c>
      <c r="AO386">
        <v>275.23</v>
      </c>
      <c r="AP386">
        <v>0.1643</v>
      </c>
    </row>
    <row r="387" spans="1:42" hidden="1" x14ac:dyDescent="0.35">
      <c r="A387" t="s">
        <v>565</v>
      </c>
      <c r="B387" s="1">
        <v>45020</v>
      </c>
      <c r="C387" t="s">
        <v>566</v>
      </c>
      <c r="D387" t="s">
        <v>95</v>
      </c>
      <c r="E387">
        <v>1</v>
      </c>
      <c r="F387" t="s">
        <v>30</v>
      </c>
      <c r="G387" t="s">
        <v>31</v>
      </c>
      <c r="H387" t="s">
        <v>32</v>
      </c>
      <c r="I387" t="s">
        <v>26</v>
      </c>
      <c r="J387" t="s">
        <v>44</v>
      </c>
      <c r="K387">
        <v>2023</v>
      </c>
      <c r="L387" t="s">
        <v>35</v>
      </c>
      <c r="M387" t="s">
        <v>5948</v>
      </c>
      <c r="N387" t="s">
        <v>5949</v>
      </c>
      <c r="O387" t="s">
        <v>5950</v>
      </c>
      <c r="P387" t="s">
        <v>5951</v>
      </c>
      <c r="Q387" t="s">
        <v>5952</v>
      </c>
      <c r="R387">
        <v>2900</v>
      </c>
      <c r="S387">
        <v>3800</v>
      </c>
      <c r="T387">
        <v>0.23680000000000001</v>
      </c>
      <c r="U387" t="s">
        <v>5940</v>
      </c>
      <c r="V387">
        <v>12</v>
      </c>
      <c r="W387" s="1">
        <v>45359</v>
      </c>
      <c r="X387" t="s">
        <v>5894</v>
      </c>
      <c r="Y387">
        <v>220</v>
      </c>
      <c r="Z387">
        <v>49</v>
      </c>
      <c r="AA387">
        <v>227</v>
      </c>
      <c r="AB387">
        <v>23</v>
      </c>
      <c r="AC387">
        <v>10</v>
      </c>
      <c r="AD387">
        <v>66700</v>
      </c>
      <c r="AE387" t="s">
        <v>6025</v>
      </c>
      <c r="AF387" s="1">
        <v>46203</v>
      </c>
      <c r="AG387" t="s">
        <v>6341</v>
      </c>
      <c r="AH387" t="s">
        <v>6027</v>
      </c>
      <c r="AI387" t="s">
        <v>6028</v>
      </c>
      <c r="AJ387" t="s">
        <v>6924</v>
      </c>
      <c r="AK387">
        <v>3800</v>
      </c>
      <c r="AL387">
        <v>249.66</v>
      </c>
      <c r="AM387">
        <v>3550.34</v>
      </c>
      <c r="AN387">
        <v>2900</v>
      </c>
      <c r="AO387">
        <v>650.34</v>
      </c>
      <c r="AP387">
        <v>0.1832</v>
      </c>
    </row>
    <row r="388" spans="1:42" hidden="1" x14ac:dyDescent="0.35">
      <c r="A388" t="s">
        <v>567</v>
      </c>
      <c r="B388" s="1">
        <v>45134</v>
      </c>
      <c r="C388" t="s">
        <v>568</v>
      </c>
      <c r="D388" t="s">
        <v>205</v>
      </c>
      <c r="E388">
        <v>1</v>
      </c>
      <c r="F388" t="s">
        <v>58</v>
      </c>
      <c r="G388" t="s">
        <v>16</v>
      </c>
      <c r="H388" t="s">
        <v>32</v>
      </c>
      <c r="I388" t="s">
        <v>33</v>
      </c>
      <c r="J388" t="s">
        <v>97</v>
      </c>
      <c r="K388">
        <v>2023</v>
      </c>
      <c r="L388" t="s">
        <v>60</v>
      </c>
      <c r="M388" t="s">
        <v>6003</v>
      </c>
      <c r="N388" t="s">
        <v>5989</v>
      </c>
      <c r="O388" t="s">
        <v>6004</v>
      </c>
      <c r="P388" t="s">
        <v>6005</v>
      </c>
      <c r="Q388" t="s">
        <v>6006</v>
      </c>
      <c r="R388">
        <v>420</v>
      </c>
      <c r="S388">
        <v>650</v>
      </c>
      <c r="T388">
        <v>0.3538</v>
      </c>
      <c r="U388" t="s">
        <v>5909</v>
      </c>
      <c r="V388">
        <v>6</v>
      </c>
      <c r="W388" s="1">
        <v>45071</v>
      </c>
      <c r="X388" t="s">
        <v>5894</v>
      </c>
      <c r="Y388">
        <v>160</v>
      </c>
      <c r="Z388">
        <v>85</v>
      </c>
      <c r="AA388">
        <v>167</v>
      </c>
      <c r="AB388">
        <v>56</v>
      </c>
      <c r="AC388">
        <v>10</v>
      </c>
      <c r="AD388">
        <v>23520</v>
      </c>
      <c r="AE388" t="s">
        <v>6025</v>
      </c>
      <c r="AF388" s="1">
        <v>46203</v>
      </c>
      <c r="AG388" t="s">
        <v>6342</v>
      </c>
      <c r="AH388" t="s">
        <v>6027</v>
      </c>
      <c r="AI388" t="s">
        <v>6028</v>
      </c>
      <c r="AJ388" t="s">
        <v>6925</v>
      </c>
      <c r="AK388">
        <v>650</v>
      </c>
      <c r="AL388">
        <v>94.12</v>
      </c>
      <c r="AM388">
        <v>555.88</v>
      </c>
      <c r="AN388">
        <v>420</v>
      </c>
      <c r="AO388">
        <v>135.88</v>
      </c>
      <c r="AP388">
        <v>0.24440000000000001</v>
      </c>
    </row>
    <row r="389" spans="1:42" hidden="1" x14ac:dyDescent="0.35">
      <c r="A389" t="s">
        <v>606</v>
      </c>
      <c r="B389" s="1">
        <v>45083</v>
      </c>
      <c r="C389" t="s">
        <v>288</v>
      </c>
      <c r="D389" t="s">
        <v>140</v>
      </c>
      <c r="E389">
        <v>1</v>
      </c>
      <c r="F389" t="s">
        <v>48</v>
      </c>
      <c r="G389" t="s">
        <v>16</v>
      </c>
      <c r="H389" t="s">
        <v>25</v>
      </c>
      <c r="I389" t="s">
        <v>43</v>
      </c>
      <c r="J389" t="s">
        <v>34</v>
      </c>
      <c r="K389">
        <v>2023</v>
      </c>
      <c r="L389" t="s">
        <v>35</v>
      </c>
      <c r="M389" t="s">
        <v>5944</v>
      </c>
      <c r="N389" t="s">
        <v>5931</v>
      </c>
      <c r="O389" t="s">
        <v>5945</v>
      </c>
      <c r="P389" t="s">
        <v>5946</v>
      </c>
      <c r="Q389" t="s">
        <v>5947</v>
      </c>
      <c r="R389">
        <v>6500</v>
      </c>
      <c r="S389">
        <v>8500</v>
      </c>
      <c r="T389">
        <v>0.23530000000000001</v>
      </c>
      <c r="U389" t="s">
        <v>5940</v>
      </c>
      <c r="V389">
        <v>6</v>
      </c>
      <c r="W389" s="1">
        <v>44693</v>
      </c>
      <c r="X389" t="s">
        <v>5894</v>
      </c>
      <c r="Y389">
        <v>116</v>
      </c>
      <c r="Z389">
        <v>117</v>
      </c>
      <c r="AA389">
        <v>124</v>
      </c>
      <c r="AB389">
        <v>67</v>
      </c>
      <c r="AC389">
        <v>10</v>
      </c>
      <c r="AD389">
        <v>435500</v>
      </c>
      <c r="AE389" t="s">
        <v>6025</v>
      </c>
      <c r="AF389" s="1">
        <v>46203</v>
      </c>
      <c r="AG389" t="s">
        <v>6179</v>
      </c>
      <c r="AH389" t="s">
        <v>6027</v>
      </c>
      <c r="AI389" t="s">
        <v>6028</v>
      </c>
      <c r="AJ389" t="s">
        <v>6924</v>
      </c>
      <c r="AK389">
        <v>8500</v>
      </c>
      <c r="AL389">
        <v>1046.3499999999999</v>
      </c>
      <c r="AM389">
        <v>7453.65</v>
      </c>
      <c r="AN389">
        <v>6500</v>
      </c>
      <c r="AO389">
        <v>953.65</v>
      </c>
      <c r="AP389">
        <v>0.12790000000000001</v>
      </c>
    </row>
    <row r="390" spans="1:42" hidden="1" x14ac:dyDescent="0.35">
      <c r="A390" t="s">
        <v>569</v>
      </c>
      <c r="B390" s="1">
        <v>45291</v>
      </c>
      <c r="C390" t="s">
        <v>570</v>
      </c>
      <c r="D390" t="s">
        <v>208</v>
      </c>
      <c r="E390">
        <v>5</v>
      </c>
      <c r="F390" t="s">
        <v>66</v>
      </c>
      <c r="G390" t="s">
        <v>16</v>
      </c>
      <c r="H390" t="s">
        <v>32</v>
      </c>
      <c r="I390" t="s">
        <v>26</v>
      </c>
      <c r="J390" t="s">
        <v>155</v>
      </c>
      <c r="K390">
        <v>2023</v>
      </c>
      <c r="L390" t="s">
        <v>51</v>
      </c>
      <c r="M390" t="s">
        <v>5910</v>
      </c>
      <c r="N390" t="s">
        <v>5889</v>
      </c>
      <c r="O390" t="s">
        <v>5898</v>
      </c>
      <c r="P390" t="s">
        <v>5907</v>
      </c>
      <c r="Q390" t="s">
        <v>5911</v>
      </c>
      <c r="R390">
        <v>10500</v>
      </c>
      <c r="S390">
        <v>13000</v>
      </c>
      <c r="T390">
        <v>0.1923</v>
      </c>
      <c r="U390" t="s">
        <v>5909</v>
      </c>
      <c r="V390">
        <v>12</v>
      </c>
      <c r="W390" s="1">
        <v>45395</v>
      </c>
      <c r="X390" t="s">
        <v>5894</v>
      </c>
      <c r="Y390">
        <v>256</v>
      </c>
      <c r="Z390">
        <v>119</v>
      </c>
      <c r="AA390">
        <v>288</v>
      </c>
      <c r="AB390">
        <v>32</v>
      </c>
      <c r="AC390">
        <v>10</v>
      </c>
      <c r="AD390">
        <v>336000</v>
      </c>
      <c r="AE390" t="s">
        <v>6025</v>
      </c>
      <c r="AF390" s="1">
        <v>46203</v>
      </c>
      <c r="AG390" t="s">
        <v>6344</v>
      </c>
      <c r="AH390" t="s">
        <v>6027</v>
      </c>
      <c r="AI390" t="s">
        <v>6028</v>
      </c>
      <c r="AJ390" t="s">
        <v>6925</v>
      </c>
      <c r="AK390">
        <v>65000</v>
      </c>
      <c r="AL390">
        <v>3380</v>
      </c>
      <c r="AM390">
        <v>61620</v>
      </c>
      <c r="AN390">
        <v>52500</v>
      </c>
      <c r="AO390">
        <v>9120</v>
      </c>
      <c r="AP390">
        <v>0.14799999999999999</v>
      </c>
    </row>
    <row r="391" spans="1:42" hidden="1" x14ac:dyDescent="0.35">
      <c r="A391" t="s">
        <v>616</v>
      </c>
      <c r="B391" s="1">
        <v>45279</v>
      </c>
      <c r="C391" t="s">
        <v>617</v>
      </c>
      <c r="D391" t="s">
        <v>82</v>
      </c>
      <c r="E391">
        <v>1</v>
      </c>
      <c r="F391" t="s">
        <v>128</v>
      </c>
      <c r="G391" t="s">
        <v>31</v>
      </c>
      <c r="H391" t="s">
        <v>32</v>
      </c>
      <c r="I391" t="s">
        <v>18</v>
      </c>
      <c r="J391" t="s">
        <v>155</v>
      </c>
      <c r="K391">
        <v>2023</v>
      </c>
      <c r="L391" t="s">
        <v>51</v>
      </c>
      <c r="M391" t="s">
        <v>5895</v>
      </c>
      <c r="N391" t="s">
        <v>5889</v>
      </c>
      <c r="O391" t="s">
        <v>5890</v>
      </c>
      <c r="P391" t="s">
        <v>5891</v>
      </c>
      <c r="Q391" t="s">
        <v>5896</v>
      </c>
      <c r="R391">
        <v>78000</v>
      </c>
      <c r="S391">
        <v>95000</v>
      </c>
      <c r="T391">
        <v>0.1789</v>
      </c>
      <c r="U391" t="s">
        <v>5893</v>
      </c>
      <c r="V391">
        <v>12</v>
      </c>
      <c r="W391" s="1">
        <v>45187</v>
      </c>
      <c r="X391" t="s">
        <v>5894</v>
      </c>
      <c r="Y391">
        <v>351</v>
      </c>
      <c r="Z391">
        <v>112</v>
      </c>
      <c r="AA391">
        <v>335</v>
      </c>
      <c r="AB391">
        <v>32</v>
      </c>
      <c r="AC391">
        <v>10</v>
      </c>
      <c r="AD391">
        <v>2496000</v>
      </c>
      <c r="AE391" t="s">
        <v>6025</v>
      </c>
      <c r="AF391" s="1">
        <v>46203</v>
      </c>
      <c r="AG391" t="s">
        <v>6180</v>
      </c>
      <c r="AH391" t="s">
        <v>6027</v>
      </c>
      <c r="AI391" t="s">
        <v>6028</v>
      </c>
      <c r="AJ391" t="s">
        <v>6925</v>
      </c>
      <c r="AK391">
        <v>95000</v>
      </c>
      <c r="AL391">
        <v>655.5</v>
      </c>
      <c r="AM391">
        <v>94344.5</v>
      </c>
      <c r="AN391">
        <v>78000</v>
      </c>
      <c r="AO391">
        <v>16344.5</v>
      </c>
      <c r="AP391">
        <v>0.17319999999999999</v>
      </c>
    </row>
    <row r="392" spans="1:42" hidden="1" x14ac:dyDescent="0.35">
      <c r="A392" t="s">
        <v>571</v>
      </c>
      <c r="B392" s="1">
        <v>45116</v>
      </c>
      <c r="C392" t="s">
        <v>572</v>
      </c>
      <c r="D392" t="s">
        <v>87</v>
      </c>
      <c r="E392">
        <v>2</v>
      </c>
      <c r="F392" t="s">
        <v>30</v>
      </c>
      <c r="G392" t="s">
        <v>79</v>
      </c>
      <c r="H392" t="s">
        <v>17</v>
      </c>
      <c r="I392" t="s">
        <v>26</v>
      </c>
      <c r="J392" t="s">
        <v>97</v>
      </c>
      <c r="K392">
        <v>2023</v>
      </c>
      <c r="L392" t="s">
        <v>60</v>
      </c>
      <c r="M392" t="s">
        <v>5924</v>
      </c>
      <c r="N392" t="s">
        <v>5913</v>
      </c>
      <c r="O392" t="s">
        <v>5917</v>
      </c>
      <c r="P392" t="s">
        <v>5925</v>
      </c>
      <c r="Q392" t="s">
        <v>5926</v>
      </c>
      <c r="R392">
        <v>46000</v>
      </c>
      <c r="S392">
        <v>56000</v>
      </c>
      <c r="T392">
        <v>0.17860000000000001</v>
      </c>
      <c r="U392" t="s">
        <v>5920</v>
      </c>
      <c r="V392">
        <v>12</v>
      </c>
      <c r="W392" s="1">
        <v>44847</v>
      </c>
      <c r="X392" t="s">
        <v>5894</v>
      </c>
      <c r="Y392">
        <v>224</v>
      </c>
      <c r="Z392">
        <v>96</v>
      </c>
      <c r="AA392">
        <v>304</v>
      </c>
      <c r="AB392">
        <v>54</v>
      </c>
      <c r="AC392">
        <v>10</v>
      </c>
      <c r="AD392">
        <v>2484000</v>
      </c>
      <c r="AE392" t="s">
        <v>6025</v>
      </c>
      <c r="AF392" s="1">
        <v>46203</v>
      </c>
      <c r="AG392" t="s">
        <v>6224</v>
      </c>
      <c r="AH392" t="s">
        <v>6027</v>
      </c>
      <c r="AI392" t="s">
        <v>6028</v>
      </c>
      <c r="AJ392" t="s">
        <v>6925</v>
      </c>
      <c r="AK392">
        <v>112000</v>
      </c>
      <c r="AL392">
        <v>12644.8</v>
      </c>
      <c r="AM392">
        <v>99355.199999999997</v>
      </c>
      <c r="AN392">
        <v>92000</v>
      </c>
      <c r="AO392">
        <v>7355.2</v>
      </c>
      <c r="AP392">
        <v>7.3999999999999996E-2</v>
      </c>
    </row>
    <row r="393" spans="1:42" hidden="1" x14ac:dyDescent="0.35">
      <c r="A393" t="s">
        <v>1196</v>
      </c>
      <c r="B393" s="1">
        <v>45233</v>
      </c>
      <c r="C393" t="s">
        <v>617</v>
      </c>
      <c r="D393" t="s">
        <v>92</v>
      </c>
      <c r="E393">
        <v>1</v>
      </c>
      <c r="F393" t="s">
        <v>58</v>
      </c>
      <c r="G393" t="s">
        <v>31</v>
      </c>
      <c r="H393" t="s">
        <v>25</v>
      </c>
      <c r="I393" t="s">
        <v>26</v>
      </c>
      <c r="J393" t="s">
        <v>50</v>
      </c>
      <c r="K393">
        <v>2023</v>
      </c>
      <c r="L393" t="s">
        <v>51</v>
      </c>
      <c r="M393" t="s">
        <v>5973</v>
      </c>
      <c r="N393" t="s">
        <v>5974</v>
      </c>
      <c r="O393" t="s">
        <v>5975</v>
      </c>
      <c r="P393" t="s">
        <v>5899</v>
      </c>
      <c r="Q393" t="s">
        <v>5976</v>
      </c>
      <c r="R393">
        <v>7600</v>
      </c>
      <c r="S393">
        <v>9800</v>
      </c>
      <c r="T393">
        <v>0.22450000000000001</v>
      </c>
      <c r="U393" t="s">
        <v>5901</v>
      </c>
      <c r="V393">
        <v>36</v>
      </c>
      <c r="W393" s="1">
        <v>45281</v>
      </c>
      <c r="X393" t="s">
        <v>5894</v>
      </c>
      <c r="Y393">
        <v>214</v>
      </c>
      <c r="Z393">
        <v>101</v>
      </c>
      <c r="AA393">
        <v>188</v>
      </c>
      <c r="AB393">
        <v>51</v>
      </c>
      <c r="AC393">
        <v>10</v>
      </c>
      <c r="AD393">
        <v>387600</v>
      </c>
      <c r="AE393" t="s">
        <v>6025</v>
      </c>
      <c r="AF393" s="1">
        <v>46203</v>
      </c>
      <c r="AG393" t="s">
        <v>6180</v>
      </c>
      <c r="AH393" t="s">
        <v>6027</v>
      </c>
      <c r="AI393" t="s">
        <v>6028</v>
      </c>
      <c r="AJ393" t="s">
        <v>6925</v>
      </c>
      <c r="AK393">
        <v>9800</v>
      </c>
      <c r="AL393">
        <v>313.60000000000002</v>
      </c>
      <c r="AM393">
        <v>9486.4</v>
      </c>
      <c r="AN393">
        <v>7600</v>
      </c>
      <c r="AO393">
        <v>1886.4</v>
      </c>
      <c r="AP393">
        <v>0.19889999999999999</v>
      </c>
    </row>
    <row r="394" spans="1:42" hidden="1" x14ac:dyDescent="0.35">
      <c r="A394" t="s">
        <v>573</v>
      </c>
      <c r="B394" s="1">
        <v>45276</v>
      </c>
      <c r="C394" t="s">
        <v>574</v>
      </c>
      <c r="D394" t="s">
        <v>82</v>
      </c>
      <c r="E394">
        <v>2</v>
      </c>
      <c r="F394" t="s">
        <v>30</v>
      </c>
      <c r="G394" t="s">
        <v>67</v>
      </c>
      <c r="H394" t="s">
        <v>25</v>
      </c>
      <c r="I394" t="s">
        <v>33</v>
      </c>
      <c r="J394" t="s">
        <v>155</v>
      </c>
      <c r="K394">
        <v>2023</v>
      </c>
      <c r="L394" t="s">
        <v>51</v>
      </c>
      <c r="M394" t="s">
        <v>5895</v>
      </c>
      <c r="N394" t="s">
        <v>5889</v>
      </c>
      <c r="O394" t="s">
        <v>5890</v>
      </c>
      <c r="P394" t="s">
        <v>5891</v>
      </c>
      <c r="Q394" t="s">
        <v>5896</v>
      </c>
      <c r="R394">
        <v>78000</v>
      </c>
      <c r="S394">
        <v>95000</v>
      </c>
      <c r="T394">
        <v>0.1789</v>
      </c>
      <c r="U394" t="s">
        <v>5893</v>
      </c>
      <c r="V394">
        <v>12</v>
      </c>
      <c r="W394" s="1">
        <v>45187</v>
      </c>
      <c r="X394" t="s">
        <v>5894</v>
      </c>
      <c r="Y394">
        <v>351</v>
      </c>
      <c r="Z394">
        <v>112</v>
      </c>
      <c r="AA394">
        <v>335</v>
      </c>
      <c r="AB394">
        <v>32</v>
      </c>
      <c r="AC394">
        <v>10</v>
      </c>
      <c r="AD394">
        <v>2496000</v>
      </c>
      <c r="AE394" t="s">
        <v>6025</v>
      </c>
      <c r="AF394" s="1">
        <v>46203</v>
      </c>
      <c r="AG394" t="s">
        <v>6345</v>
      </c>
      <c r="AH394" t="s">
        <v>6035</v>
      </c>
      <c r="AI394" t="s">
        <v>6028</v>
      </c>
      <c r="AJ394" t="s">
        <v>6925</v>
      </c>
      <c r="AK394">
        <v>190000</v>
      </c>
      <c r="AL394">
        <v>23351</v>
      </c>
      <c r="AM394">
        <v>166649</v>
      </c>
      <c r="AN394">
        <v>156000</v>
      </c>
      <c r="AO394">
        <v>10649</v>
      </c>
      <c r="AP394">
        <v>6.3899999999999998E-2</v>
      </c>
    </row>
    <row r="395" spans="1:42" hidden="1" x14ac:dyDescent="0.35">
      <c r="A395" t="s">
        <v>575</v>
      </c>
      <c r="B395" s="1">
        <v>45164</v>
      </c>
      <c r="C395" t="s">
        <v>576</v>
      </c>
      <c r="D395" t="s">
        <v>188</v>
      </c>
      <c r="E395">
        <v>2</v>
      </c>
      <c r="F395" t="s">
        <v>58</v>
      </c>
      <c r="G395" t="s">
        <v>71</v>
      </c>
      <c r="H395" t="s">
        <v>17</v>
      </c>
      <c r="I395" t="s">
        <v>43</v>
      </c>
      <c r="J395" t="s">
        <v>59</v>
      </c>
      <c r="K395">
        <v>2023</v>
      </c>
      <c r="L395" t="s">
        <v>60</v>
      </c>
      <c r="M395" t="s">
        <v>5936</v>
      </c>
      <c r="N395" t="s">
        <v>5931</v>
      </c>
      <c r="O395" t="s">
        <v>5937</v>
      </c>
      <c r="P395" t="s">
        <v>5938</v>
      </c>
      <c r="Q395" t="s">
        <v>5939</v>
      </c>
      <c r="R395">
        <v>3400</v>
      </c>
      <c r="S395">
        <v>4500</v>
      </c>
      <c r="T395">
        <v>0.24440000000000001</v>
      </c>
      <c r="U395" t="s">
        <v>5940</v>
      </c>
      <c r="V395">
        <v>6</v>
      </c>
      <c r="W395" s="1">
        <v>45061</v>
      </c>
      <c r="X395" t="s">
        <v>5894</v>
      </c>
      <c r="Y395">
        <v>200</v>
      </c>
      <c r="Z395">
        <v>91</v>
      </c>
      <c r="AA395">
        <v>223</v>
      </c>
      <c r="AB395">
        <v>18</v>
      </c>
      <c r="AC395">
        <v>10</v>
      </c>
      <c r="AD395">
        <v>61200</v>
      </c>
      <c r="AE395" t="s">
        <v>6025</v>
      </c>
      <c r="AF395" s="1">
        <v>46203</v>
      </c>
      <c r="AG395" t="s">
        <v>6346</v>
      </c>
      <c r="AH395" t="s">
        <v>6027</v>
      </c>
      <c r="AI395" t="s">
        <v>6028</v>
      </c>
      <c r="AJ395" t="s">
        <v>6925</v>
      </c>
      <c r="AK395">
        <v>9000</v>
      </c>
      <c r="AL395">
        <v>1333.8</v>
      </c>
      <c r="AM395">
        <v>7666.2</v>
      </c>
      <c r="AN395">
        <v>6800</v>
      </c>
      <c r="AO395">
        <v>866.2</v>
      </c>
      <c r="AP395">
        <v>0.113</v>
      </c>
    </row>
    <row r="396" spans="1:42" hidden="1" x14ac:dyDescent="0.35">
      <c r="A396" t="s">
        <v>625</v>
      </c>
      <c r="B396" s="1">
        <v>44945</v>
      </c>
      <c r="C396" t="s">
        <v>290</v>
      </c>
      <c r="D396" t="s">
        <v>82</v>
      </c>
      <c r="E396">
        <v>1</v>
      </c>
      <c r="F396" t="s">
        <v>30</v>
      </c>
      <c r="G396" t="s">
        <v>16</v>
      </c>
      <c r="H396" t="s">
        <v>17</v>
      </c>
      <c r="I396" t="s">
        <v>26</v>
      </c>
      <c r="J396" t="s">
        <v>112</v>
      </c>
      <c r="K396">
        <v>2023</v>
      </c>
      <c r="L396" t="s">
        <v>20</v>
      </c>
      <c r="M396" t="s">
        <v>5895</v>
      </c>
      <c r="N396" t="s">
        <v>5889</v>
      </c>
      <c r="O396" t="s">
        <v>5890</v>
      </c>
      <c r="P396" t="s">
        <v>5891</v>
      </c>
      <c r="Q396" t="s">
        <v>5896</v>
      </c>
      <c r="R396">
        <v>78000</v>
      </c>
      <c r="S396">
        <v>95000</v>
      </c>
      <c r="T396">
        <v>0.1789</v>
      </c>
      <c r="U396" t="s">
        <v>5893</v>
      </c>
      <c r="V396">
        <v>12</v>
      </c>
      <c r="W396" s="1">
        <v>45187</v>
      </c>
      <c r="X396" t="s">
        <v>5894</v>
      </c>
      <c r="Y396">
        <v>351</v>
      </c>
      <c r="Z396">
        <v>112</v>
      </c>
      <c r="AA396">
        <v>335</v>
      </c>
      <c r="AB396">
        <v>32</v>
      </c>
      <c r="AC396">
        <v>10</v>
      </c>
      <c r="AD396">
        <v>2496000</v>
      </c>
      <c r="AE396" t="s">
        <v>6025</v>
      </c>
      <c r="AF396" s="1">
        <v>46203</v>
      </c>
      <c r="AG396" t="s">
        <v>6181</v>
      </c>
      <c r="AH396" t="s">
        <v>6027</v>
      </c>
      <c r="AI396" t="s">
        <v>6028</v>
      </c>
      <c r="AJ396" t="s">
        <v>6924</v>
      </c>
      <c r="AK396">
        <v>95000</v>
      </c>
      <c r="AL396">
        <v>9652</v>
      </c>
      <c r="AM396">
        <v>85348</v>
      </c>
      <c r="AN396">
        <v>78000</v>
      </c>
      <c r="AO396">
        <v>7348</v>
      </c>
      <c r="AP396">
        <v>8.6099999999999996E-2</v>
      </c>
    </row>
    <row r="397" spans="1:42" hidden="1" x14ac:dyDescent="0.35">
      <c r="A397" t="s">
        <v>579</v>
      </c>
      <c r="B397" s="1">
        <v>45103</v>
      </c>
      <c r="C397" t="s">
        <v>580</v>
      </c>
      <c r="D397" t="s">
        <v>377</v>
      </c>
      <c r="E397">
        <v>1</v>
      </c>
      <c r="F397" t="s">
        <v>24</v>
      </c>
      <c r="G397" t="s">
        <v>16</v>
      </c>
      <c r="H397" t="s">
        <v>25</v>
      </c>
      <c r="I397" t="s">
        <v>43</v>
      </c>
      <c r="J397" t="s">
        <v>34</v>
      </c>
      <c r="K397">
        <v>2023</v>
      </c>
      <c r="L397" t="s">
        <v>35</v>
      </c>
      <c r="M397" t="s">
        <v>6007</v>
      </c>
      <c r="N397" t="s">
        <v>5889</v>
      </c>
      <c r="O397" t="s">
        <v>6008</v>
      </c>
      <c r="P397" t="s">
        <v>5899</v>
      </c>
      <c r="Q397" t="s">
        <v>6009</v>
      </c>
      <c r="R397">
        <v>12000</v>
      </c>
      <c r="S397">
        <v>15000</v>
      </c>
      <c r="T397">
        <v>0.2</v>
      </c>
      <c r="U397" t="s">
        <v>5901</v>
      </c>
      <c r="V397">
        <v>12</v>
      </c>
      <c r="W397" s="1">
        <v>45557</v>
      </c>
      <c r="X397" t="s">
        <v>5894</v>
      </c>
      <c r="Y397">
        <v>118</v>
      </c>
      <c r="Z397">
        <v>87</v>
      </c>
      <c r="AA397">
        <v>209</v>
      </c>
      <c r="AB397">
        <v>10</v>
      </c>
      <c r="AC397">
        <v>10</v>
      </c>
      <c r="AD397">
        <v>120000</v>
      </c>
      <c r="AE397" t="s">
        <v>6025</v>
      </c>
      <c r="AF397" s="1">
        <v>46203</v>
      </c>
      <c r="AG397" t="s">
        <v>6347</v>
      </c>
      <c r="AH397" t="s">
        <v>6027</v>
      </c>
      <c r="AI397" t="s">
        <v>6028</v>
      </c>
      <c r="AJ397" t="s">
        <v>6924</v>
      </c>
      <c r="AK397">
        <v>15000</v>
      </c>
      <c r="AL397">
        <v>855</v>
      </c>
      <c r="AM397">
        <v>14145</v>
      </c>
      <c r="AN397">
        <v>12000</v>
      </c>
      <c r="AO397">
        <v>2145</v>
      </c>
      <c r="AP397">
        <v>0.15160000000000001</v>
      </c>
    </row>
    <row r="398" spans="1:42" hidden="1" x14ac:dyDescent="0.35">
      <c r="A398" t="s">
        <v>1163</v>
      </c>
      <c r="B398" s="1">
        <v>45141</v>
      </c>
      <c r="C398" t="s">
        <v>1164</v>
      </c>
      <c r="D398" t="s">
        <v>23</v>
      </c>
      <c r="E398">
        <v>1</v>
      </c>
      <c r="F398" t="s">
        <v>128</v>
      </c>
      <c r="G398" t="s">
        <v>31</v>
      </c>
      <c r="H398" t="s">
        <v>25</v>
      </c>
      <c r="I398" t="s">
        <v>43</v>
      </c>
      <c r="J398" t="s">
        <v>59</v>
      </c>
      <c r="K398">
        <v>2023</v>
      </c>
      <c r="L398" t="s">
        <v>60</v>
      </c>
      <c r="M398" t="s">
        <v>5921</v>
      </c>
      <c r="N398" t="s">
        <v>5913</v>
      </c>
      <c r="O398" t="s">
        <v>5917</v>
      </c>
      <c r="P398" t="s">
        <v>5922</v>
      </c>
      <c r="Q398" t="s">
        <v>5923</v>
      </c>
      <c r="R398">
        <v>57000</v>
      </c>
      <c r="S398">
        <v>69000</v>
      </c>
      <c r="T398">
        <v>0.1739</v>
      </c>
      <c r="U398" t="s">
        <v>5920</v>
      </c>
      <c r="V398">
        <v>12</v>
      </c>
      <c r="W398" s="1">
        <v>44862</v>
      </c>
      <c r="X398" t="s">
        <v>5894</v>
      </c>
      <c r="Y398">
        <v>244</v>
      </c>
      <c r="Z398">
        <v>55</v>
      </c>
      <c r="AA398">
        <v>276</v>
      </c>
      <c r="AB398">
        <v>9</v>
      </c>
      <c r="AC398">
        <v>10</v>
      </c>
      <c r="AD398">
        <v>513000</v>
      </c>
      <c r="AE398" t="s">
        <v>6025</v>
      </c>
      <c r="AF398" s="1">
        <v>46203</v>
      </c>
      <c r="AG398" t="s">
        <v>6183</v>
      </c>
      <c r="AH398" t="s">
        <v>6035</v>
      </c>
      <c r="AI398" t="s">
        <v>6028</v>
      </c>
      <c r="AJ398" t="s">
        <v>6925</v>
      </c>
      <c r="AK398">
        <v>69000</v>
      </c>
      <c r="AL398">
        <v>10218.9</v>
      </c>
      <c r="AM398">
        <v>58781.1</v>
      </c>
      <c r="AN398">
        <v>57000</v>
      </c>
      <c r="AO398">
        <v>1781.1</v>
      </c>
      <c r="AP398">
        <v>3.0300000000000001E-2</v>
      </c>
    </row>
    <row r="399" spans="1:42" hidden="1" x14ac:dyDescent="0.35">
      <c r="A399" t="s">
        <v>581</v>
      </c>
      <c r="B399" s="1">
        <v>45215</v>
      </c>
      <c r="C399" t="s">
        <v>582</v>
      </c>
      <c r="D399" t="s">
        <v>205</v>
      </c>
      <c r="E399">
        <v>1</v>
      </c>
      <c r="F399" t="s">
        <v>48</v>
      </c>
      <c r="G399" t="s">
        <v>16</v>
      </c>
      <c r="H399" t="s">
        <v>17</v>
      </c>
      <c r="I399" t="s">
        <v>18</v>
      </c>
      <c r="J399" t="s">
        <v>55</v>
      </c>
      <c r="K399">
        <v>2023</v>
      </c>
      <c r="L399" t="s">
        <v>51</v>
      </c>
      <c r="M399" t="s">
        <v>6003</v>
      </c>
      <c r="N399" t="s">
        <v>5989</v>
      </c>
      <c r="O399" t="s">
        <v>6004</v>
      </c>
      <c r="P399" t="s">
        <v>6005</v>
      </c>
      <c r="Q399" t="s">
        <v>6006</v>
      </c>
      <c r="R399">
        <v>420</v>
      </c>
      <c r="S399">
        <v>650</v>
      </c>
      <c r="T399">
        <v>0.3538</v>
      </c>
      <c r="U399" t="s">
        <v>5909</v>
      </c>
      <c r="V399">
        <v>6</v>
      </c>
      <c r="W399" s="1">
        <v>45071</v>
      </c>
      <c r="X399" t="s">
        <v>5894</v>
      </c>
      <c r="Y399">
        <v>160</v>
      </c>
      <c r="Z399">
        <v>85</v>
      </c>
      <c r="AA399">
        <v>167</v>
      </c>
      <c r="AB399">
        <v>56</v>
      </c>
      <c r="AC399">
        <v>10</v>
      </c>
      <c r="AD399">
        <v>23520</v>
      </c>
      <c r="AE399" t="s">
        <v>6025</v>
      </c>
      <c r="AF399" s="1">
        <v>46203</v>
      </c>
      <c r="AG399" t="s">
        <v>6348</v>
      </c>
      <c r="AH399" t="s">
        <v>6027</v>
      </c>
      <c r="AI399" t="s">
        <v>6028</v>
      </c>
      <c r="AJ399" t="s">
        <v>6925</v>
      </c>
      <c r="AK399">
        <v>650</v>
      </c>
      <c r="AL399">
        <v>76.25</v>
      </c>
      <c r="AM399">
        <v>573.75</v>
      </c>
      <c r="AN399">
        <v>420</v>
      </c>
      <c r="AO399">
        <v>153.75</v>
      </c>
      <c r="AP399">
        <v>0.26800000000000002</v>
      </c>
    </row>
    <row r="400" spans="1:42" hidden="1" x14ac:dyDescent="0.35">
      <c r="A400" t="s">
        <v>583</v>
      </c>
      <c r="B400" s="1">
        <v>45079</v>
      </c>
      <c r="C400" t="s">
        <v>584</v>
      </c>
      <c r="D400" t="s">
        <v>123</v>
      </c>
      <c r="E400">
        <v>1</v>
      </c>
      <c r="F400" t="s">
        <v>24</v>
      </c>
      <c r="G400" t="s">
        <v>71</v>
      </c>
      <c r="H400" t="s">
        <v>32</v>
      </c>
      <c r="I400" t="s">
        <v>26</v>
      </c>
      <c r="J400" t="s">
        <v>34</v>
      </c>
      <c r="K400">
        <v>2023</v>
      </c>
      <c r="L400" t="s">
        <v>35</v>
      </c>
      <c r="M400" t="s">
        <v>5927</v>
      </c>
      <c r="N400" t="s">
        <v>5913</v>
      </c>
      <c r="O400" t="s">
        <v>5917</v>
      </c>
      <c r="P400" t="s">
        <v>5928</v>
      </c>
      <c r="Q400" t="s">
        <v>5929</v>
      </c>
      <c r="R400">
        <v>44000</v>
      </c>
      <c r="S400">
        <v>53000</v>
      </c>
      <c r="T400">
        <v>0.16980000000000001</v>
      </c>
      <c r="U400" t="s">
        <v>5920</v>
      </c>
      <c r="V400">
        <v>12</v>
      </c>
      <c r="W400" s="1">
        <v>45435</v>
      </c>
      <c r="X400" t="s">
        <v>5894</v>
      </c>
      <c r="Y400">
        <v>246</v>
      </c>
      <c r="Z400">
        <v>92</v>
      </c>
      <c r="AA400">
        <v>223</v>
      </c>
      <c r="AB400">
        <v>48</v>
      </c>
      <c r="AC400">
        <v>10</v>
      </c>
      <c r="AD400">
        <v>2112000</v>
      </c>
      <c r="AE400" t="s">
        <v>6025</v>
      </c>
      <c r="AF400" s="1">
        <v>46203</v>
      </c>
      <c r="AG400" t="s">
        <v>6276</v>
      </c>
      <c r="AH400" t="s">
        <v>6027</v>
      </c>
      <c r="AI400" t="s">
        <v>6028</v>
      </c>
      <c r="AJ400" t="s">
        <v>6924</v>
      </c>
      <c r="AK400">
        <v>53000</v>
      </c>
      <c r="AL400">
        <v>1404.5</v>
      </c>
      <c r="AM400">
        <v>51595.5</v>
      </c>
      <c r="AN400">
        <v>44000</v>
      </c>
      <c r="AO400">
        <v>7595.5</v>
      </c>
      <c r="AP400">
        <v>0.1472</v>
      </c>
    </row>
    <row r="401" spans="1:42" hidden="1" x14ac:dyDescent="0.35">
      <c r="A401" t="s">
        <v>1359</v>
      </c>
      <c r="B401" s="1">
        <v>44987</v>
      </c>
      <c r="C401" t="s">
        <v>294</v>
      </c>
      <c r="D401" t="s">
        <v>188</v>
      </c>
      <c r="E401">
        <v>1</v>
      </c>
      <c r="F401" t="s">
        <v>24</v>
      </c>
      <c r="G401" t="s">
        <v>96</v>
      </c>
      <c r="H401" t="s">
        <v>25</v>
      </c>
      <c r="I401" t="s">
        <v>43</v>
      </c>
      <c r="J401" t="s">
        <v>39</v>
      </c>
      <c r="K401">
        <v>2023</v>
      </c>
      <c r="L401" t="s">
        <v>20</v>
      </c>
      <c r="M401" t="s">
        <v>5936</v>
      </c>
      <c r="N401" t="s">
        <v>5931</v>
      </c>
      <c r="O401" t="s">
        <v>5937</v>
      </c>
      <c r="P401" t="s">
        <v>5938</v>
      </c>
      <c r="Q401" t="s">
        <v>5939</v>
      </c>
      <c r="R401">
        <v>3400</v>
      </c>
      <c r="S401">
        <v>4500</v>
      </c>
      <c r="T401">
        <v>0.24440000000000001</v>
      </c>
      <c r="U401" t="s">
        <v>5940</v>
      </c>
      <c r="V401">
        <v>6</v>
      </c>
      <c r="W401" s="1">
        <v>45061</v>
      </c>
      <c r="X401" t="s">
        <v>5894</v>
      </c>
      <c r="Y401">
        <v>200</v>
      </c>
      <c r="Z401">
        <v>91</v>
      </c>
      <c r="AA401">
        <v>223</v>
      </c>
      <c r="AB401">
        <v>18</v>
      </c>
      <c r="AC401">
        <v>10</v>
      </c>
      <c r="AD401">
        <v>61200</v>
      </c>
      <c r="AE401" t="s">
        <v>6025</v>
      </c>
      <c r="AF401" s="1">
        <v>46203</v>
      </c>
      <c r="AG401" t="s">
        <v>6184</v>
      </c>
      <c r="AH401" t="s">
        <v>6027</v>
      </c>
      <c r="AI401" t="s">
        <v>6028</v>
      </c>
      <c r="AJ401" t="s">
        <v>6924</v>
      </c>
      <c r="AK401">
        <v>4500</v>
      </c>
      <c r="AL401">
        <v>462.6</v>
      </c>
      <c r="AM401">
        <v>4037.4</v>
      </c>
      <c r="AN401">
        <v>3400</v>
      </c>
      <c r="AO401">
        <v>637.4</v>
      </c>
      <c r="AP401">
        <v>0.15790000000000001</v>
      </c>
    </row>
    <row r="402" spans="1:42" hidden="1" x14ac:dyDescent="0.35">
      <c r="A402" t="s">
        <v>585</v>
      </c>
      <c r="B402" s="1">
        <v>45269</v>
      </c>
      <c r="C402" t="s">
        <v>586</v>
      </c>
      <c r="D402" t="s">
        <v>200</v>
      </c>
      <c r="E402">
        <v>2</v>
      </c>
      <c r="F402" t="s">
        <v>48</v>
      </c>
      <c r="G402" t="s">
        <v>16</v>
      </c>
      <c r="H402" t="s">
        <v>32</v>
      </c>
      <c r="I402" t="s">
        <v>43</v>
      </c>
      <c r="J402" t="s">
        <v>155</v>
      </c>
      <c r="K402">
        <v>2023</v>
      </c>
      <c r="L402" t="s">
        <v>51</v>
      </c>
      <c r="M402" t="s">
        <v>5960</v>
      </c>
      <c r="N402" t="s">
        <v>5949</v>
      </c>
      <c r="O402" t="s">
        <v>5961</v>
      </c>
      <c r="P402" t="s">
        <v>5951</v>
      </c>
      <c r="Q402" t="s">
        <v>5962</v>
      </c>
      <c r="R402">
        <v>2100</v>
      </c>
      <c r="S402">
        <v>2800</v>
      </c>
      <c r="T402">
        <v>0.25</v>
      </c>
      <c r="U402" t="s">
        <v>5940</v>
      </c>
      <c r="V402">
        <v>12</v>
      </c>
      <c r="W402" s="1">
        <v>45378</v>
      </c>
      <c r="X402" t="s">
        <v>5894</v>
      </c>
      <c r="Y402">
        <v>198</v>
      </c>
      <c r="Z402">
        <v>79</v>
      </c>
      <c r="AA402">
        <v>243</v>
      </c>
      <c r="AB402">
        <v>87</v>
      </c>
      <c r="AC402">
        <v>10</v>
      </c>
      <c r="AD402">
        <v>182700</v>
      </c>
      <c r="AE402" t="s">
        <v>6025</v>
      </c>
      <c r="AF402" s="1">
        <v>46203</v>
      </c>
      <c r="AG402" t="s">
        <v>6351</v>
      </c>
      <c r="AH402" t="s">
        <v>6027</v>
      </c>
      <c r="AI402" t="s">
        <v>6028</v>
      </c>
      <c r="AJ402" t="s">
        <v>6925</v>
      </c>
      <c r="AK402">
        <v>5600</v>
      </c>
      <c r="AL402">
        <v>740.32</v>
      </c>
      <c r="AM402">
        <v>4859.68</v>
      </c>
      <c r="AN402">
        <v>4200</v>
      </c>
      <c r="AO402">
        <v>659.68</v>
      </c>
      <c r="AP402">
        <v>0.13569999999999999</v>
      </c>
    </row>
    <row r="403" spans="1:42" x14ac:dyDescent="0.35">
      <c r="A403" t="s">
        <v>694</v>
      </c>
      <c r="B403" s="1">
        <v>45082</v>
      </c>
      <c r="C403" t="s">
        <v>695</v>
      </c>
      <c r="D403" t="s">
        <v>54</v>
      </c>
      <c r="E403">
        <v>1</v>
      </c>
      <c r="F403" t="s">
        <v>48</v>
      </c>
      <c r="G403" t="s">
        <v>16</v>
      </c>
      <c r="H403" t="s">
        <v>17</v>
      </c>
      <c r="I403" t="s">
        <v>18</v>
      </c>
      <c r="J403" t="s">
        <v>34</v>
      </c>
      <c r="K403">
        <v>2023</v>
      </c>
      <c r="L403" t="s">
        <v>35</v>
      </c>
      <c r="M403" t="s">
        <v>5888</v>
      </c>
      <c r="N403" t="s">
        <v>5889</v>
      </c>
      <c r="O403" t="s">
        <v>5890</v>
      </c>
      <c r="P403" t="s">
        <v>5891</v>
      </c>
      <c r="Q403" t="s">
        <v>5892</v>
      </c>
      <c r="R403">
        <v>52000</v>
      </c>
      <c r="S403">
        <v>65000</v>
      </c>
      <c r="T403">
        <v>0.2</v>
      </c>
      <c r="U403" t="s">
        <v>5893</v>
      </c>
      <c r="V403">
        <v>12</v>
      </c>
      <c r="W403" s="1">
        <v>45506</v>
      </c>
      <c r="X403" t="s">
        <v>5894</v>
      </c>
      <c r="Y403">
        <v>302</v>
      </c>
      <c r="Z403">
        <v>109</v>
      </c>
      <c r="AA403">
        <v>415</v>
      </c>
      <c r="AB403">
        <v>0</v>
      </c>
      <c r="AC403">
        <v>10</v>
      </c>
      <c r="AD403">
        <v>0</v>
      </c>
      <c r="AE403" t="s">
        <v>6029</v>
      </c>
      <c r="AF403" s="1">
        <v>46203</v>
      </c>
      <c r="AG403" t="s">
        <v>6185</v>
      </c>
      <c r="AH403" t="s">
        <v>6027</v>
      </c>
      <c r="AI403" t="s">
        <v>6028</v>
      </c>
      <c r="AJ403" t="s">
        <v>6924</v>
      </c>
      <c r="AK403">
        <v>65000</v>
      </c>
      <c r="AL403">
        <v>734.5</v>
      </c>
      <c r="AM403">
        <v>64265.5</v>
      </c>
      <c r="AN403">
        <v>52000</v>
      </c>
      <c r="AO403">
        <v>12265.5</v>
      </c>
      <c r="AP403">
        <v>0.19089999999999999</v>
      </c>
    </row>
    <row r="404" spans="1:42" hidden="1" x14ac:dyDescent="0.35">
      <c r="A404" t="s">
        <v>587</v>
      </c>
      <c r="B404" s="1">
        <v>45248</v>
      </c>
      <c r="C404" t="s">
        <v>349</v>
      </c>
      <c r="D404" t="s">
        <v>216</v>
      </c>
      <c r="E404">
        <v>1</v>
      </c>
      <c r="F404" t="s">
        <v>30</v>
      </c>
      <c r="G404" t="s">
        <v>96</v>
      </c>
      <c r="H404" t="s">
        <v>25</v>
      </c>
      <c r="I404" t="s">
        <v>26</v>
      </c>
      <c r="J404" t="s">
        <v>50</v>
      </c>
      <c r="K404">
        <v>2023</v>
      </c>
      <c r="L404" t="s">
        <v>51</v>
      </c>
      <c r="M404" t="s">
        <v>5999</v>
      </c>
      <c r="N404" t="s">
        <v>5989</v>
      </c>
      <c r="O404" t="s">
        <v>6000</v>
      </c>
      <c r="P404" t="s">
        <v>6001</v>
      </c>
      <c r="Q404" t="s">
        <v>6002</v>
      </c>
      <c r="R404">
        <v>300</v>
      </c>
      <c r="S404">
        <v>500</v>
      </c>
      <c r="T404">
        <v>0.4</v>
      </c>
      <c r="U404" t="s">
        <v>5940</v>
      </c>
      <c r="V404">
        <v>3</v>
      </c>
      <c r="W404" s="1">
        <v>45115</v>
      </c>
      <c r="X404" t="s">
        <v>5894</v>
      </c>
      <c r="Y404">
        <v>197</v>
      </c>
      <c r="Z404">
        <v>100</v>
      </c>
      <c r="AA404">
        <v>205</v>
      </c>
      <c r="AB404">
        <v>66</v>
      </c>
      <c r="AC404">
        <v>10</v>
      </c>
      <c r="AD404">
        <v>19800</v>
      </c>
      <c r="AE404" t="s">
        <v>6025</v>
      </c>
      <c r="AF404" s="1">
        <v>46203</v>
      </c>
      <c r="AG404" t="s">
        <v>6223</v>
      </c>
      <c r="AH404" t="s">
        <v>6027</v>
      </c>
      <c r="AI404" t="s">
        <v>6028</v>
      </c>
      <c r="AJ404" t="s">
        <v>6925</v>
      </c>
      <c r="AK404">
        <v>500</v>
      </c>
      <c r="AL404">
        <v>12.6</v>
      </c>
      <c r="AM404">
        <v>487.4</v>
      </c>
      <c r="AN404">
        <v>300</v>
      </c>
      <c r="AO404">
        <v>187.4</v>
      </c>
      <c r="AP404">
        <v>0.38450000000000001</v>
      </c>
    </row>
    <row r="405" spans="1:42" hidden="1" x14ac:dyDescent="0.35">
      <c r="A405" t="s">
        <v>588</v>
      </c>
      <c r="B405" s="1">
        <v>44973</v>
      </c>
      <c r="C405" t="s">
        <v>589</v>
      </c>
      <c r="D405" t="s">
        <v>78</v>
      </c>
      <c r="E405">
        <v>1</v>
      </c>
      <c r="F405" t="s">
        <v>48</v>
      </c>
      <c r="G405" t="s">
        <v>31</v>
      </c>
      <c r="H405" t="s">
        <v>17</v>
      </c>
      <c r="I405" t="s">
        <v>43</v>
      </c>
      <c r="J405" t="s">
        <v>19</v>
      </c>
      <c r="K405">
        <v>2023</v>
      </c>
      <c r="L405" t="s">
        <v>20</v>
      </c>
      <c r="M405" t="s">
        <v>5992</v>
      </c>
      <c r="N405" t="s">
        <v>5989</v>
      </c>
      <c r="O405" t="s">
        <v>5993</v>
      </c>
      <c r="P405" t="s">
        <v>5899</v>
      </c>
      <c r="Q405" t="s">
        <v>5994</v>
      </c>
      <c r="R405">
        <v>850</v>
      </c>
      <c r="S405">
        <v>1200</v>
      </c>
      <c r="T405">
        <v>0.29170000000000001</v>
      </c>
      <c r="U405" t="s">
        <v>5901</v>
      </c>
      <c r="V405">
        <v>6</v>
      </c>
      <c r="W405" s="1">
        <v>45066</v>
      </c>
      <c r="X405" t="s">
        <v>5894</v>
      </c>
      <c r="Y405">
        <v>275</v>
      </c>
      <c r="Z405">
        <v>92</v>
      </c>
      <c r="AA405">
        <v>285</v>
      </c>
      <c r="AB405">
        <v>78</v>
      </c>
      <c r="AC405">
        <v>10</v>
      </c>
      <c r="AD405">
        <v>66300</v>
      </c>
      <c r="AE405" t="s">
        <v>6025</v>
      </c>
      <c r="AF405" s="1">
        <v>46203</v>
      </c>
      <c r="AG405" t="s">
        <v>6354</v>
      </c>
      <c r="AH405" t="s">
        <v>6035</v>
      </c>
      <c r="AI405" t="s">
        <v>6028</v>
      </c>
      <c r="AJ405" t="s">
        <v>6924</v>
      </c>
      <c r="AK405">
        <v>1200</v>
      </c>
      <c r="AL405">
        <v>123</v>
      </c>
      <c r="AM405">
        <v>1077</v>
      </c>
      <c r="AN405">
        <v>850</v>
      </c>
      <c r="AO405">
        <v>227</v>
      </c>
      <c r="AP405">
        <v>0.21079999999999999</v>
      </c>
    </row>
    <row r="406" spans="1:42" hidden="1" x14ac:dyDescent="0.35">
      <c r="A406" t="s">
        <v>682</v>
      </c>
      <c r="B406" s="1">
        <v>45155</v>
      </c>
      <c r="C406" t="s">
        <v>296</v>
      </c>
      <c r="D406" t="s">
        <v>105</v>
      </c>
      <c r="E406">
        <v>2</v>
      </c>
      <c r="F406" t="s">
        <v>30</v>
      </c>
      <c r="G406" t="s">
        <v>31</v>
      </c>
      <c r="H406" t="s">
        <v>25</v>
      </c>
      <c r="I406" t="s">
        <v>18</v>
      </c>
      <c r="J406" t="s">
        <v>59</v>
      </c>
      <c r="K406">
        <v>2023</v>
      </c>
      <c r="L406" t="s">
        <v>60</v>
      </c>
      <c r="M406" t="s">
        <v>5916</v>
      </c>
      <c r="N406" t="s">
        <v>5913</v>
      </c>
      <c r="O406" t="s">
        <v>5917</v>
      </c>
      <c r="P406" t="s">
        <v>5918</v>
      </c>
      <c r="Q406" t="s">
        <v>5919</v>
      </c>
      <c r="R406">
        <v>63000</v>
      </c>
      <c r="S406">
        <v>76000</v>
      </c>
      <c r="T406">
        <v>0.1711</v>
      </c>
      <c r="U406" t="s">
        <v>5920</v>
      </c>
      <c r="V406">
        <v>12</v>
      </c>
      <c r="W406" s="1">
        <v>44617</v>
      </c>
      <c r="X406" t="s">
        <v>5894</v>
      </c>
      <c r="Y406">
        <v>252</v>
      </c>
      <c r="Z406">
        <v>75</v>
      </c>
      <c r="AA406">
        <v>289</v>
      </c>
      <c r="AB406">
        <v>48</v>
      </c>
      <c r="AC406">
        <v>10</v>
      </c>
      <c r="AD406">
        <v>3024000</v>
      </c>
      <c r="AE406" t="s">
        <v>6025</v>
      </c>
      <c r="AF406" s="1">
        <v>46203</v>
      </c>
      <c r="AG406" t="s">
        <v>6186</v>
      </c>
      <c r="AH406" t="s">
        <v>6027</v>
      </c>
      <c r="AI406" t="s">
        <v>6028</v>
      </c>
      <c r="AJ406" t="s">
        <v>6925</v>
      </c>
      <c r="AK406">
        <v>152000</v>
      </c>
      <c r="AL406">
        <v>0</v>
      </c>
      <c r="AM406">
        <v>152000</v>
      </c>
      <c r="AN406">
        <v>126000</v>
      </c>
      <c r="AO406">
        <v>26000</v>
      </c>
      <c r="AP406">
        <v>0.1711</v>
      </c>
    </row>
    <row r="407" spans="1:42" hidden="1" x14ac:dyDescent="0.35">
      <c r="A407" t="s">
        <v>590</v>
      </c>
      <c r="B407" s="1">
        <v>45240</v>
      </c>
      <c r="C407" t="s">
        <v>591</v>
      </c>
      <c r="D407" t="s">
        <v>140</v>
      </c>
      <c r="E407">
        <v>1</v>
      </c>
      <c r="F407" t="s">
        <v>24</v>
      </c>
      <c r="G407" t="s">
        <v>67</v>
      </c>
      <c r="H407" t="s">
        <v>32</v>
      </c>
      <c r="I407" t="s">
        <v>43</v>
      </c>
      <c r="J407" t="s">
        <v>50</v>
      </c>
      <c r="K407">
        <v>2023</v>
      </c>
      <c r="L407" t="s">
        <v>51</v>
      </c>
      <c r="M407" t="s">
        <v>5944</v>
      </c>
      <c r="N407" t="s">
        <v>5931</v>
      </c>
      <c r="O407" t="s">
        <v>5945</v>
      </c>
      <c r="P407" t="s">
        <v>5946</v>
      </c>
      <c r="Q407" t="s">
        <v>5947</v>
      </c>
      <c r="R407">
        <v>6500</v>
      </c>
      <c r="S407">
        <v>8500</v>
      </c>
      <c r="T407">
        <v>0.23530000000000001</v>
      </c>
      <c r="U407" t="s">
        <v>5940</v>
      </c>
      <c r="V407">
        <v>6</v>
      </c>
      <c r="W407" s="1">
        <v>44693</v>
      </c>
      <c r="X407" t="s">
        <v>5894</v>
      </c>
      <c r="Y407">
        <v>116</v>
      </c>
      <c r="Z407">
        <v>117</v>
      </c>
      <c r="AA407">
        <v>124</v>
      </c>
      <c r="AB407">
        <v>67</v>
      </c>
      <c r="AC407">
        <v>10</v>
      </c>
      <c r="AD407">
        <v>435500</v>
      </c>
      <c r="AE407" t="s">
        <v>6025</v>
      </c>
      <c r="AF407" s="1">
        <v>46203</v>
      </c>
      <c r="AG407" t="s">
        <v>6355</v>
      </c>
      <c r="AH407" t="s">
        <v>6027</v>
      </c>
      <c r="AI407" t="s">
        <v>6028</v>
      </c>
      <c r="AJ407" t="s">
        <v>6925</v>
      </c>
      <c r="AK407">
        <v>8500</v>
      </c>
      <c r="AL407">
        <v>907.8</v>
      </c>
      <c r="AM407">
        <v>7592.2</v>
      </c>
      <c r="AN407">
        <v>6500</v>
      </c>
      <c r="AO407">
        <v>1092.2</v>
      </c>
      <c r="AP407">
        <v>0.1439</v>
      </c>
    </row>
    <row r="408" spans="1:42" hidden="1" x14ac:dyDescent="0.35">
      <c r="A408" t="s">
        <v>994</v>
      </c>
      <c r="B408" s="1">
        <v>45208</v>
      </c>
      <c r="C408" t="s">
        <v>296</v>
      </c>
      <c r="D408" t="s">
        <v>65</v>
      </c>
      <c r="E408">
        <v>3</v>
      </c>
      <c r="F408" t="s">
        <v>30</v>
      </c>
      <c r="G408" t="s">
        <v>16</v>
      </c>
      <c r="H408" t="s">
        <v>32</v>
      </c>
      <c r="I408" t="s">
        <v>43</v>
      </c>
      <c r="J408" t="s">
        <v>55</v>
      </c>
      <c r="K408">
        <v>2023</v>
      </c>
      <c r="L408" t="s">
        <v>51</v>
      </c>
      <c r="M408" t="s">
        <v>5906</v>
      </c>
      <c r="N408" t="s">
        <v>5889</v>
      </c>
      <c r="O408" t="s">
        <v>5898</v>
      </c>
      <c r="P408" t="s">
        <v>5907</v>
      </c>
      <c r="Q408" t="s">
        <v>5908</v>
      </c>
      <c r="R408">
        <v>17500</v>
      </c>
      <c r="S408">
        <v>22000</v>
      </c>
      <c r="T408">
        <v>0.20449999999999999</v>
      </c>
      <c r="U408" t="s">
        <v>5909</v>
      </c>
      <c r="V408">
        <v>12</v>
      </c>
      <c r="W408" s="1">
        <v>45337</v>
      </c>
      <c r="X408" t="s">
        <v>5894</v>
      </c>
      <c r="Y408">
        <v>373</v>
      </c>
      <c r="Z408">
        <v>88</v>
      </c>
      <c r="AA408">
        <v>389</v>
      </c>
      <c r="AB408">
        <v>78</v>
      </c>
      <c r="AC408">
        <v>10</v>
      </c>
      <c r="AD408">
        <v>1365000</v>
      </c>
      <c r="AE408" t="s">
        <v>6025</v>
      </c>
      <c r="AF408" s="1">
        <v>46203</v>
      </c>
      <c r="AG408" t="s">
        <v>6186</v>
      </c>
      <c r="AH408" t="s">
        <v>6027</v>
      </c>
      <c r="AI408" t="s">
        <v>6028</v>
      </c>
      <c r="AJ408" t="s">
        <v>6925</v>
      </c>
      <c r="AK408">
        <v>66000</v>
      </c>
      <c r="AL408">
        <v>1973.4</v>
      </c>
      <c r="AM408">
        <v>64026.6</v>
      </c>
      <c r="AN408">
        <v>52500</v>
      </c>
      <c r="AO408">
        <v>11526.6</v>
      </c>
      <c r="AP408">
        <v>0.18</v>
      </c>
    </row>
    <row r="409" spans="1:42" hidden="1" x14ac:dyDescent="0.35">
      <c r="A409" t="s">
        <v>592</v>
      </c>
      <c r="B409" s="1">
        <v>45064</v>
      </c>
      <c r="C409" t="s">
        <v>593</v>
      </c>
      <c r="D409" t="s">
        <v>137</v>
      </c>
      <c r="E409">
        <v>2</v>
      </c>
      <c r="F409" t="s">
        <v>24</v>
      </c>
      <c r="G409" t="s">
        <v>16</v>
      </c>
      <c r="H409" t="s">
        <v>17</v>
      </c>
      <c r="I409" t="s">
        <v>26</v>
      </c>
      <c r="J409" t="s">
        <v>75</v>
      </c>
      <c r="K409">
        <v>2023</v>
      </c>
      <c r="L409" t="s">
        <v>35</v>
      </c>
      <c r="M409" t="s">
        <v>5930</v>
      </c>
      <c r="N409" t="s">
        <v>5931</v>
      </c>
      <c r="O409" t="s">
        <v>5932</v>
      </c>
      <c r="P409" t="s">
        <v>5891</v>
      </c>
      <c r="Q409" t="s">
        <v>5933</v>
      </c>
      <c r="R409">
        <v>14800</v>
      </c>
      <c r="S409">
        <v>18500</v>
      </c>
      <c r="T409">
        <v>0.2</v>
      </c>
      <c r="U409" t="s">
        <v>5893</v>
      </c>
      <c r="V409">
        <v>12</v>
      </c>
      <c r="W409" s="1">
        <v>45474</v>
      </c>
      <c r="X409" t="s">
        <v>5894</v>
      </c>
      <c r="Y409">
        <v>213</v>
      </c>
      <c r="Z409">
        <v>93</v>
      </c>
      <c r="AA409">
        <v>278</v>
      </c>
      <c r="AB409">
        <v>42</v>
      </c>
      <c r="AC409">
        <v>10</v>
      </c>
      <c r="AD409">
        <v>621600</v>
      </c>
      <c r="AE409" t="s">
        <v>6025</v>
      </c>
      <c r="AF409" s="1">
        <v>46203</v>
      </c>
      <c r="AG409" t="s">
        <v>6189</v>
      </c>
      <c r="AH409" t="s">
        <v>6035</v>
      </c>
      <c r="AI409" t="s">
        <v>6028</v>
      </c>
      <c r="AJ409" t="s">
        <v>6924</v>
      </c>
      <c r="AK409">
        <v>37000</v>
      </c>
      <c r="AL409">
        <v>2841.6</v>
      </c>
      <c r="AM409">
        <v>34158.400000000001</v>
      </c>
      <c r="AN409">
        <v>29600</v>
      </c>
      <c r="AO409">
        <v>4558.3999999999996</v>
      </c>
      <c r="AP409">
        <v>0.13339999999999999</v>
      </c>
    </row>
    <row r="410" spans="1:42" x14ac:dyDescent="0.35">
      <c r="A410" t="s">
        <v>1087</v>
      </c>
      <c r="B410" s="1">
        <v>45071</v>
      </c>
      <c r="C410" t="s">
        <v>1088</v>
      </c>
      <c r="D410" t="s">
        <v>195</v>
      </c>
      <c r="E410">
        <v>1</v>
      </c>
      <c r="F410" t="s">
        <v>24</v>
      </c>
      <c r="G410" t="s">
        <v>31</v>
      </c>
      <c r="H410" t="s">
        <v>32</v>
      </c>
      <c r="I410" t="s">
        <v>26</v>
      </c>
      <c r="J410" t="s">
        <v>75</v>
      </c>
      <c r="K410">
        <v>2023</v>
      </c>
      <c r="L410" t="s">
        <v>35</v>
      </c>
      <c r="M410" t="s">
        <v>5912</v>
      </c>
      <c r="N410" t="s">
        <v>5913</v>
      </c>
      <c r="O410" t="s">
        <v>5914</v>
      </c>
      <c r="P410" t="s">
        <v>5891</v>
      </c>
      <c r="Q410" t="s">
        <v>5915</v>
      </c>
      <c r="R410">
        <v>125000</v>
      </c>
      <c r="S410">
        <v>148000</v>
      </c>
      <c r="T410">
        <v>0.15540000000000001</v>
      </c>
      <c r="U410" t="s">
        <v>5893</v>
      </c>
      <c r="V410">
        <v>12</v>
      </c>
      <c r="W410" s="1">
        <v>44787</v>
      </c>
      <c r="X410" t="s">
        <v>5894</v>
      </c>
      <c r="Y410">
        <v>168</v>
      </c>
      <c r="Z410">
        <v>62</v>
      </c>
      <c r="AA410">
        <v>271</v>
      </c>
      <c r="AB410">
        <v>0</v>
      </c>
      <c r="AC410">
        <v>10</v>
      </c>
      <c r="AD410">
        <v>0</v>
      </c>
      <c r="AE410" t="s">
        <v>6029</v>
      </c>
      <c r="AF410" s="1">
        <v>46203</v>
      </c>
      <c r="AG410" t="s">
        <v>6187</v>
      </c>
      <c r="AH410" t="s">
        <v>6027</v>
      </c>
      <c r="AI410" t="s">
        <v>6028</v>
      </c>
      <c r="AJ410" t="s">
        <v>6924</v>
      </c>
      <c r="AK410">
        <v>148000</v>
      </c>
      <c r="AL410">
        <v>14430</v>
      </c>
      <c r="AM410">
        <v>133570</v>
      </c>
      <c r="AN410">
        <v>125000</v>
      </c>
      <c r="AO410">
        <v>8570</v>
      </c>
      <c r="AP410">
        <v>6.4199999999999993E-2</v>
      </c>
    </row>
    <row r="411" spans="1:42" hidden="1" x14ac:dyDescent="0.35">
      <c r="A411" t="s">
        <v>594</v>
      </c>
      <c r="B411" s="1">
        <v>44931</v>
      </c>
      <c r="C411" t="s">
        <v>335</v>
      </c>
      <c r="D411" t="s">
        <v>377</v>
      </c>
      <c r="E411">
        <v>2</v>
      </c>
      <c r="F411" t="s">
        <v>30</v>
      </c>
      <c r="G411" t="s">
        <v>67</v>
      </c>
      <c r="H411" t="s">
        <v>17</v>
      </c>
      <c r="I411" t="s">
        <v>43</v>
      </c>
      <c r="J411" t="s">
        <v>112</v>
      </c>
      <c r="K411">
        <v>2023</v>
      </c>
      <c r="L411" t="s">
        <v>20</v>
      </c>
      <c r="M411" t="s">
        <v>6007</v>
      </c>
      <c r="N411" t="s">
        <v>5889</v>
      </c>
      <c r="O411" t="s">
        <v>6008</v>
      </c>
      <c r="P411" t="s">
        <v>5899</v>
      </c>
      <c r="Q411" t="s">
        <v>6009</v>
      </c>
      <c r="R411">
        <v>12000</v>
      </c>
      <c r="S411">
        <v>15000</v>
      </c>
      <c r="T411">
        <v>0.2</v>
      </c>
      <c r="U411" t="s">
        <v>5901</v>
      </c>
      <c r="V411">
        <v>12</v>
      </c>
      <c r="W411" s="1">
        <v>45557</v>
      </c>
      <c r="X411" t="s">
        <v>5894</v>
      </c>
      <c r="Y411">
        <v>118</v>
      </c>
      <c r="Z411">
        <v>87</v>
      </c>
      <c r="AA411">
        <v>209</v>
      </c>
      <c r="AB411">
        <v>10</v>
      </c>
      <c r="AC411">
        <v>10</v>
      </c>
      <c r="AD411">
        <v>120000</v>
      </c>
      <c r="AE411" t="s">
        <v>6025</v>
      </c>
      <c r="AF411" s="1">
        <v>46203</v>
      </c>
      <c r="AG411" t="s">
        <v>6215</v>
      </c>
      <c r="AH411" t="s">
        <v>6035</v>
      </c>
      <c r="AI411" t="s">
        <v>6028</v>
      </c>
      <c r="AJ411" t="s">
        <v>6924</v>
      </c>
      <c r="AK411">
        <v>30000</v>
      </c>
      <c r="AL411">
        <v>1815</v>
      </c>
      <c r="AM411">
        <v>28185</v>
      </c>
      <c r="AN411">
        <v>24000</v>
      </c>
      <c r="AO411">
        <v>4185</v>
      </c>
      <c r="AP411">
        <v>0.14849999999999999</v>
      </c>
    </row>
    <row r="412" spans="1:42" x14ac:dyDescent="0.35">
      <c r="A412" t="s">
        <v>597</v>
      </c>
      <c r="B412" s="1">
        <v>45181</v>
      </c>
      <c r="C412" t="s">
        <v>598</v>
      </c>
      <c r="D412" t="s">
        <v>42</v>
      </c>
      <c r="E412">
        <v>1</v>
      </c>
      <c r="F412" t="s">
        <v>58</v>
      </c>
      <c r="G412" t="s">
        <v>31</v>
      </c>
      <c r="H412" t="s">
        <v>17</v>
      </c>
      <c r="I412" t="s">
        <v>18</v>
      </c>
      <c r="J412" t="s">
        <v>109</v>
      </c>
      <c r="K412">
        <v>2023</v>
      </c>
      <c r="L412" t="s">
        <v>60</v>
      </c>
      <c r="M412" t="s">
        <v>5897</v>
      </c>
      <c r="N412" t="s">
        <v>5889</v>
      </c>
      <c r="O412" t="s">
        <v>5898</v>
      </c>
      <c r="P412" t="s">
        <v>5899</v>
      </c>
      <c r="Q412" t="s">
        <v>5900</v>
      </c>
      <c r="R412">
        <v>31000</v>
      </c>
      <c r="S412">
        <v>38000</v>
      </c>
      <c r="T412">
        <v>0.1842</v>
      </c>
      <c r="U412" t="s">
        <v>5901</v>
      </c>
      <c r="V412">
        <v>12</v>
      </c>
      <c r="W412" s="1">
        <v>45246</v>
      </c>
      <c r="X412" t="s">
        <v>5894</v>
      </c>
      <c r="Y412">
        <v>278</v>
      </c>
      <c r="Z412">
        <v>80</v>
      </c>
      <c r="AA412">
        <v>346</v>
      </c>
      <c r="AB412">
        <v>0</v>
      </c>
      <c r="AC412">
        <v>10</v>
      </c>
      <c r="AD412">
        <v>0</v>
      </c>
      <c r="AE412" t="s">
        <v>6029</v>
      </c>
      <c r="AF412" s="1">
        <v>46203</v>
      </c>
      <c r="AG412" t="s">
        <v>6359</v>
      </c>
      <c r="AH412" t="s">
        <v>6027</v>
      </c>
      <c r="AI412" t="s">
        <v>6028</v>
      </c>
      <c r="AJ412" t="s">
        <v>6925</v>
      </c>
      <c r="AK412">
        <v>38000</v>
      </c>
      <c r="AL412">
        <v>1523.8</v>
      </c>
      <c r="AM412">
        <v>36476.199999999997</v>
      </c>
      <c r="AN412">
        <v>31000</v>
      </c>
      <c r="AO412">
        <v>5476.2</v>
      </c>
      <c r="AP412">
        <v>0.15010000000000001</v>
      </c>
    </row>
    <row r="413" spans="1:42" hidden="1" x14ac:dyDescent="0.35">
      <c r="A413" t="s">
        <v>647</v>
      </c>
      <c r="B413" s="1">
        <v>44987</v>
      </c>
      <c r="C413" t="s">
        <v>299</v>
      </c>
      <c r="D413" t="s">
        <v>108</v>
      </c>
      <c r="E413">
        <v>4</v>
      </c>
      <c r="F413" t="s">
        <v>128</v>
      </c>
      <c r="G413" t="s">
        <v>67</v>
      </c>
      <c r="H413" t="s">
        <v>32</v>
      </c>
      <c r="I413" t="s">
        <v>26</v>
      </c>
      <c r="J413" t="s">
        <v>39</v>
      </c>
      <c r="K413">
        <v>2023</v>
      </c>
      <c r="L413" t="s">
        <v>20</v>
      </c>
      <c r="M413" t="s">
        <v>5977</v>
      </c>
      <c r="N413" t="s">
        <v>5974</v>
      </c>
      <c r="O413" t="s">
        <v>5978</v>
      </c>
      <c r="P413" t="s">
        <v>5979</v>
      </c>
      <c r="Q413" t="s">
        <v>5980</v>
      </c>
      <c r="R413">
        <v>3000</v>
      </c>
      <c r="S413">
        <v>3900</v>
      </c>
      <c r="T413">
        <v>0.23080000000000001</v>
      </c>
      <c r="U413" t="s">
        <v>5920</v>
      </c>
      <c r="V413">
        <v>36</v>
      </c>
      <c r="W413" s="1">
        <v>44816</v>
      </c>
      <c r="X413" t="s">
        <v>5894</v>
      </c>
      <c r="Y413">
        <v>237</v>
      </c>
      <c r="Z413">
        <v>110</v>
      </c>
      <c r="AA413">
        <v>240</v>
      </c>
      <c r="AB413">
        <v>48</v>
      </c>
      <c r="AC413">
        <v>10</v>
      </c>
      <c r="AD413">
        <v>144000</v>
      </c>
      <c r="AE413" t="s">
        <v>6025</v>
      </c>
      <c r="AF413" s="1">
        <v>46203</v>
      </c>
      <c r="AG413" t="s">
        <v>6188</v>
      </c>
      <c r="AH413" t="s">
        <v>6035</v>
      </c>
      <c r="AI413" t="s">
        <v>6028</v>
      </c>
      <c r="AJ413" t="s">
        <v>6924</v>
      </c>
      <c r="AK413">
        <v>15600</v>
      </c>
      <c r="AL413">
        <v>1662.96</v>
      </c>
      <c r="AM413">
        <v>13937.04</v>
      </c>
      <c r="AN413">
        <v>12000</v>
      </c>
      <c r="AO413">
        <v>1937.04</v>
      </c>
      <c r="AP413">
        <v>0.13900000000000001</v>
      </c>
    </row>
    <row r="414" spans="1:42" hidden="1" x14ac:dyDescent="0.35">
      <c r="A414" t="s">
        <v>599</v>
      </c>
      <c r="B414" s="1">
        <v>45086</v>
      </c>
      <c r="C414" t="s">
        <v>576</v>
      </c>
      <c r="D414" t="s">
        <v>95</v>
      </c>
      <c r="E414">
        <v>3</v>
      </c>
      <c r="F414" t="s">
        <v>24</v>
      </c>
      <c r="G414" t="s">
        <v>67</v>
      </c>
      <c r="H414" t="s">
        <v>17</v>
      </c>
      <c r="I414" t="s">
        <v>43</v>
      </c>
      <c r="J414" t="s">
        <v>34</v>
      </c>
      <c r="K414">
        <v>2023</v>
      </c>
      <c r="L414" t="s">
        <v>35</v>
      </c>
      <c r="M414" t="s">
        <v>5948</v>
      </c>
      <c r="N414" t="s">
        <v>5949</v>
      </c>
      <c r="O414" t="s">
        <v>5950</v>
      </c>
      <c r="P414" t="s">
        <v>5951</v>
      </c>
      <c r="Q414" t="s">
        <v>5952</v>
      </c>
      <c r="R414">
        <v>2900</v>
      </c>
      <c r="S414">
        <v>3800</v>
      </c>
      <c r="T414">
        <v>0.23680000000000001</v>
      </c>
      <c r="U414" t="s">
        <v>5940</v>
      </c>
      <c r="V414">
        <v>12</v>
      </c>
      <c r="W414" s="1">
        <v>45359</v>
      </c>
      <c r="X414" t="s">
        <v>5894</v>
      </c>
      <c r="Y414">
        <v>220</v>
      </c>
      <c r="Z414">
        <v>49</v>
      </c>
      <c r="AA414">
        <v>227</v>
      </c>
      <c r="AB414">
        <v>23</v>
      </c>
      <c r="AC414">
        <v>10</v>
      </c>
      <c r="AD414">
        <v>66700</v>
      </c>
      <c r="AE414" t="s">
        <v>6025</v>
      </c>
      <c r="AF414" s="1">
        <v>46203</v>
      </c>
      <c r="AG414" t="s">
        <v>6346</v>
      </c>
      <c r="AH414" t="s">
        <v>6027</v>
      </c>
      <c r="AI414" t="s">
        <v>6028</v>
      </c>
      <c r="AJ414" t="s">
        <v>6924</v>
      </c>
      <c r="AK414">
        <v>11400</v>
      </c>
      <c r="AL414">
        <v>1146.8399999999999</v>
      </c>
      <c r="AM414">
        <v>10253.16</v>
      </c>
      <c r="AN414">
        <v>8700</v>
      </c>
      <c r="AO414">
        <v>1553.16</v>
      </c>
      <c r="AP414">
        <v>0.1515</v>
      </c>
    </row>
    <row r="415" spans="1:42" hidden="1" x14ac:dyDescent="0.35">
      <c r="A415" t="s">
        <v>747</v>
      </c>
      <c r="B415" s="1">
        <v>45104</v>
      </c>
      <c r="C415" t="s">
        <v>299</v>
      </c>
      <c r="D415" t="s">
        <v>108</v>
      </c>
      <c r="E415">
        <v>1</v>
      </c>
      <c r="F415" t="s">
        <v>24</v>
      </c>
      <c r="G415" t="s">
        <v>31</v>
      </c>
      <c r="H415" t="s">
        <v>32</v>
      </c>
      <c r="I415" t="s">
        <v>43</v>
      </c>
      <c r="J415" t="s">
        <v>34</v>
      </c>
      <c r="K415">
        <v>2023</v>
      </c>
      <c r="L415" t="s">
        <v>35</v>
      </c>
      <c r="M415" t="s">
        <v>5977</v>
      </c>
      <c r="N415" t="s">
        <v>5974</v>
      </c>
      <c r="O415" t="s">
        <v>5978</v>
      </c>
      <c r="P415" t="s">
        <v>5979</v>
      </c>
      <c r="Q415" t="s">
        <v>5980</v>
      </c>
      <c r="R415">
        <v>3000</v>
      </c>
      <c r="S415">
        <v>3900</v>
      </c>
      <c r="T415">
        <v>0.23080000000000001</v>
      </c>
      <c r="U415" t="s">
        <v>5920</v>
      </c>
      <c r="V415">
        <v>36</v>
      </c>
      <c r="W415" s="1">
        <v>44816</v>
      </c>
      <c r="X415" t="s">
        <v>5894</v>
      </c>
      <c r="Y415">
        <v>237</v>
      </c>
      <c r="Z415">
        <v>110</v>
      </c>
      <c r="AA415">
        <v>240</v>
      </c>
      <c r="AB415">
        <v>48</v>
      </c>
      <c r="AC415">
        <v>10</v>
      </c>
      <c r="AD415">
        <v>144000</v>
      </c>
      <c r="AE415" t="s">
        <v>6025</v>
      </c>
      <c r="AF415" s="1">
        <v>46203</v>
      </c>
      <c r="AG415" t="s">
        <v>6188</v>
      </c>
      <c r="AH415" t="s">
        <v>6035</v>
      </c>
      <c r="AI415" t="s">
        <v>6028</v>
      </c>
      <c r="AJ415" t="s">
        <v>6924</v>
      </c>
      <c r="AK415">
        <v>3900</v>
      </c>
      <c r="AL415">
        <v>340.47</v>
      </c>
      <c r="AM415">
        <v>3559.53</v>
      </c>
      <c r="AN415">
        <v>3000</v>
      </c>
      <c r="AO415">
        <v>559.53</v>
      </c>
      <c r="AP415">
        <v>0.15720000000000001</v>
      </c>
    </row>
    <row r="416" spans="1:42" hidden="1" x14ac:dyDescent="0.35">
      <c r="A416" t="s">
        <v>887</v>
      </c>
      <c r="B416" s="1">
        <v>45230</v>
      </c>
      <c r="C416" t="s">
        <v>299</v>
      </c>
      <c r="D416" t="s">
        <v>208</v>
      </c>
      <c r="E416">
        <v>1</v>
      </c>
      <c r="F416" t="s">
        <v>58</v>
      </c>
      <c r="G416" t="s">
        <v>16</v>
      </c>
      <c r="H416" t="s">
        <v>49</v>
      </c>
      <c r="I416" t="s">
        <v>26</v>
      </c>
      <c r="J416" t="s">
        <v>55</v>
      </c>
      <c r="K416">
        <v>2023</v>
      </c>
      <c r="L416" t="s">
        <v>51</v>
      </c>
      <c r="M416" t="s">
        <v>5910</v>
      </c>
      <c r="N416" t="s">
        <v>5889</v>
      </c>
      <c r="O416" t="s">
        <v>5898</v>
      </c>
      <c r="P416" t="s">
        <v>5907</v>
      </c>
      <c r="Q416" t="s">
        <v>5911</v>
      </c>
      <c r="R416">
        <v>10500</v>
      </c>
      <c r="S416">
        <v>13000</v>
      </c>
      <c r="T416">
        <v>0.1923</v>
      </c>
      <c r="U416" t="s">
        <v>5909</v>
      </c>
      <c r="V416">
        <v>12</v>
      </c>
      <c r="W416" s="1">
        <v>45395</v>
      </c>
      <c r="X416" t="s">
        <v>5894</v>
      </c>
      <c r="Y416">
        <v>256</v>
      </c>
      <c r="Z416">
        <v>119</v>
      </c>
      <c r="AA416">
        <v>288</v>
      </c>
      <c r="AB416">
        <v>32</v>
      </c>
      <c r="AC416">
        <v>10</v>
      </c>
      <c r="AD416">
        <v>336000</v>
      </c>
      <c r="AE416" t="s">
        <v>6025</v>
      </c>
      <c r="AF416" s="1">
        <v>46203</v>
      </c>
      <c r="AG416" t="s">
        <v>6188</v>
      </c>
      <c r="AH416" t="s">
        <v>6035</v>
      </c>
      <c r="AI416" t="s">
        <v>6028</v>
      </c>
      <c r="AJ416" t="s">
        <v>6925</v>
      </c>
      <c r="AK416">
        <v>13000</v>
      </c>
      <c r="AL416">
        <v>1792.7</v>
      </c>
      <c r="AM416">
        <v>11207.3</v>
      </c>
      <c r="AN416">
        <v>10500</v>
      </c>
      <c r="AO416">
        <v>707.3</v>
      </c>
      <c r="AP416">
        <v>6.3100000000000003E-2</v>
      </c>
    </row>
    <row r="417" spans="1:42" hidden="1" x14ac:dyDescent="0.35">
      <c r="A417" t="s">
        <v>601</v>
      </c>
      <c r="B417" s="1">
        <v>44958</v>
      </c>
      <c r="C417" t="s">
        <v>602</v>
      </c>
      <c r="D417" t="s">
        <v>200</v>
      </c>
      <c r="E417">
        <v>1</v>
      </c>
      <c r="F417" t="s">
        <v>30</v>
      </c>
      <c r="G417" t="s">
        <v>31</v>
      </c>
      <c r="H417" t="s">
        <v>25</v>
      </c>
      <c r="I417" t="s">
        <v>33</v>
      </c>
      <c r="J417" t="s">
        <v>19</v>
      </c>
      <c r="K417">
        <v>2023</v>
      </c>
      <c r="L417" t="s">
        <v>20</v>
      </c>
      <c r="M417" t="s">
        <v>5960</v>
      </c>
      <c r="N417" t="s">
        <v>5949</v>
      </c>
      <c r="O417" t="s">
        <v>5961</v>
      </c>
      <c r="P417" t="s">
        <v>5951</v>
      </c>
      <c r="Q417" t="s">
        <v>5962</v>
      </c>
      <c r="R417">
        <v>2100</v>
      </c>
      <c r="S417">
        <v>2800</v>
      </c>
      <c r="T417">
        <v>0.25</v>
      </c>
      <c r="U417" t="s">
        <v>5940</v>
      </c>
      <c r="V417">
        <v>12</v>
      </c>
      <c r="W417" s="1">
        <v>45378</v>
      </c>
      <c r="X417" t="s">
        <v>5894</v>
      </c>
      <c r="Y417">
        <v>198</v>
      </c>
      <c r="Z417">
        <v>79</v>
      </c>
      <c r="AA417">
        <v>243</v>
      </c>
      <c r="AB417">
        <v>87</v>
      </c>
      <c r="AC417">
        <v>10</v>
      </c>
      <c r="AD417">
        <v>182700</v>
      </c>
      <c r="AE417" t="s">
        <v>6025</v>
      </c>
      <c r="AF417" s="1">
        <v>46203</v>
      </c>
      <c r="AG417" t="s">
        <v>6362</v>
      </c>
      <c r="AH417" t="s">
        <v>6027</v>
      </c>
      <c r="AI417" t="s">
        <v>6028</v>
      </c>
      <c r="AJ417" t="s">
        <v>6924</v>
      </c>
      <c r="AK417">
        <v>2800</v>
      </c>
      <c r="AL417">
        <v>360.64</v>
      </c>
      <c r="AM417">
        <v>2439.36</v>
      </c>
      <c r="AN417">
        <v>2100</v>
      </c>
      <c r="AO417">
        <v>339.36</v>
      </c>
      <c r="AP417">
        <v>0.1391</v>
      </c>
    </row>
    <row r="418" spans="1:42" hidden="1" x14ac:dyDescent="0.35">
      <c r="A418" t="s">
        <v>888</v>
      </c>
      <c r="B418" s="1">
        <v>45225</v>
      </c>
      <c r="C418" t="s">
        <v>299</v>
      </c>
      <c r="D418" t="s">
        <v>29</v>
      </c>
      <c r="E418">
        <v>4</v>
      </c>
      <c r="F418" t="s">
        <v>58</v>
      </c>
      <c r="G418" t="s">
        <v>96</v>
      </c>
      <c r="H418" t="s">
        <v>32</v>
      </c>
      <c r="I418" t="s">
        <v>18</v>
      </c>
      <c r="J418" t="s">
        <v>55</v>
      </c>
      <c r="K418">
        <v>2023</v>
      </c>
      <c r="L418" t="s">
        <v>51</v>
      </c>
      <c r="M418" t="s">
        <v>5985</v>
      </c>
      <c r="N418" t="s">
        <v>5974</v>
      </c>
      <c r="O418" t="s">
        <v>5986</v>
      </c>
      <c r="P418" t="s">
        <v>5979</v>
      </c>
      <c r="Q418" t="s">
        <v>5987</v>
      </c>
      <c r="R418">
        <v>500</v>
      </c>
      <c r="S418">
        <v>750</v>
      </c>
      <c r="T418">
        <v>0.33329999999999999</v>
      </c>
      <c r="U418" t="s">
        <v>5920</v>
      </c>
      <c r="V418">
        <v>24</v>
      </c>
      <c r="W418" s="1">
        <v>45007</v>
      </c>
      <c r="X418" t="s">
        <v>5894</v>
      </c>
      <c r="Y418">
        <v>294</v>
      </c>
      <c r="Z418">
        <v>81</v>
      </c>
      <c r="AA418">
        <v>264</v>
      </c>
      <c r="AB418">
        <v>82</v>
      </c>
      <c r="AC418">
        <v>10</v>
      </c>
      <c r="AD418">
        <v>41000</v>
      </c>
      <c r="AE418" t="s">
        <v>6025</v>
      </c>
      <c r="AF418" s="1">
        <v>46203</v>
      </c>
      <c r="AG418" t="s">
        <v>6188</v>
      </c>
      <c r="AH418" t="s">
        <v>6035</v>
      </c>
      <c r="AI418" t="s">
        <v>6028</v>
      </c>
      <c r="AJ418" t="s">
        <v>6925</v>
      </c>
      <c r="AK418">
        <v>3000</v>
      </c>
      <c r="AL418">
        <v>349.5</v>
      </c>
      <c r="AM418">
        <v>2650.5</v>
      </c>
      <c r="AN418">
        <v>2000</v>
      </c>
      <c r="AO418">
        <v>650.5</v>
      </c>
      <c r="AP418">
        <v>0.24540000000000001</v>
      </c>
    </row>
    <row r="419" spans="1:42" hidden="1" x14ac:dyDescent="0.35">
      <c r="A419" t="s">
        <v>603</v>
      </c>
      <c r="B419" s="1">
        <v>45210</v>
      </c>
      <c r="C419" t="s">
        <v>604</v>
      </c>
      <c r="D419" t="s">
        <v>87</v>
      </c>
      <c r="E419">
        <v>1</v>
      </c>
      <c r="F419" t="s">
        <v>24</v>
      </c>
      <c r="G419" t="s">
        <v>31</v>
      </c>
      <c r="H419" t="s">
        <v>17</v>
      </c>
      <c r="I419" t="s">
        <v>26</v>
      </c>
      <c r="J419" t="s">
        <v>55</v>
      </c>
      <c r="K419">
        <v>2023</v>
      </c>
      <c r="L419" t="s">
        <v>51</v>
      </c>
      <c r="M419" t="s">
        <v>5924</v>
      </c>
      <c r="N419" t="s">
        <v>5913</v>
      </c>
      <c r="O419" t="s">
        <v>5917</v>
      </c>
      <c r="P419" t="s">
        <v>5925</v>
      </c>
      <c r="Q419" t="s">
        <v>5926</v>
      </c>
      <c r="R419">
        <v>46000</v>
      </c>
      <c r="S419">
        <v>56000</v>
      </c>
      <c r="T419">
        <v>0.17860000000000001</v>
      </c>
      <c r="U419" t="s">
        <v>5920</v>
      </c>
      <c r="V419">
        <v>12</v>
      </c>
      <c r="W419" s="1">
        <v>44847</v>
      </c>
      <c r="X419" t="s">
        <v>5894</v>
      </c>
      <c r="Y419">
        <v>224</v>
      </c>
      <c r="Z419">
        <v>96</v>
      </c>
      <c r="AA419">
        <v>304</v>
      </c>
      <c r="AB419">
        <v>54</v>
      </c>
      <c r="AC419">
        <v>10</v>
      </c>
      <c r="AD419">
        <v>2484000</v>
      </c>
      <c r="AE419" t="s">
        <v>6025</v>
      </c>
      <c r="AF419" s="1">
        <v>46203</v>
      </c>
      <c r="AG419" t="s">
        <v>6363</v>
      </c>
      <c r="AH419" t="s">
        <v>6027</v>
      </c>
      <c r="AI419" t="s">
        <v>6028</v>
      </c>
      <c r="AJ419" t="s">
        <v>6925</v>
      </c>
      <c r="AK419">
        <v>56000</v>
      </c>
      <c r="AL419">
        <v>7324.8</v>
      </c>
      <c r="AM419">
        <v>48675.199999999997</v>
      </c>
      <c r="AN419">
        <v>46000</v>
      </c>
      <c r="AO419">
        <v>2675.2</v>
      </c>
      <c r="AP419">
        <v>5.5E-2</v>
      </c>
    </row>
    <row r="420" spans="1:42" hidden="1" x14ac:dyDescent="0.35">
      <c r="A420" t="s">
        <v>974</v>
      </c>
      <c r="B420" s="1">
        <v>45288</v>
      </c>
      <c r="C420" t="s">
        <v>299</v>
      </c>
      <c r="D420" t="s">
        <v>439</v>
      </c>
      <c r="E420">
        <v>1</v>
      </c>
      <c r="F420" t="s">
        <v>48</v>
      </c>
      <c r="G420" t="s">
        <v>31</v>
      </c>
      <c r="H420" t="s">
        <v>32</v>
      </c>
      <c r="I420" t="s">
        <v>18</v>
      </c>
      <c r="J420" t="s">
        <v>155</v>
      </c>
      <c r="K420">
        <v>2023</v>
      </c>
      <c r="L420" t="s">
        <v>51</v>
      </c>
      <c r="M420" t="s">
        <v>5953</v>
      </c>
      <c r="N420" t="s">
        <v>5949</v>
      </c>
      <c r="O420" t="s">
        <v>5954</v>
      </c>
      <c r="P420" t="s">
        <v>5951</v>
      </c>
      <c r="Q420" t="s">
        <v>5955</v>
      </c>
      <c r="R420">
        <v>1400</v>
      </c>
      <c r="S420">
        <v>1900</v>
      </c>
      <c r="T420">
        <v>0.26319999999999999</v>
      </c>
      <c r="U420" t="s">
        <v>5940</v>
      </c>
      <c r="V420">
        <v>12</v>
      </c>
      <c r="W420" s="1">
        <v>44681</v>
      </c>
      <c r="X420" t="s">
        <v>5894</v>
      </c>
      <c r="Y420">
        <v>129</v>
      </c>
      <c r="Z420">
        <v>73</v>
      </c>
      <c r="AA420">
        <v>194</v>
      </c>
      <c r="AB420">
        <v>7</v>
      </c>
      <c r="AC420">
        <v>10</v>
      </c>
      <c r="AD420">
        <v>9800</v>
      </c>
      <c r="AE420" t="s">
        <v>6025</v>
      </c>
      <c r="AF420" s="1">
        <v>46203</v>
      </c>
      <c r="AG420" t="s">
        <v>6188</v>
      </c>
      <c r="AH420" t="s">
        <v>6035</v>
      </c>
      <c r="AI420" t="s">
        <v>6028</v>
      </c>
      <c r="AJ420" t="s">
        <v>6925</v>
      </c>
      <c r="AK420">
        <v>1900</v>
      </c>
      <c r="AL420">
        <v>119.89</v>
      </c>
      <c r="AM420">
        <v>1780.11</v>
      </c>
      <c r="AN420">
        <v>1400</v>
      </c>
      <c r="AO420">
        <v>380.11</v>
      </c>
      <c r="AP420">
        <v>0.2135</v>
      </c>
    </row>
    <row r="421" spans="1:42" hidden="1" x14ac:dyDescent="0.35">
      <c r="A421" t="s">
        <v>1367</v>
      </c>
      <c r="B421" s="1">
        <v>45029</v>
      </c>
      <c r="C421" t="s">
        <v>299</v>
      </c>
      <c r="D421" t="s">
        <v>82</v>
      </c>
      <c r="E421">
        <v>1</v>
      </c>
      <c r="F421" t="s">
        <v>58</v>
      </c>
      <c r="G421" t="s">
        <v>16</v>
      </c>
      <c r="H421" t="s">
        <v>32</v>
      </c>
      <c r="I421" t="s">
        <v>33</v>
      </c>
      <c r="J421" t="s">
        <v>44</v>
      </c>
      <c r="K421">
        <v>2023</v>
      </c>
      <c r="L421" t="s">
        <v>35</v>
      </c>
      <c r="M421" t="s">
        <v>5895</v>
      </c>
      <c r="N421" t="s">
        <v>5889</v>
      </c>
      <c r="O421" t="s">
        <v>5890</v>
      </c>
      <c r="P421" t="s">
        <v>5891</v>
      </c>
      <c r="Q421" t="s">
        <v>5896</v>
      </c>
      <c r="R421">
        <v>78000</v>
      </c>
      <c r="S421">
        <v>95000</v>
      </c>
      <c r="T421">
        <v>0.1789</v>
      </c>
      <c r="U421" t="s">
        <v>5893</v>
      </c>
      <c r="V421">
        <v>12</v>
      </c>
      <c r="W421" s="1">
        <v>45187</v>
      </c>
      <c r="X421" t="s">
        <v>5894</v>
      </c>
      <c r="Y421">
        <v>351</v>
      </c>
      <c r="Z421">
        <v>112</v>
      </c>
      <c r="AA421">
        <v>335</v>
      </c>
      <c r="AB421">
        <v>32</v>
      </c>
      <c r="AC421">
        <v>10</v>
      </c>
      <c r="AD421">
        <v>2496000</v>
      </c>
      <c r="AE421" t="s">
        <v>6025</v>
      </c>
      <c r="AF421" s="1">
        <v>46203</v>
      </c>
      <c r="AG421" t="s">
        <v>6188</v>
      </c>
      <c r="AH421" t="s">
        <v>6035</v>
      </c>
      <c r="AI421" t="s">
        <v>6028</v>
      </c>
      <c r="AJ421" t="s">
        <v>6924</v>
      </c>
      <c r="AK421">
        <v>95000</v>
      </c>
      <c r="AL421">
        <v>7543</v>
      </c>
      <c r="AM421">
        <v>87457</v>
      </c>
      <c r="AN421">
        <v>78000</v>
      </c>
      <c r="AO421">
        <v>9457</v>
      </c>
      <c r="AP421">
        <v>0.1081</v>
      </c>
    </row>
    <row r="422" spans="1:42" hidden="1" x14ac:dyDescent="0.35">
      <c r="A422" t="s">
        <v>607</v>
      </c>
      <c r="B422" s="1">
        <v>45016</v>
      </c>
      <c r="C422" t="s">
        <v>608</v>
      </c>
      <c r="D422" t="s">
        <v>173</v>
      </c>
      <c r="E422">
        <v>2</v>
      </c>
      <c r="F422" t="s">
        <v>24</v>
      </c>
      <c r="G422" t="s">
        <v>96</v>
      </c>
      <c r="H422" t="s">
        <v>32</v>
      </c>
      <c r="I422" t="s">
        <v>43</v>
      </c>
      <c r="J422" t="s">
        <v>39</v>
      </c>
      <c r="K422">
        <v>2023</v>
      </c>
      <c r="L422" t="s">
        <v>20</v>
      </c>
      <c r="M422" t="s">
        <v>5904</v>
      </c>
      <c r="N422" t="s">
        <v>5889</v>
      </c>
      <c r="O422" t="s">
        <v>5898</v>
      </c>
      <c r="P422" t="s">
        <v>5899</v>
      </c>
      <c r="Q422" t="s">
        <v>5905</v>
      </c>
      <c r="R422">
        <v>12500</v>
      </c>
      <c r="S422">
        <v>15500</v>
      </c>
      <c r="T422">
        <v>0.19350000000000001</v>
      </c>
      <c r="U422" t="s">
        <v>5901</v>
      </c>
      <c r="V422">
        <v>12</v>
      </c>
      <c r="W422" s="1">
        <v>45140</v>
      </c>
      <c r="X422" t="s">
        <v>5894</v>
      </c>
      <c r="Y422">
        <v>313</v>
      </c>
      <c r="Z422">
        <v>58</v>
      </c>
      <c r="AA422">
        <v>294</v>
      </c>
      <c r="AB422">
        <v>65</v>
      </c>
      <c r="AC422">
        <v>10</v>
      </c>
      <c r="AD422">
        <v>812500</v>
      </c>
      <c r="AE422" t="s">
        <v>6025</v>
      </c>
      <c r="AF422" s="1">
        <v>46203</v>
      </c>
      <c r="AG422" t="s">
        <v>6365</v>
      </c>
      <c r="AH422" t="s">
        <v>6027</v>
      </c>
      <c r="AI422" t="s">
        <v>6028</v>
      </c>
      <c r="AJ422" t="s">
        <v>6924</v>
      </c>
      <c r="AK422">
        <v>31000</v>
      </c>
      <c r="AL422">
        <v>251.1</v>
      </c>
      <c r="AM422">
        <v>30748.9</v>
      </c>
      <c r="AN422">
        <v>25000</v>
      </c>
      <c r="AO422">
        <v>5748.9</v>
      </c>
      <c r="AP422">
        <v>0.187</v>
      </c>
    </row>
    <row r="423" spans="1:42" hidden="1" x14ac:dyDescent="0.35">
      <c r="A423" t="s">
        <v>609</v>
      </c>
      <c r="B423" s="1">
        <v>45169</v>
      </c>
      <c r="C423" t="s">
        <v>574</v>
      </c>
      <c r="D423" t="s">
        <v>23</v>
      </c>
      <c r="E423">
        <v>1</v>
      </c>
      <c r="F423" t="s">
        <v>128</v>
      </c>
      <c r="G423" t="s">
        <v>31</v>
      </c>
      <c r="H423" t="s">
        <v>17</v>
      </c>
      <c r="I423" t="s">
        <v>33</v>
      </c>
      <c r="J423" t="s">
        <v>59</v>
      </c>
      <c r="K423">
        <v>2023</v>
      </c>
      <c r="L423" t="s">
        <v>60</v>
      </c>
      <c r="M423" t="s">
        <v>5921</v>
      </c>
      <c r="N423" t="s">
        <v>5913</v>
      </c>
      <c r="O423" t="s">
        <v>5917</v>
      </c>
      <c r="P423" t="s">
        <v>5922</v>
      </c>
      <c r="Q423" t="s">
        <v>5923</v>
      </c>
      <c r="R423">
        <v>57000</v>
      </c>
      <c r="S423">
        <v>69000</v>
      </c>
      <c r="T423">
        <v>0.1739</v>
      </c>
      <c r="U423" t="s">
        <v>5920</v>
      </c>
      <c r="V423">
        <v>12</v>
      </c>
      <c r="W423" s="1">
        <v>44862</v>
      </c>
      <c r="X423" t="s">
        <v>5894</v>
      </c>
      <c r="Y423">
        <v>244</v>
      </c>
      <c r="Z423">
        <v>55</v>
      </c>
      <c r="AA423">
        <v>276</v>
      </c>
      <c r="AB423">
        <v>9</v>
      </c>
      <c r="AC423">
        <v>10</v>
      </c>
      <c r="AD423">
        <v>513000</v>
      </c>
      <c r="AE423" t="s">
        <v>6025</v>
      </c>
      <c r="AF423" s="1">
        <v>46203</v>
      </c>
      <c r="AG423" t="s">
        <v>6345</v>
      </c>
      <c r="AH423" t="s">
        <v>6035</v>
      </c>
      <c r="AI423" t="s">
        <v>6028</v>
      </c>
      <c r="AJ423" t="s">
        <v>6925</v>
      </c>
      <c r="AK423">
        <v>69000</v>
      </c>
      <c r="AL423">
        <v>7672.8</v>
      </c>
      <c r="AM423">
        <v>61327.199999999997</v>
      </c>
      <c r="AN423">
        <v>57000</v>
      </c>
      <c r="AO423">
        <v>4327.2</v>
      </c>
      <c r="AP423">
        <v>7.0599999999999996E-2</v>
      </c>
    </row>
    <row r="424" spans="1:42" hidden="1" x14ac:dyDescent="0.35">
      <c r="A424" t="s">
        <v>1172</v>
      </c>
      <c r="B424" s="1">
        <v>45224</v>
      </c>
      <c r="C424" t="s">
        <v>301</v>
      </c>
      <c r="D424" t="s">
        <v>137</v>
      </c>
      <c r="E424">
        <v>1</v>
      </c>
      <c r="F424" t="s">
        <v>30</v>
      </c>
      <c r="G424" t="s">
        <v>79</v>
      </c>
      <c r="H424" t="s">
        <v>17</v>
      </c>
      <c r="I424" t="s">
        <v>26</v>
      </c>
      <c r="J424" t="s">
        <v>55</v>
      </c>
      <c r="K424">
        <v>2023</v>
      </c>
      <c r="L424" t="s">
        <v>51</v>
      </c>
      <c r="M424" t="s">
        <v>5930</v>
      </c>
      <c r="N424" t="s">
        <v>5931</v>
      </c>
      <c r="O424" t="s">
        <v>5932</v>
      </c>
      <c r="P424" t="s">
        <v>5891</v>
      </c>
      <c r="Q424" t="s">
        <v>5933</v>
      </c>
      <c r="R424">
        <v>14800</v>
      </c>
      <c r="S424">
        <v>18500</v>
      </c>
      <c r="T424">
        <v>0.2</v>
      </c>
      <c r="U424" t="s">
        <v>5893</v>
      </c>
      <c r="V424">
        <v>12</v>
      </c>
      <c r="W424" s="1">
        <v>45474</v>
      </c>
      <c r="X424" t="s">
        <v>5894</v>
      </c>
      <c r="Y424">
        <v>213</v>
      </c>
      <c r="Z424">
        <v>93</v>
      </c>
      <c r="AA424">
        <v>278</v>
      </c>
      <c r="AB424">
        <v>42</v>
      </c>
      <c r="AC424">
        <v>10</v>
      </c>
      <c r="AD424">
        <v>621600</v>
      </c>
      <c r="AE424" t="s">
        <v>6025</v>
      </c>
      <c r="AF424" s="1">
        <v>46203</v>
      </c>
      <c r="AG424" t="s">
        <v>6190</v>
      </c>
      <c r="AH424" t="s">
        <v>6027</v>
      </c>
      <c r="AI424" t="s">
        <v>6028</v>
      </c>
      <c r="AJ424" t="s">
        <v>6925</v>
      </c>
      <c r="AK424">
        <v>18500</v>
      </c>
      <c r="AL424">
        <v>1084.0999999999999</v>
      </c>
      <c r="AM424">
        <v>17415.900000000001</v>
      </c>
      <c r="AN424">
        <v>14800</v>
      </c>
      <c r="AO424">
        <v>2615.9</v>
      </c>
      <c r="AP424">
        <v>0.1502</v>
      </c>
    </row>
    <row r="425" spans="1:42" hidden="1" x14ac:dyDescent="0.35">
      <c r="A425" t="s">
        <v>610</v>
      </c>
      <c r="B425" s="1">
        <v>45097</v>
      </c>
      <c r="C425" t="s">
        <v>611</v>
      </c>
      <c r="D425" t="s">
        <v>208</v>
      </c>
      <c r="E425">
        <v>2</v>
      </c>
      <c r="F425" t="s">
        <v>58</v>
      </c>
      <c r="G425" t="s">
        <v>31</v>
      </c>
      <c r="H425" t="s">
        <v>17</v>
      </c>
      <c r="I425" t="s">
        <v>26</v>
      </c>
      <c r="J425" t="s">
        <v>34</v>
      </c>
      <c r="K425">
        <v>2023</v>
      </c>
      <c r="L425" t="s">
        <v>35</v>
      </c>
      <c r="M425" t="s">
        <v>5910</v>
      </c>
      <c r="N425" t="s">
        <v>5889</v>
      </c>
      <c r="O425" t="s">
        <v>5898</v>
      </c>
      <c r="P425" t="s">
        <v>5907</v>
      </c>
      <c r="Q425" t="s">
        <v>5911</v>
      </c>
      <c r="R425">
        <v>10500</v>
      </c>
      <c r="S425">
        <v>13000</v>
      </c>
      <c r="T425">
        <v>0.1923</v>
      </c>
      <c r="U425" t="s">
        <v>5909</v>
      </c>
      <c r="V425">
        <v>12</v>
      </c>
      <c r="W425" s="1">
        <v>45395</v>
      </c>
      <c r="X425" t="s">
        <v>5894</v>
      </c>
      <c r="Y425">
        <v>256</v>
      </c>
      <c r="Z425">
        <v>119</v>
      </c>
      <c r="AA425">
        <v>288</v>
      </c>
      <c r="AB425">
        <v>32</v>
      </c>
      <c r="AC425">
        <v>10</v>
      </c>
      <c r="AD425">
        <v>336000</v>
      </c>
      <c r="AE425" t="s">
        <v>6025</v>
      </c>
      <c r="AF425" s="1">
        <v>46203</v>
      </c>
      <c r="AG425" t="s">
        <v>6366</v>
      </c>
      <c r="AH425" t="s">
        <v>6027</v>
      </c>
      <c r="AI425" t="s">
        <v>6028</v>
      </c>
      <c r="AJ425" t="s">
        <v>6924</v>
      </c>
      <c r="AK425">
        <v>26000</v>
      </c>
      <c r="AL425">
        <v>2259.4</v>
      </c>
      <c r="AM425">
        <v>23740.6</v>
      </c>
      <c r="AN425">
        <v>21000</v>
      </c>
      <c r="AO425">
        <v>2740.6</v>
      </c>
      <c r="AP425">
        <v>0.1154</v>
      </c>
    </row>
    <row r="426" spans="1:42" hidden="1" x14ac:dyDescent="0.35">
      <c r="A426" t="s">
        <v>916</v>
      </c>
      <c r="B426" s="1">
        <v>45076</v>
      </c>
      <c r="C426" t="s">
        <v>917</v>
      </c>
      <c r="D426" t="s">
        <v>65</v>
      </c>
      <c r="E426">
        <v>1</v>
      </c>
      <c r="F426" t="s">
        <v>24</v>
      </c>
      <c r="G426" t="s">
        <v>96</v>
      </c>
      <c r="H426" t="s">
        <v>32</v>
      </c>
      <c r="I426" t="s">
        <v>18</v>
      </c>
      <c r="J426" t="s">
        <v>75</v>
      </c>
      <c r="K426">
        <v>2023</v>
      </c>
      <c r="L426" t="s">
        <v>35</v>
      </c>
      <c r="M426" t="s">
        <v>5906</v>
      </c>
      <c r="N426" t="s">
        <v>5889</v>
      </c>
      <c r="O426" t="s">
        <v>5898</v>
      </c>
      <c r="P426" t="s">
        <v>5907</v>
      </c>
      <c r="Q426" t="s">
        <v>5908</v>
      </c>
      <c r="R426">
        <v>17500</v>
      </c>
      <c r="S426">
        <v>22000</v>
      </c>
      <c r="T426">
        <v>0.20449999999999999</v>
      </c>
      <c r="U426" t="s">
        <v>5909</v>
      </c>
      <c r="V426">
        <v>12</v>
      </c>
      <c r="W426" s="1">
        <v>45337</v>
      </c>
      <c r="X426" t="s">
        <v>5894</v>
      </c>
      <c r="Y426">
        <v>373</v>
      </c>
      <c r="Z426">
        <v>88</v>
      </c>
      <c r="AA426">
        <v>389</v>
      </c>
      <c r="AB426">
        <v>78</v>
      </c>
      <c r="AC426">
        <v>10</v>
      </c>
      <c r="AD426">
        <v>1365000</v>
      </c>
      <c r="AE426" t="s">
        <v>6025</v>
      </c>
      <c r="AF426" s="1">
        <v>46203</v>
      </c>
      <c r="AG426" t="s">
        <v>6191</v>
      </c>
      <c r="AH426" t="s">
        <v>6027</v>
      </c>
      <c r="AI426" t="s">
        <v>6028</v>
      </c>
      <c r="AJ426" t="s">
        <v>6924</v>
      </c>
      <c r="AK426">
        <v>22000</v>
      </c>
      <c r="AL426">
        <v>1326.6</v>
      </c>
      <c r="AM426">
        <v>20673.400000000001</v>
      </c>
      <c r="AN426">
        <v>17500</v>
      </c>
      <c r="AO426">
        <v>3173.4</v>
      </c>
      <c r="AP426">
        <v>0.1535</v>
      </c>
    </row>
    <row r="427" spans="1:42" hidden="1" x14ac:dyDescent="0.35">
      <c r="A427" t="s">
        <v>612</v>
      </c>
      <c r="B427" s="1">
        <v>45103</v>
      </c>
      <c r="C427" t="s">
        <v>613</v>
      </c>
      <c r="D427" t="s">
        <v>137</v>
      </c>
      <c r="E427">
        <v>1</v>
      </c>
      <c r="F427" t="s">
        <v>58</v>
      </c>
      <c r="G427" t="s">
        <v>16</v>
      </c>
      <c r="H427" t="s">
        <v>25</v>
      </c>
      <c r="I427" t="s">
        <v>33</v>
      </c>
      <c r="J427" t="s">
        <v>34</v>
      </c>
      <c r="K427">
        <v>2023</v>
      </c>
      <c r="L427" t="s">
        <v>35</v>
      </c>
      <c r="M427" t="s">
        <v>5930</v>
      </c>
      <c r="N427" t="s">
        <v>5931</v>
      </c>
      <c r="O427" t="s">
        <v>5932</v>
      </c>
      <c r="P427" t="s">
        <v>5891</v>
      </c>
      <c r="Q427" t="s">
        <v>5933</v>
      </c>
      <c r="R427">
        <v>14800</v>
      </c>
      <c r="S427">
        <v>18500</v>
      </c>
      <c r="T427">
        <v>0.2</v>
      </c>
      <c r="U427" t="s">
        <v>5893</v>
      </c>
      <c r="V427">
        <v>12</v>
      </c>
      <c r="W427" s="1">
        <v>45474</v>
      </c>
      <c r="X427" t="s">
        <v>5894</v>
      </c>
      <c r="Y427">
        <v>213</v>
      </c>
      <c r="Z427">
        <v>93</v>
      </c>
      <c r="AA427">
        <v>278</v>
      </c>
      <c r="AB427">
        <v>42</v>
      </c>
      <c r="AC427">
        <v>10</v>
      </c>
      <c r="AD427">
        <v>621600</v>
      </c>
      <c r="AE427" t="s">
        <v>6025</v>
      </c>
      <c r="AF427" s="1">
        <v>46203</v>
      </c>
      <c r="AG427" t="s">
        <v>6367</v>
      </c>
      <c r="AH427" t="s">
        <v>6027</v>
      </c>
      <c r="AI427" t="s">
        <v>6028</v>
      </c>
      <c r="AJ427" t="s">
        <v>6924</v>
      </c>
      <c r="AK427">
        <v>18500</v>
      </c>
      <c r="AL427">
        <v>2231.1</v>
      </c>
      <c r="AM427">
        <v>16268.9</v>
      </c>
      <c r="AN427">
        <v>14800</v>
      </c>
      <c r="AO427">
        <v>1468.9</v>
      </c>
      <c r="AP427">
        <v>9.0300000000000005E-2</v>
      </c>
    </row>
    <row r="428" spans="1:42" hidden="1" x14ac:dyDescent="0.35">
      <c r="A428" t="s">
        <v>614</v>
      </c>
      <c r="B428" s="1">
        <v>45124</v>
      </c>
      <c r="C428" t="s">
        <v>615</v>
      </c>
      <c r="D428" t="s">
        <v>65</v>
      </c>
      <c r="E428">
        <v>1</v>
      </c>
      <c r="F428" t="s">
        <v>58</v>
      </c>
      <c r="G428" t="s">
        <v>96</v>
      </c>
      <c r="H428" t="s">
        <v>25</v>
      </c>
      <c r="I428" t="s">
        <v>43</v>
      </c>
      <c r="J428" t="s">
        <v>97</v>
      </c>
      <c r="K428">
        <v>2023</v>
      </c>
      <c r="L428" t="s">
        <v>60</v>
      </c>
      <c r="M428" t="s">
        <v>5906</v>
      </c>
      <c r="N428" t="s">
        <v>5889</v>
      </c>
      <c r="O428" t="s">
        <v>5898</v>
      </c>
      <c r="P428" t="s">
        <v>5907</v>
      </c>
      <c r="Q428" t="s">
        <v>5908</v>
      </c>
      <c r="R428">
        <v>17500</v>
      </c>
      <c r="S428">
        <v>22000</v>
      </c>
      <c r="T428">
        <v>0.20449999999999999</v>
      </c>
      <c r="U428" t="s">
        <v>5909</v>
      </c>
      <c r="V428">
        <v>12</v>
      </c>
      <c r="W428" s="1">
        <v>45337</v>
      </c>
      <c r="X428" t="s">
        <v>5894</v>
      </c>
      <c r="Y428">
        <v>373</v>
      </c>
      <c r="Z428">
        <v>88</v>
      </c>
      <c r="AA428">
        <v>389</v>
      </c>
      <c r="AB428">
        <v>78</v>
      </c>
      <c r="AC428">
        <v>10</v>
      </c>
      <c r="AD428">
        <v>1365000</v>
      </c>
      <c r="AE428" t="s">
        <v>6025</v>
      </c>
      <c r="AF428" s="1">
        <v>46203</v>
      </c>
      <c r="AG428" t="s">
        <v>6369</v>
      </c>
      <c r="AH428" t="s">
        <v>6035</v>
      </c>
      <c r="AI428" t="s">
        <v>6028</v>
      </c>
      <c r="AJ428" t="s">
        <v>6925</v>
      </c>
      <c r="AK428">
        <v>22000</v>
      </c>
      <c r="AL428">
        <v>1053.8</v>
      </c>
      <c r="AM428">
        <v>20946.2</v>
      </c>
      <c r="AN428">
        <v>17500</v>
      </c>
      <c r="AO428">
        <v>3446.2</v>
      </c>
      <c r="AP428">
        <v>0.16450000000000001</v>
      </c>
    </row>
    <row r="429" spans="1:42" hidden="1" x14ac:dyDescent="0.35">
      <c r="A429" t="s">
        <v>1316</v>
      </c>
      <c r="B429" s="1">
        <v>45264</v>
      </c>
      <c r="C429" t="s">
        <v>303</v>
      </c>
      <c r="D429" t="s">
        <v>47</v>
      </c>
      <c r="E429">
        <v>2</v>
      </c>
      <c r="F429" t="s">
        <v>24</v>
      </c>
      <c r="G429" t="s">
        <v>16</v>
      </c>
      <c r="H429" t="s">
        <v>25</v>
      </c>
      <c r="I429" t="s">
        <v>43</v>
      </c>
      <c r="J429" t="s">
        <v>155</v>
      </c>
      <c r="K429">
        <v>2023</v>
      </c>
      <c r="L429" t="s">
        <v>51</v>
      </c>
      <c r="M429" t="s">
        <v>5995</v>
      </c>
      <c r="N429" t="s">
        <v>5989</v>
      </c>
      <c r="O429" t="s">
        <v>5996</v>
      </c>
      <c r="P429" t="s">
        <v>5997</v>
      </c>
      <c r="Q429" t="s">
        <v>5998</v>
      </c>
      <c r="R429">
        <v>280</v>
      </c>
      <c r="S429">
        <v>450</v>
      </c>
      <c r="T429">
        <v>0.37780000000000002</v>
      </c>
      <c r="U429" t="s">
        <v>5909</v>
      </c>
      <c r="V429">
        <v>6</v>
      </c>
      <c r="W429" s="1">
        <v>45144</v>
      </c>
      <c r="X429" t="s">
        <v>5894</v>
      </c>
      <c r="Y429">
        <v>217</v>
      </c>
      <c r="Z429">
        <v>86</v>
      </c>
      <c r="AA429">
        <v>212</v>
      </c>
      <c r="AB429">
        <v>73</v>
      </c>
      <c r="AC429">
        <v>10</v>
      </c>
      <c r="AD429">
        <v>20440</v>
      </c>
      <c r="AE429" t="s">
        <v>6025</v>
      </c>
      <c r="AF429" s="1">
        <v>46203</v>
      </c>
      <c r="AG429" t="s">
        <v>6192</v>
      </c>
      <c r="AH429" t="s">
        <v>6035</v>
      </c>
      <c r="AI429" t="s">
        <v>6028</v>
      </c>
      <c r="AJ429" t="s">
        <v>6925</v>
      </c>
      <c r="AK429">
        <v>900</v>
      </c>
      <c r="AL429">
        <v>92.61</v>
      </c>
      <c r="AM429">
        <v>807.39</v>
      </c>
      <c r="AN429">
        <v>560</v>
      </c>
      <c r="AO429">
        <v>247.39</v>
      </c>
      <c r="AP429">
        <v>0.30640000000000001</v>
      </c>
    </row>
    <row r="430" spans="1:42" hidden="1" x14ac:dyDescent="0.35">
      <c r="A430" t="s">
        <v>1257</v>
      </c>
      <c r="B430" s="1">
        <v>45285</v>
      </c>
      <c r="C430" t="s">
        <v>305</v>
      </c>
      <c r="D430" t="s">
        <v>377</v>
      </c>
      <c r="E430">
        <v>2</v>
      </c>
      <c r="F430" t="s">
        <v>48</v>
      </c>
      <c r="G430" t="s">
        <v>16</v>
      </c>
      <c r="H430" t="s">
        <v>25</v>
      </c>
      <c r="I430" t="s">
        <v>18</v>
      </c>
      <c r="J430" t="s">
        <v>155</v>
      </c>
      <c r="K430">
        <v>2023</v>
      </c>
      <c r="L430" t="s">
        <v>51</v>
      </c>
      <c r="M430" t="s">
        <v>6007</v>
      </c>
      <c r="N430" t="s">
        <v>5889</v>
      </c>
      <c r="O430" t="s">
        <v>6008</v>
      </c>
      <c r="P430" t="s">
        <v>5899</v>
      </c>
      <c r="Q430" t="s">
        <v>6009</v>
      </c>
      <c r="R430">
        <v>12000</v>
      </c>
      <c r="S430">
        <v>15000</v>
      </c>
      <c r="T430">
        <v>0.2</v>
      </c>
      <c r="U430" t="s">
        <v>5901</v>
      </c>
      <c r="V430">
        <v>12</v>
      </c>
      <c r="W430" s="1">
        <v>45557</v>
      </c>
      <c r="X430" t="s">
        <v>5894</v>
      </c>
      <c r="Y430">
        <v>118</v>
      </c>
      <c r="Z430">
        <v>87</v>
      </c>
      <c r="AA430">
        <v>209</v>
      </c>
      <c r="AB430">
        <v>10</v>
      </c>
      <c r="AC430">
        <v>10</v>
      </c>
      <c r="AD430">
        <v>120000</v>
      </c>
      <c r="AE430" t="s">
        <v>6025</v>
      </c>
      <c r="AF430" s="1">
        <v>46203</v>
      </c>
      <c r="AG430" t="s">
        <v>6193</v>
      </c>
      <c r="AH430" t="s">
        <v>6035</v>
      </c>
      <c r="AI430" t="s">
        <v>6028</v>
      </c>
      <c r="AJ430" t="s">
        <v>6925</v>
      </c>
      <c r="AK430">
        <v>30000</v>
      </c>
      <c r="AL430">
        <v>1968</v>
      </c>
      <c r="AM430">
        <v>28032</v>
      </c>
      <c r="AN430">
        <v>24000</v>
      </c>
      <c r="AO430">
        <v>4032</v>
      </c>
      <c r="AP430">
        <v>0.14380000000000001</v>
      </c>
    </row>
    <row r="431" spans="1:42" x14ac:dyDescent="0.35">
      <c r="A431" t="s">
        <v>621</v>
      </c>
      <c r="B431" s="1">
        <v>45075</v>
      </c>
      <c r="C431" t="s">
        <v>622</v>
      </c>
      <c r="D431" t="s">
        <v>54</v>
      </c>
      <c r="E431">
        <v>4</v>
      </c>
      <c r="F431" t="s">
        <v>30</v>
      </c>
      <c r="G431" t="s">
        <v>16</v>
      </c>
      <c r="H431" t="s">
        <v>25</v>
      </c>
      <c r="I431" t="s">
        <v>43</v>
      </c>
      <c r="J431" t="s">
        <v>75</v>
      </c>
      <c r="K431">
        <v>2023</v>
      </c>
      <c r="L431" t="s">
        <v>35</v>
      </c>
      <c r="M431" t="s">
        <v>5888</v>
      </c>
      <c r="N431" t="s">
        <v>5889</v>
      </c>
      <c r="O431" t="s">
        <v>5890</v>
      </c>
      <c r="P431" t="s">
        <v>5891</v>
      </c>
      <c r="Q431" t="s">
        <v>5892</v>
      </c>
      <c r="R431">
        <v>52000</v>
      </c>
      <c r="S431">
        <v>65000</v>
      </c>
      <c r="T431">
        <v>0.2</v>
      </c>
      <c r="U431" t="s">
        <v>5893</v>
      </c>
      <c r="V431">
        <v>12</v>
      </c>
      <c r="W431" s="1">
        <v>45506</v>
      </c>
      <c r="X431" t="s">
        <v>5894</v>
      </c>
      <c r="Y431">
        <v>302</v>
      </c>
      <c r="Z431">
        <v>109</v>
      </c>
      <c r="AA431">
        <v>415</v>
      </c>
      <c r="AB431">
        <v>0</v>
      </c>
      <c r="AC431">
        <v>10</v>
      </c>
      <c r="AD431">
        <v>0</v>
      </c>
      <c r="AE431" t="s">
        <v>6029</v>
      </c>
      <c r="AF431" s="1">
        <v>46203</v>
      </c>
      <c r="AG431" t="s">
        <v>6372</v>
      </c>
      <c r="AH431" t="s">
        <v>6027</v>
      </c>
      <c r="AI431" t="s">
        <v>6028</v>
      </c>
      <c r="AJ431" t="s">
        <v>6924</v>
      </c>
      <c r="AK431">
        <v>260000</v>
      </c>
      <c r="AL431">
        <v>19006</v>
      </c>
      <c r="AM431">
        <v>240994</v>
      </c>
      <c r="AN431">
        <v>208000</v>
      </c>
      <c r="AO431">
        <v>32994</v>
      </c>
      <c r="AP431">
        <v>0.13689999999999999</v>
      </c>
    </row>
    <row r="432" spans="1:42" hidden="1" x14ac:dyDescent="0.35">
      <c r="A432" t="s">
        <v>1063</v>
      </c>
      <c r="B432" s="1">
        <v>45254</v>
      </c>
      <c r="C432" t="s">
        <v>1064</v>
      </c>
      <c r="D432" t="s">
        <v>221</v>
      </c>
      <c r="E432">
        <v>1</v>
      </c>
      <c r="F432" t="s">
        <v>24</v>
      </c>
      <c r="G432" t="s">
        <v>31</v>
      </c>
      <c r="H432" t="s">
        <v>32</v>
      </c>
      <c r="I432" t="s">
        <v>33</v>
      </c>
      <c r="J432" t="s">
        <v>50</v>
      </c>
      <c r="K432">
        <v>2023</v>
      </c>
      <c r="L432" t="s">
        <v>51</v>
      </c>
      <c r="M432" t="s">
        <v>5966</v>
      </c>
      <c r="N432" t="s">
        <v>5967</v>
      </c>
      <c r="O432" t="s">
        <v>5968</v>
      </c>
      <c r="P432" t="s">
        <v>5899</v>
      </c>
      <c r="Q432" t="s">
        <v>5969</v>
      </c>
      <c r="R432">
        <v>11500</v>
      </c>
      <c r="S432">
        <v>14500</v>
      </c>
      <c r="T432">
        <v>0.2069</v>
      </c>
      <c r="U432" t="s">
        <v>5901</v>
      </c>
      <c r="V432">
        <v>12</v>
      </c>
      <c r="W432" s="1">
        <v>44903</v>
      </c>
      <c r="X432" t="s">
        <v>5894</v>
      </c>
      <c r="Y432">
        <v>217</v>
      </c>
      <c r="Z432">
        <v>53</v>
      </c>
      <c r="AA432">
        <v>253</v>
      </c>
      <c r="AB432">
        <v>61</v>
      </c>
      <c r="AC432">
        <v>10</v>
      </c>
      <c r="AD432">
        <v>701500</v>
      </c>
      <c r="AE432" t="s">
        <v>6025</v>
      </c>
      <c r="AF432" s="1">
        <v>46203</v>
      </c>
      <c r="AG432" t="s">
        <v>6196</v>
      </c>
      <c r="AH432" t="s">
        <v>6035</v>
      </c>
      <c r="AI432" t="s">
        <v>6028</v>
      </c>
      <c r="AJ432" t="s">
        <v>6925</v>
      </c>
      <c r="AK432">
        <v>14500</v>
      </c>
      <c r="AL432">
        <v>2053.1999999999998</v>
      </c>
      <c r="AM432">
        <v>12446.8</v>
      </c>
      <c r="AN432">
        <v>11500</v>
      </c>
      <c r="AO432">
        <v>946.8</v>
      </c>
      <c r="AP432">
        <v>7.6100000000000001E-2</v>
      </c>
    </row>
    <row r="433" spans="1:42" hidden="1" x14ac:dyDescent="0.35">
      <c r="A433" t="s">
        <v>626</v>
      </c>
      <c r="B433" s="1">
        <v>45078</v>
      </c>
      <c r="C433" t="s">
        <v>627</v>
      </c>
      <c r="D433" t="s">
        <v>65</v>
      </c>
      <c r="E433">
        <v>1</v>
      </c>
      <c r="F433" t="s">
        <v>48</v>
      </c>
      <c r="G433" t="s">
        <v>96</v>
      </c>
      <c r="H433" t="s">
        <v>25</v>
      </c>
      <c r="I433" t="s">
        <v>43</v>
      </c>
      <c r="J433" t="s">
        <v>34</v>
      </c>
      <c r="K433">
        <v>2023</v>
      </c>
      <c r="L433" t="s">
        <v>35</v>
      </c>
      <c r="M433" t="s">
        <v>5906</v>
      </c>
      <c r="N433" t="s">
        <v>5889</v>
      </c>
      <c r="O433" t="s">
        <v>5898</v>
      </c>
      <c r="P433" t="s">
        <v>5907</v>
      </c>
      <c r="Q433" t="s">
        <v>5908</v>
      </c>
      <c r="R433">
        <v>17500</v>
      </c>
      <c r="S433">
        <v>22000</v>
      </c>
      <c r="T433">
        <v>0.20449999999999999</v>
      </c>
      <c r="U433" t="s">
        <v>5909</v>
      </c>
      <c r="V433">
        <v>12</v>
      </c>
      <c r="W433" s="1">
        <v>45337</v>
      </c>
      <c r="X433" t="s">
        <v>5894</v>
      </c>
      <c r="Y433">
        <v>373</v>
      </c>
      <c r="Z433">
        <v>88</v>
      </c>
      <c r="AA433">
        <v>389</v>
      </c>
      <c r="AB433">
        <v>78</v>
      </c>
      <c r="AC433">
        <v>10</v>
      </c>
      <c r="AD433">
        <v>1365000</v>
      </c>
      <c r="AE433" t="s">
        <v>6025</v>
      </c>
      <c r="AF433" s="1">
        <v>46203</v>
      </c>
      <c r="AG433" t="s">
        <v>6374</v>
      </c>
      <c r="AH433" t="s">
        <v>6027</v>
      </c>
      <c r="AI433" t="s">
        <v>6028</v>
      </c>
      <c r="AJ433" t="s">
        <v>6924</v>
      </c>
      <c r="AK433">
        <v>22000</v>
      </c>
      <c r="AL433">
        <v>2554.1999999999998</v>
      </c>
      <c r="AM433">
        <v>19445.8</v>
      </c>
      <c r="AN433">
        <v>17500</v>
      </c>
      <c r="AO433">
        <v>1945.8</v>
      </c>
      <c r="AP433">
        <v>0.10009999999999999</v>
      </c>
    </row>
    <row r="434" spans="1:42" hidden="1" x14ac:dyDescent="0.35">
      <c r="A434" t="s">
        <v>1455</v>
      </c>
      <c r="B434" s="1">
        <v>45245</v>
      </c>
      <c r="C434" t="s">
        <v>309</v>
      </c>
      <c r="D434" t="s">
        <v>87</v>
      </c>
      <c r="E434">
        <v>1</v>
      </c>
      <c r="F434" t="s">
        <v>30</v>
      </c>
      <c r="G434" t="s">
        <v>16</v>
      </c>
      <c r="H434" t="s">
        <v>17</v>
      </c>
      <c r="I434" t="s">
        <v>33</v>
      </c>
      <c r="J434" t="s">
        <v>50</v>
      </c>
      <c r="K434">
        <v>2023</v>
      </c>
      <c r="L434" t="s">
        <v>51</v>
      </c>
      <c r="M434" t="s">
        <v>5924</v>
      </c>
      <c r="N434" t="s">
        <v>5913</v>
      </c>
      <c r="O434" t="s">
        <v>5917</v>
      </c>
      <c r="P434" t="s">
        <v>5925</v>
      </c>
      <c r="Q434" t="s">
        <v>5926</v>
      </c>
      <c r="R434">
        <v>46000</v>
      </c>
      <c r="S434">
        <v>56000</v>
      </c>
      <c r="T434">
        <v>0.17860000000000001</v>
      </c>
      <c r="U434" t="s">
        <v>5920</v>
      </c>
      <c r="V434">
        <v>12</v>
      </c>
      <c r="W434" s="1">
        <v>44847</v>
      </c>
      <c r="X434" t="s">
        <v>5894</v>
      </c>
      <c r="Y434">
        <v>224</v>
      </c>
      <c r="Z434">
        <v>96</v>
      </c>
      <c r="AA434">
        <v>304</v>
      </c>
      <c r="AB434">
        <v>54</v>
      </c>
      <c r="AC434">
        <v>10</v>
      </c>
      <c r="AD434">
        <v>2484000</v>
      </c>
      <c r="AE434" t="s">
        <v>6025</v>
      </c>
      <c r="AF434" s="1">
        <v>46203</v>
      </c>
      <c r="AG434" t="s">
        <v>6197</v>
      </c>
      <c r="AH434" t="s">
        <v>6027</v>
      </c>
      <c r="AI434" t="s">
        <v>6028</v>
      </c>
      <c r="AJ434" t="s">
        <v>6925</v>
      </c>
      <c r="AK434">
        <v>56000</v>
      </c>
      <c r="AL434">
        <v>3735.2</v>
      </c>
      <c r="AM434">
        <v>52264.800000000003</v>
      </c>
      <c r="AN434">
        <v>46000</v>
      </c>
      <c r="AO434">
        <v>6264.8</v>
      </c>
      <c r="AP434">
        <v>0.11990000000000001</v>
      </c>
    </row>
    <row r="435" spans="1:42" hidden="1" x14ac:dyDescent="0.35">
      <c r="A435" t="s">
        <v>628</v>
      </c>
      <c r="B435" s="1">
        <v>45028</v>
      </c>
      <c r="C435" t="s">
        <v>629</v>
      </c>
      <c r="D435" t="s">
        <v>439</v>
      </c>
      <c r="E435">
        <v>1</v>
      </c>
      <c r="F435" t="s">
        <v>30</v>
      </c>
      <c r="G435" t="s">
        <v>71</v>
      </c>
      <c r="H435" t="s">
        <v>25</v>
      </c>
      <c r="I435" t="s">
        <v>43</v>
      </c>
      <c r="J435" t="s">
        <v>44</v>
      </c>
      <c r="K435">
        <v>2023</v>
      </c>
      <c r="L435" t="s">
        <v>35</v>
      </c>
      <c r="M435" t="s">
        <v>5953</v>
      </c>
      <c r="N435" t="s">
        <v>5949</v>
      </c>
      <c r="O435" t="s">
        <v>5954</v>
      </c>
      <c r="P435" t="s">
        <v>5951</v>
      </c>
      <c r="Q435" t="s">
        <v>5955</v>
      </c>
      <c r="R435">
        <v>1400</v>
      </c>
      <c r="S435">
        <v>1900</v>
      </c>
      <c r="T435">
        <v>0.26319999999999999</v>
      </c>
      <c r="U435" t="s">
        <v>5940</v>
      </c>
      <c r="V435">
        <v>12</v>
      </c>
      <c r="W435" s="1">
        <v>44681</v>
      </c>
      <c r="X435" t="s">
        <v>5894</v>
      </c>
      <c r="Y435">
        <v>129</v>
      </c>
      <c r="Z435">
        <v>73</v>
      </c>
      <c r="AA435">
        <v>194</v>
      </c>
      <c r="AB435">
        <v>7</v>
      </c>
      <c r="AC435">
        <v>10</v>
      </c>
      <c r="AD435">
        <v>9800</v>
      </c>
      <c r="AE435" t="s">
        <v>6025</v>
      </c>
      <c r="AF435" s="1">
        <v>46203</v>
      </c>
      <c r="AG435" t="s">
        <v>6375</v>
      </c>
      <c r="AH435" t="s">
        <v>6027</v>
      </c>
      <c r="AI435" t="s">
        <v>6028</v>
      </c>
      <c r="AJ435" t="s">
        <v>6924</v>
      </c>
      <c r="AK435">
        <v>1900</v>
      </c>
      <c r="AL435">
        <v>164.73</v>
      </c>
      <c r="AM435">
        <v>1735.27</v>
      </c>
      <c r="AN435">
        <v>1400</v>
      </c>
      <c r="AO435">
        <v>335.27</v>
      </c>
      <c r="AP435">
        <v>0.19320000000000001</v>
      </c>
    </row>
    <row r="436" spans="1:42" hidden="1" x14ac:dyDescent="0.35">
      <c r="A436" t="s">
        <v>1247</v>
      </c>
      <c r="B436" s="1">
        <v>45249</v>
      </c>
      <c r="C436" t="s">
        <v>1248</v>
      </c>
      <c r="D436" t="s">
        <v>74</v>
      </c>
      <c r="E436">
        <v>5</v>
      </c>
      <c r="F436" t="s">
        <v>58</v>
      </c>
      <c r="G436" t="s">
        <v>96</v>
      </c>
      <c r="H436" t="s">
        <v>17</v>
      </c>
      <c r="I436" t="s">
        <v>33</v>
      </c>
      <c r="J436" t="s">
        <v>50</v>
      </c>
      <c r="K436">
        <v>2023</v>
      </c>
      <c r="L436" t="s">
        <v>51</v>
      </c>
      <c r="M436" t="s">
        <v>5963</v>
      </c>
      <c r="N436" t="s">
        <v>5949</v>
      </c>
      <c r="O436" t="s">
        <v>5964</v>
      </c>
      <c r="P436" t="s">
        <v>5951</v>
      </c>
      <c r="Q436" t="s">
        <v>5965</v>
      </c>
      <c r="R436">
        <v>5700</v>
      </c>
      <c r="S436">
        <v>7500</v>
      </c>
      <c r="T436">
        <v>0.24</v>
      </c>
      <c r="U436" t="s">
        <v>5940</v>
      </c>
      <c r="V436">
        <v>12</v>
      </c>
      <c r="W436" s="1">
        <v>44865</v>
      </c>
      <c r="X436" t="s">
        <v>5894</v>
      </c>
      <c r="Y436">
        <v>145</v>
      </c>
      <c r="Z436">
        <v>60</v>
      </c>
      <c r="AA436">
        <v>189</v>
      </c>
      <c r="AB436">
        <v>10</v>
      </c>
      <c r="AC436">
        <v>10</v>
      </c>
      <c r="AD436">
        <v>57000</v>
      </c>
      <c r="AE436" t="s">
        <v>6025</v>
      </c>
      <c r="AF436" s="1">
        <v>46203</v>
      </c>
      <c r="AG436" t="s">
        <v>6198</v>
      </c>
      <c r="AH436" t="s">
        <v>6035</v>
      </c>
      <c r="AI436" t="s">
        <v>6028</v>
      </c>
      <c r="AJ436" t="s">
        <v>6925</v>
      </c>
      <c r="AK436">
        <v>37500</v>
      </c>
      <c r="AL436">
        <v>191.25</v>
      </c>
      <c r="AM436">
        <v>37308.75</v>
      </c>
      <c r="AN436">
        <v>28500</v>
      </c>
      <c r="AO436">
        <v>8808.75</v>
      </c>
      <c r="AP436">
        <v>0.2361</v>
      </c>
    </row>
    <row r="437" spans="1:42" hidden="1" x14ac:dyDescent="0.35">
      <c r="A437" t="s">
        <v>630</v>
      </c>
      <c r="B437" s="1">
        <v>45080</v>
      </c>
      <c r="C437" t="s">
        <v>631</v>
      </c>
      <c r="D437" t="s">
        <v>23</v>
      </c>
      <c r="E437">
        <v>1</v>
      </c>
      <c r="F437" t="s">
        <v>24</v>
      </c>
      <c r="G437" t="s">
        <v>71</v>
      </c>
      <c r="H437" t="s">
        <v>25</v>
      </c>
      <c r="I437" t="s">
        <v>43</v>
      </c>
      <c r="J437" t="s">
        <v>34</v>
      </c>
      <c r="K437">
        <v>2023</v>
      </c>
      <c r="L437" t="s">
        <v>35</v>
      </c>
      <c r="M437" t="s">
        <v>5921</v>
      </c>
      <c r="N437" t="s">
        <v>5913</v>
      </c>
      <c r="O437" t="s">
        <v>5917</v>
      </c>
      <c r="P437" t="s">
        <v>5922</v>
      </c>
      <c r="Q437" t="s">
        <v>5923</v>
      </c>
      <c r="R437">
        <v>57000</v>
      </c>
      <c r="S437">
        <v>69000</v>
      </c>
      <c r="T437">
        <v>0.1739</v>
      </c>
      <c r="U437" t="s">
        <v>5920</v>
      </c>
      <c r="V437">
        <v>12</v>
      </c>
      <c r="W437" s="1">
        <v>44862</v>
      </c>
      <c r="X437" t="s">
        <v>5894</v>
      </c>
      <c r="Y437">
        <v>244</v>
      </c>
      <c r="Z437">
        <v>55</v>
      </c>
      <c r="AA437">
        <v>276</v>
      </c>
      <c r="AB437">
        <v>9</v>
      </c>
      <c r="AC437">
        <v>10</v>
      </c>
      <c r="AD437">
        <v>513000</v>
      </c>
      <c r="AE437" t="s">
        <v>6025</v>
      </c>
      <c r="AF437" s="1">
        <v>46203</v>
      </c>
      <c r="AG437" t="s">
        <v>6376</v>
      </c>
      <c r="AH437" t="s">
        <v>6035</v>
      </c>
      <c r="AI437" t="s">
        <v>6028</v>
      </c>
      <c r="AJ437" t="s">
        <v>6924</v>
      </c>
      <c r="AK437">
        <v>69000</v>
      </c>
      <c r="AL437">
        <v>2656.5</v>
      </c>
      <c r="AM437">
        <v>66343.5</v>
      </c>
      <c r="AN437">
        <v>57000</v>
      </c>
      <c r="AO437">
        <v>9343.5</v>
      </c>
      <c r="AP437">
        <v>0.14080000000000001</v>
      </c>
    </row>
    <row r="438" spans="1:42" hidden="1" x14ac:dyDescent="0.35">
      <c r="A438" t="s">
        <v>632</v>
      </c>
      <c r="B438" s="1">
        <v>44960</v>
      </c>
      <c r="C438" t="s">
        <v>633</v>
      </c>
      <c r="D438" t="s">
        <v>208</v>
      </c>
      <c r="E438">
        <v>1</v>
      </c>
      <c r="F438" t="s">
        <v>24</v>
      </c>
      <c r="G438" t="s">
        <v>31</v>
      </c>
      <c r="H438" t="s">
        <v>32</v>
      </c>
      <c r="I438" t="s">
        <v>43</v>
      </c>
      <c r="J438" t="s">
        <v>19</v>
      </c>
      <c r="K438">
        <v>2023</v>
      </c>
      <c r="L438" t="s">
        <v>20</v>
      </c>
      <c r="M438" t="s">
        <v>5910</v>
      </c>
      <c r="N438" t="s">
        <v>5889</v>
      </c>
      <c r="O438" t="s">
        <v>5898</v>
      </c>
      <c r="P438" t="s">
        <v>5907</v>
      </c>
      <c r="Q438" t="s">
        <v>5911</v>
      </c>
      <c r="R438">
        <v>10500</v>
      </c>
      <c r="S438">
        <v>13000</v>
      </c>
      <c r="T438">
        <v>0.1923</v>
      </c>
      <c r="U438" t="s">
        <v>5909</v>
      </c>
      <c r="V438">
        <v>12</v>
      </c>
      <c r="W438" s="1">
        <v>45395</v>
      </c>
      <c r="X438" t="s">
        <v>5894</v>
      </c>
      <c r="Y438">
        <v>256</v>
      </c>
      <c r="Z438">
        <v>119</v>
      </c>
      <c r="AA438">
        <v>288</v>
      </c>
      <c r="AB438">
        <v>32</v>
      </c>
      <c r="AC438">
        <v>10</v>
      </c>
      <c r="AD438">
        <v>336000</v>
      </c>
      <c r="AE438" t="s">
        <v>6025</v>
      </c>
      <c r="AF438" s="1">
        <v>46203</v>
      </c>
      <c r="AG438" t="s">
        <v>6349</v>
      </c>
      <c r="AH438" t="s">
        <v>6035</v>
      </c>
      <c r="AI438" t="s">
        <v>6028</v>
      </c>
      <c r="AJ438" t="s">
        <v>6924</v>
      </c>
      <c r="AK438">
        <v>13000</v>
      </c>
      <c r="AL438">
        <v>1636.7</v>
      </c>
      <c r="AM438">
        <v>11363.3</v>
      </c>
      <c r="AN438">
        <v>10500</v>
      </c>
      <c r="AO438">
        <v>863.3</v>
      </c>
      <c r="AP438">
        <v>7.5999999999999998E-2</v>
      </c>
    </row>
    <row r="439" spans="1:42" hidden="1" x14ac:dyDescent="0.35">
      <c r="A439" t="s">
        <v>1488</v>
      </c>
      <c r="B439" s="1">
        <v>45228</v>
      </c>
      <c r="C439" t="s">
        <v>1489</v>
      </c>
      <c r="D439" t="s">
        <v>200</v>
      </c>
      <c r="E439">
        <v>1</v>
      </c>
      <c r="F439" t="s">
        <v>48</v>
      </c>
      <c r="G439" t="s">
        <v>67</v>
      </c>
      <c r="H439" t="s">
        <v>32</v>
      </c>
      <c r="I439" t="s">
        <v>18</v>
      </c>
      <c r="J439" t="s">
        <v>55</v>
      </c>
      <c r="K439">
        <v>2023</v>
      </c>
      <c r="L439" t="s">
        <v>51</v>
      </c>
      <c r="M439" t="s">
        <v>5960</v>
      </c>
      <c r="N439" t="s">
        <v>5949</v>
      </c>
      <c r="O439" t="s">
        <v>5961</v>
      </c>
      <c r="P439" t="s">
        <v>5951</v>
      </c>
      <c r="Q439" t="s">
        <v>5962</v>
      </c>
      <c r="R439">
        <v>2100</v>
      </c>
      <c r="S439">
        <v>2800</v>
      </c>
      <c r="T439">
        <v>0.25</v>
      </c>
      <c r="U439" t="s">
        <v>5940</v>
      </c>
      <c r="V439">
        <v>12</v>
      </c>
      <c r="W439" s="1">
        <v>45378</v>
      </c>
      <c r="X439" t="s">
        <v>5894</v>
      </c>
      <c r="Y439">
        <v>198</v>
      </c>
      <c r="Z439">
        <v>79</v>
      </c>
      <c r="AA439">
        <v>243</v>
      </c>
      <c r="AB439">
        <v>87</v>
      </c>
      <c r="AC439">
        <v>10</v>
      </c>
      <c r="AD439">
        <v>182700</v>
      </c>
      <c r="AE439" t="s">
        <v>6025</v>
      </c>
      <c r="AF439" s="1">
        <v>46203</v>
      </c>
      <c r="AG439" t="s">
        <v>6200</v>
      </c>
      <c r="AH439" t="s">
        <v>6035</v>
      </c>
      <c r="AI439" t="s">
        <v>6028</v>
      </c>
      <c r="AJ439" t="s">
        <v>6925</v>
      </c>
      <c r="AK439">
        <v>2800</v>
      </c>
      <c r="AL439">
        <v>8.4</v>
      </c>
      <c r="AM439">
        <v>2791.6</v>
      </c>
      <c r="AN439">
        <v>2100</v>
      </c>
      <c r="AO439">
        <v>691.6</v>
      </c>
      <c r="AP439">
        <v>0.2477</v>
      </c>
    </row>
    <row r="440" spans="1:42" hidden="1" x14ac:dyDescent="0.35">
      <c r="A440" t="s">
        <v>634</v>
      </c>
      <c r="B440" s="1">
        <v>44928</v>
      </c>
      <c r="C440" t="s">
        <v>635</v>
      </c>
      <c r="D440" t="s">
        <v>74</v>
      </c>
      <c r="E440">
        <v>2</v>
      </c>
      <c r="F440" t="s">
        <v>24</v>
      </c>
      <c r="G440" t="s">
        <v>31</v>
      </c>
      <c r="H440" t="s">
        <v>17</v>
      </c>
      <c r="I440" t="s">
        <v>33</v>
      </c>
      <c r="J440" t="s">
        <v>112</v>
      </c>
      <c r="K440">
        <v>2023</v>
      </c>
      <c r="L440" t="s">
        <v>20</v>
      </c>
      <c r="M440" t="s">
        <v>5963</v>
      </c>
      <c r="N440" t="s">
        <v>5949</v>
      </c>
      <c r="O440" t="s">
        <v>5964</v>
      </c>
      <c r="P440" t="s">
        <v>5951</v>
      </c>
      <c r="Q440" t="s">
        <v>5965</v>
      </c>
      <c r="R440">
        <v>5700</v>
      </c>
      <c r="S440">
        <v>7500</v>
      </c>
      <c r="T440">
        <v>0.24</v>
      </c>
      <c r="U440" t="s">
        <v>5940</v>
      </c>
      <c r="V440">
        <v>12</v>
      </c>
      <c r="W440" s="1">
        <v>44865</v>
      </c>
      <c r="X440" t="s">
        <v>5894</v>
      </c>
      <c r="Y440">
        <v>145</v>
      </c>
      <c r="Z440">
        <v>60</v>
      </c>
      <c r="AA440">
        <v>189</v>
      </c>
      <c r="AB440">
        <v>10</v>
      </c>
      <c r="AC440">
        <v>10</v>
      </c>
      <c r="AD440">
        <v>57000</v>
      </c>
      <c r="AE440" t="s">
        <v>6025</v>
      </c>
      <c r="AF440" s="1">
        <v>46203</v>
      </c>
      <c r="AG440" t="s">
        <v>6378</v>
      </c>
      <c r="AH440" t="s">
        <v>6027</v>
      </c>
      <c r="AI440" t="s">
        <v>6028</v>
      </c>
      <c r="AJ440" t="s">
        <v>6924</v>
      </c>
      <c r="AK440">
        <v>15000</v>
      </c>
      <c r="AL440">
        <v>1107</v>
      </c>
      <c r="AM440">
        <v>13893</v>
      </c>
      <c r="AN440">
        <v>11400</v>
      </c>
      <c r="AO440">
        <v>2493</v>
      </c>
      <c r="AP440">
        <v>0.1794</v>
      </c>
    </row>
    <row r="441" spans="1:42" hidden="1" x14ac:dyDescent="0.35">
      <c r="A441" t="s">
        <v>1418</v>
      </c>
      <c r="B441" s="1">
        <v>44937</v>
      </c>
      <c r="C441" t="s">
        <v>1419</v>
      </c>
      <c r="D441" t="s">
        <v>74</v>
      </c>
      <c r="E441">
        <v>1</v>
      </c>
      <c r="F441" t="s">
        <v>30</v>
      </c>
      <c r="G441" t="s">
        <v>96</v>
      </c>
      <c r="H441" t="s">
        <v>32</v>
      </c>
      <c r="I441" t="s">
        <v>26</v>
      </c>
      <c r="J441" t="s">
        <v>112</v>
      </c>
      <c r="K441">
        <v>2023</v>
      </c>
      <c r="L441" t="s">
        <v>20</v>
      </c>
      <c r="M441" t="s">
        <v>5963</v>
      </c>
      <c r="N441" t="s">
        <v>5949</v>
      </c>
      <c r="O441" t="s">
        <v>5964</v>
      </c>
      <c r="P441" t="s">
        <v>5951</v>
      </c>
      <c r="Q441" t="s">
        <v>5965</v>
      </c>
      <c r="R441">
        <v>5700</v>
      </c>
      <c r="S441">
        <v>7500</v>
      </c>
      <c r="T441">
        <v>0.24</v>
      </c>
      <c r="U441" t="s">
        <v>5940</v>
      </c>
      <c r="V441">
        <v>12</v>
      </c>
      <c r="W441" s="1">
        <v>44865</v>
      </c>
      <c r="X441" t="s">
        <v>5894</v>
      </c>
      <c r="Y441">
        <v>145</v>
      </c>
      <c r="Z441">
        <v>60</v>
      </c>
      <c r="AA441">
        <v>189</v>
      </c>
      <c r="AB441">
        <v>10</v>
      </c>
      <c r="AC441">
        <v>10</v>
      </c>
      <c r="AD441">
        <v>57000</v>
      </c>
      <c r="AE441" t="s">
        <v>6025</v>
      </c>
      <c r="AF441" s="1">
        <v>46203</v>
      </c>
      <c r="AG441" t="s">
        <v>6201</v>
      </c>
      <c r="AH441" t="s">
        <v>6027</v>
      </c>
      <c r="AI441" t="s">
        <v>6028</v>
      </c>
      <c r="AJ441" t="s">
        <v>6924</v>
      </c>
      <c r="AK441">
        <v>7500</v>
      </c>
      <c r="AL441">
        <v>159</v>
      </c>
      <c r="AM441">
        <v>7341</v>
      </c>
      <c r="AN441">
        <v>5700</v>
      </c>
      <c r="AO441">
        <v>1641</v>
      </c>
      <c r="AP441">
        <v>0.2235</v>
      </c>
    </row>
    <row r="442" spans="1:42" hidden="1" x14ac:dyDescent="0.35">
      <c r="A442" t="s">
        <v>636</v>
      </c>
      <c r="B442" s="1">
        <v>44991</v>
      </c>
      <c r="C442" t="s">
        <v>637</v>
      </c>
      <c r="D442" t="s">
        <v>173</v>
      </c>
      <c r="E442">
        <v>4</v>
      </c>
      <c r="F442" t="s">
        <v>66</v>
      </c>
      <c r="G442" t="s">
        <v>79</v>
      </c>
      <c r="H442" t="s">
        <v>17</v>
      </c>
      <c r="I442" t="s">
        <v>26</v>
      </c>
      <c r="J442" t="s">
        <v>39</v>
      </c>
      <c r="K442">
        <v>2023</v>
      </c>
      <c r="L442" t="s">
        <v>20</v>
      </c>
      <c r="M442" t="s">
        <v>5904</v>
      </c>
      <c r="N442" t="s">
        <v>5889</v>
      </c>
      <c r="O442" t="s">
        <v>5898</v>
      </c>
      <c r="P442" t="s">
        <v>5899</v>
      </c>
      <c r="Q442" t="s">
        <v>5905</v>
      </c>
      <c r="R442">
        <v>12500</v>
      </c>
      <c r="S442">
        <v>15500</v>
      </c>
      <c r="T442">
        <v>0.19350000000000001</v>
      </c>
      <c r="U442" t="s">
        <v>5901</v>
      </c>
      <c r="V442">
        <v>12</v>
      </c>
      <c r="W442" s="1">
        <v>45140</v>
      </c>
      <c r="X442" t="s">
        <v>5894</v>
      </c>
      <c r="Y442">
        <v>313</v>
      </c>
      <c r="Z442">
        <v>58</v>
      </c>
      <c r="AA442">
        <v>294</v>
      </c>
      <c r="AB442">
        <v>65</v>
      </c>
      <c r="AC442">
        <v>10</v>
      </c>
      <c r="AD442">
        <v>812500</v>
      </c>
      <c r="AE442" t="s">
        <v>6025</v>
      </c>
      <c r="AF442" s="1">
        <v>46203</v>
      </c>
      <c r="AG442" t="s">
        <v>6379</v>
      </c>
      <c r="AH442" t="s">
        <v>6027</v>
      </c>
      <c r="AI442" t="s">
        <v>6028</v>
      </c>
      <c r="AJ442" t="s">
        <v>6924</v>
      </c>
      <c r="AK442">
        <v>62000</v>
      </c>
      <c r="AL442">
        <v>4724.3999999999996</v>
      </c>
      <c r="AM442">
        <v>57275.6</v>
      </c>
      <c r="AN442">
        <v>50000</v>
      </c>
      <c r="AO442">
        <v>7275.6</v>
      </c>
      <c r="AP442">
        <v>0.127</v>
      </c>
    </row>
    <row r="443" spans="1:42" hidden="1" x14ac:dyDescent="0.35">
      <c r="A443" t="s">
        <v>652</v>
      </c>
      <c r="B443" s="1">
        <v>45211</v>
      </c>
      <c r="C443" t="s">
        <v>414</v>
      </c>
      <c r="D443" t="s">
        <v>29</v>
      </c>
      <c r="E443">
        <v>1</v>
      </c>
      <c r="F443" t="s">
        <v>24</v>
      </c>
      <c r="G443" t="s">
        <v>31</v>
      </c>
      <c r="H443" t="s">
        <v>17</v>
      </c>
      <c r="I443" t="s">
        <v>33</v>
      </c>
      <c r="J443" t="s">
        <v>55</v>
      </c>
      <c r="K443">
        <v>2023</v>
      </c>
      <c r="L443" t="s">
        <v>51</v>
      </c>
      <c r="M443" t="s">
        <v>5985</v>
      </c>
      <c r="N443" t="s">
        <v>5974</v>
      </c>
      <c r="O443" t="s">
        <v>5986</v>
      </c>
      <c r="P443" t="s">
        <v>5979</v>
      </c>
      <c r="Q443" t="s">
        <v>5987</v>
      </c>
      <c r="R443">
        <v>500</v>
      </c>
      <c r="S443">
        <v>750</v>
      </c>
      <c r="T443">
        <v>0.33329999999999999</v>
      </c>
      <c r="U443" t="s">
        <v>5920</v>
      </c>
      <c r="V443">
        <v>24</v>
      </c>
      <c r="W443" s="1">
        <v>45007</v>
      </c>
      <c r="X443" t="s">
        <v>5894</v>
      </c>
      <c r="Y443">
        <v>294</v>
      </c>
      <c r="Z443">
        <v>81</v>
      </c>
      <c r="AA443">
        <v>264</v>
      </c>
      <c r="AB443">
        <v>82</v>
      </c>
      <c r="AC443">
        <v>10</v>
      </c>
      <c r="AD443">
        <v>41000</v>
      </c>
      <c r="AE443" t="s">
        <v>6025</v>
      </c>
      <c r="AF443" s="1">
        <v>46203</v>
      </c>
      <c r="AG443" t="s">
        <v>6202</v>
      </c>
      <c r="AH443" t="s">
        <v>6027</v>
      </c>
      <c r="AI443" t="s">
        <v>6028</v>
      </c>
      <c r="AJ443" t="s">
        <v>6925</v>
      </c>
      <c r="AK443">
        <v>750</v>
      </c>
      <c r="AL443">
        <v>43.2</v>
      </c>
      <c r="AM443">
        <v>706.8</v>
      </c>
      <c r="AN443">
        <v>500</v>
      </c>
      <c r="AO443">
        <v>206.8</v>
      </c>
      <c r="AP443">
        <v>0.29260000000000003</v>
      </c>
    </row>
    <row r="444" spans="1:42" hidden="1" x14ac:dyDescent="0.35">
      <c r="A444" t="s">
        <v>639</v>
      </c>
      <c r="B444" s="1">
        <v>45148</v>
      </c>
      <c r="C444" t="s">
        <v>640</v>
      </c>
      <c r="D444" t="s">
        <v>92</v>
      </c>
      <c r="E444">
        <v>1</v>
      </c>
      <c r="F444" t="s">
        <v>30</v>
      </c>
      <c r="G444" t="s">
        <v>31</v>
      </c>
      <c r="H444" t="s">
        <v>25</v>
      </c>
      <c r="I444" t="s">
        <v>33</v>
      </c>
      <c r="J444" t="s">
        <v>59</v>
      </c>
      <c r="K444">
        <v>2023</v>
      </c>
      <c r="L444" t="s">
        <v>60</v>
      </c>
      <c r="M444" t="s">
        <v>5973</v>
      </c>
      <c r="N444" t="s">
        <v>5974</v>
      </c>
      <c r="O444" t="s">
        <v>5975</v>
      </c>
      <c r="P444" t="s">
        <v>5899</v>
      </c>
      <c r="Q444" t="s">
        <v>5976</v>
      </c>
      <c r="R444">
        <v>7600</v>
      </c>
      <c r="S444">
        <v>9800</v>
      </c>
      <c r="T444">
        <v>0.22450000000000001</v>
      </c>
      <c r="U444" t="s">
        <v>5901</v>
      </c>
      <c r="V444">
        <v>36</v>
      </c>
      <c r="W444" s="1">
        <v>45281</v>
      </c>
      <c r="X444" t="s">
        <v>5894</v>
      </c>
      <c r="Y444">
        <v>214</v>
      </c>
      <c r="Z444">
        <v>101</v>
      </c>
      <c r="AA444">
        <v>188</v>
      </c>
      <c r="AB444">
        <v>51</v>
      </c>
      <c r="AC444">
        <v>10</v>
      </c>
      <c r="AD444">
        <v>387600</v>
      </c>
      <c r="AE444" t="s">
        <v>6025</v>
      </c>
      <c r="AF444" s="1">
        <v>46203</v>
      </c>
      <c r="AG444" t="s">
        <v>6380</v>
      </c>
      <c r="AH444" t="s">
        <v>6035</v>
      </c>
      <c r="AI444" t="s">
        <v>6028</v>
      </c>
      <c r="AJ444" t="s">
        <v>6925</v>
      </c>
      <c r="AK444">
        <v>9800</v>
      </c>
      <c r="AL444">
        <v>813.4</v>
      </c>
      <c r="AM444">
        <v>8986.6</v>
      </c>
      <c r="AN444">
        <v>7600</v>
      </c>
      <c r="AO444">
        <v>1386.6</v>
      </c>
      <c r="AP444">
        <v>0.15429999999999999</v>
      </c>
    </row>
    <row r="445" spans="1:42" hidden="1" x14ac:dyDescent="0.35">
      <c r="A445" t="s">
        <v>1281</v>
      </c>
      <c r="B445" s="1">
        <v>45023</v>
      </c>
      <c r="C445" t="s">
        <v>1282</v>
      </c>
      <c r="D445" t="s">
        <v>105</v>
      </c>
      <c r="E445">
        <v>1</v>
      </c>
      <c r="F445" t="s">
        <v>24</v>
      </c>
      <c r="G445" t="s">
        <v>96</v>
      </c>
      <c r="H445" t="s">
        <v>17</v>
      </c>
      <c r="I445" t="s">
        <v>43</v>
      </c>
      <c r="J445" t="s">
        <v>44</v>
      </c>
      <c r="K445">
        <v>2023</v>
      </c>
      <c r="L445" t="s">
        <v>35</v>
      </c>
      <c r="M445" t="s">
        <v>5916</v>
      </c>
      <c r="N445" t="s">
        <v>5913</v>
      </c>
      <c r="O445" t="s">
        <v>5917</v>
      </c>
      <c r="P445" t="s">
        <v>5918</v>
      </c>
      <c r="Q445" t="s">
        <v>5919</v>
      </c>
      <c r="R445">
        <v>63000</v>
      </c>
      <c r="S445">
        <v>76000</v>
      </c>
      <c r="T445">
        <v>0.1711</v>
      </c>
      <c r="U445" t="s">
        <v>5920</v>
      </c>
      <c r="V445">
        <v>12</v>
      </c>
      <c r="W445" s="1">
        <v>44617</v>
      </c>
      <c r="X445" t="s">
        <v>5894</v>
      </c>
      <c r="Y445">
        <v>252</v>
      </c>
      <c r="Z445">
        <v>75</v>
      </c>
      <c r="AA445">
        <v>289</v>
      </c>
      <c r="AB445">
        <v>48</v>
      </c>
      <c r="AC445">
        <v>10</v>
      </c>
      <c r="AD445">
        <v>3024000</v>
      </c>
      <c r="AE445" t="s">
        <v>6025</v>
      </c>
      <c r="AF445" s="1">
        <v>46203</v>
      </c>
      <c r="AG445" t="s">
        <v>6204</v>
      </c>
      <c r="AH445" t="s">
        <v>6035</v>
      </c>
      <c r="AI445" t="s">
        <v>6028</v>
      </c>
      <c r="AJ445" t="s">
        <v>6924</v>
      </c>
      <c r="AK445">
        <v>76000</v>
      </c>
      <c r="AL445">
        <v>9287.2000000000007</v>
      </c>
      <c r="AM445">
        <v>66712.800000000003</v>
      </c>
      <c r="AN445">
        <v>63000</v>
      </c>
      <c r="AO445">
        <v>3712.8</v>
      </c>
      <c r="AP445">
        <v>5.57E-2</v>
      </c>
    </row>
    <row r="446" spans="1:42" hidden="1" x14ac:dyDescent="0.35">
      <c r="A446" t="s">
        <v>642</v>
      </c>
      <c r="B446" s="1">
        <v>45235</v>
      </c>
      <c r="C446" t="s">
        <v>643</v>
      </c>
      <c r="D446" t="s">
        <v>78</v>
      </c>
      <c r="E446">
        <v>3</v>
      </c>
      <c r="F446" t="s">
        <v>24</v>
      </c>
      <c r="G446" t="s">
        <v>31</v>
      </c>
      <c r="H446" t="s">
        <v>32</v>
      </c>
      <c r="I446" t="s">
        <v>33</v>
      </c>
      <c r="J446" t="s">
        <v>50</v>
      </c>
      <c r="K446">
        <v>2023</v>
      </c>
      <c r="L446" t="s">
        <v>51</v>
      </c>
      <c r="M446" t="s">
        <v>5992</v>
      </c>
      <c r="N446" t="s">
        <v>5989</v>
      </c>
      <c r="O446" t="s">
        <v>5993</v>
      </c>
      <c r="P446" t="s">
        <v>5899</v>
      </c>
      <c r="Q446" t="s">
        <v>5994</v>
      </c>
      <c r="R446">
        <v>850</v>
      </c>
      <c r="S446">
        <v>1200</v>
      </c>
      <c r="T446">
        <v>0.29170000000000001</v>
      </c>
      <c r="U446" t="s">
        <v>5901</v>
      </c>
      <c r="V446">
        <v>6</v>
      </c>
      <c r="W446" s="1">
        <v>45066</v>
      </c>
      <c r="X446" t="s">
        <v>5894</v>
      </c>
      <c r="Y446">
        <v>275</v>
      </c>
      <c r="Z446">
        <v>92</v>
      </c>
      <c r="AA446">
        <v>285</v>
      </c>
      <c r="AB446">
        <v>78</v>
      </c>
      <c r="AC446">
        <v>10</v>
      </c>
      <c r="AD446">
        <v>66300</v>
      </c>
      <c r="AE446" t="s">
        <v>6025</v>
      </c>
      <c r="AF446" s="1">
        <v>46203</v>
      </c>
      <c r="AG446" t="s">
        <v>6381</v>
      </c>
      <c r="AH446" t="s">
        <v>6035</v>
      </c>
      <c r="AI446" t="s">
        <v>6028</v>
      </c>
      <c r="AJ446" t="s">
        <v>6925</v>
      </c>
      <c r="AK446">
        <v>3600</v>
      </c>
      <c r="AL446">
        <v>326.88</v>
      </c>
      <c r="AM446">
        <v>3273.12</v>
      </c>
      <c r="AN446">
        <v>2550</v>
      </c>
      <c r="AO446">
        <v>723.12</v>
      </c>
      <c r="AP446">
        <v>0.22090000000000001</v>
      </c>
    </row>
    <row r="447" spans="1:42" hidden="1" x14ac:dyDescent="0.35">
      <c r="A447" t="s">
        <v>644</v>
      </c>
      <c r="B447" s="1">
        <v>45262</v>
      </c>
      <c r="C447" t="s">
        <v>645</v>
      </c>
      <c r="D447" t="s">
        <v>188</v>
      </c>
      <c r="E447">
        <v>1</v>
      </c>
      <c r="F447" t="s">
        <v>30</v>
      </c>
      <c r="G447" t="s">
        <v>71</v>
      </c>
      <c r="H447" t="s">
        <v>32</v>
      </c>
      <c r="I447" t="s">
        <v>26</v>
      </c>
      <c r="J447" t="s">
        <v>155</v>
      </c>
      <c r="K447">
        <v>2023</v>
      </c>
      <c r="L447" t="s">
        <v>51</v>
      </c>
      <c r="M447" t="s">
        <v>5936</v>
      </c>
      <c r="N447" t="s">
        <v>5931</v>
      </c>
      <c r="O447" t="s">
        <v>5937</v>
      </c>
      <c r="P447" t="s">
        <v>5938</v>
      </c>
      <c r="Q447" t="s">
        <v>5939</v>
      </c>
      <c r="R447">
        <v>3400</v>
      </c>
      <c r="S447">
        <v>4500</v>
      </c>
      <c r="T447">
        <v>0.24440000000000001</v>
      </c>
      <c r="U447" t="s">
        <v>5940</v>
      </c>
      <c r="V447">
        <v>6</v>
      </c>
      <c r="W447" s="1">
        <v>45061</v>
      </c>
      <c r="X447" t="s">
        <v>5894</v>
      </c>
      <c r="Y447">
        <v>200</v>
      </c>
      <c r="Z447">
        <v>91</v>
      </c>
      <c r="AA447">
        <v>223</v>
      </c>
      <c r="AB447">
        <v>18</v>
      </c>
      <c r="AC447">
        <v>10</v>
      </c>
      <c r="AD447">
        <v>61200</v>
      </c>
      <c r="AE447" t="s">
        <v>6025</v>
      </c>
      <c r="AF447" s="1">
        <v>46203</v>
      </c>
      <c r="AG447" t="s">
        <v>6382</v>
      </c>
      <c r="AH447" t="s">
        <v>6027</v>
      </c>
      <c r="AI447" t="s">
        <v>6028</v>
      </c>
      <c r="AJ447" t="s">
        <v>6925</v>
      </c>
      <c r="AK447">
        <v>4500</v>
      </c>
      <c r="AL447">
        <v>158.85</v>
      </c>
      <c r="AM447">
        <v>4341.1499999999996</v>
      </c>
      <c r="AN447">
        <v>3400</v>
      </c>
      <c r="AO447">
        <v>941.15</v>
      </c>
      <c r="AP447">
        <v>0.21679999999999999</v>
      </c>
    </row>
    <row r="448" spans="1:42" hidden="1" x14ac:dyDescent="0.35">
      <c r="A448" t="s">
        <v>727</v>
      </c>
      <c r="B448" s="1">
        <v>45139</v>
      </c>
      <c r="C448" t="s">
        <v>319</v>
      </c>
      <c r="D448" t="s">
        <v>100</v>
      </c>
      <c r="E448">
        <v>2</v>
      </c>
      <c r="F448" t="s">
        <v>24</v>
      </c>
      <c r="G448" t="s">
        <v>16</v>
      </c>
      <c r="H448" t="s">
        <v>17</v>
      </c>
      <c r="I448" t="s">
        <v>18</v>
      </c>
      <c r="J448" t="s">
        <v>59</v>
      </c>
      <c r="K448">
        <v>2023</v>
      </c>
      <c r="L448" t="s">
        <v>60</v>
      </c>
      <c r="M448" t="s">
        <v>5941</v>
      </c>
      <c r="N448" t="s">
        <v>5931</v>
      </c>
      <c r="O448" t="s">
        <v>5942</v>
      </c>
      <c r="P448" t="s">
        <v>5938</v>
      </c>
      <c r="Q448" t="s">
        <v>5943</v>
      </c>
      <c r="R448">
        <v>9800</v>
      </c>
      <c r="S448">
        <v>12500</v>
      </c>
      <c r="T448">
        <v>0.216</v>
      </c>
      <c r="U448" t="s">
        <v>5940</v>
      </c>
      <c r="V448">
        <v>6</v>
      </c>
      <c r="W448" s="1">
        <v>45383</v>
      </c>
      <c r="X448" t="s">
        <v>5894</v>
      </c>
      <c r="Y448">
        <v>102</v>
      </c>
      <c r="Z448">
        <v>94</v>
      </c>
      <c r="AA448">
        <v>142</v>
      </c>
      <c r="AB448">
        <v>76</v>
      </c>
      <c r="AC448">
        <v>10</v>
      </c>
      <c r="AD448">
        <v>744800</v>
      </c>
      <c r="AE448" t="s">
        <v>6025</v>
      </c>
      <c r="AF448" s="1">
        <v>46203</v>
      </c>
      <c r="AG448" t="s">
        <v>6205</v>
      </c>
      <c r="AH448" t="s">
        <v>6035</v>
      </c>
      <c r="AI448" t="s">
        <v>6028</v>
      </c>
      <c r="AJ448" t="s">
        <v>6925</v>
      </c>
      <c r="AK448">
        <v>25000</v>
      </c>
      <c r="AL448">
        <v>3447.5</v>
      </c>
      <c r="AM448">
        <v>21552.5</v>
      </c>
      <c r="AN448">
        <v>19600</v>
      </c>
      <c r="AO448">
        <v>1952.5</v>
      </c>
      <c r="AP448">
        <v>9.06E-2</v>
      </c>
    </row>
    <row r="449" spans="1:42" x14ac:dyDescent="0.35">
      <c r="A449" t="s">
        <v>648</v>
      </c>
      <c r="B449" s="1">
        <v>45269</v>
      </c>
      <c r="C449" t="s">
        <v>649</v>
      </c>
      <c r="D449" t="s">
        <v>42</v>
      </c>
      <c r="E449">
        <v>1</v>
      </c>
      <c r="F449" t="s">
        <v>24</v>
      </c>
      <c r="G449" t="s">
        <v>71</v>
      </c>
      <c r="H449" t="s">
        <v>17</v>
      </c>
      <c r="I449" t="s">
        <v>43</v>
      </c>
      <c r="J449" t="s">
        <v>155</v>
      </c>
      <c r="K449">
        <v>2023</v>
      </c>
      <c r="L449" t="s">
        <v>51</v>
      </c>
      <c r="M449" t="s">
        <v>5897</v>
      </c>
      <c r="N449" t="s">
        <v>5889</v>
      </c>
      <c r="O449" t="s">
        <v>5898</v>
      </c>
      <c r="P449" t="s">
        <v>5899</v>
      </c>
      <c r="Q449" t="s">
        <v>5900</v>
      </c>
      <c r="R449">
        <v>31000</v>
      </c>
      <c r="S449">
        <v>38000</v>
      </c>
      <c r="T449">
        <v>0.1842</v>
      </c>
      <c r="U449" t="s">
        <v>5901</v>
      </c>
      <c r="V449">
        <v>12</v>
      </c>
      <c r="W449" s="1">
        <v>45246</v>
      </c>
      <c r="X449" t="s">
        <v>5894</v>
      </c>
      <c r="Y449">
        <v>278</v>
      </c>
      <c r="Z449">
        <v>80</v>
      </c>
      <c r="AA449">
        <v>346</v>
      </c>
      <c r="AB449">
        <v>0</v>
      </c>
      <c r="AC449">
        <v>10</v>
      </c>
      <c r="AD449">
        <v>0</v>
      </c>
      <c r="AE449" t="s">
        <v>6029</v>
      </c>
      <c r="AF449" s="1">
        <v>46203</v>
      </c>
      <c r="AG449" t="s">
        <v>6384</v>
      </c>
      <c r="AH449" t="s">
        <v>6035</v>
      </c>
      <c r="AI449" t="s">
        <v>6028</v>
      </c>
      <c r="AJ449" t="s">
        <v>6925</v>
      </c>
      <c r="AK449">
        <v>38000</v>
      </c>
      <c r="AL449">
        <v>3515</v>
      </c>
      <c r="AM449">
        <v>34485</v>
      </c>
      <c r="AN449">
        <v>31000</v>
      </c>
      <c r="AO449">
        <v>3485</v>
      </c>
      <c r="AP449">
        <v>0.1011</v>
      </c>
    </row>
    <row r="450" spans="1:42" hidden="1" x14ac:dyDescent="0.35">
      <c r="A450" t="s">
        <v>650</v>
      </c>
      <c r="B450" s="1">
        <v>45271</v>
      </c>
      <c r="C450" t="s">
        <v>651</v>
      </c>
      <c r="D450" t="s">
        <v>105</v>
      </c>
      <c r="E450">
        <v>3</v>
      </c>
      <c r="F450" t="s">
        <v>66</v>
      </c>
      <c r="G450" t="s">
        <v>16</v>
      </c>
      <c r="H450" t="s">
        <v>25</v>
      </c>
      <c r="I450" t="s">
        <v>26</v>
      </c>
      <c r="J450" t="s">
        <v>155</v>
      </c>
      <c r="K450">
        <v>2023</v>
      </c>
      <c r="L450" t="s">
        <v>51</v>
      </c>
      <c r="M450" t="s">
        <v>5916</v>
      </c>
      <c r="N450" t="s">
        <v>5913</v>
      </c>
      <c r="O450" t="s">
        <v>5917</v>
      </c>
      <c r="P450" t="s">
        <v>5918</v>
      </c>
      <c r="Q450" t="s">
        <v>5919</v>
      </c>
      <c r="R450">
        <v>63000</v>
      </c>
      <c r="S450">
        <v>76000</v>
      </c>
      <c r="T450">
        <v>0.1711</v>
      </c>
      <c r="U450" t="s">
        <v>5920</v>
      </c>
      <c r="V450">
        <v>12</v>
      </c>
      <c r="W450" s="1">
        <v>44617</v>
      </c>
      <c r="X450" t="s">
        <v>5894</v>
      </c>
      <c r="Y450">
        <v>252</v>
      </c>
      <c r="Z450">
        <v>75</v>
      </c>
      <c r="AA450">
        <v>289</v>
      </c>
      <c r="AB450">
        <v>48</v>
      </c>
      <c r="AC450">
        <v>10</v>
      </c>
      <c r="AD450">
        <v>3024000</v>
      </c>
      <c r="AE450" t="s">
        <v>6025</v>
      </c>
      <c r="AF450" s="1">
        <v>46203</v>
      </c>
      <c r="AG450" t="s">
        <v>6322</v>
      </c>
      <c r="AH450" t="s">
        <v>6035</v>
      </c>
      <c r="AI450" t="s">
        <v>6028</v>
      </c>
      <c r="AJ450" t="s">
        <v>6925</v>
      </c>
      <c r="AK450">
        <v>228000</v>
      </c>
      <c r="AL450">
        <v>501.6</v>
      </c>
      <c r="AM450">
        <v>227498.4</v>
      </c>
      <c r="AN450">
        <v>189000</v>
      </c>
      <c r="AO450">
        <v>38498.400000000001</v>
      </c>
      <c r="AP450">
        <v>0.16919999999999999</v>
      </c>
    </row>
    <row r="451" spans="1:42" hidden="1" x14ac:dyDescent="0.35">
      <c r="A451" t="s">
        <v>1263</v>
      </c>
      <c r="B451" s="1">
        <v>45082</v>
      </c>
      <c r="C451" t="s">
        <v>321</v>
      </c>
      <c r="D451" t="s">
        <v>200</v>
      </c>
      <c r="E451">
        <v>1</v>
      </c>
      <c r="F451" t="s">
        <v>24</v>
      </c>
      <c r="G451" t="s">
        <v>79</v>
      </c>
      <c r="H451" t="s">
        <v>25</v>
      </c>
      <c r="I451" t="s">
        <v>33</v>
      </c>
      <c r="J451" t="s">
        <v>34</v>
      </c>
      <c r="K451">
        <v>2023</v>
      </c>
      <c r="L451" t="s">
        <v>35</v>
      </c>
      <c r="M451" t="s">
        <v>5960</v>
      </c>
      <c r="N451" t="s">
        <v>5949</v>
      </c>
      <c r="O451" t="s">
        <v>5961</v>
      </c>
      <c r="P451" t="s">
        <v>5951</v>
      </c>
      <c r="Q451" t="s">
        <v>5962</v>
      </c>
      <c r="R451">
        <v>2100</v>
      </c>
      <c r="S451">
        <v>2800</v>
      </c>
      <c r="T451">
        <v>0.25</v>
      </c>
      <c r="U451" t="s">
        <v>5940</v>
      </c>
      <c r="V451">
        <v>12</v>
      </c>
      <c r="W451" s="1">
        <v>45378</v>
      </c>
      <c r="X451" t="s">
        <v>5894</v>
      </c>
      <c r="Y451">
        <v>198</v>
      </c>
      <c r="Z451">
        <v>79</v>
      </c>
      <c r="AA451">
        <v>243</v>
      </c>
      <c r="AB451">
        <v>87</v>
      </c>
      <c r="AC451">
        <v>10</v>
      </c>
      <c r="AD451">
        <v>182700</v>
      </c>
      <c r="AE451" t="s">
        <v>6025</v>
      </c>
      <c r="AF451" s="1">
        <v>46203</v>
      </c>
      <c r="AG451" t="s">
        <v>6206</v>
      </c>
      <c r="AH451" t="s">
        <v>6035</v>
      </c>
      <c r="AI451" t="s">
        <v>6028</v>
      </c>
      <c r="AJ451" t="s">
        <v>6924</v>
      </c>
      <c r="AK451">
        <v>2800</v>
      </c>
      <c r="AL451">
        <v>365.4</v>
      </c>
      <c r="AM451">
        <v>2434.6</v>
      </c>
      <c r="AN451">
        <v>2100</v>
      </c>
      <c r="AO451">
        <v>334.6</v>
      </c>
      <c r="AP451">
        <v>0.13739999999999999</v>
      </c>
    </row>
    <row r="452" spans="1:42" hidden="1" x14ac:dyDescent="0.35">
      <c r="A452" t="s">
        <v>653</v>
      </c>
      <c r="B452" s="1">
        <v>45034</v>
      </c>
      <c r="C452" t="s">
        <v>654</v>
      </c>
      <c r="D452" t="s">
        <v>137</v>
      </c>
      <c r="E452">
        <v>1</v>
      </c>
      <c r="F452" t="s">
        <v>48</v>
      </c>
      <c r="G452" t="s">
        <v>96</v>
      </c>
      <c r="H452" t="s">
        <v>25</v>
      </c>
      <c r="I452" t="s">
        <v>18</v>
      </c>
      <c r="J452" t="s">
        <v>44</v>
      </c>
      <c r="K452">
        <v>2023</v>
      </c>
      <c r="L452" t="s">
        <v>35</v>
      </c>
      <c r="M452" t="s">
        <v>5930</v>
      </c>
      <c r="N452" t="s">
        <v>5931</v>
      </c>
      <c r="O452" t="s">
        <v>5932</v>
      </c>
      <c r="P452" t="s">
        <v>5891</v>
      </c>
      <c r="Q452" t="s">
        <v>5933</v>
      </c>
      <c r="R452">
        <v>14800</v>
      </c>
      <c r="S452">
        <v>18500</v>
      </c>
      <c r="T452">
        <v>0.2</v>
      </c>
      <c r="U452" t="s">
        <v>5893</v>
      </c>
      <c r="V452">
        <v>12</v>
      </c>
      <c r="W452" s="1">
        <v>45474</v>
      </c>
      <c r="X452" t="s">
        <v>5894</v>
      </c>
      <c r="Y452">
        <v>213</v>
      </c>
      <c r="Z452">
        <v>93</v>
      </c>
      <c r="AA452">
        <v>278</v>
      </c>
      <c r="AB452">
        <v>42</v>
      </c>
      <c r="AC452">
        <v>10</v>
      </c>
      <c r="AD452">
        <v>621600</v>
      </c>
      <c r="AE452" t="s">
        <v>6025</v>
      </c>
      <c r="AF452" s="1">
        <v>46203</v>
      </c>
      <c r="AG452" t="s">
        <v>6333</v>
      </c>
      <c r="AH452" t="s">
        <v>6035</v>
      </c>
      <c r="AI452" t="s">
        <v>6028</v>
      </c>
      <c r="AJ452" t="s">
        <v>6924</v>
      </c>
      <c r="AK452">
        <v>18500</v>
      </c>
      <c r="AL452">
        <v>2479</v>
      </c>
      <c r="AM452">
        <v>16021</v>
      </c>
      <c r="AN452">
        <v>14800</v>
      </c>
      <c r="AO452">
        <v>1221</v>
      </c>
      <c r="AP452">
        <v>7.6200000000000004E-2</v>
      </c>
    </row>
    <row r="453" spans="1:42" hidden="1" x14ac:dyDescent="0.35">
      <c r="A453" t="s">
        <v>856</v>
      </c>
      <c r="B453" s="1">
        <v>45045</v>
      </c>
      <c r="C453" t="s">
        <v>323</v>
      </c>
      <c r="D453" t="s">
        <v>78</v>
      </c>
      <c r="E453">
        <v>1</v>
      </c>
      <c r="F453" t="s">
        <v>30</v>
      </c>
      <c r="G453" t="s">
        <v>16</v>
      </c>
      <c r="H453" t="s">
        <v>17</v>
      </c>
      <c r="I453" t="s">
        <v>18</v>
      </c>
      <c r="J453" t="s">
        <v>44</v>
      </c>
      <c r="K453">
        <v>2023</v>
      </c>
      <c r="L453" t="s">
        <v>35</v>
      </c>
      <c r="M453" t="s">
        <v>5992</v>
      </c>
      <c r="N453" t="s">
        <v>5989</v>
      </c>
      <c r="O453" t="s">
        <v>5993</v>
      </c>
      <c r="P453" t="s">
        <v>5899</v>
      </c>
      <c r="Q453" t="s">
        <v>5994</v>
      </c>
      <c r="R453">
        <v>850</v>
      </c>
      <c r="S453">
        <v>1200</v>
      </c>
      <c r="T453">
        <v>0.29170000000000001</v>
      </c>
      <c r="U453" t="s">
        <v>5901</v>
      </c>
      <c r="V453">
        <v>6</v>
      </c>
      <c r="W453" s="1">
        <v>45066</v>
      </c>
      <c r="X453" t="s">
        <v>5894</v>
      </c>
      <c r="Y453">
        <v>275</v>
      </c>
      <c r="Z453">
        <v>92</v>
      </c>
      <c r="AA453">
        <v>285</v>
      </c>
      <c r="AB453">
        <v>78</v>
      </c>
      <c r="AC453">
        <v>10</v>
      </c>
      <c r="AD453">
        <v>66300</v>
      </c>
      <c r="AE453" t="s">
        <v>6025</v>
      </c>
      <c r="AF453" s="1">
        <v>46203</v>
      </c>
      <c r="AG453" t="s">
        <v>6207</v>
      </c>
      <c r="AH453" t="s">
        <v>6027</v>
      </c>
      <c r="AI453" t="s">
        <v>6028</v>
      </c>
      <c r="AJ453" t="s">
        <v>6924</v>
      </c>
      <c r="AK453">
        <v>1200</v>
      </c>
      <c r="AL453">
        <v>163.56</v>
      </c>
      <c r="AM453">
        <v>1036.44</v>
      </c>
      <c r="AN453">
        <v>850</v>
      </c>
      <c r="AO453">
        <v>186.44</v>
      </c>
      <c r="AP453">
        <v>0.1799</v>
      </c>
    </row>
    <row r="454" spans="1:42" hidden="1" x14ac:dyDescent="0.35">
      <c r="A454" t="s">
        <v>655</v>
      </c>
      <c r="B454" s="1">
        <v>45237</v>
      </c>
      <c r="C454" t="s">
        <v>656</v>
      </c>
      <c r="D454" t="s">
        <v>216</v>
      </c>
      <c r="E454">
        <v>1</v>
      </c>
      <c r="F454" t="s">
        <v>30</v>
      </c>
      <c r="G454" t="s">
        <v>31</v>
      </c>
      <c r="H454" t="s">
        <v>25</v>
      </c>
      <c r="I454" t="s">
        <v>33</v>
      </c>
      <c r="J454" t="s">
        <v>50</v>
      </c>
      <c r="K454">
        <v>2023</v>
      </c>
      <c r="L454" t="s">
        <v>51</v>
      </c>
      <c r="M454" t="s">
        <v>5999</v>
      </c>
      <c r="N454" t="s">
        <v>5989</v>
      </c>
      <c r="O454" t="s">
        <v>6000</v>
      </c>
      <c r="P454" t="s">
        <v>6001</v>
      </c>
      <c r="Q454" t="s">
        <v>6002</v>
      </c>
      <c r="R454">
        <v>300</v>
      </c>
      <c r="S454">
        <v>500</v>
      </c>
      <c r="T454">
        <v>0.4</v>
      </c>
      <c r="U454" t="s">
        <v>5940</v>
      </c>
      <c r="V454">
        <v>3</v>
      </c>
      <c r="W454" s="1">
        <v>45115</v>
      </c>
      <c r="X454" t="s">
        <v>5894</v>
      </c>
      <c r="Y454">
        <v>197</v>
      </c>
      <c r="Z454">
        <v>100</v>
      </c>
      <c r="AA454">
        <v>205</v>
      </c>
      <c r="AB454">
        <v>66</v>
      </c>
      <c r="AC454">
        <v>10</v>
      </c>
      <c r="AD454">
        <v>19800</v>
      </c>
      <c r="AE454" t="s">
        <v>6025</v>
      </c>
      <c r="AF454" s="1">
        <v>46203</v>
      </c>
      <c r="AG454" t="s">
        <v>6387</v>
      </c>
      <c r="AH454" t="s">
        <v>6027</v>
      </c>
      <c r="AI454" t="s">
        <v>6028</v>
      </c>
      <c r="AJ454" t="s">
        <v>6925</v>
      </c>
      <c r="AK454">
        <v>500</v>
      </c>
      <c r="AL454">
        <v>35.15</v>
      </c>
      <c r="AM454">
        <v>464.85</v>
      </c>
      <c r="AN454">
        <v>300</v>
      </c>
      <c r="AO454">
        <v>164.85</v>
      </c>
      <c r="AP454">
        <v>0.35460000000000003</v>
      </c>
    </row>
    <row r="455" spans="1:42" x14ac:dyDescent="0.35">
      <c r="A455" t="s">
        <v>1315</v>
      </c>
      <c r="B455" s="1">
        <v>45040</v>
      </c>
      <c r="C455" t="s">
        <v>323</v>
      </c>
      <c r="D455" t="s">
        <v>54</v>
      </c>
      <c r="E455">
        <v>4</v>
      </c>
      <c r="F455" t="s">
        <v>48</v>
      </c>
      <c r="G455" t="s">
        <v>96</v>
      </c>
      <c r="H455" t="s">
        <v>17</v>
      </c>
      <c r="I455" t="s">
        <v>33</v>
      </c>
      <c r="J455" t="s">
        <v>44</v>
      </c>
      <c r="K455">
        <v>2023</v>
      </c>
      <c r="L455" t="s">
        <v>35</v>
      </c>
      <c r="M455" t="s">
        <v>5888</v>
      </c>
      <c r="N455" t="s">
        <v>5889</v>
      </c>
      <c r="O455" t="s">
        <v>5890</v>
      </c>
      <c r="P455" t="s">
        <v>5891</v>
      </c>
      <c r="Q455" t="s">
        <v>5892</v>
      </c>
      <c r="R455">
        <v>52000</v>
      </c>
      <c r="S455">
        <v>65000</v>
      </c>
      <c r="T455">
        <v>0.2</v>
      </c>
      <c r="U455" t="s">
        <v>5893</v>
      </c>
      <c r="V455">
        <v>12</v>
      </c>
      <c r="W455" s="1">
        <v>45506</v>
      </c>
      <c r="X455" t="s">
        <v>5894</v>
      </c>
      <c r="Y455">
        <v>302</v>
      </c>
      <c r="Z455">
        <v>109</v>
      </c>
      <c r="AA455">
        <v>415</v>
      </c>
      <c r="AB455">
        <v>0</v>
      </c>
      <c r="AC455">
        <v>10</v>
      </c>
      <c r="AD455">
        <v>0</v>
      </c>
      <c r="AE455" t="s">
        <v>6029</v>
      </c>
      <c r="AF455" s="1">
        <v>46203</v>
      </c>
      <c r="AG455" t="s">
        <v>6207</v>
      </c>
      <c r="AH455" t="s">
        <v>6027</v>
      </c>
      <c r="AI455" t="s">
        <v>6028</v>
      </c>
      <c r="AJ455" t="s">
        <v>6924</v>
      </c>
      <c r="AK455">
        <v>260000</v>
      </c>
      <c r="AL455">
        <v>25532</v>
      </c>
      <c r="AM455">
        <v>234468</v>
      </c>
      <c r="AN455">
        <v>208000</v>
      </c>
      <c r="AO455">
        <v>26468</v>
      </c>
      <c r="AP455">
        <v>0.1129</v>
      </c>
    </row>
    <row r="456" spans="1:42" hidden="1" x14ac:dyDescent="0.35">
      <c r="A456" t="s">
        <v>783</v>
      </c>
      <c r="B456" s="1">
        <v>45030</v>
      </c>
      <c r="C456" t="s">
        <v>784</v>
      </c>
      <c r="D456" t="s">
        <v>100</v>
      </c>
      <c r="E456">
        <v>1</v>
      </c>
      <c r="F456" t="s">
        <v>128</v>
      </c>
      <c r="G456" t="s">
        <v>16</v>
      </c>
      <c r="H456" t="s">
        <v>17</v>
      </c>
      <c r="I456" t="s">
        <v>43</v>
      </c>
      <c r="J456" t="s">
        <v>44</v>
      </c>
      <c r="K456">
        <v>2023</v>
      </c>
      <c r="L456" t="s">
        <v>35</v>
      </c>
      <c r="M456" t="s">
        <v>5941</v>
      </c>
      <c r="N456" t="s">
        <v>5931</v>
      </c>
      <c r="O456" t="s">
        <v>5942</v>
      </c>
      <c r="P456" t="s">
        <v>5938</v>
      </c>
      <c r="Q456" t="s">
        <v>5943</v>
      </c>
      <c r="R456">
        <v>9800</v>
      </c>
      <c r="S456">
        <v>12500</v>
      </c>
      <c r="T456">
        <v>0.216</v>
      </c>
      <c r="U456" t="s">
        <v>5940</v>
      </c>
      <c r="V456">
        <v>6</v>
      </c>
      <c r="W456" s="1">
        <v>45383</v>
      </c>
      <c r="X456" t="s">
        <v>5894</v>
      </c>
      <c r="Y456">
        <v>102</v>
      </c>
      <c r="Z456">
        <v>94</v>
      </c>
      <c r="AA456">
        <v>142</v>
      </c>
      <c r="AB456">
        <v>76</v>
      </c>
      <c r="AC456">
        <v>10</v>
      </c>
      <c r="AD456">
        <v>744800</v>
      </c>
      <c r="AE456" t="s">
        <v>6025</v>
      </c>
      <c r="AF456" s="1">
        <v>46203</v>
      </c>
      <c r="AG456" t="s">
        <v>6208</v>
      </c>
      <c r="AH456" t="s">
        <v>6035</v>
      </c>
      <c r="AI456" t="s">
        <v>6028</v>
      </c>
      <c r="AJ456" t="s">
        <v>6924</v>
      </c>
      <c r="AK456">
        <v>12500</v>
      </c>
      <c r="AL456">
        <v>740</v>
      </c>
      <c r="AM456">
        <v>11760</v>
      </c>
      <c r="AN456">
        <v>9800</v>
      </c>
      <c r="AO456">
        <v>1960</v>
      </c>
      <c r="AP456">
        <v>0.16669999999999999</v>
      </c>
    </row>
    <row r="457" spans="1:42" hidden="1" x14ac:dyDescent="0.35">
      <c r="A457" t="s">
        <v>658</v>
      </c>
      <c r="B457" s="1">
        <v>45066</v>
      </c>
      <c r="C457" t="s">
        <v>659</v>
      </c>
      <c r="D457" t="s">
        <v>188</v>
      </c>
      <c r="E457">
        <v>2</v>
      </c>
      <c r="F457" t="s">
        <v>58</v>
      </c>
      <c r="G457" t="s">
        <v>16</v>
      </c>
      <c r="H457" t="s">
        <v>32</v>
      </c>
      <c r="I457" t="s">
        <v>43</v>
      </c>
      <c r="J457" t="s">
        <v>75</v>
      </c>
      <c r="K457">
        <v>2023</v>
      </c>
      <c r="L457" t="s">
        <v>35</v>
      </c>
      <c r="M457" t="s">
        <v>5936</v>
      </c>
      <c r="N457" t="s">
        <v>5931</v>
      </c>
      <c r="O457" t="s">
        <v>5937</v>
      </c>
      <c r="P457" t="s">
        <v>5938</v>
      </c>
      <c r="Q457" t="s">
        <v>5939</v>
      </c>
      <c r="R457">
        <v>3400</v>
      </c>
      <c r="S457">
        <v>4500</v>
      </c>
      <c r="T457">
        <v>0.24440000000000001</v>
      </c>
      <c r="U457" t="s">
        <v>5940</v>
      </c>
      <c r="V457">
        <v>6</v>
      </c>
      <c r="W457" s="1">
        <v>45061</v>
      </c>
      <c r="X457" t="s">
        <v>5894</v>
      </c>
      <c r="Y457">
        <v>200</v>
      </c>
      <c r="Z457">
        <v>91</v>
      </c>
      <c r="AA457">
        <v>223</v>
      </c>
      <c r="AB457">
        <v>18</v>
      </c>
      <c r="AC457">
        <v>10</v>
      </c>
      <c r="AD457">
        <v>61200</v>
      </c>
      <c r="AE457" t="s">
        <v>6025</v>
      </c>
      <c r="AF457" s="1">
        <v>46203</v>
      </c>
      <c r="AG457" t="s">
        <v>6353</v>
      </c>
      <c r="AH457" t="s">
        <v>6035</v>
      </c>
      <c r="AI457" t="s">
        <v>6028</v>
      </c>
      <c r="AJ457" t="s">
        <v>6924</v>
      </c>
      <c r="AK457">
        <v>9000</v>
      </c>
      <c r="AL457">
        <v>956.7</v>
      </c>
      <c r="AM457">
        <v>8043.3</v>
      </c>
      <c r="AN457">
        <v>6800</v>
      </c>
      <c r="AO457">
        <v>1243.3</v>
      </c>
      <c r="AP457">
        <v>0.15459999999999999</v>
      </c>
    </row>
    <row r="458" spans="1:42" hidden="1" x14ac:dyDescent="0.35">
      <c r="A458" t="s">
        <v>1053</v>
      </c>
      <c r="B458" s="1">
        <v>45260</v>
      </c>
      <c r="C458" t="s">
        <v>784</v>
      </c>
      <c r="D458" t="s">
        <v>173</v>
      </c>
      <c r="E458">
        <v>1</v>
      </c>
      <c r="F458" t="s">
        <v>48</v>
      </c>
      <c r="G458" t="s">
        <v>31</v>
      </c>
      <c r="H458" t="s">
        <v>25</v>
      </c>
      <c r="I458" t="s">
        <v>43</v>
      </c>
      <c r="J458" t="s">
        <v>50</v>
      </c>
      <c r="K458">
        <v>2023</v>
      </c>
      <c r="L458" t="s">
        <v>51</v>
      </c>
      <c r="M458" t="s">
        <v>5904</v>
      </c>
      <c r="N458" t="s">
        <v>5889</v>
      </c>
      <c r="O458" t="s">
        <v>5898</v>
      </c>
      <c r="P458" t="s">
        <v>5899</v>
      </c>
      <c r="Q458" t="s">
        <v>5905</v>
      </c>
      <c r="R458">
        <v>12500</v>
      </c>
      <c r="S458">
        <v>15500</v>
      </c>
      <c r="T458">
        <v>0.19350000000000001</v>
      </c>
      <c r="U458" t="s">
        <v>5901</v>
      </c>
      <c r="V458">
        <v>12</v>
      </c>
      <c r="W458" s="1">
        <v>45140</v>
      </c>
      <c r="X458" t="s">
        <v>5894</v>
      </c>
      <c r="Y458">
        <v>313</v>
      </c>
      <c r="Z458">
        <v>58</v>
      </c>
      <c r="AA458">
        <v>294</v>
      </c>
      <c r="AB458">
        <v>65</v>
      </c>
      <c r="AC458">
        <v>10</v>
      </c>
      <c r="AD458">
        <v>812500</v>
      </c>
      <c r="AE458" t="s">
        <v>6025</v>
      </c>
      <c r="AF458" s="1">
        <v>46203</v>
      </c>
      <c r="AG458" t="s">
        <v>6208</v>
      </c>
      <c r="AH458" t="s">
        <v>6035</v>
      </c>
      <c r="AI458" t="s">
        <v>6028</v>
      </c>
      <c r="AJ458" t="s">
        <v>6925</v>
      </c>
      <c r="AK458">
        <v>15500</v>
      </c>
      <c r="AL458">
        <v>1483.35</v>
      </c>
      <c r="AM458">
        <v>14016.65</v>
      </c>
      <c r="AN458">
        <v>12500</v>
      </c>
      <c r="AO458">
        <v>1516.65</v>
      </c>
      <c r="AP458">
        <v>0.1082</v>
      </c>
    </row>
    <row r="459" spans="1:42" hidden="1" x14ac:dyDescent="0.35">
      <c r="A459" t="s">
        <v>660</v>
      </c>
      <c r="B459" s="1">
        <v>45141</v>
      </c>
      <c r="C459" t="s">
        <v>661</v>
      </c>
      <c r="D459" t="s">
        <v>92</v>
      </c>
      <c r="E459">
        <v>2</v>
      </c>
      <c r="F459" t="s">
        <v>24</v>
      </c>
      <c r="G459" t="s">
        <v>16</v>
      </c>
      <c r="H459" t="s">
        <v>32</v>
      </c>
      <c r="I459" t="s">
        <v>43</v>
      </c>
      <c r="J459" t="s">
        <v>59</v>
      </c>
      <c r="K459">
        <v>2023</v>
      </c>
      <c r="L459" t="s">
        <v>60</v>
      </c>
      <c r="M459" t="s">
        <v>5973</v>
      </c>
      <c r="N459" t="s">
        <v>5974</v>
      </c>
      <c r="O459" t="s">
        <v>5975</v>
      </c>
      <c r="P459" t="s">
        <v>5899</v>
      </c>
      <c r="Q459" t="s">
        <v>5976</v>
      </c>
      <c r="R459">
        <v>7600</v>
      </c>
      <c r="S459">
        <v>9800</v>
      </c>
      <c r="T459">
        <v>0.22450000000000001</v>
      </c>
      <c r="U459" t="s">
        <v>5901</v>
      </c>
      <c r="V459">
        <v>36</v>
      </c>
      <c r="W459" s="1">
        <v>45281</v>
      </c>
      <c r="X459" t="s">
        <v>5894</v>
      </c>
      <c r="Y459">
        <v>214</v>
      </c>
      <c r="Z459">
        <v>101</v>
      </c>
      <c r="AA459">
        <v>188</v>
      </c>
      <c r="AB459">
        <v>51</v>
      </c>
      <c r="AC459">
        <v>10</v>
      </c>
      <c r="AD459">
        <v>387600</v>
      </c>
      <c r="AE459" t="s">
        <v>6025</v>
      </c>
      <c r="AF459" s="1">
        <v>46203</v>
      </c>
      <c r="AG459" t="s">
        <v>6389</v>
      </c>
      <c r="AH459" t="s">
        <v>6027</v>
      </c>
      <c r="AI459" t="s">
        <v>6028</v>
      </c>
      <c r="AJ459" t="s">
        <v>6925</v>
      </c>
      <c r="AK459">
        <v>19600</v>
      </c>
      <c r="AL459">
        <v>2904.72</v>
      </c>
      <c r="AM459">
        <v>16695.28</v>
      </c>
      <c r="AN459">
        <v>15200</v>
      </c>
      <c r="AO459">
        <v>1495.28</v>
      </c>
      <c r="AP459">
        <v>8.9599999999999999E-2</v>
      </c>
    </row>
    <row r="460" spans="1:42" hidden="1" x14ac:dyDescent="0.35">
      <c r="A460" t="s">
        <v>662</v>
      </c>
      <c r="B460" s="1">
        <v>45188</v>
      </c>
      <c r="C460" t="s">
        <v>663</v>
      </c>
      <c r="D460" t="s">
        <v>23</v>
      </c>
      <c r="E460">
        <v>1</v>
      </c>
      <c r="F460" t="s">
        <v>24</v>
      </c>
      <c r="G460" t="s">
        <v>31</v>
      </c>
      <c r="H460" t="s">
        <v>17</v>
      </c>
      <c r="I460" t="s">
        <v>43</v>
      </c>
      <c r="J460" t="s">
        <v>109</v>
      </c>
      <c r="K460">
        <v>2023</v>
      </c>
      <c r="L460" t="s">
        <v>60</v>
      </c>
      <c r="M460" t="s">
        <v>5921</v>
      </c>
      <c r="N460" t="s">
        <v>5913</v>
      </c>
      <c r="O460" t="s">
        <v>5917</v>
      </c>
      <c r="P460" t="s">
        <v>5922</v>
      </c>
      <c r="Q460" t="s">
        <v>5923</v>
      </c>
      <c r="R460">
        <v>57000</v>
      </c>
      <c r="S460">
        <v>69000</v>
      </c>
      <c r="T460">
        <v>0.1739</v>
      </c>
      <c r="U460" t="s">
        <v>5920</v>
      </c>
      <c r="V460">
        <v>12</v>
      </c>
      <c r="W460" s="1">
        <v>44862</v>
      </c>
      <c r="X460" t="s">
        <v>5894</v>
      </c>
      <c r="Y460">
        <v>244</v>
      </c>
      <c r="Z460">
        <v>55</v>
      </c>
      <c r="AA460">
        <v>276</v>
      </c>
      <c r="AB460">
        <v>9</v>
      </c>
      <c r="AC460">
        <v>10</v>
      </c>
      <c r="AD460">
        <v>513000</v>
      </c>
      <c r="AE460" t="s">
        <v>6025</v>
      </c>
      <c r="AF460" s="1">
        <v>46203</v>
      </c>
      <c r="AG460" t="s">
        <v>6391</v>
      </c>
      <c r="AH460" t="s">
        <v>6035</v>
      </c>
      <c r="AI460" t="s">
        <v>6028</v>
      </c>
      <c r="AJ460" t="s">
        <v>6925</v>
      </c>
      <c r="AK460">
        <v>69000</v>
      </c>
      <c r="AL460">
        <v>710.7</v>
      </c>
      <c r="AM460">
        <v>68289.3</v>
      </c>
      <c r="AN460">
        <v>57000</v>
      </c>
      <c r="AO460">
        <v>11289.3</v>
      </c>
      <c r="AP460">
        <v>0.1653</v>
      </c>
    </row>
    <row r="461" spans="1:42" hidden="1" x14ac:dyDescent="0.35">
      <c r="A461" t="s">
        <v>678</v>
      </c>
      <c r="B461" s="1">
        <v>45110</v>
      </c>
      <c r="C461" t="s">
        <v>679</v>
      </c>
      <c r="D461" t="s">
        <v>78</v>
      </c>
      <c r="E461">
        <v>1</v>
      </c>
      <c r="F461" t="s">
        <v>48</v>
      </c>
      <c r="G461" t="s">
        <v>31</v>
      </c>
      <c r="H461" t="s">
        <v>17</v>
      </c>
      <c r="I461" t="s">
        <v>26</v>
      </c>
      <c r="J461" t="s">
        <v>97</v>
      </c>
      <c r="K461">
        <v>2023</v>
      </c>
      <c r="L461" t="s">
        <v>60</v>
      </c>
      <c r="M461" t="s">
        <v>5992</v>
      </c>
      <c r="N461" t="s">
        <v>5989</v>
      </c>
      <c r="O461" t="s">
        <v>5993</v>
      </c>
      <c r="P461" t="s">
        <v>5899</v>
      </c>
      <c r="Q461" t="s">
        <v>5994</v>
      </c>
      <c r="R461">
        <v>850</v>
      </c>
      <c r="S461">
        <v>1200</v>
      </c>
      <c r="T461">
        <v>0.29170000000000001</v>
      </c>
      <c r="U461" t="s">
        <v>5901</v>
      </c>
      <c r="V461">
        <v>6</v>
      </c>
      <c r="W461" s="1">
        <v>45066</v>
      </c>
      <c r="X461" t="s">
        <v>5894</v>
      </c>
      <c r="Y461">
        <v>275</v>
      </c>
      <c r="Z461">
        <v>92</v>
      </c>
      <c r="AA461">
        <v>285</v>
      </c>
      <c r="AB461">
        <v>78</v>
      </c>
      <c r="AC461">
        <v>10</v>
      </c>
      <c r="AD461">
        <v>66300</v>
      </c>
      <c r="AE461" t="s">
        <v>6025</v>
      </c>
      <c r="AF461" s="1">
        <v>46203</v>
      </c>
      <c r="AG461" t="s">
        <v>6211</v>
      </c>
      <c r="AH461" t="s">
        <v>6027</v>
      </c>
      <c r="AI461" t="s">
        <v>6028</v>
      </c>
      <c r="AJ461" t="s">
        <v>6925</v>
      </c>
      <c r="AK461">
        <v>1200</v>
      </c>
      <c r="AL461">
        <v>62.4</v>
      </c>
      <c r="AM461">
        <v>1137.5999999999999</v>
      </c>
      <c r="AN461">
        <v>850</v>
      </c>
      <c r="AO461">
        <v>287.60000000000002</v>
      </c>
      <c r="AP461">
        <v>0.25280000000000002</v>
      </c>
    </row>
    <row r="462" spans="1:42" hidden="1" x14ac:dyDescent="0.35">
      <c r="A462" t="s">
        <v>666</v>
      </c>
      <c r="B462" s="1">
        <v>44931</v>
      </c>
      <c r="C462" t="s">
        <v>667</v>
      </c>
      <c r="D462" t="s">
        <v>118</v>
      </c>
      <c r="E462">
        <v>1</v>
      </c>
      <c r="F462" t="s">
        <v>24</v>
      </c>
      <c r="G462" t="s">
        <v>67</v>
      </c>
      <c r="H462" t="s">
        <v>32</v>
      </c>
      <c r="I462" t="s">
        <v>43</v>
      </c>
      <c r="J462" t="s">
        <v>112</v>
      </c>
      <c r="K462">
        <v>2023</v>
      </c>
      <c r="L462" t="s">
        <v>20</v>
      </c>
      <c r="M462" t="s">
        <v>5902</v>
      </c>
      <c r="N462" t="s">
        <v>5889</v>
      </c>
      <c r="O462" t="s">
        <v>5898</v>
      </c>
      <c r="P462" t="s">
        <v>5899</v>
      </c>
      <c r="Q462" t="s">
        <v>5903</v>
      </c>
      <c r="R462">
        <v>74000</v>
      </c>
      <c r="S462">
        <v>88000</v>
      </c>
      <c r="T462">
        <v>0.15909999999999999</v>
      </c>
      <c r="U462" t="s">
        <v>5901</v>
      </c>
      <c r="V462">
        <v>12</v>
      </c>
      <c r="W462" s="1">
        <v>45459</v>
      </c>
      <c r="X462" t="s">
        <v>5894</v>
      </c>
      <c r="Y462">
        <v>214</v>
      </c>
      <c r="Z462">
        <v>97</v>
      </c>
      <c r="AA462">
        <v>218</v>
      </c>
      <c r="AB462">
        <v>43</v>
      </c>
      <c r="AC462">
        <v>10</v>
      </c>
      <c r="AD462">
        <v>3182000</v>
      </c>
      <c r="AE462" t="s">
        <v>6025</v>
      </c>
      <c r="AF462" s="1">
        <v>46203</v>
      </c>
      <c r="AG462" t="s">
        <v>6392</v>
      </c>
      <c r="AH462" t="s">
        <v>6027</v>
      </c>
      <c r="AI462" t="s">
        <v>6028</v>
      </c>
      <c r="AJ462" t="s">
        <v>6924</v>
      </c>
      <c r="AK462">
        <v>88000</v>
      </c>
      <c r="AL462">
        <v>5280</v>
      </c>
      <c r="AM462">
        <v>82720</v>
      </c>
      <c r="AN462">
        <v>74000</v>
      </c>
      <c r="AO462">
        <v>8720</v>
      </c>
      <c r="AP462">
        <v>0.10539999999999999</v>
      </c>
    </row>
    <row r="463" spans="1:42" hidden="1" x14ac:dyDescent="0.35">
      <c r="A463" t="s">
        <v>1188</v>
      </c>
      <c r="B463" s="1">
        <v>44929</v>
      </c>
      <c r="C463" t="s">
        <v>679</v>
      </c>
      <c r="D463" t="s">
        <v>221</v>
      </c>
      <c r="E463">
        <v>1</v>
      </c>
      <c r="F463" t="s">
        <v>58</v>
      </c>
      <c r="G463" t="s">
        <v>96</v>
      </c>
      <c r="H463" t="s">
        <v>17</v>
      </c>
      <c r="I463" t="s">
        <v>43</v>
      </c>
      <c r="J463" t="s">
        <v>112</v>
      </c>
      <c r="K463">
        <v>2023</v>
      </c>
      <c r="L463" t="s">
        <v>20</v>
      </c>
      <c r="M463" t="s">
        <v>5966</v>
      </c>
      <c r="N463" t="s">
        <v>5967</v>
      </c>
      <c r="O463" t="s">
        <v>5968</v>
      </c>
      <c r="P463" t="s">
        <v>5899</v>
      </c>
      <c r="Q463" t="s">
        <v>5969</v>
      </c>
      <c r="R463">
        <v>11500</v>
      </c>
      <c r="S463">
        <v>14500</v>
      </c>
      <c r="T463">
        <v>0.2069</v>
      </c>
      <c r="U463" t="s">
        <v>5901</v>
      </c>
      <c r="V463">
        <v>12</v>
      </c>
      <c r="W463" s="1">
        <v>44903</v>
      </c>
      <c r="X463" t="s">
        <v>5894</v>
      </c>
      <c r="Y463">
        <v>217</v>
      </c>
      <c r="Z463">
        <v>53</v>
      </c>
      <c r="AA463">
        <v>253</v>
      </c>
      <c r="AB463">
        <v>61</v>
      </c>
      <c r="AC463">
        <v>10</v>
      </c>
      <c r="AD463">
        <v>701500</v>
      </c>
      <c r="AE463" t="s">
        <v>6025</v>
      </c>
      <c r="AF463" s="1">
        <v>46203</v>
      </c>
      <c r="AG463" t="s">
        <v>6211</v>
      </c>
      <c r="AH463" t="s">
        <v>6027</v>
      </c>
      <c r="AI463" t="s">
        <v>6028</v>
      </c>
      <c r="AJ463" t="s">
        <v>6924</v>
      </c>
      <c r="AK463">
        <v>14500</v>
      </c>
      <c r="AL463">
        <v>804.75</v>
      </c>
      <c r="AM463">
        <v>13695.25</v>
      </c>
      <c r="AN463">
        <v>11500</v>
      </c>
      <c r="AO463">
        <v>2195.25</v>
      </c>
      <c r="AP463">
        <v>0.1603</v>
      </c>
    </row>
    <row r="464" spans="1:42" hidden="1" x14ac:dyDescent="0.35">
      <c r="A464" t="s">
        <v>668</v>
      </c>
      <c r="B464" s="1">
        <v>45125</v>
      </c>
      <c r="C464" t="s">
        <v>669</v>
      </c>
      <c r="D464" t="s">
        <v>78</v>
      </c>
      <c r="E464">
        <v>1</v>
      </c>
      <c r="F464" t="s">
        <v>58</v>
      </c>
      <c r="G464" t="s">
        <v>16</v>
      </c>
      <c r="H464" t="s">
        <v>17</v>
      </c>
      <c r="I464" t="s">
        <v>18</v>
      </c>
      <c r="J464" t="s">
        <v>97</v>
      </c>
      <c r="K464">
        <v>2023</v>
      </c>
      <c r="L464" t="s">
        <v>60</v>
      </c>
      <c r="M464" t="s">
        <v>5992</v>
      </c>
      <c r="N464" t="s">
        <v>5989</v>
      </c>
      <c r="O464" t="s">
        <v>5993</v>
      </c>
      <c r="P464" t="s">
        <v>5899</v>
      </c>
      <c r="Q464" t="s">
        <v>5994</v>
      </c>
      <c r="R464">
        <v>850</v>
      </c>
      <c r="S464">
        <v>1200</v>
      </c>
      <c r="T464">
        <v>0.29170000000000001</v>
      </c>
      <c r="U464" t="s">
        <v>5901</v>
      </c>
      <c r="V464">
        <v>6</v>
      </c>
      <c r="W464" s="1">
        <v>45066</v>
      </c>
      <c r="X464" t="s">
        <v>5894</v>
      </c>
      <c r="Y464">
        <v>275</v>
      </c>
      <c r="Z464">
        <v>92</v>
      </c>
      <c r="AA464">
        <v>285</v>
      </c>
      <c r="AB464">
        <v>78</v>
      </c>
      <c r="AC464">
        <v>10</v>
      </c>
      <c r="AD464">
        <v>66300</v>
      </c>
      <c r="AE464" t="s">
        <v>6025</v>
      </c>
      <c r="AF464" s="1">
        <v>46203</v>
      </c>
      <c r="AG464" t="s">
        <v>6316</v>
      </c>
      <c r="AH464" t="s">
        <v>6035</v>
      </c>
      <c r="AI464" t="s">
        <v>6028</v>
      </c>
      <c r="AJ464" t="s">
        <v>6925</v>
      </c>
      <c r="AK464">
        <v>1200</v>
      </c>
      <c r="AL464">
        <v>91.32</v>
      </c>
      <c r="AM464">
        <v>1108.68</v>
      </c>
      <c r="AN464">
        <v>850</v>
      </c>
      <c r="AO464">
        <v>258.68</v>
      </c>
      <c r="AP464">
        <v>0.23330000000000001</v>
      </c>
    </row>
    <row r="465" spans="1:42" hidden="1" x14ac:dyDescent="0.35">
      <c r="A465" t="s">
        <v>670</v>
      </c>
      <c r="B465" s="1">
        <v>45061</v>
      </c>
      <c r="C465" t="s">
        <v>545</v>
      </c>
      <c r="D465" t="s">
        <v>221</v>
      </c>
      <c r="E465">
        <v>2</v>
      </c>
      <c r="F465" t="s">
        <v>48</v>
      </c>
      <c r="G465" t="s">
        <v>31</v>
      </c>
      <c r="H465" t="s">
        <v>32</v>
      </c>
      <c r="I465" t="s">
        <v>43</v>
      </c>
      <c r="J465" t="s">
        <v>75</v>
      </c>
      <c r="K465">
        <v>2023</v>
      </c>
      <c r="L465" t="s">
        <v>35</v>
      </c>
      <c r="M465" t="s">
        <v>5966</v>
      </c>
      <c r="N465" t="s">
        <v>5967</v>
      </c>
      <c r="O465" t="s">
        <v>5968</v>
      </c>
      <c r="P465" t="s">
        <v>5899</v>
      </c>
      <c r="Q465" t="s">
        <v>5969</v>
      </c>
      <c r="R465">
        <v>11500</v>
      </c>
      <c r="S465">
        <v>14500</v>
      </c>
      <c r="T465">
        <v>0.2069</v>
      </c>
      <c r="U465" t="s">
        <v>5901</v>
      </c>
      <c r="V465">
        <v>12</v>
      </c>
      <c r="W465" s="1">
        <v>44903</v>
      </c>
      <c r="X465" t="s">
        <v>5894</v>
      </c>
      <c r="Y465">
        <v>217</v>
      </c>
      <c r="Z465">
        <v>53</v>
      </c>
      <c r="AA465">
        <v>253</v>
      </c>
      <c r="AB465">
        <v>61</v>
      </c>
      <c r="AC465">
        <v>10</v>
      </c>
      <c r="AD465">
        <v>701500</v>
      </c>
      <c r="AE465" t="s">
        <v>6025</v>
      </c>
      <c r="AF465" s="1">
        <v>46203</v>
      </c>
      <c r="AG465" t="s">
        <v>6331</v>
      </c>
      <c r="AH465" t="s">
        <v>6035</v>
      </c>
      <c r="AI465" t="s">
        <v>6028</v>
      </c>
      <c r="AJ465" t="s">
        <v>6924</v>
      </c>
      <c r="AK465">
        <v>29000</v>
      </c>
      <c r="AL465">
        <v>4062.9</v>
      </c>
      <c r="AM465">
        <v>24937.1</v>
      </c>
      <c r="AN465">
        <v>23000</v>
      </c>
      <c r="AO465">
        <v>1937.1</v>
      </c>
      <c r="AP465">
        <v>7.7700000000000005E-2</v>
      </c>
    </row>
    <row r="466" spans="1:42" hidden="1" x14ac:dyDescent="0.35">
      <c r="A466" t="s">
        <v>1522</v>
      </c>
      <c r="B466" s="1">
        <v>45084</v>
      </c>
      <c r="C466" t="s">
        <v>331</v>
      </c>
      <c r="D466" t="s">
        <v>173</v>
      </c>
      <c r="E466">
        <v>1</v>
      </c>
      <c r="F466" t="s">
        <v>24</v>
      </c>
      <c r="G466" t="s">
        <v>16</v>
      </c>
      <c r="H466" t="s">
        <v>17</v>
      </c>
      <c r="I466" t="s">
        <v>43</v>
      </c>
      <c r="J466" t="s">
        <v>34</v>
      </c>
      <c r="K466">
        <v>2023</v>
      </c>
      <c r="L466" t="s">
        <v>35</v>
      </c>
      <c r="M466" t="s">
        <v>5904</v>
      </c>
      <c r="N466" t="s">
        <v>5889</v>
      </c>
      <c r="O466" t="s">
        <v>5898</v>
      </c>
      <c r="P466" t="s">
        <v>5899</v>
      </c>
      <c r="Q466" t="s">
        <v>5905</v>
      </c>
      <c r="R466">
        <v>12500</v>
      </c>
      <c r="S466">
        <v>15500</v>
      </c>
      <c r="T466">
        <v>0.19350000000000001</v>
      </c>
      <c r="U466" t="s">
        <v>5901</v>
      </c>
      <c r="V466">
        <v>12</v>
      </c>
      <c r="W466" s="1">
        <v>45140</v>
      </c>
      <c r="X466" t="s">
        <v>5894</v>
      </c>
      <c r="Y466">
        <v>313</v>
      </c>
      <c r="Z466">
        <v>58</v>
      </c>
      <c r="AA466">
        <v>294</v>
      </c>
      <c r="AB466">
        <v>65</v>
      </c>
      <c r="AC466">
        <v>10</v>
      </c>
      <c r="AD466">
        <v>812500</v>
      </c>
      <c r="AE466" t="s">
        <v>6025</v>
      </c>
      <c r="AF466" s="1">
        <v>46203</v>
      </c>
      <c r="AG466" t="s">
        <v>6212</v>
      </c>
      <c r="AH466" t="s">
        <v>6027</v>
      </c>
      <c r="AI466" t="s">
        <v>6028</v>
      </c>
      <c r="AJ466" t="s">
        <v>6924</v>
      </c>
      <c r="AK466">
        <v>15500</v>
      </c>
      <c r="AL466">
        <v>1705</v>
      </c>
      <c r="AM466">
        <v>13795</v>
      </c>
      <c r="AN466">
        <v>12500</v>
      </c>
      <c r="AO466">
        <v>1295</v>
      </c>
      <c r="AP466">
        <v>9.3899999999999997E-2</v>
      </c>
    </row>
    <row r="467" spans="1:42" hidden="1" x14ac:dyDescent="0.35">
      <c r="A467" t="s">
        <v>671</v>
      </c>
      <c r="B467" s="1">
        <v>44957</v>
      </c>
      <c r="C467" t="s">
        <v>672</v>
      </c>
      <c r="D467" t="s">
        <v>74</v>
      </c>
      <c r="E467">
        <v>2</v>
      </c>
      <c r="F467" t="s">
        <v>128</v>
      </c>
      <c r="G467" t="s">
        <v>31</v>
      </c>
      <c r="H467" t="s">
        <v>25</v>
      </c>
      <c r="I467" t="s">
        <v>33</v>
      </c>
      <c r="J467" t="s">
        <v>112</v>
      </c>
      <c r="K467">
        <v>2023</v>
      </c>
      <c r="L467" t="s">
        <v>20</v>
      </c>
      <c r="M467" t="s">
        <v>5963</v>
      </c>
      <c r="N467" t="s">
        <v>5949</v>
      </c>
      <c r="O467" t="s">
        <v>5964</v>
      </c>
      <c r="P467" t="s">
        <v>5951</v>
      </c>
      <c r="Q467" t="s">
        <v>5965</v>
      </c>
      <c r="R467">
        <v>5700</v>
      </c>
      <c r="S467">
        <v>7500</v>
      </c>
      <c r="T467">
        <v>0.24</v>
      </c>
      <c r="U467" t="s">
        <v>5940</v>
      </c>
      <c r="V467">
        <v>12</v>
      </c>
      <c r="W467" s="1">
        <v>44865</v>
      </c>
      <c r="X467" t="s">
        <v>5894</v>
      </c>
      <c r="Y467">
        <v>145</v>
      </c>
      <c r="Z467">
        <v>60</v>
      </c>
      <c r="AA467">
        <v>189</v>
      </c>
      <c r="AB467">
        <v>10</v>
      </c>
      <c r="AC467">
        <v>10</v>
      </c>
      <c r="AD467">
        <v>57000</v>
      </c>
      <c r="AE467" t="s">
        <v>6025</v>
      </c>
      <c r="AF467" s="1">
        <v>46203</v>
      </c>
      <c r="AG467" t="s">
        <v>6216</v>
      </c>
      <c r="AH467" t="s">
        <v>6035</v>
      </c>
      <c r="AI467" t="s">
        <v>6028</v>
      </c>
      <c r="AJ467" t="s">
        <v>6924</v>
      </c>
      <c r="AK467">
        <v>15000</v>
      </c>
      <c r="AL467">
        <v>2173.5</v>
      </c>
      <c r="AM467">
        <v>12826.5</v>
      </c>
      <c r="AN467">
        <v>11400</v>
      </c>
      <c r="AO467">
        <v>1426.5</v>
      </c>
      <c r="AP467">
        <v>0.11119999999999999</v>
      </c>
    </row>
    <row r="468" spans="1:42" hidden="1" x14ac:dyDescent="0.35">
      <c r="A468" t="s">
        <v>1189</v>
      </c>
      <c r="B468" s="1">
        <v>45168</v>
      </c>
      <c r="C468" t="s">
        <v>1190</v>
      </c>
      <c r="D468" t="s">
        <v>439</v>
      </c>
      <c r="E468">
        <v>1</v>
      </c>
      <c r="F468" t="s">
        <v>58</v>
      </c>
      <c r="G468" t="s">
        <v>16</v>
      </c>
      <c r="H468" t="s">
        <v>32</v>
      </c>
      <c r="I468" t="s">
        <v>43</v>
      </c>
      <c r="J468" t="s">
        <v>59</v>
      </c>
      <c r="K468">
        <v>2023</v>
      </c>
      <c r="L468" t="s">
        <v>60</v>
      </c>
      <c r="M468" t="s">
        <v>5953</v>
      </c>
      <c r="N468" t="s">
        <v>5949</v>
      </c>
      <c r="O468" t="s">
        <v>5954</v>
      </c>
      <c r="P468" t="s">
        <v>5951</v>
      </c>
      <c r="Q468" t="s">
        <v>5955</v>
      </c>
      <c r="R468">
        <v>1400</v>
      </c>
      <c r="S468">
        <v>1900</v>
      </c>
      <c r="T468">
        <v>0.26319999999999999</v>
      </c>
      <c r="U468" t="s">
        <v>5940</v>
      </c>
      <c r="V468">
        <v>12</v>
      </c>
      <c r="W468" s="1">
        <v>44681</v>
      </c>
      <c r="X468" t="s">
        <v>5894</v>
      </c>
      <c r="Y468">
        <v>129</v>
      </c>
      <c r="Z468">
        <v>73</v>
      </c>
      <c r="AA468">
        <v>194</v>
      </c>
      <c r="AB468">
        <v>7</v>
      </c>
      <c r="AC468">
        <v>10</v>
      </c>
      <c r="AD468">
        <v>9800</v>
      </c>
      <c r="AE468" t="s">
        <v>6025</v>
      </c>
      <c r="AF468" s="1">
        <v>46203</v>
      </c>
      <c r="AG468" t="s">
        <v>6213</v>
      </c>
      <c r="AH468" t="s">
        <v>6035</v>
      </c>
      <c r="AI468" t="s">
        <v>6028</v>
      </c>
      <c r="AJ468" t="s">
        <v>6925</v>
      </c>
      <c r="AK468">
        <v>1900</v>
      </c>
      <c r="AL468">
        <v>261.06</v>
      </c>
      <c r="AM468">
        <v>1638.94</v>
      </c>
      <c r="AN468">
        <v>1400</v>
      </c>
      <c r="AO468">
        <v>238.94</v>
      </c>
      <c r="AP468">
        <v>0.14580000000000001</v>
      </c>
    </row>
    <row r="469" spans="1:42" hidden="1" x14ac:dyDescent="0.35">
      <c r="A469" t="s">
        <v>673</v>
      </c>
      <c r="B469" s="1">
        <v>45114</v>
      </c>
      <c r="C469" t="s">
        <v>674</v>
      </c>
      <c r="D469" t="s">
        <v>208</v>
      </c>
      <c r="E469">
        <v>1</v>
      </c>
      <c r="F469" t="s">
        <v>30</v>
      </c>
      <c r="G469" t="s">
        <v>67</v>
      </c>
      <c r="H469" t="s">
        <v>32</v>
      </c>
      <c r="I469" t="s">
        <v>18</v>
      </c>
      <c r="J469" t="s">
        <v>97</v>
      </c>
      <c r="K469">
        <v>2023</v>
      </c>
      <c r="L469" t="s">
        <v>60</v>
      </c>
      <c r="M469" t="s">
        <v>5910</v>
      </c>
      <c r="N469" t="s">
        <v>5889</v>
      </c>
      <c r="O469" t="s">
        <v>5898</v>
      </c>
      <c r="P469" t="s">
        <v>5907</v>
      </c>
      <c r="Q469" t="s">
        <v>5911</v>
      </c>
      <c r="R469">
        <v>10500</v>
      </c>
      <c r="S469">
        <v>13000</v>
      </c>
      <c r="T469">
        <v>0.1923</v>
      </c>
      <c r="U469" t="s">
        <v>5909</v>
      </c>
      <c r="V469">
        <v>12</v>
      </c>
      <c r="W469" s="1">
        <v>45395</v>
      </c>
      <c r="X469" t="s">
        <v>5894</v>
      </c>
      <c r="Y469">
        <v>256</v>
      </c>
      <c r="Z469">
        <v>119</v>
      </c>
      <c r="AA469">
        <v>288</v>
      </c>
      <c r="AB469">
        <v>32</v>
      </c>
      <c r="AC469">
        <v>10</v>
      </c>
      <c r="AD469">
        <v>336000</v>
      </c>
      <c r="AE469" t="s">
        <v>6025</v>
      </c>
      <c r="AF469" s="1">
        <v>46203</v>
      </c>
      <c r="AG469" t="s">
        <v>6394</v>
      </c>
      <c r="AH469" t="s">
        <v>6027</v>
      </c>
      <c r="AI469" t="s">
        <v>6028</v>
      </c>
      <c r="AJ469" t="s">
        <v>6925</v>
      </c>
      <c r="AK469">
        <v>13000</v>
      </c>
      <c r="AL469">
        <v>1084.2</v>
      </c>
      <c r="AM469">
        <v>11915.8</v>
      </c>
      <c r="AN469">
        <v>10500</v>
      </c>
      <c r="AO469">
        <v>1415.8</v>
      </c>
      <c r="AP469">
        <v>0.1188</v>
      </c>
    </row>
    <row r="470" spans="1:42" hidden="1" x14ac:dyDescent="0.35">
      <c r="A470" t="s">
        <v>1480</v>
      </c>
      <c r="B470" s="1">
        <v>45266</v>
      </c>
      <c r="C470" t="s">
        <v>1190</v>
      </c>
      <c r="D470" t="s">
        <v>439</v>
      </c>
      <c r="E470">
        <v>1</v>
      </c>
      <c r="F470" t="s">
        <v>30</v>
      </c>
      <c r="G470" t="s">
        <v>31</v>
      </c>
      <c r="H470" t="s">
        <v>32</v>
      </c>
      <c r="I470" t="s">
        <v>26</v>
      </c>
      <c r="J470" t="s">
        <v>155</v>
      </c>
      <c r="K470">
        <v>2023</v>
      </c>
      <c r="L470" t="s">
        <v>51</v>
      </c>
      <c r="M470" t="s">
        <v>5953</v>
      </c>
      <c r="N470" t="s">
        <v>5949</v>
      </c>
      <c r="O470" t="s">
        <v>5954</v>
      </c>
      <c r="P470" t="s">
        <v>5951</v>
      </c>
      <c r="Q470" t="s">
        <v>5955</v>
      </c>
      <c r="R470">
        <v>1400</v>
      </c>
      <c r="S470">
        <v>1900</v>
      </c>
      <c r="T470">
        <v>0.26319999999999999</v>
      </c>
      <c r="U470" t="s">
        <v>5940</v>
      </c>
      <c r="V470">
        <v>12</v>
      </c>
      <c r="W470" s="1">
        <v>44681</v>
      </c>
      <c r="X470" t="s">
        <v>5894</v>
      </c>
      <c r="Y470">
        <v>129</v>
      </c>
      <c r="Z470">
        <v>73</v>
      </c>
      <c r="AA470">
        <v>194</v>
      </c>
      <c r="AB470">
        <v>7</v>
      </c>
      <c r="AC470">
        <v>10</v>
      </c>
      <c r="AD470">
        <v>9800</v>
      </c>
      <c r="AE470" t="s">
        <v>6025</v>
      </c>
      <c r="AF470" s="1">
        <v>46203</v>
      </c>
      <c r="AG470" t="s">
        <v>6213</v>
      </c>
      <c r="AH470" t="s">
        <v>6035</v>
      </c>
      <c r="AI470" t="s">
        <v>6028</v>
      </c>
      <c r="AJ470" t="s">
        <v>6925</v>
      </c>
      <c r="AK470">
        <v>1900</v>
      </c>
      <c r="AL470">
        <v>7.22</v>
      </c>
      <c r="AM470">
        <v>1892.78</v>
      </c>
      <c r="AN470">
        <v>1400</v>
      </c>
      <c r="AO470">
        <v>492.78</v>
      </c>
      <c r="AP470">
        <v>0.26029999999999998</v>
      </c>
    </row>
    <row r="471" spans="1:42" x14ac:dyDescent="0.35">
      <c r="A471" t="s">
        <v>680</v>
      </c>
      <c r="B471" s="1">
        <v>45246</v>
      </c>
      <c r="C471" t="s">
        <v>681</v>
      </c>
      <c r="D471" t="s">
        <v>195</v>
      </c>
      <c r="E471">
        <v>2</v>
      </c>
      <c r="F471" t="s">
        <v>24</v>
      </c>
      <c r="G471" t="s">
        <v>79</v>
      </c>
      <c r="H471" t="s">
        <v>17</v>
      </c>
      <c r="I471" t="s">
        <v>26</v>
      </c>
      <c r="J471" t="s">
        <v>50</v>
      </c>
      <c r="K471">
        <v>2023</v>
      </c>
      <c r="L471" t="s">
        <v>51</v>
      </c>
      <c r="M471" t="s">
        <v>5912</v>
      </c>
      <c r="N471" t="s">
        <v>5913</v>
      </c>
      <c r="O471" t="s">
        <v>5914</v>
      </c>
      <c r="P471" t="s">
        <v>5891</v>
      </c>
      <c r="Q471" t="s">
        <v>5915</v>
      </c>
      <c r="R471">
        <v>125000</v>
      </c>
      <c r="S471">
        <v>148000</v>
      </c>
      <c r="T471">
        <v>0.15540000000000001</v>
      </c>
      <c r="U471" t="s">
        <v>5893</v>
      </c>
      <c r="V471">
        <v>12</v>
      </c>
      <c r="W471" s="1">
        <v>44787</v>
      </c>
      <c r="X471" t="s">
        <v>5894</v>
      </c>
      <c r="Y471">
        <v>168</v>
      </c>
      <c r="Z471">
        <v>62</v>
      </c>
      <c r="AA471">
        <v>271</v>
      </c>
      <c r="AB471">
        <v>0</v>
      </c>
      <c r="AC471">
        <v>10</v>
      </c>
      <c r="AD471">
        <v>0</v>
      </c>
      <c r="AE471" t="s">
        <v>6029</v>
      </c>
      <c r="AF471" s="1">
        <v>46203</v>
      </c>
      <c r="AG471" t="s">
        <v>6397</v>
      </c>
      <c r="AH471" t="s">
        <v>6035</v>
      </c>
      <c r="AI471" t="s">
        <v>6028</v>
      </c>
      <c r="AJ471" t="s">
        <v>6925</v>
      </c>
      <c r="AK471">
        <v>296000</v>
      </c>
      <c r="AL471">
        <v>42239.199999999997</v>
      </c>
      <c r="AM471">
        <v>253760.8</v>
      </c>
      <c r="AN471">
        <v>250000</v>
      </c>
      <c r="AO471">
        <v>3760.8</v>
      </c>
      <c r="AP471">
        <v>1.4800000000000001E-2</v>
      </c>
    </row>
    <row r="472" spans="1:42" x14ac:dyDescent="0.35">
      <c r="A472" t="s">
        <v>1239</v>
      </c>
      <c r="B472" s="1">
        <v>45052</v>
      </c>
      <c r="C472" t="s">
        <v>335</v>
      </c>
      <c r="D472" t="s">
        <v>54</v>
      </c>
      <c r="E472">
        <v>1</v>
      </c>
      <c r="F472" t="s">
        <v>128</v>
      </c>
      <c r="G472" t="s">
        <v>96</v>
      </c>
      <c r="H472" t="s">
        <v>32</v>
      </c>
      <c r="I472" t="s">
        <v>43</v>
      </c>
      <c r="J472" t="s">
        <v>75</v>
      </c>
      <c r="K472">
        <v>2023</v>
      </c>
      <c r="L472" t="s">
        <v>35</v>
      </c>
      <c r="M472" t="s">
        <v>5888</v>
      </c>
      <c r="N472" t="s">
        <v>5889</v>
      </c>
      <c r="O472" t="s">
        <v>5890</v>
      </c>
      <c r="P472" t="s">
        <v>5891</v>
      </c>
      <c r="Q472" t="s">
        <v>5892</v>
      </c>
      <c r="R472">
        <v>52000</v>
      </c>
      <c r="S472">
        <v>65000</v>
      </c>
      <c r="T472">
        <v>0.2</v>
      </c>
      <c r="U472" t="s">
        <v>5893</v>
      </c>
      <c r="V472">
        <v>12</v>
      </c>
      <c r="W472" s="1">
        <v>45506</v>
      </c>
      <c r="X472" t="s">
        <v>5894</v>
      </c>
      <c r="Y472">
        <v>302</v>
      </c>
      <c r="Z472">
        <v>109</v>
      </c>
      <c r="AA472">
        <v>415</v>
      </c>
      <c r="AB472">
        <v>0</v>
      </c>
      <c r="AC472">
        <v>10</v>
      </c>
      <c r="AD472">
        <v>0</v>
      </c>
      <c r="AE472" t="s">
        <v>6029</v>
      </c>
      <c r="AF472" s="1">
        <v>46203</v>
      </c>
      <c r="AG472" t="s">
        <v>6215</v>
      </c>
      <c r="AH472" t="s">
        <v>6035</v>
      </c>
      <c r="AI472" t="s">
        <v>6028</v>
      </c>
      <c r="AJ472" t="s">
        <v>6924</v>
      </c>
      <c r="AK472">
        <v>65000</v>
      </c>
      <c r="AL472">
        <v>4069</v>
      </c>
      <c r="AM472">
        <v>60931</v>
      </c>
      <c r="AN472">
        <v>52000</v>
      </c>
      <c r="AO472">
        <v>8931</v>
      </c>
      <c r="AP472">
        <v>0.14660000000000001</v>
      </c>
    </row>
    <row r="473" spans="1:42" hidden="1" x14ac:dyDescent="0.35">
      <c r="A473" t="s">
        <v>683</v>
      </c>
      <c r="B473" s="1">
        <v>45117</v>
      </c>
      <c r="C473" t="s">
        <v>684</v>
      </c>
      <c r="D473" t="s">
        <v>78</v>
      </c>
      <c r="E473">
        <v>1</v>
      </c>
      <c r="F473" t="s">
        <v>58</v>
      </c>
      <c r="G473" t="s">
        <v>16</v>
      </c>
      <c r="H473" t="s">
        <v>25</v>
      </c>
      <c r="I473" t="s">
        <v>33</v>
      </c>
      <c r="J473" t="s">
        <v>97</v>
      </c>
      <c r="K473">
        <v>2023</v>
      </c>
      <c r="L473" t="s">
        <v>60</v>
      </c>
      <c r="M473" t="s">
        <v>5992</v>
      </c>
      <c r="N473" t="s">
        <v>5989</v>
      </c>
      <c r="O473" t="s">
        <v>5993</v>
      </c>
      <c r="P473" t="s">
        <v>5899</v>
      </c>
      <c r="Q473" t="s">
        <v>5994</v>
      </c>
      <c r="R473">
        <v>850</v>
      </c>
      <c r="S473">
        <v>1200</v>
      </c>
      <c r="T473">
        <v>0.29170000000000001</v>
      </c>
      <c r="U473" t="s">
        <v>5901</v>
      </c>
      <c r="V473">
        <v>6</v>
      </c>
      <c r="W473" s="1">
        <v>45066</v>
      </c>
      <c r="X473" t="s">
        <v>5894</v>
      </c>
      <c r="Y473">
        <v>275</v>
      </c>
      <c r="Z473">
        <v>92</v>
      </c>
      <c r="AA473">
        <v>285</v>
      </c>
      <c r="AB473">
        <v>78</v>
      </c>
      <c r="AC473">
        <v>10</v>
      </c>
      <c r="AD473">
        <v>66300</v>
      </c>
      <c r="AE473" t="s">
        <v>6025</v>
      </c>
      <c r="AF473" s="1">
        <v>46203</v>
      </c>
      <c r="AG473" t="s">
        <v>6399</v>
      </c>
      <c r="AH473" t="s">
        <v>6035</v>
      </c>
      <c r="AI473" t="s">
        <v>6028</v>
      </c>
      <c r="AJ473" t="s">
        <v>6925</v>
      </c>
      <c r="AK473">
        <v>1200</v>
      </c>
      <c r="AL473">
        <v>19.079999999999998</v>
      </c>
      <c r="AM473">
        <v>1180.92</v>
      </c>
      <c r="AN473">
        <v>850</v>
      </c>
      <c r="AO473">
        <v>330.92</v>
      </c>
      <c r="AP473">
        <v>0.2802</v>
      </c>
    </row>
    <row r="474" spans="1:42" x14ac:dyDescent="0.35">
      <c r="A474" t="s">
        <v>685</v>
      </c>
      <c r="B474" s="1">
        <v>45115</v>
      </c>
      <c r="C474" t="s">
        <v>686</v>
      </c>
      <c r="D474" t="s">
        <v>54</v>
      </c>
      <c r="E474">
        <v>3</v>
      </c>
      <c r="F474" t="s">
        <v>58</v>
      </c>
      <c r="G474" t="s">
        <v>16</v>
      </c>
      <c r="H474" t="s">
        <v>25</v>
      </c>
      <c r="I474" t="s">
        <v>33</v>
      </c>
      <c r="J474" t="s">
        <v>97</v>
      </c>
      <c r="K474">
        <v>2023</v>
      </c>
      <c r="L474" t="s">
        <v>60</v>
      </c>
      <c r="M474" t="s">
        <v>5888</v>
      </c>
      <c r="N474" t="s">
        <v>5889</v>
      </c>
      <c r="O474" t="s">
        <v>5890</v>
      </c>
      <c r="P474" t="s">
        <v>5891</v>
      </c>
      <c r="Q474" t="s">
        <v>5892</v>
      </c>
      <c r="R474">
        <v>52000</v>
      </c>
      <c r="S474">
        <v>65000</v>
      </c>
      <c r="T474">
        <v>0.2</v>
      </c>
      <c r="U474" t="s">
        <v>5893</v>
      </c>
      <c r="V474">
        <v>12</v>
      </c>
      <c r="W474" s="1">
        <v>45506</v>
      </c>
      <c r="X474" t="s">
        <v>5894</v>
      </c>
      <c r="Y474">
        <v>302</v>
      </c>
      <c r="Z474">
        <v>109</v>
      </c>
      <c r="AA474">
        <v>415</v>
      </c>
      <c r="AB474">
        <v>0</v>
      </c>
      <c r="AC474">
        <v>10</v>
      </c>
      <c r="AD474">
        <v>0</v>
      </c>
      <c r="AE474" t="s">
        <v>6029</v>
      </c>
      <c r="AF474" s="1">
        <v>46203</v>
      </c>
      <c r="AG474" t="s">
        <v>6401</v>
      </c>
      <c r="AH474" t="s">
        <v>6035</v>
      </c>
      <c r="AI474" t="s">
        <v>6028</v>
      </c>
      <c r="AJ474" t="s">
        <v>6925</v>
      </c>
      <c r="AK474">
        <v>195000</v>
      </c>
      <c r="AL474">
        <v>24394.5</v>
      </c>
      <c r="AM474">
        <v>170605.5</v>
      </c>
      <c r="AN474">
        <v>156000</v>
      </c>
      <c r="AO474">
        <v>14605.5</v>
      </c>
      <c r="AP474">
        <v>8.5599999999999996E-2</v>
      </c>
    </row>
    <row r="475" spans="1:42" x14ac:dyDescent="0.35">
      <c r="A475" t="s">
        <v>687</v>
      </c>
      <c r="B475" s="1">
        <v>44982</v>
      </c>
      <c r="C475" t="s">
        <v>688</v>
      </c>
      <c r="D475" t="s">
        <v>42</v>
      </c>
      <c r="E475">
        <v>2</v>
      </c>
      <c r="F475" t="s">
        <v>128</v>
      </c>
      <c r="G475" t="s">
        <v>31</v>
      </c>
      <c r="H475" t="s">
        <v>17</v>
      </c>
      <c r="I475" t="s">
        <v>33</v>
      </c>
      <c r="J475" t="s">
        <v>19</v>
      </c>
      <c r="K475">
        <v>2023</v>
      </c>
      <c r="L475" t="s">
        <v>20</v>
      </c>
      <c r="M475" t="s">
        <v>5897</v>
      </c>
      <c r="N475" t="s">
        <v>5889</v>
      </c>
      <c r="O475" t="s">
        <v>5898</v>
      </c>
      <c r="P475" t="s">
        <v>5899</v>
      </c>
      <c r="Q475" t="s">
        <v>5900</v>
      </c>
      <c r="R475">
        <v>31000</v>
      </c>
      <c r="S475">
        <v>38000</v>
      </c>
      <c r="T475">
        <v>0.1842</v>
      </c>
      <c r="U475" t="s">
        <v>5901</v>
      </c>
      <c r="V475">
        <v>12</v>
      </c>
      <c r="W475" s="1">
        <v>45246</v>
      </c>
      <c r="X475" t="s">
        <v>5894</v>
      </c>
      <c r="Y475">
        <v>278</v>
      </c>
      <c r="Z475">
        <v>80</v>
      </c>
      <c r="AA475">
        <v>346</v>
      </c>
      <c r="AB475">
        <v>0</v>
      </c>
      <c r="AC475">
        <v>10</v>
      </c>
      <c r="AD475">
        <v>0</v>
      </c>
      <c r="AE475" t="s">
        <v>6029</v>
      </c>
      <c r="AF475" s="1">
        <v>46203</v>
      </c>
      <c r="AG475" t="s">
        <v>6402</v>
      </c>
      <c r="AH475" t="s">
        <v>6035</v>
      </c>
      <c r="AI475" t="s">
        <v>6028</v>
      </c>
      <c r="AJ475" t="s">
        <v>6924</v>
      </c>
      <c r="AK475">
        <v>76000</v>
      </c>
      <c r="AL475">
        <v>8968</v>
      </c>
      <c r="AM475">
        <v>67032</v>
      </c>
      <c r="AN475">
        <v>62000</v>
      </c>
      <c r="AO475">
        <v>5032</v>
      </c>
      <c r="AP475">
        <v>7.51E-2</v>
      </c>
    </row>
    <row r="476" spans="1:42" hidden="1" x14ac:dyDescent="0.35">
      <c r="A476" t="s">
        <v>787</v>
      </c>
      <c r="B476" s="1">
        <v>45071</v>
      </c>
      <c r="C476" t="s">
        <v>339</v>
      </c>
      <c r="D476" t="s">
        <v>14</v>
      </c>
      <c r="E476">
        <v>1</v>
      </c>
      <c r="F476" t="s">
        <v>30</v>
      </c>
      <c r="G476" t="s">
        <v>16</v>
      </c>
      <c r="H476" t="s">
        <v>32</v>
      </c>
      <c r="I476" t="s">
        <v>33</v>
      </c>
      <c r="J476" t="s">
        <v>75</v>
      </c>
      <c r="K476">
        <v>2023</v>
      </c>
      <c r="L476" t="s">
        <v>35</v>
      </c>
      <c r="M476" t="s">
        <v>5934</v>
      </c>
      <c r="N476" t="s">
        <v>5931</v>
      </c>
      <c r="O476" t="s">
        <v>5932</v>
      </c>
      <c r="P476" t="s">
        <v>5891</v>
      </c>
      <c r="Q476" t="s">
        <v>5935</v>
      </c>
      <c r="R476">
        <v>10800</v>
      </c>
      <c r="S476">
        <v>13500</v>
      </c>
      <c r="T476">
        <v>0.2</v>
      </c>
      <c r="U476" t="s">
        <v>5893</v>
      </c>
      <c r="V476">
        <v>12</v>
      </c>
      <c r="W476" s="1">
        <v>44567</v>
      </c>
      <c r="X476" t="s">
        <v>5894</v>
      </c>
      <c r="Y476">
        <v>169</v>
      </c>
      <c r="Z476">
        <v>68</v>
      </c>
      <c r="AA476">
        <v>202</v>
      </c>
      <c r="AB476">
        <v>85</v>
      </c>
      <c r="AC476">
        <v>10</v>
      </c>
      <c r="AD476">
        <v>918000</v>
      </c>
      <c r="AE476" t="s">
        <v>6025</v>
      </c>
      <c r="AF476" s="1">
        <v>46203</v>
      </c>
      <c r="AG476" t="s">
        <v>6218</v>
      </c>
      <c r="AH476" t="s">
        <v>6035</v>
      </c>
      <c r="AI476" t="s">
        <v>6028</v>
      </c>
      <c r="AJ476" t="s">
        <v>6924</v>
      </c>
      <c r="AK476">
        <v>13500</v>
      </c>
      <c r="AL476">
        <v>101.25</v>
      </c>
      <c r="AM476">
        <v>13398.75</v>
      </c>
      <c r="AN476">
        <v>10800</v>
      </c>
      <c r="AO476">
        <v>2598.75</v>
      </c>
      <c r="AP476">
        <v>0.19400000000000001</v>
      </c>
    </row>
    <row r="477" spans="1:42" hidden="1" x14ac:dyDescent="0.35">
      <c r="A477" t="s">
        <v>689</v>
      </c>
      <c r="B477" s="1">
        <v>45282</v>
      </c>
      <c r="C477" t="s">
        <v>553</v>
      </c>
      <c r="D477" t="s">
        <v>92</v>
      </c>
      <c r="E477">
        <v>1</v>
      </c>
      <c r="F477" t="s">
        <v>30</v>
      </c>
      <c r="G477" t="s">
        <v>96</v>
      </c>
      <c r="H477" t="s">
        <v>17</v>
      </c>
      <c r="I477" t="s">
        <v>43</v>
      </c>
      <c r="J477" t="s">
        <v>155</v>
      </c>
      <c r="K477">
        <v>2023</v>
      </c>
      <c r="L477" t="s">
        <v>51</v>
      </c>
      <c r="M477" t="s">
        <v>5973</v>
      </c>
      <c r="N477" t="s">
        <v>5974</v>
      </c>
      <c r="O477" t="s">
        <v>5975</v>
      </c>
      <c r="P477" t="s">
        <v>5899</v>
      </c>
      <c r="Q477" t="s">
        <v>5976</v>
      </c>
      <c r="R477">
        <v>7600</v>
      </c>
      <c r="S477">
        <v>9800</v>
      </c>
      <c r="T477">
        <v>0.22450000000000001</v>
      </c>
      <c r="U477" t="s">
        <v>5901</v>
      </c>
      <c r="V477">
        <v>36</v>
      </c>
      <c r="W477" s="1">
        <v>45281</v>
      </c>
      <c r="X477" t="s">
        <v>5894</v>
      </c>
      <c r="Y477">
        <v>214</v>
      </c>
      <c r="Z477">
        <v>101</v>
      </c>
      <c r="AA477">
        <v>188</v>
      </c>
      <c r="AB477">
        <v>51</v>
      </c>
      <c r="AC477">
        <v>10</v>
      </c>
      <c r="AD477">
        <v>387600</v>
      </c>
      <c r="AE477" t="s">
        <v>6025</v>
      </c>
      <c r="AF477" s="1">
        <v>46203</v>
      </c>
      <c r="AG477" t="s">
        <v>6335</v>
      </c>
      <c r="AH477" t="s">
        <v>6035</v>
      </c>
      <c r="AI477" t="s">
        <v>6028</v>
      </c>
      <c r="AJ477" t="s">
        <v>6925</v>
      </c>
      <c r="AK477">
        <v>9800</v>
      </c>
      <c r="AL477">
        <v>894.74</v>
      </c>
      <c r="AM477">
        <v>8905.26</v>
      </c>
      <c r="AN477">
        <v>7600</v>
      </c>
      <c r="AO477">
        <v>1305.26</v>
      </c>
      <c r="AP477">
        <v>0.14660000000000001</v>
      </c>
    </row>
    <row r="478" spans="1:42" hidden="1" x14ac:dyDescent="0.35">
      <c r="A478" t="s">
        <v>1174</v>
      </c>
      <c r="B478" s="1">
        <v>45183</v>
      </c>
      <c r="C478" t="s">
        <v>1175</v>
      </c>
      <c r="D478" t="s">
        <v>105</v>
      </c>
      <c r="E478">
        <v>3</v>
      </c>
      <c r="F478" t="s">
        <v>30</v>
      </c>
      <c r="G478" t="s">
        <v>16</v>
      </c>
      <c r="H478" t="s">
        <v>17</v>
      </c>
      <c r="I478" t="s">
        <v>33</v>
      </c>
      <c r="J478" t="s">
        <v>109</v>
      </c>
      <c r="K478">
        <v>2023</v>
      </c>
      <c r="L478" t="s">
        <v>60</v>
      </c>
      <c r="M478" t="s">
        <v>5916</v>
      </c>
      <c r="N478" t="s">
        <v>5913</v>
      </c>
      <c r="O478" t="s">
        <v>5917</v>
      </c>
      <c r="P478" t="s">
        <v>5918</v>
      </c>
      <c r="Q478" t="s">
        <v>5919</v>
      </c>
      <c r="R478">
        <v>63000</v>
      </c>
      <c r="S478">
        <v>76000</v>
      </c>
      <c r="T478">
        <v>0.1711</v>
      </c>
      <c r="U478" t="s">
        <v>5920</v>
      </c>
      <c r="V478">
        <v>12</v>
      </c>
      <c r="W478" s="1">
        <v>44617</v>
      </c>
      <c r="X478" t="s">
        <v>5894</v>
      </c>
      <c r="Y478">
        <v>252</v>
      </c>
      <c r="Z478">
        <v>75</v>
      </c>
      <c r="AA478">
        <v>289</v>
      </c>
      <c r="AB478">
        <v>48</v>
      </c>
      <c r="AC478">
        <v>10</v>
      </c>
      <c r="AD478">
        <v>3024000</v>
      </c>
      <c r="AE478" t="s">
        <v>6025</v>
      </c>
      <c r="AF478" s="1">
        <v>46203</v>
      </c>
      <c r="AG478" t="s">
        <v>6219</v>
      </c>
      <c r="AH478" t="s">
        <v>6027</v>
      </c>
      <c r="AI478" t="s">
        <v>6028</v>
      </c>
      <c r="AJ478" t="s">
        <v>6925</v>
      </c>
      <c r="AK478">
        <v>228000</v>
      </c>
      <c r="AL478">
        <v>23119.200000000001</v>
      </c>
      <c r="AM478">
        <v>204880.8</v>
      </c>
      <c r="AN478">
        <v>189000</v>
      </c>
      <c r="AO478">
        <v>15880.8</v>
      </c>
      <c r="AP478">
        <v>7.7499999999999999E-2</v>
      </c>
    </row>
    <row r="479" spans="1:42" hidden="1" x14ac:dyDescent="0.35">
      <c r="A479" t="s">
        <v>690</v>
      </c>
      <c r="B479" s="1">
        <v>45169</v>
      </c>
      <c r="C479" t="s">
        <v>691</v>
      </c>
      <c r="D479" t="s">
        <v>108</v>
      </c>
      <c r="E479">
        <v>5</v>
      </c>
      <c r="F479" t="s">
        <v>58</v>
      </c>
      <c r="G479" t="s">
        <v>31</v>
      </c>
      <c r="H479" t="s">
        <v>25</v>
      </c>
      <c r="I479" t="s">
        <v>43</v>
      </c>
      <c r="J479" t="s">
        <v>59</v>
      </c>
      <c r="K479">
        <v>2023</v>
      </c>
      <c r="L479" t="s">
        <v>60</v>
      </c>
      <c r="M479" t="s">
        <v>5977</v>
      </c>
      <c r="N479" t="s">
        <v>5974</v>
      </c>
      <c r="O479" t="s">
        <v>5978</v>
      </c>
      <c r="P479" t="s">
        <v>5979</v>
      </c>
      <c r="Q479" t="s">
        <v>5980</v>
      </c>
      <c r="R479">
        <v>3000</v>
      </c>
      <c r="S479">
        <v>3900</v>
      </c>
      <c r="T479">
        <v>0.23080000000000001</v>
      </c>
      <c r="U479" t="s">
        <v>5920</v>
      </c>
      <c r="V479">
        <v>36</v>
      </c>
      <c r="W479" s="1">
        <v>44816</v>
      </c>
      <c r="X479" t="s">
        <v>5894</v>
      </c>
      <c r="Y479">
        <v>237</v>
      </c>
      <c r="Z479">
        <v>110</v>
      </c>
      <c r="AA479">
        <v>240</v>
      </c>
      <c r="AB479">
        <v>48</v>
      </c>
      <c r="AC479">
        <v>10</v>
      </c>
      <c r="AD479">
        <v>144000</v>
      </c>
      <c r="AE479" t="s">
        <v>6025</v>
      </c>
      <c r="AF479" s="1">
        <v>46203</v>
      </c>
      <c r="AG479" t="s">
        <v>6340</v>
      </c>
      <c r="AH479" t="s">
        <v>6035</v>
      </c>
      <c r="AI479" t="s">
        <v>6028</v>
      </c>
      <c r="AJ479" t="s">
        <v>6925</v>
      </c>
      <c r="AK479">
        <v>19500</v>
      </c>
      <c r="AL479">
        <v>930.15</v>
      </c>
      <c r="AM479">
        <v>18569.849999999999</v>
      </c>
      <c r="AN479">
        <v>15000</v>
      </c>
      <c r="AO479">
        <v>3569.85</v>
      </c>
      <c r="AP479">
        <v>0.19220000000000001</v>
      </c>
    </row>
    <row r="480" spans="1:42" hidden="1" x14ac:dyDescent="0.35">
      <c r="A480" t="s">
        <v>692</v>
      </c>
      <c r="B480" s="1">
        <v>45096</v>
      </c>
      <c r="C480" t="s">
        <v>693</v>
      </c>
      <c r="D480" t="s">
        <v>78</v>
      </c>
      <c r="E480">
        <v>5</v>
      </c>
      <c r="F480" t="s">
        <v>128</v>
      </c>
      <c r="G480" t="s">
        <v>67</v>
      </c>
      <c r="H480" t="s">
        <v>17</v>
      </c>
      <c r="I480" t="s">
        <v>18</v>
      </c>
      <c r="J480" t="s">
        <v>34</v>
      </c>
      <c r="K480">
        <v>2023</v>
      </c>
      <c r="L480" t="s">
        <v>35</v>
      </c>
      <c r="M480" t="s">
        <v>5992</v>
      </c>
      <c r="N480" t="s">
        <v>5989</v>
      </c>
      <c r="O480" t="s">
        <v>5993</v>
      </c>
      <c r="P480" t="s">
        <v>5899</v>
      </c>
      <c r="Q480" t="s">
        <v>5994</v>
      </c>
      <c r="R480">
        <v>850</v>
      </c>
      <c r="S480">
        <v>1200</v>
      </c>
      <c r="T480">
        <v>0.29170000000000001</v>
      </c>
      <c r="U480" t="s">
        <v>5901</v>
      </c>
      <c r="V480">
        <v>6</v>
      </c>
      <c r="W480" s="1">
        <v>45066</v>
      </c>
      <c r="X480" t="s">
        <v>5894</v>
      </c>
      <c r="Y480">
        <v>275</v>
      </c>
      <c r="Z480">
        <v>92</v>
      </c>
      <c r="AA480">
        <v>285</v>
      </c>
      <c r="AB480">
        <v>78</v>
      </c>
      <c r="AC480">
        <v>10</v>
      </c>
      <c r="AD480">
        <v>66300</v>
      </c>
      <c r="AE480" t="s">
        <v>6025</v>
      </c>
      <c r="AF480" s="1">
        <v>46203</v>
      </c>
      <c r="AG480" t="s">
        <v>6405</v>
      </c>
      <c r="AH480" t="s">
        <v>6035</v>
      </c>
      <c r="AI480" t="s">
        <v>6028</v>
      </c>
      <c r="AJ480" t="s">
        <v>6924</v>
      </c>
      <c r="AK480">
        <v>6000</v>
      </c>
      <c r="AL480">
        <v>375</v>
      </c>
      <c r="AM480">
        <v>5625</v>
      </c>
      <c r="AN480">
        <v>4250</v>
      </c>
      <c r="AO480">
        <v>1375</v>
      </c>
      <c r="AP480">
        <v>0.24440000000000001</v>
      </c>
    </row>
    <row r="481" spans="1:42" x14ac:dyDescent="0.35">
      <c r="A481" t="s">
        <v>696</v>
      </c>
      <c r="B481" s="1">
        <v>45010</v>
      </c>
      <c r="C481" t="s">
        <v>697</v>
      </c>
      <c r="D481" t="s">
        <v>42</v>
      </c>
      <c r="E481">
        <v>1</v>
      </c>
      <c r="F481" t="s">
        <v>24</v>
      </c>
      <c r="G481" t="s">
        <v>31</v>
      </c>
      <c r="H481" t="s">
        <v>25</v>
      </c>
      <c r="I481" t="s">
        <v>33</v>
      </c>
      <c r="J481" t="s">
        <v>39</v>
      </c>
      <c r="K481">
        <v>2023</v>
      </c>
      <c r="L481" t="s">
        <v>20</v>
      </c>
      <c r="M481" t="s">
        <v>5897</v>
      </c>
      <c r="N481" t="s">
        <v>5889</v>
      </c>
      <c r="O481" t="s">
        <v>5898</v>
      </c>
      <c r="P481" t="s">
        <v>5899</v>
      </c>
      <c r="Q481" t="s">
        <v>5900</v>
      </c>
      <c r="R481">
        <v>31000</v>
      </c>
      <c r="S481">
        <v>38000</v>
      </c>
      <c r="T481">
        <v>0.1842</v>
      </c>
      <c r="U481" t="s">
        <v>5901</v>
      </c>
      <c r="V481">
        <v>12</v>
      </c>
      <c r="W481" s="1">
        <v>45246</v>
      </c>
      <c r="X481" t="s">
        <v>5894</v>
      </c>
      <c r="Y481">
        <v>278</v>
      </c>
      <c r="Z481">
        <v>80</v>
      </c>
      <c r="AA481">
        <v>346</v>
      </c>
      <c r="AB481">
        <v>0</v>
      </c>
      <c r="AC481">
        <v>10</v>
      </c>
      <c r="AD481">
        <v>0</v>
      </c>
      <c r="AE481" t="s">
        <v>6029</v>
      </c>
      <c r="AF481" s="1">
        <v>46203</v>
      </c>
      <c r="AG481" t="s">
        <v>6370</v>
      </c>
      <c r="AH481" t="s">
        <v>6035</v>
      </c>
      <c r="AI481" t="s">
        <v>6028</v>
      </c>
      <c r="AJ481" t="s">
        <v>6924</v>
      </c>
      <c r="AK481">
        <v>38000</v>
      </c>
      <c r="AL481">
        <v>3952</v>
      </c>
      <c r="AM481">
        <v>34048</v>
      </c>
      <c r="AN481">
        <v>31000</v>
      </c>
      <c r="AO481">
        <v>3048</v>
      </c>
      <c r="AP481">
        <v>8.9499999999999996E-2</v>
      </c>
    </row>
    <row r="482" spans="1:42" x14ac:dyDescent="0.35">
      <c r="A482" t="s">
        <v>698</v>
      </c>
      <c r="B482" s="1">
        <v>45163</v>
      </c>
      <c r="C482" t="s">
        <v>699</v>
      </c>
      <c r="D482" t="s">
        <v>54</v>
      </c>
      <c r="E482">
        <v>1</v>
      </c>
      <c r="F482" t="s">
        <v>30</v>
      </c>
      <c r="G482" t="s">
        <v>31</v>
      </c>
      <c r="H482" t="s">
        <v>25</v>
      </c>
      <c r="I482" t="s">
        <v>18</v>
      </c>
      <c r="J482" t="s">
        <v>59</v>
      </c>
      <c r="K482">
        <v>2023</v>
      </c>
      <c r="L482" t="s">
        <v>60</v>
      </c>
      <c r="M482" t="s">
        <v>5888</v>
      </c>
      <c r="N482" t="s">
        <v>5889</v>
      </c>
      <c r="O482" t="s">
        <v>5890</v>
      </c>
      <c r="P482" t="s">
        <v>5891</v>
      </c>
      <c r="Q482" t="s">
        <v>5892</v>
      </c>
      <c r="R482">
        <v>52000</v>
      </c>
      <c r="S482">
        <v>65000</v>
      </c>
      <c r="T482">
        <v>0.2</v>
      </c>
      <c r="U482" t="s">
        <v>5893</v>
      </c>
      <c r="V482">
        <v>12</v>
      </c>
      <c r="W482" s="1">
        <v>45506</v>
      </c>
      <c r="X482" t="s">
        <v>5894</v>
      </c>
      <c r="Y482">
        <v>302</v>
      </c>
      <c r="Z482">
        <v>109</v>
      </c>
      <c r="AA482">
        <v>415</v>
      </c>
      <c r="AB482">
        <v>0</v>
      </c>
      <c r="AC482">
        <v>10</v>
      </c>
      <c r="AD482">
        <v>0</v>
      </c>
      <c r="AE482" t="s">
        <v>6029</v>
      </c>
      <c r="AF482" s="1">
        <v>46203</v>
      </c>
      <c r="AG482" t="s">
        <v>6407</v>
      </c>
      <c r="AH482" t="s">
        <v>6035</v>
      </c>
      <c r="AI482" t="s">
        <v>6028</v>
      </c>
      <c r="AJ482" t="s">
        <v>6925</v>
      </c>
      <c r="AK482">
        <v>65000</v>
      </c>
      <c r="AL482">
        <v>1813.5</v>
      </c>
      <c r="AM482">
        <v>63186.5</v>
      </c>
      <c r="AN482">
        <v>52000</v>
      </c>
      <c r="AO482">
        <v>11186.5</v>
      </c>
      <c r="AP482">
        <v>0.17699999999999999</v>
      </c>
    </row>
    <row r="483" spans="1:42" hidden="1" x14ac:dyDescent="0.35">
      <c r="A483" t="s">
        <v>796</v>
      </c>
      <c r="B483" s="1">
        <v>45239</v>
      </c>
      <c r="C483" t="s">
        <v>501</v>
      </c>
      <c r="D483" t="s">
        <v>87</v>
      </c>
      <c r="E483">
        <v>3</v>
      </c>
      <c r="F483" t="s">
        <v>128</v>
      </c>
      <c r="G483" t="s">
        <v>16</v>
      </c>
      <c r="H483" t="s">
        <v>32</v>
      </c>
      <c r="I483" t="s">
        <v>43</v>
      </c>
      <c r="J483" t="s">
        <v>50</v>
      </c>
      <c r="K483">
        <v>2023</v>
      </c>
      <c r="L483" t="s">
        <v>51</v>
      </c>
      <c r="M483" t="s">
        <v>5924</v>
      </c>
      <c r="N483" t="s">
        <v>5913</v>
      </c>
      <c r="O483" t="s">
        <v>5917</v>
      </c>
      <c r="P483" t="s">
        <v>5925</v>
      </c>
      <c r="Q483" t="s">
        <v>5926</v>
      </c>
      <c r="R483">
        <v>46000</v>
      </c>
      <c r="S483">
        <v>56000</v>
      </c>
      <c r="T483">
        <v>0.17860000000000001</v>
      </c>
      <c r="U483" t="s">
        <v>5920</v>
      </c>
      <c r="V483">
        <v>12</v>
      </c>
      <c r="W483" s="1">
        <v>44847</v>
      </c>
      <c r="X483" t="s">
        <v>5894</v>
      </c>
      <c r="Y483">
        <v>224</v>
      </c>
      <c r="Z483">
        <v>96</v>
      </c>
      <c r="AA483">
        <v>304</v>
      </c>
      <c r="AB483">
        <v>54</v>
      </c>
      <c r="AC483">
        <v>10</v>
      </c>
      <c r="AD483">
        <v>2484000</v>
      </c>
      <c r="AE483" t="s">
        <v>6025</v>
      </c>
      <c r="AF483" s="1">
        <v>46203</v>
      </c>
      <c r="AG483" t="s">
        <v>6222</v>
      </c>
      <c r="AH483" t="s">
        <v>6035</v>
      </c>
      <c r="AI483" t="s">
        <v>6028</v>
      </c>
      <c r="AJ483" t="s">
        <v>6925</v>
      </c>
      <c r="AK483">
        <v>168000</v>
      </c>
      <c r="AL483">
        <v>8601.6</v>
      </c>
      <c r="AM483">
        <v>159398.39999999999</v>
      </c>
      <c r="AN483">
        <v>138000</v>
      </c>
      <c r="AO483">
        <v>21398.400000000001</v>
      </c>
      <c r="AP483">
        <v>0.13420000000000001</v>
      </c>
    </row>
    <row r="484" spans="1:42" hidden="1" x14ac:dyDescent="0.35">
      <c r="A484" t="s">
        <v>700</v>
      </c>
      <c r="B484" s="1">
        <v>45225</v>
      </c>
      <c r="C484" t="s">
        <v>701</v>
      </c>
      <c r="D484" t="s">
        <v>105</v>
      </c>
      <c r="E484">
        <v>1</v>
      </c>
      <c r="F484" t="s">
        <v>48</v>
      </c>
      <c r="G484" t="s">
        <v>16</v>
      </c>
      <c r="H484" t="s">
        <v>17</v>
      </c>
      <c r="I484" t="s">
        <v>33</v>
      </c>
      <c r="J484" t="s">
        <v>55</v>
      </c>
      <c r="K484">
        <v>2023</v>
      </c>
      <c r="L484" t="s">
        <v>51</v>
      </c>
      <c r="M484" t="s">
        <v>5916</v>
      </c>
      <c r="N484" t="s">
        <v>5913</v>
      </c>
      <c r="O484" t="s">
        <v>5917</v>
      </c>
      <c r="P484" t="s">
        <v>5918</v>
      </c>
      <c r="Q484" t="s">
        <v>5919</v>
      </c>
      <c r="R484">
        <v>63000</v>
      </c>
      <c r="S484">
        <v>76000</v>
      </c>
      <c r="T484">
        <v>0.1711</v>
      </c>
      <c r="U484" t="s">
        <v>5920</v>
      </c>
      <c r="V484">
        <v>12</v>
      </c>
      <c r="W484" s="1">
        <v>44617</v>
      </c>
      <c r="X484" t="s">
        <v>5894</v>
      </c>
      <c r="Y484">
        <v>252</v>
      </c>
      <c r="Z484">
        <v>75</v>
      </c>
      <c r="AA484">
        <v>289</v>
      </c>
      <c r="AB484">
        <v>48</v>
      </c>
      <c r="AC484">
        <v>10</v>
      </c>
      <c r="AD484">
        <v>3024000</v>
      </c>
      <c r="AE484" t="s">
        <v>6025</v>
      </c>
      <c r="AF484" s="1">
        <v>46203</v>
      </c>
      <c r="AG484" t="s">
        <v>6408</v>
      </c>
      <c r="AH484" t="s">
        <v>6027</v>
      </c>
      <c r="AI484" t="s">
        <v>6028</v>
      </c>
      <c r="AJ484" t="s">
        <v>6925</v>
      </c>
      <c r="AK484">
        <v>76000</v>
      </c>
      <c r="AL484">
        <v>10092.799999999999</v>
      </c>
      <c r="AM484">
        <v>65907.199999999997</v>
      </c>
      <c r="AN484">
        <v>63000</v>
      </c>
      <c r="AO484">
        <v>2907.2</v>
      </c>
      <c r="AP484">
        <v>4.41E-2</v>
      </c>
    </row>
    <row r="485" spans="1:42" hidden="1" x14ac:dyDescent="0.35">
      <c r="A485" t="s">
        <v>702</v>
      </c>
      <c r="B485" s="1">
        <v>45280</v>
      </c>
      <c r="C485" t="s">
        <v>355</v>
      </c>
      <c r="D485" t="s">
        <v>123</v>
      </c>
      <c r="E485">
        <v>2</v>
      </c>
      <c r="F485" t="s">
        <v>48</v>
      </c>
      <c r="G485" t="s">
        <v>16</v>
      </c>
      <c r="H485" t="s">
        <v>25</v>
      </c>
      <c r="I485" t="s">
        <v>33</v>
      </c>
      <c r="J485" t="s">
        <v>155</v>
      </c>
      <c r="K485">
        <v>2023</v>
      </c>
      <c r="L485" t="s">
        <v>51</v>
      </c>
      <c r="M485" t="s">
        <v>5927</v>
      </c>
      <c r="N485" t="s">
        <v>5913</v>
      </c>
      <c r="O485" t="s">
        <v>5917</v>
      </c>
      <c r="P485" t="s">
        <v>5928</v>
      </c>
      <c r="Q485" t="s">
        <v>5929</v>
      </c>
      <c r="R485">
        <v>44000</v>
      </c>
      <c r="S485">
        <v>53000</v>
      </c>
      <c r="T485">
        <v>0.16980000000000001</v>
      </c>
      <c r="U485" t="s">
        <v>5920</v>
      </c>
      <c r="V485">
        <v>12</v>
      </c>
      <c r="W485" s="1">
        <v>45435</v>
      </c>
      <c r="X485" t="s">
        <v>5894</v>
      </c>
      <c r="Y485">
        <v>246</v>
      </c>
      <c r="Z485">
        <v>92</v>
      </c>
      <c r="AA485">
        <v>223</v>
      </c>
      <c r="AB485">
        <v>48</v>
      </c>
      <c r="AC485">
        <v>10</v>
      </c>
      <c r="AD485">
        <v>2112000</v>
      </c>
      <c r="AE485" t="s">
        <v>6025</v>
      </c>
      <c r="AF485" s="1">
        <v>46203</v>
      </c>
      <c r="AG485" t="s">
        <v>6228</v>
      </c>
      <c r="AH485" t="s">
        <v>6035</v>
      </c>
      <c r="AI485" t="s">
        <v>6028</v>
      </c>
      <c r="AJ485" t="s">
        <v>6925</v>
      </c>
      <c r="AK485">
        <v>106000</v>
      </c>
      <c r="AL485">
        <v>12942.6</v>
      </c>
      <c r="AM485">
        <v>93057.4</v>
      </c>
      <c r="AN485">
        <v>88000</v>
      </c>
      <c r="AO485">
        <v>5057.3999999999996</v>
      </c>
      <c r="AP485">
        <v>5.4300000000000001E-2</v>
      </c>
    </row>
    <row r="486" spans="1:42" hidden="1" x14ac:dyDescent="0.35">
      <c r="A486" t="s">
        <v>703</v>
      </c>
      <c r="B486" s="1">
        <v>45154</v>
      </c>
      <c r="C486" t="s">
        <v>704</v>
      </c>
      <c r="D486" t="s">
        <v>100</v>
      </c>
      <c r="E486">
        <v>1</v>
      </c>
      <c r="F486" t="s">
        <v>58</v>
      </c>
      <c r="G486" t="s">
        <v>31</v>
      </c>
      <c r="H486" t="s">
        <v>32</v>
      </c>
      <c r="I486" t="s">
        <v>43</v>
      </c>
      <c r="J486" t="s">
        <v>59</v>
      </c>
      <c r="K486">
        <v>2023</v>
      </c>
      <c r="L486" t="s">
        <v>60</v>
      </c>
      <c r="M486" t="s">
        <v>5941</v>
      </c>
      <c r="N486" t="s">
        <v>5931</v>
      </c>
      <c r="O486" t="s">
        <v>5942</v>
      </c>
      <c r="P486" t="s">
        <v>5938</v>
      </c>
      <c r="Q486" t="s">
        <v>5943</v>
      </c>
      <c r="R486">
        <v>9800</v>
      </c>
      <c r="S486">
        <v>12500</v>
      </c>
      <c r="T486">
        <v>0.216</v>
      </c>
      <c r="U486" t="s">
        <v>5940</v>
      </c>
      <c r="V486">
        <v>6</v>
      </c>
      <c r="W486" s="1">
        <v>45383</v>
      </c>
      <c r="X486" t="s">
        <v>5894</v>
      </c>
      <c r="Y486">
        <v>102</v>
      </c>
      <c r="Z486">
        <v>94</v>
      </c>
      <c r="AA486">
        <v>142</v>
      </c>
      <c r="AB486">
        <v>76</v>
      </c>
      <c r="AC486">
        <v>10</v>
      </c>
      <c r="AD486">
        <v>744800</v>
      </c>
      <c r="AE486" t="s">
        <v>6025</v>
      </c>
      <c r="AF486" s="1">
        <v>46203</v>
      </c>
      <c r="AG486" t="s">
        <v>6409</v>
      </c>
      <c r="AH486" t="s">
        <v>6035</v>
      </c>
      <c r="AI486" t="s">
        <v>6028</v>
      </c>
      <c r="AJ486" t="s">
        <v>6925</v>
      </c>
      <c r="AK486">
        <v>12500</v>
      </c>
      <c r="AL486">
        <v>1358.75</v>
      </c>
      <c r="AM486">
        <v>11141.25</v>
      </c>
      <c r="AN486">
        <v>9800</v>
      </c>
      <c r="AO486">
        <v>1341.25</v>
      </c>
      <c r="AP486">
        <v>0.12039999999999999</v>
      </c>
    </row>
    <row r="487" spans="1:42" hidden="1" x14ac:dyDescent="0.35">
      <c r="A487" t="s">
        <v>705</v>
      </c>
      <c r="B487" s="1">
        <v>45231</v>
      </c>
      <c r="C487" t="s">
        <v>706</v>
      </c>
      <c r="D487" t="s">
        <v>173</v>
      </c>
      <c r="E487">
        <v>1</v>
      </c>
      <c r="F487" t="s">
        <v>30</v>
      </c>
      <c r="G487" t="s">
        <v>71</v>
      </c>
      <c r="H487" t="s">
        <v>32</v>
      </c>
      <c r="I487" t="s">
        <v>26</v>
      </c>
      <c r="J487" t="s">
        <v>50</v>
      </c>
      <c r="K487">
        <v>2023</v>
      </c>
      <c r="L487" t="s">
        <v>51</v>
      </c>
      <c r="M487" t="s">
        <v>5904</v>
      </c>
      <c r="N487" t="s">
        <v>5889</v>
      </c>
      <c r="O487" t="s">
        <v>5898</v>
      </c>
      <c r="P487" t="s">
        <v>5899</v>
      </c>
      <c r="Q487" t="s">
        <v>5905</v>
      </c>
      <c r="R487">
        <v>12500</v>
      </c>
      <c r="S487">
        <v>15500</v>
      </c>
      <c r="T487">
        <v>0.19350000000000001</v>
      </c>
      <c r="U487" t="s">
        <v>5901</v>
      </c>
      <c r="V487">
        <v>12</v>
      </c>
      <c r="W487" s="1">
        <v>45140</v>
      </c>
      <c r="X487" t="s">
        <v>5894</v>
      </c>
      <c r="Y487">
        <v>313</v>
      </c>
      <c r="Z487">
        <v>58</v>
      </c>
      <c r="AA487">
        <v>294</v>
      </c>
      <c r="AB487">
        <v>65</v>
      </c>
      <c r="AC487">
        <v>10</v>
      </c>
      <c r="AD487">
        <v>812500</v>
      </c>
      <c r="AE487" t="s">
        <v>6025</v>
      </c>
      <c r="AF487" s="1">
        <v>46203</v>
      </c>
      <c r="AG487" t="s">
        <v>6410</v>
      </c>
      <c r="AH487" t="s">
        <v>6027</v>
      </c>
      <c r="AI487" t="s">
        <v>6028</v>
      </c>
      <c r="AJ487" t="s">
        <v>6925</v>
      </c>
      <c r="AK487">
        <v>15500</v>
      </c>
      <c r="AL487">
        <v>788.95</v>
      </c>
      <c r="AM487">
        <v>14711.05</v>
      </c>
      <c r="AN487">
        <v>12500</v>
      </c>
      <c r="AO487">
        <v>2211.0500000000002</v>
      </c>
      <c r="AP487">
        <v>0.15029999999999999</v>
      </c>
    </row>
    <row r="488" spans="1:42" hidden="1" x14ac:dyDescent="0.35">
      <c r="A488" t="s">
        <v>816</v>
      </c>
      <c r="B488" s="1">
        <v>45144</v>
      </c>
      <c r="C488" t="s">
        <v>817</v>
      </c>
      <c r="D488" t="s">
        <v>173</v>
      </c>
      <c r="E488">
        <v>2</v>
      </c>
      <c r="F488" t="s">
        <v>24</v>
      </c>
      <c r="G488" t="s">
        <v>96</v>
      </c>
      <c r="H488" t="s">
        <v>25</v>
      </c>
      <c r="I488" t="s">
        <v>43</v>
      </c>
      <c r="J488" t="s">
        <v>59</v>
      </c>
      <c r="K488">
        <v>2023</v>
      </c>
      <c r="L488" t="s">
        <v>60</v>
      </c>
      <c r="M488" t="s">
        <v>5904</v>
      </c>
      <c r="N488" t="s">
        <v>5889</v>
      </c>
      <c r="O488" t="s">
        <v>5898</v>
      </c>
      <c r="P488" t="s">
        <v>5899</v>
      </c>
      <c r="Q488" t="s">
        <v>5905</v>
      </c>
      <c r="R488">
        <v>12500</v>
      </c>
      <c r="S488">
        <v>15500</v>
      </c>
      <c r="T488">
        <v>0.19350000000000001</v>
      </c>
      <c r="U488" t="s">
        <v>5901</v>
      </c>
      <c r="V488">
        <v>12</v>
      </c>
      <c r="W488" s="1">
        <v>45140</v>
      </c>
      <c r="X488" t="s">
        <v>5894</v>
      </c>
      <c r="Y488">
        <v>313</v>
      </c>
      <c r="Z488">
        <v>58</v>
      </c>
      <c r="AA488">
        <v>294</v>
      </c>
      <c r="AB488">
        <v>65</v>
      </c>
      <c r="AC488">
        <v>10</v>
      </c>
      <c r="AD488">
        <v>812500</v>
      </c>
      <c r="AE488" t="s">
        <v>6025</v>
      </c>
      <c r="AF488" s="1">
        <v>46203</v>
      </c>
      <c r="AG488" t="s">
        <v>6225</v>
      </c>
      <c r="AH488" t="s">
        <v>6027</v>
      </c>
      <c r="AI488" t="s">
        <v>6028</v>
      </c>
      <c r="AJ488" t="s">
        <v>6925</v>
      </c>
      <c r="AK488">
        <v>31000</v>
      </c>
      <c r="AL488">
        <v>1497.3</v>
      </c>
      <c r="AM488">
        <v>29502.7</v>
      </c>
      <c r="AN488">
        <v>25000</v>
      </c>
      <c r="AO488">
        <v>4502.7</v>
      </c>
      <c r="AP488">
        <v>0.15260000000000001</v>
      </c>
    </row>
    <row r="489" spans="1:42" hidden="1" x14ac:dyDescent="0.35">
      <c r="A489" t="s">
        <v>709</v>
      </c>
      <c r="B489" s="1">
        <v>44949</v>
      </c>
      <c r="C489" t="s">
        <v>710</v>
      </c>
      <c r="D489" t="s">
        <v>180</v>
      </c>
      <c r="E489">
        <v>2</v>
      </c>
      <c r="F489" t="s">
        <v>15</v>
      </c>
      <c r="G489" t="s">
        <v>71</v>
      </c>
      <c r="H489" t="s">
        <v>32</v>
      </c>
      <c r="I489" t="s">
        <v>33</v>
      </c>
      <c r="J489" t="s">
        <v>112</v>
      </c>
      <c r="K489">
        <v>2023</v>
      </c>
      <c r="L489" t="s">
        <v>20</v>
      </c>
      <c r="M489" t="s">
        <v>5956</v>
      </c>
      <c r="N489" t="s">
        <v>5949</v>
      </c>
      <c r="O489" t="s">
        <v>5957</v>
      </c>
      <c r="P489" t="s">
        <v>5958</v>
      </c>
      <c r="Q489" t="s">
        <v>5959</v>
      </c>
      <c r="R489">
        <v>3100</v>
      </c>
      <c r="S489">
        <v>4200</v>
      </c>
      <c r="T489">
        <v>0.26190000000000002</v>
      </c>
      <c r="U489" t="s">
        <v>5909</v>
      </c>
      <c r="V489">
        <v>12</v>
      </c>
      <c r="W489" s="1">
        <v>45029</v>
      </c>
      <c r="X489" t="s">
        <v>5894</v>
      </c>
      <c r="Y489">
        <v>165</v>
      </c>
      <c r="Z489">
        <v>119</v>
      </c>
      <c r="AA489">
        <v>218</v>
      </c>
      <c r="AB489">
        <v>22</v>
      </c>
      <c r="AC489">
        <v>10</v>
      </c>
      <c r="AD489">
        <v>68200</v>
      </c>
      <c r="AE489" t="s">
        <v>6025</v>
      </c>
      <c r="AF489" s="1">
        <v>46203</v>
      </c>
      <c r="AG489" t="s">
        <v>6411</v>
      </c>
      <c r="AH489" t="s">
        <v>6027</v>
      </c>
      <c r="AI489" t="s">
        <v>6028</v>
      </c>
      <c r="AJ489" t="s">
        <v>6924</v>
      </c>
      <c r="AK489">
        <v>8400</v>
      </c>
      <c r="AL489">
        <v>626.64</v>
      </c>
      <c r="AM489">
        <v>7773.36</v>
      </c>
      <c r="AN489">
        <v>6200</v>
      </c>
      <c r="AO489">
        <v>1573.36</v>
      </c>
      <c r="AP489">
        <v>0.2024</v>
      </c>
    </row>
    <row r="490" spans="1:42" hidden="1" x14ac:dyDescent="0.35">
      <c r="A490" t="s">
        <v>1254</v>
      </c>
      <c r="B490" s="1">
        <v>45254</v>
      </c>
      <c r="C490" t="s">
        <v>353</v>
      </c>
      <c r="D490" t="s">
        <v>183</v>
      </c>
      <c r="E490">
        <v>1</v>
      </c>
      <c r="F490" t="s">
        <v>24</v>
      </c>
      <c r="G490" t="s">
        <v>71</v>
      </c>
      <c r="H490" t="s">
        <v>17</v>
      </c>
      <c r="I490" t="s">
        <v>26</v>
      </c>
      <c r="J490" t="s">
        <v>50</v>
      </c>
      <c r="K490">
        <v>2023</v>
      </c>
      <c r="L490" t="s">
        <v>51</v>
      </c>
      <c r="M490" t="s">
        <v>6010</v>
      </c>
      <c r="N490" t="s">
        <v>5949</v>
      </c>
      <c r="O490" t="s">
        <v>6011</v>
      </c>
      <c r="P490" t="s">
        <v>6012</v>
      </c>
      <c r="Q490" t="s">
        <v>6013</v>
      </c>
      <c r="R490">
        <v>2700</v>
      </c>
      <c r="S490">
        <v>3500</v>
      </c>
      <c r="T490">
        <v>0.2286</v>
      </c>
      <c r="U490" t="s">
        <v>5920</v>
      </c>
      <c r="V490">
        <v>12</v>
      </c>
      <c r="W490" s="1">
        <v>45369</v>
      </c>
      <c r="X490" t="s">
        <v>5894</v>
      </c>
      <c r="Y490">
        <v>71</v>
      </c>
      <c r="Z490">
        <v>95</v>
      </c>
      <c r="AA490">
        <v>147</v>
      </c>
      <c r="AB490">
        <v>51</v>
      </c>
      <c r="AC490">
        <v>10</v>
      </c>
      <c r="AD490">
        <v>137700</v>
      </c>
      <c r="AE490" t="s">
        <v>6025</v>
      </c>
      <c r="AF490" s="1">
        <v>46203</v>
      </c>
      <c r="AG490" t="s">
        <v>6226</v>
      </c>
      <c r="AH490" t="s">
        <v>6035</v>
      </c>
      <c r="AI490" t="s">
        <v>6028</v>
      </c>
      <c r="AJ490" t="s">
        <v>6925</v>
      </c>
      <c r="AK490">
        <v>3500</v>
      </c>
      <c r="AL490">
        <v>124.25</v>
      </c>
      <c r="AM490">
        <v>3375.75</v>
      </c>
      <c r="AN490">
        <v>2700</v>
      </c>
      <c r="AO490">
        <v>675.75</v>
      </c>
      <c r="AP490">
        <v>0.20019999999999999</v>
      </c>
    </row>
    <row r="491" spans="1:42" hidden="1" x14ac:dyDescent="0.35">
      <c r="A491" t="s">
        <v>1508</v>
      </c>
      <c r="B491" s="1">
        <v>44992</v>
      </c>
      <c r="C491" t="s">
        <v>1509</v>
      </c>
      <c r="D491" t="s">
        <v>100</v>
      </c>
      <c r="E491">
        <v>2</v>
      </c>
      <c r="F491" t="s">
        <v>24</v>
      </c>
      <c r="G491" t="s">
        <v>16</v>
      </c>
      <c r="H491" t="s">
        <v>17</v>
      </c>
      <c r="I491" t="s">
        <v>33</v>
      </c>
      <c r="J491" t="s">
        <v>39</v>
      </c>
      <c r="K491">
        <v>2023</v>
      </c>
      <c r="L491" t="s">
        <v>20</v>
      </c>
      <c r="M491" t="s">
        <v>5941</v>
      </c>
      <c r="N491" t="s">
        <v>5931</v>
      </c>
      <c r="O491" t="s">
        <v>5942</v>
      </c>
      <c r="P491" t="s">
        <v>5938</v>
      </c>
      <c r="Q491" t="s">
        <v>5943</v>
      </c>
      <c r="R491">
        <v>9800</v>
      </c>
      <c r="S491">
        <v>12500</v>
      </c>
      <c r="T491">
        <v>0.216</v>
      </c>
      <c r="U491" t="s">
        <v>5940</v>
      </c>
      <c r="V491">
        <v>6</v>
      </c>
      <c r="W491" s="1">
        <v>45383</v>
      </c>
      <c r="X491" t="s">
        <v>5894</v>
      </c>
      <c r="Y491">
        <v>102</v>
      </c>
      <c r="Z491">
        <v>94</v>
      </c>
      <c r="AA491">
        <v>142</v>
      </c>
      <c r="AB491">
        <v>76</v>
      </c>
      <c r="AC491">
        <v>10</v>
      </c>
      <c r="AD491">
        <v>744800</v>
      </c>
      <c r="AE491" t="s">
        <v>6025</v>
      </c>
      <c r="AF491" s="1">
        <v>46203</v>
      </c>
      <c r="AG491" t="s">
        <v>6227</v>
      </c>
      <c r="AH491" t="s">
        <v>6027</v>
      </c>
      <c r="AI491" t="s">
        <v>6028</v>
      </c>
      <c r="AJ491" t="s">
        <v>6924</v>
      </c>
      <c r="AK491">
        <v>25000</v>
      </c>
      <c r="AL491">
        <v>992.5</v>
      </c>
      <c r="AM491">
        <v>24007.5</v>
      </c>
      <c r="AN491">
        <v>19600</v>
      </c>
      <c r="AO491">
        <v>4407.5</v>
      </c>
      <c r="AP491">
        <v>0.18360000000000001</v>
      </c>
    </row>
    <row r="492" spans="1:42" hidden="1" x14ac:dyDescent="0.35">
      <c r="A492" t="s">
        <v>714</v>
      </c>
      <c r="B492" s="1">
        <v>45154</v>
      </c>
      <c r="C492" t="s">
        <v>462</v>
      </c>
      <c r="D492" t="s">
        <v>108</v>
      </c>
      <c r="E492">
        <v>3</v>
      </c>
      <c r="F492" t="s">
        <v>58</v>
      </c>
      <c r="G492" t="s">
        <v>96</v>
      </c>
      <c r="H492" t="s">
        <v>32</v>
      </c>
      <c r="I492" t="s">
        <v>18</v>
      </c>
      <c r="J492" t="s">
        <v>59</v>
      </c>
      <c r="K492">
        <v>2023</v>
      </c>
      <c r="L492" t="s">
        <v>60</v>
      </c>
      <c r="M492" t="s">
        <v>5977</v>
      </c>
      <c r="N492" t="s">
        <v>5974</v>
      </c>
      <c r="O492" t="s">
        <v>5978</v>
      </c>
      <c r="P492" t="s">
        <v>5979</v>
      </c>
      <c r="Q492" t="s">
        <v>5980</v>
      </c>
      <c r="R492">
        <v>3000</v>
      </c>
      <c r="S492">
        <v>3900</v>
      </c>
      <c r="T492">
        <v>0.23080000000000001</v>
      </c>
      <c r="U492" t="s">
        <v>5920</v>
      </c>
      <c r="V492">
        <v>36</v>
      </c>
      <c r="W492" s="1">
        <v>44816</v>
      </c>
      <c r="X492" t="s">
        <v>5894</v>
      </c>
      <c r="Y492">
        <v>237</v>
      </c>
      <c r="Z492">
        <v>110</v>
      </c>
      <c r="AA492">
        <v>240</v>
      </c>
      <c r="AB492">
        <v>48</v>
      </c>
      <c r="AC492">
        <v>10</v>
      </c>
      <c r="AD492">
        <v>144000</v>
      </c>
      <c r="AE492" t="s">
        <v>6025</v>
      </c>
      <c r="AF492" s="1">
        <v>46203</v>
      </c>
      <c r="AG492" t="s">
        <v>6288</v>
      </c>
      <c r="AH492" t="s">
        <v>6027</v>
      </c>
      <c r="AI492" t="s">
        <v>6028</v>
      </c>
      <c r="AJ492" t="s">
        <v>6925</v>
      </c>
      <c r="AK492">
        <v>11700</v>
      </c>
      <c r="AL492">
        <v>616.59</v>
      </c>
      <c r="AM492">
        <v>11083.41</v>
      </c>
      <c r="AN492">
        <v>9000</v>
      </c>
      <c r="AO492">
        <v>2083.41</v>
      </c>
      <c r="AP492">
        <v>0.188</v>
      </c>
    </row>
    <row r="493" spans="1:42" hidden="1" x14ac:dyDescent="0.35">
      <c r="A493" t="s">
        <v>715</v>
      </c>
      <c r="B493" s="1">
        <v>44956</v>
      </c>
      <c r="C493" t="s">
        <v>716</v>
      </c>
      <c r="D493" t="s">
        <v>140</v>
      </c>
      <c r="E493">
        <v>1</v>
      </c>
      <c r="F493" t="s">
        <v>15</v>
      </c>
      <c r="G493" t="s">
        <v>79</v>
      </c>
      <c r="H493" t="s">
        <v>17</v>
      </c>
      <c r="I493" t="s">
        <v>26</v>
      </c>
      <c r="J493" t="s">
        <v>112</v>
      </c>
      <c r="K493">
        <v>2023</v>
      </c>
      <c r="L493" t="s">
        <v>20</v>
      </c>
      <c r="M493" t="s">
        <v>5944</v>
      </c>
      <c r="N493" t="s">
        <v>5931</v>
      </c>
      <c r="O493" t="s">
        <v>5945</v>
      </c>
      <c r="P493" t="s">
        <v>5946</v>
      </c>
      <c r="Q493" t="s">
        <v>5947</v>
      </c>
      <c r="R493">
        <v>6500</v>
      </c>
      <c r="S493">
        <v>8500</v>
      </c>
      <c r="T493">
        <v>0.23530000000000001</v>
      </c>
      <c r="U493" t="s">
        <v>5940</v>
      </c>
      <c r="V493">
        <v>6</v>
      </c>
      <c r="W493" s="1">
        <v>44693</v>
      </c>
      <c r="X493" t="s">
        <v>5894</v>
      </c>
      <c r="Y493">
        <v>116</v>
      </c>
      <c r="Z493">
        <v>117</v>
      </c>
      <c r="AA493">
        <v>124</v>
      </c>
      <c r="AB493">
        <v>67</v>
      </c>
      <c r="AC493">
        <v>10</v>
      </c>
      <c r="AD493">
        <v>435500</v>
      </c>
      <c r="AE493" t="s">
        <v>6025</v>
      </c>
      <c r="AF493" s="1">
        <v>46203</v>
      </c>
      <c r="AG493" t="s">
        <v>6413</v>
      </c>
      <c r="AH493" t="s">
        <v>6035</v>
      </c>
      <c r="AI493" t="s">
        <v>6028</v>
      </c>
      <c r="AJ493" t="s">
        <v>6924</v>
      </c>
      <c r="AK493">
        <v>8500</v>
      </c>
      <c r="AL493">
        <v>102</v>
      </c>
      <c r="AM493">
        <v>8398</v>
      </c>
      <c r="AN493">
        <v>6500</v>
      </c>
      <c r="AO493">
        <v>1898</v>
      </c>
      <c r="AP493">
        <v>0.22600000000000001</v>
      </c>
    </row>
    <row r="494" spans="1:42" hidden="1" x14ac:dyDescent="0.35">
      <c r="A494" t="s">
        <v>717</v>
      </c>
      <c r="B494" s="1">
        <v>45187</v>
      </c>
      <c r="C494" t="s">
        <v>718</v>
      </c>
      <c r="D494" t="s">
        <v>87</v>
      </c>
      <c r="E494">
        <v>1</v>
      </c>
      <c r="F494" t="s">
        <v>24</v>
      </c>
      <c r="G494" t="s">
        <v>96</v>
      </c>
      <c r="H494" t="s">
        <v>32</v>
      </c>
      <c r="I494" t="s">
        <v>43</v>
      </c>
      <c r="J494" t="s">
        <v>109</v>
      </c>
      <c r="K494">
        <v>2023</v>
      </c>
      <c r="L494" t="s">
        <v>60</v>
      </c>
      <c r="M494" t="s">
        <v>5924</v>
      </c>
      <c r="N494" t="s">
        <v>5913</v>
      </c>
      <c r="O494" t="s">
        <v>5917</v>
      </c>
      <c r="P494" t="s">
        <v>5925</v>
      </c>
      <c r="Q494" t="s">
        <v>5926</v>
      </c>
      <c r="R494">
        <v>46000</v>
      </c>
      <c r="S494">
        <v>56000</v>
      </c>
      <c r="T494">
        <v>0.17860000000000001</v>
      </c>
      <c r="U494" t="s">
        <v>5920</v>
      </c>
      <c r="V494">
        <v>12</v>
      </c>
      <c r="W494" s="1">
        <v>44847</v>
      </c>
      <c r="X494" t="s">
        <v>5894</v>
      </c>
      <c r="Y494">
        <v>224</v>
      </c>
      <c r="Z494">
        <v>96</v>
      </c>
      <c r="AA494">
        <v>304</v>
      </c>
      <c r="AB494">
        <v>54</v>
      </c>
      <c r="AC494">
        <v>10</v>
      </c>
      <c r="AD494">
        <v>2484000</v>
      </c>
      <c r="AE494" t="s">
        <v>6025</v>
      </c>
      <c r="AF494" s="1">
        <v>46203</v>
      </c>
      <c r="AG494" t="s">
        <v>6400</v>
      </c>
      <c r="AH494" t="s">
        <v>6027</v>
      </c>
      <c r="AI494" t="s">
        <v>6028</v>
      </c>
      <c r="AJ494" t="s">
        <v>6925</v>
      </c>
      <c r="AK494">
        <v>56000</v>
      </c>
      <c r="AL494">
        <v>1019.2</v>
      </c>
      <c r="AM494">
        <v>54980.800000000003</v>
      </c>
      <c r="AN494">
        <v>46000</v>
      </c>
      <c r="AO494">
        <v>8980.7999999999993</v>
      </c>
      <c r="AP494">
        <v>0.1633</v>
      </c>
    </row>
    <row r="495" spans="1:42" hidden="1" x14ac:dyDescent="0.35">
      <c r="A495" t="s">
        <v>719</v>
      </c>
      <c r="B495" s="1">
        <v>45056</v>
      </c>
      <c r="C495" t="s">
        <v>691</v>
      </c>
      <c r="D495" t="s">
        <v>23</v>
      </c>
      <c r="E495">
        <v>1</v>
      </c>
      <c r="F495" t="s">
        <v>128</v>
      </c>
      <c r="G495" t="s">
        <v>67</v>
      </c>
      <c r="H495" t="s">
        <v>25</v>
      </c>
      <c r="I495" t="s">
        <v>33</v>
      </c>
      <c r="J495" t="s">
        <v>75</v>
      </c>
      <c r="K495">
        <v>2023</v>
      </c>
      <c r="L495" t="s">
        <v>35</v>
      </c>
      <c r="M495" t="s">
        <v>5921</v>
      </c>
      <c r="N495" t="s">
        <v>5913</v>
      </c>
      <c r="O495" t="s">
        <v>5917</v>
      </c>
      <c r="P495" t="s">
        <v>5922</v>
      </c>
      <c r="Q495" t="s">
        <v>5923</v>
      </c>
      <c r="R495">
        <v>57000</v>
      </c>
      <c r="S495">
        <v>69000</v>
      </c>
      <c r="T495">
        <v>0.1739</v>
      </c>
      <c r="U495" t="s">
        <v>5920</v>
      </c>
      <c r="V495">
        <v>12</v>
      </c>
      <c r="W495" s="1">
        <v>44862</v>
      </c>
      <c r="X495" t="s">
        <v>5894</v>
      </c>
      <c r="Y495">
        <v>244</v>
      </c>
      <c r="Z495">
        <v>55</v>
      </c>
      <c r="AA495">
        <v>276</v>
      </c>
      <c r="AB495">
        <v>9</v>
      </c>
      <c r="AC495">
        <v>10</v>
      </c>
      <c r="AD495">
        <v>513000</v>
      </c>
      <c r="AE495" t="s">
        <v>6025</v>
      </c>
      <c r="AF495" s="1">
        <v>46203</v>
      </c>
      <c r="AG495" t="s">
        <v>6340</v>
      </c>
      <c r="AH495" t="s">
        <v>6035</v>
      </c>
      <c r="AI495" t="s">
        <v>6028</v>
      </c>
      <c r="AJ495" t="s">
        <v>6924</v>
      </c>
      <c r="AK495">
        <v>69000</v>
      </c>
      <c r="AL495">
        <v>8142</v>
      </c>
      <c r="AM495">
        <v>60858</v>
      </c>
      <c r="AN495">
        <v>57000</v>
      </c>
      <c r="AO495">
        <v>3858</v>
      </c>
      <c r="AP495">
        <v>6.3399999999999998E-2</v>
      </c>
    </row>
    <row r="496" spans="1:42" hidden="1" x14ac:dyDescent="0.35">
      <c r="A496" t="s">
        <v>720</v>
      </c>
      <c r="B496" s="1">
        <v>45156</v>
      </c>
      <c r="C496" t="s">
        <v>478</v>
      </c>
      <c r="D496" t="s">
        <v>95</v>
      </c>
      <c r="E496">
        <v>1</v>
      </c>
      <c r="F496" t="s">
        <v>128</v>
      </c>
      <c r="G496" t="s">
        <v>96</v>
      </c>
      <c r="H496" t="s">
        <v>17</v>
      </c>
      <c r="I496" t="s">
        <v>43</v>
      </c>
      <c r="J496" t="s">
        <v>59</v>
      </c>
      <c r="K496">
        <v>2023</v>
      </c>
      <c r="L496" t="s">
        <v>60</v>
      </c>
      <c r="M496" t="s">
        <v>5948</v>
      </c>
      <c r="N496" t="s">
        <v>5949</v>
      </c>
      <c r="O496" t="s">
        <v>5950</v>
      </c>
      <c r="P496" t="s">
        <v>5951</v>
      </c>
      <c r="Q496" t="s">
        <v>5952</v>
      </c>
      <c r="R496">
        <v>2900</v>
      </c>
      <c r="S496">
        <v>3800</v>
      </c>
      <c r="T496">
        <v>0.23680000000000001</v>
      </c>
      <c r="U496" t="s">
        <v>5940</v>
      </c>
      <c r="V496">
        <v>12</v>
      </c>
      <c r="W496" s="1">
        <v>45359</v>
      </c>
      <c r="X496" t="s">
        <v>5894</v>
      </c>
      <c r="Y496">
        <v>220</v>
      </c>
      <c r="Z496">
        <v>49</v>
      </c>
      <c r="AA496">
        <v>227</v>
      </c>
      <c r="AB496">
        <v>23</v>
      </c>
      <c r="AC496">
        <v>10</v>
      </c>
      <c r="AD496">
        <v>66700</v>
      </c>
      <c r="AE496" t="s">
        <v>6025</v>
      </c>
      <c r="AF496" s="1">
        <v>46203</v>
      </c>
      <c r="AG496" t="s">
        <v>6258</v>
      </c>
      <c r="AH496" t="s">
        <v>6027</v>
      </c>
      <c r="AI496" t="s">
        <v>6028</v>
      </c>
      <c r="AJ496" t="s">
        <v>6925</v>
      </c>
      <c r="AK496">
        <v>3800</v>
      </c>
      <c r="AL496">
        <v>21.66</v>
      </c>
      <c r="AM496">
        <v>3778.34</v>
      </c>
      <c r="AN496">
        <v>2900</v>
      </c>
      <c r="AO496">
        <v>878.34</v>
      </c>
      <c r="AP496">
        <v>0.23250000000000001</v>
      </c>
    </row>
    <row r="497" spans="1:42" hidden="1" x14ac:dyDescent="0.35">
      <c r="A497" t="s">
        <v>858</v>
      </c>
      <c r="B497" s="1">
        <v>45270</v>
      </c>
      <c r="C497" t="s">
        <v>358</v>
      </c>
      <c r="D497" t="s">
        <v>65</v>
      </c>
      <c r="E497">
        <v>2</v>
      </c>
      <c r="F497" t="s">
        <v>30</v>
      </c>
      <c r="G497" t="s">
        <v>31</v>
      </c>
      <c r="H497" t="s">
        <v>17</v>
      </c>
      <c r="I497" t="s">
        <v>33</v>
      </c>
      <c r="J497" t="s">
        <v>155</v>
      </c>
      <c r="K497">
        <v>2023</v>
      </c>
      <c r="L497" t="s">
        <v>51</v>
      </c>
      <c r="M497" t="s">
        <v>5906</v>
      </c>
      <c r="N497" t="s">
        <v>5889</v>
      </c>
      <c r="O497" t="s">
        <v>5898</v>
      </c>
      <c r="P497" t="s">
        <v>5907</v>
      </c>
      <c r="Q497" t="s">
        <v>5908</v>
      </c>
      <c r="R497">
        <v>17500</v>
      </c>
      <c r="S497">
        <v>22000</v>
      </c>
      <c r="T497">
        <v>0.20449999999999999</v>
      </c>
      <c r="U497" t="s">
        <v>5909</v>
      </c>
      <c r="V497">
        <v>12</v>
      </c>
      <c r="W497" s="1">
        <v>45337</v>
      </c>
      <c r="X497" t="s">
        <v>5894</v>
      </c>
      <c r="Y497">
        <v>373</v>
      </c>
      <c r="Z497">
        <v>88</v>
      </c>
      <c r="AA497">
        <v>389</v>
      </c>
      <c r="AB497">
        <v>78</v>
      </c>
      <c r="AC497">
        <v>10</v>
      </c>
      <c r="AD497">
        <v>1365000</v>
      </c>
      <c r="AE497" t="s">
        <v>6025</v>
      </c>
      <c r="AF497" s="1">
        <v>46203</v>
      </c>
      <c r="AG497" t="s">
        <v>6229</v>
      </c>
      <c r="AH497" t="s">
        <v>6035</v>
      </c>
      <c r="AI497" t="s">
        <v>6028</v>
      </c>
      <c r="AJ497" t="s">
        <v>6925</v>
      </c>
      <c r="AK497">
        <v>44000</v>
      </c>
      <c r="AL497">
        <v>5209.6000000000004</v>
      </c>
      <c r="AM497">
        <v>38790.400000000001</v>
      </c>
      <c r="AN497">
        <v>35000</v>
      </c>
      <c r="AO497">
        <v>3790.4</v>
      </c>
      <c r="AP497">
        <v>9.7699999999999995E-2</v>
      </c>
    </row>
    <row r="498" spans="1:42" hidden="1" x14ac:dyDescent="0.35">
      <c r="A498" t="s">
        <v>721</v>
      </c>
      <c r="B498" s="1">
        <v>44970</v>
      </c>
      <c r="C498" t="s">
        <v>722</v>
      </c>
      <c r="D498" t="s">
        <v>115</v>
      </c>
      <c r="E498">
        <v>1</v>
      </c>
      <c r="F498" t="s">
        <v>24</v>
      </c>
      <c r="G498" t="s">
        <v>16</v>
      </c>
      <c r="H498" t="s">
        <v>32</v>
      </c>
      <c r="I498" t="s">
        <v>43</v>
      </c>
      <c r="J498" t="s">
        <v>19</v>
      </c>
      <c r="K498">
        <v>2023</v>
      </c>
      <c r="L498" t="s">
        <v>20</v>
      </c>
      <c r="M498" t="s">
        <v>5988</v>
      </c>
      <c r="N498" t="s">
        <v>5989</v>
      </c>
      <c r="O498" t="s">
        <v>5990</v>
      </c>
      <c r="P498" t="s">
        <v>5907</v>
      </c>
      <c r="Q498" t="s">
        <v>5991</v>
      </c>
      <c r="R498">
        <v>1600</v>
      </c>
      <c r="S498">
        <v>2200</v>
      </c>
      <c r="T498">
        <v>0.2727</v>
      </c>
      <c r="U498" t="s">
        <v>5909</v>
      </c>
      <c r="V498">
        <v>6</v>
      </c>
      <c r="W498" s="1">
        <v>45040</v>
      </c>
      <c r="X498" t="s">
        <v>5894</v>
      </c>
      <c r="Y498">
        <v>84</v>
      </c>
      <c r="Z498">
        <v>117</v>
      </c>
      <c r="AA498">
        <v>174</v>
      </c>
      <c r="AB498">
        <v>47</v>
      </c>
      <c r="AC498">
        <v>10</v>
      </c>
      <c r="AD498">
        <v>75200</v>
      </c>
      <c r="AE498" t="s">
        <v>6025</v>
      </c>
      <c r="AF498" s="1">
        <v>46203</v>
      </c>
      <c r="AG498" t="s">
        <v>6417</v>
      </c>
      <c r="AH498" t="s">
        <v>6035</v>
      </c>
      <c r="AI498" t="s">
        <v>6028</v>
      </c>
      <c r="AJ498" t="s">
        <v>6924</v>
      </c>
      <c r="AK498">
        <v>2200</v>
      </c>
      <c r="AL498">
        <v>215.16</v>
      </c>
      <c r="AM498">
        <v>1984.84</v>
      </c>
      <c r="AN498">
        <v>1600</v>
      </c>
      <c r="AO498">
        <v>384.84</v>
      </c>
      <c r="AP498">
        <v>0.19389999999999999</v>
      </c>
    </row>
    <row r="499" spans="1:42" hidden="1" x14ac:dyDescent="0.35">
      <c r="A499" t="s">
        <v>1340</v>
      </c>
      <c r="B499" s="1">
        <v>44954</v>
      </c>
      <c r="C499" t="s">
        <v>358</v>
      </c>
      <c r="D499" t="s">
        <v>200</v>
      </c>
      <c r="E499">
        <v>3</v>
      </c>
      <c r="F499" t="s">
        <v>24</v>
      </c>
      <c r="G499" t="s">
        <v>31</v>
      </c>
      <c r="H499" t="s">
        <v>25</v>
      </c>
      <c r="I499" t="s">
        <v>43</v>
      </c>
      <c r="J499" t="s">
        <v>112</v>
      </c>
      <c r="K499">
        <v>2023</v>
      </c>
      <c r="L499" t="s">
        <v>20</v>
      </c>
      <c r="M499" t="s">
        <v>5960</v>
      </c>
      <c r="N499" t="s">
        <v>5949</v>
      </c>
      <c r="O499" t="s">
        <v>5961</v>
      </c>
      <c r="P499" t="s">
        <v>5951</v>
      </c>
      <c r="Q499" t="s">
        <v>5962</v>
      </c>
      <c r="R499">
        <v>2100</v>
      </c>
      <c r="S499">
        <v>2800</v>
      </c>
      <c r="T499">
        <v>0.25</v>
      </c>
      <c r="U499" t="s">
        <v>5940</v>
      </c>
      <c r="V499">
        <v>12</v>
      </c>
      <c r="W499" s="1">
        <v>45378</v>
      </c>
      <c r="X499" t="s">
        <v>5894</v>
      </c>
      <c r="Y499">
        <v>198</v>
      </c>
      <c r="Z499">
        <v>79</v>
      </c>
      <c r="AA499">
        <v>243</v>
      </c>
      <c r="AB499">
        <v>87</v>
      </c>
      <c r="AC499">
        <v>10</v>
      </c>
      <c r="AD499">
        <v>182700</v>
      </c>
      <c r="AE499" t="s">
        <v>6025</v>
      </c>
      <c r="AF499" s="1">
        <v>46203</v>
      </c>
      <c r="AG499" t="s">
        <v>6229</v>
      </c>
      <c r="AH499" t="s">
        <v>6035</v>
      </c>
      <c r="AI499" t="s">
        <v>6028</v>
      </c>
      <c r="AJ499" t="s">
        <v>6924</v>
      </c>
      <c r="AK499">
        <v>8400</v>
      </c>
      <c r="AL499">
        <v>850.08</v>
      </c>
      <c r="AM499">
        <v>7549.92</v>
      </c>
      <c r="AN499">
        <v>6300</v>
      </c>
      <c r="AO499">
        <v>1249.92</v>
      </c>
      <c r="AP499">
        <v>0.1656</v>
      </c>
    </row>
    <row r="500" spans="1:42" hidden="1" x14ac:dyDescent="0.35">
      <c r="A500" t="s">
        <v>723</v>
      </c>
      <c r="B500" s="1">
        <v>45009</v>
      </c>
      <c r="C500" t="s">
        <v>724</v>
      </c>
      <c r="D500" t="s">
        <v>82</v>
      </c>
      <c r="E500">
        <v>1</v>
      </c>
      <c r="F500" t="s">
        <v>30</v>
      </c>
      <c r="G500" t="s">
        <v>16</v>
      </c>
      <c r="H500" t="s">
        <v>25</v>
      </c>
      <c r="I500" t="s">
        <v>18</v>
      </c>
      <c r="J500" t="s">
        <v>39</v>
      </c>
      <c r="K500">
        <v>2023</v>
      </c>
      <c r="L500" t="s">
        <v>20</v>
      </c>
      <c r="M500" t="s">
        <v>5895</v>
      </c>
      <c r="N500" t="s">
        <v>5889</v>
      </c>
      <c r="O500" t="s">
        <v>5890</v>
      </c>
      <c r="P500" t="s">
        <v>5891</v>
      </c>
      <c r="Q500" t="s">
        <v>5896</v>
      </c>
      <c r="R500">
        <v>78000</v>
      </c>
      <c r="S500">
        <v>95000</v>
      </c>
      <c r="T500">
        <v>0.1789</v>
      </c>
      <c r="U500" t="s">
        <v>5893</v>
      </c>
      <c r="V500">
        <v>12</v>
      </c>
      <c r="W500" s="1">
        <v>45187</v>
      </c>
      <c r="X500" t="s">
        <v>5894</v>
      </c>
      <c r="Y500">
        <v>351</v>
      </c>
      <c r="Z500">
        <v>112</v>
      </c>
      <c r="AA500">
        <v>335</v>
      </c>
      <c r="AB500">
        <v>32</v>
      </c>
      <c r="AC500">
        <v>10</v>
      </c>
      <c r="AD500">
        <v>2496000</v>
      </c>
      <c r="AE500" t="s">
        <v>6025</v>
      </c>
      <c r="AF500" s="1">
        <v>46203</v>
      </c>
      <c r="AG500" t="s">
        <v>6418</v>
      </c>
      <c r="AH500" t="s">
        <v>6035</v>
      </c>
      <c r="AI500" t="s">
        <v>6028</v>
      </c>
      <c r="AJ500" t="s">
        <v>6924</v>
      </c>
      <c r="AK500">
        <v>95000</v>
      </c>
      <c r="AL500">
        <v>9519</v>
      </c>
      <c r="AM500">
        <v>85481</v>
      </c>
      <c r="AN500">
        <v>78000</v>
      </c>
      <c r="AO500">
        <v>7481</v>
      </c>
      <c r="AP500">
        <v>8.7499999999999994E-2</v>
      </c>
    </row>
    <row r="501" spans="1:42" hidden="1" x14ac:dyDescent="0.35">
      <c r="A501" t="s">
        <v>1364</v>
      </c>
      <c r="B501" s="1">
        <v>44973</v>
      </c>
      <c r="C501" t="s">
        <v>358</v>
      </c>
      <c r="D501" t="s">
        <v>14</v>
      </c>
      <c r="E501">
        <v>2</v>
      </c>
      <c r="F501" t="s">
        <v>24</v>
      </c>
      <c r="G501" t="s">
        <v>16</v>
      </c>
      <c r="H501" t="s">
        <v>25</v>
      </c>
      <c r="I501" t="s">
        <v>18</v>
      </c>
      <c r="J501" t="s">
        <v>19</v>
      </c>
      <c r="K501">
        <v>2023</v>
      </c>
      <c r="L501" t="s">
        <v>20</v>
      </c>
      <c r="M501" t="s">
        <v>5934</v>
      </c>
      <c r="N501" t="s">
        <v>5931</v>
      </c>
      <c r="O501" t="s">
        <v>5932</v>
      </c>
      <c r="P501" t="s">
        <v>5891</v>
      </c>
      <c r="Q501" t="s">
        <v>5935</v>
      </c>
      <c r="R501">
        <v>10800</v>
      </c>
      <c r="S501">
        <v>13500</v>
      </c>
      <c r="T501">
        <v>0.2</v>
      </c>
      <c r="U501" t="s">
        <v>5893</v>
      </c>
      <c r="V501">
        <v>12</v>
      </c>
      <c r="W501" s="1">
        <v>44567</v>
      </c>
      <c r="X501" t="s">
        <v>5894</v>
      </c>
      <c r="Y501">
        <v>169</v>
      </c>
      <c r="Z501">
        <v>68</v>
      </c>
      <c r="AA501">
        <v>202</v>
      </c>
      <c r="AB501">
        <v>85</v>
      </c>
      <c r="AC501">
        <v>10</v>
      </c>
      <c r="AD501">
        <v>918000</v>
      </c>
      <c r="AE501" t="s">
        <v>6025</v>
      </c>
      <c r="AF501" s="1">
        <v>46203</v>
      </c>
      <c r="AG501" t="s">
        <v>6229</v>
      </c>
      <c r="AH501" t="s">
        <v>6035</v>
      </c>
      <c r="AI501" t="s">
        <v>6028</v>
      </c>
      <c r="AJ501" t="s">
        <v>6924</v>
      </c>
      <c r="AK501">
        <v>27000</v>
      </c>
      <c r="AL501">
        <v>302.39999999999998</v>
      </c>
      <c r="AM501">
        <v>26697.599999999999</v>
      </c>
      <c r="AN501">
        <v>21600</v>
      </c>
      <c r="AO501">
        <v>5097.6000000000004</v>
      </c>
      <c r="AP501">
        <v>0.19089999999999999</v>
      </c>
    </row>
    <row r="502" spans="1:42" hidden="1" x14ac:dyDescent="0.35">
      <c r="A502" t="s">
        <v>728</v>
      </c>
      <c r="B502" s="1">
        <v>44947</v>
      </c>
      <c r="C502" t="s">
        <v>729</v>
      </c>
      <c r="D502" t="s">
        <v>23</v>
      </c>
      <c r="E502">
        <v>3</v>
      </c>
      <c r="F502" t="s">
        <v>128</v>
      </c>
      <c r="G502" t="s">
        <v>16</v>
      </c>
      <c r="H502" t="s">
        <v>17</v>
      </c>
      <c r="I502" t="s">
        <v>43</v>
      </c>
      <c r="J502" t="s">
        <v>112</v>
      </c>
      <c r="K502">
        <v>2023</v>
      </c>
      <c r="L502" t="s">
        <v>20</v>
      </c>
      <c r="M502" t="s">
        <v>5921</v>
      </c>
      <c r="N502" t="s">
        <v>5913</v>
      </c>
      <c r="O502" t="s">
        <v>5917</v>
      </c>
      <c r="P502" t="s">
        <v>5922</v>
      </c>
      <c r="Q502" t="s">
        <v>5923</v>
      </c>
      <c r="R502">
        <v>57000</v>
      </c>
      <c r="S502">
        <v>69000</v>
      </c>
      <c r="T502">
        <v>0.1739</v>
      </c>
      <c r="U502" t="s">
        <v>5920</v>
      </c>
      <c r="V502">
        <v>12</v>
      </c>
      <c r="W502" s="1">
        <v>44862</v>
      </c>
      <c r="X502" t="s">
        <v>5894</v>
      </c>
      <c r="Y502">
        <v>244</v>
      </c>
      <c r="Z502">
        <v>55</v>
      </c>
      <c r="AA502">
        <v>276</v>
      </c>
      <c r="AB502">
        <v>9</v>
      </c>
      <c r="AC502">
        <v>10</v>
      </c>
      <c r="AD502">
        <v>513000</v>
      </c>
      <c r="AE502" t="s">
        <v>6025</v>
      </c>
      <c r="AF502" s="1">
        <v>46203</v>
      </c>
      <c r="AG502" t="s">
        <v>6251</v>
      </c>
      <c r="AH502" t="s">
        <v>6027</v>
      </c>
      <c r="AI502" t="s">
        <v>6028</v>
      </c>
      <c r="AJ502" t="s">
        <v>6924</v>
      </c>
      <c r="AK502">
        <v>207000</v>
      </c>
      <c r="AL502">
        <v>23266.799999999999</v>
      </c>
      <c r="AM502">
        <v>183733.2</v>
      </c>
      <c r="AN502">
        <v>171000</v>
      </c>
      <c r="AO502">
        <v>12733.2</v>
      </c>
      <c r="AP502">
        <v>6.93E-2</v>
      </c>
    </row>
    <row r="503" spans="1:42" x14ac:dyDescent="0.35">
      <c r="A503" t="s">
        <v>1442</v>
      </c>
      <c r="B503" s="1">
        <v>45125</v>
      </c>
      <c r="C503" t="s">
        <v>360</v>
      </c>
      <c r="D503" t="s">
        <v>42</v>
      </c>
      <c r="E503">
        <v>1</v>
      </c>
      <c r="F503" t="s">
        <v>24</v>
      </c>
      <c r="G503" t="s">
        <v>16</v>
      </c>
      <c r="H503" t="s">
        <v>17</v>
      </c>
      <c r="I503" t="s">
        <v>33</v>
      </c>
      <c r="J503" t="s">
        <v>97</v>
      </c>
      <c r="K503">
        <v>2023</v>
      </c>
      <c r="L503" t="s">
        <v>60</v>
      </c>
      <c r="M503" t="s">
        <v>5897</v>
      </c>
      <c r="N503" t="s">
        <v>5889</v>
      </c>
      <c r="O503" t="s">
        <v>5898</v>
      </c>
      <c r="P503" t="s">
        <v>5899</v>
      </c>
      <c r="Q503" t="s">
        <v>5900</v>
      </c>
      <c r="R503">
        <v>31000</v>
      </c>
      <c r="S503">
        <v>38000</v>
      </c>
      <c r="T503">
        <v>0.1842</v>
      </c>
      <c r="U503" t="s">
        <v>5901</v>
      </c>
      <c r="V503">
        <v>12</v>
      </c>
      <c r="W503" s="1">
        <v>45246</v>
      </c>
      <c r="X503" t="s">
        <v>5894</v>
      </c>
      <c r="Y503">
        <v>278</v>
      </c>
      <c r="Z503">
        <v>80</v>
      </c>
      <c r="AA503">
        <v>346</v>
      </c>
      <c r="AB503">
        <v>0</v>
      </c>
      <c r="AC503">
        <v>10</v>
      </c>
      <c r="AD503">
        <v>0</v>
      </c>
      <c r="AE503" t="s">
        <v>6029</v>
      </c>
      <c r="AF503" s="1">
        <v>46203</v>
      </c>
      <c r="AG503" t="s">
        <v>6230</v>
      </c>
      <c r="AH503" t="s">
        <v>6027</v>
      </c>
      <c r="AI503" t="s">
        <v>6028</v>
      </c>
      <c r="AJ503" t="s">
        <v>6925</v>
      </c>
      <c r="AK503">
        <v>38000</v>
      </c>
      <c r="AL503">
        <v>497.8</v>
      </c>
      <c r="AM503">
        <v>37502.199999999997</v>
      </c>
      <c r="AN503">
        <v>31000</v>
      </c>
      <c r="AO503">
        <v>6502.2</v>
      </c>
      <c r="AP503">
        <v>0.1734</v>
      </c>
    </row>
    <row r="504" spans="1:42" x14ac:dyDescent="0.35">
      <c r="A504" t="s">
        <v>845</v>
      </c>
      <c r="B504" s="1">
        <v>44973</v>
      </c>
      <c r="C504" t="s">
        <v>846</v>
      </c>
      <c r="D504" t="s">
        <v>54</v>
      </c>
      <c r="E504">
        <v>2</v>
      </c>
      <c r="F504" t="s">
        <v>30</v>
      </c>
      <c r="G504" t="s">
        <v>16</v>
      </c>
      <c r="H504" t="s">
        <v>25</v>
      </c>
      <c r="I504" t="s">
        <v>33</v>
      </c>
      <c r="J504" t="s">
        <v>19</v>
      </c>
      <c r="K504">
        <v>2023</v>
      </c>
      <c r="L504" t="s">
        <v>20</v>
      </c>
      <c r="M504" t="s">
        <v>5888</v>
      </c>
      <c r="N504" t="s">
        <v>5889</v>
      </c>
      <c r="O504" t="s">
        <v>5890</v>
      </c>
      <c r="P504" t="s">
        <v>5891</v>
      </c>
      <c r="Q504" t="s">
        <v>5892</v>
      </c>
      <c r="R504">
        <v>52000</v>
      </c>
      <c r="S504">
        <v>65000</v>
      </c>
      <c r="T504">
        <v>0.2</v>
      </c>
      <c r="U504" t="s">
        <v>5893</v>
      </c>
      <c r="V504">
        <v>12</v>
      </c>
      <c r="W504" s="1">
        <v>45506</v>
      </c>
      <c r="X504" t="s">
        <v>5894</v>
      </c>
      <c r="Y504">
        <v>302</v>
      </c>
      <c r="Z504">
        <v>109</v>
      </c>
      <c r="AA504">
        <v>415</v>
      </c>
      <c r="AB504">
        <v>0</v>
      </c>
      <c r="AC504">
        <v>10</v>
      </c>
      <c r="AD504">
        <v>0</v>
      </c>
      <c r="AE504" t="s">
        <v>6029</v>
      </c>
      <c r="AF504" s="1">
        <v>46203</v>
      </c>
      <c r="AG504" t="s">
        <v>6231</v>
      </c>
      <c r="AH504" t="s">
        <v>6027</v>
      </c>
      <c r="AI504" t="s">
        <v>6028</v>
      </c>
      <c r="AJ504" t="s">
        <v>6924</v>
      </c>
      <c r="AK504">
        <v>130000</v>
      </c>
      <c r="AL504">
        <v>7553</v>
      </c>
      <c r="AM504">
        <v>122447</v>
      </c>
      <c r="AN504">
        <v>104000</v>
      </c>
      <c r="AO504">
        <v>18447</v>
      </c>
      <c r="AP504">
        <v>0.1507</v>
      </c>
    </row>
    <row r="505" spans="1:42" hidden="1" x14ac:dyDescent="0.35">
      <c r="A505" t="s">
        <v>731</v>
      </c>
      <c r="B505" s="1">
        <v>45000</v>
      </c>
      <c r="C505" t="s">
        <v>732</v>
      </c>
      <c r="D505" t="s">
        <v>92</v>
      </c>
      <c r="E505">
        <v>1</v>
      </c>
      <c r="F505" t="s">
        <v>24</v>
      </c>
      <c r="G505" t="s">
        <v>79</v>
      </c>
      <c r="H505" t="s">
        <v>17</v>
      </c>
      <c r="I505" t="s">
        <v>33</v>
      </c>
      <c r="J505" t="s">
        <v>39</v>
      </c>
      <c r="K505">
        <v>2023</v>
      </c>
      <c r="L505" t="s">
        <v>20</v>
      </c>
      <c r="M505" t="s">
        <v>5973</v>
      </c>
      <c r="N505" t="s">
        <v>5974</v>
      </c>
      <c r="O505" t="s">
        <v>5975</v>
      </c>
      <c r="P505" t="s">
        <v>5899</v>
      </c>
      <c r="Q505" t="s">
        <v>5976</v>
      </c>
      <c r="R505">
        <v>7600</v>
      </c>
      <c r="S505">
        <v>9800</v>
      </c>
      <c r="T505">
        <v>0.22450000000000001</v>
      </c>
      <c r="U505" t="s">
        <v>5901</v>
      </c>
      <c r="V505">
        <v>36</v>
      </c>
      <c r="W505" s="1">
        <v>45281</v>
      </c>
      <c r="X505" t="s">
        <v>5894</v>
      </c>
      <c r="Y505">
        <v>214</v>
      </c>
      <c r="Z505">
        <v>101</v>
      </c>
      <c r="AA505">
        <v>188</v>
      </c>
      <c r="AB505">
        <v>51</v>
      </c>
      <c r="AC505">
        <v>10</v>
      </c>
      <c r="AD505">
        <v>387600</v>
      </c>
      <c r="AE505" t="s">
        <v>6025</v>
      </c>
      <c r="AF505" s="1">
        <v>46203</v>
      </c>
      <c r="AG505" t="s">
        <v>6419</v>
      </c>
      <c r="AH505" t="s">
        <v>6027</v>
      </c>
      <c r="AI505" t="s">
        <v>6028</v>
      </c>
      <c r="AJ505" t="s">
        <v>6924</v>
      </c>
      <c r="AK505">
        <v>9800</v>
      </c>
      <c r="AL505">
        <v>1300.46</v>
      </c>
      <c r="AM505">
        <v>8499.5400000000009</v>
      </c>
      <c r="AN505">
        <v>7600</v>
      </c>
      <c r="AO505">
        <v>899.54</v>
      </c>
      <c r="AP505">
        <v>0.10580000000000001</v>
      </c>
    </row>
    <row r="506" spans="1:42" hidden="1" x14ac:dyDescent="0.35">
      <c r="A506" t="s">
        <v>733</v>
      </c>
      <c r="B506" s="1">
        <v>44990</v>
      </c>
      <c r="C506" t="s">
        <v>734</v>
      </c>
      <c r="D506" t="s">
        <v>183</v>
      </c>
      <c r="E506">
        <v>1</v>
      </c>
      <c r="F506" t="s">
        <v>48</v>
      </c>
      <c r="G506" t="s">
        <v>67</v>
      </c>
      <c r="H506" t="s">
        <v>25</v>
      </c>
      <c r="I506" t="s">
        <v>33</v>
      </c>
      <c r="J506" t="s">
        <v>39</v>
      </c>
      <c r="K506">
        <v>2023</v>
      </c>
      <c r="L506" t="s">
        <v>20</v>
      </c>
      <c r="M506" t="s">
        <v>6010</v>
      </c>
      <c r="N506" t="s">
        <v>5949</v>
      </c>
      <c r="O506" t="s">
        <v>6011</v>
      </c>
      <c r="P506" t="s">
        <v>6012</v>
      </c>
      <c r="Q506" t="s">
        <v>6013</v>
      </c>
      <c r="R506">
        <v>2700</v>
      </c>
      <c r="S506">
        <v>3500</v>
      </c>
      <c r="T506">
        <v>0.2286</v>
      </c>
      <c r="U506" t="s">
        <v>5920</v>
      </c>
      <c r="V506">
        <v>12</v>
      </c>
      <c r="W506" s="1">
        <v>45369</v>
      </c>
      <c r="X506" t="s">
        <v>5894</v>
      </c>
      <c r="Y506">
        <v>71</v>
      </c>
      <c r="Z506">
        <v>95</v>
      </c>
      <c r="AA506">
        <v>147</v>
      </c>
      <c r="AB506">
        <v>51</v>
      </c>
      <c r="AC506">
        <v>10</v>
      </c>
      <c r="AD506">
        <v>137700</v>
      </c>
      <c r="AE506" t="s">
        <v>6025</v>
      </c>
      <c r="AF506" s="1">
        <v>46203</v>
      </c>
      <c r="AG506" t="s">
        <v>6420</v>
      </c>
      <c r="AH506" t="s">
        <v>6035</v>
      </c>
      <c r="AI506" t="s">
        <v>6028</v>
      </c>
      <c r="AJ506" t="s">
        <v>6924</v>
      </c>
      <c r="AK506">
        <v>3500</v>
      </c>
      <c r="AL506">
        <v>151.55000000000001</v>
      </c>
      <c r="AM506">
        <v>3348.45</v>
      </c>
      <c r="AN506">
        <v>2700</v>
      </c>
      <c r="AO506">
        <v>648.45000000000005</v>
      </c>
      <c r="AP506">
        <v>0.19370000000000001</v>
      </c>
    </row>
    <row r="507" spans="1:42" hidden="1" x14ac:dyDescent="0.35">
      <c r="A507" t="s">
        <v>735</v>
      </c>
      <c r="B507" s="1">
        <v>45073</v>
      </c>
      <c r="C507" t="s">
        <v>736</v>
      </c>
      <c r="D507" t="s">
        <v>173</v>
      </c>
      <c r="E507">
        <v>1</v>
      </c>
      <c r="F507" t="s">
        <v>30</v>
      </c>
      <c r="G507" t="s">
        <v>71</v>
      </c>
      <c r="H507" t="s">
        <v>17</v>
      </c>
      <c r="I507" t="s">
        <v>18</v>
      </c>
      <c r="J507" t="s">
        <v>75</v>
      </c>
      <c r="K507">
        <v>2023</v>
      </c>
      <c r="L507" t="s">
        <v>35</v>
      </c>
      <c r="M507" t="s">
        <v>5904</v>
      </c>
      <c r="N507" t="s">
        <v>5889</v>
      </c>
      <c r="O507" t="s">
        <v>5898</v>
      </c>
      <c r="P507" t="s">
        <v>5899</v>
      </c>
      <c r="Q507" t="s">
        <v>5905</v>
      </c>
      <c r="R507">
        <v>12500</v>
      </c>
      <c r="S507">
        <v>15500</v>
      </c>
      <c r="T507">
        <v>0.19350000000000001</v>
      </c>
      <c r="U507" t="s">
        <v>5901</v>
      </c>
      <c r="V507">
        <v>12</v>
      </c>
      <c r="W507" s="1">
        <v>45140</v>
      </c>
      <c r="X507" t="s">
        <v>5894</v>
      </c>
      <c r="Y507">
        <v>313</v>
      </c>
      <c r="Z507">
        <v>58</v>
      </c>
      <c r="AA507">
        <v>294</v>
      </c>
      <c r="AB507">
        <v>65</v>
      </c>
      <c r="AC507">
        <v>10</v>
      </c>
      <c r="AD507">
        <v>812500</v>
      </c>
      <c r="AE507" t="s">
        <v>6025</v>
      </c>
      <c r="AF507" s="1">
        <v>46203</v>
      </c>
      <c r="AG507" t="s">
        <v>6421</v>
      </c>
      <c r="AH507" t="s">
        <v>6035</v>
      </c>
      <c r="AI507" t="s">
        <v>6028</v>
      </c>
      <c r="AJ507" t="s">
        <v>6924</v>
      </c>
      <c r="AK507">
        <v>15500</v>
      </c>
      <c r="AL507">
        <v>943.95</v>
      </c>
      <c r="AM507">
        <v>14556.05</v>
      </c>
      <c r="AN507">
        <v>12500</v>
      </c>
      <c r="AO507">
        <v>2056.0500000000002</v>
      </c>
      <c r="AP507">
        <v>0.14130000000000001</v>
      </c>
    </row>
    <row r="508" spans="1:42" hidden="1" x14ac:dyDescent="0.35">
      <c r="A508" t="s">
        <v>737</v>
      </c>
      <c r="B508" s="1">
        <v>45036</v>
      </c>
      <c r="C508" t="s">
        <v>738</v>
      </c>
      <c r="D508" t="s">
        <v>118</v>
      </c>
      <c r="E508">
        <v>1</v>
      </c>
      <c r="F508" t="s">
        <v>24</v>
      </c>
      <c r="G508" t="s">
        <v>16</v>
      </c>
      <c r="H508" t="s">
        <v>32</v>
      </c>
      <c r="I508" t="s">
        <v>43</v>
      </c>
      <c r="J508" t="s">
        <v>44</v>
      </c>
      <c r="K508">
        <v>2023</v>
      </c>
      <c r="L508" t="s">
        <v>35</v>
      </c>
      <c r="M508" t="s">
        <v>5902</v>
      </c>
      <c r="N508" t="s">
        <v>5889</v>
      </c>
      <c r="O508" t="s">
        <v>5898</v>
      </c>
      <c r="P508" t="s">
        <v>5899</v>
      </c>
      <c r="Q508" t="s">
        <v>5903</v>
      </c>
      <c r="R508">
        <v>74000</v>
      </c>
      <c r="S508">
        <v>88000</v>
      </c>
      <c r="T508">
        <v>0.15909999999999999</v>
      </c>
      <c r="U508" t="s">
        <v>5901</v>
      </c>
      <c r="V508">
        <v>12</v>
      </c>
      <c r="W508" s="1">
        <v>45459</v>
      </c>
      <c r="X508" t="s">
        <v>5894</v>
      </c>
      <c r="Y508">
        <v>214</v>
      </c>
      <c r="Z508">
        <v>97</v>
      </c>
      <c r="AA508">
        <v>218</v>
      </c>
      <c r="AB508">
        <v>43</v>
      </c>
      <c r="AC508">
        <v>10</v>
      </c>
      <c r="AD508">
        <v>3182000</v>
      </c>
      <c r="AE508" t="s">
        <v>6025</v>
      </c>
      <c r="AF508" s="1">
        <v>46203</v>
      </c>
      <c r="AG508" t="s">
        <v>6294</v>
      </c>
      <c r="AH508" t="s">
        <v>6027</v>
      </c>
      <c r="AI508" t="s">
        <v>6028</v>
      </c>
      <c r="AJ508" t="s">
        <v>6924</v>
      </c>
      <c r="AK508">
        <v>88000</v>
      </c>
      <c r="AL508">
        <v>325.60000000000002</v>
      </c>
      <c r="AM508">
        <v>87674.4</v>
      </c>
      <c r="AN508">
        <v>74000</v>
      </c>
      <c r="AO508">
        <v>13674.4</v>
      </c>
      <c r="AP508">
        <v>0.156</v>
      </c>
    </row>
    <row r="509" spans="1:42" hidden="1" x14ac:dyDescent="0.35">
      <c r="A509" t="s">
        <v>739</v>
      </c>
      <c r="B509" s="1">
        <v>45287</v>
      </c>
      <c r="C509" t="s">
        <v>740</v>
      </c>
      <c r="D509" t="s">
        <v>200</v>
      </c>
      <c r="E509">
        <v>3</v>
      </c>
      <c r="F509" t="s">
        <v>58</v>
      </c>
      <c r="G509" t="s">
        <v>31</v>
      </c>
      <c r="H509" t="s">
        <v>32</v>
      </c>
      <c r="I509" t="s">
        <v>26</v>
      </c>
      <c r="J509" t="s">
        <v>155</v>
      </c>
      <c r="K509">
        <v>2023</v>
      </c>
      <c r="L509" t="s">
        <v>51</v>
      </c>
      <c r="M509" t="s">
        <v>5960</v>
      </c>
      <c r="N509" t="s">
        <v>5949</v>
      </c>
      <c r="O509" t="s">
        <v>5961</v>
      </c>
      <c r="P509" t="s">
        <v>5951</v>
      </c>
      <c r="Q509" t="s">
        <v>5962</v>
      </c>
      <c r="R509">
        <v>2100</v>
      </c>
      <c r="S509">
        <v>2800</v>
      </c>
      <c r="T509">
        <v>0.25</v>
      </c>
      <c r="U509" t="s">
        <v>5940</v>
      </c>
      <c r="V509">
        <v>12</v>
      </c>
      <c r="W509" s="1">
        <v>45378</v>
      </c>
      <c r="X509" t="s">
        <v>5894</v>
      </c>
      <c r="Y509">
        <v>198</v>
      </c>
      <c r="Z509">
        <v>79</v>
      </c>
      <c r="AA509">
        <v>243</v>
      </c>
      <c r="AB509">
        <v>87</v>
      </c>
      <c r="AC509">
        <v>10</v>
      </c>
      <c r="AD509">
        <v>182700</v>
      </c>
      <c r="AE509" t="s">
        <v>6025</v>
      </c>
      <c r="AF509" s="1">
        <v>46203</v>
      </c>
      <c r="AG509" t="s">
        <v>6423</v>
      </c>
      <c r="AH509" t="s">
        <v>6035</v>
      </c>
      <c r="AI509" t="s">
        <v>6028</v>
      </c>
      <c r="AJ509" t="s">
        <v>6925</v>
      </c>
      <c r="AK509">
        <v>8400</v>
      </c>
      <c r="AL509">
        <v>819.84</v>
      </c>
      <c r="AM509">
        <v>7580.16</v>
      </c>
      <c r="AN509">
        <v>6300</v>
      </c>
      <c r="AO509">
        <v>1280.1600000000001</v>
      </c>
      <c r="AP509">
        <v>0.16889999999999999</v>
      </c>
    </row>
    <row r="510" spans="1:42" hidden="1" x14ac:dyDescent="0.35">
      <c r="A510" t="s">
        <v>951</v>
      </c>
      <c r="B510" s="1">
        <v>45173</v>
      </c>
      <c r="C510" t="s">
        <v>366</v>
      </c>
      <c r="D510" t="s">
        <v>78</v>
      </c>
      <c r="E510">
        <v>1</v>
      </c>
      <c r="F510" t="s">
        <v>24</v>
      </c>
      <c r="G510" t="s">
        <v>67</v>
      </c>
      <c r="H510" t="s">
        <v>32</v>
      </c>
      <c r="I510" t="s">
        <v>18</v>
      </c>
      <c r="J510" t="s">
        <v>109</v>
      </c>
      <c r="K510">
        <v>2023</v>
      </c>
      <c r="L510" t="s">
        <v>60</v>
      </c>
      <c r="M510" t="s">
        <v>5992</v>
      </c>
      <c r="N510" t="s">
        <v>5989</v>
      </c>
      <c r="O510" t="s">
        <v>5993</v>
      </c>
      <c r="P510" t="s">
        <v>5899</v>
      </c>
      <c r="Q510" t="s">
        <v>5994</v>
      </c>
      <c r="R510">
        <v>850</v>
      </c>
      <c r="S510">
        <v>1200</v>
      </c>
      <c r="T510">
        <v>0.29170000000000001</v>
      </c>
      <c r="U510" t="s">
        <v>5901</v>
      </c>
      <c r="V510">
        <v>6</v>
      </c>
      <c r="W510" s="1">
        <v>45066</v>
      </c>
      <c r="X510" t="s">
        <v>5894</v>
      </c>
      <c r="Y510">
        <v>275</v>
      </c>
      <c r="Z510">
        <v>92</v>
      </c>
      <c r="AA510">
        <v>285</v>
      </c>
      <c r="AB510">
        <v>78</v>
      </c>
      <c r="AC510">
        <v>10</v>
      </c>
      <c r="AD510">
        <v>66300</v>
      </c>
      <c r="AE510" t="s">
        <v>6025</v>
      </c>
      <c r="AF510" s="1">
        <v>46203</v>
      </c>
      <c r="AG510" t="s">
        <v>6233</v>
      </c>
      <c r="AH510" t="s">
        <v>6035</v>
      </c>
      <c r="AI510" t="s">
        <v>6028</v>
      </c>
      <c r="AJ510" t="s">
        <v>6925</v>
      </c>
      <c r="AK510">
        <v>1200</v>
      </c>
      <c r="AL510">
        <v>112.32</v>
      </c>
      <c r="AM510">
        <v>1087.68</v>
      </c>
      <c r="AN510">
        <v>850</v>
      </c>
      <c r="AO510">
        <v>237.68</v>
      </c>
      <c r="AP510">
        <v>0.2185</v>
      </c>
    </row>
    <row r="511" spans="1:42" hidden="1" x14ac:dyDescent="0.35">
      <c r="A511" t="s">
        <v>741</v>
      </c>
      <c r="B511" s="1">
        <v>45113</v>
      </c>
      <c r="C511" t="s">
        <v>742</v>
      </c>
      <c r="D511" t="s">
        <v>82</v>
      </c>
      <c r="E511">
        <v>4</v>
      </c>
      <c r="F511" t="s">
        <v>24</v>
      </c>
      <c r="G511" t="s">
        <v>96</v>
      </c>
      <c r="H511" t="s">
        <v>25</v>
      </c>
      <c r="I511" t="s">
        <v>43</v>
      </c>
      <c r="J511" t="s">
        <v>97</v>
      </c>
      <c r="K511">
        <v>2023</v>
      </c>
      <c r="L511" t="s">
        <v>60</v>
      </c>
      <c r="M511" t="s">
        <v>5895</v>
      </c>
      <c r="N511" t="s">
        <v>5889</v>
      </c>
      <c r="O511" t="s">
        <v>5890</v>
      </c>
      <c r="P511" t="s">
        <v>5891</v>
      </c>
      <c r="Q511" t="s">
        <v>5896</v>
      </c>
      <c r="R511">
        <v>78000</v>
      </c>
      <c r="S511">
        <v>95000</v>
      </c>
      <c r="T511">
        <v>0.1789</v>
      </c>
      <c r="U511" t="s">
        <v>5893</v>
      </c>
      <c r="V511">
        <v>12</v>
      </c>
      <c r="W511" s="1">
        <v>45187</v>
      </c>
      <c r="X511" t="s">
        <v>5894</v>
      </c>
      <c r="Y511">
        <v>351</v>
      </c>
      <c r="Z511">
        <v>112</v>
      </c>
      <c r="AA511">
        <v>335</v>
      </c>
      <c r="AB511">
        <v>32</v>
      </c>
      <c r="AC511">
        <v>10</v>
      </c>
      <c r="AD511">
        <v>2496000</v>
      </c>
      <c r="AE511" t="s">
        <v>6025</v>
      </c>
      <c r="AF511" s="1">
        <v>46203</v>
      </c>
      <c r="AG511" t="s">
        <v>6385</v>
      </c>
      <c r="AH511" t="s">
        <v>6035</v>
      </c>
      <c r="AI511" t="s">
        <v>6028</v>
      </c>
      <c r="AJ511" t="s">
        <v>6925</v>
      </c>
      <c r="AK511">
        <v>380000</v>
      </c>
      <c r="AL511">
        <v>21850</v>
      </c>
      <c r="AM511">
        <v>358150</v>
      </c>
      <c r="AN511">
        <v>312000</v>
      </c>
      <c r="AO511">
        <v>46150</v>
      </c>
      <c r="AP511">
        <v>0.12889999999999999</v>
      </c>
    </row>
    <row r="512" spans="1:42" x14ac:dyDescent="0.35">
      <c r="A512" t="s">
        <v>1535</v>
      </c>
      <c r="B512" s="1">
        <v>45046</v>
      </c>
      <c r="C512" t="s">
        <v>366</v>
      </c>
      <c r="D512" t="s">
        <v>195</v>
      </c>
      <c r="E512">
        <v>2</v>
      </c>
      <c r="F512" t="s">
        <v>48</v>
      </c>
      <c r="G512" t="s">
        <v>16</v>
      </c>
      <c r="H512" t="s">
        <v>17</v>
      </c>
      <c r="I512" t="s">
        <v>26</v>
      </c>
      <c r="J512" t="s">
        <v>44</v>
      </c>
      <c r="K512">
        <v>2023</v>
      </c>
      <c r="L512" t="s">
        <v>35</v>
      </c>
      <c r="M512" t="s">
        <v>5912</v>
      </c>
      <c r="N512" t="s">
        <v>5913</v>
      </c>
      <c r="O512" t="s">
        <v>5914</v>
      </c>
      <c r="P512" t="s">
        <v>5891</v>
      </c>
      <c r="Q512" t="s">
        <v>5915</v>
      </c>
      <c r="R512">
        <v>125000</v>
      </c>
      <c r="S512">
        <v>148000</v>
      </c>
      <c r="T512">
        <v>0.15540000000000001</v>
      </c>
      <c r="U512" t="s">
        <v>5893</v>
      </c>
      <c r="V512">
        <v>12</v>
      </c>
      <c r="W512" s="1">
        <v>44787</v>
      </c>
      <c r="X512" t="s">
        <v>5894</v>
      </c>
      <c r="Y512">
        <v>168</v>
      </c>
      <c r="Z512">
        <v>62</v>
      </c>
      <c r="AA512">
        <v>271</v>
      </c>
      <c r="AB512">
        <v>0</v>
      </c>
      <c r="AC512">
        <v>10</v>
      </c>
      <c r="AD512">
        <v>0</v>
      </c>
      <c r="AE512" t="s">
        <v>6029</v>
      </c>
      <c r="AF512" s="1">
        <v>46203</v>
      </c>
      <c r="AG512" t="s">
        <v>6233</v>
      </c>
      <c r="AH512" t="s">
        <v>6035</v>
      </c>
      <c r="AI512" t="s">
        <v>6028</v>
      </c>
      <c r="AJ512" t="s">
        <v>6924</v>
      </c>
      <c r="AK512">
        <v>296000</v>
      </c>
      <c r="AL512">
        <v>33240.800000000003</v>
      </c>
      <c r="AM512">
        <v>262759.2</v>
      </c>
      <c r="AN512">
        <v>250000</v>
      </c>
      <c r="AO512">
        <v>12759.2</v>
      </c>
      <c r="AP512">
        <v>4.8599999999999997E-2</v>
      </c>
    </row>
    <row r="513" spans="1:42" x14ac:dyDescent="0.35">
      <c r="A513" t="s">
        <v>743</v>
      </c>
      <c r="B513" s="1">
        <v>45113</v>
      </c>
      <c r="C513" t="s">
        <v>744</v>
      </c>
      <c r="D513" t="s">
        <v>195</v>
      </c>
      <c r="E513">
        <v>1</v>
      </c>
      <c r="F513" t="s">
        <v>128</v>
      </c>
      <c r="G513" t="s">
        <v>31</v>
      </c>
      <c r="H513" t="s">
        <v>25</v>
      </c>
      <c r="I513" t="s">
        <v>18</v>
      </c>
      <c r="J513" t="s">
        <v>97</v>
      </c>
      <c r="K513">
        <v>2023</v>
      </c>
      <c r="L513" t="s">
        <v>60</v>
      </c>
      <c r="M513" t="s">
        <v>5912</v>
      </c>
      <c r="N513" t="s">
        <v>5913</v>
      </c>
      <c r="O513" t="s">
        <v>5914</v>
      </c>
      <c r="P513" t="s">
        <v>5891</v>
      </c>
      <c r="Q513" t="s">
        <v>5915</v>
      </c>
      <c r="R513">
        <v>125000</v>
      </c>
      <c r="S513">
        <v>148000</v>
      </c>
      <c r="T513">
        <v>0.15540000000000001</v>
      </c>
      <c r="U513" t="s">
        <v>5893</v>
      </c>
      <c r="V513">
        <v>12</v>
      </c>
      <c r="W513" s="1">
        <v>44787</v>
      </c>
      <c r="X513" t="s">
        <v>5894</v>
      </c>
      <c r="Y513">
        <v>168</v>
      </c>
      <c r="Z513">
        <v>62</v>
      </c>
      <c r="AA513">
        <v>271</v>
      </c>
      <c r="AB513">
        <v>0</v>
      </c>
      <c r="AC513">
        <v>10</v>
      </c>
      <c r="AD513">
        <v>0</v>
      </c>
      <c r="AE513" t="s">
        <v>6029</v>
      </c>
      <c r="AF513" s="1">
        <v>46203</v>
      </c>
      <c r="AG513" t="s">
        <v>6425</v>
      </c>
      <c r="AH513" t="s">
        <v>6035</v>
      </c>
      <c r="AI513" t="s">
        <v>6028</v>
      </c>
      <c r="AJ513" t="s">
        <v>6925</v>
      </c>
      <c r="AK513">
        <v>148000</v>
      </c>
      <c r="AL513">
        <v>10730</v>
      </c>
      <c r="AM513">
        <v>137270</v>
      </c>
      <c r="AN513">
        <v>125000</v>
      </c>
      <c r="AO513">
        <v>12270</v>
      </c>
      <c r="AP513">
        <v>8.9399999999999993E-2</v>
      </c>
    </row>
    <row r="514" spans="1:42" hidden="1" x14ac:dyDescent="0.35">
      <c r="A514" t="s">
        <v>1492</v>
      </c>
      <c r="B514" s="1">
        <v>45112</v>
      </c>
      <c r="C514" t="s">
        <v>1493</v>
      </c>
      <c r="D514" t="s">
        <v>74</v>
      </c>
      <c r="E514">
        <v>3</v>
      </c>
      <c r="F514" t="s">
        <v>30</v>
      </c>
      <c r="G514" t="s">
        <v>31</v>
      </c>
      <c r="H514" t="s">
        <v>17</v>
      </c>
      <c r="I514" t="s">
        <v>43</v>
      </c>
      <c r="J514" t="s">
        <v>97</v>
      </c>
      <c r="K514">
        <v>2023</v>
      </c>
      <c r="L514" t="s">
        <v>60</v>
      </c>
      <c r="M514" t="s">
        <v>5963</v>
      </c>
      <c r="N514" t="s">
        <v>5949</v>
      </c>
      <c r="O514" t="s">
        <v>5964</v>
      </c>
      <c r="P514" t="s">
        <v>5951</v>
      </c>
      <c r="Q514" t="s">
        <v>5965</v>
      </c>
      <c r="R514">
        <v>5700</v>
      </c>
      <c r="S514">
        <v>7500</v>
      </c>
      <c r="T514">
        <v>0.24</v>
      </c>
      <c r="U514" t="s">
        <v>5940</v>
      </c>
      <c r="V514">
        <v>12</v>
      </c>
      <c r="W514" s="1">
        <v>44865</v>
      </c>
      <c r="X514" t="s">
        <v>5894</v>
      </c>
      <c r="Y514">
        <v>145</v>
      </c>
      <c r="Z514">
        <v>60</v>
      </c>
      <c r="AA514">
        <v>189</v>
      </c>
      <c r="AB514">
        <v>10</v>
      </c>
      <c r="AC514">
        <v>10</v>
      </c>
      <c r="AD514">
        <v>57000</v>
      </c>
      <c r="AE514" t="s">
        <v>6025</v>
      </c>
      <c r="AF514" s="1">
        <v>46203</v>
      </c>
      <c r="AG514" t="s">
        <v>6234</v>
      </c>
      <c r="AH514" t="s">
        <v>6035</v>
      </c>
      <c r="AI514" t="s">
        <v>6028</v>
      </c>
      <c r="AJ514" t="s">
        <v>6925</v>
      </c>
      <c r="AK514">
        <v>22500</v>
      </c>
      <c r="AL514">
        <v>3132</v>
      </c>
      <c r="AM514">
        <v>19368</v>
      </c>
      <c r="AN514">
        <v>17100</v>
      </c>
      <c r="AO514">
        <v>2268</v>
      </c>
      <c r="AP514">
        <v>0.1171</v>
      </c>
    </row>
    <row r="515" spans="1:42" hidden="1" x14ac:dyDescent="0.35">
      <c r="A515" t="s">
        <v>745</v>
      </c>
      <c r="B515" s="1">
        <v>44974</v>
      </c>
      <c r="C515" t="s">
        <v>746</v>
      </c>
      <c r="D515" t="s">
        <v>29</v>
      </c>
      <c r="E515">
        <v>3</v>
      </c>
      <c r="F515" t="s">
        <v>128</v>
      </c>
      <c r="G515" t="s">
        <v>96</v>
      </c>
      <c r="H515" t="s">
        <v>25</v>
      </c>
      <c r="I515" t="s">
        <v>26</v>
      </c>
      <c r="J515" t="s">
        <v>19</v>
      </c>
      <c r="K515">
        <v>2023</v>
      </c>
      <c r="L515" t="s">
        <v>20</v>
      </c>
      <c r="M515" t="s">
        <v>5985</v>
      </c>
      <c r="N515" t="s">
        <v>5974</v>
      </c>
      <c r="O515" t="s">
        <v>5986</v>
      </c>
      <c r="P515" t="s">
        <v>5979</v>
      </c>
      <c r="Q515" t="s">
        <v>5987</v>
      </c>
      <c r="R515">
        <v>500</v>
      </c>
      <c r="S515">
        <v>750</v>
      </c>
      <c r="T515">
        <v>0.33329999999999999</v>
      </c>
      <c r="U515" t="s">
        <v>5920</v>
      </c>
      <c r="V515">
        <v>24</v>
      </c>
      <c r="W515" s="1">
        <v>45007</v>
      </c>
      <c r="X515" t="s">
        <v>5894</v>
      </c>
      <c r="Y515">
        <v>294</v>
      </c>
      <c r="Z515">
        <v>81</v>
      </c>
      <c r="AA515">
        <v>264</v>
      </c>
      <c r="AB515">
        <v>82</v>
      </c>
      <c r="AC515">
        <v>10</v>
      </c>
      <c r="AD515">
        <v>41000</v>
      </c>
      <c r="AE515" t="s">
        <v>6025</v>
      </c>
      <c r="AF515" s="1">
        <v>46203</v>
      </c>
      <c r="AG515" t="s">
        <v>6426</v>
      </c>
      <c r="AH515" t="s">
        <v>6027</v>
      </c>
      <c r="AI515" t="s">
        <v>6028</v>
      </c>
      <c r="AJ515" t="s">
        <v>6924</v>
      </c>
      <c r="AK515">
        <v>2250</v>
      </c>
      <c r="AL515">
        <v>77.17</v>
      </c>
      <c r="AM515">
        <v>2172.83</v>
      </c>
      <c r="AN515">
        <v>1500</v>
      </c>
      <c r="AO515">
        <v>672.83</v>
      </c>
      <c r="AP515">
        <v>0.30969999999999998</v>
      </c>
    </row>
    <row r="516" spans="1:42" hidden="1" x14ac:dyDescent="0.35">
      <c r="A516" t="s">
        <v>748</v>
      </c>
      <c r="B516" s="1">
        <v>45142</v>
      </c>
      <c r="C516" t="s">
        <v>749</v>
      </c>
      <c r="D516" t="s">
        <v>78</v>
      </c>
      <c r="E516">
        <v>5</v>
      </c>
      <c r="F516" t="s">
        <v>58</v>
      </c>
      <c r="G516" t="s">
        <v>16</v>
      </c>
      <c r="H516" t="s">
        <v>17</v>
      </c>
      <c r="I516" t="s">
        <v>18</v>
      </c>
      <c r="J516" t="s">
        <v>59</v>
      </c>
      <c r="K516">
        <v>2023</v>
      </c>
      <c r="L516" t="s">
        <v>60</v>
      </c>
      <c r="M516" t="s">
        <v>5992</v>
      </c>
      <c r="N516" t="s">
        <v>5989</v>
      </c>
      <c r="O516" t="s">
        <v>5993</v>
      </c>
      <c r="P516" t="s">
        <v>5899</v>
      </c>
      <c r="Q516" t="s">
        <v>5994</v>
      </c>
      <c r="R516">
        <v>850</v>
      </c>
      <c r="S516">
        <v>1200</v>
      </c>
      <c r="T516">
        <v>0.29170000000000001</v>
      </c>
      <c r="U516" t="s">
        <v>5901</v>
      </c>
      <c r="V516">
        <v>6</v>
      </c>
      <c r="W516" s="1">
        <v>45066</v>
      </c>
      <c r="X516" t="s">
        <v>5894</v>
      </c>
      <c r="Y516">
        <v>275</v>
      </c>
      <c r="Z516">
        <v>92</v>
      </c>
      <c r="AA516">
        <v>285</v>
      </c>
      <c r="AB516">
        <v>78</v>
      </c>
      <c r="AC516">
        <v>10</v>
      </c>
      <c r="AD516">
        <v>66300</v>
      </c>
      <c r="AE516" t="s">
        <v>6025</v>
      </c>
      <c r="AF516" s="1">
        <v>46203</v>
      </c>
      <c r="AG516" t="s">
        <v>6289</v>
      </c>
      <c r="AH516" t="s">
        <v>6027</v>
      </c>
      <c r="AI516" t="s">
        <v>6028</v>
      </c>
      <c r="AJ516" t="s">
        <v>6925</v>
      </c>
      <c r="AK516">
        <v>6000</v>
      </c>
      <c r="AL516">
        <v>145.80000000000001</v>
      </c>
      <c r="AM516">
        <v>5854.2</v>
      </c>
      <c r="AN516">
        <v>4250</v>
      </c>
      <c r="AO516">
        <v>1604.2</v>
      </c>
      <c r="AP516">
        <v>0.27400000000000002</v>
      </c>
    </row>
    <row r="517" spans="1:42" hidden="1" x14ac:dyDescent="0.35">
      <c r="A517" t="s">
        <v>1411</v>
      </c>
      <c r="B517" s="1">
        <v>44941</v>
      </c>
      <c r="C517" t="s">
        <v>370</v>
      </c>
      <c r="D517" t="s">
        <v>74</v>
      </c>
      <c r="E517">
        <v>1</v>
      </c>
      <c r="F517" t="s">
        <v>48</v>
      </c>
      <c r="G517" t="s">
        <v>16</v>
      </c>
      <c r="H517" t="s">
        <v>25</v>
      </c>
      <c r="I517" t="s">
        <v>43</v>
      </c>
      <c r="J517" t="s">
        <v>112</v>
      </c>
      <c r="K517">
        <v>2023</v>
      </c>
      <c r="L517" t="s">
        <v>20</v>
      </c>
      <c r="M517" t="s">
        <v>5963</v>
      </c>
      <c r="N517" t="s">
        <v>5949</v>
      </c>
      <c r="O517" t="s">
        <v>5964</v>
      </c>
      <c r="P517" t="s">
        <v>5951</v>
      </c>
      <c r="Q517" t="s">
        <v>5965</v>
      </c>
      <c r="R517">
        <v>5700</v>
      </c>
      <c r="S517">
        <v>7500</v>
      </c>
      <c r="T517">
        <v>0.24</v>
      </c>
      <c r="U517" t="s">
        <v>5940</v>
      </c>
      <c r="V517">
        <v>12</v>
      </c>
      <c r="W517" s="1">
        <v>44865</v>
      </c>
      <c r="X517" t="s">
        <v>5894</v>
      </c>
      <c r="Y517">
        <v>145</v>
      </c>
      <c r="Z517">
        <v>60</v>
      </c>
      <c r="AA517">
        <v>189</v>
      </c>
      <c r="AB517">
        <v>10</v>
      </c>
      <c r="AC517">
        <v>10</v>
      </c>
      <c r="AD517">
        <v>57000</v>
      </c>
      <c r="AE517" t="s">
        <v>6025</v>
      </c>
      <c r="AF517" s="1">
        <v>46203</v>
      </c>
      <c r="AG517" t="s">
        <v>6236</v>
      </c>
      <c r="AH517" t="s">
        <v>6035</v>
      </c>
      <c r="AI517" t="s">
        <v>6028</v>
      </c>
      <c r="AJ517" t="s">
        <v>6924</v>
      </c>
      <c r="AK517">
        <v>7500</v>
      </c>
      <c r="AL517">
        <v>625.5</v>
      </c>
      <c r="AM517">
        <v>6874.5</v>
      </c>
      <c r="AN517">
        <v>5700</v>
      </c>
      <c r="AO517">
        <v>1174.5</v>
      </c>
      <c r="AP517">
        <v>0.17080000000000001</v>
      </c>
    </row>
    <row r="518" spans="1:42" hidden="1" x14ac:dyDescent="0.35">
      <c r="A518" t="s">
        <v>751</v>
      </c>
      <c r="B518" s="1">
        <v>45244</v>
      </c>
      <c r="C518" t="s">
        <v>752</v>
      </c>
      <c r="D518" t="s">
        <v>115</v>
      </c>
      <c r="E518">
        <v>1</v>
      </c>
      <c r="F518" t="s">
        <v>30</v>
      </c>
      <c r="G518" t="s">
        <v>16</v>
      </c>
      <c r="H518" t="s">
        <v>25</v>
      </c>
      <c r="I518" t="s">
        <v>43</v>
      </c>
      <c r="J518" t="s">
        <v>50</v>
      </c>
      <c r="K518">
        <v>2023</v>
      </c>
      <c r="L518" t="s">
        <v>51</v>
      </c>
      <c r="M518" t="s">
        <v>5988</v>
      </c>
      <c r="N518" t="s">
        <v>5989</v>
      </c>
      <c r="O518" t="s">
        <v>5990</v>
      </c>
      <c r="P518" t="s">
        <v>5907</v>
      </c>
      <c r="Q518" t="s">
        <v>5991</v>
      </c>
      <c r="R518">
        <v>1600</v>
      </c>
      <c r="S518">
        <v>2200</v>
      </c>
      <c r="T518">
        <v>0.2727</v>
      </c>
      <c r="U518" t="s">
        <v>5909</v>
      </c>
      <c r="V518">
        <v>6</v>
      </c>
      <c r="W518" s="1">
        <v>45040</v>
      </c>
      <c r="X518" t="s">
        <v>5894</v>
      </c>
      <c r="Y518">
        <v>84</v>
      </c>
      <c r="Z518">
        <v>117</v>
      </c>
      <c r="AA518">
        <v>174</v>
      </c>
      <c r="AB518">
        <v>47</v>
      </c>
      <c r="AC518">
        <v>10</v>
      </c>
      <c r="AD518">
        <v>75200</v>
      </c>
      <c r="AE518" t="s">
        <v>6025</v>
      </c>
      <c r="AF518" s="1">
        <v>46203</v>
      </c>
      <c r="AG518" t="s">
        <v>6343</v>
      </c>
      <c r="AH518" t="s">
        <v>6027</v>
      </c>
      <c r="AI518" t="s">
        <v>6028</v>
      </c>
      <c r="AJ518" t="s">
        <v>6925</v>
      </c>
      <c r="AK518">
        <v>2200</v>
      </c>
      <c r="AL518">
        <v>63.58</v>
      </c>
      <c r="AM518">
        <v>2136.42</v>
      </c>
      <c r="AN518">
        <v>1600</v>
      </c>
      <c r="AO518">
        <v>536.41999999999996</v>
      </c>
      <c r="AP518">
        <v>0.25109999999999999</v>
      </c>
    </row>
    <row r="519" spans="1:42" hidden="1" x14ac:dyDescent="0.35">
      <c r="A519" t="s">
        <v>753</v>
      </c>
      <c r="B519" s="1">
        <v>45258</v>
      </c>
      <c r="C519" t="s">
        <v>699</v>
      </c>
      <c r="D519" t="s">
        <v>180</v>
      </c>
      <c r="E519">
        <v>1</v>
      </c>
      <c r="F519" t="s">
        <v>30</v>
      </c>
      <c r="G519" t="s">
        <v>16</v>
      </c>
      <c r="H519" t="s">
        <v>25</v>
      </c>
      <c r="I519" t="s">
        <v>43</v>
      </c>
      <c r="J519" t="s">
        <v>50</v>
      </c>
      <c r="K519">
        <v>2023</v>
      </c>
      <c r="L519" t="s">
        <v>51</v>
      </c>
      <c r="M519" t="s">
        <v>5956</v>
      </c>
      <c r="N519" t="s">
        <v>5949</v>
      </c>
      <c r="O519" t="s">
        <v>5957</v>
      </c>
      <c r="P519" t="s">
        <v>5958</v>
      </c>
      <c r="Q519" t="s">
        <v>5959</v>
      </c>
      <c r="R519">
        <v>3100</v>
      </c>
      <c r="S519">
        <v>4200</v>
      </c>
      <c r="T519">
        <v>0.26190000000000002</v>
      </c>
      <c r="U519" t="s">
        <v>5909</v>
      </c>
      <c r="V519">
        <v>12</v>
      </c>
      <c r="W519" s="1">
        <v>45029</v>
      </c>
      <c r="X519" t="s">
        <v>5894</v>
      </c>
      <c r="Y519">
        <v>165</v>
      </c>
      <c r="Z519">
        <v>119</v>
      </c>
      <c r="AA519">
        <v>218</v>
      </c>
      <c r="AB519">
        <v>22</v>
      </c>
      <c r="AC519">
        <v>10</v>
      </c>
      <c r="AD519">
        <v>68200</v>
      </c>
      <c r="AE519" t="s">
        <v>6025</v>
      </c>
      <c r="AF519" s="1">
        <v>46203</v>
      </c>
      <c r="AG519" t="s">
        <v>6407</v>
      </c>
      <c r="AH519" t="s">
        <v>6035</v>
      </c>
      <c r="AI519" t="s">
        <v>6028</v>
      </c>
      <c r="AJ519" t="s">
        <v>6925</v>
      </c>
      <c r="AK519">
        <v>4200</v>
      </c>
      <c r="AL519">
        <v>404.46</v>
      </c>
      <c r="AM519">
        <v>3795.54</v>
      </c>
      <c r="AN519">
        <v>3100</v>
      </c>
      <c r="AO519">
        <v>695.54</v>
      </c>
      <c r="AP519">
        <v>0.18329999999999999</v>
      </c>
    </row>
    <row r="520" spans="1:42" hidden="1" x14ac:dyDescent="0.35">
      <c r="A520" t="s">
        <v>1041</v>
      </c>
      <c r="B520" s="1">
        <v>45060</v>
      </c>
      <c r="C520" t="s">
        <v>407</v>
      </c>
      <c r="D520" t="s">
        <v>70</v>
      </c>
      <c r="E520">
        <v>2</v>
      </c>
      <c r="F520" t="s">
        <v>30</v>
      </c>
      <c r="G520" t="s">
        <v>67</v>
      </c>
      <c r="H520" t="s">
        <v>32</v>
      </c>
      <c r="I520" t="s">
        <v>33</v>
      </c>
      <c r="J520" t="s">
        <v>75</v>
      </c>
      <c r="K520">
        <v>2023</v>
      </c>
      <c r="L520" t="s">
        <v>35</v>
      </c>
      <c r="M520" t="s">
        <v>5970</v>
      </c>
      <c r="N520" t="s">
        <v>5949</v>
      </c>
      <c r="O520" t="s">
        <v>5971</v>
      </c>
      <c r="P520" t="s">
        <v>5922</v>
      </c>
      <c r="Q520" t="s">
        <v>5972</v>
      </c>
      <c r="R520">
        <v>9500</v>
      </c>
      <c r="S520">
        <v>12000</v>
      </c>
      <c r="T520">
        <v>0.20830000000000001</v>
      </c>
      <c r="U520" t="s">
        <v>5920</v>
      </c>
      <c r="V520">
        <v>12</v>
      </c>
      <c r="W520" s="1">
        <v>44840</v>
      </c>
      <c r="X520" t="s">
        <v>5894</v>
      </c>
      <c r="Y520">
        <v>160</v>
      </c>
      <c r="Z520">
        <v>82</v>
      </c>
      <c r="AA520">
        <v>171</v>
      </c>
      <c r="AB520">
        <v>27</v>
      </c>
      <c r="AC520">
        <v>10</v>
      </c>
      <c r="AD520">
        <v>256500</v>
      </c>
      <c r="AE520" t="s">
        <v>6025</v>
      </c>
      <c r="AF520" s="1">
        <v>46203</v>
      </c>
      <c r="AG520" t="s">
        <v>6237</v>
      </c>
      <c r="AH520" t="s">
        <v>6027</v>
      </c>
      <c r="AI520" t="s">
        <v>6028</v>
      </c>
      <c r="AJ520" t="s">
        <v>6924</v>
      </c>
      <c r="AK520">
        <v>24000</v>
      </c>
      <c r="AL520">
        <v>1495.2</v>
      </c>
      <c r="AM520">
        <v>22504.799999999999</v>
      </c>
      <c r="AN520">
        <v>19000</v>
      </c>
      <c r="AO520">
        <v>3504.8</v>
      </c>
      <c r="AP520">
        <v>0.15570000000000001</v>
      </c>
    </row>
    <row r="521" spans="1:42" hidden="1" x14ac:dyDescent="0.35">
      <c r="A521" t="s">
        <v>754</v>
      </c>
      <c r="B521" s="1">
        <v>45181</v>
      </c>
      <c r="C521" t="s">
        <v>379</v>
      </c>
      <c r="D521" t="s">
        <v>78</v>
      </c>
      <c r="E521">
        <v>2</v>
      </c>
      <c r="F521" t="s">
        <v>48</v>
      </c>
      <c r="G521" t="s">
        <v>96</v>
      </c>
      <c r="H521" t="s">
        <v>32</v>
      </c>
      <c r="I521" t="s">
        <v>26</v>
      </c>
      <c r="J521" t="s">
        <v>109</v>
      </c>
      <c r="K521">
        <v>2023</v>
      </c>
      <c r="L521" t="s">
        <v>60</v>
      </c>
      <c r="M521" t="s">
        <v>5992</v>
      </c>
      <c r="N521" t="s">
        <v>5989</v>
      </c>
      <c r="O521" t="s">
        <v>5993</v>
      </c>
      <c r="P521" t="s">
        <v>5899</v>
      </c>
      <c r="Q521" t="s">
        <v>5994</v>
      </c>
      <c r="R521">
        <v>850</v>
      </c>
      <c r="S521">
        <v>1200</v>
      </c>
      <c r="T521">
        <v>0.29170000000000001</v>
      </c>
      <c r="U521" t="s">
        <v>5901</v>
      </c>
      <c r="V521">
        <v>6</v>
      </c>
      <c r="W521" s="1">
        <v>45066</v>
      </c>
      <c r="X521" t="s">
        <v>5894</v>
      </c>
      <c r="Y521">
        <v>275</v>
      </c>
      <c r="Z521">
        <v>92</v>
      </c>
      <c r="AA521">
        <v>285</v>
      </c>
      <c r="AB521">
        <v>78</v>
      </c>
      <c r="AC521">
        <v>10</v>
      </c>
      <c r="AD521">
        <v>66300</v>
      </c>
      <c r="AE521" t="s">
        <v>6025</v>
      </c>
      <c r="AF521" s="1">
        <v>46203</v>
      </c>
      <c r="AG521" t="s">
        <v>6244</v>
      </c>
      <c r="AH521" t="s">
        <v>6027</v>
      </c>
      <c r="AI521" t="s">
        <v>6028</v>
      </c>
      <c r="AJ521" t="s">
        <v>6925</v>
      </c>
      <c r="AK521">
        <v>2400</v>
      </c>
      <c r="AL521">
        <v>61.2</v>
      </c>
      <c r="AM521">
        <v>2338.8000000000002</v>
      </c>
      <c r="AN521">
        <v>1700</v>
      </c>
      <c r="AO521">
        <v>638.79999999999995</v>
      </c>
      <c r="AP521">
        <v>0.27310000000000001</v>
      </c>
    </row>
    <row r="522" spans="1:42" hidden="1" x14ac:dyDescent="0.35">
      <c r="A522" t="s">
        <v>1054</v>
      </c>
      <c r="B522" s="1">
        <v>45175</v>
      </c>
      <c r="C522" t="s">
        <v>407</v>
      </c>
      <c r="D522" t="s">
        <v>205</v>
      </c>
      <c r="E522">
        <v>1</v>
      </c>
      <c r="F522" t="s">
        <v>128</v>
      </c>
      <c r="G522" t="s">
        <v>31</v>
      </c>
      <c r="H522" t="s">
        <v>32</v>
      </c>
      <c r="I522" t="s">
        <v>43</v>
      </c>
      <c r="J522" t="s">
        <v>109</v>
      </c>
      <c r="K522">
        <v>2023</v>
      </c>
      <c r="L522" t="s">
        <v>60</v>
      </c>
      <c r="M522" t="s">
        <v>6003</v>
      </c>
      <c r="N522" t="s">
        <v>5989</v>
      </c>
      <c r="O522" t="s">
        <v>6004</v>
      </c>
      <c r="P522" t="s">
        <v>6005</v>
      </c>
      <c r="Q522" t="s">
        <v>6006</v>
      </c>
      <c r="R522">
        <v>420</v>
      </c>
      <c r="S522">
        <v>650</v>
      </c>
      <c r="T522">
        <v>0.3538</v>
      </c>
      <c r="U522" t="s">
        <v>5909</v>
      </c>
      <c r="V522">
        <v>6</v>
      </c>
      <c r="W522" s="1">
        <v>45071</v>
      </c>
      <c r="X522" t="s">
        <v>5894</v>
      </c>
      <c r="Y522">
        <v>160</v>
      </c>
      <c r="Z522">
        <v>85</v>
      </c>
      <c r="AA522">
        <v>167</v>
      </c>
      <c r="AB522">
        <v>56</v>
      </c>
      <c r="AC522">
        <v>10</v>
      </c>
      <c r="AD522">
        <v>23520</v>
      </c>
      <c r="AE522" t="s">
        <v>6025</v>
      </c>
      <c r="AF522" s="1">
        <v>46203</v>
      </c>
      <c r="AG522" t="s">
        <v>6237</v>
      </c>
      <c r="AH522" t="s">
        <v>6027</v>
      </c>
      <c r="AI522" t="s">
        <v>6028</v>
      </c>
      <c r="AJ522" t="s">
        <v>6925</v>
      </c>
      <c r="AK522">
        <v>650</v>
      </c>
      <c r="AL522">
        <v>57.07</v>
      </c>
      <c r="AM522">
        <v>592.92999999999995</v>
      </c>
      <c r="AN522">
        <v>420</v>
      </c>
      <c r="AO522">
        <v>172.93</v>
      </c>
      <c r="AP522">
        <v>0.29170000000000001</v>
      </c>
    </row>
    <row r="523" spans="1:42" hidden="1" x14ac:dyDescent="0.35">
      <c r="A523" t="s">
        <v>755</v>
      </c>
      <c r="B523" s="1">
        <v>45146</v>
      </c>
      <c r="C523" t="s">
        <v>756</v>
      </c>
      <c r="D523" t="s">
        <v>105</v>
      </c>
      <c r="E523">
        <v>2</v>
      </c>
      <c r="F523" t="s">
        <v>58</v>
      </c>
      <c r="G523" t="s">
        <v>16</v>
      </c>
      <c r="H523" t="s">
        <v>17</v>
      </c>
      <c r="I523" t="s">
        <v>43</v>
      </c>
      <c r="J523" t="s">
        <v>59</v>
      </c>
      <c r="K523">
        <v>2023</v>
      </c>
      <c r="L523" t="s">
        <v>60</v>
      </c>
      <c r="M523" t="s">
        <v>5916</v>
      </c>
      <c r="N523" t="s">
        <v>5913</v>
      </c>
      <c r="O523" t="s">
        <v>5917</v>
      </c>
      <c r="P523" t="s">
        <v>5918</v>
      </c>
      <c r="Q523" t="s">
        <v>5919</v>
      </c>
      <c r="R523">
        <v>63000</v>
      </c>
      <c r="S523">
        <v>76000</v>
      </c>
      <c r="T523">
        <v>0.1711</v>
      </c>
      <c r="U523" t="s">
        <v>5920</v>
      </c>
      <c r="V523">
        <v>12</v>
      </c>
      <c r="W523" s="1">
        <v>44617</v>
      </c>
      <c r="X523" t="s">
        <v>5894</v>
      </c>
      <c r="Y523">
        <v>252</v>
      </c>
      <c r="Z523">
        <v>75</v>
      </c>
      <c r="AA523">
        <v>289</v>
      </c>
      <c r="AB523">
        <v>48</v>
      </c>
      <c r="AC523">
        <v>10</v>
      </c>
      <c r="AD523">
        <v>3024000</v>
      </c>
      <c r="AE523" t="s">
        <v>6025</v>
      </c>
      <c r="AF523" s="1">
        <v>46203</v>
      </c>
      <c r="AG523" t="s">
        <v>6430</v>
      </c>
      <c r="AH523" t="s">
        <v>6035</v>
      </c>
      <c r="AI523" t="s">
        <v>6028</v>
      </c>
      <c r="AJ523" t="s">
        <v>6925</v>
      </c>
      <c r="AK523">
        <v>152000</v>
      </c>
      <c r="AL523">
        <v>10488</v>
      </c>
      <c r="AM523">
        <v>141512</v>
      </c>
      <c r="AN523">
        <v>126000</v>
      </c>
      <c r="AO523">
        <v>15512</v>
      </c>
      <c r="AP523">
        <v>0.1096</v>
      </c>
    </row>
    <row r="524" spans="1:42" hidden="1" x14ac:dyDescent="0.35">
      <c r="A524" t="s">
        <v>1131</v>
      </c>
      <c r="B524" s="1">
        <v>44938</v>
      </c>
      <c r="C524" t="s">
        <v>1132</v>
      </c>
      <c r="D524" t="s">
        <v>23</v>
      </c>
      <c r="E524">
        <v>5</v>
      </c>
      <c r="F524" t="s">
        <v>66</v>
      </c>
      <c r="G524" t="s">
        <v>79</v>
      </c>
      <c r="H524" t="s">
        <v>25</v>
      </c>
      <c r="I524" t="s">
        <v>33</v>
      </c>
      <c r="J524" t="s">
        <v>112</v>
      </c>
      <c r="K524">
        <v>2023</v>
      </c>
      <c r="L524" t="s">
        <v>20</v>
      </c>
      <c r="M524" t="s">
        <v>5921</v>
      </c>
      <c r="N524" t="s">
        <v>5913</v>
      </c>
      <c r="O524" t="s">
        <v>5917</v>
      </c>
      <c r="P524" t="s">
        <v>5922</v>
      </c>
      <c r="Q524" t="s">
        <v>5923</v>
      </c>
      <c r="R524">
        <v>57000</v>
      </c>
      <c r="S524">
        <v>69000</v>
      </c>
      <c r="T524">
        <v>0.1739</v>
      </c>
      <c r="U524" t="s">
        <v>5920</v>
      </c>
      <c r="V524">
        <v>12</v>
      </c>
      <c r="W524" s="1">
        <v>44862</v>
      </c>
      <c r="X524" t="s">
        <v>5894</v>
      </c>
      <c r="Y524">
        <v>244</v>
      </c>
      <c r="Z524">
        <v>55</v>
      </c>
      <c r="AA524">
        <v>276</v>
      </c>
      <c r="AB524">
        <v>9</v>
      </c>
      <c r="AC524">
        <v>10</v>
      </c>
      <c r="AD524">
        <v>513000</v>
      </c>
      <c r="AE524" t="s">
        <v>6025</v>
      </c>
      <c r="AF524" s="1">
        <v>46203</v>
      </c>
      <c r="AG524" t="s">
        <v>6238</v>
      </c>
      <c r="AH524" t="s">
        <v>6035</v>
      </c>
      <c r="AI524" t="s">
        <v>6028</v>
      </c>
      <c r="AJ524" t="s">
        <v>6924</v>
      </c>
      <c r="AK524">
        <v>345000</v>
      </c>
      <c r="AL524">
        <v>379.5</v>
      </c>
      <c r="AM524">
        <v>344620.5</v>
      </c>
      <c r="AN524">
        <v>285000</v>
      </c>
      <c r="AO524">
        <v>59620.5</v>
      </c>
      <c r="AP524">
        <v>0.17299999999999999</v>
      </c>
    </row>
    <row r="525" spans="1:42" hidden="1" x14ac:dyDescent="0.35">
      <c r="A525" t="s">
        <v>757</v>
      </c>
      <c r="B525" s="1">
        <v>45062</v>
      </c>
      <c r="C525" t="s">
        <v>758</v>
      </c>
      <c r="D525" t="s">
        <v>439</v>
      </c>
      <c r="E525">
        <v>1</v>
      </c>
      <c r="F525" t="s">
        <v>48</v>
      </c>
      <c r="G525" t="s">
        <v>96</v>
      </c>
      <c r="H525" t="s">
        <v>17</v>
      </c>
      <c r="I525" t="s">
        <v>43</v>
      </c>
      <c r="J525" t="s">
        <v>75</v>
      </c>
      <c r="K525">
        <v>2023</v>
      </c>
      <c r="L525" t="s">
        <v>35</v>
      </c>
      <c r="M525" t="s">
        <v>5953</v>
      </c>
      <c r="N525" t="s">
        <v>5949</v>
      </c>
      <c r="O525" t="s">
        <v>5954</v>
      </c>
      <c r="P525" t="s">
        <v>5951</v>
      </c>
      <c r="Q525" t="s">
        <v>5955</v>
      </c>
      <c r="R525">
        <v>1400</v>
      </c>
      <c r="S525">
        <v>1900</v>
      </c>
      <c r="T525">
        <v>0.26319999999999999</v>
      </c>
      <c r="U525" t="s">
        <v>5940</v>
      </c>
      <c r="V525">
        <v>12</v>
      </c>
      <c r="W525" s="1">
        <v>44681</v>
      </c>
      <c r="X525" t="s">
        <v>5894</v>
      </c>
      <c r="Y525">
        <v>129</v>
      </c>
      <c r="Z525">
        <v>73</v>
      </c>
      <c r="AA525">
        <v>194</v>
      </c>
      <c r="AB525">
        <v>7</v>
      </c>
      <c r="AC525">
        <v>10</v>
      </c>
      <c r="AD525">
        <v>9800</v>
      </c>
      <c r="AE525" t="s">
        <v>6025</v>
      </c>
      <c r="AF525" s="1">
        <v>46203</v>
      </c>
      <c r="AG525" t="s">
        <v>6356</v>
      </c>
      <c r="AH525" t="s">
        <v>6035</v>
      </c>
      <c r="AI525" t="s">
        <v>6028</v>
      </c>
      <c r="AJ525" t="s">
        <v>6924</v>
      </c>
      <c r="AK525">
        <v>1900</v>
      </c>
      <c r="AL525">
        <v>269.61</v>
      </c>
      <c r="AM525">
        <v>1630.39</v>
      </c>
      <c r="AN525">
        <v>1400</v>
      </c>
      <c r="AO525">
        <v>230.39</v>
      </c>
      <c r="AP525">
        <v>0.14130000000000001</v>
      </c>
    </row>
    <row r="526" spans="1:42" hidden="1" x14ac:dyDescent="0.35">
      <c r="A526" t="s">
        <v>760</v>
      </c>
      <c r="B526" s="1">
        <v>45187</v>
      </c>
      <c r="C526" t="s">
        <v>761</v>
      </c>
      <c r="D526" t="s">
        <v>65</v>
      </c>
      <c r="E526">
        <v>1</v>
      </c>
      <c r="F526" t="s">
        <v>30</v>
      </c>
      <c r="G526" t="s">
        <v>96</v>
      </c>
      <c r="H526" t="s">
        <v>32</v>
      </c>
      <c r="I526" t="s">
        <v>43</v>
      </c>
      <c r="J526" t="s">
        <v>109</v>
      </c>
      <c r="K526">
        <v>2023</v>
      </c>
      <c r="L526" t="s">
        <v>60</v>
      </c>
      <c r="M526" t="s">
        <v>5906</v>
      </c>
      <c r="N526" t="s">
        <v>5889</v>
      </c>
      <c r="O526" t="s">
        <v>5898</v>
      </c>
      <c r="P526" t="s">
        <v>5907</v>
      </c>
      <c r="Q526" t="s">
        <v>5908</v>
      </c>
      <c r="R526">
        <v>17500</v>
      </c>
      <c r="S526">
        <v>22000</v>
      </c>
      <c r="T526">
        <v>0.20449999999999999</v>
      </c>
      <c r="U526" t="s">
        <v>5909</v>
      </c>
      <c r="V526">
        <v>12</v>
      </c>
      <c r="W526" s="1">
        <v>45337</v>
      </c>
      <c r="X526" t="s">
        <v>5894</v>
      </c>
      <c r="Y526">
        <v>373</v>
      </c>
      <c r="Z526">
        <v>88</v>
      </c>
      <c r="AA526">
        <v>389</v>
      </c>
      <c r="AB526">
        <v>78</v>
      </c>
      <c r="AC526">
        <v>10</v>
      </c>
      <c r="AD526">
        <v>1365000</v>
      </c>
      <c r="AE526" t="s">
        <v>6025</v>
      </c>
      <c r="AF526" s="1">
        <v>46203</v>
      </c>
      <c r="AG526" t="s">
        <v>6431</v>
      </c>
      <c r="AH526" t="s">
        <v>6035</v>
      </c>
      <c r="AI526" t="s">
        <v>6028</v>
      </c>
      <c r="AJ526" t="s">
        <v>6925</v>
      </c>
      <c r="AK526">
        <v>22000</v>
      </c>
      <c r="AL526">
        <v>1049.4000000000001</v>
      </c>
      <c r="AM526">
        <v>20950.599999999999</v>
      </c>
      <c r="AN526">
        <v>17500</v>
      </c>
      <c r="AO526">
        <v>3450.6</v>
      </c>
      <c r="AP526">
        <v>0.16470000000000001</v>
      </c>
    </row>
    <row r="527" spans="1:42" hidden="1" x14ac:dyDescent="0.35">
      <c r="A527" t="s">
        <v>1198</v>
      </c>
      <c r="B527" s="1">
        <v>45179</v>
      </c>
      <c r="C527" t="s">
        <v>373</v>
      </c>
      <c r="D527" t="s">
        <v>47</v>
      </c>
      <c r="E527">
        <v>1</v>
      </c>
      <c r="F527" t="s">
        <v>48</v>
      </c>
      <c r="G527" t="s">
        <v>96</v>
      </c>
      <c r="H527" t="s">
        <v>17</v>
      </c>
      <c r="I527" t="s">
        <v>33</v>
      </c>
      <c r="J527" t="s">
        <v>109</v>
      </c>
      <c r="K527">
        <v>2023</v>
      </c>
      <c r="L527" t="s">
        <v>60</v>
      </c>
      <c r="M527" t="s">
        <v>5995</v>
      </c>
      <c r="N527" t="s">
        <v>5989</v>
      </c>
      <c r="O527" t="s">
        <v>5996</v>
      </c>
      <c r="P527" t="s">
        <v>5997</v>
      </c>
      <c r="Q527" t="s">
        <v>5998</v>
      </c>
      <c r="R527">
        <v>280</v>
      </c>
      <c r="S527">
        <v>450</v>
      </c>
      <c r="T527">
        <v>0.37780000000000002</v>
      </c>
      <c r="U527" t="s">
        <v>5909</v>
      </c>
      <c r="V527">
        <v>6</v>
      </c>
      <c r="W527" s="1">
        <v>45144</v>
      </c>
      <c r="X527" t="s">
        <v>5894</v>
      </c>
      <c r="Y527">
        <v>217</v>
      </c>
      <c r="Z527">
        <v>86</v>
      </c>
      <c r="AA527">
        <v>212</v>
      </c>
      <c r="AB527">
        <v>73</v>
      </c>
      <c r="AC527">
        <v>10</v>
      </c>
      <c r="AD527">
        <v>20440</v>
      </c>
      <c r="AE527" t="s">
        <v>6025</v>
      </c>
      <c r="AF527" s="1">
        <v>46203</v>
      </c>
      <c r="AG527" t="s">
        <v>6239</v>
      </c>
      <c r="AH527" t="s">
        <v>6035</v>
      </c>
      <c r="AI527" t="s">
        <v>6028</v>
      </c>
      <c r="AJ527" t="s">
        <v>6925</v>
      </c>
      <c r="AK527">
        <v>450</v>
      </c>
      <c r="AL527">
        <v>16.88</v>
      </c>
      <c r="AM527">
        <v>433.12</v>
      </c>
      <c r="AN527">
        <v>280</v>
      </c>
      <c r="AO527">
        <v>153.12</v>
      </c>
      <c r="AP527">
        <v>0.35349999999999998</v>
      </c>
    </row>
    <row r="528" spans="1:42" hidden="1" x14ac:dyDescent="0.35">
      <c r="A528" t="s">
        <v>762</v>
      </c>
      <c r="B528" s="1">
        <v>44948</v>
      </c>
      <c r="C528" t="s">
        <v>763</v>
      </c>
      <c r="D528" t="s">
        <v>29</v>
      </c>
      <c r="E528">
        <v>1</v>
      </c>
      <c r="F528" t="s">
        <v>58</v>
      </c>
      <c r="G528" t="s">
        <v>16</v>
      </c>
      <c r="H528" t="s">
        <v>25</v>
      </c>
      <c r="I528" t="s">
        <v>43</v>
      </c>
      <c r="J528" t="s">
        <v>112</v>
      </c>
      <c r="K528">
        <v>2023</v>
      </c>
      <c r="L528" t="s">
        <v>20</v>
      </c>
      <c r="M528" t="s">
        <v>5985</v>
      </c>
      <c r="N528" t="s">
        <v>5974</v>
      </c>
      <c r="O528" t="s">
        <v>5986</v>
      </c>
      <c r="P528" t="s">
        <v>5979</v>
      </c>
      <c r="Q528" t="s">
        <v>5987</v>
      </c>
      <c r="R528">
        <v>500</v>
      </c>
      <c r="S528">
        <v>750</v>
      </c>
      <c r="T528">
        <v>0.33329999999999999</v>
      </c>
      <c r="U528" t="s">
        <v>5920</v>
      </c>
      <c r="V528">
        <v>24</v>
      </c>
      <c r="W528" s="1">
        <v>45007</v>
      </c>
      <c r="X528" t="s">
        <v>5894</v>
      </c>
      <c r="Y528">
        <v>294</v>
      </c>
      <c r="Z528">
        <v>81</v>
      </c>
      <c r="AA528">
        <v>264</v>
      </c>
      <c r="AB528">
        <v>82</v>
      </c>
      <c r="AC528">
        <v>10</v>
      </c>
      <c r="AD528">
        <v>41000</v>
      </c>
      <c r="AE528" t="s">
        <v>6025</v>
      </c>
      <c r="AF528" s="1">
        <v>46203</v>
      </c>
      <c r="AG528" t="s">
        <v>6371</v>
      </c>
      <c r="AH528" t="s">
        <v>6027</v>
      </c>
      <c r="AI528" t="s">
        <v>6028</v>
      </c>
      <c r="AJ528" t="s">
        <v>6924</v>
      </c>
      <c r="AK528">
        <v>750</v>
      </c>
      <c r="AL528">
        <v>37.270000000000003</v>
      </c>
      <c r="AM528">
        <v>712.73</v>
      </c>
      <c r="AN528">
        <v>500</v>
      </c>
      <c r="AO528">
        <v>212.73</v>
      </c>
      <c r="AP528">
        <v>0.29849999999999999</v>
      </c>
    </row>
    <row r="529" spans="1:42" hidden="1" x14ac:dyDescent="0.35">
      <c r="A529" t="s">
        <v>1368</v>
      </c>
      <c r="B529" s="1">
        <v>44986</v>
      </c>
      <c r="C529" t="s">
        <v>373</v>
      </c>
      <c r="D529" t="s">
        <v>87</v>
      </c>
      <c r="E529">
        <v>2</v>
      </c>
      <c r="F529" t="s">
        <v>58</v>
      </c>
      <c r="G529" t="s">
        <v>96</v>
      </c>
      <c r="H529" t="s">
        <v>25</v>
      </c>
      <c r="I529" t="s">
        <v>33</v>
      </c>
      <c r="J529" t="s">
        <v>39</v>
      </c>
      <c r="K529">
        <v>2023</v>
      </c>
      <c r="L529" t="s">
        <v>20</v>
      </c>
      <c r="M529" t="s">
        <v>5924</v>
      </c>
      <c r="N529" t="s">
        <v>5913</v>
      </c>
      <c r="O529" t="s">
        <v>5917</v>
      </c>
      <c r="P529" t="s">
        <v>5925</v>
      </c>
      <c r="Q529" t="s">
        <v>5926</v>
      </c>
      <c r="R529">
        <v>46000</v>
      </c>
      <c r="S529">
        <v>56000</v>
      </c>
      <c r="T529">
        <v>0.17860000000000001</v>
      </c>
      <c r="U529" t="s">
        <v>5920</v>
      </c>
      <c r="V529">
        <v>12</v>
      </c>
      <c r="W529" s="1">
        <v>44847</v>
      </c>
      <c r="X529" t="s">
        <v>5894</v>
      </c>
      <c r="Y529">
        <v>224</v>
      </c>
      <c r="Z529">
        <v>96</v>
      </c>
      <c r="AA529">
        <v>304</v>
      </c>
      <c r="AB529">
        <v>54</v>
      </c>
      <c r="AC529">
        <v>10</v>
      </c>
      <c r="AD529">
        <v>2484000</v>
      </c>
      <c r="AE529" t="s">
        <v>6025</v>
      </c>
      <c r="AF529" s="1">
        <v>46203</v>
      </c>
      <c r="AG529" t="s">
        <v>6239</v>
      </c>
      <c r="AH529" t="s">
        <v>6035</v>
      </c>
      <c r="AI529" t="s">
        <v>6028</v>
      </c>
      <c r="AJ529" t="s">
        <v>6924</v>
      </c>
      <c r="AK529">
        <v>112000</v>
      </c>
      <c r="AL529">
        <v>16072</v>
      </c>
      <c r="AM529">
        <v>95928</v>
      </c>
      <c r="AN529">
        <v>92000</v>
      </c>
      <c r="AO529">
        <v>3928</v>
      </c>
      <c r="AP529">
        <v>4.0899999999999999E-2</v>
      </c>
    </row>
    <row r="530" spans="1:42" hidden="1" x14ac:dyDescent="0.35">
      <c r="A530" t="s">
        <v>764</v>
      </c>
      <c r="B530" s="1">
        <v>45078</v>
      </c>
      <c r="C530" t="s">
        <v>505</v>
      </c>
      <c r="D530" t="s">
        <v>87</v>
      </c>
      <c r="E530">
        <v>1</v>
      </c>
      <c r="F530" t="s">
        <v>128</v>
      </c>
      <c r="G530" t="s">
        <v>71</v>
      </c>
      <c r="H530" t="s">
        <v>32</v>
      </c>
      <c r="I530" t="s">
        <v>18</v>
      </c>
      <c r="J530" t="s">
        <v>34</v>
      </c>
      <c r="K530">
        <v>2023</v>
      </c>
      <c r="L530" t="s">
        <v>35</v>
      </c>
      <c r="M530" t="s">
        <v>5924</v>
      </c>
      <c r="N530" t="s">
        <v>5913</v>
      </c>
      <c r="O530" t="s">
        <v>5917</v>
      </c>
      <c r="P530" t="s">
        <v>5925</v>
      </c>
      <c r="Q530" t="s">
        <v>5926</v>
      </c>
      <c r="R530">
        <v>46000</v>
      </c>
      <c r="S530">
        <v>56000</v>
      </c>
      <c r="T530">
        <v>0.17860000000000001</v>
      </c>
      <c r="U530" t="s">
        <v>5920</v>
      </c>
      <c r="V530">
        <v>12</v>
      </c>
      <c r="W530" s="1">
        <v>44847</v>
      </c>
      <c r="X530" t="s">
        <v>5894</v>
      </c>
      <c r="Y530">
        <v>224</v>
      </c>
      <c r="Z530">
        <v>96</v>
      </c>
      <c r="AA530">
        <v>304</v>
      </c>
      <c r="AB530">
        <v>54</v>
      </c>
      <c r="AC530">
        <v>10</v>
      </c>
      <c r="AD530">
        <v>2484000</v>
      </c>
      <c r="AE530" t="s">
        <v>6025</v>
      </c>
      <c r="AF530" s="1">
        <v>46203</v>
      </c>
      <c r="AG530" t="s">
        <v>6308</v>
      </c>
      <c r="AH530" t="s">
        <v>6027</v>
      </c>
      <c r="AI530" t="s">
        <v>6028</v>
      </c>
      <c r="AJ530" t="s">
        <v>6924</v>
      </c>
      <c r="AK530">
        <v>56000</v>
      </c>
      <c r="AL530">
        <v>4782.3999999999996</v>
      </c>
      <c r="AM530">
        <v>51217.599999999999</v>
      </c>
      <c r="AN530">
        <v>46000</v>
      </c>
      <c r="AO530">
        <v>5217.6000000000004</v>
      </c>
      <c r="AP530">
        <v>0.1019</v>
      </c>
    </row>
    <row r="531" spans="1:42" hidden="1" x14ac:dyDescent="0.35">
      <c r="A531" t="s">
        <v>910</v>
      </c>
      <c r="B531" s="1">
        <v>44959</v>
      </c>
      <c r="C531" t="s">
        <v>375</v>
      </c>
      <c r="D531" t="s">
        <v>137</v>
      </c>
      <c r="E531">
        <v>1</v>
      </c>
      <c r="F531" t="s">
        <v>24</v>
      </c>
      <c r="G531" t="s">
        <v>16</v>
      </c>
      <c r="H531" t="s">
        <v>25</v>
      </c>
      <c r="I531" t="s">
        <v>18</v>
      </c>
      <c r="J531" t="s">
        <v>19</v>
      </c>
      <c r="K531">
        <v>2023</v>
      </c>
      <c r="L531" t="s">
        <v>20</v>
      </c>
      <c r="M531" t="s">
        <v>5930</v>
      </c>
      <c r="N531" t="s">
        <v>5931</v>
      </c>
      <c r="O531" t="s">
        <v>5932</v>
      </c>
      <c r="P531" t="s">
        <v>5891</v>
      </c>
      <c r="Q531" t="s">
        <v>5933</v>
      </c>
      <c r="R531">
        <v>14800</v>
      </c>
      <c r="S531">
        <v>18500</v>
      </c>
      <c r="T531">
        <v>0.2</v>
      </c>
      <c r="U531" t="s">
        <v>5893</v>
      </c>
      <c r="V531">
        <v>12</v>
      </c>
      <c r="W531" s="1">
        <v>45474</v>
      </c>
      <c r="X531" t="s">
        <v>5894</v>
      </c>
      <c r="Y531">
        <v>213</v>
      </c>
      <c r="Z531">
        <v>93</v>
      </c>
      <c r="AA531">
        <v>278</v>
      </c>
      <c r="AB531">
        <v>42</v>
      </c>
      <c r="AC531">
        <v>10</v>
      </c>
      <c r="AD531">
        <v>621600</v>
      </c>
      <c r="AE531" t="s">
        <v>6025</v>
      </c>
      <c r="AF531" s="1">
        <v>46203</v>
      </c>
      <c r="AG531" t="s">
        <v>6241</v>
      </c>
      <c r="AH531" t="s">
        <v>6027</v>
      </c>
      <c r="AI531" t="s">
        <v>6028</v>
      </c>
      <c r="AJ531" t="s">
        <v>6924</v>
      </c>
      <c r="AK531">
        <v>18500</v>
      </c>
      <c r="AL531">
        <v>1739</v>
      </c>
      <c r="AM531">
        <v>16761</v>
      </c>
      <c r="AN531">
        <v>14800</v>
      </c>
      <c r="AO531">
        <v>1961</v>
      </c>
      <c r="AP531">
        <v>0.11700000000000001</v>
      </c>
    </row>
    <row r="532" spans="1:42" hidden="1" x14ac:dyDescent="0.35">
      <c r="A532" t="s">
        <v>767</v>
      </c>
      <c r="B532" s="1">
        <v>45221</v>
      </c>
      <c r="C532" t="s">
        <v>768</v>
      </c>
      <c r="D532" t="s">
        <v>137</v>
      </c>
      <c r="E532">
        <v>2</v>
      </c>
      <c r="F532" t="s">
        <v>48</v>
      </c>
      <c r="G532" t="s">
        <v>96</v>
      </c>
      <c r="H532" t="s">
        <v>25</v>
      </c>
      <c r="I532" t="s">
        <v>33</v>
      </c>
      <c r="J532" t="s">
        <v>55</v>
      </c>
      <c r="K532">
        <v>2023</v>
      </c>
      <c r="L532" t="s">
        <v>51</v>
      </c>
      <c r="M532" t="s">
        <v>5930</v>
      </c>
      <c r="N532" t="s">
        <v>5931</v>
      </c>
      <c r="O532" t="s">
        <v>5932</v>
      </c>
      <c r="P532" t="s">
        <v>5891</v>
      </c>
      <c r="Q532" t="s">
        <v>5933</v>
      </c>
      <c r="R532">
        <v>14800</v>
      </c>
      <c r="S532">
        <v>18500</v>
      </c>
      <c r="T532">
        <v>0.2</v>
      </c>
      <c r="U532" t="s">
        <v>5893</v>
      </c>
      <c r="V532">
        <v>12</v>
      </c>
      <c r="W532" s="1">
        <v>45474</v>
      </c>
      <c r="X532" t="s">
        <v>5894</v>
      </c>
      <c r="Y532">
        <v>213</v>
      </c>
      <c r="Z532">
        <v>93</v>
      </c>
      <c r="AA532">
        <v>278</v>
      </c>
      <c r="AB532">
        <v>42</v>
      </c>
      <c r="AC532">
        <v>10</v>
      </c>
      <c r="AD532">
        <v>621600</v>
      </c>
      <c r="AE532" t="s">
        <v>6025</v>
      </c>
      <c r="AF532" s="1">
        <v>46203</v>
      </c>
      <c r="AG532" t="s">
        <v>6412</v>
      </c>
      <c r="AH532" t="s">
        <v>6027</v>
      </c>
      <c r="AI532" t="s">
        <v>6028</v>
      </c>
      <c r="AJ532" t="s">
        <v>6925</v>
      </c>
      <c r="AK532">
        <v>37000</v>
      </c>
      <c r="AL532">
        <v>2545.6</v>
      </c>
      <c r="AM532">
        <v>34454.400000000001</v>
      </c>
      <c r="AN532">
        <v>29600</v>
      </c>
      <c r="AO532">
        <v>4854.3999999999996</v>
      </c>
      <c r="AP532">
        <v>0.1409</v>
      </c>
    </row>
    <row r="533" spans="1:42" hidden="1" x14ac:dyDescent="0.35">
      <c r="A533" t="s">
        <v>772</v>
      </c>
      <c r="B533" s="1">
        <v>45124</v>
      </c>
      <c r="C533" t="s">
        <v>773</v>
      </c>
      <c r="D533" t="s">
        <v>78</v>
      </c>
      <c r="E533">
        <v>1</v>
      </c>
      <c r="F533" t="s">
        <v>58</v>
      </c>
      <c r="G533" t="s">
        <v>16</v>
      </c>
      <c r="H533" t="s">
        <v>17</v>
      </c>
      <c r="I533" t="s">
        <v>33</v>
      </c>
      <c r="J533" t="s">
        <v>97</v>
      </c>
      <c r="K533">
        <v>2023</v>
      </c>
      <c r="L533" t="s">
        <v>60</v>
      </c>
      <c r="M533" t="s">
        <v>5992</v>
      </c>
      <c r="N533" t="s">
        <v>5989</v>
      </c>
      <c r="O533" t="s">
        <v>5993</v>
      </c>
      <c r="P533" t="s">
        <v>5899</v>
      </c>
      <c r="Q533" t="s">
        <v>5994</v>
      </c>
      <c r="R533">
        <v>850</v>
      </c>
      <c r="S533">
        <v>1200</v>
      </c>
      <c r="T533">
        <v>0.29170000000000001</v>
      </c>
      <c r="U533" t="s">
        <v>5901</v>
      </c>
      <c r="V533">
        <v>6</v>
      </c>
      <c r="W533" s="1">
        <v>45066</v>
      </c>
      <c r="X533" t="s">
        <v>5894</v>
      </c>
      <c r="Y533">
        <v>275</v>
      </c>
      <c r="Z533">
        <v>92</v>
      </c>
      <c r="AA533">
        <v>285</v>
      </c>
      <c r="AB533">
        <v>78</v>
      </c>
      <c r="AC533">
        <v>10</v>
      </c>
      <c r="AD533">
        <v>66300</v>
      </c>
      <c r="AE533" t="s">
        <v>6025</v>
      </c>
      <c r="AF533" s="1">
        <v>46203</v>
      </c>
      <c r="AG533" t="s">
        <v>6242</v>
      </c>
      <c r="AH533" t="s">
        <v>6035</v>
      </c>
      <c r="AI533" t="s">
        <v>6028</v>
      </c>
      <c r="AJ533" t="s">
        <v>6925</v>
      </c>
      <c r="AK533">
        <v>1200</v>
      </c>
      <c r="AL533">
        <v>28.56</v>
      </c>
      <c r="AM533">
        <v>1171.44</v>
      </c>
      <c r="AN533">
        <v>850</v>
      </c>
      <c r="AO533">
        <v>321.44</v>
      </c>
      <c r="AP533">
        <v>0.27439999999999998</v>
      </c>
    </row>
    <row r="534" spans="1:42" x14ac:dyDescent="0.35">
      <c r="A534" t="s">
        <v>769</v>
      </c>
      <c r="B534" s="1">
        <v>45059</v>
      </c>
      <c r="C534" t="s">
        <v>770</v>
      </c>
      <c r="D534" t="s">
        <v>195</v>
      </c>
      <c r="E534">
        <v>2</v>
      </c>
      <c r="F534" t="s">
        <v>128</v>
      </c>
      <c r="G534" t="s">
        <v>16</v>
      </c>
      <c r="H534" t="s">
        <v>25</v>
      </c>
      <c r="I534" t="s">
        <v>18</v>
      </c>
      <c r="J534" t="s">
        <v>75</v>
      </c>
      <c r="K534">
        <v>2023</v>
      </c>
      <c r="L534" t="s">
        <v>35</v>
      </c>
      <c r="M534" t="s">
        <v>5912</v>
      </c>
      <c r="N534" t="s">
        <v>5913</v>
      </c>
      <c r="O534" t="s">
        <v>5914</v>
      </c>
      <c r="P534" t="s">
        <v>5891</v>
      </c>
      <c r="Q534" t="s">
        <v>5915</v>
      </c>
      <c r="R534">
        <v>125000</v>
      </c>
      <c r="S534">
        <v>148000</v>
      </c>
      <c r="T534">
        <v>0.15540000000000001</v>
      </c>
      <c r="U534" t="s">
        <v>5893</v>
      </c>
      <c r="V534">
        <v>12</v>
      </c>
      <c r="W534" s="1">
        <v>44787</v>
      </c>
      <c r="X534" t="s">
        <v>5894</v>
      </c>
      <c r="Y534">
        <v>168</v>
      </c>
      <c r="Z534">
        <v>62</v>
      </c>
      <c r="AA534">
        <v>271</v>
      </c>
      <c r="AB534">
        <v>0</v>
      </c>
      <c r="AC534">
        <v>10</v>
      </c>
      <c r="AD534">
        <v>0</v>
      </c>
      <c r="AE534" t="s">
        <v>6029</v>
      </c>
      <c r="AF534" s="1">
        <v>46203</v>
      </c>
      <c r="AG534" t="s">
        <v>6282</v>
      </c>
      <c r="AH534" t="s">
        <v>6035</v>
      </c>
      <c r="AI534" t="s">
        <v>6028</v>
      </c>
      <c r="AJ534" t="s">
        <v>6924</v>
      </c>
      <c r="AK534">
        <v>296000</v>
      </c>
      <c r="AL534">
        <v>21874.400000000001</v>
      </c>
      <c r="AM534">
        <v>274125.59999999998</v>
      </c>
      <c r="AN534">
        <v>250000</v>
      </c>
      <c r="AO534">
        <v>24125.599999999999</v>
      </c>
      <c r="AP534">
        <v>8.7999999999999995E-2</v>
      </c>
    </row>
    <row r="535" spans="1:42" hidden="1" x14ac:dyDescent="0.35">
      <c r="A535" t="s">
        <v>1242</v>
      </c>
      <c r="B535" s="1">
        <v>45062</v>
      </c>
      <c r="C535" t="s">
        <v>549</v>
      </c>
      <c r="D535" t="s">
        <v>205</v>
      </c>
      <c r="E535">
        <v>3</v>
      </c>
      <c r="F535" t="s">
        <v>30</v>
      </c>
      <c r="G535" t="s">
        <v>79</v>
      </c>
      <c r="H535" t="s">
        <v>32</v>
      </c>
      <c r="I535" t="s">
        <v>26</v>
      </c>
      <c r="J535" t="s">
        <v>75</v>
      </c>
      <c r="K535">
        <v>2023</v>
      </c>
      <c r="L535" t="s">
        <v>35</v>
      </c>
      <c r="M535" t="s">
        <v>6003</v>
      </c>
      <c r="N535" t="s">
        <v>5989</v>
      </c>
      <c r="O535" t="s">
        <v>6004</v>
      </c>
      <c r="P535" t="s">
        <v>6005</v>
      </c>
      <c r="Q535" t="s">
        <v>6006</v>
      </c>
      <c r="R535">
        <v>420</v>
      </c>
      <c r="S535">
        <v>650</v>
      </c>
      <c r="T535">
        <v>0.3538</v>
      </c>
      <c r="U535" t="s">
        <v>5909</v>
      </c>
      <c r="V535">
        <v>6</v>
      </c>
      <c r="W535" s="1">
        <v>45071</v>
      </c>
      <c r="X535" t="s">
        <v>5894</v>
      </c>
      <c r="Y535">
        <v>160</v>
      </c>
      <c r="Z535">
        <v>85</v>
      </c>
      <c r="AA535">
        <v>167</v>
      </c>
      <c r="AB535">
        <v>56</v>
      </c>
      <c r="AC535">
        <v>10</v>
      </c>
      <c r="AD535">
        <v>23520</v>
      </c>
      <c r="AE535" t="s">
        <v>6025</v>
      </c>
      <c r="AF535" s="1">
        <v>46203</v>
      </c>
      <c r="AG535" t="s">
        <v>6243</v>
      </c>
      <c r="AH535" t="s">
        <v>6035</v>
      </c>
      <c r="AI535" t="s">
        <v>6028</v>
      </c>
      <c r="AJ535" t="s">
        <v>6924</v>
      </c>
      <c r="AK535">
        <v>1950</v>
      </c>
      <c r="AL535">
        <v>181.74</v>
      </c>
      <c r="AM535">
        <v>1768.26</v>
      </c>
      <c r="AN535">
        <v>1260</v>
      </c>
      <c r="AO535">
        <v>508.26</v>
      </c>
      <c r="AP535">
        <v>0.28739999999999999</v>
      </c>
    </row>
    <row r="536" spans="1:42" hidden="1" x14ac:dyDescent="0.35">
      <c r="A536" t="s">
        <v>774</v>
      </c>
      <c r="B536" s="1">
        <v>45269</v>
      </c>
      <c r="C536" t="s">
        <v>775</v>
      </c>
      <c r="D536" t="s">
        <v>23</v>
      </c>
      <c r="E536">
        <v>1</v>
      </c>
      <c r="F536" t="s">
        <v>128</v>
      </c>
      <c r="G536" t="s">
        <v>96</v>
      </c>
      <c r="H536" t="s">
        <v>17</v>
      </c>
      <c r="I536" t="s">
        <v>26</v>
      </c>
      <c r="J536" t="s">
        <v>155</v>
      </c>
      <c r="K536">
        <v>2023</v>
      </c>
      <c r="L536" t="s">
        <v>51</v>
      </c>
      <c r="M536" t="s">
        <v>5921</v>
      </c>
      <c r="N536" t="s">
        <v>5913</v>
      </c>
      <c r="O536" t="s">
        <v>5917</v>
      </c>
      <c r="P536" t="s">
        <v>5922</v>
      </c>
      <c r="Q536" t="s">
        <v>5923</v>
      </c>
      <c r="R536">
        <v>57000</v>
      </c>
      <c r="S536">
        <v>69000</v>
      </c>
      <c r="T536">
        <v>0.1739</v>
      </c>
      <c r="U536" t="s">
        <v>5920</v>
      </c>
      <c r="V536">
        <v>12</v>
      </c>
      <c r="W536" s="1">
        <v>44862</v>
      </c>
      <c r="X536" t="s">
        <v>5894</v>
      </c>
      <c r="Y536">
        <v>244</v>
      </c>
      <c r="Z536">
        <v>55</v>
      </c>
      <c r="AA536">
        <v>276</v>
      </c>
      <c r="AB536">
        <v>9</v>
      </c>
      <c r="AC536">
        <v>10</v>
      </c>
      <c r="AD536">
        <v>513000</v>
      </c>
      <c r="AE536" t="s">
        <v>6025</v>
      </c>
      <c r="AF536" s="1">
        <v>46203</v>
      </c>
      <c r="AG536" t="s">
        <v>6302</v>
      </c>
      <c r="AH536" t="s">
        <v>6035</v>
      </c>
      <c r="AI536" t="s">
        <v>6028</v>
      </c>
      <c r="AJ536" t="s">
        <v>6925</v>
      </c>
      <c r="AK536">
        <v>69000</v>
      </c>
      <c r="AL536">
        <v>9446.1</v>
      </c>
      <c r="AM536">
        <v>59553.9</v>
      </c>
      <c r="AN536">
        <v>57000</v>
      </c>
      <c r="AO536">
        <v>2553.9</v>
      </c>
      <c r="AP536">
        <v>4.2900000000000001E-2</v>
      </c>
    </row>
    <row r="537" spans="1:42" hidden="1" x14ac:dyDescent="0.35">
      <c r="A537" t="s">
        <v>776</v>
      </c>
      <c r="B537" s="1">
        <v>45089</v>
      </c>
      <c r="C537" t="s">
        <v>777</v>
      </c>
      <c r="D537" t="s">
        <v>78</v>
      </c>
      <c r="E537">
        <v>1</v>
      </c>
      <c r="F537" t="s">
        <v>128</v>
      </c>
      <c r="G537" t="s">
        <v>67</v>
      </c>
      <c r="H537" t="s">
        <v>25</v>
      </c>
      <c r="I537" t="s">
        <v>43</v>
      </c>
      <c r="J537" t="s">
        <v>34</v>
      </c>
      <c r="K537">
        <v>2023</v>
      </c>
      <c r="L537" t="s">
        <v>35</v>
      </c>
      <c r="M537" t="s">
        <v>5992</v>
      </c>
      <c r="N537" t="s">
        <v>5989</v>
      </c>
      <c r="O537" t="s">
        <v>5993</v>
      </c>
      <c r="P537" t="s">
        <v>5899</v>
      </c>
      <c r="Q537" t="s">
        <v>5994</v>
      </c>
      <c r="R537">
        <v>850</v>
      </c>
      <c r="S537">
        <v>1200</v>
      </c>
      <c r="T537">
        <v>0.29170000000000001</v>
      </c>
      <c r="U537" t="s">
        <v>5901</v>
      </c>
      <c r="V537">
        <v>6</v>
      </c>
      <c r="W537" s="1">
        <v>45066</v>
      </c>
      <c r="X537" t="s">
        <v>5894</v>
      </c>
      <c r="Y537">
        <v>275</v>
      </c>
      <c r="Z537">
        <v>92</v>
      </c>
      <c r="AA537">
        <v>285</v>
      </c>
      <c r="AB537">
        <v>78</v>
      </c>
      <c r="AC537">
        <v>10</v>
      </c>
      <c r="AD537">
        <v>66300</v>
      </c>
      <c r="AE537" t="s">
        <v>6025</v>
      </c>
      <c r="AF537" s="1">
        <v>46203</v>
      </c>
      <c r="AG537" t="s">
        <v>6432</v>
      </c>
      <c r="AH537" t="s">
        <v>6027</v>
      </c>
      <c r="AI537" t="s">
        <v>6028</v>
      </c>
      <c r="AJ537" t="s">
        <v>6924</v>
      </c>
      <c r="AK537">
        <v>1200</v>
      </c>
      <c r="AL537">
        <v>26.28</v>
      </c>
      <c r="AM537">
        <v>1173.72</v>
      </c>
      <c r="AN537">
        <v>850</v>
      </c>
      <c r="AO537">
        <v>323.72000000000003</v>
      </c>
      <c r="AP537">
        <v>0.27579999999999999</v>
      </c>
    </row>
    <row r="538" spans="1:42" hidden="1" x14ac:dyDescent="0.35">
      <c r="A538" t="s">
        <v>1160</v>
      </c>
      <c r="B538" s="1">
        <v>45144</v>
      </c>
      <c r="C538" t="s">
        <v>379</v>
      </c>
      <c r="D538" t="s">
        <v>23</v>
      </c>
      <c r="E538">
        <v>1</v>
      </c>
      <c r="F538" t="s">
        <v>30</v>
      </c>
      <c r="G538" t="s">
        <v>31</v>
      </c>
      <c r="H538" t="s">
        <v>32</v>
      </c>
      <c r="I538" t="s">
        <v>18</v>
      </c>
      <c r="J538" t="s">
        <v>59</v>
      </c>
      <c r="K538">
        <v>2023</v>
      </c>
      <c r="L538" t="s">
        <v>60</v>
      </c>
      <c r="M538" t="s">
        <v>5921</v>
      </c>
      <c r="N538" t="s">
        <v>5913</v>
      </c>
      <c r="O538" t="s">
        <v>5917</v>
      </c>
      <c r="P538" t="s">
        <v>5922</v>
      </c>
      <c r="Q538" t="s">
        <v>5923</v>
      </c>
      <c r="R538">
        <v>57000</v>
      </c>
      <c r="S538">
        <v>69000</v>
      </c>
      <c r="T538">
        <v>0.1739</v>
      </c>
      <c r="U538" t="s">
        <v>5920</v>
      </c>
      <c r="V538">
        <v>12</v>
      </c>
      <c r="W538" s="1">
        <v>44862</v>
      </c>
      <c r="X538" t="s">
        <v>5894</v>
      </c>
      <c r="Y538">
        <v>244</v>
      </c>
      <c r="Z538">
        <v>55</v>
      </c>
      <c r="AA538">
        <v>276</v>
      </c>
      <c r="AB538">
        <v>9</v>
      </c>
      <c r="AC538">
        <v>10</v>
      </c>
      <c r="AD538">
        <v>513000</v>
      </c>
      <c r="AE538" t="s">
        <v>6025</v>
      </c>
      <c r="AF538" s="1">
        <v>46203</v>
      </c>
      <c r="AG538" t="s">
        <v>6244</v>
      </c>
      <c r="AH538" t="s">
        <v>6027</v>
      </c>
      <c r="AI538" t="s">
        <v>6028</v>
      </c>
      <c r="AJ538" t="s">
        <v>6925</v>
      </c>
      <c r="AK538">
        <v>69000</v>
      </c>
      <c r="AL538">
        <v>8521.5</v>
      </c>
      <c r="AM538">
        <v>60478.5</v>
      </c>
      <c r="AN538">
        <v>57000</v>
      </c>
      <c r="AO538">
        <v>3478.5</v>
      </c>
      <c r="AP538">
        <v>5.7500000000000002E-2</v>
      </c>
    </row>
    <row r="539" spans="1:42" hidden="1" x14ac:dyDescent="0.35">
      <c r="A539" t="s">
        <v>780</v>
      </c>
      <c r="B539" s="1">
        <v>44989</v>
      </c>
      <c r="C539" t="s">
        <v>633</v>
      </c>
      <c r="D539" t="s">
        <v>115</v>
      </c>
      <c r="E539">
        <v>1</v>
      </c>
      <c r="F539" t="s">
        <v>30</v>
      </c>
      <c r="G539" t="s">
        <v>71</v>
      </c>
      <c r="H539" t="s">
        <v>32</v>
      </c>
      <c r="I539" t="s">
        <v>33</v>
      </c>
      <c r="J539" t="s">
        <v>39</v>
      </c>
      <c r="K539">
        <v>2023</v>
      </c>
      <c r="L539" t="s">
        <v>20</v>
      </c>
      <c r="M539" t="s">
        <v>5988</v>
      </c>
      <c r="N539" t="s">
        <v>5989</v>
      </c>
      <c r="O539" t="s">
        <v>5990</v>
      </c>
      <c r="P539" t="s">
        <v>5907</v>
      </c>
      <c r="Q539" t="s">
        <v>5991</v>
      </c>
      <c r="R539">
        <v>1600</v>
      </c>
      <c r="S539">
        <v>2200</v>
      </c>
      <c r="T539">
        <v>0.2727</v>
      </c>
      <c r="U539" t="s">
        <v>5909</v>
      </c>
      <c r="V539">
        <v>6</v>
      </c>
      <c r="W539" s="1">
        <v>45040</v>
      </c>
      <c r="X539" t="s">
        <v>5894</v>
      </c>
      <c r="Y539">
        <v>84</v>
      </c>
      <c r="Z539">
        <v>117</v>
      </c>
      <c r="AA539">
        <v>174</v>
      </c>
      <c r="AB539">
        <v>47</v>
      </c>
      <c r="AC539">
        <v>10</v>
      </c>
      <c r="AD539">
        <v>75200</v>
      </c>
      <c r="AE539" t="s">
        <v>6025</v>
      </c>
      <c r="AF539" s="1">
        <v>46203</v>
      </c>
      <c r="AG539" t="s">
        <v>6349</v>
      </c>
      <c r="AH539" t="s">
        <v>6035</v>
      </c>
      <c r="AI539" t="s">
        <v>6028</v>
      </c>
      <c r="AJ539" t="s">
        <v>6924</v>
      </c>
      <c r="AK539">
        <v>2200</v>
      </c>
      <c r="AL539">
        <v>221.76</v>
      </c>
      <c r="AM539">
        <v>1978.24</v>
      </c>
      <c r="AN539">
        <v>1600</v>
      </c>
      <c r="AO539">
        <v>378.24</v>
      </c>
      <c r="AP539">
        <v>0.19120000000000001</v>
      </c>
    </row>
    <row r="540" spans="1:42" hidden="1" x14ac:dyDescent="0.35">
      <c r="A540" t="s">
        <v>781</v>
      </c>
      <c r="B540" s="1">
        <v>45038</v>
      </c>
      <c r="C540" t="s">
        <v>782</v>
      </c>
      <c r="D540" t="s">
        <v>183</v>
      </c>
      <c r="E540">
        <v>1</v>
      </c>
      <c r="F540" t="s">
        <v>48</v>
      </c>
      <c r="G540" t="s">
        <v>16</v>
      </c>
      <c r="H540" t="s">
        <v>17</v>
      </c>
      <c r="I540" t="s">
        <v>26</v>
      </c>
      <c r="J540" t="s">
        <v>44</v>
      </c>
      <c r="K540">
        <v>2023</v>
      </c>
      <c r="L540" t="s">
        <v>35</v>
      </c>
      <c r="M540" t="s">
        <v>6010</v>
      </c>
      <c r="N540" t="s">
        <v>5949</v>
      </c>
      <c r="O540" t="s">
        <v>6011</v>
      </c>
      <c r="P540" t="s">
        <v>6012</v>
      </c>
      <c r="Q540" t="s">
        <v>6013</v>
      </c>
      <c r="R540">
        <v>2700</v>
      </c>
      <c r="S540">
        <v>3500</v>
      </c>
      <c r="T540">
        <v>0.2286</v>
      </c>
      <c r="U540" t="s">
        <v>5920</v>
      </c>
      <c r="V540">
        <v>12</v>
      </c>
      <c r="W540" s="1">
        <v>45369</v>
      </c>
      <c r="X540" t="s">
        <v>5894</v>
      </c>
      <c r="Y540">
        <v>71</v>
      </c>
      <c r="Z540">
        <v>95</v>
      </c>
      <c r="AA540">
        <v>147</v>
      </c>
      <c r="AB540">
        <v>51</v>
      </c>
      <c r="AC540">
        <v>10</v>
      </c>
      <c r="AD540">
        <v>137700</v>
      </c>
      <c r="AE540" t="s">
        <v>6025</v>
      </c>
      <c r="AF540" s="1">
        <v>46203</v>
      </c>
      <c r="AG540" t="s">
        <v>6436</v>
      </c>
      <c r="AH540" t="s">
        <v>6027</v>
      </c>
      <c r="AI540" t="s">
        <v>6028</v>
      </c>
      <c r="AJ540" t="s">
        <v>6924</v>
      </c>
      <c r="AK540">
        <v>3500</v>
      </c>
      <c r="AL540">
        <v>211.05</v>
      </c>
      <c r="AM540">
        <v>3288.95</v>
      </c>
      <c r="AN540">
        <v>2700</v>
      </c>
      <c r="AO540">
        <v>588.95000000000005</v>
      </c>
      <c r="AP540">
        <v>0.17910000000000001</v>
      </c>
    </row>
    <row r="541" spans="1:42" hidden="1" x14ac:dyDescent="0.35">
      <c r="A541" t="s">
        <v>1528</v>
      </c>
      <c r="B541" s="1">
        <v>45260</v>
      </c>
      <c r="C541" t="s">
        <v>381</v>
      </c>
      <c r="D541" t="s">
        <v>183</v>
      </c>
      <c r="E541">
        <v>1</v>
      </c>
      <c r="F541" t="s">
        <v>24</v>
      </c>
      <c r="G541" t="s">
        <v>31</v>
      </c>
      <c r="H541" t="s">
        <v>32</v>
      </c>
      <c r="I541" t="s">
        <v>43</v>
      </c>
      <c r="J541" t="s">
        <v>50</v>
      </c>
      <c r="K541">
        <v>2023</v>
      </c>
      <c r="L541" t="s">
        <v>51</v>
      </c>
      <c r="M541" t="s">
        <v>6010</v>
      </c>
      <c r="N541" t="s">
        <v>5949</v>
      </c>
      <c r="O541" t="s">
        <v>6011</v>
      </c>
      <c r="P541" t="s">
        <v>6012</v>
      </c>
      <c r="Q541" t="s">
        <v>6013</v>
      </c>
      <c r="R541">
        <v>2700</v>
      </c>
      <c r="S541">
        <v>3500</v>
      </c>
      <c r="T541">
        <v>0.2286</v>
      </c>
      <c r="U541" t="s">
        <v>5920</v>
      </c>
      <c r="V541">
        <v>12</v>
      </c>
      <c r="W541" s="1">
        <v>45369</v>
      </c>
      <c r="X541" t="s">
        <v>5894</v>
      </c>
      <c r="Y541">
        <v>71</v>
      </c>
      <c r="Z541">
        <v>95</v>
      </c>
      <c r="AA541">
        <v>147</v>
      </c>
      <c r="AB541">
        <v>51</v>
      </c>
      <c r="AC541">
        <v>10</v>
      </c>
      <c r="AD541">
        <v>137700</v>
      </c>
      <c r="AE541" t="s">
        <v>6025</v>
      </c>
      <c r="AF541" s="1">
        <v>46203</v>
      </c>
      <c r="AG541" t="s">
        <v>6245</v>
      </c>
      <c r="AH541" t="s">
        <v>6027</v>
      </c>
      <c r="AI541" t="s">
        <v>6028</v>
      </c>
      <c r="AJ541" t="s">
        <v>6925</v>
      </c>
      <c r="AK541">
        <v>3500</v>
      </c>
      <c r="AL541">
        <v>477.4</v>
      </c>
      <c r="AM541">
        <v>3022.6</v>
      </c>
      <c r="AN541">
        <v>2700</v>
      </c>
      <c r="AO541">
        <v>322.60000000000002</v>
      </c>
      <c r="AP541">
        <v>0.1067</v>
      </c>
    </row>
    <row r="542" spans="1:42" hidden="1" x14ac:dyDescent="0.35">
      <c r="A542" t="s">
        <v>785</v>
      </c>
      <c r="B542" s="1">
        <v>45093</v>
      </c>
      <c r="C542" t="s">
        <v>786</v>
      </c>
      <c r="D542" t="s">
        <v>137</v>
      </c>
      <c r="E542">
        <v>2</v>
      </c>
      <c r="F542" t="s">
        <v>128</v>
      </c>
      <c r="G542" t="s">
        <v>16</v>
      </c>
      <c r="H542" t="s">
        <v>32</v>
      </c>
      <c r="I542" t="s">
        <v>33</v>
      </c>
      <c r="J542" t="s">
        <v>34</v>
      </c>
      <c r="K542">
        <v>2023</v>
      </c>
      <c r="L542" t="s">
        <v>35</v>
      </c>
      <c r="M542" t="s">
        <v>5930</v>
      </c>
      <c r="N542" t="s">
        <v>5931</v>
      </c>
      <c r="O542" t="s">
        <v>5932</v>
      </c>
      <c r="P542" t="s">
        <v>5891</v>
      </c>
      <c r="Q542" t="s">
        <v>5933</v>
      </c>
      <c r="R542">
        <v>14800</v>
      </c>
      <c r="S542">
        <v>18500</v>
      </c>
      <c r="T542">
        <v>0.2</v>
      </c>
      <c r="U542" t="s">
        <v>5893</v>
      </c>
      <c r="V542">
        <v>12</v>
      </c>
      <c r="W542" s="1">
        <v>45474</v>
      </c>
      <c r="X542" t="s">
        <v>5894</v>
      </c>
      <c r="Y542">
        <v>213</v>
      </c>
      <c r="Z542">
        <v>93</v>
      </c>
      <c r="AA542">
        <v>278</v>
      </c>
      <c r="AB542">
        <v>42</v>
      </c>
      <c r="AC542">
        <v>10</v>
      </c>
      <c r="AD542">
        <v>621600</v>
      </c>
      <c r="AE542" t="s">
        <v>6025</v>
      </c>
      <c r="AF542" s="1">
        <v>46203</v>
      </c>
      <c r="AG542" t="s">
        <v>6438</v>
      </c>
      <c r="AH542" t="s">
        <v>6035</v>
      </c>
      <c r="AI542" t="s">
        <v>6028</v>
      </c>
      <c r="AJ542" t="s">
        <v>6924</v>
      </c>
      <c r="AK542">
        <v>37000</v>
      </c>
      <c r="AL542">
        <v>5487.1</v>
      </c>
      <c r="AM542">
        <v>31512.9</v>
      </c>
      <c r="AN542">
        <v>29600</v>
      </c>
      <c r="AO542">
        <v>1912.9</v>
      </c>
      <c r="AP542">
        <v>6.0699999999999997E-2</v>
      </c>
    </row>
    <row r="543" spans="1:42" hidden="1" x14ac:dyDescent="0.35">
      <c r="A543" t="s">
        <v>1510</v>
      </c>
      <c r="B543" s="1">
        <v>44975</v>
      </c>
      <c r="C543" t="s">
        <v>387</v>
      </c>
      <c r="D543" t="s">
        <v>47</v>
      </c>
      <c r="E543">
        <v>1</v>
      </c>
      <c r="F543" t="s">
        <v>30</v>
      </c>
      <c r="G543" t="s">
        <v>31</v>
      </c>
      <c r="H543" t="s">
        <v>32</v>
      </c>
      <c r="I543" t="s">
        <v>33</v>
      </c>
      <c r="J543" t="s">
        <v>19</v>
      </c>
      <c r="K543">
        <v>2023</v>
      </c>
      <c r="L543" t="s">
        <v>20</v>
      </c>
      <c r="M543" t="s">
        <v>5995</v>
      </c>
      <c r="N543" t="s">
        <v>5989</v>
      </c>
      <c r="O543" t="s">
        <v>5996</v>
      </c>
      <c r="P543" t="s">
        <v>5997</v>
      </c>
      <c r="Q543" t="s">
        <v>5998</v>
      </c>
      <c r="R543">
        <v>280</v>
      </c>
      <c r="S543">
        <v>450</v>
      </c>
      <c r="T543">
        <v>0.37780000000000002</v>
      </c>
      <c r="U543" t="s">
        <v>5909</v>
      </c>
      <c r="V543">
        <v>6</v>
      </c>
      <c r="W543" s="1">
        <v>45144</v>
      </c>
      <c r="X543" t="s">
        <v>5894</v>
      </c>
      <c r="Y543">
        <v>217</v>
      </c>
      <c r="Z543">
        <v>86</v>
      </c>
      <c r="AA543">
        <v>212</v>
      </c>
      <c r="AB543">
        <v>73</v>
      </c>
      <c r="AC543">
        <v>10</v>
      </c>
      <c r="AD543">
        <v>20440</v>
      </c>
      <c r="AE543" t="s">
        <v>6025</v>
      </c>
      <c r="AF543" s="1">
        <v>46203</v>
      </c>
      <c r="AG543" t="s">
        <v>6247</v>
      </c>
      <c r="AH543" t="s">
        <v>6035</v>
      </c>
      <c r="AI543" t="s">
        <v>6028</v>
      </c>
      <c r="AJ543" t="s">
        <v>6924</v>
      </c>
      <c r="AK543">
        <v>450</v>
      </c>
      <c r="AL543">
        <v>21.91</v>
      </c>
      <c r="AM543">
        <v>428.09</v>
      </c>
      <c r="AN543">
        <v>280</v>
      </c>
      <c r="AO543">
        <v>148.09</v>
      </c>
      <c r="AP543">
        <v>0.34589999999999999</v>
      </c>
    </row>
    <row r="544" spans="1:42" hidden="1" x14ac:dyDescent="0.35">
      <c r="A544" t="s">
        <v>788</v>
      </c>
      <c r="B544" s="1">
        <v>45076</v>
      </c>
      <c r="C544" t="s">
        <v>789</v>
      </c>
      <c r="D544" t="s">
        <v>221</v>
      </c>
      <c r="E544">
        <v>5</v>
      </c>
      <c r="F544" t="s">
        <v>30</v>
      </c>
      <c r="G544" t="s">
        <v>79</v>
      </c>
      <c r="H544" t="s">
        <v>32</v>
      </c>
      <c r="I544" t="s">
        <v>33</v>
      </c>
      <c r="J544" t="s">
        <v>75</v>
      </c>
      <c r="K544">
        <v>2023</v>
      </c>
      <c r="L544" t="s">
        <v>35</v>
      </c>
      <c r="M544" t="s">
        <v>5966</v>
      </c>
      <c r="N544" t="s">
        <v>5967</v>
      </c>
      <c r="O544" t="s">
        <v>5968</v>
      </c>
      <c r="P544" t="s">
        <v>5899</v>
      </c>
      <c r="Q544" t="s">
        <v>5969</v>
      </c>
      <c r="R544">
        <v>11500</v>
      </c>
      <c r="S544">
        <v>14500</v>
      </c>
      <c r="T544">
        <v>0.2069</v>
      </c>
      <c r="U544" t="s">
        <v>5901</v>
      </c>
      <c r="V544">
        <v>12</v>
      </c>
      <c r="W544" s="1">
        <v>44903</v>
      </c>
      <c r="X544" t="s">
        <v>5894</v>
      </c>
      <c r="Y544">
        <v>217</v>
      </c>
      <c r="Z544">
        <v>53</v>
      </c>
      <c r="AA544">
        <v>253</v>
      </c>
      <c r="AB544">
        <v>61</v>
      </c>
      <c r="AC544">
        <v>10</v>
      </c>
      <c r="AD544">
        <v>701500</v>
      </c>
      <c r="AE544" t="s">
        <v>6025</v>
      </c>
      <c r="AF544" s="1">
        <v>46203</v>
      </c>
      <c r="AG544" t="s">
        <v>6439</v>
      </c>
      <c r="AH544" t="s">
        <v>6035</v>
      </c>
      <c r="AI544" t="s">
        <v>6028</v>
      </c>
      <c r="AJ544" t="s">
        <v>6924</v>
      </c>
      <c r="AK544">
        <v>72500</v>
      </c>
      <c r="AL544">
        <v>5640.5</v>
      </c>
      <c r="AM544">
        <v>66859.5</v>
      </c>
      <c r="AN544">
        <v>57500</v>
      </c>
      <c r="AO544">
        <v>9359.5</v>
      </c>
      <c r="AP544">
        <v>0.14000000000000001</v>
      </c>
    </row>
    <row r="545" spans="1:42" hidden="1" x14ac:dyDescent="0.35">
      <c r="A545" t="s">
        <v>790</v>
      </c>
      <c r="B545" s="1">
        <v>45170</v>
      </c>
      <c r="C545" t="s">
        <v>791</v>
      </c>
      <c r="D545" t="s">
        <v>118</v>
      </c>
      <c r="E545">
        <v>1</v>
      </c>
      <c r="F545" t="s">
        <v>128</v>
      </c>
      <c r="G545" t="s">
        <v>16</v>
      </c>
      <c r="H545" t="s">
        <v>17</v>
      </c>
      <c r="I545" t="s">
        <v>33</v>
      </c>
      <c r="J545" t="s">
        <v>109</v>
      </c>
      <c r="K545">
        <v>2023</v>
      </c>
      <c r="L545" t="s">
        <v>60</v>
      </c>
      <c r="M545" t="s">
        <v>5902</v>
      </c>
      <c r="N545" t="s">
        <v>5889</v>
      </c>
      <c r="O545" t="s">
        <v>5898</v>
      </c>
      <c r="P545" t="s">
        <v>5899</v>
      </c>
      <c r="Q545" t="s">
        <v>5903</v>
      </c>
      <c r="R545">
        <v>74000</v>
      </c>
      <c r="S545">
        <v>88000</v>
      </c>
      <c r="T545">
        <v>0.15909999999999999</v>
      </c>
      <c r="U545" t="s">
        <v>5901</v>
      </c>
      <c r="V545">
        <v>12</v>
      </c>
      <c r="W545" s="1">
        <v>45459</v>
      </c>
      <c r="X545" t="s">
        <v>5894</v>
      </c>
      <c r="Y545">
        <v>214</v>
      </c>
      <c r="Z545">
        <v>97</v>
      </c>
      <c r="AA545">
        <v>218</v>
      </c>
      <c r="AB545">
        <v>43</v>
      </c>
      <c r="AC545">
        <v>10</v>
      </c>
      <c r="AD545">
        <v>3182000</v>
      </c>
      <c r="AE545" t="s">
        <v>6025</v>
      </c>
      <c r="AF545" s="1">
        <v>46203</v>
      </c>
      <c r="AG545" t="s">
        <v>6358</v>
      </c>
      <c r="AH545" t="s">
        <v>6035</v>
      </c>
      <c r="AI545" t="s">
        <v>6028</v>
      </c>
      <c r="AJ545" t="s">
        <v>6925</v>
      </c>
      <c r="AK545">
        <v>88000</v>
      </c>
      <c r="AL545">
        <v>3229.6</v>
      </c>
      <c r="AM545">
        <v>84770.4</v>
      </c>
      <c r="AN545">
        <v>74000</v>
      </c>
      <c r="AO545">
        <v>10770.4</v>
      </c>
      <c r="AP545">
        <v>0.12709999999999999</v>
      </c>
    </row>
    <row r="546" spans="1:42" x14ac:dyDescent="0.35">
      <c r="A546" t="s">
        <v>792</v>
      </c>
      <c r="B546" s="1">
        <v>45107</v>
      </c>
      <c r="C546" t="s">
        <v>793</v>
      </c>
      <c r="D546" t="s">
        <v>54</v>
      </c>
      <c r="E546">
        <v>2</v>
      </c>
      <c r="F546" t="s">
        <v>58</v>
      </c>
      <c r="G546" t="s">
        <v>71</v>
      </c>
      <c r="H546" t="s">
        <v>25</v>
      </c>
      <c r="I546" t="s">
        <v>18</v>
      </c>
      <c r="J546" t="s">
        <v>34</v>
      </c>
      <c r="K546">
        <v>2023</v>
      </c>
      <c r="L546" t="s">
        <v>35</v>
      </c>
      <c r="M546" t="s">
        <v>5888</v>
      </c>
      <c r="N546" t="s">
        <v>5889</v>
      </c>
      <c r="O546" t="s">
        <v>5890</v>
      </c>
      <c r="P546" t="s">
        <v>5891</v>
      </c>
      <c r="Q546" t="s">
        <v>5892</v>
      </c>
      <c r="R546">
        <v>52000</v>
      </c>
      <c r="S546">
        <v>65000</v>
      </c>
      <c r="T546">
        <v>0.2</v>
      </c>
      <c r="U546" t="s">
        <v>5893</v>
      </c>
      <c r="V546">
        <v>12</v>
      </c>
      <c r="W546" s="1">
        <v>45506</v>
      </c>
      <c r="X546" t="s">
        <v>5894</v>
      </c>
      <c r="Y546">
        <v>302</v>
      </c>
      <c r="Z546">
        <v>109</v>
      </c>
      <c r="AA546">
        <v>415</v>
      </c>
      <c r="AB546">
        <v>0</v>
      </c>
      <c r="AC546">
        <v>10</v>
      </c>
      <c r="AD546">
        <v>0</v>
      </c>
      <c r="AE546" t="s">
        <v>6029</v>
      </c>
      <c r="AF546" s="1">
        <v>46203</v>
      </c>
      <c r="AG546" t="s">
        <v>6398</v>
      </c>
      <c r="AH546" t="s">
        <v>6027</v>
      </c>
      <c r="AI546" t="s">
        <v>6028</v>
      </c>
      <c r="AJ546" t="s">
        <v>6924</v>
      </c>
      <c r="AK546">
        <v>130000</v>
      </c>
      <c r="AL546">
        <v>18291</v>
      </c>
      <c r="AM546">
        <v>111709</v>
      </c>
      <c r="AN546">
        <v>104000</v>
      </c>
      <c r="AO546">
        <v>7709</v>
      </c>
      <c r="AP546">
        <v>6.9000000000000006E-2</v>
      </c>
    </row>
    <row r="547" spans="1:42" hidden="1" x14ac:dyDescent="0.35">
      <c r="A547" t="s">
        <v>794</v>
      </c>
      <c r="B547" s="1">
        <v>44931</v>
      </c>
      <c r="C547" t="s">
        <v>795</v>
      </c>
      <c r="D547" t="s">
        <v>78</v>
      </c>
      <c r="E547">
        <v>2</v>
      </c>
      <c r="F547" t="s">
        <v>30</v>
      </c>
      <c r="G547" t="s">
        <v>96</v>
      </c>
      <c r="H547" t="s">
        <v>17</v>
      </c>
      <c r="I547" t="s">
        <v>43</v>
      </c>
      <c r="J547" t="s">
        <v>112</v>
      </c>
      <c r="K547">
        <v>2023</v>
      </c>
      <c r="L547" t="s">
        <v>20</v>
      </c>
      <c r="M547" t="s">
        <v>5992</v>
      </c>
      <c r="N547" t="s">
        <v>5989</v>
      </c>
      <c r="O547" t="s">
        <v>5993</v>
      </c>
      <c r="P547" t="s">
        <v>5899</v>
      </c>
      <c r="Q547" t="s">
        <v>5994</v>
      </c>
      <c r="R547">
        <v>850</v>
      </c>
      <c r="S547">
        <v>1200</v>
      </c>
      <c r="T547">
        <v>0.29170000000000001</v>
      </c>
      <c r="U547" t="s">
        <v>5901</v>
      </c>
      <c r="V547">
        <v>6</v>
      </c>
      <c r="W547" s="1">
        <v>45066</v>
      </c>
      <c r="X547" t="s">
        <v>5894</v>
      </c>
      <c r="Y547">
        <v>275</v>
      </c>
      <c r="Z547">
        <v>92</v>
      </c>
      <c r="AA547">
        <v>285</v>
      </c>
      <c r="AB547">
        <v>78</v>
      </c>
      <c r="AC547">
        <v>10</v>
      </c>
      <c r="AD547">
        <v>66300</v>
      </c>
      <c r="AE547" t="s">
        <v>6025</v>
      </c>
      <c r="AF547" s="1">
        <v>46203</v>
      </c>
      <c r="AG547" t="s">
        <v>6277</v>
      </c>
      <c r="AH547" t="s">
        <v>6035</v>
      </c>
      <c r="AI547" t="s">
        <v>6028</v>
      </c>
      <c r="AJ547" t="s">
        <v>6924</v>
      </c>
      <c r="AK547">
        <v>2400</v>
      </c>
      <c r="AL547">
        <v>341.76</v>
      </c>
      <c r="AM547">
        <v>2058.2399999999998</v>
      </c>
      <c r="AN547">
        <v>1700</v>
      </c>
      <c r="AO547">
        <v>358.24</v>
      </c>
      <c r="AP547">
        <v>0.1741</v>
      </c>
    </row>
    <row r="548" spans="1:42" hidden="1" x14ac:dyDescent="0.35">
      <c r="A548" t="s">
        <v>797</v>
      </c>
      <c r="B548" s="1">
        <v>45250</v>
      </c>
      <c r="C548" t="s">
        <v>798</v>
      </c>
      <c r="D548" t="s">
        <v>108</v>
      </c>
      <c r="E548">
        <v>3</v>
      </c>
      <c r="F548" t="s">
        <v>58</v>
      </c>
      <c r="G548" t="s">
        <v>16</v>
      </c>
      <c r="H548" t="s">
        <v>32</v>
      </c>
      <c r="I548" t="s">
        <v>43</v>
      </c>
      <c r="J548" t="s">
        <v>50</v>
      </c>
      <c r="K548">
        <v>2023</v>
      </c>
      <c r="L548" t="s">
        <v>51</v>
      </c>
      <c r="M548" t="s">
        <v>5977</v>
      </c>
      <c r="N548" t="s">
        <v>5974</v>
      </c>
      <c r="O548" t="s">
        <v>5978</v>
      </c>
      <c r="P548" t="s">
        <v>5979</v>
      </c>
      <c r="Q548" t="s">
        <v>5980</v>
      </c>
      <c r="R548">
        <v>3000</v>
      </c>
      <c r="S548">
        <v>3900</v>
      </c>
      <c r="T548">
        <v>0.23080000000000001</v>
      </c>
      <c r="U548" t="s">
        <v>5920</v>
      </c>
      <c r="V548">
        <v>36</v>
      </c>
      <c r="W548" s="1">
        <v>44816</v>
      </c>
      <c r="X548" t="s">
        <v>5894</v>
      </c>
      <c r="Y548">
        <v>237</v>
      </c>
      <c r="Z548">
        <v>110</v>
      </c>
      <c r="AA548">
        <v>240</v>
      </c>
      <c r="AB548">
        <v>48</v>
      </c>
      <c r="AC548">
        <v>10</v>
      </c>
      <c r="AD548">
        <v>144000</v>
      </c>
      <c r="AE548" t="s">
        <v>6025</v>
      </c>
      <c r="AF548" s="1">
        <v>46203</v>
      </c>
      <c r="AG548" t="s">
        <v>6444</v>
      </c>
      <c r="AH548" t="s">
        <v>6027</v>
      </c>
      <c r="AI548" t="s">
        <v>6028</v>
      </c>
      <c r="AJ548" t="s">
        <v>6925</v>
      </c>
      <c r="AK548">
        <v>11700</v>
      </c>
      <c r="AL548">
        <v>1337.31</v>
      </c>
      <c r="AM548">
        <v>10362.69</v>
      </c>
      <c r="AN548">
        <v>9000</v>
      </c>
      <c r="AO548">
        <v>1362.69</v>
      </c>
      <c r="AP548">
        <v>0.13150000000000001</v>
      </c>
    </row>
    <row r="549" spans="1:42" hidden="1" x14ac:dyDescent="0.35">
      <c r="A549" t="s">
        <v>799</v>
      </c>
      <c r="B549" s="1">
        <v>44982</v>
      </c>
      <c r="C549" t="s">
        <v>800</v>
      </c>
      <c r="D549" t="s">
        <v>200</v>
      </c>
      <c r="E549">
        <v>1</v>
      </c>
      <c r="F549" t="s">
        <v>128</v>
      </c>
      <c r="G549" t="s">
        <v>31</v>
      </c>
      <c r="H549" t="s">
        <v>17</v>
      </c>
      <c r="I549" t="s">
        <v>43</v>
      </c>
      <c r="J549" t="s">
        <v>19</v>
      </c>
      <c r="K549">
        <v>2023</v>
      </c>
      <c r="L549" t="s">
        <v>20</v>
      </c>
      <c r="M549" t="s">
        <v>5960</v>
      </c>
      <c r="N549" t="s">
        <v>5949</v>
      </c>
      <c r="O549" t="s">
        <v>5961</v>
      </c>
      <c r="P549" t="s">
        <v>5951</v>
      </c>
      <c r="Q549" t="s">
        <v>5962</v>
      </c>
      <c r="R549">
        <v>2100</v>
      </c>
      <c r="S549">
        <v>2800</v>
      </c>
      <c r="T549">
        <v>0.25</v>
      </c>
      <c r="U549" t="s">
        <v>5940</v>
      </c>
      <c r="V549">
        <v>12</v>
      </c>
      <c r="W549" s="1">
        <v>45378</v>
      </c>
      <c r="X549" t="s">
        <v>5894</v>
      </c>
      <c r="Y549">
        <v>198</v>
      </c>
      <c r="Z549">
        <v>79</v>
      </c>
      <c r="AA549">
        <v>243</v>
      </c>
      <c r="AB549">
        <v>87</v>
      </c>
      <c r="AC549">
        <v>10</v>
      </c>
      <c r="AD549">
        <v>182700</v>
      </c>
      <c r="AE549" t="s">
        <v>6025</v>
      </c>
      <c r="AF549" s="1">
        <v>46203</v>
      </c>
      <c r="AG549" t="s">
        <v>6446</v>
      </c>
      <c r="AH549" t="s">
        <v>6035</v>
      </c>
      <c r="AI549" t="s">
        <v>6028</v>
      </c>
      <c r="AJ549" t="s">
        <v>6924</v>
      </c>
      <c r="AK549">
        <v>2800</v>
      </c>
      <c r="AL549">
        <v>247.24</v>
      </c>
      <c r="AM549">
        <v>2552.7600000000002</v>
      </c>
      <c r="AN549">
        <v>2100</v>
      </c>
      <c r="AO549">
        <v>452.76</v>
      </c>
      <c r="AP549">
        <v>0.1774</v>
      </c>
    </row>
    <row r="550" spans="1:42" hidden="1" x14ac:dyDescent="0.35">
      <c r="A550" t="s">
        <v>801</v>
      </c>
      <c r="B550" s="1">
        <v>45153</v>
      </c>
      <c r="C550" t="s">
        <v>802</v>
      </c>
      <c r="D550" t="s">
        <v>87</v>
      </c>
      <c r="E550">
        <v>2</v>
      </c>
      <c r="F550" t="s">
        <v>58</v>
      </c>
      <c r="G550" t="s">
        <v>71</v>
      </c>
      <c r="H550" t="s">
        <v>25</v>
      </c>
      <c r="I550" t="s">
        <v>43</v>
      </c>
      <c r="J550" t="s">
        <v>59</v>
      </c>
      <c r="K550">
        <v>2023</v>
      </c>
      <c r="L550" t="s">
        <v>60</v>
      </c>
      <c r="M550" t="s">
        <v>5924</v>
      </c>
      <c r="N550" t="s">
        <v>5913</v>
      </c>
      <c r="O550" t="s">
        <v>5917</v>
      </c>
      <c r="P550" t="s">
        <v>5925</v>
      </c>
      <c r="Q550" t="s">
        <v>5926</v>
      </c>
      <c r="R550">
        <v>46000</v>
      </c>
      <c r="S550">
        <v>56000</v>
      </c>
      <c r="T550">
        <v>0.17860000000000001</v>
      </c>
      <c r="U550" t="s">
        <v>5920</v>
      </c>
      <c r="V550">
        <v>12</v>
      </c>
      <c r="W550" s="1">
        <v>44847</v>
      </c>
      <c r="X550" t="s">
        <v>5894</v>
      </c>
      <c r="Y550">
        <v>224</v>
      </c>
      <c r="Z550">
        <v>96</v>
      </c>
      <c r="AA550">
        <v>304</v>
      </c>
      <c r="AB550">
        <v>54</v>
      </c>
      <c r="AC550">
        <v>10</v>
      </c>
      <c r="AD550">
        <v>2484000</v>
      </c>
      <c r="AE550" t="s">
        <v>6025</v>
      </c>
      <c r="AF550" s="1">
        <v>46203</v>
      </c>
      <c r="AG550" t="s">
        <v>6447</v>
      </c>
      <c r="AH550" t="s">
        <v>6035</v>
      </c>
      <c r="AI550" t="s">
        <v>6028</v>
      </c>
      <c r="AJ550" t="s">
        <v>6925</v>
      </c>
      <c r="AK550">
        <v>112000</v>
      </c>
      <c r="AL550">
        <v>12443.2</v>
      </c>
      <c r="AM550">
        <v>99556.800000000003</v>
      </c>
      <c r="AN550">
        <v>92000</v>
      </c>
      <c r="AO550">
        <v>7556.8</v>
      </c>
      <c r="AP550">
        <v>7.5899999999999995E-2</v>
      </c>
    </row>
    <row r="551" spans="1:42" hidden="1" x14ac:dyDescent="0.35">
      <c r="A551" t="s">
        <v>1130</v>
      </c>
      <c r="B551" s="1">
        <v>45238</v>
      </c>
      <c r="C551" t="s">
        <v>397</v>
      </c>
      <c r="D551" t="s">
        <v>23</v>
      </c>
      <c r="E551">
        <v>2</v>
      </c>
      <c r="F551" t="s">
        <v>15</v>
      </c>
      <c r="G551" t="s">
        <v>31</v>
      </c>
      <c r="H551" t="s">
        <v>25</v>
      </c>
      <c r="I551" t="s">
        <v>18</v>
      </c>
      <c r="J551" t="s">
        <v>50</v>
      </c>
      <c r="K551">
        <v>2023</v>
      </c>
      <c r="L551" t="s">
        <v>51</v>
      </c>
      <c r="M551" t="s">
        <v>5921</v>
      </c>
      <c r="N551" t="s">
        <v>5913</v>
      </c>
      <c r="O551" t="s">
        <v>5917</v>
      </c>
      <c r="P551" t="s">
        <v>5922</v>
      </c>
      <c r="Q551" t="s">
        <v>5923</v>
      </c>
      <c r="R551">
        <v>57000</v>
      </c>
      <c r="S551">
        <v>69000</v>
      </c>
      <c r="T551">
        <v>0.1739</v>
      </c>
      <c r="U551" t="s">
        <v>5920</v>
      </c>
      <c r="V551">
        <v>12</v>
      </c>
      <c r="W551" s="1">
        <v>44862</v>
      </c>
      <c r="X551" t="s">
        <v>5894</v>
      </c>
      <c r="Y551">
        <v>244</v>
      </c>
      <c r="Z551">
        <v>55</v>
      </c>
      <c r="AA551">
        <v>276</v>
      </c>
      <c r="AB551">
        <v>9</v>
      </c>
      <c r="AC551">
        <v>10</v>
      </c>
      <c r="AD551">
        <v>513000</v>
      </c>
      <c r="AE551" t="s">
        <v>6025</v>
      </c>
      <c r="AF551" s="1">
        <v>46203</v>
      </c>
      <c r="AG551" t="s">
        <v>6252</v>
      </c>
      <c r="AH551" t="s">
        <v>6027</v>
      </c>
      <c r="AI551" t="s">
        <v>6028</v>
      </c>
      <c r="AJ551" t="s">
        <v>6925</v>
      </c>
      <c r="AK551">
        <v>138000</v>
      </c>
      <c r="AL551">
        <v>745.2</v>
      </c>
      <c r="AM551">
        <v>137254.79999999999</v>
      </c>
      <c r="AN551">
        <v>114000</v>
      </c>
      <c r="AO551">
        <v>23254.799999999999</v>
      </c>
      <c r="AP551">
        <v>0.1694</v>
      </c>
    </row>
    <row r="552" spans="1:42" hidden="1" x14ac:dyDescent="0.35">
      <c r="A552" t="s">
        <v>803</v>
      </c>
      <c r="B552" s="1">
        <v>45173</v>
      </c>
      <c r="C552" t="s">
        <v>576</v>
      </c>
      <c r="D552" t="s">
        <v>23</v>
      </c>
      <c r="E552">
        <v>1</v>
      </c>
      <c r="F552" t="s">
        <v>48</v>
      </c>
      <c r="G552" t="s">
        <v>96</v>
      </c>
      <c r="H552" t="s">
        <v>32</v>
      </c>
      <c r="I552" t="s">
        <v>43</v>
      </c>
      <c r="J552" t="s">
        <v>109</v>
      </c>
      <c r="K552">
        <v>2023</v>
      </c>
      <c r="L552" t="s">
        <v>60</v>
      </c>
      <c r="M552" t="s">
        <v>5921</v>
      </c>
      <c r="N552" t="s">
        <v>5913</v>
      </c>
      <c r="O552" t="s">
        <v>5917</v>
      </c>
      <c r="P552" t="s">
        <v>5922</v>
      </c>
      <c r="Q552" t="s">
        <v>5923</v>
      </c>
      <c r="R552">
        <v>57000</v>
      </c>
      <c r="S552">
        <v>69000</v>
      </c>
      <c r="T552">
        <v>0.1739</v>
      </c>
      <c r="U552" t="s">
        <v>5920</v>
      </c>
      <c r="V552">
        <v>12</v>
      </c>
      <c r="W552" s="1">
        <v>44862</v>
      </c>
      <c r="X552" t="s">
        <v>5894</v>
      </c>
      <c r="Y552">
        <v>244</v>
      </c>
      <c r="Z552">
        <v>55</v>
      </c>
      <c r="AA552">
        <v>276</v>
      </c>
      <c r="AB552">
        <v>9</v>
      </c>
      <c r="AC552">
        <v>10</v>
      </c>
      <c r="AD552">
        <v>513000</v>
      </c>
      <c r="AE552" t="s">
        <v>6025</v>
      </c>
      <c r="AF552" s="1">
        <v>46203</v>
      </c>
      <c r="AG552" t="s">
        <v>6346</v>
      </c>
      <c r="AH552" t="s">
        <v>6027</v>
      </c>
      <c r="AI552" t="s">
        <v>6028</v>
      </c>
      <c r="AJ552" t="s">
        <v>6925</v>
      </c>
      <c r="AK552">
        <v>69000</v>
      </c>
      <c r="AL552">
        <v>6513.6</v>
      </c>
      <c r="AM552">
        <v>62486.400000000001</v>
      </c>
      <c r="AN552">
        <v>57000</v>
      </c>
      <c r="AO552">
        <v>5486.4</v>
      </c>
      <c r="AP552">
        <v>8.7800000000000003E-2</v>
      </c>
    </row>
    <row r="553" spans="1:42" hidden="1" x14ac:dyDescent="0.35">
      <c r="A553" t="s">
        <v>1117</v>
      </c>
      <c r="B553" s="1">
        <v>45072</v>
      </c>
      <c r="C553" t="s">
        <v>1118</v>
      </c>
      <c r="D553" t="s">
        <v>78</v>
      </c>
      <c r="E553">
        <v>1</v>
      </c>
      <c r="F553" t="s">
        <v>24</v>
      </c>
      <c r="G553" t="s">
        <v>96</v>
      </c>
      <c r="H553" t="s">
        <v>25</v>
      </c>
      <c r="I553" t="s">
        <v>43</v>
      </c>
      <c r="J553" t="s">
        <v>75</v>
      </c>
      <c r="K553">
        <v>2023</v>
      </c>
      <c r="L553" t="s">
        <v>35</v>
      </c>
      <c r="M553" t="s">
        <v>5992</v>
      </c>
      <c r="N553" t="s">
        <v>5989</v>
      </c>
      <c r="O553" t="s">
        <v>5993</v>
      </c>
      <c r="P553" t="s">
        <v>5899</v>
      </c>
      <c r="Q553" t="s">
        <v>5994</v>
      </c>
      <c r="R553">
        <v>850</v>
      </c>
      <c r="S553">
        <v>1200</v>
      </c>
      <c r="T553">
        <v>0.29170000000000001</v>
      </c>
      <c r="U553" t="s">
        <v>5901</v>
      </c>
      <c r="V553">
        <v>6</v>
      </c>
      <c r="W553" s="1">
        <v>45066</v>
      </c>
      <c r="X553" t="s">
        <v>5894</v>
      </c>
      <c r="Y553">
        <v>275</v>
      </c>
      <c r="Z553">
        <v>92</v>
      </c>
      <c r="AA553">
        <v>285</v>
      </c>
      <c r="AB553">
        <v>78</v>
      </c>
      <c r="AC553">
        <v>10</v>
      </c>
      <c r="AD553">
        <v>66300</v>
      </c>
      <c r="AE553" t="s">
        <v>6025</v>
      </c>
      <c r="AF553" s="1">
        <v>46203</v>
      </c>
      <c r="AG553" t="s">
        <v>6253</v>
      </c>
      <c r="AH553" t="s">
        <v>6027</v>
      </c>
      <c r="AI553" t="s">
        <v>6028</v>
      </c>
      <c r="AJ553" t="s">
        <v>6924</v>
      </c>
      <c r="AK553">
        <v>1200</v>
      </c>
      <c r="AL553">
        <v>166.68</v>
      </c>
      <c r="AM553">
        <v>1033.32</v>
      </c>
      <c r="AN553">
        <v>850</v>
      </c>
      <c r="AO553">
        <v>183.32</v>
      </c>
      <c r="AP553">
        <v>0.1774</v>
      </c>
    </row>
    <row r="554" spans="1:42" hidden="1" x14ac:dyDescent="0.35">
      <c r="A554" t="s">
        <v>804</v>
      </c>
      <c r="B554" s="1">
        <v>44940</v>
      </c>
      <c r="C554" t="s">
        <v>433</v>
      </c>
      <c r="D554" t="s">
        <v>188</v>
      </c>
      <c r="E554">
        <v>1</v>
      </c>
      <c r="F554" t="s">
        <v>48</v>
      </c>
      <c r="G554" t="s">
        <v>96</v>
      </c>
      <c r="H554" t="s">
        <v>32</v>
      </c>
      <c r="I554" t="s">
        <v>18</v>
      </c>
      <c r="J554" t="s">
        <v>112</v>
      </c>
      <c r="K554">
        <v>2023</v>
      </c>
      <c r="L554" t="s">
        <v>20</v>
      </c>
      <c r="M554" t="s">
        <v>5936</v>
      </c>
      <c r="N554" t="s">
        <v>5931</v>
      </c>
      <c r="O554" t="s">
        <v>5937</v>
      </c>
      <c r="P554" t="s">
        <v>5938</v>
      </c>
      <c r="Q554" t="s">
        <v>5939</v>
      </c>
      <c r="R554">
        <v>3400</v>
      </c>
      <c r="S554">
        <v>4500</v>
      </c>
      <c r="T554">
        <v>0.24440000000000001</v>
      </c>
      <c r="U554" t="s">
        <v>5940</v>
      </c>
      <c r="V554">
        <v>6</v>
      </c>
      <c r="W554" s="1">
        <v>45061</v>
      </c>
      <c r="X554" t="s">
        <v>5894</v>
      </c>
      <c r="Y554">
        <v>200</v>
      </c>
      <c r="Z554">
        <v>91</v>
      </c>
      <c r="AA554">
        <v>223</v>
      </c>
      <c r="AB554">
        <v>18</v>
      </c>
      <c r="AC554">
        <v>10</v>
      </c>
      <c r="AD554">
        <v>61200</v>
      </c>
      <c r="AE554" t="s">
        <v>6025</v>
      </c>
      <c r="AF554" s="1">
        <v>46203</v>
      </c>
      <c r="AG554" t="s">
        <v>6271</v>
      </c>
      <c r="AH554" t="s">
        <v>6035</v>
      </c>
      <c r="AI554" t="s">
        <v>6028</v>
      </c>
      <c r="AJ554" t="s">
        <v>6924</v>
      </c>
      <c r="AK554">
        <v>4500</v>
      </c>
      <c r="AL554">
        <v>628.20000000000005</v>
      </c>
      <c r="AM554">
        <v>3871.8</v>
      </c>
      <c r="AN554">
        <v>3400</v>
      </c>
      <c r="AO554">
        <v>471.8</v>
      </c>
      <c r="AP554">
        <v>0.12189999999999999</v>
      </c>
    </row>
    <row r="555" spans="1:42" hidden="1" x14ac:dyDescent="0.35">
      <c r="A555" t="s">
        <v>1329</v>
      </c>
      <c r="B555" s="1">
        <v>45283</v>
      </c>
      <c r="C555" t="s">
        <v>1118</v>
      </c>
      <c r="D555" t="s">
        <v>439</v>
      </c>
      <c r="E555">
        <v>1</v>
      </c>
      <c r="F555" t="s">
        <v>58</v>
      </c>
      <c r="G555" t="s">
        <v>31</v>
      </c>
      <c r="H555" t="s">
        <v>17</v>
      </c>
      <c r="I555" t="s">
        <v>18</v>
      </c>
      <c r="J555" t="s">
        <v>155</v>
      </c>
      <c r="K555">
        <v>2023</v>
      </c>
      <c r="L555" t="s">
        <v>51</v>
      </c>
      <c r="M555" t="s">
        <v>5953</v>
      </c>
      <c r="N555" t="s">
        <v>5949</v>
      </c>
      <c r="O555" t="s">
        <v>5954</v>
      </c>
      <c r="P555" t="s">
        <v>5951</v>
      </c>
      <c r="Q555" t="s">
        <v>5955</v>
      </c>
      <c r="R555">
        <v>1400</v>
      </c>
      <c r="S555">
        <v>1900</v>
      </c>
      <c r="T555">
        <v>0.26319999999999999</v>
      </c>
      <c r="U555" t="s">
        <v>5940</v>
      </c>
      <c r="V555">
        <v>12</v>
      </c>
      <c r="W555" s="1">
        <v>44681</v>
      </c>
      <c r="X555" t="s">
        <v>5894</v>
      </c>
      <c r="Y555">
        <v>129</v>
      </c>
      <c r="Z555">
        <v>73</v>
      </c>
      <c r="AA555">
        <v>194</v>
      </c>
      <c r="AB555">
        <v>7</v>
      </c>
      <c r="AC555">
        <v>10</v>
      </c>
      <c r="AD555">
        <v>9800</v>
      </c>
      <c r="AE555" t="s">
        <v>6025</v>
      </c>
      <c r="AF555" s="1">
        <v>46203</v>
      </c>
      <c r="AG555" t="s">
        <v>6253</v>
      </c>
      <c r="AH555" t="s">
        <v>6027</v>
      </c>
      <c r="AI555" t="s">
        <v>6028</v>
      </c>
      <c r="AJ555" t="s">
        <v>6925</v>
      </c>
      <c r="AK555">
        <v>1900</v>
      </c>
      <c r="AL555">
        <v>204.25</v>
      </c>
      <c r="AM555">
        <v>1695.75</v>
      </c>
      <c r="AN555">
        <v>1400</v>
      </c>
      <c r="AO555">
        <v>295.75</v>
      </c>
      <c r="AP555">
        <v>0.1744</v>
      </c>
    </row>
    <row r="556" spans="1:42" hidden="1" x14ac:dyDescent="0.35">
      <c r="A556" t="s">
        <v>864</v>
      </c>
      <c r="B556" s="1">
        <v>45121</v>
      </c>
      <c r="C556" t="s">
        <v>405</v>
      </c>
      <c r="D556" t="s">
        <v>29</v>
      </c>
      <c r="E556">
        <v>1</v>
      </c>
      <c r="F556" t="s">
        <v>24</v>
      </c>
      <c r="G556" t="s">
        <v>16</v>
      </c>
      <c r="H556" t="s">
        <v>25</v>
      </c>
      <c r="I556" t="s">
        <v>43</v>
      </c>
      <c r="J556" t="s">
        <v>97</v>
      </c>
      <c r="K556">
        <v>2023</v>
      </c>
      <c r="L556" t="s">
        <v>60</v>
      </c>
      <c r="M556" t="s">
        <v>5985</v>
      </c>
      <c r="N556" t="s">
        <v>5974</v>
      </c>
      <c r="O556" t="s">
        <v>5986</v>
      </c>
      <c r="P556" t="s">
        <v>5979</v>
      </c>
      <c r="Q556" t="s">
        <v>5987</v>
      </c>
      <c r="R556">
        <v>500</v>
      </c>
      <c r="S556">
        <v>750</v>
      </c>
      <c r="T556">
        <v>0.33329999999999999</v>
      </c>
      <c r="U556" t="s">
        <v>5920</v>
      </c>
      <c r="V556">
        <v>24</v>
      </c>
      <c r="W556" s="1">
        <v>45007</v>
      </c>
      <c r="X556" t="s">
        <v>5894</v>
      </c>
      <c r="Y556">
        <v>294</v>
      </c>
      <c r="Z556">
        <v>81</v>
      </c>
      <c r="AA556">
        <v>264</v>
      </c>
      <c r="AB556">
        <v>82</v>
      </c>
      <c r="AC556">
        <v>10</v>
      </c>
      <c r="AD556">
        <v>41000</v>
      </c>
      <c r="AE556" t="s">
        <v>6025</v>
      </c>
      <c r="AF556" s="1">
        <v>46203</v>
      </c>
      <c r="AG556" t="s">
        <v>6255</v>
      </c>
      <c r="AH556" t="s">
        <v>6035</v>
      </c>
      <c r="AI556" t="s">
        <v>6028</v>
      </c>
      <c r="AJ556" t="s">
        <v>6925</v>
      </c>
      <c r="AK556">
        <v>750</v>
      </c>
      <c r="AL556">
        <v>30.68</v>
      </c>
      <c r="AM556">
        <v>719.32</v>
      </c>
      <c r="AN556">
        <v>500</v>
      </c>
      <c r="AO556">
        <v>219.32</v>
      </c>
      <c r="AP556">
        <v>0.3049</v>
      </c>
    </row>
    <row r="557" spans="1:42" hidden="1" x14ac:dyDescent="0.35">
      <c r="A557" t="s">
        <v>809</v>
      </c>
      <c r="B557" s="1">
        <v>45162</v>
      </c>
      <c r="C557" t="s">
        <v>421</v>
      </c>
      <c r="D557" t="s">
        <v>47</v>
      </c>
      <c r="E557">
        <v>1</v>
      </c>
      <c r="F557" t="s">
        <v>30</v>
      </c>
      <c r="G557" t="s">
        <v>31</v>
      </c>
      <c r="H557" t="s">
        <v>17</v>
      </c>
      <c r="I557" t="s">
        <v>18</v>
      </c>
      <c r="J557" t="s">
        <v>59</v>
      </c>
      <c r="K557">
        <v>2023</v>
      </c>
      <c r="L557" t="s">
        <v>60</v>
      </c>
      <c r="M557" t="s">
        <v>5995</v>
      </c>
      <c r="N557" t="s">
        <v>5989</v>
      </c>
      <c r="O557" t="s">
        <v>5996</v>
      </c>
      <c r="P557" t="s">
        <v>5997</v>
      </c>
      <c r="Q557" t="s">
        <v>5998</v>
      </c>
      <c r="R557">
        <v>280</v>
      </c>
      <c r="S557">
        <v>450</v>
      </c>
      <c r="T557">
        <v>0.37780000000000002</v>
      </c>
      <c r="U557" t="s">
        <v>5909</v>
      </c>
      <c r="V557">
        <v>6</v>
      </c>
      <c r="W557" s="1">
        <v>45144</v>
      </c>
      <c r="X557" t="s">
        <v>5894</v>
      </c>
      <c r="Y557">
        <v>217</v>
      </c>
      <c r="Z557">
        <v>86</v>
      </c>
      <c r="AA557">
        <v>212</v>
      </c>
      <c r="AB557">
        <v>73</v>
      </c>
      <c r="AC557">
        <v>10</v>
      </c>
      <c r="AD557">
        <v>20440</v>
      </c>
      <c r="AE557" t="s">
        <v>6025</v>
      </c>
      <c r="AF557" s="1">
        <v>46203</v>
      </c>
      <c r="AG557" t="s">
        <v>6264</v>
      </c>
      <c r="AH557" t="s">
        <v>6035</v>
      </c>
      <c r="AI557" t="s">
        <v>6028</v>
      </c>
      <c r="AJ557" t="s">
        <v>6925</v>
      </c>
      <c r="AK557">
        <v>450</v>
      </c>
      <c r="AL557">
        <v>41.45</v>
      </c>
      <c r="AM557">
        <v>408.55</v>
      </c>
      <c r="AN557">
        <v>280</v>
      </c>
      <c r="AO557">
        <v>128.55000000000001</v>
      </c>
      <c r="AP557">
        <v>0.31459999999999999</v>
      </c>
    </row>
    <row r="558" spans="1:42" hidden="1" x14ac:dyDescent="0.35">
      <c r="A558" t="s">
        <v>1193</v>
      </c>
      <c r="B558" s="1">
        <v>44982</v>
      </c>
      <c r="C558" t="s">
        <v>405</v>
      </c>
      <c r="D558" t="s">
        <v>188</v>
      </c>
      <c r="E558">
        <v>1</v>
      </c>
      <c r="F558" t="s">
        <v>128</v>
      </c>
      <c r="G558" t="s">
        <v>67</v>
      </c>
      <c r="H558" t="s">
        <v>25</v>
      </c>
      <c r="I558" t="s">
        <v>33</v>
      </c>
      <c r="J558" t="s">
        <v>19</v>
      </c>
      <c r="K558">
        <v>2023</v>
      </c>
      <c r="L558" t="s">
        <v>20</v>
      </c>
      <c r="M558" t="s">
        <v>5936</v>
      </c>
      <c r="N558" t="s">
        <v>5931</v>
      </c>
      <c r="O558" t="s">
        <v>5937</v>
      </c>
      <c r="P558" t="s">
        <v>5938</v>
      </c>
      <c r="Q558" t="s">
        <v>5939</v>
      </c>
      <c r="R558">
        <v>3400</v>
      </c>
      <c r="S558">
        <v>4500</v>
      </c>
      <c r="T558">
        <v>0.24440000000000001</v>
      </c>
      <c r="U558" t="s">
        <v>5940</v>
      </c>
      <c r="V558">
        <v>6</v>
      </c>
      <c r="W558" s="1">
        <v>45061</v>
      </c>
      <c r="X558" t="s">
        <v>5894</v>
      </c>
      <c r="Y558">
        <v>200</v>
      </c>
      <c r="Z558">
        <v>91</v>
      </c>
      <c r="AA558">
        <v>223</v>
      </c>
      <c r="AB558">
        <v>18</v>
      </c>
      <c r="AC558">
        <v>10</v>
      </c>
      <c r="AD558">
        <v>61200</v>
      </c>
      <c r="AE558" t="s">
        <v>6025</v>
      </c>
      <c r="AF558" s="1">
        <v>46203</v>
      </c>
      <c r="AG558" t="s">
        <v>6255</v>
      </c>
      <c r="AH558" t="s">
        <v>6035</v>
      </c>
      <c r="AI558" t="s">
        <v>6028</v>
      </c>
      <c r="AJ558" t="s">
        <v>6924</v>
      </c>
      <c r="AK558">
        <v>4500</v>
      </c>
      <c r="AL558">
        <v>639</v>
      </c>
      <c r="AM558">
        <v>3861</v>
      </c>
      <c r="AN558">
        <v>3400</v>
      </c>
      <c r="AO558">
        <v>461</v>
      </c>
      <c r="AP558">
        <v>0.11940000000000001</v>
      </c>
    </row>
    <row r="559" spans="1:42" hidden="1" x14ac:dyDescent="0.35">
      <c r="A559" t="s">
        <v>810</v>
      </c>
      <c r="B559" s="1">
        <v>45169</v>
      </c>
      <c r="C559" t="s">
        <v>454</v>
      </c>
      <c r="D559" t="s">
        <v>216</v>
      </c>
      <c r="E559">
        <v>4</v>
      </c>
      <c r="F559" t="s">
        <v>24</v>
      </c>
      <c r="G559" t="s">
        <v>67</v>
      </c>
      <c r="H559" t="s">
        <v>17</v>
      </c>
      <c r="I559" t="s">
        <v>33</v>
      </c>
      <c r="J559" t="s">
        <v>59</v>
      </c>
      <c r="K559">
        <v>2023</v>
      </c>
      <c r="L559" t="s">
        <v>60</v>
      </c>
      <c r="M559" t="s">
        <v>5999</v>
      </c>
      <c r="N559" t="s">
        <v>5989</v>
      </c>
      <c r="O559" t="s">
        <v>6000</v>
      </c>
      <c r="P559" t="s">
        <v>6001</v>
      </c>
      <c r="Q559" t="s">
        <v>6002</v>
      </c>
      <c r="R559">
        <v>300</v>
      </c>
      <c r="S559">
        <v>500</v>
      </c>
      <c r="T559">
        <v>0.4</v>
      </c>
      <c r="U559" t="s">
        <v>5940</v>
      </c>
      <c r="V559">
        <v>3</v>
      </c>
      <c r="W559" s="1">
        <v>45115</v>
      </c>
      <c r="X559" t="s">
        <v>5894</v>
      </c>
      <c r="Y559">
        <v>197</v>
      </c>
      <c r="Z559">
        <v>100</v>
      </c>
      <c r="AA559">
        <v>205</v>
      </c>
      <c r="AB559">
        <v>66</v>
      </c>
      <c r="AC559">
        <v>10</v>
      </c>
      <c r="AD559">
        <v>19800</v>
      </c>
      <c r="AE559" t="s">
        <v>6025</v>
      </c>
      <c r="AF559" s="1">
        <v>46203</v>
      </c>
      <c r="AG559" t="s">
        <v>6284</v>
      </c>
      <c r="AH559" t="s">
        <v>6027</v>
      </c>
      <c r="AI559" t="s">
        <v>6028</v>
      </c>
      <c r="AJ559" t="s">
        <v>6925</v>
      </c>
      <c r="AK559">
        <v>2000</v>
      </c>
      <c r="AL559">
        <v>249.4</v>
      </c>
      <c r="AM559">
        <v>1750.6</v>
      </c>
      <c r="AN559">
        <v>1200</v>
      </c>
      <c r="AO559">
        <v>550.6</v>
      </c>
      <c r="AP559">
        <v>0.3145</v>
      </c>
    </row>
    <row r="560" spans="1:42" x14ac:dyDescent="0.35">
      <c r="A560" t="s">
        <v>811</v>
      </c>
      <c r="B560" s="1">
        <v>45123</v>
      </c>
      <c r="C560" t="s">
        <v>812</v>
      </c>
      <c r="D560" t="s">
        <v>42</v>
      </c>
      <c r="E560">
        <v>5</v>
      </c>
      <c r="F560" t="s">
        <v>48</v>
      </c>
      <c r="G560" t="s">
        <v>16</v>
      </c>
      <c r="H560" t="s">
        <v>25</v>
      </c>
      <c r="I560" t="s">
        <v>26</v>
      </c>
      <c r="J560" t="s">
        <v>97</v>
      </c>
      <c r="K560">
        <v>2023</v>
      </c>
      <c r="L560" t="s">
        <v>60</v>
      </c>
      <c r="M560" t="s">
        <v>5897</v>
      </c>
      <c r="N560" t="s">
        <v>5889</v>
      </c>
      <c r="O560" t="s">
        <v>5898</v>
      </c>
      <c r="P560" t="s">
        <v>5899</v>
      </c>
      <c r="Q560" t="s">
        <v>5900</v>
      </c>
      <c r="R560">
        <v>31000</v>
      </c>
      <c r="S560">
        <v>38000</v>
      </c>
      <c r="T560">
        <v>0.1842</v>
      </c>
      <c r="U560" t="s">
        <v>5901</v>
      </c>
      <c r="V560">
        <v>12</v>
      </c>
      <c r="W560" s="1">
        <v>45246</v>
      </c>
      <c r="X560" t="s">
        <v>5894</v>
      </c>
      <c r="Y560">
        <v>278</v>
      </c>
      <c r="Z560">
        <v>80</v>
      </c>
      <c r="AA560">
        <v>346</v>
      </c>
      <c r="AB560">
        <v>0</v>
      </c>
      <c r="AC560">
        <v>10</v>
      </c>
      <c r="AD560">
        <v>0</v>
      </c>
      <c r="AE560" t="s">
        <v>6029</v>
      </c>
      <c r="AF560" s="1">
        <v>46203</v>
      </c>
      <c r="AG560" t="s">
        <v>6416</v>
      </c>
      <c r="AH560" t="s">
        <v>6027</v>
      </c>
      <c r="AI560" t="s">
        <v>6028</v>
      </c>
      <c r="AJ560" t="s">
        <v>6925</v>
      </c>
      <c r="AK560">
        <v>190000</v>
      </c>
      <c r="AL560">
        <v>5149</v>
      </c>
      <c r="AM560">
        <v>184851</v>
      </c>
      <c r="AN560">
        <v>155000</v>
      </c>
      <c r="AO560">
        <v>29851</v>
      </c>
      <c r="AP560">
        <v>0.1615</v>
      </c>
    </row>
    <row r="561" spans="1:42" hidden="1" x14ac:dyDescent="0.35">
      <c r="A561" t="s">
        <v>1042</v>
      </c>
      <c r="B561" s="1">
        <v>45178</v>
      </c>
      <c r="C561" t="s">
        <v>1043</v>
      </c>
      <c r="D561" t="s">
        <v>118</v>
      </c>
      <c r="E561">
        <v>1</v>
      </c>
      <c r="F561" t="s">
        <v>66</v>
      </c>
      <c r="G561" t="s">
        <v>71</v>
      </c>
      <c r="H561" t="s">
        <v>17</v>
      </c>
      <c r="I561" t="s">
        <v>43</v>
      </c>
      <c r="J561" t="s">
        <v>109</v>
      </c>
      <c r="K561">
        <v>2023</v>
      </c>
      <c r="L561" t="s">
        <v>60</v>
      </c>
      <c r="M561" t="s">
        <v>5902</v>
      </c>
      <c r="N561" t="s">
        <v>5889</v>
      </c>
      <c r="O561" t="s">
        <v>5898</v>
      </c>
      <c r="P561" t="s">
        <v>5899</v>
      </c>
      <c r="Q561" t="s">
        <v>5903</v>
      </c>
      <c r="R561">
        <v>74000</v>
      </c>
      <c r="S561">
        <v>88000</v>
      </c>
      <c r="T561">
        <v>0.15909999999999999</v>
      </c>
      <c r="U561" t="s">
        <v>5901</v>
      </c>
      <c r="V561">
        <v>12</v>
      </c>
      <c r="W561" s="1">
        <v>45459</v>
      </c>
      <c r="X561" t="s">
        <v>5894</v>
      </c>
      <c r="Y561">
        <v>214</v>
      </c>
      <c r="Z561">
        <v>97</v>
      </c>
      <c r="AA561">
        <v>218</v>
      </c>
      <c r="AB561">
        <v>43</v>
      </c>
      <c r="AC561">
        <v>10</v>
      </c>
      <c r="AD561">
        <v>3182000</v>
      </c>
      <c r="AE561" t="s">
        <v>6025</v>
      </c>
      <c r="AF561" s="1">
        <v>46203</v>
      </c>
      <c r="AG561" t="s">
        <v>6257</v>
      </c>
      <c r="AH561" t="s">
        <v>6027</v>
      </c>
      <c r="AI561" t="s">
        <v>6028</v>
      </c>
      <c r="AJ561" t="s">
        <v>6925</v>
      </c>
      <c r="AK561">
        <v>88000</v>
      </c>
      <c r="AL561">
        <v>4021.6</v>
      </c>
      <c r="AM561">
        <v>83978.4</v>
      </c>
      <c r="AN561">
        <v>74000</v>
      </c>
      <c r="AO561">
        <v>9978.4</v>
      </c>
      <c r="AP561">
        <v>0.1188</v>
      </c>
    </row>
    <row r="562" spans="1:42" hidden="1" x14ac:dyDescent="0.35">
      <c r="A562" t="s">
        <v>813</v>
      </c>
      <c r="B562" s="1">
        <v>45086</v>
      </c>
      <c r="C562" t="s">
        <v>523</v>
      </c>
      <c r="D562" t="s">
        <v>180</v>
      </c>
      <c r="E562">
        <v>1</v>
      </c>
      <c r="F562" t="s">
        <v>128</v>
      </c>
      <c r="G562" t="s">
        <v>16</v>
      </c>
      <c r="H562" t="s">
        <v>17</v>
      </c>
      <c r="I562" t="s">
        <v>43</v>
      </c>
      <c r="J562" t="s">
        <v>34</v>
      </c>
      <c r="K562">
        <v>2023</v>
      </c>
      <c r="L562" t="s">
        <v>35</v>
      </c>
      <c r="M562" t="s">
        <v>5956</v>
      </c>
      <c r="N562" t="s">
        <v>5949</v>
      </c>
      <c r="O562" t="s">
        <v>5957</v>
      </c>
      <c r="P562" t="s">
        <v>5958</v>
      </c>
      <c r="Q562" t="s">
        <v>5959</v>
      </c>
      <c r="R562">
        <v>3100</v>
      </c>
      <c r="S562">
        <v>4200</v>
      </c>
      <c r="T562">
        <v>0.26190000000000002</v>
      </c>
      <c r="U562" t="s">
        <v>5909</v>
      </c>
      <c r="V562">
        <v>12</v>
      </c>
      <c r="W562" s="1">
        <v>45029</v>
      </c>
      <c r="X562" t="s">
        <v>5894</v>
      </c>
      <c r="Y562">
        <v>165</v>
      </c>
      <c r="Z562">
        <v>119</v>
      </c>
      <c r="AA562">
        <v>218</v>
      </c>
      <c r="AB562">
        <v>22</v>
      </c>
      <c r="AC562">
        <v>10</v>
      </c>
      <c r="AD562">
        <v>68200</v>
      </c>
      <c r="AE562" t="s">
        <v>6025</v>
      </c>
      <c r="AF562" s="1">
        <v>46203</v>
      </c>
      <c r="AG562" t="s">
        <v>6319</v>
      </c>
      <c r="AH562" t="s">
        <v>6027</v>
      </c>
      <c r="AI562" t="s">
        <v>6028</v>
      </c>
      <c r="AJ562" t="s">
        <v>6924</v>
      </c>
      <c r="AK562">
        <v>4200</v>
      </c>
      <c r="AL562">
        <v>415.8</v>
      </c>
      <c r="AM562">
        <v>3784.2</v>
      </c>
      <c r="AN562">
        <v>3100</v>
      </c>
      <c r="AO562">
        <v>684.2</v>
      </c>
      <c r="AP562">
        <v>0.18079999999999999</v>
      </c>
    </row>
    <row r="563" spans="1:42" hidden="1" x14ac:dyDescent="0.35">
      <c r="A563" t="s">
        <v>814</v>
      </c>
      <c r="B563" s="1">
        <v>44960</v>
      </c>
      <c r="C563" t="s">
        <v>815</v>
      </c>
      <c r="D563" t="s">
        <v>47</v>
      </c>
      <c r="E563">
        <v>2</v>
      </c>
      <c r="F563" t="s">
        <v>58</v>
      </c>
      <c r="G563" t="s">
        <v>16</v>
      </c>
      <c r="H563" t="s">
        <v>17</v>
      </c>
      <c r="I563" t="s">
        <v>43</v>
      </c>
      <c r="J563" t="s">
        <v>19</v>
      </c>
      <c r="K563">
        <v>2023</v>
      </c>
      <c r="L563" t="s">
        <v>20</v>
      </c>
      <c r="M563" t="s">
        <v>5995</v>
      </c>
      <c r="N563" t="s">
        <v>5989</v>
      </c>
      <c r="O563" t="s">
        <v>5996</v>
      </c>
      <c r="P563" t="s">
        <v>5997</v>
      </c>
      <c r="Q563" t="s">
        <v>5998</v>
      </c>
      <c r="R563">
        <v>280</v>
      </c>
      <c r="S563">
        <v>450</v>
      </c>
      <c r="T563">
        <v>0.37780000000000002</v>
      </c>
      <c r="U563" t="s">
        <v>5909</v>
      </c>
      <c r="V563">
        <v>6</v>
      </c>
      <c r="W563" s="1">
        <v>45144</v>
      </c>
      <c r="X563" t="s">
        <v>5894</v>
      </c>
      <c r="Y563">
        <v>217</v>
      </c>
      <c r="Z563">
        <v>86</v>
      </c>
      <c r="AA563">
        <v>212</v>
      </c>
      <c r="AB563">
        <v>73</v>
      </c>
      <c r="AC563">
        <v>10</v>
      </c>
      <c r="AD563">
        <v>20440</v>
      </c>
      <c r="AE563" t="s">
        <v>6025</v>
      </c>
      <c r="AF563" s="1">
        <v>46203</v>
      </c>
      <c r="AG563" t="s">
        <v>6448</v>
      </c>
      <c r="AH563" t="s">
        <v>6035</v>
      </c>
      <c r="AI563" t="s">
        <v>6028</v>
      </c>
      <c r="AJ563" t="s">
        <v>6924</v>
      </c>
      <c r="AK563">
        <v>900</v>
      </c>
      <c r="AL563">
        <v>83.07</v>
      </c>
      <c r="AM563">
        <v>816.93</v>
      </c>
      <c r="AN563">
        <v>560</v>
      </c>
      <c r="AO563">
        <v>256.93</v>
      </c>
      <c r="AP563">
        <v>0.3145</v>
      </c>
    </row>
    <row r="564" spans="1:42" x14ac:dyDescent="0.35">
      <c r="A564" t="s">
        <v>1481</v>
      </c>
      <c r="B564" s="1">
        <v>45166</v>
      </c>
      <c r="C564" t="s">
        <v>1482</v>
      </c>
      <c r="D564" t="s">
        <v>54</v>
      </c>
      <c r="E564">
        <v>1</v>
      </c>
      <c r="F564" t="s">
        <v>24</v>
      </c>
      <c r="G564" t="s">
        <v>71</v>
      </c>
      <c r="H564" t="s">
        <v>17</v>
      </c>
      <c r="I564" t="s">
        <v>26</v>
      </c>
      <c r="J564" t="s">
        <v>59</v>
      </c>
      <c r="K564">
        <v>2023</v>
      </c>
      <c r="L564" t="s">
        <v>60</v>
      </c>
      <c r="M564" t="s">
        <v>5888</v>
      </c>
      <c r="N564" t="s">
        <v>5889</v>
      </c>
      <c r="O564" t="s">
        <v>5890</v>
      </c>
      <c r="P564" t="s">
        <v>5891</v>
      </c>
      <c r="Q564" t="s">
        <v>5892</v>
      </c>
      <c r="R564">
        <v>52000</v>
      </c>
      <c r="S564">
        <v>65000</v>
      </c>
      <c r="T564">
        <v>0.2</v>
      </c>
      <c r="U564" t="s">
        <v>5893</v>
      </c>
      <c r="V564">
        <v>12</v>
      </c>
      <c r="W564" s="1">
        <v>45506</v>
      </c>
      <c r="X564" t="s">
        <v>5894</v>
      </c>
      <c r="Y564">
        <v>302</v>
      </c>
      <c r="Z564">
        <v>109</v>
      </c>
      <c r="AA564">
        <v>415</v>
      </c>
      <c r="AB564">
        <v>0</v>
      </c>
      <c r="AC564">
        <v>10</v>
      </c>
      <c r="AD564">
        <v>0</v>
      </c>
      <c r="AE564" t="s">
        <v>6029</v>
      </c>
      <c r="AF564" s="1">
        <v>46203</v>
      </c>
      <c r="AG564" t="s">
        <v>6260</v>
      </c>
      <c r="AH564" t="s">
        <v>6027</v>
      </c>
      <c r="AI564" t="s">
        <v>6028</v>
      </c>
      <c r="AJ564" t="s">
        <v>6925</v>
      </c>
      <c r="AK564">
        <v>65000</v>
      </c>
      <c r="AL564">
        <v>162.5</v>
      </c>
      <c r="AM564">
        <v>64837.5</v>
      </c>
      <c r="AN564">
        <v>52000</v>
      </c>
      <c r="AO564">
        <v>12837.5</v>
      </c>
      <c r="AP564">
        <v>0.19800000000000001</v>
      </c>
    </row>
    <row r="565" spans="1:42" hidden="1" x14ac:dyDescent="0.35">
      <c r="A565" t="s">
        <v>820</v>
      </c>
      <c r="B565" s="1">
        <v>45211</v>
      </c>
      <c r="C565" t="s">
        <v>821</v>
      </c>
      <c r="D565" t="s">
        <v>115</v>
      </c>
      <c r="E565">
        <v>3</v>
      </c>
      <c r="F565" t="s">
        <v>24</v>
      </c>
      <c r="G565" t="s">
        <v>96</v>
      </c>
      <c r="H565" t="s">
        <v>25</v>
      </c>
      <c r="I565" t="s">
        <v>33</v>
      </c>
      <c r="J565" t="s">
        <v>55</v>
      </c>
      <c r="K565">
        <v>2023</v>
      </c>
      <c r="L565" t="s">
        <v>51</v>
      </c>
      <c r="M565" t="s">
        <v>5988</v>
      </c>
      <c r="N565" t="s">
        <v>5989</v>
      </c>
      <c r="O565" t="s">
        <v>5990</v>
      </c>
      <c r="P565" t="s">
        <v>5907</v>
      </c>
      <c r="Q565" t="s">
        <v>5991</v>
      </c>
      <c r="R565">
        <v>1600</v>
      </c>
      <c r="S565">
        <v>2200</v>
      </c>
      <c r="T565">
        <v>0.2727</v>
      </c>
      <c r="U565" t="s">
        <v>5909</v>
      </c>
      <c r="V565">
        <v>6</v>
      </c>
      <c r="W565" s="1">
        <v>45040</v>
      </c>
      <c r="X565" t="s">
        <v>5894</v>
      </c>
      <c r="Y565">
        <v>84</v>
      </c>
      <c r="Z565">
        <v>117</v>
      </c>
      <c r="AA565">
        <v>174</v>
      </c>
      <c r="AB565">
        <v>47</v>
      </c>
      <c r="AC565">
        <v>10</v>
      </c>
      <c r="AD565">
        <v>75200</v>
      </c>
      <c r="AE565" t="s">
        <v>6025</v>
      </c>
      <c r="AF565" s="1">
        <v>46203</v>
      </c>
      <c r="AG565" t="s">
        <v>6451</v>
      </c>
      <c r="AH565" t="s">
        <v>6027</v>
      </c>
      <c r="AI565" t="s">
        <v>6028</v>
      </c>
      <c r="AJ565" t="s">
        <v>6925</v>
      </c>
      <c r="AK565">
        <v>6600</v>
      </c>
      <c r="AL565">
        <v>430.32</v>
      </c>
      <c r="AM565">
        <v>6169.68</v>
      </c>
      <c r="AN565">
        <v>4800</v>
      </c>
      <c r="AO565">
        <v>1369.68</v>
      </c>
      <c r="AP565">
        <v>0.222</v>
      </c>
    </row>
    <row r="566" spans="1:42" hidden="1" x14ac:dyDescent="0.35">
      <c r="A566" t="s">
        <v>822</v>
      </c>
      <c r="B566" s="1">
        <v>45178</v>
      </c>
      <c r="C566" t="s">
        <v>656</v>
      </c>
      <c r="D566" t="s">
        <v>137</v>
      </c>
      <c r="E566">
        <v>1</v>
      </c>
      <c r="F566" t="s">
        <v>30</v>
      </c>
      <c r="G566" t="s">
        <v>71</v>
      </c>
      <c r="H566" t="s">
        <v>32</v>
      </c>
      <c r="I566" t="s">
        <v>33</v>
      </c>
      <c r="J566" t="s">
        <v>109</v>
      </c>
      <c r="K566">
        <v>2023</v>
      </c>
      <c r="L566" t="s">
        <v>60</v>
      </c>
      <c r="M566" t="s">
        <v>5930</v>
      </c>
      <c r="N566" t="s">
        <v>5931</v>
      </c>
      <c r="O566" t="s">
        <v>5932</v>
      </c>
      <c r="P566" t="s">
        <v>5891</v>
      </c>
      <c r="Q566" t="s">
        <v>5933</v>
      </c>
      <c r="R566">
        <v>14800</v>
      </c>
      <c r="S566">
        <v>18500</v>
      </c>
      <c r="T566">
        <v>0.2</v>
      </c>
      <c r="U566" t="s">
        <v>5893</v>
      </c>
      <c r="V566">
        <v>12</v>
      </c>
      <c r="W566" s="1">
        <v>45474</v>
      </c>
      <c r="X566" t="s">
        <v>5894</v>
      </c>
      <c r="Y566">
        <v>213</v>
      </c>
      <c r="Z566">
        <v>93</v>
      </c>
      <c r="AA566">
        <v>278</v>
      </c>
      <c r="AB566">
        <v>42</v>
      </c>
      <c r="AC566">
        <v>10</v>
      </c>
      <c r="AD566">
        <v>621600</v>
      </c>
      <c r="AE566" t="s">
        <v>6025</v>
      </c>
      <c r="AF566" s="1">
        <v>46203</v>
      </c>
      <c r="AG566" t="s">
        <v>6387</v>
      </c>
      <c r="AH566" t="s">
        <v>6027</v>
      </c>
      <c r="AI566" t="s">
        <v>6028</v>
      </c>
      <c r="AJ566" t="s">
        <v>6925</v>
      </c>
      <c r="AK566">
        <v>18500</v>
      </c>
      <c r="AL566">
        <v>1746.4</v>
      </c>
      <c r="AM566">
        <v>16753.599999999999</v>
      </c>
      <c r="AN566">
        <v>14800</v>
      </c>
      <c r="AO566">
        <v>1953.6</v>
      </c>
      <c r="AP566">
        <v>0.1166</v>
      </c>
    </row>
    <row r="567" spans="1:42" x14ac:dyDescent="0.35">
      <c r="A567" t="s">
        <v>823</v>
      </c>
      <c r="B567" s="1">
        <v>45273</v>
      </c>
      <c r="C567" t="s">
        <v>824</v>
      </c>
      <c r="D567" t="s">
        <v>195</v>
      </c>
      <c r="E567">
        <v>1</v>
      </c>
      <c r="F567" t="s">
        <v>48</v>
      </c>
      <c r="G567" t="s">
        <v>16</v>
      </c>
      <c r="H567" t="s">
        <v>32</v>
      </c>
      <c r="I567" t="s">
        <v>26</v>
      </c>
      <c r="J567" t="s">
        <v>155</v>
      </c>
      <c r="K567">
        <v>2023</v>
      </c>
      <c r="L567" t="s">
        <v>51</v>
      </c>
      <c r="M567" t="s">
        <v>5912</v>
      </c>
      <c r="N567" t="s">
        <v>5913</v>
      </c>
      <c r="O567" t="s">
        <v>5914</v>
      </c>
      <c r="P567" t="s">
        <v>5891</v>
      </c>
      <c r="Q567" t="s">
        <v>5915</v>
      </c>
      <c r="R567">
        <v>125000</v>
      </c>
      <c r="S567">
        <v>148000</v>
      </c>
      <c r="T567">
        <v>0.15540000000000001</v>
      </c>
      <c r="U567" t="s">
        <v>5893</v>
      </c>
      <c r="V567">
        <v>12</v>
      </c>
      <c r="W567" s="1">
        <v>44787</v>
      </c>
      <c r="X567" t="s">
        <v>5894</v>
      </c>
      <c r="Y567">
        <v>168</v>
      </c>
      <c r="Z567">
        <v>62</v>
      </c>
      <c r="AA567">
        <v>271</v>
      </c>
      <c r="AB567">
        <v>0</v>
      </c>
      <c r="AC567">
        <v>10</v>
      </c>
      <c r="AD567">
        <v>0</v>
      </c>
      <c r="AE567" t="s">
        <v>6029</v>
      </c>
      <c r="AF567" s="1">
        <v>46203</v>
      </c>
      <c r="AG567" t="s">
        <v>6453</v>
      </c>
      <c r="AH567" t="s">
        <v>6035</v>
      </c>
      <c r="AI567" t="s">
        <v>6028</v>
      </c>
      <c r="AJ567" t="s">
        <v>6925</v>
      </c>
      <c r="AK567">
        <v>148000</v>
      </c>
      <c r="AL567">
        <v>12136</v>
      </c>
      <c r="AM567">
        <v>135864</v>
      </c>
      <c r="AN567">
        <v>125000</v>
      </c>
      <c r="AO567">
        <v>10864</v>
      </c>
      <c r="AP567">
        <v>0.08</v>
      </c>
    </row>
    <row r="568" spans="1:42" hidden="1" x14ac:dyDescent="0.35">
      <c r="A568" t="s">
        <v>938</v>
      </c>
      <c r="B568" s="1">
        <v>45090</v>
      </c>
      <c r="C568" t="s">
        <v>939</v>
      </c>
      <c r="D568" t="s">
        <v>118</v>
      </c>
      <c r="E568">
        <v>1</v>
      </c>
      <c r="F568" t="s">
        <v>24</v>
      </c>
      <c r="G568" t="s">
        <v>31</v>
      </c>
      <c r="H568" t="s">
        <v>25</v>
      </c>
      <c r="I568" t="s">
        <v>43</v>
      </c>
      <c r="J568" t="s">
        <v>34</v>
      </c>
      <c r="K568">
        <v>2023</v>
      </c>
      <c r="L568" t="s">
        <v>35</v>
      </c>
      <c r="M568" t="s">
        <v>5902</v>
      </c>
      <c r="N568" t="s">
        <v>5889</v>
      </c>
      <c r="O568" t="s">
        <v>5898</v>
      </c>
      <c r="P568" t="s">
        <v>5899</v>
      </c>
      <c r="Q568" t="s">
        <v>5903</v>
      </c>
      <c r="R568">
        <v>74000</v>
      </c>
      <c r="S568">
        <v>88000</v>
      </c>
      <c r="T568">
        <v>0.15909999999999999</v>
      </c>
      <c r="U568" t="s">
        <v>5901</v>
      </c>
      <c r="V568">
        <v>12</v>
      </c>
      <c r="W568" s="1">
        <v>45459</v>
      </c>
      <c r="X568" t="s">
        <v>5894</v>
      </c>
      <c r="Y568">
        <v>214</v>
      </c>
      <c r="Z568">
        <v>97</v>
      </c>
      <c r="AA568">
        <v>218</v>
      </c>
      <c r="AB568">
        <v>43</v>
      </c>
      <c r="AC568">
        <v>10</v>
      </c>
      <c r="AD568">
        <v>3182000</v>
      </c>
      <c r="AE568" t="s">
        <v>6025</v>
      </c>
      <c r="AF568" s="1">
        <v>46203</v>
      </c>
      <c r="AG568" t="s">
        <v>6263</v>
      </c>
      <c r="AH568" t="s">
        <v>6035</v>
      </c>
      <c r="AI568" t="s">
        <v>6028</v>
      </c>
      <c r="AJ568" t="s">
        <v>6924</v>
      </c>
      <c r="AK568">
        <v>88000</v>
      </c>
      <c r="AL568">
        <v>360.8</v>
      </c>
      <c r="AM568">
        <v>87639.2</v>
      </c>
      <c r="AN568">
        <v>74000</v>
      </c>
      <c r="AO568">
        <v>13639.2</v>
      </c>
      <c r="AP568">
        <v>0.15559999999999999</v>
      </c>
    </row>
    <row r="569" spans="1:42" x14ac:dyDescent="0.35">
      <c r="A569" t="s">
        <v>825</v>
      </c>
      <c r="B569" s="1">
        <v>45077</v>
      </c>
      <c r="C569" t="s">
        <v>826</v>
      </c>
      <c r="D569" t="s">
        <v>42</v>
      </c>
      <c r="E569">
        <v>1</v>
      </c>
      <c r="F569" t="s">
        <v>48</v>
      </c>
      <c r="G569" t="s">
        <v>16</v>
      </c>
      <c r="H569" t="s">
        <v>32</v>
      </c>
      <c r="I569" t="s">
        <v>26</v>
      </c>
      <c r="J569" t="s">
        <v>75</v>
      </c>
      <c r="K569">
        <v>2023</v>
      </c>
      <c r="L569" t="s">
        <v>35</v>
      </c>
      <c r="M569" t="s">
        <v>5897</v>
      </c>
      <c r="N569" t="s">
        <v>5889</v>
      </c>
      <c r="O569" t="s">
        <v>5898</v>
      </c>
      <c r="P569" t="s">
        <v>5899</v>
      </c>
      <c r="Q569" t="s">
        <v>5900</v>
      </c>
      <c r="R569">
        <v>31000</v>
      </c>
      <c r="S569">
        <v>38000</v>
      </c>
      <c r="T569">
        <v>0.1842</v>
      </c>
      <c r="U569" t="s">
        <v>5901</v>
      </c>
      <c r="V569">
        <v>12</v>
      </c>
      <c r="W569" s="1">
        <v>45246</v>
      </c>
      <c r="X569" t="s">
        <v>5894</v>
      </c>
      <c r="Y569">
        <v>278</v>
      </c>
      <c r="Z569">
        <v>80</v>
      </c>
      <c r="AA569">
        <v>346</v>
      </c>
      <c r="AB569">
        <v>0</v>
      </c>
      <c r="AC569">
        <v>10</v>
      </c>
      <c r="AD569">
        <v>0</v>
      </c>
      <c r="AE569" t="s">
        <v>6029</v>
      </c>
      <c r="AF569" s="1">
        <v>46203</v>
      </c>
      <c r="AG569" t="s">
        <v>6454</v>
      </c>
      <c r="AH569" t="s">
        <v>6027</v>
      </c>
      <c r="AI569" t="s">
        <v>6028</v>
      </c>
      <c r="AJ569" t="s">
        <v>6924</v>
      </c>
      <c r="AK569">
        <v>38000</v>
      </c>
      <c r="AL569">
        <v>3921.6</v>
      </c>
      <c r="AM569">
        <v>34078.400000000001</v>
      </c>
      <c r="AN569">
        <v>31000</v>
      </c>
      <c r="AO569">
        <v>3078.4</v>
      </c>
      <c r="AP569">
        <v>9.0300000000000005E-2</v>
      </c>
    </row>
    <row r="570" spans="1:42" hidden="1" x14ac:dyDescent="0.35">
      <c r="A570" t="s">
        <v>1182</v>
      </c>
      <c r="B570" s="1">
        <v>45099</v>
      </c>
      <c r="C570" t="s">
        <v>939</v>
      </c>
      <c r="D570" t="s">
        <v>70</v>
      </c>
      <c r="E570">
        <v>1</v>
      </c>
      <c r="F570" t="s">
        <v>128</v>
      </c>
      <c r="G570" t="s">
        <v>31</v>
      </c>
      <c r="H570" t="s">
        <v>25</v>
      </c>
      <c r="I570" t="s">
        <v>43</v>
      </c>
      <c r="J570" t="s">
        <v>34</v>
      </c>
      <c r="K570">
        <v>2023</v>
      </c>
      <c r="L570" t="s">
        <v>35</v>
      </c>
      <c r="M570" t="s">
        <v>5970</v>
      </c>
      <c r="N570" t="s">
        <v>5949</v>
      </c>
      <c r="O570" t="s">
        <v>5971</v>
      </c>
      <c r="P570" t="s">
        <v>5922</v>
      </c>
      <c r="Q570" t="s">
        <v>5972</v>
      </c>
      <c r="R570">
        <v>9500</v>
      </c>
      <c r="S570">
        <v>12000</v>
      </c>
      <c r="T570">
        <v>0.20830000000000001</v>
      </c>
      <c r="U570" t="s">
        <v>5920</v>
      </c>
      <c r="V570">
        <v>12</v>
      </c>
      <c r="W570" s="1">
        <v>44840</v>
      </c>
      <c r="X570" t="s">
        <v>5894</v>
      </c>
      <c r="Y570">
        <v>160</v>
      </c>
      <c r="Z570">
        <v>82</v>
      </c>
      <c r="AA570">
        <v>171</v>
      </c>
      <c r="AB570">
        <v>27</v>
      </c>
      <c r="AC570">
        <v>10</v>
      </c>
      <c r="AD570">
        <v>256500</v>
      </c>
      <c r="AE570" t="s">
        <v>6025</v>
      </c>
      <c r="AF570" s="1">
        <v>46203</v>
      </c>
      <c r="AG570" t="s">
        <v>6263</v>
      </c>
      <c r="AH570" t="s">
        <v>6035</v>
      </c>
      <c r="AI570" t="s">
        <v>6028</v>
      </c>
      <c r="AJ570" t="s">
        <v>6924</v>
      </c>
      <c r="AK570">
        <v>12000</v>
      </c>
      <c r="AL570">
        <v>763.2</v>
      </c>
      <c r="AM570">
        <v>11236.8</v>
      </c>
      <c r="AN570">
        <v>9500</v>
      </c>
      <c r="AO570">
        <v>1736.8</v>
      </c>
      <c r="AP570">
        <v>0.15459999999999999</v>
      </c>
    </row>
    <row r="571" spans="1:42" hidden="1" x14ac:dyDescent="0.35">
      <c r="A571" t="s">
        <v>827</v>
      </c>
      <c r="B571" s="1">
        <v>45257</v>
      </c>
      <c r="C571" t="s">
        <v>828</v>
      </c>
      <c r="D571" t="s">
        <v>200</v>
      </c>
      <c r="E571">
        <v>4</v>
      </c>
      <c r="F571" t="s">
        <v>58</v>
      </c>
      <c r="G571" t="s">
        <v>31</v>
      </c>
      <c r="H571" t="s">
        <v>32</v>
      </c>
      <c r="I571" t="s">
        <v>26</v>
      </c>
      <c r="J571" t="s">
        <v>50</v>
      </c>
      <c r="K571">
        <v>2023</v>
      </c>
      <c r="L571" t="s">
        <v>51</v>
      </c>
      <c r="M571" t="s">
        <v>5960</v>
      </c>
      <c r="N571" t="s">
        <v>5949</v>
      </c>
      <c r="O571" t="s">
        <v>5961</v>
      </c>
      <c r="P571" t="s">
        <v>5951</v>
      </c>
      <c r="Q571" t="s">
        <v>5962</v>
      </c>
      <c r="R571">
        <v>2100</v>
      </c>
      <c r="S571">
        <v>2800</v>
      </c>
      <c r="T571">
        <v>0.25</v>
      </c>
      <c r="U571" t="s">
        <v>5940</v>
      </c>
      <c r="V571">
        <v>12</v>
      </c>
      <c r="W571" s="1">
        <v>45378</v>
      </c>
      <c r="X571" t="s">
        <v>5894</v>
      </c>
      <c r="Y571">
        <v>198</v>
      </c>
      <c r="Z571">
        <v>79</v>
      </c>
      <c r="AA571">
        <v>243</v>
      </c>
      <c r="AB571">
        <v>87</v>
      </c>
      <c r="AC571">
        <v>10</v>
      </c>
      <c r="AD571">
        <v>182700</v>
      </c>
      <c r="AE571" t="s">
        <v>6025</v>
      </c>
      <c r="AF571" s="1">
        <v>46203</v>
      </c>
      <c r="AG571" t="s">
        <v>6455</v>
      </c>
      <c r="AH571" t="s">
        <v>6035</v>
      </c>
      <c r="AI571" t="s">
        <v>6028</v>
      </c>
      <c r="AJ571" t="s">
        <v>6925</v>
      </c>
      <c r="AK571">
        <v>11200</v>
      </c>
      <c r="AL571">
        <v>492.8</v>
      </c>
      <c r="AM571">
        <v>10707.2</v>
      </c>
      <c r="AN571">
        <v>8400</v>
      </c>
      <c r="AO571">
        <v>2307.1999999999998</v>
      </c>
      <c r="AP571">
        <v>0.2155</v>
      </c>
    </row>
    <row r="572" spans="1:42" hidden="1" x14ac:dyDescent="0.35">
      <c r="A572" t="s">
        <v>829</v>
      </c>
      <c r="B572" s="1">
        <v>45134</v>
      </c>
      <c r="C572" t="s">
        <v>580</v>
      </c>
      <c r="D572" t="s">
        <v>140</v>
      </c>
      <c r="E572">
        <v>2</v>
      </c>
      <c r="F572" t="s">
        <v>24</v>
      </c>
      <c r="G572" t="s">
        <v>31</v>
      </c>
      <c r="H572" t="s">
        <v>32</v>
      </c>
      <c r="I572" t="s">
        <v>33</v>
      </c>
      <c r="J572" t="s">
        <v>97</v>
      </c>
      <c r="K572">
        <v>2023</v>
      </c>
      <c r="L572" t="s">
        <v>60</v>
      </c>
      <c r="M572" t="s">
        <v>5944</v>
      </c>
      <c r="N572" t="s">
        <v>5931</v>
      </c>
      <c r="O572" t="s">
        <v>5945</v>
      </c>
      <c r="P572" t="s">
        <v>5946</v>
      </c>
      <c r="Q572" t="s">
        <v>5947</v>
      </c>
      <c r="R572">
        <v>6500</v>
      </c>
      <c r="S572">
        <v>8500</v>
      </c>
      <c r="T572">
        <v>0.23530000000000001</v>
      </c>
      <c r="U572" t="s">
        <v>5940</v>
      </c>
      <c r="V572">
        <v>6</v>
      </c>
      <c r="W572" s="1">
        <v>44693</v>
      </c>
      <c r="X572" t="s">
        <v>5894</v>
      </c>
      <c r="Y572">
        <v>116</v>
      </c>
      <c r="Z572">
        <v>117</v>
      </c>
      <c r="AA572">
        <v>124</v>
      </c>
      <c r="AB572">
        <v>67</v>
      </c>
      <c r="AC572">
        <v>10</v>
      </c>
      <c r="AD572">
        <v>435500</v>
      </c>
      <c r="AE572" t="s">
        <v>6025</v>
      </c>
      <c r="AF572" s="1">
        <v>46203</v>
      </c>
      <c r="AG572" t="s">
        <v>6347</v>
      </c>
      <c r="AH572" t="s">
        <v>6027</v>
      </c>
      <c r="AI572" t="s">
        <v>6028</v>
      </c>
      <c r="AJ572" t="s">
        <v>6925</v>
      </c>
      <c r="AK572">
        <v>17000</v>
      </c>
      <c r="AL572">
        <v>1050.5999999999999</v>
      </c>
      <c r="AM572">
        <v>15949.4</v>
      </c>
      <c r="AN572">
        <v>13000</v>
      </c>
      <c r="AO572">
        <v>2949.4</v>
      </c>
      <c r="AP572">
        <v>0.18490000000000001</v>
      </c>
    </row>
    <row r="573" spans="1:42" hidden="1" x14ac:dyDescent="0.35">
      <c r="A573" t="s">
        <v>830</v>
      </c>
      <c r="B573" s="1">
        <v>45234</v>
      </c>
      <c r="C573" t="s">
        <v>831</v>
      </c>
      <c r="D573" t="s">
        <v>221</v>
      </c>
      <c r="E573">
        <v>1</v>
      </c>
      <c r="F573" t="s">
        <v>58</v>
      </c>
      <c r="G573" t="s">
        <v>31</v>
      </c>
      <c r="H573" t="s">
        <v>17</v>
      </c>
      <c r="I573" t="s">
        <v>26</v>
      </c>
      <c r="J573" t="s">
        <v>50</v>
      </c>
      <c r="K573">
        <v>2023</v>
      </c>
      <c r="L573" t="s">
        <v>51</v>
      </c>
      <c r="M573" t="s">
        <v>5966</v>
      </c>
      <c r="N573" t="s">
        <v>5967</v>
      </c>
      <c r="O573" t="s">
        <v>5968</v>
      </c>
      <c r="P573" t="s">
        <v>5899</v>
      </c>
      <c r="Q573" t="s">
        <v>5969</v>
      </c>
      <c r="R573">
        <v>11500</v>
      </c>
      <c r="S573">
        <v>14500</v>
      </c>
      <c r="T573">
        <v>0.2069</v>
      </c>
      <c r="U573" t="s">
        <v>5901</v>
      </c>
      <c r="V573">
        <v>12</v>
      </c>
      <c r="W573" s="1">
        <v>44903</v>
      </c>
      <c r="X573" t="s">
        <v>5894</v>
      </c>
      <c r="Y573">
        <v>217</v>
      </c>
      <c r="Z573">
        <v>53</v>
      </c>
      <c r="AA573">
        <v>253</v>
      </c>
      <c r="AB573">
        <v>61</v>
      </c>
      <c r="AC573">
        <v>10</v>
      </c>
      <c r="AD573">
        <v>701500</v>
      </c>
      <c r="AE573" t="s">
        <v>6025</v>
      </c>
      <c r="AF573" s="1">
        <v>46203</v>
      </c>
      <c r="AG573" t="s">
        <v>6457</v>
      </c>
      <c r="AH573" t="s">
        <v>6035</v>
      </c>
      <c r="AI573" t="s">
        <v>6028</v>
      </c>
      <c r="AJ573" t="s">
        <v>6925</v>
      </c>
      <c r="AK573">
        <v>14500</v>
      </c>
      <c r="AL573">
        <v>1551.5</v>
      </c>
      <c r="AM573">
        <v>12948.5</v>
      </c>
      <c r="AN573">
        <v>11500</v>
      </c>
      <c r="AO573">
        <v>1448.5</v>
      </c>
      <c r="AP573">
        <v>0.1119</v>
      </c>
    </row>
    <row r="574" spans="1:42" hidden="1" x14ac:dyDescent="0.35">
      <c r="A574" t="s">
        <v>832</v>
      </c>
      <c r="B574" s="1">
        <v>44961</v>
      </c>
      <c r="C574" t="s">
        <v>833</v>
      </c>
      <c r="D574" t="s">
        <v>38</v>
      </c>
      <c r="E574">
        <v>2</v>
      </c>
      <c r="F574" t="s">
        <v>66</v>
      </c>
      <c r="G574" t="s">
        <v>96</v>
      </c>
      <c r="H574" t="s">
        <v>25</v>
      </c>
      <c r="I574" t="s">
        <v>26</v>
      </c>
      <c r="J574" t="s">
        <v>19</v>
      </c>
      <c r="K574">
        <v>2023</v>
      </c>
      <c r="L574" t="s">
        <v>20</v>
      </c>
      <c r="M574" t="s">
        <v>5981</v>
      </c>
      <c r="N574" t="s">
        <v>5974</v>
      </c>
      <c r="O574" t="s">
        <v>5982</v>
      </c>
      <c r="P574" t="s">
        <v>5983</v>
      </c>
      <c r="Q574" t="s">
        <v>5984</v>
      </c>
      <c r="R574">
        <v>3700</v>
      </c>
      <c r="S574">
        <v>4800</v>
      </c>
      <c r="T574">
        <v>0.22919999999999999</v>
      </c>
      <c r="U574" t="s">
        <v>5920</v>
      </c>
      <c r="V574">
        <v>24</v>
      </c>
      <c r="W574" s="1">
        <v>45552</v>
      </c>
      <c r="X574" t="s">
        <v>5894</v>
      </c>
      <c r="Y574">
        <v>158</v>
      </c>
      <c r="Z574">
        <v>108</v>
      </c>
      <c r="AA574">
        <v>132</v>
      </c>
      <c r="AB574">
        <v>61</v>
      </c>
      <c r="AC574">
        <v>10</v>
      </c>
      <c r="AD574">
        <v>225700</v>
      </c>
      <c r="AE574" t="s">
        <v>6025</v>
      </c>
      <c r="AF574" s="1">
        <v>46203</v>
      </c>
      <c r="AG574" t="s">
        <v>6459</v>
      </c>
      <c r="AH574" t="s">
        <v>6035</v>
      </c>
      <c r="AI574" t="s">
        <v>6028</v>
      </c>
      <c r="AJ574" t="s">
        <v>6924</v>
      </c>
      <c r="AK574">
        <v>9600</v>
      </c>
      <c r="AL574">
        <v>923.52</v>
      </c>
      <c r="AM574">
        <v>8676.48</v>
      </c>
      <c r="AN574">
        <v>7400</v>
      </c>
      <c r="AO574">
        <v>1276.48</v>
      </c>
      <c r="AP574">
        <v>0.14710000000000001</v>
      </c>
    </row>
    <row r="575" spans="1:42" hidden="1" x14ac:dyDescent="0.35">
      <c r="A575" t="s">
        <v>937</v>
      </c>
      <c r="B575" s="1">
        <v>44997</v>
      </c>
      <c r="C575" t="s">
        <v>421</v>
      </c>
      <c r="D575" t="s">
        <v>208</v>
      </c>
      <c r="E575">
        <v>1</v>
      </c>
      <c r="F575" t="s">
        <v>128</v>
      </c>
      <c r="G575" t="s">
        <v>71</v>
      </c>
      <c r="H575" t="s">
        <v>32</v>
      </c>
      <c r="I575" t="s">
        <v>43</v>
      </c>
      <c r="J575" t="s">
        <v>39</v>
      </c>
      <c r="K575">
        <v>2023</v>
      </c>
      <c r="L575" t="s">
        <v>20</v>
      </c>
      <c r="M575" t="s">
        <v>5910</v>
      </c>
      <c r="N575" t="s">
        <v>5889</v>
      </c>
      <c r="O575" t="s">
        <v>5898</v>
      </c>
      <c r="P575" t="s">
        <v>5907</v>
      </c>
      <c r="Q575" t="s">
        <v>5911</v>
      </c>
      <c r="R575">
        <v>10500</v>
      </c>
      <c r="S575">
        <v>13000</v>
      </c>
      <c r="T575">
        <v>0.1923</v>
      </c>
      <c r="U575" t="s">
        <v>5909</v>
      </c>
      <c r="V575">
        <v>12</v>
      </c>
      <c r="W575" s="1">
        <v>45395</v>
      </c>
      <c r="X575" t="s">
        <v>5894</v>
      </c>
      <c r="Y575">
        <v>256</v>
      </c>
      <c r="Z575">
        <v>119</v>
      </c>
      <c r="AA575">
        <v>288</v>
      </c>
      <c r="AB575">
        <v>32</v>
      </c>
      <c r="AC575">
        <v>10</v>
      </c>
      <c r="AD575">
        <v>336000</v>
      </c>
      <c r="AE575" t="s">
        <v>6025</v>
      </c>
      <c r="AF575" s="1">
        <v>46203</v>
      </c>
      <c r="AG575" t="s">
        <v>6264</v>
      </c>
      <c r="AH575" t="s">
        <v>6035</v>
      </c>
      <c r="AI575" t="s">
        <v>6028</v>
      </c>
      <c r="AJ575" t="s">
        <v>6924</v>
      </c>
      <c r="AK575">
        <v>13000</v>
      </c>
      <c r="AL575">
        <v>1456</v>
      </c>
      <c r="AM575">
        <v>11544</v>
      </c>
      <c r="AN575">
        <v>10500</v>
      </c>
      <c r="AO575">
        <v>1044</v>
      </c>
      <c r="AP575">
        <v>9.0399999999999994E-2</v>
      </c>
    </row>
    <row r="576" spans="1:42" x14ac:dyDescent="0.35">
      <c r="A576" t="s">
        <v>834</v>
      </c>
      <c r="B576" s="1">
        <v>45039</v>
      </c>
      <c r="C576" t="s">
        <v>835</v>
      </c>
      <c r="D576" t="s">
        <v>195</v>
      </c>
      <c r="E576">
        <v>1</v>
      </c>
      <c r="F576" t="s">
        <v>58</v>
      </c>
      <c r="G576" t="s">
        <v>16</v>
      </c>
      <c r="H576" t="s">
        <v>17</v>
      </c>
      <c r="I576" t="s">
        <v>33</v>
      </c>
      <c r="J576" t="s">
        <v>44</v>
      </c>
      <c r="K576">
        <v>2023</v>
      </c>
      <c r="L576" t="s">
        <v>35</v>
      </c>
      <c r="M576" t="s">
        <v>5912</v>
      </c>
      <c r="N576" t="s">
        <v>5913</v>
      </c>
      <c r="O576" t="s">
        <v>5914</v>
      </c>
      <c r="P576" t="s">
        <v>5891</v>
      </c>
      <c r="Q576" t="s">
        <v>5915</v>
      </c>
      <c r="R576">
        <v>125000</v>
      </c>
      <c r="S576">
        <v>148000</v>
      </c>
      <c r="T576">
        <v>0.15540000000000001</v>
      </c>
      <c r="U576" t="s">
        <v>5893</v>
      </c>
      <c r="V576">
        <v>12</v>
      </c>
      <c r="W576" s="1">
        <v>44787</v>
      </c>
      <c r="X576" t="s">
        <v>5894</v>
      </c>
      <c r="Y576">
        <v>168</v>
      </c>
      <c r="Z576">
        <v>62</v>
      </c>
      <c r="AA576">
        <v>271</v>
      </c>
      <c r="AB576">
        <v>0</v>
      </c>
      <c r="AC576">
        <v>10</v>
      </c>
      <c r="AD576">
        <v>0</v>
      </c>
      <c r="AE576" t="s">
        <v>6029</v>
      </c>
      <c r="AF576" s="1">
        <v>46203</v>
      </c>
      <c r="AG576" t="s">
        <v>6460</v>
      </c>
      <c r="AH576" t="s">
        <v>6027</v>
      </c>
      <c r="AI576" t="s">
        <v>6028</v>
      </c>
      <c r="AJ576" t="s">
        <v>6924</v>
      </c>
      <c r="AK576">
        <v>148000</v>
      </c>
      <c r="AL576">
        <v>18130</v>
      </c>
      <c r="AM576">
        <v>129870</v>
      </c>
      <c r="AN576">
        <v>125000</v>
      </c>
      <c r="AO576">
        <v>4870</v>
      </c>
      <c r="AP576">
        <v>3.7499999999999999E-2</v>
      </c>
    </row>
    <row r="577" spans="1:42" hidden="1" x14ac:dyDescent="0.35">
      <c r="A577" t="s">
        <v>836</v>
      </c>
      <c r="B577" s="1">
        <v>45250</v>
      </c>
      <c r="C577" t="s">
        <v>837</v>
      </c>
      <c r="D577" t="s">
        <v>92</v>
      </c>
      <c r="E577">
        <v>1</v>
      </c>
      <c r="F577" t="s">
        <v>48</v>
      </c>
      <c r="G577" t="s">
        <v>16</v>
      </c>
      <c r="H577" t="s">
        <v>32</v>
      </c>
      <c r="I577" t="s">
        <v>33</v>
      </c>
      <c r="J577" t="s">
        <v>50</v>
      </c>
      <c r="K577">
        <v>2023</v>
      </c>
      <c r="L577" t="s">
        <v>51</v>
      </c>
      <c r="M577" t="s">
        <v>5973</v>
      </c>
      <c r="N577" t="s">
        <v>5974</v>
      </c>
      <c r="O577" t="s">
        <v>5975</v>
      </c>
      <c r="P577" t="s">
        <v>5899</v>
      </c>
      <c r="Q577" t="s">
        <v>5976</v>
      </c>
      <c r="R577">
        <v>7600</v>
      </c>
      <c r="S577">
        <v>9800</v>
      </c>
      <c r="T577">
        <v>0.22450000000000001</v>
      </c>
      <c r="U577" t="s">
        <v>5901</v>
      </c>
      <c r="V577">
        <v>36</v>
      </c>
      <c r="W577" s="1">
        <v>45281</v>
      </c>
      <c r="X577" t="s">
        <v>5894</v>
      </c>
      <c r="Y577">
        <v>214</v>
      </c>
      <c r="Z577">
        <v>101</v>
      </c>
      <c r="AA577">
        <v>188</v>
      </c>
      <c r="AB577">
        <v>51</v>
      </c>
      <c r="AC577">
        <v>10</v>
      </c>
      <c r="AD577">
        <v>387600</v>
      </c>
      <c r="AE577" t="s">
        <v>6025</v>
      </c>
      <c r="AF577" s="1">
        <v>46203</v>
      </c>
      <c r="AG577" t="s">
        <v>6388</v>
      </c>
      <c r="AH577" t="s">
        <v>6035</v>
      </c>
      <c r="AI577" t="s">
        <v>6028</v>
      </c>
      <c r="AJ577" t="s">
        <v>6925</v>
      </c>
      <c r="AK577">
        <v>9800</v>
      </c>
      <c r="AL577">
        <v>367.5</v>
      </c>
      <c r="AM577">
        <v>9432.5</v>
      </c>
      <c r="AN577">
        <v>7600</v>
      </c>
      <c r="AO577">
        <v>1832.5</v>
      </c>
      <c r="AP577">
        <v>0.1943</v>
      </c>
    </row>
    <row r="578" spans="1:42" hidden="1" x14ac:dyDescent="0.35">
      <c r="A578" t="s">
        <v>839</v>
      </c>
      <c r="B578" s="1">
        <v>45197</v>
      </c>
      <c r="C578" t="s">
        <v>840</v>
      </c>
      <c r="D578" t="s">
        <v>180</v>
      </c>
      <c r="E578">
        <v>1</v>
      </c>
      <c r="F578" t="s">
        <v>24</v>
      </c>
      <c r="G578" t="s">
        <v>16</v>
      </c>
      <c r="H578" t="s">
        <v>25</v>
      </c>
      <c r="I578" t="s">
        <v>26</v>
      </c>
      <c r="J578" t="s">
        <v>109</v>
      </c>
      <c r="K578">
        <v>2023</v>
      </c>
      <c r="L578" t="s">
        <v>60</v>
      </c>
      <c r="M578" t="s">
        <v>5956</v>
      </c>
      <c r="N578" t="s">
        <v>5949</v>
      </c>
      <c r="O578" t="s">
        <v>5957</v>
      </c>
      <c r="P578" t="s">
        <v>5958</v>
      </c>
      <c r="Q578" t="s">
        <v>5959</v>
      </c>
      <c r="R578">
        <v>3100</v>
      </c>
      <c r="S578">
        <v>4200</v>
      </c>
      <c r="T578">
        <v>0.26190000000000002</v>
      </c>
      <c r="U578" t="s">
        <v>5909</v>
      </c>
      <c r="V578">
        <v>12</v>
      </c>
      <c r="W578" s="1">
        <v>45029</v>
      </c>
      <c r="X578" t="s">
        <v>5894</v>
      </c>
      <c r="Y578">
        <v>165</v>
      </c>
      <c r="Z578">
        <v>119</v>
      </c>
      <c r="AA578">
        <v>218</v>
      </c>
      <c r="AB578">
        <v>22</v>
      </c>
      <c r="AC578">
        <v>10</v>
      </c>
      <c r="AD578">
        <v>68200</v>
      </c>
      <c r="AE578" t="s">
        <v>6025</v>
      </c>
      <c r="AF578" s="1">
        <v>46203</v>
      </c>
      <c r="AG578" t="s">
        <v>6305</v>
      </c>
      <c r="AH578" t="s">
        <v>6027</v>
      </c>
      <c r="AI578" t="s">
        <v>6028</v>
      </c>
      <c r="AJ578" t="s">
        <v>6925</v>
      </c>
      <c r="AK578">
        <v>4200</v>
      </c>
      <c r="AL578">
        <v>433.02</v>
      </c>
      <c r="AM578">
        <v>3766.98</v>
      </c>
      <c r="AN578">
        <v>3100</v>
      </c>
      <c r="AO578">
        <v>666.98</v>
      </c>
      <c r="AP578">
        <v>0.17710000000000001</v>
      </c>
    </row>
    <row r="579" spans="1:42" hidden="1" x14ac:dyDescent="0.35">
      <c r="A579" t="s">
        <v>867</v>
      </c>
      <c r="B579" s="1">
        <v>45181</v>
      </c>
      <c r="C579" t="s">
        <v>426</v>
      </c>
      <c r="D579" t="s">
        <v>140</v>
      </c>
      <c r="E579">
        <v>1</v>
      </c>
      <c r="F579" t="s">
        <v>58</v>
      </c>
      <c r="G579" t="s">
        <v>16</v>
      </c>
      <c r="H579" t="s">
        <v>25</v>
      </c>
      <c r="I579" t="s">
        <v>33</v>
      </c>
      <c r="J579" t="s">
        <v>109</v>
      </c>
      <c r="K579">
        <v>2023</v>
      </c>
      <c r="L579" t="s">
        <v>60</v>
      </c>
      <c r="M579" t="s">
        <v>5944</v>
      </c>
      <c r="N579" t="s">
        <v>5931</v>
      </c>
      <c r="O579" t="s">
        <v>5945</v>
      </c>
      <c r="P579" t="s">
        <v>5946</v>
      </c>
      <c r="Q579" t="s">
        <v>5947</v>
      </c>
      <c r="R579">
        <v>6500</v>
      </c>
      <c r="S579">
        <v>8500</v>
      </c>
      <c r="T579">
        <v>0.23530000000000001</v>
      </c>
      <c r="U579" t="s">
        <v>5940</v>
      </c>
      <c r="V579">
        <v>6</v>
      </c>
      <c r="W579" s="1">
        <v>44693</v>
      </c>
      <c r="X579" t="s">
        <v>5894</v>
      </c>
      <c r="Y579">
        <v>116</v>
      </c>
      <c r="Z579">
        <v>117</v>
      </c>
      <c r="AA579">
        <v>124</v>
      </c>
      <c r="AB579">
        <v>67</v>
      </c>
      <c r="AC579">
        <v>10</v>
      </c>
      <c r="AD579">
        <v>435500</v>
      </c>
      <c r="AE579" t="s">
        <v>6025</v>
      </c>
      <c r="AF579" s="1">
        <v>46203</v>
      </c>
      <c r="AG579" t="s">
        <v>6266</v>
      </c>
      <c r="AH579" t="s">
        <v>6035</v>
      </c>
      <c r="AI579" t="s">
        <v>6028</v>
      </c>
      <c r="AJ579" t="s">
        <v>6925</v>
      </c>
      <c r="AK579">
        <v>8500</v>
      </c>
      <c r="AL579">
        <v>509.15</v>
      </c>
      <c r="AM579">
        <v>7990.85</v>
      </c>
      <c r="AN579">
        <v>6500</v>
      </c>
      <c r="AO579">
        <v>1490.85</v>
      </c>
      <c r="AP579">
        <v>0.18659999999999999</v>
      </c>
    </row>
    <row r="580" spans="1:42" x14ac:dyDescent="0.35">
      <c r="A580" t="s">
        <v>841</v>
      </c>
      <c r="B580" s="1">
        <v>45201</v>
      </c>
      <c r="C580" t="s">
        <v>656</v>
      </c>
      <c r="D580" t="s">
        <v>195</v>
      </c>
      <c r="E580">
        <v>4</v>
      </c>
      <c r="F580" t="s">
        <v>24</v>
      </c>
      <c r="G580" t="s">
        <v>31</v>
      </c>
      <c r="H580" t="s">
        <v>32</v>
      </c>
      <c r="I580" t="s">
        <v>43</v>
      </c>
      <c r="J580" t="s">
        <v>55</v>
      </c>
      <c r="K580">
        <v>2023</v>
      </c>
      <c r="L580" t="s">
        <v>51</v>
      </c>
      <c r="M580" t="s">
        <v>5912</v>
      </c>
      <c r="N580" t="s">
        <v>5913</v>
      </c>
      <c r="O580" t="s">
        <v>5914</v>
      </c>
      <c r="P580" t="s">
        <v>5891</v>
      </c>
      <c r="Q580" t="s">
        <v>5915</v>
      </c>
      <c r="R580">
        <v>125000</v>
      </c>
      <c r="S580">
        <v>148000</v>
      </c>
      <c r="T580">
        <v>0.15540000000000001</v>
      </c>
      <c r="U580" t="s">
        <v>5893</v>
      </c>
      <c r="V580">
        <v>12</v>
      </c>
      <c r="W580" s="1">
        <v>44787</v>
      </c>
      <c r="X580" t="s">
        <v>5894</v>
      </c>
      <c r="Y580">
        <v>168</v>
      </c>
      <c r="Z580">
        <v>62</v>
      </c>
      <c r="AA580">
        <v>271</v>
      </c>
      <c r="AB580">
        <v>0</v>
      </c>
      <c r="AC580">
        <v>10</v>
      </c>
      <c r="AD580">
        <v>0</v>
      </c>
      <c r="AE580" t="s">
        <v>6029</v>
      </c>
      <c r="AF580" s="1">
        <v>46203</v>
      </c>
      <c r="AG580" t="s">
        <v>6387</v>
      </c>
      <c r="AH580" t="s">
        <v>6027</v>
      </c>
      <c r="AI580" t="s">
        <v>6028</v>
      </c>
      <c r="AJ580" t="s">
        <v>6925</v>
      </c>
      <c r="AK580">
        <v>592000</v>
      </c>
      <c r="AL580">
        <v>7755.2</v>
      </c>
      <c r="AM580">
        <v>584244.80000000005</v>
      </c>
      <c r="AN580">
        <v>500000</v>
      </c>
      <c r="AO580">
        <v>84244.800000000003</v>
      </c>
      <c r="AP580">
        <v>0.14419999999999999</v>
      </c>
    </row>
    <row r="581" spans="1:42" hidden="1" x14ac:dyDescent="0.35">
      <c r="A581" t="s">
        <v>1197</v>
      </c>
      <c r="B581" s="1">
        <v>45089</v>
      </c>
      <c r="C581" t="s">
        <v>426</v>
      </c>
      <c r="D581" t="s">
        <v>78</v>
      </c>
      <c r="E581">
        <v>1</v>
      </c>
      <c r="F581" t="s">
        <v>58</v>
      </c>
      <c r="G581" t="s">
        <v>16</v>
      </c>
      <c r="H581" t="s">
        <v>17</v>
      </c>
      <c r="I581" t="s">
        <v>18</v>
      </c>
      <c r="J581" t="s">
        <v>34</v>
      </c>
      <c r="K581">
        <v>2023</v>
      </c>
      <c r="L581" t="s">
        <v>35</v>
      </c>
      <c r="M581" t="s">
        <v>5992</v>
      </c>
      <c r="N581" t="s">
        <v>5989</v>
      </c>
      <c r="O581" t="s">
        <v>5993</v>
      </c>
      <c r="P581" t="s">
        <v>5899</v>
      </c>
      <c r="Q581" t="s">
        <v>5994</v>
      </c>
      <c r="R581">
        <v>850</v>
      </c>
      <c r="S581">
        <v>1200</v>
      </c>
      <c r="T581">
        <v>0.29170000000000001</v>
      </c>
      <c r="U581" t="s">
        <v>5901</v>
      </c>
      <c r="V581">
        <v>6</v>
      </c>
      <c r="W581" s="1">
        <v>45066</v>
      </c>
      <c r="X581" t="s">
        <v>5894</v>
      </c>
      <c r="Y581">
        <v>275</v>
      </c>
      <c r="Z581">
        <v>92</v>
      </c>
      <c r="AA581">
        <v>285</v>
      </c>
      <c r="AB581">
        <v>78</v>
      </c>
      <c r="AC581">
        <v>10</v>
      </c>
      <c r="AD581">
        <v>66300</v>
      </c>
      <c r="AE581" t="s">
        <v>6025</v>
      </c>
      <c r="AF581" s="1">
        <v>46203</v>
      </c>
      <c r="AG581" t="s">
        <v>6266</v>
      </c>
      <c r="AH581" t="s">
        <v>6035</v>
      </c>
      <c r="AI581" t="s">
        <v>6028</v>
      </c>
      <c r="AJ581" t="s">
        <v>6924</v>
      </c>
      <c r="AK581">
        <v>1200</v>
      </c>
      <c r="AL581">
        <v>104.28</v>
      </c>
      <c r="AM581">
        <v>1095.72</v>
      </c>
      <c r="AN581">
        <v>850</v>
      </c>
      <c r="AO581">
        <v>245.72</v>
      </c>
      <c r="AP581">
        <v>0.2243</v>
      </c>
    </row>
    <row r="582" spans="1:42" x14ac:dyDescent="0.35">
      <c r="A582" t="s">
        <v>842</v>
      </c>
      <c r="B582" s="1">
        <v>45004</v>
      </c>
      <c r="C582" t="s">
        <v>761</v>
      </c>
      <c r="D582" t="s">
        <v>42</v>
      </c>
      <c r="E582">
        <v>1</v>
      </c>
      <c r="F582" t="s">
        <v>58</v>
      </c>
      <c r="G582" t="s">
        <v>16</v>
      </c>
      <c r="H582" t="s">
        <v>17</v>
      </c>
      <c r="I582" t="s">
        <v>18</v>
      </c>
      <c r="J582" t="s">
        <v>39</v>
      </c>
      <c r="K582">
        <v>2023</v>
      </c>
      <c r="L582" t="s">
        <v>20</v>
      </c>
      <c r="M582" t="s">
        <v>5897</v>
      </c>
      <c r="N582" t="s">
        <v>5889</v>
      </c>
      <c r="O582" t="s">
        <v>5898</v>
      </c>
      <c r="P582" t="s">
        <v>5899</v>
      </c>
      <c r="Q582" t="s">
        <v>5900</v>
      </c>
      <c r="R582">
        <v>31000</v>
      </c>
      <c r="S582">
        <v>38000</v>
      </c>
      <c r="T582">
        <v>0.1842</v>
      </c>
      <c r="U582" t="s">
        <v>5901</v>
      </c>
      <c r="V582">
        <v>12</v>
      </c>
      <c r="W582" s="1">
        <v>45246</v>
      </c>
      <c r="X582" t="s">
        <v>5894</v>
      </c>
      <c r="Y582">
        <v>278</v>
      </c>
      <c r="Z582">
        <v>80</v>
      </c>
      <c r="AA582">
        <v>346</v>
      </c>
      <c r="AB582">
        <v>0</v>
      </c>
      <c r="AC582">
        <v>10</v>
      </c>
      <c r="AD582">
        <v>0</v>
      </c>
      <c r="AE582" t="s">
        <v>6029</v>
      </c>
      <c r="AF582" s="1">
        <v>46203</v>
      </c>
      <c r="AG582" t="s">
        <v>6431</v>
      </c>
      <c r="AH582" t="s">
        <v>6035</v>
      </c>
      <c r="AI582" t="s">
        <v>6028</v>
      </c>
      <c r="AJ582" t="s">
        <v>6924</v>
      </c>
      <c r="AK582">
        <v>38000</v>
      </c>
      <c r="AL582">
        <v>486.4</v>
      </c>
      <c r="AM582">
        <v>37513.599999999999</v>
      </c>
      <c r="AN582">
        <v>31000</v>
      </c>
      <c r="AO582">
        <v>6513.6</v>
      </c>
      <c r="AP582">
        <v>0.1736</v>
      </c>
    </row>
    <row r="583" spans="1:42" x14ac:dyDescent="0.35">
      <c r="A583" t="s">
        <v>843</v>
      </c>
      <c r="B583" s="1">
        <v>45074</v>
      </c>
      <c r="C583" t="s">
        <v>844</v>
      </c>
      <c r="D583" t="s">
        <v>54</v>
      </c>
      <c r="E583">
        <v>1</v>
      </c>
      <c r="F583" t="s">
        <v>128</v>
      </c>
      <c r="G583" t="s">
        <v>71</v>
      </c>
      <c r="H583" t="s">
        <v>25</v>
      </c>
      <c r="I583" t="s">
        <v>26</v>
      </c>
      <c r="J583" t="s">
        <v>75</v>
      </c>
      <c r="K583">
        <v>2023</v>
      </c>
      <c r="L583" t="s">
        <v>35</v>
      </c>
      <c r="M583" t="s">
        <v>5888</v>
      </c>
      <c r="N583" t="s">
        <v>5889</v>
      </c>
      <c r="O583" t="s">
        <v>5890</v>
      </c>
      <c r="P583" t="s">
        <v>5891</v>
      </c>
      <c r="Q583" t="s">
        <v>5892</v>
      </c>
      <c r="R583">
        <v>52000</v>
      </c>
      <c r="S583">
        <v>65000</v>
      </c>
      <c r="T583">
        <v>0.2</v>
      </c>
      <c r="U583" t="s">
        <v>5893</v>
      </c>
      <c r="V583">
        <v>12</v>
      </c>
      <c r="W583" s="1">
        <v>45506</v>
      </c>
      <c r="X583" t="s">
        <v>5894</v>
      </c>
      <c r="Y583">
        <v>302</v>
      </c>
      <c r="Z583">
        <v>109</v>
      </c>
      <c r="AA583">
        <v>415</v>
      </c>
      <c r="AB583">
        <v>0</v>
      </c>
      <c r="AC583">
        <v>10</v>
      </c>
      <c r="AD583">
        <v>0</v>
      </c>
      <c r="AE583" t="s">
        <v>6029</v>
      </c>
      <c r="AF583" s="1">
        <v>46203</v>
      </c>
      <c r="AG583" t="s">
        <v>6434</v>
      </c>
      <c r="AH583" t="s">
        <v>6027</v>
      </c>
      <c r="AI583" t="s">
        <v>6028</v>
      </c>
      <c r="AJ583" t="s">
        <v>6924</v>
      </c>
      <c r="AK583">
        <v>65000</v>
      </c>
      <c r="AL583">
        <v>2652</v>
      </c>
      <c r="AM583">
        <v>62348</v>
      </c>
      <c r="AN583">
        <v>52000</v>
      </c>
      <c r="AO583">
        <v>10348</v>
      </c>
      <c r="AP583">
        <v>0.16600000000000001</v>
      </c>
    </row>
    <row r="584" spans="1:42" hidden="1" x14ac:dyDescent="0.35">
      <c r="A584" t="s">
        <v>1498</v>
      </c>
      <c r="B584" s="1">
        <v>45169</v>
      </c>
      <c r="C584" t="s">
        <v>1499</v>
      </c>
      <c r="D584" t="s">
        <v>65</v>
      </c>
      <c r="E584">
        <v>1</v>
      </c>
      <c r="F584" t="s">
        <v>30</v>
      </c>
      <c r="G584" t="s">
        <v>96</v>
      </c>
      <c r="H584" t="s">
        <v>17</v>
      </c>
      <c r="I584" t="s">
        <v>33</v>
      </c>
      <c r="J584" t="s">
        <v>59</v>
      </c>
      <c r="K584">
        <v>2023</v>
      </c>
      <c r="L584" t="s">
        <v>60</v>
      </c>
      <c r="M584" t="s">
        <v>5906</v>
      </c>
      <c r="N584" t="s">
        <v>5889</v>
      </c>
      <c r="O584" t="s">
        <v>5898</v>
      </c>
      <c r="P584" t="s">
        <v>5907</v>
      </c>
      <c r="Q584" t="s">
        <v>5908</v>
      </c>
      <c r="R584">
        <v>17500</v>
      </c>
      <c r="S584">
        <v>22000</v>
      </c>
      <c r="T584">
        <v>0.20449999999999999</v>
      </c>
      <c r="U584" t="s">
        <v>5909</v>
      </c>
      <c r="V584">
        <v>12</v>
      </c>
      <c r="W584" s="1">
        <v>45337</v>
      </c>
      <c r="X584" t="s">
        <v>5894</v>
      </c>
      <c r="Y584">
        <v>373</v>
      </c>
      <c r="Z584">
        <v>88</v>
      </c>
      <c r="AA584">
        <v>389</v>
      </c>
      <c r="AB584">
        <v>78</v>
      </c>
      <c r="AC584">
        <v>10</v>
      </c>
      <c r="AD584">
        <v>1365000</v>
      </c>
      <c r="AE584" t="s">
        <v>6025</v>
      </c>
      <c r="AF584" s="1">
        <v>46203</v>
      </c>
      <c r="AG584" t="s">
        <v>6268</v>
      </c>
      <c r="AH584" t="s">
        <v>6035</v>
      </c>
      <c r="AI584" t="s">
        <v>6028</v>
      </c>
      <c r="AJ584" t="s">
        <v>6925</v>
      </c>
      <c r="AK584">
        <v>22000</v>
      </c>
      <c r="AL584">
        <v>2961.2</v>
      </c>
      <c r="AM584">
        <v>19038.8</v>
      </c>
      <c r="AN584">
        <v>17500</v>
      </c>
      <c r="AO584">
        <v>1538.8</v>
      </c>
      <c r="AP584">
        <v>8.0799999999999997E-2</v>
      </c>
    </row>
    <row r="585" spans="1:42" x14ac:dyDescent="0.35">
      <c r="A585" t="s">
        <v>847</v>
      </c>
      <c r="B585" s="1">
        <v>45020</v>
      </c>
      <c r="C585" t="s">
        <v>848</v>
      </c>
      <c r="D585" t="s">
        <v>42</v>
      </c>
      <c r="E585">
        <v>1</v>
      </c>
      <c r="F585" t="s">
        <v>24</v>
      </c>
      <c r="G585" t="s">
        <v>31</v>
      </c>
      <c r="H585" t="s">
        <v>32</v>
      </c>
      <c r="I585" t="s">
        <v>18</v>
      </c>
      <c r="J585" t="s">
        <v>44</v>
      </c>
      <c r="K585">
        <v>2023</v>
      </c>
      <c r="L585" t="s">
        <v>35</v>
      </c>
      <c r="M585" t="s">
        <v>5897</v>
      </c>
      <c r="N585" t="s">
        <v>5889</v>
      </c>
      <c r="O585" t="s">
        <v>5898</v>
      </c>
      <c r="P585" t="s">
        <v>5899</v>
      </c>
      <c r="Q585" t="s">
        <v>5900</v>
      </c>
      <c r="R585">
        <v>31000</v>
      </c>
      <c r="S585">
        <v>38000</v>
      </c>
      <c r="T585">
        <v>0.1842</v>
      </c>
      <c r="U585" t="s">
        <v>5901</v>
      </c>
      <c r="V585">
        <v>12</v>
      </c>
      <c r="W585" s="1">
        <v>45246</v>
      </c>
      <c r="X585" t="s">
        <v>5894</v>
      </c>
      <c r="Y585">
        <v>278</v>
      </c>
      <c r="Z585">
        <v>80</v>
      </c>
      <c r="AA585">
        <v>346</v>
      </c>
      <c r="AB585">
        <v>0</v>
      </c>
      <c r="AC585">
        <v>10</v>
      </c>
      <c r="AD585">
        <v>0</v>
      </c>
      <c r="AE585" t="s">
        <v>6029</v>
      </c>
      <c r="AF585" s="1">
        <v>46203</v>
      </c>
      <c r="AG585" t="s">
        <v>6461</v>
      </c>
      <c r="AH585" t="s">
        <v>6035</v>
      </c>
      <c r="AI585" t="s">
        <v>6028</v>
      </c>
      <c r="AJ585" t="s">
        <v>6924</v>
      </c>
      <c r="AK585">
        <v>38000</v>
      </c>
      <c r="AL585">
        <v>984.2</v>
      </c>
      <c r="AM585">
        <v>37015.800000000003</v>
      </c>
      <c r="AN585">
        <v>31000</v>
      </c>
      <c r="AO585">
        <v>6015.8</v>
      </c>
      <c r="AP585">
        <v>0.16250000000000001</v>
      </c>
    </row>
    <row r="586" spans="1:42" hidden="1" x14ac:dyDescent="0.35">
      <c r="A586" t="s">
        <v>1294</v>
      </c>
      <c r="B586" s="1">
        <v>45214</v>
      </c>
      <c r="C586" t="s">
        <v>431</v>
      </c>
      <c r="D586" t="s">
        <v>173</v>
      </c>
      <c r="E586">
        <v>1</v>
      </c>
      <c r="F586" t="s">
        <v>58</v>
      </c>
      <c r="G586" t="s">
        <v>31</v>
      </c>
      <c r="H586" t="s">
        <v>17</v>
      </c>
      <c r="I586" t="s">
        <v>33</v>
      </c>
      <c r="J586" t="s">
        <v>55</v>
      </c>
      <c r="K586">
        <v>2023</v>
      </c>
      <c r="L586" t="s">
        <v>51</v>
      </c>
      <c r="M586" t="s">
        <v>5904</v>
      </c>
      <c r="N586" t="s">
        <v>5889</v>
      </c>
      <c r="O586" t="s">
        <v>5898</v>
      </c>
      <c r="P586" t="s">
        <v>5899</v>
      </c>
      <c r="Q586" t="s">
        <v>5905</v>
      </c>
      <c r="R586">
        <v>12500</v>
      </c>
      <c r="S586">
        <v>15500</v>
      </c>
      <c r="T586">
        <v>0.19350000000000001</v>
      </c>
      <c r="U586" t="s">
        <v>5901</v>
      </c>
      <c r="V586">
        <v>12</v>
      </c>
      <c r="W586" s="1">
        <v>45140</v>
      </c>
      <c r="X586" t="s">
        <v>5894</v>
      </c>
      <c r="Y586">
        <v>313</v>
      </c>
      <c r="Z586">
        <v>58</v>
      </c>
      <c r="AA586">
        <v>294</v>
      </c>
      <c r="AB586">
        <v>65</v>
      </c>
      <c r="AC586">
        <v>10</v>
      </c>
      <c r="AD586">
        <v>812500</v>
      </c>
      <c r="AE586" t="s">
        <v>6025</v>
      </c>
      <c r="AF586" s="1">
        <v>46203</v>
      </c>
      <c r="AG586" t="s">
        <v>6269</v>
      </c>
      <c r="AH586" t="s">
        <v>6027</v>
      </c>
      <c r="AI586" t="s">
        <v>6028</v>
      </c>
      <c r="AJ586" t="s">
        <v>6925</v>
      </c>
      <c r="AK586">
        <v>15500</v>
      </c>
      <c r="AL586">
        <v>920.7</v>
      </c>
      <c r="AM586">
        <v>14579.3</v>
      </c>
      <c r="AN586">
        <v>12500</v>
      </c>
      <c r="AO586">
        <v>2079.3000000000002</v>
      </c>
      <c r="AP586">
        <v>0.1426</v>
      </c>
    </row>
    <row r="587" spans="1:42" hidden="1" x14ac:dyDescent="0.35">
      <c r="A587" t="s">
        <v>1081</v>
      </c>
      <c r="B587" s="1">
        <v>45149</v>
      </c>
      <c r="C587" t="s">
        <v>1082</v>
      </c>
      <c r="D587" t="s">
        <v>108</v>
      </c>
      <c r="E587">
        <v>1</v>
      </c>
      <c r="F587" t="s">
        <v>24</v>
      </c>
      <c r="G587" t="s">
        <v>16</v>
      </c>
      <c r="H587" t="s">
        <v>25</v>
      </c>
      <c r="I587" t="s">
        <v>43</v>
      </c>
      <c r="J587" t="s">
        <v>59</v>
      </c>
      <c r="K587">
        <v>2023</v>
      </c>
      <c r="L587" t="s">
        <v>60</v>
      </c>
      <c r="M587" t="s">
        <v>5977</v>
      </c>
      <c r="N587" t="s">
        <v>5974</v>
      </c>
      <c r="O587" t="s">
        <v>5978</v>
      </c>
      <c r="P587" t="s">
        <v>5979</v>
      </c>
      <c r="Q587" t="s">
        <v>5980</v>
      </c>
      <c r="R587">
        <v>3000</v>
      </c>
      <c r="S587">
        <v>3900</v>
      </c>
      <c r="T587">
        <v>0.23080000000000001</v>
      </c>
      <c r="U587" t="s">
        <v>5920</v>
      </c>
      <c r="V587">
        <v>36</v>
      </c>
      <c r="W587" s="1">
        <v>44816</v>
      </c>
      <c r="X587" t="s">
        <v>5894</v>
      </c>
      <c r="Y587">
        <v>237</v>
      </c>
      <c r="Z587">
        <v>110</v>
      </c>
      <c r="AA587">
        <v>240</v>
      </c>
      <c r="AB587">
        <v>48</v>
      </c>
      <c r="AC587">
        <v>10</v>
      </c>
      <c r="AD587">
        <v>144000</v>
      </c>
      <c r="AE587" t="s">
        <v>6025</v>
      </c>
      <c r="AF587" s="1">
        <v>46203</v>
      </c>
      <c r="AG587" t="s">
        <v>6270</v>
      </c>
      <c r="AH587" t="s">
        <v>6027</v>
      </c>
      <c r="AI587" t="s">
        <v>6028</v>
      </c>
      <c r="AJ587" t="s">
        <v>6925</v>
      </c>
      <c r="AK587">
        <v>3900</v>
      </c>
      <c r="AL587">
        <v>117.39</v>
      </c>
      <c r="AM587">
        <v>3782.61</v>
      </c>
      <c r="AN587">
        <v>3000</v>
      </c>
      <c r="AO587">
        <v>782.61</v>
      </c>
      <c r="AP587">
        <v>0.2069</v>
      </c>
    </row>
    <row r="588" spans="1:42" hidden="1" x14ac:dyDescent="0.35">
      <c r="A588" t="s">
        <v>850</v>
      </c>
      <c r="B588" s="1">
        <v>44936</v>
      </c>
      <c r="C588" t="s">
        <v>851</v>
      </c>
      <c r="D588" t="s">
        <v>439</v>
      </c>
      <c r="E588">
        <v>1</v>
      </c>
      <c r="F588" t="s">
        <v>30</v>
      </c>
      <c r="G588" t="s">
        <v>71</v>
      </c>
      <c r="H588" t="s">
        <v>17</v>
      </c>
      <c r="I588" t="s">
        <v>43</v>
      </c>
      <c r="J588" t="s">
        <v>112</v>
      </c>
      <c r="K588">
        <v>2023</v>
      </c>
      <c r="L588" t="s">
        <v>20</v>
      </c>
      <c r="M588" t="s">
        <v>5953</v>
      </c>
      <c r="N588" t="s">
        <v>5949</v>
      </c>
      <c r="O588" t="s">
        <v>5954</v>
      </c>
      <c r="P588" t="s">
        <v>5951</v>
      </c>
      <c r="Q588" t="s">
        <v>5955</v>
      </c>
      <c r="R588">
        <v>1400</v>
      </c>
      <c r="S588">
        <v>1900</v>
      </c>
      <c r="T588">
        <v>0.26319999999999999</v>
      </c>
      <c r="U588" t="s">
        <v>5940</v>
      </c>
      <c r="V588">
        <v>12</v>
      </c>
      <c r="W588" s="1">
        <v>44681</v>
      </c>
      <c r="X588" t="s">
        <v>5894</v>
      </c>
      <c r="Y588">
        <v>129</v>
      </c>
      <c r="Z588">
        <v>73</v>
      </c>
      <c r="AA588">
        <v>194</v>
      </c>
      <c r="AB588">
        <v>7</v>
      </c>
      <c r="AC588">
        <v>10</v>
      </c>
      <c r="AD588">
        <v>9800</v>
      </c>
      <c r="AE588" t="s">
        <v>6025</v>
      </c>
      <c r="AF588" s="1">
        <v>46203</v>
      </c>
      <c r="AG588" t="s">
        <v>6463</v>
      </c>
      <c r="AH588" t="s">
        <v>6035</v>
      </c>
      <c r="AI588" t="s">
        <v>6028</v>
      </c>
      <c r="AJ588" t="s">
        <v>6924</v>
      </c>
      <c r="AK588">
        <v>1900</v>
      </c>
      <c r="AL588">
        <v>189.62</v>
      </c>
      <c r="AM588">
        <v>1710.38</v>
      </c>
      <c r="AN588">
        <v>1400</v>
      </c>
      <c r="AO588">
        <v>310.38</v>
      </c>
      <c r="AP588">
        <v>0.18149999999999999</v>
      </c>
    </row>
    <row r="589" spans="1:42" hidden="1" x14ac:dyDescent="0.35">
      <c r="A589" t="s">
        <v>852</v>
      </c>
      <c r="B589" s="1">
        <v>45215</v>
      </c>
      <c r="C589" t="s">
        <v>853</v>
      </c>
      <c r="D589" t="s">
        <v>14</v>
      </c>
      <c r="E589">
        <v>1</v>
      </c>
      <c r="F589" t="s">
        <v>30</v>
      </c>
      <c r="G589" t="s">
        <v>31</v>
      </c>
      <c r="H589" t="s">
        <v>32</v>
      </c>
      <c r="I589" t="s">
        <v>43</v>
      </c>
      <c r="J589" t="s">
        <v>55</v>
      </c>
      <c r="K589">
        <v>2023</v>
      </c>
      <c r="L589" t="s">
        <v>51</v>
      </c>
      <c r="M589" t="s">
        <v>5934</v>
      </c>
      <c r="N589" t="s">
        <v>5931</v>
      </c>
      <c r="O589" t="s">
        <v>5932</v>
      </c>
      <c r="P589" t="s">
        <v>5891</v>
      </c>
      <c r="Q589" t="s">
        <v>5935</v>
      </c>
      <c r="R589">
        <v>10800</v>
      </c>
      <c r="S589">
        <v>13500</v>
      </c>
      <c r="T589">
        <v>0.2</v>
      </c>
      <c r="U589" t="s">
        <v>5893</v>
      </c>
      <c r="V589">
        <v>12</v>
      </c>
      <c r="W589" s="1">
        <v>44567</v>
      </c>
      <c r="X589" t="s">
        <v>5894</v>
      </c>
      <c r="Y589">
        <v>169</v>
      </c>
      <c r="Z589">
        <v>68</v>
      </c>
      <c r="AA589">
        <v>202</v>
      </c>
      <c r="AB589">
        <v>85</v>
      </c>
      <c r="AC589">
        <v>10</v>
      </c>
      <c r="AD589">
        <v>918000</v>
      </c>
      <c r="AE589" t="s">
        <v>6025</v>
      </c>
      <c r="AF589" s="1">
        <v>46203</v>
      </c>
      <c r="AG589" t="s">
        <v>6464</v>
      </c>
      <c r="AH589" t="s">
        <v>6027</v>
      </c>
      <c r="AI589" t="s">
        <v>6028</v>
      </c>
      <c r="AJ589" t="s">
        <v>6925</v>
      </c>
      <c r="AK589">
        <v>13500</v>
      </c>
      <c r="AL589">
        <v>1682.1</v>
      </c>
      <c r="AM589">
        <v>11817.9</v>
      </c>
      <c r="AN589">
        <v>10800</v>
      </c>
      <c r="AO589">
        <v>1017.9</v>
      </c>
      <c r="AP589">
        <v>8.6099999999999996E-2</v>
      </c>
    </row>
    <row r="590" spans="1:42" hidden="1" x14ac:dyDescent="0.35">
      <c r="A590" t="s">
        <v>854</v>
      </c>
      <c r="B590" s="1">
        <v>44973</v>
      </c>
      <c r="C590" t="s">
        <v>855</v>
      </c>
      <c r="D590" t="s">
        <v>188</v>
      </c>
      <c r="E590">
        <v>2</v>
      </c>
      <c r="F590" t="s">
        <v>15</v>
      </c>
      <c r="G590" t="s">
        <v>31</v>
      </c>
      <c r="H590" t="s">
        <v>32</v>
      </c>
      <c r="I590" t="s">
        <v>18</v>
      </c>
      <c r="J590" t="s">
        <v>19</v>
      </c>
      <c r="K590">
        <v>2023</v>
      </c>
      <c r="L590" t="s">
        <v>20</v>
      </c>
      <c r="M590" t="s">
        <v>5936</v>
      </c>
      <c r="N590" t="s">
        <v>5931</v>
      </c>
      <c r="O590" t="s">
        <v>5937</v>
      </c>
      <c r="P590" t="s">
        <v>5938</v>
      </c>
      <c r="Q590" t="s">
        <v>5939</v>
      </c>
      <c r="R590">
        <v>3400</v>
      </c>
      <c r="S590">
        <v>4500</v>
      </c>
      <c r="T590">
        <v>0.24440000000000001</v>
      </c>
      <c r="U590" t="s">
        <v>5940</v>
      </c>
      <c r="V590">
        <v>6</v>
      </c>
      <c r="W590" s="1">
        <v>45061</v>
      </c>
      <c r="X590" t="s">
        <v>5894</v>
      </c>
      <c r="Y590">
        <v>200</v>
      </c>
      <c r="Z590">
        <v>91</v>
      </c>
      <c r="AA590">
        <v>223</v>
      </c>
      <c r="AB590">
        <v>18</v>
      </c>
      <c r="AC590">
        <v>10</v>
      </c>
      <c r="AD590">
        <v>61200</v>
      </c>
      <c r="AE590" t="s">
        <v>6025</v>
      </c>
      <c r="AF590" s="1">
        <v>46203</v>
      </c>
      <c r="AG590" t="s">
        <v>6466</v>
      </c>
      <c r="AH590" t="s">
        <v>6035</v>
      </c>
      <c r="AI590" t="s">
        <v>6028</v>
      </c>
      <c r="AJ590" t="s">
        <v>6924</v>
      </c>
      <c r="AK590">
        <v>9000</v>
      </c>
      <c r="AL590">
        <v>1029.5999999999999</v>
      </c>
      <c r="AM590">
        <v>7970.4</v>
      </c>
      <c r="AN590">
        <v>6800</v>
      </c>
      <c r="AO590">
        <v>1170.4000000000001</v>
      </c>
      <c r="AP590">
        <v>0.14680000000000001</v>
      </c>
    </row>
    <row r="591" spans="1:42" hidden="1" x14ac:dyDescent="0.35">
      <c r="A591" t="s">
        <v>1027</v>
      </c>
      <c r="B591" s="1">
        <v>45135</v>
      </c>
      <c r="C591" t="s">
        <v>433</v>
      </c>
      <c r="D591" t="s">
        <v>221</v>
      </c>
      <c r="E591">
        <v>1</v>
      </c>
      <c r="F591" t="s">
        <v>128</v>
      </c>
      <c r="G591" t="s">
        <v>79</v>
      </c>
      <c r="H591" t="s">
        <v>17</v>
      </c>
      <c r="I591" t="s">
        <v>43</v>
      </c>
      <c r="J591" t="s">
        <v>97</v>
      </c>
      <c r="K591">
        <v>2023</v>
      </c>
      <c r="L591" t="s">
        <v>60</v>
      </c>
      <c r="M591" t="s">
        <v>5966</v>
      </c>
      <c r="N591" t="s">
        <v>5967</v>
      </c>
      <c r="O591" t="s">
        <v>5968</v>
      </c>
      <c r="P591" t="s">
        <v>5899</v>
      </c>
      <c r="Q591" t="s">
        <v>5969</v>
      </c>
      <c r="R591">
        <v>11500</v>
      </c>
      <c r="S591">
        <v>14500</v>
      </c>
      <c r="T591">
        <v>0.2069</v>
      </c>
      <c r="U591" t="s">
        <v>5901</v>
      </c>
      <c r="V591">
        <v>12</v>
      </c>
      <c r="W591" s="1">
        <v>44903</v>
      </c>
      <c r="X591" t="s">
        <v>5894</v>
      </c>
      <c r="Y591">
        <v>217</v>
      </c>
      <c r="Z591">
        <v>53</v>
      </c>
      <c r="AA591">
        <v>253</v>
      </c>
      <c r="AB591">
        <v>61</v>
      </c>
      <c r="AC591">
        <v>10</v>
      </c>
      <c r="AD591">
        <v>701500</v>
      </c>
      <c r="AE591" t="s">
        <v>6025</v>
      </c>
      <c r="AF591" s="1">
        <v>46203</v>
      </c>
      <c r="AG591" t="s">
        <v>6271</v>
      </c>
      <c r="AH591" t="s">
        <v>6035</v>
      </c>
      <c r="AI591" t="s">
        <v>6028</v>
      </c>
      <c r="AJ591" t="s">
        <v>6925</v>
      </c>
      <c r="AK591">
        <v>14500</v>
      </c>
      <c r="AL591">
        <v>942.5</v>
      </c>
      <c r="AM591">
        <v>13557.5</v>
      </c>
      <c r="AN591">
        <v>11500</v>
      </c>
      <c r="AO591">
        <v>2057.5</v>
      </c>
      <c r="AP591">
        <v>0.15179999999999999</v>
      </c>
    </row>
    <row r="592" spans="1:42" hidden="1" x14ac:dyDescent="0.35">
      <c r="A592" t="s">
        <v>1038</v>
      </c>
      <c r="B592" s="1">
        <v>45025</v>
      </c>
      <c r="C592" t="s">
        <v>433</v>
      </c>
      <c r="D592" t="s">
        <v>377</v>
      </c>
      <c r="E592">
        <v>3</v>
      </c>
      <c r="F592" t="s">
        <v>58</v>
      </c>
      <c r="G592" t="s">
        <v>96</v>
      </c>
      <c r="H592" t="s">
        <v>32</v>
      </c>
      <c r="I592" t="s">
        <v>18</v>
      </c>
      <c r="J592" t="s">
        <v>44</v>
      </c>
      <c r="K592">
        <v>2023</v>
      </c>
      <c r="L592" t="s">
        <v>35</v>
      </c>
      <c r="M592" t="s">
        <v>6007</v>
      </c>
      <c r="N592" t="s">
        <v>5889</v>
      </c>
      <c r="O592" t="s">
        <v>6008</v>
      </c>
      <c r="P592" t="s">
        <v>5899</v>
      </c>
      <c r="Q592" t="s">
        <v>6009</v>
      </c>
      <c r="R592">
        <v>12000</v>
      </c>
      <c r="S592">
        <v>15000</v>
      </c>
      <c r="T592">
        <v>0.2</v>
      </c>
      <c r="U592" t="s">
        <v>5901</v>
      </c>
      <c r="V592">
        <v>12</v>
      </c>
      <c r="W592" s="1">
        <v>45557</v>
      </c>
      <c r="X592" t="s">
        <v>5894</v>
      </c>
      <c r="Y592">
        <v>118</v>
      </c>
      <c r="Z592">
        <v>87</v>
      </c>
      <c r="AA592">
        <v>209</v>
      </c>
      <c r="AB592">
        <v>10</v>
      </c>
      <c r="AC592">
        <v>10</v>
      </c>
      <c r="AD592">
        <v>120000</v>
      </c>
      <c r="AE592" t="s">
        <v>6025</v>
      </c>
      <c r="AF592" s="1">
        <v>46203</v>
      </c>
      <c r="AG592" t="s">
        <v>6271</v>
      </c>
      <c r="AH592" t="s">
        <v>6035</v>
      </c>
      <c r="AI592" t="s">
        <v>6028</v>
      </c>
      <c r="AJ592" t="s">
        <v>6924</v>
      </c>
      <c r="AK592">
        <v>45000</v>
      </c>
      <c r="AL592">
        <v>4369.5</v>
      </c>
      <c r="AM592">
        <v>40630.5</v>
      </c>
      <c r="AN592">
        <v>36000</v>
      </c>
      <c r="AO592">
        <v>4630.5</v>
      </c>
      <c r="AP592">
        <v>0.114</v>
      </c>
    </row>
    <row r="593" spans="1:42" hidden="1" x14ac:dyDescent="0.35">
      <c r="A593" t="s">
        <v>857</v>
      </c>
      <c r="B593" s="1">
        <v>45161</v>
      </c>
      <c r="C593" t="s">
        <v>691</v>
      </c>
      <c r="D593" t="s">
        <v>137</v>
      </c>
      <c r="E593">
        <v>1</v>
      </c>
      <c r="F593" t="s">
        <v>24</v>
      </c>
      <c r="G593" t="s">
        <v>16</v>
      </c>
      <c r="H593" t="s">
        <v>25</v>
      </c>
      <c r="I593" t="s">
        <v>33</v>
      </c>
      <c r="J593" t="s">
        <v>59</v>
      </c>
      <c r="K593">
        <v>2023</v>
      </c>
      <c r="L593" t="s">
        <v>60</v>
      </c>
      <c r="M593" t="s">
        <v>5930</v>
      </c>
      <c r="N593" t="s">
        <v>5931</v>
      </c>
      <c r="O593" t="s">
        <v>5932</v>
      </c>
      <c r="P593" t="s">
        <v>5891</v>
      </c>
      <c r="Q593" t="s">
        <v>5933</v>
      </c>
      <c r="R593">
        <v>14800</v>
      </c>
      <c r="S593">
        <v>18500</v>
      </c>
      <c r="T593">
        <v>0.2</v>
      </c>
      <c r="U593" t="s">
        <v>5893</v>
      </c>
      <c r="V593">
        <v>12</v>
      </c>
      <c r="W593" s="1">
        <v>45474</v>
      </c>
      <c r="X593" t="s">
        <v>5894</v>
      </c>
      <c r="Y593">
        <v>213</v>
      </c>
      <c r="Z593">
        <v>93</v>
      </c>
      <c r="AA593">
        <v>278</v>
      </c>
      <c r="AB593">
        <v>42</v>
      </c>
      <c r="AC593">
        <v>10</v>
      </c>
      <c r="AD593">
        <v>621600</v>
      </c>
      <c r="AE593" t="s">
        <v>6025</v>
      </c>
      <c r="AF593" s="1">
        <v>46203</v>
      </c>
      <c r="AG593" t="s">
        <v>6340</v>
      </c>
      <c r="AH593" t="s">
        <v>6035</v>
      </c>
      <c r="AI593" t="s">
        <v>6028</v>
      </c>
      <c r="AJ593" t="s">
        <v>6925</v>
      </c>
      <c r="AK593">
        <v>18500</v>
      </c>
      <c r="AL593">
        <v>1069.3</v>
      </c>
      <c r="AM593">
        <v>17430.7</v>
      </c>
      <c r="AN593">
        <v>14800</v>
      </c>
      <c r="AO593">
        <v>2630.7</v>
      </c>
      <c r="AP593">
        <v>0.15090000000000001</v>
      </c>
    </row>
    <row r="594" spans="1:42" hidden="1" x14ac:dyDescent="0.35">
      <c r="A594" t="s">
        <v>1049</v>
      </c>
      <c r="B594" s="1">
        <v>45064</v>
      </c>
      <c r="C594" t="s">
        <v>433</v>
      </c>
      <c r="D594" t="s">
        <v>200</v>
      </c>
      <c r="E594">
        <v>1</v>
      </c>
      <c r="F594" t="s">
        <v>30</v>
      </c>
      <c r="G594" t="s">
        <v>96</v>
      </c>
      <c r="H594" t="s">
        <v>32</v>
      </c>
      <c r="I594" t="s">
        <v>26</v>
      </c>
      <c r="J594" t="s">
        <v>75</v>
      </c>
      <c r="K594">
        <v>2023</v>
      </c>
      <c r="L594" t="s">
        <v>35</v>
      </c>
      <c r="M594" t="s">
        <v>5960</v>
      </c>
      <c r="N594" t="s">
        <v>5949</v>
      </c>
      <c r="O594" t="s">
        <v>5961</v>
      </c>
      <c r="P594" t="s">
        <v>5951</v>
      </c>
      <c r="Q594" t="s">
        <v>5962</v>
      </c>
      <c r="R594">
        <v>2100</v>
      </c>
      <c r="S594">
        <v>2800</v>
      </c>
      <c r="T594">
        <v>0.25</v>
      </c>
      <c r="U594" t="s">
        <v>5940</v>
      </c>
      <c r="V594">
        <v>12</v>
      </c>
      <c r="W594" s="1">
        <v>45378</v>
      </c>
      <c r="X594" t="s">
        <v>5894</v>
      </c>
      <c r="Y594">
        <v>198</v>
      </c>
      <c r="Z594">
        <v>79</v>
      </c>
      <c r="AA594">
        <v>243</v>
      </c>
      <c r="AB594">
        <v>87</v>
      </c>
      <c r="AC594">
        <v>10</v>
      </c>
      <c r="AD594">
        <v>182700</v>
      </c>
      <c r="AE594" t="s">
        <v>6025</v>
      </c>
      <c r="AF594" s="1">
        <v>46203</v>
      </c>
      <c r="AG594" t="s">
        <v>6271</v>
      </c>
      <c r="AH594" t="s">
        <v>6035</v>
      </c>
      <c r="AI594" t="s">
        <v>6028</v>
      </c>
      <c r="AJ594" t="s">
        <v>6924</v>
      </c>
      <c r="AK594">
        <v>2800</v>
      </c>
      <c r="AL594">
        <v>409.92</v>
      </c>
      <c r="AM594">
        <v>2390.08</v>
      </c>
      <c r="AN594">
        <v>2100</v>
      </c>
      <c r="AO594">
        <v>290.08</v>
      </c>
      <c r="AP594">
        <v>0.12139999999999999</v>
      </c>
    </row>
    <row r="595" spans="1:42" hidden="1" x14ac:dyDescent="0.35">
      <c r="A595" t="s">
        <v>1014</v>
      </c>
      <c r="B595" s="1">
        <v>45180</v>
      </c>
      <c r="C595" t="s">
        <v>1015</v>
      </c>
      <c r="D595" t="s">
        <v>87</v>
      </c>
      <c r="E595">
        <v>1</v>
      </c>
      <c r="F595" t="s">
        <v>30</v>
      </c>
      <c r="G595" t="s">
        <v>96</v>
      </c>
      <c r="H595" t="s">
        <v>25</v>
      </c>
      <c r="I595" t="s">
        <v>18</v>
      </c>
      <c r="J595" t="s">
        <v>109</v>
      </c>
      <c r="K595">
        <v>2023</v>
      </c>
      <c r="L595" t="s">
        <v>60</v>
      </c>
      <c r="M595" t="s">
        <v>5924</v>
      </c>
      <c r="N595" t="s">
        <v>5913</v>
      </c>
      <c r="O595" t="s">
        <v>5917</v>
      </c>
      <c r="P595" t="s">
        <v>5925</v>
      </c>
      <c r="Q595" t="s">
        <v>5926</v>
      </c>
      <c r="R595">
        <v>46000</v>
      </c>
      <c r="S595">
        <v>56000</v>
      </c>
      <c r="T595">
        <v>0.17860000000000001</v>
      </c>
      <c r="U595" t="s">
        <v>5920</v>
      </c>
      <c r="V595">
        <v>12</v>
      </c>
      <c r="W595" s="1">
        <v>44847</v>
      </c>
      <c r="X595" t="s">
        <v>5894</v>
      </c>
      <c r="Y595">
        <v>224</v>
      </c>
      <c r="Z595">
        <v>96</v>
      </c>
      <c r="AA595">
        <v>304</v>
      </c>
      <c r="AB595">
        <v>54</v>
      </c>
      <c r="AC595">
        <v>10</v>
      </c>
      <c r="AD595">
        <v>2484000</v>
      </c>
      <c r="AE595" t="s">
        <v>6025</v>
      </c>
      <c r="AF595" s="1">
        <v>46203</v>
      </c>
      <c r="AG595" t="s">
        <v>6272</v>
      </c>
      <c r="AH595" t="s">
        <v>6027</v>
      </c>
      <c r="AI595" t="s">
        <v>6028</v>
      </c>
      <c r="AJ595" t="s">
        <v>6925</v>
      </c>
      <c r="AK595">
        <v>56000</v>
      </c>
      <c r="AL595">
        <v>7358.4</v>
      </c>
      <c r="AM595">
        <v>48641.599999999999</v>
      </c>
      <c r="AN595">
        <v>46000</v>
      </c>
      <c r="AO595">
        <v>2641.6</v>
      </c>
      <c r="AP595">
        <v>5.4300000000000001E-2</v>
      </c>
    </row>
    <row r="596" spans="1:42" x14ac:dyDescent="0.35">
      <c r="A596" t="s">
        <v>861</v>
      </c>
      <c r="B596" s="1">
        <v>45259</v>
      </c>
      <c r="C596" t="s">
        <v>749</v>
      </c>
      <c r="D596" t="s">
        <v>42</v>
      </c>
      <c r="E596">
        <v>1</v>
      </c>
      <c r="F596" t="s">
        <v>58</v>
      </c>
      <c r="G596" t="s">
        <v>31</v>
      </c>
      <c r="H596" t="s">
        <v>17</v>
      </c>
      <c r="I596" t="s">
        <v>33</v>
      </c>
      <c r="J596" t="s">
        <v>50</v>
      </c>
      <c r="K596">
        <v>2023</v>
      </c>
      <c r="L596" t="s">
        <v>51</v>
      </c>
      <c r="M596" t="s">
        <v>5897</v>
      </c>
      <c r="N596" t="s">
        <v>5889</v>
      </c>
      <c r="O596" t="s">
        <v>5898</v>
      </c>
      <c r="P596" t="s">
        <v>5899</v>
      </c>
      <c r="Q596" t="s">
        <v>5900</v>
      </c>
      <c r="R596">
        <v>31000</v>
      </c>
      <c r="S596">
        <v>38000</v>
      </c>
      <c r="T596">
        <v>0.1842</v>
      </c>
      <c r="U596" t="s">
        <v>5901</v>
      </c>
      <c r="V596">
        <v>12</v>
      </c>
      <c r="W596" s="1">
        <v>45246</v>
      </c>
      <c r="X596" t="s">
        <v>5894</v>
      </c>
      <c r="Y596">
        <v>278</v>
      </c>
      <c r="Z596">
        <v>80</v>
      </c>
      <c r="AA596">
        <v>346</v>
      </c>
      <c r="AB596">
        <v>0</v>
      </c>
      <c r="AC596">
        <v>10</v>
      </c>
      <c r="AD596">
        <v>0</v>
      </c>
      <c r="AE596" t="s">
        <v>6029</v>
      </c>
      <c r="AF596" s="1">
        <v>46203</v>
      </c>
      <c r="AG596" t="s">
        <v>6289</v>
      </c>
      <c r="AH596" t="s">
        <v>6027</v>
      </c>
      <c r="AI596" t="s">
        <v>6028</v>
      </c>
      <c r="AJ596" t="s">
        <v>6925</v>
      </c>
      <c r="AK596">
        <v>38000</v>
      </c>
      <c r="AL596">
        <v>30.4</v>
      </c>
      <c r="AM596">
        <v>37969.599999999999</v>
      </c>
      <c r="AN596">
        <v>31000</v>
      </c>
      <c r="AO596">
        <v>6969.6</v>
      </c>
      <c r="AP596">
        <v>0.18360000000000001</v>
      </c>
    </row>
    <row r="597" spans="1:42" hidden="1" x14ac:dyDescent="0.35">
      <c r="A597" t="s">
        <v>1320</v>
      </c>
      <c r="B597" s="1">
        <v>44996</v>
      </c>
      <c r="C597" t="s">
        <v>1321</v>
      </c>
      <c r="D597" t="s">
        <v>439</v>
      </c>
      <c r="E597">
        <v>1</v>
      </c>
      <c r="F597" t="s">
        <v>58</v>
      </c>
      <c r="G597" t="s">
        <v>96</v>
      </c>
      <c r="H597" t="s">
        <v>25</v>
      </c>
      <c r="I597" t="s">
        <v>33</v>
      </c>
      <c r="J597" t="s">
        <v>39</v>
      </c>
      <c r="K597">
        <v>2023</v>
      </c>
      <c r="L597" t="s">
        <v>20</v>
      </c>
      <c r="M597" t="s">
        <v>5953</v>
      </c>
      <c r="N597" t="s">
        <v>5949</v>
      </c>
      <c r="O597" t="s">
        <v>5954</v>
      </c>
      <c r="P597" t="s">
        <v>5951</v>
      </c>
      <c r="Q597" t="s">
        <v>5955</v>
      </c>
      <c r="R597">
        <v>1400</v>
      </c>
      <c r="S597">
        <v>1900</v>
      </c>
      <c r="T597">
        <v>0.26319999999999999</v>
      </c>
      <c r="U597" t="s">
        <v>5940</v>
      </c>
      <c r="V597">
        <v>12</v>
      </c>
      <c r="W597" s="1">
        <v>44681</v>
      </c>
      <c r="X597" t="s">
        <v>5894</v>
      </c>
      <c r="Y597">
        <v>129</v>
      </c>
      <c r="Z597">
        <v>73</v>
      </c>
      <c r="AA597">
        <v>194</v>
      </c>
      <c r="AB597">
        <v>7</v>
      </c>
      <c r="AC597">
        <v>10</v>
      </c>
      <c r="AD597">
        <v>9800</v>
      </c>
      <c r="AE597" t="s">
        <v>6025</v>
      </c>
      <c r="AF597" s="1">
        <v>46203</v>
      </c>
      <c r="AG597" t="s">
        <v>6274</v>
      </c>
      <c r="AH597" t="s">
        <v>6027</v>
      </c>
      <c r="AI597" t="s">
        <v>6028</v>
      </c>
      <c r="AJ597" t="s">
        <v>6924</v>
      </c>
      <c r="AK597">
        <v>1900</v>
      </c>
      <c r="AL597">
        <v>246.05</v>
      </c>
      <c r="AM597">
        <v>1653.95</v>
      </c>
      <c r="AN597">
        <v>1400</v>
      </c>
      <c r="AO597">
        <v>253.95</v>
      </c>
      <c r="AP597">
        <v>0.1535</v>
      </c>
    </row>
    <row r="598" spans="1:42" hidden="1" x14ac:dyDescent="0.35">
      <c r="A598" t="s">
        <v>1050</v>
      </c>
      <c r="B598" s="1">
        <v>45135</v>
      </c>
      <c r="C598" t="s">
        <v>1051</v>
      </c>
      <c r="D598" t="s">
        <v>82</v>
      </c>
      <c r="E598">
        <v>1</v>
      </c>
      <c r="F598" t="s">
        <v>58</v>
      </c>
      <c r="G598" t="s">
        <v>31</v>
      </c>
      <c r="H598" t="s">
        <v>25</v>
      </c>
      <c r="I598" t="s">
        <v>26</v>
      </c>
      <c r="J598" t="s">
        <v>97</v>
      </c>
      <c r="K598">
        <v>2023</v>
      </c>
      <c r="L598" t="s">
        <v>60</v>
      </c>
      <c r="M598" t="s">
        <v>5895</v>
      </c>
      <c r="N598" t="s">
        <v>5889</v>
      </c>
      <c r="O598" t="s">
        <v>5890</v>
      </c>
      <c r="P598" t="s">
        <v>5891</v>
      </c>
      <c r="Q598" t="s">
        <v>5896</v>
      </c>
      <c r="R598">
        <v>78000</v>
      </c>
      <c r="S598">
        <v>95000</v>
      </c>
      <c r="T598">
        <v>0.1789</v>
      </c>
      <c r="U598" t="s">
        <v>5893</v>
      </c>
      <c r="V598">
        <v>12</v>
      </c>
      <c r="W598" s="1">
        <v>45187</v>
      </c>
      <c r="X598" t="s">
        <v>5894</v>
      </c>
      <c r="Y598">
        <v>351</v>
      </c>
      <c r="Z598">
        <v>112</v>
      </c>
      <c r="AA598">
        <v>335</v>
      </c>
      <c r="AB598">
        <v>32</v>
      </c>
      <c r="AC598">
        <v>10</v>
      </c>
      <c r="AD598">
        <v>2496000</v>
      </c>
      <c r="AE598" t="s">
        <v>6025</v>
      </c>
      <c r="AF598" s="1">
        <v>46203</v>
      </c>
      <c r="AG598" t="s">
        <v>6275</v>
      </c>
      <c r="AH598" t="s">
        <v>6027</v>
      </c>
      <c r="AI598" t="s">
        <v>6028</v>
      </c>
      <c r="AJ598" t="s">
        <v>6925</v>
      </c>
      <c r="AK598">
        <v>95000</v>
      </c>
      <c r="AL598">
        <v>11115</v>
      </c>
      <c r="AM598">
        <v>83885</v>
      </c>
      <c r="AN598">
        <v>78000</v>
      </c>
      <c r="AO598">
        <v>5885</v>
      </c>
      <c r="AP598">
        <v>7.0199999999999999E-2</v>
      </c>
    </row>
    <row r="599" spans="1:42" hidden="1" x14ac:dyDescent="0.35">
      <c r="A599" t="s">
        <v>866</v>
      </c>
      <c r="B599" s="1">
        <v>45086</v>
      </c>
      <c r="C599" t="s">
        <v>674</v>
      </c>
      <c r="D599" t="s">
        <v>208</v>
      </c>
      <c r="E599">
        <v>1</v>
      </c>
      <c r="F599" t="s">
        <v>48</v>
      </c>
      <c r="G599" t="s">
        <v>96</v>
      </c>
      <c r="H599" t="s">
        <v>17</v>
      </c>
      <c r="I599" t="s">
        <v>33</v>
      </c>
      <c r="J599" t="s">
        <v>34</v>
      </c>
      <c r="K599">
        <v>2023</v>
      </c>
      <c r="L599" t="s">
        <v>35</v>
      </c>
      <c r="M599" t="s">
        <v>5910</v>
      </c>
      <c r="N599" t="s">
        <v>5889</v>
      </c>
      <c r="O599" t="s">
        <v>5898</v>
      </c>
      <c r="P599" t="s">
        <v>5907</v>
      </c>
      <c r="Q599" t="s">
        <v>5911</v>
      </c>
      <c r="R599">
        <v>10500</v>
      </c>
      <c r="S599">
        <v>13000</v>
      </c>
      <c r="T599">
        <v>0.1923</v>
      </c>
      <c r="U599" t="s">
        <v>5909</v>
      </c>
      <c r="V599">
        <v>12</v>
      </c>
      <c r="W599" s="1">
        <v>45395</v>
      </c>
      <c r="X599" t="s">
        <v>5894</v>
      </c>
      <c r="Y599">
        <v>256</v>
      </c>
      <c r="Z599">
        <v>119</v>
      </c>
      <c r="AA599">
        <v>288</v>
      </c>
      <c r="AB599">
        <v>32</v>
      </c>
      <c r="AC599">
        <v>10</v>
      </c>
      <c r="AD599">
        <v>336000</v>
      </c>
      <c r="AE599" t="s">
        <v>6025</v>
      </c>
      <c r="AF599" s="1">
        <v>46203</v>
      </c>
      <c r="AG599" t="s">
        <v>6394</v>
      </c>
      <c r="AH599" t="s">
        <v>6027</v>
      </c>
      <c r="AI599" t="s">
        <v>6028</v>
      </c>
      <c r="AJ599" t="s">
        <v>6924</v>
      </c>
      <c r="AK599">
        <v>13000</v>
      </c>
      <c r="AL599">
        <v>1342.9</v>
      </c>
      <c r="AM599">
        <v>11657.1</v>
      </c>
      <c r="AN599">
        <v>10500</v>
      </c>
      <c r="AO599">
        <v>1157.0999999999999</v>
      </c>
      <c r="AP599">
        <v>9.9299999999999999E-2</v>
      </c>
    </row>
    <row r="600" spans="1:42" hidden="1" x14ac:dyDescent="0.35">
      <c r="A600" t="s">
        <v>868</v>
      </c>
      <c r="B600" s="1">
        <v>44950</v>
      </c>
      <c r="C600" t="s">
        <v>482</v>
      </c>
      <c r="D600" t="s">
        <v>95</v>
      </c>
      <c r="E600">
        <v>1</v>
      </c>
      <c r="F600" t="s">
        <v>24</v>
      </c>
      <c r="G600" t="s">
        <v>31</v>
      </c>
      <c r="H600" t="s">
        <v>32</v>
      </c>
      <c r="I600" t="s">
        <v>18</v>
      </c>
      <c r="J600" t="s">
        <v>112</v>
      </c>
      <c r="K600">
        <v>2023</v>
      </c>
      <c r="L600" t="s">
        <v>20</v>
      </c>
      <c r="M600" t="s">
        <v>5948</v>
      </c>
      <c r="N600" t="s">
        <v>5949</v>
      </c>
      <c r="O600" t="s">
        <v>5950</v>
      </c>
      <c r="P600" t="s">
        <v>5951</v>
      </c>
      <c r="Q600" t="s">
        <v>5952</v>
      </c>
      <c r="R600">
        <v>2900</v>
      </c>
      <c r="S600">
        <v>3800</v>
      </c>
      <c r="T600">
        <v>0.23680000000000001</v>
      </c>
      <c r="U600" t="s">
        <v>5940</v>
      </c>
      <c r="V600">
        <v>12</v>
      </c>
      <c r="W600" s="1">
        <v>45359</v>
      </c>
      <c r="X600" t="s">
        <v>5894</v>
      </c>
      <c r="Y600">
        <v>220</v>
      </c>
      <c r="Z600">
        <v>49</v>
      </c>
      <c r="AA600">
        <v>227</v>
      </c>
      <c r="AB600">
        <v>23</v>
      </c>
      <c r="AC600">
        <v>10</v>
      </c>
      <c r="AD600">
        <v>66700</v>
      </c>
      <c r="AE600" t="s">
        <v>6025</v>
      </c>
      <c r="AF600" s="1">
        <v>46203</v>
      </c>
      <c r="AG600" t="s">
        <v>6297</v>
      </c>
      <c r="AH600" t="s">
        <v>6035</v>
      </c>
      <c r="AI600" t="s">
        <v>6028</v>
      </c>
      <c r="AJ600" t="s">
        <v>6924</v>
      </c>
      <c r="AK600">
        <v>3800</v>
      </c>
      <c r="AL600">
        <v>271.32</v>
      </c>
      <c r="AM600">
        <v>3528.68</v>
      </c>
      <c r="AN600">
        <v>2900</v>
      </c>
      <c r="AO600">
        <v>628.67999999999995</v>
      </c>
      <c r="AP600">
        <v>0.1782</v>
      </c>
    </row>
    <row r="601" spans="1:42" x14ac:dyDescent="0.35">
      <c r="A601" t="s">
        <v>1421</v>
      </c>
      <c r="B601" s="1">
        <v>45128</v>
      </c>
      <c r="C601" t="s">
        <v>445</v>
      </c>
      <c r="D601" t="s">
        <v>42</v>
      </c>
      <c r="E601">
        <v>2</v>
      </c>
      <c r="F601" t="s">
        <v>48</v>
      </c>
      <c r="G601" t="s">
        <v>31</v>
      </c>
      <c r="H601" t="s">
        <v>32</v>
      </c>
      <c r="I601" t="s">
        <v>33</v>
      </c>
      <c r="J601" t="s">
        <v>97</v>
      </c>
      <c r="K601">
        <v>2023</v>
      </c>
      <c r="L601" t="s">
        <v>60</v>
      </c>
      <c r="M601" t="s">
        <v>5897</v>
      </c>
      <c r="N601" t="s">
        <v>5889</v>
      </c>
      <c r="O601" t="s">
        <v>5898</v>
      </c>
      <c r="P601" t="s">
        <v>5899</v>
      </c>
      <c r="Q601" t="s">
        <v>5900</v>
      </c>
      <c r="R601">
        <v>31000</v>
      </c>
      <c r="S601">
        <v>38000</v>
      </c>
      <c r="T601">
        <v>0.1842</v>
      </c>
      <c r="U601" t="s">
        <v>5901</v>
      </c>
      <c r="V601">
        <v>12</v>
      </c>
      <c r="W601" s="1">
        <v>45246</v>
      </c>
      <c r="X601" t="s">
        <v>5894</v>
      </c>
      <c r="Y601">
        <v>278</v>
      </c>
      <c r="Z601">
        <v>80</v>
      </c>
      <c r="AA601">
        <v>346</v>
      </c>
      <c r="AB601">
        <v>0</v>
      </c>
      <c r="AC601">
        <v>10</v>
      </c>
      <c r="AD601">
        <v>0</v>
      </c>
      <c r="AE601" t="s">
        <v>6029</v>
      </c>
      <c r="AF601" s="1">
        <v>46203</v>
      </c>
      <c r="AG601" t="s">
        <v>6279</v>
      </c>
      <c r="AH601" t="s">
        <v>6035</v>
      </c>
      <c r="AI601" t="s">
        <v>6028</v>
      </c>
      <c r="AJ601" t="s">
        <v>6925</v>
      </c>
      <c r="AK601">
        <v>76000</v>
      </c>
      <c r="AL601">
        <v>349.6</v>
      </c>
      <c r="AM601">
        <v>75650.399999999994</v>
      </c>
      <c r="AN601">
        <v>62000</v>
      </c>
      <c r="AO601">
        <v>13650.4</v>
      </c>
      <c r="AP601">
        <v>0.1804</v>
      </c>
    </row>
    <row r="602" spans="1:42" hidden="1" x14ac:dyDescent="0.35">
      <c r="A602" t="s">
        <v>869</v>
      </c>
      <c r="B602" s="1">
        <v>45113</v>
      </c>
      <c r="C602" t="s">
        <v>870</v>
      </c>
      <c r="D602" t="s">
        <v>92</v>
      </c>
      <c r="E602">
        <v>1</v>
      </c>
      <c r="F602" t="s">
        <v>128</v>
      </c>
      <c r="G602" t="s">
        <v>16</v>
      </c>
      <c r="H602" t="s">
        <v>25</v>
      </c>
      <c r="I602" t="s">
        <v>18</v>
      </c>
      <c r="J602" t="s">
        <v>97</v>
      </c>
      <c r="K602">
        <v>2023</v>
      </c>
      <c r="L602" t="s">
        <v>60</v>
      </c>
      <c r="M602" t="s">
        <v>5973</v>
      </c>
      <c r="N602" t="s">
        <v>5974</v>
      </c>
      <c r="O602" t="s">
        <v>5975</v>
      </c>
      <c r="P602" t="s">
        <v>5899</v>
      </c>
      <c r="Q602" t="s">
        <v>5976</v>
      </c>
      <c r="R602">
        <v>7600</v>
      </c>
      <c r="S602">
        <v>9800</v>
      </c>
      <c r="T602">
        <v>0.22450000000000001</v>
      </c>
      <c r="U602" t="s">
        <v>5901</v>
      </c>
      <c r="V602">
        <v>36</v>
      </c>
      <c r="W602" s="1">
        <v>45281</v>
      </c>
      <c r="X602" t="s">
        <v>5894</v>
      </c>
      <c r="Y602">
        <v>214</v>
      </c>
      <c r="Z602">
        <v>101</v>
      </c>
      <c r="AA602">
        <v>188</v>
      </c>
      <c r="AB602">
        <v>51</v>
      </c>
      <c r="AC602">
        <v>10</v>
      </c>
      <c r="AD602">
        <v>387600</v>
      </c>
      <c r="AE602" t="s">
        <v>6025</v>
      </c>
      <c r="AF602" s="1">
        <v>46203</v>
      </c>
      <c r="AG602" t="s">
        <v>6318</v>
      </c>
      <c r="AH602" t="s">
        <v>6027</v>
      </c>
      <c r="AI602" t="s">
        <v>6028</v>
      </c>
      <c r="AJ602" t="s">
        <v>6925</v>
      </c>
      <c r="AK602">
        <v>9800</v>
      </c>
      <c r="AL602">
        <v>1251.46</v>
      </c>
      <c r="AM602">
        <v>8548.5400000000009</v>
      </c>
      <c r="AN602">
        <v>7600</v>
      </c>
      <c r="AO602">
        <v>948.54</v>
      </c>
      <c r="AP602">
        <v>0.111</v>
      </c>
    </row>
    <row r="603" spans="1:42" hidden="1" x14ac:dyDescent="0.35">
      <c r="A603" t="s">
        <v>1500</v>
      </c>
      <c r="B603" s="1">
        <v>45169</v>
      </c>
      <c r="C603" t="s">
        <v>1501</v>
      </c>
      <c r="D603" t="s">
        <v>95</v>
      </c>
      <c r="E603">
        <v>2</v>
      </c>
      <c r="F603" t="s">
        <v>58</v>
      </c>
      <c r="G603" t="s">
        <v>16</v>
      </c>
      <c r="H603" t="s">
        <v>32</v>
      </c>
      <c r="I603" t="s">
        <v>43</v>
      </c>
      <c r="J603" t="s">
        <v>59</v>
      </c>
      <c r="K603">
        <v>2023</v>
      </c>
      <c r="L603" t="s">
        <v>60</v>
      </c>
      <c r="M603" t="s">
        <v>5948</v>
      </c>
      <c r="N603" t="s">
        <v>5949</v>
      </c>
      <c r="O603" t="s">
        <v>5950</v>
      </c>
      <c r="P603" t="s">
        <v>5951</v>
      </c>
      <c r="Q603" t="s">
        <v>5952</v>
      </c>
      <c r="R603">
        <v>2900</v>
      </c>
      <c r="S603">
        <v>3800</v>
      </c>
      <c r="T603">
        <v>0.23680000000000001</v>
      </c>
      <c r="U603" t="s">
        <v>5940</v>
      </c>
      <c r="V603">
        <v>12</v>
      </c>
      <c r="W603" s="1">
        <v>45359</v>
      </c>
      <c r="X603" t="s">
        <v>5894</v>
      </c>
      <c r="Y603">
        <v>220</v>
      </c>
      <c r="Z603">
        <v>49</v>
      </c>
      <c r="AA603">
        <v>227</v>
      </c>
      <c r="AB603">
        <v>23</v>
      </c>
      <c r="AC603">
        <v>10</v>
      </c>
      <c r="AD603">
        <v>66700</v>
      </c>
      <c r="AE603" t="s">
        <v>6025</v>
      </c>
      <c r="AF603" s="1">
        <v>46203</v>
      </c>
      <c r="AG603" t="s">
        <v>6280</v>
      </c>
      <c r="AH603" t="s">
        <v>6035</v>
      </c>
      <c r="AI603" t="s">
        <v>6028</v>
      </c>
      <c r="AJ603" t="s">
        <v>6925</v>
      </c>
      <c r="AK603">
        <v>7600</v>
      </c>
      <c r="AL603">
        <v>592.04</v>
      </c>
      <c r="AM603">
        <v>7007.96</v>
      </c>
      <c r="AN603">
        <v>5800</v>
      </c>
      <c r="AO603">
        <v>1207.96</v>
      </c>
      <c r="AP603">
        <v>0.1724</v>
      </c>
    </row>
    <row r="604" spans="1:42" x14ac:dyDescent="0.35">
      <c r="A604" t="s">
        <v>872</v>
      </c>
      <c r="B604" s="1">
        <v>44990</v>
      </c>
      <c r="C604" t="s">
        <v>758</v>
      </c>
      <c r="D604" t="s">
        <v>54</v>
      </c>
      <c r="E604">
        <v>1</v>
      </c>
      <c r="F604" t="s">
        <v>58</v>
      </c>
      <c r="G604" t="s">
        <v>31</v>
      </c>
      <c r="H604" t="s">
        <v>17</v>
      </c>
      <c r="I604" t="s">
        <v>43</v>
      </c>
      <c r="J604" t="s">
        <v>39</v>
      </c>
      <c r="K604">
        <v>2023</v>
      </c>
      <c r="L604" t="s">
        <v>20</v>
      </c>
      <c r="M604" t="s">
        <v>5888</v>
      </c>
      <c r="N604" t="s">
        <v>5889</v>
      </c>
      <c r="O604" t="s">
        <v>5890</v>
      </c>
      <c r="P604" t="s">
        <v>5891</v>
      </c>
      <c r="Q604" t="s">
        <v>5892</v>
      </c>
      <c r="R604">
        <v>52000</v>
      </c>
      <c r="S604">
        <v>65000</v>
      </c>
      <c r="T604">
        <v>0.2</v>
      </c>
      <c r="U604" t="s">
        <v>5893</v>
      </c>
      <c r="V604">
        <v>12</v>
      </c>
      <c r="W604" s="1">
        <v>45506</v>
      </c>
      <c r="X604" t="s">
        <v>5894</v>
      </c>
      <c r="Y604">
        <v>302</v>
      </c>
      <c r="Z604">
        <v>109</v>
      </c>
      <c r="AA604">
        <v>415</v>
      </c>
      <c r="AB604">
        <v>0</v>
      </c>
      <c r="AC604">
        <v>10</v>
      </c>
      <c r="AD604">
        <v>0</v>
      </c>
      <c r="AE604" t="s">
        <v>6029</v>
      </c>
      <c r="AF604" s="1">
        <v>46203</v>
      </c>
      <c r="AG604" t="s">
        <v>6356</v>
      </c>
      <c r="AH604" t="s">
        <v>6035</v>
      </c>
      <c r="AI604" t="s">
        <v>6028</v>
      </c>
      <c r="AJ604" t="s">
        <v>6924</v>
      </c>
      <c r="AK604">
        <v>65000</v>
      </c>
      <c r="AL604">
        <v>5915</v>
      </c>
      <c r="AM604">
        <v>59085</v>
      </c>
      <c r="AN604">
        <v>52000</v>
      </c>
      <c r="AO604">
        <v>7085</v>
      </c>
      <c r="AP604">
        <v>0.11990000000000001</v>
      </c>
    </row>
    <row r="605" spans="1:42" hidden="1" x14ac:dyDescent="0.35">
      <c r="A605" t="s">
        <v>873</v>
      </c>
      <c r="B605" s="1">
        <v>45027</v>
      </c>
      <c r="C605" t="s">
        <v>874</v>
      </c>
      <c r="D605" t="s">
        <v>108</v>
      </c>
      <c r="E605">
        <v>4</v>
      </c>
      <c r="F605" t="s">
        <v>48</v>
      </c>
      <c r="G605" t="s">
        <v>31</v>
      </c>
      <c r="H605" t="s">
        <v>32</v>
      </c>
      <c r="I605" t="s">
        <v>43</v>
      </c>
      <c r="J605" t="s">
        <v>44</v>
      </c>
      <c r="K605">
        <v>2023</v>
      </c>
      <c r="L605" t="s">
        <v>35</v>
      </c>
      <c r="M605" t="s">
        <v>5977</v>
      </c>
      <c r="N605" t="s">
        <v>5974</v>
      </c>
      <c r="O605" t="s">
        <v>5978</v>
      </c>
      <c r="P605" t="s">
        <v>5979</v>
      </c>
      <c r="Q605" t="s">
        <v>5980</v>
      </c>
      <c r="R605">
        <v>3000</v>
      </c>
      <c r="S605">
        <v>3900</v>
      </c>
      <c r="T605">
        <v>0.23080000000000001</v>
      </c>
      <c r="U605" t="s">
        <v>5920</v>
      </c>
      <c r="V605">
        <v>36</v>
      </c>
      <c r="W605" s="1">
        <v>44816</v>
      </c>
      <c r="X605" t="s">
        <v>5894</v>
      </c>
      <c r="Y605">
        <v>237</v>
      </c>
      <c r="Z605">
        <v>110</v>
      </c>
      <c r="AA605">
        <v>240</v>
      </c>
      <c r="AB605">
        <v>48</v>
      </c>
      <c r="AC605">
        <v>10</v>
      </c>
      <c r="AD605">
        <v>144000</v>
      </c>
      <c r="AE605" t="s">
        <v>6025</v>
      </c>
      <c r="AF605" s="1">
        <v>46203</v>
      </c>
      <c r="AG605" t="s">
        <v>6472</v>
      </c>
      <c r="AH605" t="s">
        <v>6035</v>
      </c>
      <c r="AI605" t="s">
        <v>6028</v>
      </c>
      <c r="AJ605" t="s">
        <v>6924</v>
      </c>
      <c r="AK605">
        <v>15600</v>
      </c>
      <c r="AL605">
        <v>2154.36</v>
      </c>
      <c r="AM605">
        <v>13445.64</v>
      </c>
      <c r="AN605">
        <v>12000</v>
      </c>
      <c r="AO605">
        <v>1445.64</v>
      </c>
      <c r="AP605">
        <v>0.1075</v>
      </c>
    </row>
    <row r="606" spans="1:42" hidden="1" x14ac:dyDescent="0.35">
      <c r="A606" t="s">
        <v>1114</v>
      </c>
      <c r="B606" s="1">
        <v>45277</v>
      </c>
      <c r="C606" t="s">
        <v>770</v>
      </c>
      <c r="D606" t="s">
        <v>377</v>
      </c>
      <c r="E606">
        <v>1</v>
      </c>
      <c r="F606" t="s">
        <v>30</v>
      </c>
      <c r="G606" t="s">
        <v>96</v>
      </c>
      <c r="H606" t="s">
        <v>17</v>
      </c>
      <c r="I606" t="s">
        <v>33</v>
      </c>
      <c r="J606" t="s">
        <v>155</v>
      </c>
      <c r="K606">
        <v>2023</v>
      </c>
      <c r="L606" t="s">
        <v>51</v>
      </c>
      <c r="M606" t="s">
        <v>6007</v>
      </c>
      <c r="N606" t="s">
        <v>5889</v>
      </c>
      <c r="O606" t="s">
        <v>6008</v>
      </c>
      <c r="P606" t="s">
        <v>5899</v>
      </c>
      <c r="Q606" t="s">
        <v>6009</v>
      </c>
      <c r="R606">
        <v>12000</v>
      </c>
      <c r="S606">
        <v>15000</v>
      </c>
      <c r="T606">
        <v>0.2</v>
      </c>
      <c r="U606" t="s">
        <v>5901</v>
      </c>
      <c r="V606">
        <v>12</v>
      </c>
      <c r="W606" s="1">
        <v>45557</v>
      </c>
      <c r="X606" t="s">
        <v>5894</v>
      </c>
      <c r="Y606">
        <v>118</v>
      </c>
      <c r="Z606">
        <v>87</v>
      </c>
      <c r="AA606">
        <v>209</v>
      </c>
      <c r="AB606">
        <v>10</v>
      </c>
      <c r="AC606">
        <v>10</v>
      </c>
      <c r="AD606">
        <v>120000</v>
      </c>
      <c r="AE606" t="s">
        <v>6025</v>
      </c>
      <c r="AF606" s="1">
        <v>46203</v>
      </c>
      <c r="AG606" t="s">
        <v>6282</v>
      </c>
      <c r="AH606" t="s">
        <v>6035</v>
      </c>
      <c r="AI606" t="s">
        <v>6028</v>
      </c>
      <c r="AJ606" t="s">
        <v>6925</v>
      </c>
      <c r="AK606">
        <v>15000</v>
      </c>
      <c r="AL606">
        <v>1804.5</v>
      </c>
      <c r="AM606">
        <v>13195.5</v>
      </c>
      <c r="AN606">
        <v>12000</v>
      </c>
      <c r="AO606">
        <v>1195.5</v>
      </c>
      <c r="AP606">
        <v>9.06E-2</v>
      </c>
    </row>
    <row r="607" spans="1:42" hidden="1" x14ac:dyDescent="0.35">
      <c r="A607" t="s">
        <v>1533</v>
      </c>
      <c r="B607" s="1">
        <v>45130</v>
      </c>
      <c r="C607" t="s">
        <v>770</v>
      </c>
      <c r="D607" t="s">
        <v>183</v>
      </c>
      <c r="E607">
        <v>2</v>
      </c>
      <c r="F607" t="s">
        <v>30</v>
      </c>
      <c r="G607" t="s">
        <v>16</v>
      </c>
      <c r="H607" t="s">
        <v>32</v>
      </c>
      <c r="I607" t="s">
        <v>26</v>
      </c>
      <c r="J607" t="s">
        <v>97</v>
      </c>
      <c r="K607">
        <v>2023</v>
      </c>
      <c r="L607" t="s">
        <v>60</v>
      </c>
      <c r="M607" t="s">
        <v>6010</v>
      </c>
      <c r="N607" t="s">
        <v>5949</v>
      </c>
      <c r="O607" t="s">
        <v>6011</v>
      </c>
      <c r="P607" t="s">
        <v>6012</v>
      </c>
      <c r="Q607" t="s">
        <v>6013</v>
      </c>
      <c r="R607">
        <v>2700</v>
      </c>
      <c r="S607">
        <v>3500</v>
      </c>
      <c r="T607">
        <v>0.2286</v>
      </c>
      <c r="U607" t="s">
        <v>5920</v>
      </c>
      <c r="V607">
        <v>12</v>
      </c>
      <c r="W607" s="1">
        <v>45369</v>
      </c>
      <c r="X607" t="s">
        <v>5894</v>
      </c>
      <c r="Y607">
        <v>71</v>
      </c>
      <c r="Z607">
        <v>95</v>
      </c>
      <c r="AA607">
        <v>147</v>
      </c>
      <c r="AB607">
        <v>51</v>
      </c>
      <c r="AC607">
        <v>10</v>
      </c>
      <c r="AD607">
        <v>137700</v>
      </c>
      <c r="AE607" t="s">
        <v>6025</v>
      </c>
      <c r="AF607" s="1">
        <v>46203</v>
      </c>
      <c r="AG607" t="s">
        <v>6282</v>
      </c>
      <c r="AH607" t="s">
        <v>6035</v>
      </c>
      <c r="AI607" t="s">
        <v>6028</v>
      </c>
      <c r="AJ607" t="s">
        <v>6925</v>
      </c>
      <c r="AK607">
        <v>7000</v>
      </c>
      <c r="AL607">
        <v>140.69999999999999</v>
      </c>
      <c r="AM607">
        <v>6859.3</v>
      </c>
      <c r="AN607">
        <v>5400</v>
      </c>
      <c r="AO607">
        <v>1459.3</v>
      </c>
      <c r="AP607">
        <v>0.2127</v>
      </c>
    </row>
    <row r="608" spans="1:42" x14ac:dyDescent="0.35">
      <c r="A608" t="s">
        <v>876</v>
      </c>
      <c r="B608" s="1">
        <v>45197</v>
      </c>
      <c r="C608" t="s">
        <v>706</v>
      </c>
      <c r="D608" t="s">
        <v>42</v>
      </c>
      <c r="E608">
        <v>1</v>
      </c>
      <c r="F608" t="s">
        <v>128</v>
      </c>
      <c r="G608" t="s">
        <v>71</v>
      </c>
      <c r="H608" t="s">
        <v>25</v>
      </c>
      <c r="I608" t="s">
        <v>18</v>
      </c>
      <c r="J608" t="s">
        <v>109</v>
      </c>
      <c r="K608">
        <v>2023</v>
      </c>
      <c r="L608" t="s">
        <v>60</v>
      </c>
      <c r="M608" t="s">
        <v>5897</v>
      </c>
      <c r="N608" t="s">
        <v>5889</v>
      </c>
      <c r="O608" t="s">
        <v>5898</v>
      </c>
      <c r="P608" t="s">
        <v>5899</v>
      </c>
      <c r="Q608" t="s">
        <v>5900</v>
      </c>
      <c r="R608">
        <v>31000</v>
      </c>
      <c r="S608">
        <v>38000</v>
      </c>
      <c r="T608">
        <v>0.1842</v>
      </c>
      <c r="U608" t="s">
        <v>5901</v>
      </c>
      <c r="V608">
        <v>12</v>
      </c>
      <c r="W608" s="1">
        <v>45246</v>
      </c>
      <c r="X608" t="s">
        <v>5894</v>
      </c>
      <c r="Y608">
        <v>278</v>
      </c>
      <c r="Z608">
        <v>80</v>
      </c>
      <c r="AA608">
        <v>346</v>
      </c>
      <c r="AB608">
        <v>0</v>
      </c>
      <c r="AC608">
        <v>10</v>
      </c>
      <c r="AD608">
        <v>0</v>
      </c>
      <c r="AE608" t="s">
        <v>6029</v>
      </c>
      <c r="AF608" s="1">
        <v>46203</v>
      </c>
      <c r="AG608" t="s">
        <v>6410</v>
      </c>
      <c r="AH608" t="s">
        <v>6027</v>
      </c>
      <c r="AI608" t="s">
        <v>6028</v>
      </c>
      <c r="AJ608" t="s">
        <v>6925</v>
      </c>
      <c r="AK608">
        <v>38000</v>
      </c>
      <c r="AL608">
        <v>3625.2</v>
      </c>
      <c r="AM608">
        <v>34374.800000000003</v>
      </c>
      <c r="AN608">
        <v>31000</v>
      </c>
      <c r="AO608">
        <v>3374.8</v>
      </c>
      <c r="AP608">
        <v>9.8199999999999996E-2</v>
      </c>
    </row>
    <row r="609" spans="1:42" hidden="1" x14ac:dyDescent="0.35">
      <c r="A609" t="s">
        <v>877</v>
      </c>
      <c r="B609" s="1">
        <v>45002</v>
      </c>
      <c r="C609" t="s">
        <v>878</v>
      </c>
      <c r="D609" t="s">
        <v>173</v>
      </c>
      <c r="E609">
        <v>1</v>
      </c>
      <c r="F609" t="s">
        <v>24</v>
      </c>
      <c r="G609" t="s">
        <v>31</v>
      </c>
      <c r="H609" t="s">
        <v>25</v>
      </c>
      <c r="I609" t="s">
        <v>26</v>
      </c>
      <c r="J609" t="s">
        <v>39</v>
      </c>
      <c r="K609">
        <v>2023</v>
      </c>
      <c r="L609" t="s">
        <v>20</v>
      </c>
      <c r="M609" t="s">
        <v>5904</v>
      </c>
      <c r="N609" t="s">
        <v>5889</v>
      </c>
      <c r="O609" t="s">
        <v>5898</v>
      </c>
      <c r="P609" t="s">
        <v>5899</v>
      </c>
      <c r="Q609" t="s">
        <v>5905</v>
      </c>
      <c r="R609">
        <v>12500</v>
      </c>
      <c r="S609">
        <v>15500</v>
      </c>
      <c r="T609">
        <v>0.19350000000000001</v>
      </c>
      <c r="U609" t="s">
        <v>5901</v>
      </c>
      <c r="V609">
        <v>12</v>
      </c>
      <c r="W609" s="1">
        <v>45140</v>
      </c>
      <c r="X609" t="s">
        <v>5894</v>
      </c>
      <c r="Y609">
        <v>313</v>
      </c>
      <c r="Z609">
        <v>58</v>
      </c>
      <c r="AA609">
        <v>294</v>
      </c>
      <c r="AB609">
        <v>65</v>
      </c>
      <c r="AC609">
        <v>10</v>
      </c>
      <c r="AD609">
        <v>812500</v>
      </c>
      <c r="AE609" t="s">
        <v>6025</v>
      </c>
      <c r="AF609" s="1">
        <v>46203</v>
      </c>
      <c r="AG609" t="s">
        <v>6473</v>
      </c>
      <c r="AH609" t="s">
        <v>6027</v>
      </c>
      <c r="AI609" t="s">
        <v>6028</v>
      </c>
      <c r="AJ609" t="s">
        <v>6924</v>
      </c>
      <c r="AK609">
        <v>15500</v>
      </c>
      <c r="AL609">
        <v>9.3000000000000007</v>
      </c>
      <c r="AM609">
        <v>15490.7</v>
      </c>
      <c r="AN609">
        <v>12500</v>
      </c>
      <c r="AO609">
        <v>2990.7</v>
      </c>
      <c r="AP609">
        <v>0.19309999999999999</v>
      </c>
    </row>
    <row r="610" spans="1:42" hidden="1" x14ac:dyDescent="0.35">
      <c r="A610" t="s">
        <v>879</v>
      </c>
      <c r="B610" s="1">
        <v>45116</v>
      </c>
      <c r="C610" t="s">
        <v>880</v>
      </c>
      <c r="D610" t="s">
        <v>216</v>
      </c>
      <c r="E610">
        <v>1</v>
      </c>
      <c r="F610" t="s">
        <v>58</v>
      </c>
      <c r="G610" t="s">
        <v>96</v>
      </c>
      <c r="H610" t="s">
        <v>32</v>
      </c>
      <c r="I610" t="s">
        <v>43</v>
      </c>
      <c r="J610" t="s">
        <v>97</v>
      </c>
      <c r="K610">
        <v>2023</v>
      </c>
      <c r="L610" t="s">
        <v>60</v>
      </c>
      <c r="M610" t="s">
        <v>5999</v>
      </c>
      <c r="N610" t="s">
        <v>5989</v>
      </c>
      <c r="O610" t="s">
        <v>6000</v>
      </c>
      <c r="P610" t="s">
        <v>6001</v>
      </c>
      <c r="Q610" t="s">
        <v>6002</v>
      </c>
      <c r="R610">
        <v>300</v>
      </c>
      <c r="S610">
        <v>500</v>
      </c>
      <c r="T610">
        <v>0.4</v>
      </c>
      <c r="U610" t="s">
        <v>5940</v>
      </c>
      <c r="V610">
        <v>3</v>
      </c>
      <c r="W610" s="1">
        <v>45115</v>
      </c>
      <c r="X610" t="s">
        <v>5894</v>
      </c>
      <c r="Y610">
        <v>197</v>
      </c>
      <c r="Z610">
        <v>100</v>
      </c>
      <c r="AA610">
        <v>205</v>
      </c>
      <c r="AB610">
        <v>66</v>
      </c>
      <c r="AC610">
        <v>10</v>
      </c>
      <c r="AD610">
        <v>19800</v>
      </c>
      <c r="AE610" t="s">
        <v>6025</v>
      </c>
      <c r="AF610" s="1">
        <v>46203</v>
      </c>
      <c r="AG610" t="s">
        <v>6474</v>
      </c>
      <c r="AH610" t="s">
        <v>6035</v>
      </c>
      <c r="AI610" t="s">
        <v>6028</v>
      </c>
      <c r="AJ610" t="s">
        <v>6925</v>
      </c>
      <c r="AK610">
        <v>500</v>
      </c>
      <c r="AL610">
        <v>15.55</v>
      </c>
      <c r="AM610">
        <v>484.45</v>
      </c>
      <c r="AN610">
        <v>300</v>
      </c>
      <c r="AO610">
        <v>184.45</v>
      </c>
      <c r="AP610">
        <v>0.38069999999999998</v>
      </c>
    </row>
    <row r="611" spans="1:42" hidden="1" x14ac:dyDescent="0.35">
      <c r="A611" t="s">
        <v>1462</v>
      </c>
      <c r="B611" s="1">
        <v>45061</v>
      </c>
      <c r="C611" t="s">
        <v>454</v>
      </c>
      <c r="D611" t="s">
        <v>115</v>
      </c>
      <c r="E611">
        <v>3</v>
      </c>
      <c r="F611" t="s">
        <v>24</v>
      </c>
      <c r="G611" t="s">
        <v>96</v>
      </c>
      <c r="H611" t="s">
        <v>25</v>
      </c>
      <c r="I611" t="s">
        <v>26</v>
      </c>
      <c r="J611" t="s">
        <v>75</v>
      </c>
      <c r="K611">
        <v>2023</v>
      </c>
      <c r="L611" t="s">
        <v>35</v>
      </c>
      <c r="M611" t="s">
        <v>5988</v>
      </c>
      <c r="N611" t="s">
        <v>5989</v>
      </c>
      <c r="O611" t="s">
        <v>5990</v>
      </c>
      <c r="P611" t="s">
        <v>5907</v>
      </c>
      <c r="Q611" t="s">
        <v>5991</v>
      </c>
      <c r="R611">
        <v>1600</v>
      </c>
      <c r="S611">
        <v>2200</v>
      </c>
      <c r="T611">
        <v>0.2727</v>
      </c>
      <c r="U611" t="s">
        <v>5909</v>
      </c>
      <c r="V611">
        <v>6</v>
      </c>
      <c r="W611" s="1">
        <v>45040</v>
      </c>
      <c r="X611" t="s">
        <v>5894</v>
      </c>
      <c r="Y611">
        <v>84</v>
      </c>
      <c r="Z611">
        <v>117</v>
      </c>
      <c r="AA611">
        <v>174</v>
      </c>
      <c r="AB611">
        <v>47</v>
      </c>
      <c r="AC611">
        <v>10</v>
      </c>
      <c r="AD611">
        <v>75200</v>
      </c>
      <c r="AE611" t="s">
        <v>6025</v>
      </c>
      <c r="AF611" s="1">
        <v>46203</v>
      </c>
      <c r="AG611" t="s">
        <v>6284</v>
      </c>
      <c r="AH611" t="s">
        <v>6027</v>
      </c>
      <c r="AI611" t="s">
        <v>6028</v>
      </c>
      <c r="AJ611" t="s">
        <v>6924</v>
      </c>
      <c r="AK611">
        <v>6600</v>
      </c>
      <c r="AL611">
        <v>231.66</v>
      </c>
      <c r="AM611">
        <v>6368.34</v>
      </c>
      <c r="AN611">
        <v>4800</v>
      </c>
      <c r="AO611">
        <v>1568.34</v>
      </c>
      <c r="AP611">
        <v>0.24629999999999999</v>
      </c>
    </row>
    <row r="612" spans="1:42" hidden="1" x14ac:dyDescent="0.35">
      <c r="A612" t="s">
        <v>882</v>
      </c>
      <c r="B612" s="1">
        <v>45064</v>
      </c>
      <c r="C612" t="s">
        <v>883</v>
      </c>
      <c r="D612" t="s">
        <v>82</v>
      </c>
      <c r="E612">
        <v>1</v>
      </c>
      <c r="F612" t="s">
        <v>24</v>
      </c>
      <c r="G612" t="s">
        <v>71</v>
      </c>
      <c r="H612" t="s">
        <v>17</v>
      </c>
      <c r="I612" t="s">
        <v>43</v>
      </c>
      <c r="J612" t="s">
        <v>75</v>
      </c>
      <c r="K612">
        <v>2023</v>
      </c>
      <c r="L612" t="s">
        <v>35</v>
      </c>
      <c r="M612" t="s">
        <v>5895</v>
      </c>
      <c r="N612" t="s">
        <v>5889</v>
      </c>
      <c r="O612" t="s">
        <v>5890</v>
      </c>
      <c r="P612" t="s">
        <v>5891</v>
      </c>
      <c r="Q612" t="s">
        <v>5896</v>
      </c>
      <c r="R612">
        <v>78000</v>
      </c>
      <c r="S612">
        <v>95000</v>
      </c>
      <c r="T612">
        <v>0.1789</v>
      </c>
      <c r="U612" t="s">
        <v>5893</v>
      </c>
      <c r="V612">
        <v>12</v>
      </c>
      <c r="W612" s="1">
        <v>45187</v>
      </c>
      <c r="X612" t="s">
        <v>5894</v>
      </c>
      <c r="Y612">
        <v>351</v>
      </c>
      <c r="Z612">
        <v>112</v>
      </c>
      <c r="AA612">
        <v>335</v>
      </c>
      <c r="AB612">
        <v>32</v>
      </c>
      <c r="AC612">
        <v>10</v>
      </c>
      <c r="AD612">
        <v>2496000</v>
      </c>
      <c r="AE612" t="s">
        <v>6025</v>
      </c>
      <c r="AF612" s="1">
        <v>46203</v>
      </c>
      <c r="AG612" t="s">
        <v>6475</v>
      </c>
      <c r="AH612" t="s">
        <v>6027</v>
      </c>
      <c r="AI612" t="s">
        <v>6028</v>
      </c>
      <c r="AJ612" t="s">
        <v>6924</v>
      </c>
      <c r="AK612">
        <v>95000</v>
      </c>
      <c r="AL612">
        <v>5405.5</v>
      </c>
      <c r="AM612">
        <v>89594.5</v>
      </c>
      <c r="AN612">
        <v>78000</v>
      </c>
      <c r="AO612">
        <v>11594.5</v>
      </c>
      <c r="AP612">
        <v>0.12939999999999999</v>
      </c>
    </row>
    <row r="613" spans="1:42" hidden="1" x14ac:dyDescent="0.35">
      <c r="A613" t="s">
        <v>1307</v>
      </c>
      <c r="B613" s="1">
        <v>45034</v>
      </c>
      <c r="C613" t="s">
        <v>1308</v>
      </c>
      <c r="D613" t="s">
        <v>14</v>
      </c>
      <c r="E613">
        <v>1</v>
      </c>
      <c r="F613" t="s">
        <v>128</v>
      </c>
      <c r="G613" t="s">
        <v>31</v>
      </c>
      <c r="H613" t="s">
        <v>25</v>
      </c>
      <c r="I613" t="s">
        <v>43</v>
      </c>
      <c r="J613" t="s">
        <v>44</v>
      </c>
      <c r="K613">
        <v>2023</v>
      </c>
      <c r="L613" t="s">
        <v>35</v>
      </c>
      <c r="M613" t="s">
        <v>5934</v>
      </c>
      <c r="N613" t="s">
        <v>5931</v>
      </c>
      <c r="O613" t="s">
        <v>5932</v>
      </c>
      <c r="P613" t="s">
        <v>5891</v>
      </c>
      <c r="Q613" t="s">
        <v>5935</v>
      </c>
      <c r="R613">
        <v>10800</v>
      </c>
      <c r="S613">
        <v>13500</v>
      </c>
      <c r="T613">
        <v>0.2</v>
      </c>
      <c r="U613" t="s">
        <v>5893</v>
      </c>
      <c r="V613">
        <v>12</v>
      </c>
      <c r="W613" s="1">
        <v>44567</v>
      </c>
      <c r="X613" t="s">
        <v>5894</v>
      </c>
      <c r="Y613">
        <v>169</v>
      </c>
      <c r="Z613">
        <v>68</v>
      </c>
      <c r="AA613">
        <v>202</v>
      </c>
      <c r="AB613">
        <v>85</v>
      </c>
      <c r="AC613">
        <v>10</v>
      </c>
      <c r="AD613">
        <v>918000</v>
      </c>
      <c r="AE613" t="s">
        <v>6025</v>
      </c>
      <c r="AF613" s="1">
        <v>46203</v>
      </c>
      <c r="AG613" t="s">
        <v>6285</v>
      </c>
      <c r="AH613" t="s">
        <v>6035</v>
      </c>
      <c r="AI613" t="s">
        <v>6028</v>
      </c>
      <c r="AJ613" t="s">
        <v>6924</v>
      </c>
      <c r="AK613">
        <v>13500</v>
      </c>
      <c r="AL613">
        <v>1155.5999999999999</v>
      </c>
      <c r="AM613">
        <v>12344.4</v>
      </c>
      <c r="AN613">
        <v>10800</v>
      </c>
      <c r="AO613">
        <v>1544.4</v>
      </c>
      <c r="AP613">
        <v>0.12509999999999999</v>
      </c>
    </row>
    <row r="614" spans="1:42" hidden="1" x14ac:dyDescent="0.35">
      <c r="A614" t="s">
        <v>1353</v>
      </c>
      <c r="B614" s="1">
        <v>45077</v>
      </c>
      <c r="C614" t="s">
        <v>1308</v>
      </c>
      <c r="D614" t="s">
        <v>29</v>
      </c>
      <c r="E614">
        <v>1</v>
      </c>
      <c r="F614" t="s">
        <v>24</v>
      </c>
      <c r="G614" t="s">
        <v>96</v>
      </c>
      <c r="H614" t="s">
        <v>17</v>
      </c>
      <c r="I614" t="s">
        <v>26</v>
      </c>
      <c r="J614" t="s">
        <v>75</v>
      </c>
      <c r="K614">
        <v>2023</v>
      </c>
      <c r="L614" t="s">
        <v>35</v>
      </c>
      <c r="M614" t="s">
        <v>5985</v>
      </c>
      <c r="N614" t="s">
        <v>5974</v>
      </c>
      <c r="O614" t="s">
        <v>5986</v>
      </c>
      <c r="P614" t="s">
        <v>5979</v>
      </c>
      <c r="Q614" t="s">
        <v>5987</v>
      </c>
      <c r="R614">
        <v>500</v>
      </c>
      <c r="S614">
        <v>750</v>
      </c>
      <c r="T614">
        <v>0.33329999999999999</v>
      </c>
      <c r="U614" t="s">
        <v>5920</v>
      </c>
      <c r="V614">
        <v>24</v>
      </c>
      <c r="W614" s="1">
        <v>45007</v>
      </c>
      <c r="X614" t="s">
        <v>5894</v>
      </c>
      <c r="Y614">
        <v>294</v>
      </c>
      <c r="Z614">
        <v>81</v>
      </c>
      <c r="AA614">
        <v>264</v>
      </c>
      <c r="AB614">
        <v>82</v>
      </c>
      <c r="AC614">
        <v>10</v>
      </c>
      <c r="AD614">
        <v>41000</v>
      </c>
      <c r="AE614" t="s">
        <v>6025</v>
      </c>
      <c r="AF614" s="1">
        <v>46203</v>
      </c>
      <c r="AG614" t="s">
        <v>6285</v>
      </c>
      <c r="AH614" t="s">
        <v>6035</v>
      </c>
      <c r="AI614" t="s">
        <v>6028</v>
      </c>
      <c r="AJ614" t="s">
        <v>6924</v>
      </c>
      <c r="AK614">
        <v>750</v>
      </c>
      <c r="AL614">
        <v>25.88</v>
      </c>
      <c r="AM614">
        <v>724.12</v>
      </c>
      <c r="AN614">
        <v>500</v>
      </c>
      <c r="AO614">
        <v>224.12</v>
      </c>
      <c r="AP614">
        <v>0.3095</v>
      </c>
    </row>
    <row r="615" spans="1:42" hidden="1" x14ac:dyDescent="0.35">
      <c r="A615" t="s">
        <v>885</v>
      </c>
      <c r="B615" s="1">
        <v>45139</v>
      </c>
      <c r="C615" t="s">
        <v>886</v>
      </c>
      <c r="D615" t="s">
        <v>208</v>
      </c>
      <c r="E615">
        <v>2</v>
      </c>
      <c r="F615" t="s">
        <v>48</v>
      </c>
      <c r="G615" t="s">
        <v>96</v>
      </c>
      <c r="H615" t="s">
        <v>25</v>
      </c>
      <c r="I615" t="s">
        <v>43</v>
      </c>
      <c r="J615" t="s">
        <v>59</v>
      </c>
      <c r="K615">
        <v>2023</v>
      </c>
      <c r="L615" t="s">
        <v>60</v>
      </c>
      <c r="M615" t="s">
        <v>5910</v>
      </c>
      <c r="N615" t="s">
        <v>5889</v>
      </c>
      <c r="O615" t="s">
        <v>5898</v>
      </c>
      <c r="P615" t="s">
        <v>5907</v>
      </c>
      <c r="Q615" t="s">
        <v>5911</v>
      </c>
      <c r="R615">
        <v>10500</v>
      </c>
      <c r="S615">
        <v>13000</v>
      </c>
      <c r="T615">
        <v>0.1923</v>
      </c>
      <c r="U615" t="s">
        <v>5909</v>
      </c>
      <c r="V615">
        <v>12</v>
      </c>
      <c r="W615" s="1">
        <v>45395</v>
      </c>
      <c r="X615" t="s">
        <v>5894</v>
      </c>
      <c r="Y615">
        <v>256</v>
      </c>
      <c r="Z615">
        <v>119</v>
      </c>
      <c r="AA615">
        <v>288</v>
      </c>
      <c r="AB615">
        <v>32</v>
      </c>
      <c r="AC615">
        <v>10</v>
      </c>
      <c r="AD615">
        <v>336000</v>
      </c>
      <c r="AE615" t="s">
        <v>6025</v>
      </c>
      <c r="AF615" s="1">
        <v>46203</v>
      </c>
      <c r="AG615" t="s">
        <v>6477</v>
      </c>
      <c r="AH615" t="s">
        <v>6027</v>
      </c>
      <c r="AI615" t="s">
        <v>6028</v>
      </c>
      <c r="AJ615" t="s">
        <v>6925</v>
      </c>
      <c r="AK615">
        <v>26000</v>
      </c>
      <c r="AL615">
        <v>1344.2</v>
      </c>
      <c r="AM615">
        <v>24655.8</v>
      </c>
      <c r="AN615">
        <v>21000</v>
      </c>
      <c r="AO615">
        <v>3655.8</v>
      </c>
      <c r="AP615">
        <v>0.14829999999999999</v>
      </c>
    </row>
    <row r="616" spans="1:42" hidden="1" x14ac:dyDescent="0.35">
      <c r="A616" t="s">
        <v>1412</v>
      </c>
      <c r="B616" s="1">
        <v>45076</v>
      </c>
      <c r="C616" t="s">
        <v>1308</v>
      </c>
      <c r="D616" t="s">
        <v>23</v>
      </c>
      <c r="E616">
        <v>1</v>
      </c>
      <c r="F616" t="s">
        <v>128</v>
      </c>
      <c r="G616" t="s">
        <v>31</v>
      </c>
      <c r="H616" t="s">
        <v>32</v>
      </c>
      <c r="I616" t="s">
        <v>33</v>
      </c>
      <c r="J616" t="s">
        <v>75</v>
      </c>
      <c r="K616">
        <v>2023</v>
      </c>
      <c r="L616" t="s">
        <v>35</v>
      </c>
      <c r="M616" t="s">
        <v>5921</v>
      </c>
      <c r="N616" t="s">
        <v>5913</v>
      </c>
      <c r="O616" t="s">
        <v>5917</v>
      </c>
      <c r="P616" t="s">
        <v>5922</v>
      </c>
      <c r="Q616" t="s">
        <v>5923</v>
      </c>
      <c r="R616">
        <v>57000</v>
      </c>
      <c r="S616">
        <v>69000</v>
      </c>
      <c r="T616">
        <v>0.1739</v>
      </c>
      <c r="U616" t="s">
        <v>5920</v>
      </c>
      <c r="V616">
        <v>12</v>
      </c>
      <c r="W616" s="1">
        <v>44862</v>
      </c>
      <c r="X616" t="s">
        <v>5894</v>
      </c>
      <c r="Y616">
        <v>244</v>
      </c>
      <c r="Z616">
        <v>55</v>
      </c>
      <c r="AA616">
        <v>276</v>
      </c>
      <c r="AB616">
        <v>9</v>
      </c>
      <c r="AC616">
        <v>10</v>
      </c>
      <c r="AD616">
        <v>513000</v>
      </c>
      <c r="AE616" t="s">
        <v>6025</v>
      </c>
      <c r="AF616" s="1">
        <v>46203</v>
      </c>
      <c r="AG616" t="s">
        <v>6285</v>
      </c>
      <c r="AH616" t="s">
        <v>6035</v>
      </c>
      <c r="AI616" t="s">
        <v>6028</v>
      </c>
      <c r="AJ616" t="s">
        <v>6924</v>
      </c>
      <c r="AK616">
        <v>69000</v>
      </c>
      <c r="AL616">
        <v>3077.4</v>
      </c>
      <c r="AM616">
        <v>65922.600000000006</v>
      </c>
      <c r="AN616">
        <v>57000</v>
      </c>
      <c r="AO616">
        <v>8922.6</v>
      </c>
      <c r="AP616">
        <v>0.1353</v>
      </c>
    </row>
    <row r="617" spans="1:42" hidden="1" x14ac:dyDescent="0.35">
      <c r="A617" t="s">
        <v>1485</v>
      </c>
      <c r="B617" s="1">
        <v>45224</v>
      </c>
      <c r="C617" t="s">
        <v>1308</v>
      </c>
      <c r="D617" t="s">
        <v>115</v>
      </c>
      <c r="E617">
        <v>2</v>
      </c>
      <c r="F617" t="s">
        <v>58</v>
      </c>
      <c r="G617" t="s">
        <v>31</v>
      </c>
      <c r="H617" t="s">
        <v>32</v>
      </c>
      <c r="I617" t="s">
        <v>18</v>
      </c>
      <c r="J617" t="s">
        <v>55</v>
      </c>
      <c r="K617">
        <v>2023</v>
      </c>
      <c r="L617" t="s">
        <v>51</v>
      </c>
      <c r="M617" t="s">
        <v>5988</v>
      </c>
      <c r="N617" t="s">
        <v>5989</v>
      </c>
      <c r="O617" t="s">
        <v>5990</v>
      </c>
      <c r="P617" t="s">
        <v>5907</v>
      </c>
      <c r="Q617" t="s">
        <v>5991</v>
      </c>
      <c r="R617">
        <v>1600</v>
      </c>
      <c r="S617">
        <v>2200</v>
      </c>
      <c r="T617">
        <v>0.2727</v>
      </c>
      <c r="U617" t="s">
        <v>5909</v>
      </c>
      <c r="V617">
        <v>6</v>
      </c>
      <c r="W617" s="1">
        <v>45040</v>
      </c>
      <c r="X617" t="s">
        <v>5894</v>
      </c>
      <c r="Y617">
        <v>84</v>
      </c>
      <c r="Z617">
        <v>117</v>
      </c>
      <c r="AA617">
        <v>174</v>
      </c>
      <c r="AB617">
        <v>47</v>
      </c>
      <c r="AC617">
        <v>10</v>
      </c>
      <c r="AD617">
        <v>75200</v>
      </c>
      <c r="AE617" t="s">
        <v>6025</v>
      </c>
      <c r="AF617" s="1">
        <v>46203</v>
      </c>
      <c r="AG617" t="s">
        <v>6285</v>
      </c>
      <c r="AH617" t="s">
        <v>6035</v>
      </c>
      <c r="AI617" t="s">
        <v>6028</v>
      </c>
      <c r="AJ617" t="s">
        <v>6925</v>
      </c>
      <c r="AK617">
        <v>4400</v>
      </c>
      <c r="AL617">
        <v>246.84</v>
      </c>
      <c r="AM617">
        <v>4153.16</v>
      </c>
      <c r="AN617">
        <v>3200</v>
      </c>
      <c r="AO617">
        <v>953.16</v>
      </c>
      <c r="AP617">
        <v>0.22950000000000001</v>
      </c>
    </row>
    <row r="618" spans="1:42" hidden="1" x14ac:dyDescent="0.35">
      <c r="A618" t="s">
        <v>1191</v>
      </c>
      <c r="B618" s="1">
        <v>44945</v>
      </c>
      <c r="C618" t="s">
        <v>456</v>
      </c>
      <c r="D618" t="s">
        <v>118</v>
      </c>
      <c r="E618">
        <v>2</v>
      </c>
      <c r="F618" t="s">
        <v>58</v>
      </c>
      <c r="G618" t="s">
        <v>16</v>
      </c>
      <c r="H618" t="s">
        <v>17</v>
      </c>
      <c r="I618" t="s">
        <v>43</v>
      </c>
      <c r="J618" t="s">
        <v>112</v>
      </c>
      <c r="K618">
        <v>2023</v>
      </c>
      <c r="L618" t="s">
        <v>20</v>
      </c>
      <c r="M618" t="s">
        <v>5902</v>
      </c>
      <c r="N618" t="s">
        <v>5889</v>
      </c>
      <c r="O618" t="s">
        <v>5898</v>
      </c>
      <c r="P618" t="s">
        <v>5899</v>
      </c>
      <c r="Q618" t="s">
        <v>5903</v>
      </c>
      <c r="R618">
        <v>74000</v>
      </c>
      <c r="S618">
        <v>88000</v>
      </c>
      <c r="T618">
        <v>0.15909999999999999</v>
      </c>
      <c r="U618" t="s">
        <v>5901</v>
      </c>
      <c r="V618">
        <v>12</v>
      </c>
      <c r="W618" s="1">
        <v>45459</v>
      </c>
      <c r="X618" t="s">
        <v>5894</v>
      </c>
      <c r="Y618">
        <v>214</v>
      </c>
      <c r="Z618">
        <v>97</v>
      </c>
      <c r="AA618">
        <v>218</v>
      </c>
      <c r="AB618">
        <v>43</v>
      </c>
      <c r="AC618">
        <v>10</v>
      </c>
      <c r="AD618">
        <v>3182000</v>
      </c>
      <c r="AE618" t="s">
        <v>6025</v>
      </c>
      <c r="AF618" s="1">
        <v>46203</v>
      </c>
      <c r="AG618" t="s">
        <v>6286</v>
      </c>
      <c r="AH618" t="s">
        <v>6035</v>
      </c>
      <c r="AI618" t="s">
        <v>6028</v>
      </c>
      <c r="AJ618" t="s">
        <v>6924</v>
      </c>
      <c r="AK618">
        <v>176000</v>
      </c>
      <c r="AL618">
        <v>7374.4</v>
      </c>
      <c r="AM618">
        <v>168625.6</v>
      </c>
      <c r="AN618">
        <v>148000</v>
      </c>
      <c r="AO618">
        <v>20625.599999999999</v>
      </c>
      <c r="AP618">
        <v>0.12230000000000001</v>
      </c>
    </row>
    <row r="619" spans="1:42" hidden="1" x14ac:dyDescent="0.35">
      <c r="A619" t="s">
        <v>891</v>
      </c>
      <c r="B619" s="1">
        <v>45199</v>
      </c>
      <c r="C619" t="s">
        <v>892</v>
      </c>
      <c r="D619" t="s">
        <v>100</v>
      </c>
      <c r="E619">
        <v>1</v>
      </c>
      <c r="F619" t="s">
        <v>24</v>
      </c>
      <c r="G619" t="s">
        <v>96</v>
      </c>
      <c r="H619" t="s">
        <v>17</v>
      </c>
      <c r="I619" t="s">
        <v>33</v>
      </c>
      <c r="J619" t="s">
        <v>109</v>
      </c>
      <c r="K619">
        <v>2023</v>
      </c>
      <c r="L619" t="s">
        <v>60</v>
      </c>
      <c r="M619" t="s">
        <v>5941</v>
      </c>
      <c r="N619" t="s">
        <v>5931</v>
      </c>
      <c r="O619" t="s">
        <v>5942</v>
      </c>
      <c r="P619" t="s">
        <v>5938</v>
      </c>
      <c r="Q619" t="s">
        <v>5943</v>
      </c>
      <c r="R619">
        <v>9800</v>
      </c>
      <c r="S619">
        <v>12500</v>
      </c>
      <c r="T619">
        <v>0.216</v>
      </c>
      <c r="U619" t="s">
        <v>5940</v>
      </c>
      <c r="V619">
        <v>6</v>
      </c>
      <c r="W619" s="1">
        <v>45383</v>
      </c>
      <c r="X619" t="s">
        <v>5894</v>
      </c>
      <c r="Y619">
        <v>102</v>
      </c>
      <c r="Z619">
        <v>94</v>
      </c>
      <c r="AA619">
        <v>142</v>
      </c>
      <c r="AB619">
        <v>76</v>
      </c>
      <c r="AC619">
        <v>10</v>
      </c>
      <c r="AD619">
        <v>744800</v>
      </c>
      <c r="AE619" t="s">
        <v>6025</v>
      </c>
      <c r="AF619" s="1">
        <v>46203</v>
      </c>
      <c r="AG619" t="s">
        <v>6471</v>
      </c>
      <c r="AH619" t="s">
        <v>6027</v>
      </c>
      <c r="AI619" t="s">
        <v>6028</v>
      </c>
      <c r="AJ619" t="s">
        <v>6925</v>
      </c>
      <c r="AK619">
        <v>12500</v>
      </c>
      <c r="AL619">
        <v>1662.5</v>
      </c>
      <c r="AM619">
        <v>10837.5</v>
      </c>
      <c r="AN619">
        <v>9800</v>
      </c>
      <c r="AO619">
        <v>1037.5</v>
      </c>
      <c r="AP619">
        <v>9.5699999999999993E-2</v>
      </c>
    </row>
    <row r="620" spans="1:42" hidden="1" x14ac:dyDescent="0.35">
      <c r="A620" t="s">
        <v>893</v>
      </c>
      <c r="B620" s="1">
        <v>45162</v>
      </c>
      <c r="C620" t="s">
        <v>894</v>
      </c>
      <c r="D620" t="s">
        <v>82</v>
      </c>
      <c r="E620">
        <v>2</v>
      </c>
      <c r="F620" t="s">
        <v>24</v>
      </c>
      <c r="G620" t="s">
        <v>96</v>
      </c>
      <c r="H620" t="s">
        <v>32</v>
      </c>
      <c r="I620" t="s">
        <v>26</v>
      </c>
      <c r="J620" t="s">
        <v>59</v>
      </c>
      <c r="K620">
        <v>2023</v>
      </c>
      <c r="L620" t="s">
        <v>60</v>
      </c>
      <c r="M620" t="s">
        <v>5895</v>
      </c>
      <c r="N620" t="s">
        <v>5889</v>
      </c>
      <c r="O620" t="s">
        <v>5890</v>
      </c>
      <c r="P620" t="s">
        <v>5891</v>
      </c>
      <c r="Q620" t="s">
        <v>5896</v>
      </c>
      <c r="R620">
        <v>78000</v>
      </c>
      <c r="S620">
        <v>95000</v>
      </c>
      <c r="T620">
        <v>0.1789</v>
      </c>
      <c r="U620" t="s">
        <v>5893</v>
      </c>
      <c r="V620">
        <v>12</v>
      </c>
      <c r="W620" s="1">
        <v>45187</v>
      </c>
      <c r="X620" t="s">
        <v>5894</v>
      </c>
      <c r="Y620">
        <v>351</v>
      </c>
      <c r="Z620">
        <v>112</v>
      </c>
      <c r="AA620">
        <v>335</v>
      </c>
      <c r="AB620">
        <v>32</v>
      </c>
      <c r="AC620">
        <v>10</v>
      </c>
      <c r="AD620">
        <v>2496000</v>
      </c>
      <c r="AE620" t="s">
        <v>6025</v>
      </c>
      <c r="AF620" s="1">
        <v>46203</v>
      </c>
      <c r="AG620" t="s">
        <v>6478</v>
      </c>
      <c r="AH620" t="s">
        <v>6027</v>
      </c>
      <c r="AI620" t="s">
        <v>6028</v>
      </c>
      <c r="AJ620" t="s">
        <v>6925</v>
      </c>
      <c r="AK620">
        <v>190000</v>
      </c>
      <c r="AL620">
        <v>665</v>
      </c>
      <c r="AM620">
        <v>189335</v>
      </c>
      <c r="AN620">
        <v>156000</v>
      </c>
      <c r="AO620">
        <v>33335</v>
      </c>
      <c r="AP620">
        <v>0.17610000000000001</v>
      </c>
    </row>
    <row r="621" spans="1:42" hidden="1" x14ac:dyDescent="0.35">
      <c r="A621" t="s">
        <v>1072</v>
      </c>
      <c r="B621" s="1">
        <v>45044</v>
      </c>
      <c r="C621" t="s">
        <v>458</v>
      </c>
      <c r="D621" t="s">
        <v>137</v>
      </c>
      <c r="E621">
        <v>4</v>
      </c>
      <c r="F621" t="s">
        <v>24</v>
      </c>
      <c r="G621" t="s">
        <v>16</v>
      </c>
      <c r="H621" t="s">
        <v>17</v>
      </c>
      <c r="I621" t="s">
        <v>33</v>
      </c>
      <c r="J621" t="s">
        <v>44</v>
      </c>
      <c r="K621">
        <v>2023</v>
      </c>
      <c r="L621" t="s">
        <v>35</v>
      </c>
      <c r="M621" t="s">
        <v>5930</v>
      </c>
      <c r="N621" t="s">
        <v>5931</v>
      </c>
      <c r="O621" t="s">
        <v>5932</v>
      </c>
      <c r="P621" t="s">
        <v>5891</v>
      </c>
      <c r="Q621" t="s">
        <v>5933</v>
      </c>
      <c r="R621">
        <v>14800</v>
      </c>
      <c r="S621">
        <v>18500</v>
      </c>
      <c r="T621">
        <v>0.2</v>
      </c>
      <c r="U621" t="s">
        <v>5893</v>
      </c>
      <c r="V621">
        <v>12</v>
      </c>
      <c r="W621" s="1">
        <v>45474</v>
      </c>
      <c r="X621" t="s">
        <v>5894</v>
      </c>
      <c r="Y621">
        <v>213</v>
      </c>
      <c r="Z621">
        <v>93</v>
      </c>
      <c r="AA621">
        <v>278</v>
      </c>
      <c r="AB621">
        <v>42</v>
      </c>
      <c r="AC621">
        <v>10</v>
      </c>
      <c r="AD621">
        <v>621600</v>
      </c>
      <c r="AE621" t="s">
        <v>6025</v>
      </c>
      <c r="AF621" s="1">
        <v>46203</v>
      </c>
      <c r="AG621" t="s">
        <v>6287</v>
      </c>
      <c r="AH621" t="s">
        <v>6035</v>
      </c>
      <c r="AI621" t="s">
        <v>6028</v>
      </c>
      <c r="AJ621" t="s">
        <v>6924</v>
      </c>
      <c r="AK621">
        <v>74000</v>
      </c>
      <c r="AL621">
        <v>7437</v>
      </c>
      <c r="AM621">
        <v>66563</v>
      </c>
      <c r="AN621">
        <v>59200</v>
      </c>
      <c r="AO621">
        <v>7363</v>
      </c>
      <c r="AP621">
        <v>0.1106</v>
      </c>
    </row>
    <row r="622" spans="1:42" hidden="1" x14ac:dyDescent="0.35">
      <c r="A622" t="s">
        <v>1389</v>
      </c>
      <c r="B622" s="1">
        <v>44968</v>
      </c>
      <c r="C622" t="s">
        <v>462</v>
      </c>
      <c r="D622" t="s">
        <v>78</v>
      </c>
      <c r="E622">
        <v>4</v>
      </c>
      <c r="F622" t="s">
        <v>48</v>
      </c>
      <c r="G622" t="s">
        <v>67</v>
      </c>
      <c r="H622" t="s">
        <v>17</v>
      </c>
      <c r="I622" t="s">
        <v>43</v>
      </c>
      <c r="J622" t="s">
        <v>19</v>
      </c>
      <c r="K622">
        <v>2023</v>
      </c>
      <c r="L622" t="s">
        <v>20</v>
      </c>
      <c r="M622" t="s">
        <v>5992</v>
      </c>
      <c r="N622" t="s">
        <v>5989</v>
      </c>
      <c r="O622" t="s">
        <v>5993</v>
      </c>
      <c r="P622" t="s">
        <v>5899</v>
      </c>
      <c r="Q622" t="s">
        <v>5994</v>
      </c>
      <c r="R622">
        <v>850</v>
      </c>
      <c r="S622">
        <v>1200</v>
      </c>
      <c r="T622">
        <v>0.29170000000000001</v>
      </c>
      <c r="U622" t="s">
        <v>5901</v>
      </c>
      <c r="V622">
        <v>6</v>
      </c>
      <c r="W622" s="1">
        <v>45066</v>
      </c>
      <c r="X622" t="s">
        <v>5894</v>
      </c>
      <c r="Y622">
        <v>275</v>
      </c>
      <c r="Z622">
        <v>92</v>
      </c>
      <c r="AA622">
        <v>285</v>
      </c>
      <c r="AB622">
        <v>78</v>
      </c>
      <c r="AC622">
        <v>10</v>
      </c>
      <c r="AD622">
        <v>66300</v>
      </c>
      <c r="AE622" t="s">
        <v>6025</v>
      </c>
      <c r="AF622" s="1">
        <v>46203</v>
      </c>
      <c r="AG622" t="s">
        <v>6288</v>
      </c>
      <c r="AH622" t="s">
        <v>6027</v>
      </c>
      <c r="AI622" t="s">
        <v>6028</v>
      </c>
      <c r="AJ622" t="s">
        <v>6924</v>
      </c>
      <c r="AK622">
        <v>4800</v>
      </c>
      <c r="AL622">
        <v>80.16</v>
      </c>
      <c r="AM622">
        <v>4719.84</v>
      </c>
      <c r="AN622">
        <v>3400</v>
      </c>
      <c r="AO622">
        <v>1319.84</v>
      </c>
      <c r="AP622">
        <v>0.27960000000000002</v>
      </c>
    </row>
    <row r="623" spans="1:42" hidden="1" x14ac:dyDescent="0.35">
      <c r="A623" t="s">
        <v>898</v>
      </c>
      <c r="B623" s="1">
        <v>45234</v>
      </c>
      <c r="C623" t="s">
        <v>899</v>
      </c>
      <c r="D623" t="s">
        <v>200</v>
      </c>
      <c r="E623">
        <v>1</v>
      </c>
      <c r="F623" t="s">
        <v>24</v>
      </c>
      <c r="G623" t="s">
        <v>31</v>
      </c>
      <c r="H623" t="s">
        <v>32</v>
      </c>
      <c r="I623" t="s">
        <v>43</v>
      </c>
      <c r="J623" t="s">
        <v>50</v>
      </c>
      <c r="K623">
        <v>2023</v>
      </c>
      <c r="L623" t="s">
        <v>51</v>
      </c>
      <c r="M623" t="s">
        <v>5960</v>
      </c>
      <c r="N623" t="s">
        <v>5949</v>
      </c>
      <c r="O623" t="s">
        <v>5961</v>
      </c>
      <c r="P623" t="s">
        <v>5951</v>
      </c>
      <c r="Q623" t="s">
        <v>5962</v>
      </c>
      <c r="R623">
        <v>2100</v>
      </c>
      <c r="S623">
        <v>2800</v>
      </c>
      <c r="T623">
        <v>0.25</v>
      </c>
      <c r="U623" t="s">
        <v>5940</v>
      </c>
      <c r="V623">
        <v>12</v>
      </c>
      <c r="W623" s="1">
        <v>45378</v>
      </c>
      <c r="X623" t="s">
        <v>5894</v>
      </c>
      <c r="Y623">
        <v>198</v>
      </c>
      <c r="Z623">
        <v>79</v>
      </c>
      <c r="AA623">
        <v>243</v>
      </c>
      <c r="AB623">
        <v>87</v>
      </c>
      <c r="AC623">
        <v>10</v>
      </c>
      <c r="AD623">
        <v>182700</v>
      </c>
      <c r="AE623" t="s">
        <v>6025</v>
      </c>
      <c r="AF623" s="1">
        <v>46203</v>
      </c>
      <c r="AG623" t="s">
        <v>6481</v>
      </c>
      <c r="AH623" t="s">
        <v>6035</v>
      </c>
      <c r="AI623" t="s">
        <v>6028</v>
      </c>
      <c r="AJ623" t="s">
        <v>6925</v>
      </c>
      <c r="AK623">
        <v>2800</v>
      </c>
      <c r="AL623">
        <v>152.88</v>
      </c>
      <c r="AM623">
        <v>2647.12</v>
      </c>
      <c r="AN623">
        <v>2100</v>
      </c>
      <c r="AO623">
        <v>547.12</v>
      </c>
      <c r="AP623">
        <v>0.20669999999999999</v>
      </c>
    </row>
    <row r="624" spans="1:42" hidden="1" x14ac:dyDescent="0.35">
      <c r="A624" t="s">
        <v>900</v>
      </c>
      <c r="B624" s="1">
        <v>45266</v>
      </c>
      <c r="C624" t="s">
        <v>901</v>
      </c>
      <c r="D624" t="s">
        <v>200</v>
      </c>
      <c r="E624">
        <v>1</v>
      </c>
      <c r="F624" t="s">
        <v>24</v>
      </c>
      <c r="G624" t="s">
        <v>16</v>
      </c>
      <c r="H624" t="s">
        <v>17</v>
      </c>
      <c r="I624" t="s">
        <v>33</v>
      </c>
      <c r="J624" t="s">
        <v>155</v>
      </c>
      <c r="K624">
        <v>2023</v>
      </c>
      <c r="L624" t="s">
        <v>51</v>
      </c>
      <c r="M624" t="s">
        <v>5960</v>
      </c>
      <c r="N624" t="s">
        <v>5949</v>
      </c>
      <c r="O624" t="s">
        <v>5961</v>
      </c>
      <c r="P624" t="s">
        <v>5951</v>
      </c>
      <c r="Q624" t="s">
        <v>5962</v>
      </c>
      <c r="R624">
        <v>2100</v>
      </c>
      <c r="S624">
        <v>2800</v>
      </c>
      <c r="T624">
        <v>0.25</v>
      </c>
      <c r="U624" t="s">
        <v>5940</v>
      </c>
      <c r="V624">
        <v>12</v>
      </c>
      <c r="W624" s="1">
        <v>45378</v>
      </c>
      <c r="X624" t="s">
        <v>5894</v>
      </c>
      <c r="Y624">
        <v>198</v>
      </c>
      <c r="Z624">
        <v>79</v>
      </c>
      <c r="AA624">
        <v>243</v>
      </c>
      <c r="AB624">
        <v>87</v>
      </c>
      <c r="AC624">
        <v>10</v>
      </c>
      <c r="AD624">
        <v>182700</v>
      </c>
      <c r="AE624" t="s">
        <v>6025</v>
      </c>
      <c r="AF624" s="1">
        <v>46203</v>
      </c>
      <c r="AG624" t="s">
        <v>6482</v>
      </c>
      <c r="AH624" t="s">
        <v>6035</v>
      </c>
      <c r="AI624" t="s">
        <v>6028</v>
      </c>
      <c r="AJ624" t="s">
        <v>6925</v>
      </c>
      <c r="AK624">
        <v>2800</v>
      </c>
      <c r="AL624">
        <v>85.96</v>
      </c>
      <c r="AM624">
        <v>2714.04</v>
      </c>
      <c r="AN624">
        <v>2100</v>
      </c>
      <c r="AO624">
        <v>614.04</v>
      </c>
      <c r="AP624">
        <v>0.22620000000000001</v>
      </c>
    </row>
    <row r="625" spans="1:42" hidden="1" x14ac:dyDescent="0.35">
      <c r="A625" t="s">
        <v>902</v>
      </c>
      <c r="B625" s="1">
        <v>45256</v>
      </c>
      <c r="C625" t="s">
        <v>903</v>
      </c>
      <c r="D625" t="s">
        <v>95</v>
      </c>
      <c r="E625">
        <v>1</v>
      </c>
      <c r="F625" t="s">
        <v>48</v>
      </c>
      <c r="G625" t="s">
        <v>16</v>
      </c>
      <c r="H625" t="s">
        <v>25</v>
      </c>
      <c r="I625" t="s">
        <v>26</v>
      </c>
      <c r="J625" t="s">
        <v>50</v>
      </c>
      <c r="K625">
        <v>2023</v>
      </c>
      <c r="L625" t="s">
        <v>51</v>
      </c>
      <c r="M625" t="s">
        <v>5948</v>
      </c>
      <c r="N625" t="s">
        <v>5949</v>
      </c>
      <c r="O625" t="s">
        <v>5950</v>
      </c>
      <c r="P625" t="s">
        <v>5951</v>
      </c>
      <c r="Q625" t="s">
        <v>5952</v>
      </c>
      <c r="R625">
        <v>2900</v>
      </c>
      <c r="S625">
        <v>3800</v>
      </c>
      <c r="T625">
        <v>0.23680000000000001</v>
      </c>
      <c r="U625" t="s">
        <v>5940</v>
      </c>
      <c r="V625">
        <v>12</v>
      </c>
      <c r="W625" s="1">
        <v>45359</v>
      </c>
      <c r="X625" t="s">
        <v>5894</v>
      </c>
      <c r="Y625">
        <v>220</v>
      </c>
      <c r="Z625">
        <v>49</v>
      </c>
      <c r="AA625">
        <v>227</v>
      </c>
      <c r="AB625">
        <v>23</v>
      </c>
      <c r="AC625">
        <v>10</v>
      </c>
      <c r="AD625">
        <v>66700</v>
      </c>
      <c r="AE625" t="s">
        <v>6025</v>
      </c>
      <c r="AF625" s="1">
        <v>46203</v>
      </c>
      <c r="AG625" t="s">
        <v>6383</v>
      </c>
      <c r="AH625" t="s">
        <v>6027</v>
      </c>
      <c r="AI625" t="s">
        <v>6028</v>
      </c>
      <c r="AJ625" t="s">
        <v>6925</v>
      </c>
      <c r="AK625">
        <v>3800</v>
      </c>
      <c r="AL625">
        <v>267.52</v>
      </c>
      <c r="AM625">
        <v>3532.48</v>
      </c>
      <c r="AN625">
        <v>2900</v>
      </c>
      <c r="AO625">
        <v>632.48</v>
      </c>
      <c r="AP625">
        <v>0.17899999999999999</v>
      </c>
    </row>
    <row r="626" spans="1:42" x14ac:dyDescent="0.35">
      <c r="A626" t="s">
        <v>1457</v>
      </c>
      <c r="B626" s="1">
        <v>44994</v>
      </c>
      <c r="C626" t="s">
        <v>749</v>
      </c>
      <c r="D626" t="s">
        <v>54</v>
      </c>
      <c r="E626">
        <v>5</v>
      </c>
      <c r="F626" t="s">
        <v>24</v>
      </c>
      <c r="G626" t="s">
        <v>71</v>
      </c>
      <c r="H626" t="s">
        <v>25</v>
      </c>
      <c r="I626" t="s">
        <v>43</v>
      </c>
      <c r="J626" t="s">
        <v>39</v>
      </c>
      <c r="K626">
        <v>2023</v>
      </c>
      <c r="L626" t="s">
        <v>20</v>
      </c>
      <c r="M626" t="s">
        <v>5888</v>
      </c>
      <c r="N626" t="s">
        <v>5889</v>
      </c>
      <c r="O626" t="s">
        <v>5890</v>
      </c>
      <c r="P626" t="s">
        <v>5891</v>
      </c>
      <c r="Q626" t="s">
        <v>5892</v>
      </c>
      <c r="R626">
        <v>52000</v>
      </c>
      <c r="S626">
        <v>65000</v>
      </c>
      <c r="T626">
        <v>0.2</v>
      </c>
      <c r="U626" t="s">
        <v>5893</v>
      </c>
      <c r="V626">
        <v>12</v>
      </c>
      <c r="W626" s="1">
        <v>45506</v>
      </c>
      <c r="X626" t="s">
        <v>5894</v>
      </c>
      <c r="Y626">
        <v>302</v>
      </c>
      <c r="Z626">
        <v>109</v>
      </c>
      <c r="AA626">
        <v>415</v>
      </c>
      <c r="AB626">
        <v>0</v>
      </c>
      <c r="AC626">
        <v>10</v>
      </c>
      <c r="AD626">
        <v>0</v>
      </c>
      <c r="AE626" t="s">
        <v>6029</v>
      </c>
      <c r="AF626" s="1">
        <v>46203</v>
      </c>
      <c r="AG626" t="s">
        <v>6289</v>
      </c>
      <c r="AH626" t="s">
        <v>6027</v>
      </c>
      <c r="AI626" t="s">
        <v>6028</v>
      </c>
      <c r="AJ626" t="s">
        <v>6924</v>
      </c>
      <c r="AK626">
        <v>325000</v>
      </c>
      <c r="AL626">
        <v>41372.5</v>
      </c>
      <c r="AM626">
        <v>283627.5</v>
      </c>
      <c r="AN626">
        <v>260000</v>
      </c>
      <c r="AO626">
        <v>23627.5</v>
      </c>
      <c r="AP626">
        <v>8.3299999999999999E-2</v>
      </c>
    </row>
    <row r="627" spans="1:42" hidden="1" x14ac:dyDescent="0.35">
      <c r="A627" t="s">
        <v>904</v>
      </c>
      <c r="B627" s="1">
        <v>45182</v>
      </c>
      <c r="C627" t="s">
        <v>701</v>
      </c>
      <c r="D627" t="s">
        <v>173</v>
      </c>
      <c r="E627">
        <v>2</v>
      </c>
      <c r="F627" t="s">
        <v>66</v>
      </c>
      <c r="G627" t="s">
        <v>31</v>
      </c>
      <c r="H627" t="s">
        <v>25</v>
      </c>
      <c r="I627" t="s">
        <v>33</v>
      </c>
      <c r="J627" t="s">
        <v>109</v>
      </c>
      <c r="K627">
        <v>2023</v>
      </c>
      <c r="L627" t="s">
        <v>60</v>
      </c>
      <c r="M627" t="s">
        <v>5904</v>
      </c>
      <c r="N627" t="s">
        <v>5889</v>
      </c>
      <c r="O627" t="s">
        <v>5898</v>
      </c>
      <c r="P627" t="s">
        <v>5899</v>
      </c>
      <c r="Q627" t="s">
        <v>5905</v>
      </c>
      <c r="R627">
        <v>12500</v>
      </c>
      <c r="S627">
        <v>15500</v>
      </c>
      <c r="T627">
        <v>0.19350000000000001</v>
      </c>
      <c r="U627" t="s">
        <v>5901</v>
      </c>
      <c r="V627">
        <v>12</v>
      </c>
      <c r="W627" s="1">
        <v>45140</v>
      </c>
      <c r="X627" t="s">
        <v>5894</v>
      </c>
      <c r="Y627">
        <v>313</v>
      </c>
      <c r="Z627">
        <v>58</v>
      </c>
      <c r="AA627">
        <v>294</v>
      </c>
      <c r="AB627">
        <v>65</v>
      </c>
      <c r="AC627">
        <v>10</v>
      </c>
      <c r="AD627">
        <v>812500</v>
      </c>
      <c r="AE627" t="s">
        <v>6025</v>
      </c>
      <c r="AF627" s="1">
        <v>46203</v>
      </c>
      <c r="AG627" t="s">
        <v>6408</v>
      </c>
      <c r="AH627" t="s">
        <v>6027</v>
      </c>
      <c r="AI627" t="s">
        <v>6028</v>
      </c>
      <c r="AJ627" t="s">
        <v>6925</v>
      </c>
      <c r="AK627">
        <v>31000</v>
      </c>
      <c r="AL627">
        <v>2802.4</v>
      </c>
      <c r="AM627">
        <v>28197.599999999999</v>
      </c>
      <c r="AN627">
        <v>25000</v>
      </c>
      <c r="AO627">
        <v>3197.6</v>
      </c>
      <c r="AP627">
        <v>0.1134</v>
      </c>
    </row>
    <row r="628" spans="1:42" hidden="1" x14ac:dyDescent="0.35">
      <c r="A628" t="s">
        <v>906</v>
      </c>
      <c r="B628" s="1">
        <v>45172</v>
      </c>
      <c r="C628" t="s">
        <v>907</v>
      </c>
      <c r="D628" t="s">
        <v>115</v>
      </c>
      <c r="E628">
        <v>1</v>
      </c>
      <c r="F628" t="s">
        <v>58</v>
      </c>
      <c r="G628" t="s">
        <v>31</v>
      </c>
      <c r="H628" t="s">
        <v>32</v>
      </c>
      <c r="I628" t="s">
        <v>18</v>
      </c>
      <c r="J628" t="s">
        <v>109</v>
      </c>
      <c r="K628">
        <v>2023</v>
      </c>
      <c r="L628" t="s">
        <v>60</v>
      </c>
      <c r="M628" t="s">
        <v>5988</v>
      </c>
      <c r="N628" t="s">
        <v>5989</v>
      </c>
      <c r="O628" t="s">
        <v>5990</v>
      </c>
      <c r="P628" t="s">
        <v>5907</v>
      </c>
      <c r="Q628" t="s">
        <v>5991</v>
      </c>
      <c r="R628">
        <v>1600</v>
      </c>
      <c r="S628">
        <v>2200</v>
      </c>
      <c r="T628">
        <v>0.2727</v>
      </c>
      <c r="U628" t="s">
        <v>5909</v>
      </c>
      <c r="V628">
        <v>6</v>
      </c>
      <c r="W628" s="1">
        <v>45040</v>
      </c>
      <c r="X628" t="s">
        <v>5894</v>
      </c>
      <c r="Y628">
        <v>84</v>
      </c>
      <c r="Z628">
        <v>117</v>
      </c>
      <c r="AA628">
        <v>174</v>
      </c>
      <c r="AB628">
        <v>47</v>
      </c>
      <c r="AC628">
        <v>10</v>
      </c>
      <c r="AD628">
        <v>75200</v>
      </c>
      <c r="AE628" t="s">
        <v>6025</v>
      </c>
      <c r="AF628" s="1">
        <v>46203</v>
      </c>
      <c r="AG628" t="s">
        <v>6486</v>
      </c>
      <c r="AH628" t="s">
        <v>6035</v>
      </c>
      <c r="AI628" t="s">
        <v>6028</v>
      </c>
      <c r="AJ628" t="s">
        <v>6925</v>
      </c>
      <c r="AK628">
        <v>2200</v>
      </c>
      <c r="AL628">
        <v>108.68</v>
      </c>
      <c r="AM628">
        <v>2091.3200000000002</v>
      </c>
      <c r="AN628">
        <v>1600</v>
      </c>
      <c r="AO628">
        <v>491.32</v>
      </c>
      <c r="AP628">
        <v>0.2349</v>
      </c>
    </row>
    <row r="629" spans="1:42" hidden="1" x14ac:dyDescent="0.35">
      <c r="A629" t="s">
        <v>908</v>
      </c>
      <c r="B629" s="1">
        <v>45032</v>
      </c>
      <c r="C629" t="s">
        <v>909</v>
      </c>
      <c r="D629" t="s">
        <v>47</v>
      </c>
      <c r="E629">
        <v>4</v>
      </c>
      <c r="F629" t="s">
        <v>24</v>
      </c>
      <c r="G629" t="s">
        <v>67</v>
      </c>
      <c r="H629" t="s">
        <v>32</v>
      </c>
      <c r="I629" t="s">
        <v>33</v>
      </c>
      <c r="J629" t="s">
        <v>44</v>
      </c>
      <c r="K629">
        <v>2023</v>
      </c>
      <c r="L629" t="s">
        <v>35</v>
      </c>
      <c r="M629" t="s">
        <v>5995</v>
      </c>
      <c r="N629" t="s">
        <v>5989</v>
      </c>
      <c r="O629" t="s">
        <v>5996</v>
      </c>
      <c r="P629" t="s">
        <v>5997</v>
      </c>
      <c r="Q629" t="s">
        <v>5998</v>
      </c>
      <c r="R629">
        <v>280</v>
      </c>
      <c r="S629">
        <v>450</v>
      </c>
      <c r="T629">
        <v>0.37780000000000002</v>
      </c>
      <c r="U629" t="s">
        <v>5909</v>
      </c>
      <c r="V629">
        <v>6</v>
      </c>
      <c r="W629" s="1">
        <v>45144</v>
      </c>
      <c r="X629" t="s">
        <v>5894</v>
      </c>
      <c r="Y629">
        <v>217</v>
      </c>
      <c r="Z629">
        <v>86</v>
      </c>
      <c r="AA629">
        <v>212</v>
      </c>
      <c r="AB629">
        <v>73</v>
      </c>
      <c r="AC629">
        <v>10</v>
      </c>
      <c r="AD629">
        <v>20440</v>
      </c>
      <c r="AE629" t="s">
        <v>6025</v>
      </c>
      <c r="AF629" s="1">
        <v>46203</v>
      </c>
      <c r="AG629" t="s">
        <v>6445</v>
      </c>
      <c r="AH629" t="s">
        <v>6027</v>
      </c>
      <c r="AI629" t="s">
        <v>6028</v>
      </c>
      <c r="AJ629" t="s">
        <v>6924</v>
      </c>
      <c r="AK629">
        <v>1800</v>
      </c>
      <c r="AL629">
        <v>122.58</v>
      </c>
      <c r="AM629">
        <v>1677.42</v>
      </c>
      <c r="AN629">
        <v>1120</v>
      </c>
      <c r="AO629">
        <v>557.41999999999996</v>
      </c>
      <c r="AP629">
        <v>0.33229999999999998</v>
      </c>
    </row>
    <row r="630" spans="1:42" hidden="1" x14ac:dyDescent="0.35">
      <c r="A630" t="s">
        <v>913</v>
      </c>
      <c r="B630" s="1">
        <v>45097</v>
      </c>
      <c r="C630" t="s">
        <v>914</v>
      </c>
      <c r="D630" t="s">
        <v>105</v>
      </c>
      <c r="E630">
        <v>2</v>
      </c>
      <c r="F630" t="s">
        <v>24</v>
      </c>
      <c r="G630" t="s">
        <v>96</v>
      </c>
      <c r="H630" t="s">
        <v>32</v>
      </c>
      <c r="I630" t="s">
        <v>33</v>
      </c>
      <c r="J630" t="s">
        <v>34</v>
      </c>
      <c r="K630">
        <v>2023</v>
      </c>
      <c r="L630" t="s">
        <v>35</v>
      </c>
      <c r="M630" t="s">
        <v>5916</v>
      </c>
      <c r="N630" t="s">
        <v>5913</v>
      </c>
      <c r="O630" t="s">
        <v>5917</v>
      </c>
      <c r="P630" t="s">
        <v>5918</v>
      </c>
      <c r="Q630" t="s">
        <v>5919</v>
      </c>
      <c r="R630">
        <v>63000</v>
      </c>
      <c r="S630">
        <v>76000</v>
      </c>
      <c r="T630">
        <v>0.1711</v>
      </c>
      <c r="U630" t="s">
        <v>5920</v>
      </c>
      <c r="V630">
        <v>12</v>
      </c>
      <c r="W630" s="1">
        <v>44617</v>
      </c>
      <c r="X630" t="s">
        <v>5894</v>
      </c>
      <c r="Y630">
        <v>252</v>
      </c>
      <c r="Z630">
        <v>75</v>
      </c>
      <c r="AA630">
        <v>289</v>
      </c>
      <c r="AB630">
        <v>48</v>
      </c>
      <c r="AC630">
        <v>10</v>
      </c>
      <c r="AD630">
        <v>3024000</v>
      </c>
      <c r="AE630" t="s">
        <v>6025</v>
      </c>
      <c r="AF630" s="1">
        <v>46203</v>
      </c>
      <c r="AG630" t="s">
        <v>6456</v>
      </c>
      <c r="AH630" t="s">
        <v>6027</v>
      </c>
      <c r="AI630" t="s">
        <v>6028</v>
      </c>
      <c r="AJ630" t="s">
        <v>6924</v>
      </c>
      <c r="AK630">
        <v>152000</v>
      </c>
      <c r="AL630">
        <v>17844.8</v>
      </c>
      <c r="AM630">
        <v>134155.20000000001</v>
      </c>
      <c r="AN630">
        <v>126000</v>
      </c>
      <c r="AO630">
        <v>8155.2</v>
      </c>
      <c r="AP630">
        <v>6.08E-2</v>
      </c>
    </row>
    <row r="631" spans="1:42" hidden="1" x14ac:dyDescent="0.35">
      <c r="A631" t="s">
        <v>1302</v>
      </c>
      <c r="B631" s="1">
        <v>44952</v>
      </c>
      <c r="C631" t="s">
        <v>476</v>
      </c>
      <c r="D631" t="s">
        <v>173</v>
      </c>
      <c r="E631">
        <v>1</v>
      </c>
      <c r="F631" t="s">
        <v>24</v>
      </c>
      <c r="G631" t="s">
        <v>79</v>
      </c>
      <c r="H631" t="s">
        <v>25</v>
      </c>
      <c r="I631" t="s">
        <v>18</v>
      </c>
      <c r="J631" t="s">
        <v>112</v>
      </c>
      <c r="K631">
        <v>2023</v>
      </c>
      <c r="L631" t="s">
        <v>20</v>
      </c>
      <c r="M631" t="s">
        <v>5904</v>
      </c>
      <c r="N631" t="s">
        <v>5889</v>
      </c>
      <c r="O631" t="s">
        <v>5898</v>
      </c>
      <c r="P631" t="s">
        <v>5899</v>
      </c>
      <c r="Q631" t="s">
        <v>5905</v>
      </c>
      <c r="R631">
        <v>12500</v>
      </c>
      <c r="S631">
        <v>15500</v>
      </c>
      <c r="T631">
        <v>0.19350000000000001</v>
      </c>
      <c r="U631" t="s">
        <v>5901</v>
      </c>
      <c r="V631">
        <v>12</v>
      </c>
      <c r="W631" s="1">
        <v>45140</v>
      </c>
      <c r="X631" t="s">
        <v>5894</v>
      </c>
      <c r="Y631">
        <v>313</v>
      </c>
      <c r="Z631">
        <v>58</v>
      </c>
      <c r="AA631">
        <v>294</v>
      </c>
      <c r="AB631">
        <v>65</v>
      </c>
      <c r="AC631">
        <v>10</v>
      </c>
      <c r="AD631">
        <v>812500</v>
      </c>
      <c r="AE631" t="s">
        <v>6025</v>
      </c>
      <c r="AF631" s="1">
        <v>46203</v>
      </c>
      <c r="AG631" t="s">
        <v>6295</v>
      </c>
      <c r="AH631" t="s">
        <v>6027</v>
      </c>
      <c r="AI631" t="s">
        <v>6028</v>
      </c>
      <c r="AJ631" t="s">
        <v>6924</v>
      </c>
      <c r="AK631">
        <v>15500</v>
      </c>
      <c r="AL631">
        <v>1523.65</v>
      </c>
      <c r="AM631">
        <v>13976.35</v>
      </c>
      <c r="AN631">
        <v>12500</v>
      </c>
      <c r="AO631">
        <v>1476.35</v>
      </c>
      <c r="AP631">
        <v>0.1056</v>
      </c>
    </row>
    <row r="632" spans="1:42" hidden="1" x14ac:dyDescent="0.35">
      <c r="A632" t="s">
        <v>1342</v>
      </c>
      <c r="B632" s="1">
        <v>45018</v>
      </c>
      <c r="C632" t="s">
        <v>476</v>
      </c>
      <c r="D632" t="s">
        <v>216</v>
      </c>
      <c r="E632">
        <v>1</v>
      </c>
      <c r="F632" t="s">
        <v>30</v>
      </c>
      <c r="G632" t="s">
        <v>71</v>
      </c>
      <c r="H632" t="s">
        <v>17</v>
      </c>
      <c r="I632" t="s">
        <v>18</v>
      </c>
      <c r="J632" t="s">
        <v>44</v>
      </c>
      <c r="K632">
        <v>2023</v>
      </c>
      <c r="L632" t="s">
        <v>35</v>
      </c>
      <c r="M632" t="s">
        <v>5999</v>
      </c>
      <c r="N632" t="s">
        <v>5989</v>
      </c>
      <c r="O632" t="s">
        <v>6000</v>
      </c>
      <c r="P632" t="s">
        <v>6001</v>
      </c>
      <c r="Q632" t="s">
        <v>6002</v>
      </c>
      <c r="R632">
        <v>300</v>
      </c>
      <c r="S632">
        <v>500</v>
      </c>
      <c r="T632">
        <v>0.4</v>
      </c>
      <c r="U632" t="s">
        <v>5940</v>
      </c>
      <c r="V632">
        <v>3</v>
      </c>
      <c r="W632" s="1">
        <v>45115</v>
      </c>
      <c r="X632" t="s">
        <v>5894</v>
      </c>
      <c r="Y632">
        <v>197</v>
      </c>
      <c r="Z632">
        <v>100</v>
      </c>
      <c r="AA632">
        <v>205</v>
      </c>
      <c r="AB632">
        <v>66</v>
      </c>
      <c r="AC632">
        <v>10</v>
      </c>
      <c r="AD632">
        <v>19800</v>
      </c>
      <c r="AE632" t="s">
        <v>6025</v>
      </c>
      <c r="AF632" s="1">
        <v>46203</v>
      </c>
      <c r="AG632" t="s">
        <v>6295</v>
      </c>
      <c r="AH632" t="s">
        <v>6027</v>
      </c>
      <c r="AI632" t="s">
        <v>6028</v>
      </c>
      <c r="AJ632" t="s">
        <v>6924</v>
      </c>
      <c r="AK632">
        <v>500</v>
      </c>
      <c r="AL632">
        <v>40.799999999999997</v>
      </c>
      <c r="AM632">
        <v>459.2</v>
      </c>
      <c r="AN632">
        <v>300</v>
      </c>
      <c r="AO632">
        <v>159.19999999999999</v>
      </c>
      <c r="AP632">
        <v>0.34670000000000001</v>
      </c>
    </row>
    <row r="633" spans="1:42" hidden="1" x14ac:dyDescent="0.35">
      <c r="A633" t="s">
        <v>944</v>
      </c>
      <c r="B633" s="1">
        <v>45151</v>
      </c>
      <c r="C633" t="s">
        <v>945</v>
      </c>
      <c r="D633" t="s">
        <v>95</v>
      </c>
      <c r="E633">
        <v>1</v>
      </c>
      <c r="F633" t="s">
        <v>24</v>
      </c>
      <c r="G633" t="s">
        <v>96</v>
      </c>
      <c r="H633" t="s">
        <v>17</v>
      </c>
      <c r="I633" t="s">
        <v>18</v>
      </c>
      <c r="J633" t="s">
        <v>59</v>
      </c>
      <c r="K633">
        <v>2023</v>
      </c>
      <c r="L633" t="s">
        <v>60</v>
      </c>
      <c r="M633" t="s">
        <v>5948</v>
      </c>
      <c r="N633" t="s">
        <v>5949</v>
      </c>
      <c r="O633" t="s">
        <v>5950</v>
      </c>
      <c r="P633" t="s">
        <v>5951</v>
      </c>
      <c r="Q633" t="s">
        <v>5952</v>
      </c>
      <c r="R633">
        <v>2900</v>
      </c>
      <c r="S633">
        <v>3800</v>
      </c>
      <c r="T633">
        <v>0.23680000000000001</v>
      </c>
      <c r="U633" t="s">
        <v>5940</v>
      </c>
      <c r="V633">
        <v>12</v>
      </c>
      <c r="W633" s="1">
        <v>45359</v>
      </c>
      <c r="X633" t="s">
        <v>5894</v>
      </c>
      <c r="Y633">
        <v>220</v>
      </c>
      <c r="Z633">
        <v>49</v>
      </c>
      <c r="AA633">
        <v>227</v>
      </c>
      <c r="AB633">
        <v>23</v>
      </c>
      <c r="AC633">
        <v>10</v>
      </c>
      <c r="AD633">
        <v>66700</v>
      </c>
      <c r="AE633" t="s">
        <v>6025</v>
      </c>
      <c r="AF633" s="1">
        <v>46203</v>
      </c>
      <c r="AG633" t="s">
        <v>6296</v>
      </c>
      <c r="AH633" t="s">
        <v>6035</v>
      </c>
      <c r="AI633" t="s">
        <v>6028</v>
      </c>
      <c r="AJ633" t="s">
        <v>6925</v>
      </c>
      <c r="AK633">
        <v>3800</v>
      </c>
      <c r="AL633">
        <v>177.08</v>
      </c>
      <c r="AM633">
        <v>3622.92</v>
      </c>
      <c r="AN633">
        <v>2900</v>
      </c>
      <c r="AO633">
        <v>722.92</v>
      </c>
      <c r="AP633">
        <v>0.19950000000000001</v>
      </c>
    </row>
    <row r="634" spans="1:42" hidden="1" x14ac:dyDescent="0.35">
      <c r="A634" t="s">
        <v>1135</v>
      </c>
      <c r="B634" s="1">
        <v>45085</v>
      </c>
      <c r="C634" t="s">
        <v>945</v>
      </c>
      <c r="D634" t="s">
        <v>23</v>
      </c>
      <c r="E634">
        <v>1</v>
      </c>
      <c r="F634" t="s">
        <v>58</v>
      </c>
      <c r="G634" t="s">
        <v>31</v>
      </c>
      <c r="H634" t="s">
        <v>32</v>
      </c>
      <c r="I634" t="s">
        <v>33</v>
      </c>
      <c r="J634" t="s">
        <v>34</v>
      </c>
      <c r="K634">
        <v>2023</v>
      </c>
      <c r="L634" t="s">
        <v>35</v>
      </c>
      <c r="M634" t="s">
        <v>5921</v>
      </c>
      <c r="N634" t="s">
        <v>5913</v>
      </c>
      <c r="O634" t="s">
        <v>5917</v>
      </c>
      <c r="P634" t="s">
        <v>5922</v>
      </c>
      <c r="Q634" t="s">
        <v>5923</v>
      </c>
      <c r="R634">
        <v>57000</v>
      </c>
      <c r="S634">
        <v>69000</v>
      </c>
      <c r="T634">
        <v>0.1739</v>
      </c>
      <c r="U634" t="s">
        <v>5920</v>
      </c>
      <c r="V634">
        <v>12</v>
      </c>
      <c r="W634" s="1">
        <v>44862</v>
      </c>
      <c r="X634" t="s">
        <v>5894</v>
      </c>
      <c r="Y634">
        <v>244</v>
      </c>
      <c r="Z634">
        <v>55</v>
      </c>
      <c r="AA634">
        <v>276</v>
      </c>
      <c r="AB634">
        <v>9</v>
      </c>
      <c r="AC634">
        <v>10</v>
      </c>
      <c r="AD634">
        <v>513000</v>
      </c>
      <c r="AE634" t="s">
        <v>6025</v>
      </c>
      <c r="AF634" s="1">
        <v>46203</v>
      </c>
      <c r="AG634" t="s">
        <v>6296</v>
      </c>
      <c r="AH634" t="s">
        <v>6035</v>
      </c>
      <c r="AI634" t="s">
        <v>6028</v>
      </c>
      <c r="AJ634" t="s">
        <v>6924</v>
      </c>
      <c r="AK634">
        <v>69000</v>
      </c>
      <c r="AL634">
        <v>7741.8</v>
      </c>
      <c r="AM634">
        <v>61258.2</v>
      </c>
      <c r="AN634">
        <v>57000</v>
      </c>
      <c r="AO634">
        <v>4258.2</v>
      </c>
      <c r="AP634">
        <v>6.9500000000000006E-2</v>
      </c>
    </row>
    <row r="635" spans="1:42" hidden="1" x14ac:dyDescent="0.35">
      <c r="A635" t="s">
        <v>919</v>
      </c>
      <c r="B635" s="1">
        <v>45024</v>
      </c>
      <c r="C635" t="s">
        <v>553</v>
      </c>
      <c r="D635" t="s">
        <v>47</v>
      </c>
      <c r="E635">
        <v>1</v>
      </c>
      <c r="F635" t="s">
        <v>128</v>
      </c>
      <c r="G635" t="s">
        <v>71</v>
      </c>
      <c r="H635" t="s">
        <v>25</v>
      </c>
      <c r="I635" t="s">
        <v>43</v>
      </c>
      <c r="J635" t="s">
        <v>44</v>
      </c>
      <c r="K635">
        <v>2023</v>
      </c>
      <c r="L635" t="s">
        <v>35</v>
      </c>
      <c r="M635" t="s">
        <v>5995</v>
      </c>
      <c r="N635" t="s">
        <v>5989</v>
      </c>
      <c r="O635" t="s">
        <v>5996</v>
      </c>
      <c r="P635" t="s">
        <v>5997</v>
      </c>
      <c r="Q635" t="s">
        <v>5998</v>
      </c>
      <c r="R635">
        <v>280</v>
      </c>
      <c r="S635">
        <v>450</v>
      </c>
      <c r="T635">
        <v>0.37780000000000002</v>
      </c>
      <c r="U635" t="s">
        <v>5909</v>
      </c>
      <c r="V635">
        <v>6</v>
      </c>
      <c r="W635" s="1">
        <v>45144</v>
      </c>
      <c r="X635" t="s">
        <v>5894</v>
      </c>
      <c r="Y635">
        <v>217</v>
      </c>
      <c r="Z635">
        <v>86</v>
      </c>
      <c r="AA635">
        <v>212</v>
      </c>
      <c r="AB635">
        <v>73</v>
      </c>
      <c r="AC635">
        <v>10</v>
      </c>
      <c r="AD635">
        <v>20440</v>
      </c>
      <c r="AE635" t="s">
        <v>6025</v>
      </c>
      <c r="AF635" s="1">
        <v>46203</v>
      </c>
      <c r="AG635" t="s">
        <v>6335</v>
      </c>
      <c r="AH635" t="s">
        <v>6035</v>
      </c>
      <c r="AI635" t="s">
        <v>6028</v>
      </c>
      <c r="AJ635" t="s">
        <v>6924</v>
      </c>
      <c r="AK635">
        <v>450</v>
      </c>
      <c r="AL635">
        <v>59.27</v>
      </c>
      <c r="AM635">
        <v>390.73</v>
      </c>
      <c r="AN635">
        <v>280</v>
      </c>
      <c r="AO635">
        <v>110.73</v>
      </c>
      <c r="AP635">
        <v>0.28339999999999999</v>
      </c>
    </row>
    <row r="636" spans="1:42" hidden="1" x14ac:dyDescent="0.35">
      <c r="A636" t="s">
        <v>920</v>
      </c>
      <c r="B636" s="1">
        <v>45030</v>
      </c>
      <c r="C636" t="s">
        <v>921</v>
      </c>
      <c r="D636" t="s">
        <v>439</v>
      </c>
      <c r="E636">
        <v>1</v>
      </c>
      <c r="F636" t="s">
        <v>15</v>
      </c>
      <c r="G636" t="s">
        <v>96</v>
      </c>
      <c r="H636" t="s">
        <v>25</v>
      </c>
      <c r="I636" t="s">
        <v>43</v>
      </c>
      <c r="J636" t="s">
        <v>44</v>
      </c>
      <c r="K636">
        <v>2023</v>
      </c>
      <c r="L636" t="s">
        <v>35</v>
      </c>
      <c r="M636" t="s">
        <v>5953</v>
      </c>
      <c r="N636" t="s">
        <v>5949</v>
      </c>
      <c r="O636" t="s">
        <v>5954</v>
      </c>
      <c r="P636" t="s">
        <v>5951</v>
      </c>
      <c r="Q636" t="s">
        <v>5955</v>
      </c>
      <c r="R636">
        <v>1400</v>
      </c>
      <c r="S636">
        <v>1900</v>
      </c>
      <c r="T636">
        <v>0.26319999999999999</v>
      </c>
      <c r="U636" t="s">
        <v>5940</v>
      </c>
      <c r="V636">
        <v>12</v>
      </c>
      <c r="W636" s="1">
        <v>44681</v>
      </c>
      <c r="X636" t="s">
        <v>5894</v>
      </c>
      <c r="Y636">
        <v>129</v>
      </c>
      <c r="Z636">
        <v>73</v>
      </c>
      <c r="AA636">
        <v>194</v>
      </c>
      <c r="AB636">
        <v>7</v>
      </c>
      <c r="AC636">
        <v>10</v>
      </c>
      <c r="AD636">
        <v>9800</v>
      </c>
      <c r="AE636" t="s">
        <v>6025</v>
      </c>
      <c r="AF636" s="1">
        <v>46203</v>
      </c>
      <c r="AG636" t="s">
        <v>6488</v>
      </c>
      <c r="AH636" t="s">
        <v>6027</v>
      </c>
      <c r="AI636" t="s">
        <v>6028</v>
      </c>
      <c r="AJ636" t="s">
        <v>6924</v>
      </c>
      <c r="AK636">
        <v>1900</v>
      </c>
      <c r="AL636">
        <v>281.01</v>
      </c>
      <c r="AM636">
        <v>1618.99</v>
      </c>
      <c r="AN636">
        <v>1400</v>
      </c>
      <c r="AO636">
        <v>218.99</v>
      </c>
      <c r="AP636">
        <v>0.1353</v>
      </c>
    </row>
    <row r="637" spans="1:42" x14ac:dyDescent="0.35">
      <c r="A637" t="s">
        <v>1305</v>
      </c>
      <c r="B637" s="1">
        <v>45092</v>
      </c>
      <c r="C637" t="s">
        <v>482</v>
      </c>
      <c r="D637" t="s">
        <v>54</v>
      </c>
      <c r="E637">
        <v>1</v>
      </c>
      <c r="F637" t="s">
        <v>48</v>
      </c>
      <c r="G637" t="s">
        <v>71</v>
      </c>
      <c r="H637" t="s">
        <v>32</v>
      </c>
      <c r="I637" t="s">
        <v>43</v>
      </c>
      <c r="J637" t="s">
        <v>34</v>
      </c>
      <c r="K637">
        <v>2023</v>
      </c>
      <c r="L637" t="s">
        <v>35</v>
      </c>
      <c r="M637" t="s">
        <v>5888</v>
      </c>
      <c r="N637" t="s">
        <v>5889</v>
      </c>
      <c r="O637" t="s">
        <v>5890</v>
      </c>
      <c r="P637" t="s">
        <v>5891</v>
      </c>
      <c r="Q637" t="s">
        <v>5892</v>
      </c>
      <c r="R637">
        <v>52000</v>
      </c>
      <c r="S637">
        <v>65000</v>
      </c>
      <c r="T637">
        <v>0.2</v>
      </c>
      <c r="U637" t="s">
        <v>5893</v>
      </c>
      <c r="V637">
        <v>12</v>
      </c>
      <c r="W637" s="1">
        <v>45506</v>
      </c>
      <c r="X637" t="s">
        <v>5894</v>
      </c>
      <c r="Y637">
        <v>302</v>
      </c>
      <c r="Z637">
        <v>109</v>
      </c>
      <c r="AA637">
        <v>415</v>
      </c>
      <c r="AB637">
        <v>0</v>
      </c>
      <c r="AC637">
        <v>10</v>
      </c>
      <c r="AD637">
        <v>0</v>
      </c>
      <c r="AE637" t="s">
        <v>6029</v>
      </c>
      <c r="AF637" s="1">
        <v>46203</v>
      </c>
      <c r="AG637" t="s">
        <v>6297</v>
      </c>
      <c r="AH637" t="s">
        <v>6035</v>
      </c>
      <c r="AI637" t="s">
        <v>6028</v>
      </c>
      <c r="AJ637" t="s">
        <v>6924</v>
      </c>
      <c r="AK637">
        <v>65000</v>
      </c>
      <c r="AL637">
        <v>8827</v>
      </c>
      <c r="AM637">
        <v>56173</v>
      </c>
      <c r="AN637">
        <v>52000</v>
      </c>
      <c r="AO637">
        <v>4173</v>
      </c>
      <c r="AP637">
        <v>7.4300000000000005E-2</v>
      </c>
    </row>
    <row r="638" spans="1:42" hidden="1" x14ac:dyDescent="0.35">
      <c r="A638" t="s">
        <v>923</v>
      </c>
      <c r="B638" s="1">
        <v>45248</v>
      </c>
      <c r="C638" t="s">
        <v>892</v>
      </c>
      <c r="D638" t="s">
        <v>137</v>
      </c>
      <c r="E638">
        <v>1</v>
      </c>
      <c r="F638" t="s">
        <v>30</v>
      </c>
      <c r="G638" t="s">
        <v>31</v>
      </c>
      <c r="H638" t="s">
        <v>32</v>
      </c>
      <c r="I638" t="s">
        <v>33</v>
      </c>
      <c r="J638" t="s">
        <v>50</v>
      </c>
      <c r="K638">
        <v>2023</v>
      </c>
      <c r="L638" t="s">
        <v>51</v>
      </c>
      <c r="M638" t="s">
        <v>5930</v>
      </c>
      <c r="N638" t="s">
        <v>5931</v>
      </c>
      <c r="O638" t="s">
        <v>5932</v>
      </c>
      <c r="P638" t="s">
        <v>5891</v>
      </c>
      <c r="Q638" t="s">
        <v>5933</v>
      </c>
      <c r="R638">
        <v>14800</v>
      </c>
      <c r="S638">
        <v>18500</v>
      </c>
      <c r="T638">
        <v>0.2</v>
      </c>
      <c r="U638" t="s">
        <v>5893</v>
      </c>
      <c r="V638">
        <v>12</v>
      </c>
      <c r="W638" s="1">
        <v>45474</v>
      </c>
      <c r="X638" t="s">
        <v>5894</v>
      </c>
      <c r="Y638">
        <v>213</v>
      </c>
      <c r="Z638">
        <v>93</v>
      </c>
      <c r="AA638">
        <v>278</v>
      </c>
      <c r="AB638">
        <v>42</v>
      </c>
      <c r="AC638">
        <v>10</v>
      </c>
      <c r="AD638">
        <v>621600</v>
      </c>
      <c r="AE638" t="s">
        <v>6025</v>
      </c>
      <c r="AF638" s="1">
        <v>46203</v>
      </c>
      <c r="AG638" t="s">
        <v>6471</v>
      </c>
      <c r="AH638" t="s">
        <v>6027</v>
      </c>
      <c r="AI638" t="s">
        <v>6028</v>
      </c>
      <c r="AJ638" t="s">
        <v>6925</v>
      </c>
      <c r="AK638">
        <v>18500</v>
      </c>
      <c r="AL638">
        <v>715.95</v>
      </c>
      <c r="AM638">
        <v>17784.05</v>
      </c>
      <c r="AN638">
        <v>14800</v>
      </c>
      <c r="AO638">
        <v>2984.05</v>
      </c>
      <c r="AP638">
        <v>0.1678</v>
      </c>
    </row>
    <row r="639" spans="1:42" hidden="1" x14ac:dyDescent="0.35">
      <c r="A639" t="s">
        <v>1370</v>
      </c>
      <c r="B639" s="1">
        <v>45244</v>
      </c>
      <c r="C639" t="s">
        <v>482</v>
      </c>
      <c r="D639" t="s">
        <v>188</v>
      </c>
      <c r="E639">
        <v>1</v>
      </c>
      <c r="F639" t="s">
        <v>30</v>
      </c>
      <c r="G639" t="s">
        <v>96</v>
      </c>
      <c r="H639" t="s">
        <v>32</v>
      </c>
      <c r="I639" t="s">
        <v>33</v>
      </c>
      <c r="J639" t="s">
        <v>50</v>
      </c>
      <c r="K639">
        <v>2023</v>
      </c>
      <c r="L639" t="s">
        <v>51</v>
      </c>
      <c r="M639" t="s">
        <v>5936</v>
      </c>
      <c r="N639" t="s">
        <v>5931</v>
      </c>
      <c r="O639" t="s">
        <v>5937</v>
      </c>
      <c r="P639" t="s">
        <v>5938</v>
      </c>
      <c r="Q639" t="s">
        <v>5939</v>
      </c>
      <c r="R639">
        <v>3400</v>
      </c>
      <c r="S639">
        <v>4500</v>
      </c>
      <c r="T639">
        <v>0.24440000000000001</v>
      </c>
      <c r="U639" t="s">
        <v>5940</v>
      </c>
      <c r="V639">
        <v>6</v>
      </c>
      <c r="W639" s="1">
        <v>45061</v>
      </c>
      <c r="X639" t="s">
        <v>5894</v>
      </c>
      <c r="Y639">
        <v>200</v>
      </c>
      <c r="Z639">
        <v>91</v>
      </c>
      <c r="AA639">
        <v>223</v>
      </c>
      <c r="AB639">
        <v>18</v>
      </c>
      <c r="AC639">
        <v>10</v>
      </c>
      <c r="AD639">
        <v>61200</v>
      </c>
      <c r="AE639" t="s">
        <v>6025</v>
      </c>
      <c r="AF639" s="1">
        <v>46203</v>
      </c>
      <c r="AG639" t="s">
        <v>6297</v>
      </c>
      <c r="AH639" t="s">
        <v>6035</v>
      </c>
      <c r="AI639" t="s">
        <v>6028</v>
      </c>
      <c r="AJ639" t="s">
        <v>6925</v>
      </c>
      <c r="AK639">
        <v>4500</v>
      </c>
      <c r="AL639">
        <v>270</v>
      </c>
      <c r="AM639">
        <v>4230</v>
      </c>
      <c r="AN639">
        <v>3400</v>
      </c>
      <c r="AO639">
        <v>830</v>
      </c>
      <c r="AP639">
        <v>0.19620000000000001</v>
      </c>
    </row>
    <row r="640" spans="1:42" hidden="1" x14ac:dyDescent="0.35">
      <c r="A640" t="s">
        <v>924</v>
      </c>
      <c r="B640" s="1">
        <v>44953</v>
      </c>
      <c r="C640" t="s">
        <v>925</v>
      </c>
      <c r="D640" t="s">
        <v>118</v>
      </c>
      <c r="E640">
        <v>1</v>
      </c>
      <c r="F640" t="s">
        <v>30</v>
      </c>
      <c r="G640" t="s">
        <v>31</v>
      </c>
      <c r="H640" t="s">
        <v>32</v>
      </c>
      <c r="I640" t="s">
        <v>33</v>
      </c>
      <c r="J640" t="s">
        <v>112</v>
      </c>
      <c r="K640">
        <v>2023</v>
      </c>
      <c r="L640" t="s">
        <v>20</v>
      </c>
      <c r="M640" t="s">
        <v>5902</v>
      </c>
      <c r="N640" t="s">
        <v>5889</v>
      </c>
      <c r="O640" t="s">
        <v>5898</v>
      </c>
      <c r="P640" t="s">
        <v>5899</v>
      </c>
      <c r="Q640" t="s">
        <v>5903</v>
      </c>
      <c r="R640">
        <v>74000</v>
      </c>
      <c r="S640">
        <v>88000</v>
      </c>
      <c r="T640">
        <v>0.15909999999999999</v>
      </c>
      <c r="U640" t="s">
        <v>5901</v>
      </c>
      <c r="V640">
        <v>12</v>
      </c>
      <c r="W640" s="1">
        <v>45459</v>
      </c>
      <c r="X640" t="s">
        <v>5894</v>
      </c>
      <c r="Y640">
        <v>214</v>
      </c>
      <c r="Z640">
        <v>97</v>
      </c>
      <c r="AA640">
        <v>218</v>
      </c>
      <c r="AB640">
        <v>43</v>
      </c>
      <c r="AC640">
        <v>10</v>
      </c>
      <c r="AD640">
        <v>3182000</v>
      </c>
      <c r="AE640" t="s">
        <v>6025</v>
      </c>
      <c r="AF640" s="1">
        <v>46203</v>
      </c>
      <c r="AG640" t="s">
        <v>6490</v>
      </c>
      <c r="AH640" t="s">
        <v>6027</v>
      </c>
      <c r="AI640" t="s">
        <v>6028</v>
      </c>
      <c r="AJ640" t="s">
        <v>6924</v>
      </c>
      <c r="AK640">
        <v>88000</v>
      </c>
      <c r="AL640">
        <v>12302.4</v>
      </c>
      <c r="AM640">
        <v>75697.600000000006</v>
      </c>
      <c r="AN640">
        <v>74000</v>
      </c>
      <c r="AO640">
        <v>1697.6</v>
      </c>
      <c r="AP640">
        <v>2.24E-2</v>
      </c>
    </row>
    <row r="641" spans="1:42" hidden="1" x14ac:dyDescent="0.35">
      <c r="A641" t="s">
        <v>926</v>
      </c>
      <c r="B641" s="1">
        <v>45168</v>
      </c>
      <c r="C641" t="s">
        <v>927</v>
      </c>
      <c r="D641" t="s">
        <v>29</v>
      </c>
      <c r="E641">
        <v>1</v>
      </c>
      <c r="F641" t="s">
        <v>24</v>
      </c>
      <c r="G641" t="s">
        <v>31</v>
      </c>
      <c r="H641" t="s">
        <v>25</v>
      </c>
      <c r="I641" t="s">
        <v>43</v>
      </c>
      <c r="J641" t="s">
        <v>59</v>
      </c>
      <c r="K641">
        <v>2023</v>
      </c>
      <c r="L641" t="s">
        <v>60</v>
      </c>
      <c r="M641" t="s">
        <v>5985</v>
      </c>
      <c r="N641" t="s">
        <v>5974</v>
      </c>
      <c r="O641" t="s">
        <v>5986</v>
      </c>
      <c r="P641" t="s">
        <v>5979</v>
      </c>
      <c r="Q641" t="s">
        <v>5987</v>
      </c>
      <c r="R641">
        <v>500</v>
      </c>
      <c r="S641">
        <v>750</v>
      </c>
      <c r="T641">
        <v>0.33329999999999999</v>
      </c>
      <c r="U641" t="s">
        <v>5920</v>
      </c>
      <c r="V641">
        <v>24</v>
      </c>
      <c r="W641" s="1">
        <v>45007</v>
      </c>
      <c r="X641" t="s">
        <v>5894</v>
      </c>
      <c r="Y641">
        <v>294</v>
      </c>
      <c r="Z641">
        <v>81</v>
      </c>
      <c r="AA641">
        <v>264</v>
      </c>
      <c r="AB641">
        <v>82</v>
      </c>
      <c r="AC641">
        <v>10</v>
      </c>
      <c r="AD641">
        <v>41000</v>
      </c>
      <c r="AE641" t="s">
        <v>6025</v>
      </c>
      <c r="AF641" s="1">
        <v>46203</v>
      </c>
      <c r="AG641" t="s">
        <v>6491</v>
      </c>
      <c r="AH641" t="s">
        <v>6027</v>
      </c>
      <c r="AI641" t="s">
        <v>6028</v>
      </c>
      <c r="AJ641" t="s">
        <v>6925</v>
      </c>
      <c r="AK641">
        <v>750</v>
      </c>
      <c r="AL641">
        <v>105.98</v>
      </c>
      <c r="AM641">
        <v>644.02</v>
      </c>
      <c r="AN641">
        <v>500</v>
      </c>
      <c r="AO641">
        <v>144.02000000000001</v>
      </c>
      <c r="AP641">
        <v>0.22359999999999999</v>
      </c>
    </row>
    <row r="642" spans="1:42" hidden="1" x14ac:dyDescent="0.35">
      <c r="A642" t="s">
        <v>1275</v>
      </c>
      <c r="B642" s="1">
        <v>45259</v>
      </c>
      <c r="C642" t="s">
        <v>486</v>
      </c>
      <c r="D642" t="s">
        <v>221</v>
      </c>
      <c r="E642">
        <v>1</v>
      </c>
      <c r="F642" t="s">
        <v>128</v>
      </c>
      <c r="G642" t="s">
        <v>67</v>
      </c>
      <c r="H642" t="s">
        <v>32</v>
      </c>
      <c r="I642" t="s">
        <v>43</v>
      </c>
      <c r="J642" t="s">
        <v>50</v>
      </c>
      <c r="K642">
        <v>2023</v>
      </c>
      <c r="L642" t="s">
        <v>51</v>
      </c>
      <c r="M642" t="s">
        <v>5966</v>
      </c>
      <c r="N642" t="s">
        <v>5967</v>
      </c>
      <c r="O642" t="s">
        <v>5968</v>
      </c>
      <c r="P642" t="s">
        <v>5899</v>
      </c>
      <c r="Q642" t="s">
        <v>5969</v>
      </c>
      <c r="R642">
        <v>11500</v>
      </c>
      <c r="S642">
        <v>14500</v>
      </c>
      <c r="T642">
        <v>0.2069</v>
      </c>
      <c r="U642" t="s">
        <v>5901</v>
      </c>
      <c r="V642">
        <v>12</v>
      </c>
      <c r="W642" s="1">
        <v>44903</v>
      </c>
      <c r="X642" t="s">
        <v>5894</v>
      </c>
      <c r="Y642">
        <v>217</v>
      </c>
      <c r="Z642">
        <v>53</v>
      </c>
      <c r="AA642">
        <v>253</v>
      </c>
      <c r="AB642">
        <v>61</v>
      </c>
      <c r="AC642">
        <v>10</v>
      </c>
      <c r="AD642">
        <v>701500</v>
      </c>
      <c r="AE642" t="s">
        <v>6025</v>
      </c>
      <c r="AF642" s="1">
        <v>46203</v>
      </c>
      <c r="AG642" t="s">
        <v>6298</v>
      </c>
      <c r="AH642" t="s">
        <v>6035</v>
      </c>
      <c r="AI642" t="s">
        <v>6028</v>
      </c>
      <c r="AJ642" t="s">
        <v>6925</v>
      </c>
      <c r="AK642">
        <v>14500</v>
      </c>
      <c r="AL642">
        <v>1576.15</v>
      </c>
      <c r="AM642">
        <v>12923.85</v>
      </c>
      <c r="AN642">
        <v>11500</v>
      </c>
      <c r="AO642">
        <v>1423.85</v>
      </c>
      <c r="AP642">
        <v>0.11020000000000001</v>
      </c>
    </row>
    <row r="643" spans="1:42" hidden="1" x14ac:dyDescent="0.35">
      <c r="A643" t="s">
        <v>928</v>
      </c>
      <c r="B643" s="1">
        <v>45067</v>
      </c>
      <c r="C643" t="s">
        <v>929</v>
      </c>
      <c r="D643" t="s">
        <v>95</v>
      </c>
      <c r="E643">
        <v>1</v>
      </c>
      <c r="F643" t="s">
        <v>24</v>
      </c>
      <c r="G643" t="s">
        <v>67</v>
      </c>
      <c r="H643" t="s">
        <v>25</v>
      </c>
      <c r="I643" t="s">
        <v>43</v>
      </c>
      <c r="J643" t="s">
        <v>75</v>
      </c>
      <c r="K643">
        <v>2023</v>
      </c>
      <c r="L643" t="s">
        <v>35</v>
      </c>
      <c r="M643" t="s">
        <v>5948</v>
      </c>
      <c r="N643" t="s">
        <v>5949</v>
      </c>
      <c r="O643" t="s">
        <v>5950</v>
      </c>
      <c r="P643" t="s">
        <v>5951</v>
      </c>
      <c r="Q643" t="s">
        <v>5952</v>
      </c>
      <c r="R643">
        <v>2900</v>
      </c>
      <c r="S643">
        <v>3800</v>
      </c>
      <c r="T643">
        <v>0.23680000000000001</v>
      </c>
      <c r="U643" t="s">
        <v>5940</v>
      </c>
      <c r="V643">
        <v>12</v>
      </c>
      <c r="W643" s="1">
        <v>45359</v>
      </c>
      <c r="X643" t="s">
        <v>5894</v>
      </c>
      <c r="Y643">
        <v>220</v>
      </c>
      <c r="Z643">
        <v>49</v>
      </c>
      <c r="AA643">
        <v>227</v>
      </c>
      <c r="AB643">
        <v>23</v>
      </c>
      <c r="AC643">
        <v>10</v>
      </c>
      <c r="AD643">
        <v>66700</v>
      </c>
      <c r="AE643" t="s">
        <v>6025</v>
      </c>
      <c r="AF643" s="1">
        <v>46203</v>
      </c>
      <c r="AG643" t="s">
        <v>6492</v>
      </c>
      <c r="AH643" t="s">
        <v>6027</v>
      </c>
      <c r="AI643" t="s">
        <v>6028</v>
      </c>
      <c r="AJ643" t="s">
        <v>6924</v>
      </c>
      <c r="AK643">
        <v>3800</v>
      </c>
      <c r="AL643">
        <v>473.1</v>
      </c>
      <c r="AM643">
        <v>3326.9</v>
      </c>
      <c r="AN643">
        <v>2900</v>
      </c>
      <c r="AO643">
        <v>426.9</v>
      </c>
      <c r="AP643">
        <v>0.1283</v>
      </c>
    </row>
    <row r="644" spans="1:42" x14ac:dyDescent="0.35">
      <c r="A644" t="s">
        <v>930</v>
      </c>
      <c r="B644" s="1">
        <v>44961</v>
      </c>
      <c r="C644" t="s">
        <v>693</v>
      </c>
      <c r="D644" t="s">
        <v>42</v>
      </c>
      <c r="E644">
        <v>4</v>
      </c>
      <c r="F644" t="s">
        <v>58</v>
      </c>
      <c r="G644" t="s">
        <v>31</v>
      </c>
      <c r="H644" t="s">
        <v>32</v>
      </c>
      <c r="I644" t="s">
        <v>33</v>
      </c>
      <c r="J644" t="s">
        <v>19</v>
      </c>
      <c r="K644">
        <v>2023</v>
      </c>
      <c r="L644" t="s">
        <v>20</v>
      </c>
      <c r="M644" t="s">
        <v>5897</v>
      </c>
      <c r="N644" t="s">
        <v>5889</v>
      </c>
      <c r="O644" t="s">
        <v>5898</v>
      </c>
      <c r="P644" t="s">
        <v>5899</v>
      </c>
      <c r="Q644" t="s">
        <v>5900</v>
      </c>
      <c r="R644">
        <v>31000</v>
      </c>
      <c r="S644">
        <v>38000</v>
      </c>
      <c r="T644">
        <v>0.1842</v>
      </c>
      <c r="U644" t="s">
        <v>5901</v>
      </c>
      <c r="V644">
        <v>12</v>
      </c>
      <c r="W644" s="1">
        <v>45246</v>
      </c>
      <c r="X644" t="s">
        <v>5894</v>
      </c>
      <c r="Y644">
        <v>278</v>
      </c>
      <c r="Z644">
        <v>80</v>
      </c>
      <c r="AA644">
        <v>346</v>
      </c>
      <c r="AB644">
        <v>0</v>
      </c>
      <c r="AC644">
        <v>10</v>
      </c>
      <c r="AD644">
        <v>0</v>
      </c>
      <c r="AE644" t="s">
        <v>6029</v>
      </c>
      <c r="AF644" s="1">
        <v>46203</v>
      </c>
      <c r="AG644" t="s">
        <v>6405</v>
      </c>
      <c r="AH644" t="s">
        <v>6035</v>
      </c>
      <c r="AI644" t="s">
        <v>6028</v>
      </c>
      <c r="AJ644" t="s">
        <v>6924</v>
      </c>
      <c r="AK644">
        <v>152000</v>
      </c>
      <c r="AL644">
        <v>21508</v>
      </c>
      <c r="AM644">
        <v>130492</v>
      </c>
      <c r="AN644">
        <v>124000</v>
      </c>
      <c r="AO644">
        <v>6492</v>
      </c>
      <c r="AP644">
        <v>4.9799999999999997E-2</v>
      </c>
    </row>
    <row r="645" spans="1:42" hidden="1" x14ac:dyDescent="0.35">
      <c r="A645" t="s">
        <v>1277</v>
      </c>
      <c r="B645" s="1">
        <v>45153</v>
      </c>
      <c r="C645" t="s">
        <v>490</v>
      </c>
      <c r="D645" t="s">
        <v>14</v>
      </c>
      <c r="E645">
        <v>2</v>
      </c>
      <c r="F645" t="s">
        <v>128</v>
      </c>
      <c r="G645" t="s">
        <v>31</v>
      </c>
      <c r="H645" t="s">
        <v>32</v>
      </c>
      <c r="I645" t="s">
        <v>26</v>
      </c>
      <c r="J645" t="s">
        <v>59</v>
      </c>
      <c r="K645">
        <v>2023</v>
      </c>
      <c r="L645" t="s">
        <v>60</v>
      </c>
      <c r="M645" t="s">
        <v>5934</v>
      </c>
      <c r="N645" t="s">
        <v>5931</v>
      </c>
      <c r="O645" t="s">
        <v>5932</v>
      </c>
      <c r="P645" t="s">
        <v>5891</v>
      </c>
      <c r="Q645" t="s">
        <v>5935</v>
      </c>
      <c r="R645">
        <v>10800</v>
      </c>
      <c r="S645">
        <v>13500</v>
      </c>
      <c r="T645">
        <v>0.2</v>
      </c>
      <c r="U645" t="s">
        <v>5893</v>
      </c>
      <c r="V645">
        <v>12</v>
      </c>
      <c r="W645" s="1">
        <v>44567</v>
      </c>
      <c r="X645" t="s">
        <v>5894</v>
      </c>
      <c r="Y645">
        <v>169</v>
      </c>
      <c r="Z645">
        <v>68</v>
      </c>
      <c r="AA645">
        <v>202</v>
      </c>
      <c r="AB645">
        <v>85</v>
      </c>
      <c r="AC645">
        <v>10</v>
      </c>
      <c r="AD645">
        <v>918000</v>
      </c>
      <c r="AE645" t="s">
        <v>6025</v>
      </c>
      <c r="AF645" s="1">
        <v>46203</v>
      </c>
      <c r="AG645" t="s">
        <v>6300</v>
      </c>
      <c r="AH645" t="s">
        <v>6027</v>
      </c>
      <c r="AI645" t="s">
        <v>6028</v>
      </c>
      <c r="AJ645" t="s">
        <v>6925</v>
      </c>
      <c r="AK645">
        <v>27000</v>
      </c>
      <c r="AL645">
        <v>1571.4</v>
      </c>
      <c r="AM645">
        <v>25428.6</v>
      </c>
      <c r="AN645">
        <v>21600</v>
      </c>
      <c r="AO645">
        <v>3828.6</v>
      </c>
      <c r="AP645">
        <v>0.15060000000000001</v>
      </c>
    </row>
    <row r="646" spans="1:42" hidden="1" x14ac:dyDescent="0.35">
      <c r="A646" t="s">
        <v>935</v>
      </c>
      <c r="B646" s="1">
        <v>45287</v>
      </c>
      <c r="C646" t="s">
        <v>936</v>
      </c>
      <c r="D646" t="s">
        <v>208</v>
      </c>
      <c r="E646">
        <v>2</v>
      </c>
      <c r="F646" t="s">
        <v>58</v>
      </c>
      <c r="G646" t="s">
        <v>96</v>
      </c>
      <c r="H646" t="s">
        <v>32</v>
      </c>
      <c r="I646" t="s">
        <v>18</v>
      </c>
      <c r="J646" t="s">
        <v>155</v>
      </c>
      <c r="K646">
        <v>2023</v>
      </c>
      <c r="L646" t="s">
        <v>51</v>
      </c>
      <c r="M646" t="s">
        <v>5910</v>
      </c>
      <c r="N646" t="s">
        <v>5889</v>
      </c>
      <c r="O646" t="s">
        <v>5898</v>
      </c>
      <c r="P646" t="s">
        <v>5907</v>
      </c>
      <c r="Q646" t="s">
        <v>5911</v>
      </c>
      <c r="R646">
        <v>10500</v>
      </c>
      <c r="S646">
        <v>13000</v>
      </c>
      <c r="T646">
        <v>0.1923</v>
      </c>
      <c r="U646" t="s">
        <v>5909</v>
      </c>
      <c r="V646">
        <v>12</v>
      </c>
      <c r="W646" s="1">
        <v>45395</v>
      </c>
      <c r="X646" t="s">
        <v>5894</v>
      </c>
      <c r="Y646">
        <v>256</v>
      </c>
      <c r="Z646">
        <v>119</v>
      </c>
      <c r="AA646">
        <v>288</v>
      </c>
      <c r="AB646">
        <v>32</v>
      </c>
      <c r="AC646">
        <v>10</v>
      </c>
      <c r="AD646">
        <v>336000</v>
      </c>
      <c r="AE646" t="s">
        <v>6025</v>
      </c>
      <c r="AF646" s="1">
        <v>46203</v>
      </c>
      <c r="AG646" t="s">
        <v>6480</v>
      </c>
      <c r="AH646" t="s">
        <v>6035</v>
      </c>
      <c r="AI646" t="s">
        <v>6028</v>
      </c>
      <c r="AJ646" t="s">
        <v>6925</v>
      </c>
      <c r="AK646">
        <v>26000</v>
      </c>
      <c r="AL646">
        <v>20.8</v>
      </c>
      <c r="AM646">
        <v>25979.200000000001</v>
      </c>
      <c r="AN646">
        <v>21000</v>
      </c>
      <c r="AO646">
        <v>4979.2</v>
      </c>
      <c r="AP646">
        <v>0.19170000000000001</v>
      </c>
    </row>
    <row r="647" spans="1:42" hidden="1" x14ac:dyDescent="0.35">
      <c r="A647" t="s">
        <v>940</v>
      </c>
      <c r="B647" s="1">
        <v>45175</v>
      </c>
      <c r="C647" t="s">
        <v>941</v>
      </c>
      <c r="D647" t="s">
        <v>208</v>
      </c>
      <c r="E647">
        <v>1</v>
      </c>
      <c r="F647" t="s">
        <v>30</v>
      </c>
      <c r="G647" t="s">
        <v>31</v>
      </c>
      <c r="H647" t="s">
        <v>25</v>
      </c>
      <c r="I647" t="s">
        <v>33</v>
      </c>
      <c r="J647" t="s">
        <v>109</v>
      </c>
      <c r="K647">
        <v>2023</v>
      </c>
      <c r="L647" t="s">
        <v>60</v>
      </c>
      <c r="M647" t="s">
        <v>5910</v>
      </c>
      <c r="N647" t="s">
        <v>5889</v>
      </c>
      <c r="O647" t="s">
        <v>5898</v>
      </c>
      <c r="P647" t="s">
        <v>5907</v>
      </c>
      <c r="Q647" t="s">
        <v>5911</v>
      </c>
      <c r="R647">
        <v>10500</v>
      </c>
      <c r="S647">
        <v>13000</v>
      </c>
      <c r="T647">
        <v>0.1923</v>
      </c>
      <c r="U647" t="s">
        <v>5909</v>
      </c>
      <c r="V647">
        <v>12</v>
      </c>
      <c r="W647" s="1">
        <v>45395</v>
      </c>
      <c r="X647" t="s">
        <v>5894</v>
      </c>
      <c r="Y647">
        <v>256</v>
      </c>
      <c r="Z647">
        <v>119</v>
      </c>
      <c r="AA647">
        <v>288</v>
      </c>
      <c r="AB647">
        <v>32</v>
      </c>
      <c r="AC647">
        <v>10</v>
      </c>
      <c r="AD647">
        <v>336000</v>
      </c>
      <c r="AE647" t="s">
        <v>6025</v>
      </c>
      <c r="AF647" s="1">
        <v>46203</v>
      </c>
      <c r="AG647" t="s">
        <v>6337</v>
      </c>
      <c r="AH647" t="s">
        <v>6035</v>
      </c>
      <c r="AI647" t="s">
        <v>6028</v>
      </c>
      <c r="AJ647" t="s">
        <v>6925</v>
      </c>
      <c r="AK647">
        <v>13000</v>
      </c>
      <c r="AL647">
        <v>1106.3</v>
      </c>
      <c r="AM647">
        <v>11893.7</v>
      </c>
      <c r="AN647">
        <v>10500</v>
      </c>
      <c r="AO647">
        <v>1393.7</v>
      </c>
      <c r="AP647">
        <v>0.1172</v>
      </c>
    </row>
    <row r="648" spans="1:42" hidden="1" x14ac:dyDescent="0.35">
      <c r="A648" t="s">
        <v>1105</v>
      </c>
      <c r="B648" s="1">
        <v>45019</v>
      </c>
      <c r="C648" t="s">
        <v>497</v>
      </c>
      <c r="D648" t="s">
        <v>188</v>
      </c>
      <c r="E648">
        <v>1</v>
      </c>
      <c r="F648" t="s">
        <v>58</v>
      </c>
      <c r="G648" t="s">
        <v>16</v>
      </c>
      <c r="H648" t="s">
        <v>32</v>
      </c>
      <c r="I648" t="s">
        <v>43</v>
      </c>
      <c r="J648" t="s">
        <v>44</v>
      </c>
      <c r="K648">
        <v>2023</v>
      </c>
      <c r="L648" t="s">
        <v>35</v>
      </c>
      <c r="M648" t="s">
        <v>5936</v>
      </c>
      <c r="N648" t="s">
        <v>5931</v>
      </c>
      <c r="O648" t="s">
        <v>5937</v>
      </c>
      <c r="P648" t="s">
        <v>5938</v>
      </c>
      <c r="Q648" t="s">
        <v>5939</v>
      </c>
      <c r="R648">
        <v>3400</v>
      </c>
      <c r="S648">
        <v>4500</v>
      </c>
      <c r="T648">
        <v>0.24440000000000001</v>
      </c>
      <c r="U648" t="s">
        <v>5940</v>
      </c>
      <c r="V648">
        <v>6</v>
      </c>
      <c r="W648" s="1">
        <v>45061</v>
      </c>
      <c r="X648" t="s">
        <v>5894</v>
      </c>
      <c r="Y648">
        <v>200</v>
      </c>
      <c r="Z648">
        <v>91</v>
      </c>
      <c r="AA648">
        <v>223</v>
      </c>
      <c r="AB648">
        <v>18</v>
      </c>
      <c r="AC648">
        <v>10</v>
      </c>
      <c r="AD648">
        <v>61200</v>
      </c>
      <c r="AE648" t="s">
        <v>6025</v>
      </c>
      <c r="AF648" s="1">
        <v>46203</v>
      </c>
      <c r="AG648" t="s">
        <v>6304</v>
      </c>
      <c r="AH648" t="s">
        <v>6035</v>
      </c>
      <c r="AI648" t="s">
        <v>6028</v>
      </c>
      <c r="AJ648" t="s">
        <v>6924</v>
      </c>
      <c r="AK648">
        <v>4500</v>
      </c>
      <c r="AL648">
        <v>145.35</v>
      </c>
      <c r="AM648">
        <v>4354.6499999999996</v>
      </c>
      <c r="AN648">
        <v>3400</v>
      </c>
      <c r="AO648">
        <v>954.65</v>
      </c>
      <c r="AP648">
        <v>0.21920000000000001</v>
      </c>
    </row>
    <row r="649" spans="1:42" hidden="1" x14ac:dyDescent="0.35">
      <c r="A649" t="s">
        <v>942</v>
      </c>
      <c r="B649" s="1">
        <v>44975</v>
      </c>
      <c r="C649" t="s">
        <v>943</v>
      </c>
      <c r="D649" t="s">
        <v>78</v>
      </c>
      <c r="E649">
        <v>3</v>
      </c>
      <c r="F649" t="s">
        <v>24</v>
      </c>
      <c r="G649" t="s">
        <v>31</v>
      </c>
      <c r="H649" t="s">
        <v>32</v>
      </c>
      <c r="I649" t="s">
        <v>33</v>
      </c>
      <c r="J649" t="s">
        <v>19</v>
      </c>
      <c r="K649">
        <v>2023</v>
      </c>
      <c r="L649" t="s">
        <v>20</v>
      </c>
      <c r="M649" t="s">
        <v>5992</v>
      </c>
      <c r="N649" t="s">
        <v>5989</v>
      </c>
      <c r="O649" t="s">
        <v>5993</v>
      </c>
      <c r="P649" t="s">
        <v>5899</v>
      </c>
      <c r="Q649" t="s">
        <v>5994</v>
      </c>
      <c r="R649">
        <v>850</v>
      </c>
      <c r="S649">
        <v>1200</v>
      </c>
      <c r="T649">
        <v>0.29170000000000001</v>
      </c>
      <c r="U649" t="s">
        <v>5901</v>
      </c>
      <c r="V649">
        <v>6</v>
      </c>
      <c r="W649" s="1">
        <v>45066</v>
      </c>
      <c r="X649" t="s">
        <v>5894</v>
      </c>
      <c r="Y649">
        <v>275</v>
      </c>
      <c r="Z649">
        <v>92</v>
      </c>
      <c r="AA649">
        <v>285</v>
      </c>
      <c r="AB649">
        <v>78</v>
      </c>
      <c r="AC649">
        <v>10</v>
      </c>
      <c r="AD649">
        <v>66300</v>
      </c>
      <c r="AE649" t="s">
        <v>6025</v>
      </c>
      <c r="AF649" s="1">
        <v>46203</v>
      </c>
      <c r="AG649" t="s">
        <v>6470</v>
      </c>
      <c r="AH649" t="s">
        <v>6035</v>
      </c>
      <c r="AI649" t="s">
        <v>6028</v>
      </c>
      <c r="AJ649" t="s">
        <v>6924</v>
      </c>
      <c r="AK649">
        <v>3600</v>
      </c>
      <c r="AL649">
        <v>282.95999999999998</v>
      </c>
      <c r="AM649">
        <v>3317.04</v>
      </c>
      <c r="AN649">
        <v>2550</v>
      </c>
      <c r="AO649">
        <v>767.04</v>
      </c>
      <c r="AP649">
        <v>0.23119999999999999</v>
      </c>
    </row>
    <row r="650" spans="1:42" hidden="1" x14ac:dyDescent="0.35">
      <c r="A650" t="s">
        <v>1391</v>
      </c>
      <c r="B650" s="1">
        <v>45071</v>
      </c>
      <c r="C650" t="s">
        <v>497</v>
      </c>
      <c r="D650" t="s">
        <v>23</v>
      </c>
      <c r="E650">
        <v>1</v>
      </c>
      <c r="F650" t="s">
        <v>48</v>
      </c>
      <c r="G650" t="s">
        <v>31</v>
      </c>
      <c r="H650" t="s">
        <v>25</v>
      </c>
      <c r="I650" t="s">
        <v>33</v>
      </c>
      <c r="J650" t="s">
        <v>75</v>
      </c>
      <c r="K650">
        <v>2023</v>
      </c>
      <c r="L650" t="s">
        <v>35</v>
      </c>
      <c r="M650" t="s">
        <v>5921</v>
      </c>
      <c r="N650" t="s">
        <v>5913</v>
      </c>
      <c r="O650" t="s">
        <v>5917</v>
      </c>
      <c r="P650" t="s">
        <v>5922</v>
      </c>
      <c r="Q650" t="s">
        <v>5923</v>
      </c>
      <c r="R650">
        <v>57000</v>
      </c>
      <c r="S650">
        <v>69000</v>
      </c>
      <c r="T650">
        <v>0.1739</v>
      </c>
      <c r="U650" t="s">
        <v>5920</v>
      </c>
      <c r="V650">
        <v>12</v>
      </c>
      <c r="W650" s="1">
        <v>44862</v>
      </c>
      <c r="X650" t="s">
        <v>5894</v>
      </c>
      <c r="Y650">
        <v>244</v>
      </c>
      <c r="Z650">
        <v>55</v>
      </c>
      <c r="AA650">
        <v>276</v>
      </c>
      <c r="AB650">
        <v>9</v>
      </c>
      <c r="AC650">
        <v>10</v>
      </c>
      <c r="AD650">
        <v>513000</v>
      </c>
      <c r="AE650" t="s">
        <v>6025</v>
      </c>
      <c r="AF650" s="1">
        <v>46203</v>
      </c>
      <c r="AG650" t="s">
        <v>6304</v>
      </c>
      <c r="AH650" t="s">
        <v>6035</v>
      </c>
      <c r="AI650" t="s">
        <v>6028</v>
      </c>
      <c r="AJ650" t="s">
        <v>6924</v>
      </c>
      <c r="AK650">
        <v>69000</v>
      </c>
      <c r="AL650">
        <v>7327.8</v>
      </c>
      <c r="AM650">
        <v>61672.2</v>
      </c>
      <c r="AN650">
        <v>57000</v>
      </c>
      <c r="AO650">
        <v>4672.2</v>
      </c>
      <c r="AP650">
        <v>7.5800000000000006E-2</v>
      </c>
    </row>
    <row r="651" spans="1:42" hidden="1" x14ac:dyDescent="0.35">
      <c r="A651" t="s">
        <v>1427</v>
      </c>
      <c r="B651" s="1">
        <v>45243</v>
      </c>
      <c r="C651" t="s">
        <v>497</v>
      </c>
      <c r="D651" t="s">
        <v>70</v>
      </c>
      <c r="E651">
        <v>2</v>
      </c>
      <c r="F651" t="s">
        <v>24</v>
      </c>
      <c r="G651" t="s">
        <v>31</v>
      </c>
      <c r="H651" t="s">
        <v>32</v>
      </c>
      <c r="I651" t="s">
        <v>18</v>
      </c>
      <c r="J651" t="s">
        <v>50</v>
      </c>
      <c r="K651">
        <v>2023</v>
      </c>
      <c r="L651" t="s">
        <v>51</v>
      </c>
      <c r="M651" t="s">
        <v>5970</v>
      </c>
      <c r="N651" t="s">
        <v>5949</v>
      </c>
      <c r="O651" t="s">
        <v>5971</v>
      </c>
      <c r="P651" t="s">
        <v>5922</v>
      </c>
      <c r="Q651" t="s">
        <v>5972</v>
      </c>
      <c r="R651">
        <v>9500</v>
      </c>
      <c r="S651">
        <v>12000</v>
      </c>
      <c r="T651">
        <v>0.20830000000000001</v>
      </c>
      <c r="U651" t="s">
        <v>5920</v>
      </c>
      <c r="V651">
        <v>12</v>
      </c>
      <c r="W651" s="1">
        <v>44840</v>
      </c>
      <c r="X651" t="s">
        <v>5894</v>
      </c>
      <c r="Y651">
        <v>160</v>
      </c>
      <c r="Z651">
        <v>82</v>
      </c>
      <c r="AA651">
        <v>171</v>
      </c>
      <c r="AB651">
        <v>27</v>
      </c>
      <c r="AC651">
        <v>10</v>
      </c>
      <c r="AD651">
        <v>256500</v>
      </c>
      <c r="AE651" t="s">
        <v>6025</v>
      </c>
      <c r="AF651" s="1">
        <v>46203</v>
      </c>
      <c r="AG651" t="s">
        <v>6304</v>
      </c>
      <c r="AH651" t="s">
        <v>6035</v>
      </c>
      <c r="AI651" t="s">
        <v>6028</v>
      </c>
      <c r="AJ651" t="s">
        <v>6925</v>
      </c>
      <c r="AK651">
        <v>24000</v>
      </c>
      <c r="AL651">
        <v>3124.8</v>
      </c>
      <c r="AM651">
        <v>20875.2</v>
      </c>
      <c r="AN651">
        <v>19000</v>
      </c>
      <c r="AO651">
        <v>1875.2</v>
      </c>
      <c r="AP651">
        <v>8.9800000000000005E-2</v>
      </c>
    </row>
    <row r="652" spans="1:42" hidden="1" x14ac:dyDescent="0.35">
      <c r="A652" t="s">
        <v>946</v>
      </c>
      <c r="B652" s="1">
        <v>45021</v>
      </c>
      <c r="C652" t="s">
        <v>947</v>
      </c>
      <c r="D652" t="s">
        <v>439</v>
      </c>
      <c r="E652">
        <v>1</v>
      </c>
      <c r="F652" t="s">
        <v>24</v>
      </c>
      <c r="G652" t="s">
        <v>31</v>
      </c>
      <c r="H652" t="s">
        <v>25</v>
      </c>
      <c r="I652" t="s">
        <v>33</v>
      </c>
      <c r="J652" t="s">
        <v>44</v>
      </c>
      <c r="K652">
        <v>2023</v>
      </c>
      <c r="L652" t="s">
        <v>35</v>
      </c>
      <c r="M652" t="s">
        <v>5953</v>
      </c>
      <c r="N652" t="s">
        <v>5949</v>
      </c>
      <c r="O652" t="s">
        <v>5954</v>
      </c>
      <c r="P652" t="s">
        <v>5951</v>
      </c>
      <c r="Q652" t="s">
        <v>5955</v>
      </c>
      <c r="R652">
        <v>1400</v>
      </c>
      <c r="S652">
        <v>1900</v>
      </c>
      <c r="T652">
        <v>0.26319999999999999</v>
      </c>
      <c r="U652" t="s">
        <v>5940</v>
      </c>
      <c r="V652">
        <v>12</v>
      </c>
      <c r="W652" s="1">
        <v>44681</v>
      </c>
      <c r="X652" t="s">
        <v>5894</v>
      </c>
      <c r="Y652">
        <v>129</v>
      </c>
      <c r="Z652">
        <v>73</v>
      </c>
      <c r="AA652">
        <v>194</v>
      </c>
      <c r="AB652">
        <v>7</v>
      </c>
      <c r="AC652">
        <v>10</v>
      </c>
      <c r="AD652">
        <v>9800</v>
      </c>
      <c r="AE652" t="s">
        <v>6025</v>
      </c>
      <c r="AF652" s="1">
        <v>46203</v>
      </c>
      <c r="AG652" t="s">
        <v>6495</v>
      </c>
      <c r="AH652" t="s">
        <v>6035</v>
      </c>
      <c r="AI652" t="s">
        <v>6028</v>
      </c>
      <c r="AJ652" t="s">
        <v>6924</v>
      </c>
      <c r="AK652">
        <v>1900</v>
      </c>
      <c r="AL652">
        <v>195.13</v>
      </c>
      <c r="AM652">
        <v>1704.87</v>
      </c>
      <c r="AN652">
        <v>1400</v>
      </c>
      <c r="AO652">
        <v>304.87</v>
      </c>
      <c r="AP652">
        <v>0.17879999999999999</v>
      </c>
    </row>
    <row r="653" spans="1:42" hidden="1" x14ac:dyDescent="0.35">
      <c r="A653" t="s">
        <v>948</v>
      </c>
      <c r="B653" s="1">
        <v>45237</v>
      </c>
      <c r="C653" t="s">
        <v>718</v>
      </c>
      <c r="D653" t="s">
        <v>65</v>
      </c>
      <c r="E653">
        <v>3</v>
      </c>
      <c r="F653" t="s">
        <v>24</v>
      </c>
      <c r="G653" t="s">
        <v>31</v>
      </c>
      <c r="H653" t="s">
        <v>17</v>
      </c>
      <c r="I653" t="s">
        <v>26</v>
      </c>
      <c r="J653" t="s">
        <v>50</v>
      </c>
      <c r="K653">
        <v>2023</v>
      </c>
      <c r="L653" t="s">
        <v>51</v>
      </c>
      <c r="M653" t="s">
        <v>5906</v>
      </c>
      <c r="N653" t="s">
        <v>5889</v>
      </c>
      <c r="O653" t="s">
        <v>5898</v>
      </c>
      <c r="P653" t="s">
        <v>5907</v>
      </c>
      <c r="Q653" t="s">
        <v>5908</v>
      </c>
      <c r="R653">
        <v>17500</v>
      </c>
      <c r="S653">
        <v>22000</v>
      </c>
      <c r="T653">
        <v>0.20449999999999999</v>
      </c>
      <c r="U653" t="s">
        <v>5909</v>
      </c>
      <c r="V653">
        <v>12</v>
      </c>
      <c r="W653" s="1">
        <v>45337</v>
      </c>
      <c r="X653" t="s">
        <v>5894</v>
      </c>
      <c r="Y653">
        <v>373</v>
      </c>
      <c r="Z653">
        <v>88</v>
      </c>
      <c r="AA653">
        <v>389</v>
      </c>
      <c r="AB653">
        <v>78</v>
      </c>
      <c r="AC653">
        <v>10</v>
      </c>
      <c r="AD653">
        <v>1365000</v>
      </c>
      <c r="AE653" t="s">
        <v>6025</v>
      </c>
      <c r="AF653" s="1">
        <v>46203</v>
      </c>
      <c r="AG653" t="s">
        <v>6400</v>
      </c>
      <c r="AH653" t="s">
        <v>6027</v>
      </c>
      <c r="AI653" t="s">
        <v>6028</v>
      </c>
      <c r="AJ653" t="s">
        <v>6925</v>
      </c>
      <c r="AK653">
        <v>66000</v>
      </c>
      <c r="AL653">
        <v>6923.4</v>
      </c>
      <c r="AM653">
        <v>59076.6</v>
      </c>
      <c r="AN653">
        <v>52500</v>
      </c>
      <c r="AO653">
        <v>6576.6</v>
      </c>
      <c r="AP653">
        <v>0.1113</v>
      </c>
    </row>
    <row r="654" spans="1:42" hidden="1" x14ac:dyDescent="0.35">
      <c r="A654" t="s">
        <v>949</v>
      </c>
      <c r="B654" s="1">
        <v>45013</v>
      </c>
      <c r="C654" t="s">
        <v>684</v>
      </c>
      <c r="D654" t="s">
        <v>221</v>
      </c>
      <c r="E654">
        <v>2</v>
      </c>
      <c r="F654" t="s">
        <v>30</v>
      </c>
      <c r="G654" t="s">
        <v>71</v>
      </c>
      <c r="H654" t="s">
        <v>25</v>
      </c>
      <c r="I654" t="s">
        <v>18</v>
      </c>
      <c r="J654" t="s">
        <v>39</v>
      </c>
      <c r="K654">
        <v>2023</v>
      </c>
      <c r="L654" t="s">
        <v>20</v>
      </c>
      <c r="M654" t="s">
        <v>5966</v>
      </c>
      <c r="N654" t="s">
        <v>5967</v>
      </c>
      <c r="O654" t="s">
        <v>5968</v>
      </c>
      <c r="P654" t="s">
        <v>5899</v>
      </c>
      <c r="Q654" t="s">
        <v>5969</v>
      </c>
      <c r="R654">
        <v>11500</v>
      </c>
      <c r="S654">
        <v>14500</v>
      </c>
      <c r="T654">
        <v>0.2069</v>
      </c>
      <c r="U654" t="s">
        <v>5901</v>
      </c>
      <c r="V654">
        <v>12</v>
      </c>
      <c r="W654" s="1">
        <v>44903</v>
      </c>
      <c r="X654" t="s">
        <v>5894</v>
      </c>
      <c r="Y654">
        <v>217</v>
      </c>
      <c r="Z654">
        <v>53</v>
      </c>
      <c r="AA654">
        <v>253</v>
      </c>
      <c r="AB654">
        <v>61</v>
      </c>
      <c r="AC654">
        <v>10</v>
      </c>
      <c r="AD654">
        <v>701500</v>
      </c>
      <c r="AE654" t="s">
        <v>6025</v>
      </c>
      <c r="AF654" s="1">
        <v>46203</v>
      </c>
      <c r="AG654" t="s">
        <v>6399</v>
      </c>
      <c r="AH654" t="s">
        <v>6035</v>
      </c>
      <c r="AI654" t="s">
        <v>6028</v>
      </c>
      <c r="AJ654" t="s">
        <v>6924</v>
      </c>
      <c r="AK654">
        <v>29000</v>
      </c>
      <c r="AL654">
        <v>565.5</v>
      </c>
      <c r="AM654">
        <v>28434.5</v>
      </c>
      <c r="AN654">
        <v>23000</v>
      </c>
      <c r="AO654">
        <v>5434.5</v>
      </c>
      <c r="AP654">
        <v>0.19109999999999999</v>
      </c>
    </row>
    <row r="655" spans="1:42" hidden="1" x14ac:dyDescent="0.35">
      <c r="A655" t="s">
        <v>1044</v>
      </c>
      <c r="B655" s="1">
        <v>45191</v>
      </c>
      <c r="C655" t="s">
        <v>499</v>
      </c>
      <c r="D655" t="s">
        <v>115</v>
      </c>
      <c r="E655">
        <v>1</v>
      </c>
      <c r="F655" t="s">
        <v>30</v>
      </c>
      <c r="G655" t="s">
        <v>96</v>
      </c>
      <c r="H655" t="s">
        <v>32</v>
      </c>
      <c r="I655" t="s">
        <v>43</v>
      </c>
      <c r="J655" t="s">
        <v>109</v>
      </c>
      <c r="K655">
        <v>2023</v>
      </c>
      <c r="L655" t="s">
        <v>60</v>
      </c>
      <c r="M655" t="s">
        <v>5988</v>
      </c>
      <c r="N655" t="s">
        <v>5989</v>
      </c>
      <c r="O655" t="s">
        <v>5990</v>
      </c>
      <c r="P655" t="s">
        <v>5907</v>
      </c>
      <c r="Q655" t="s">
        <v>5991</v>
      </c>
      <c r="R655">
        <v>1600</v>
      </c>
      <c r="S655">
        <v>2200</v>
      </c>
      <c r="T655">
        <v>0.2727</v>
      </c>
      <c r="U655" t="s">
        <v>5909</v>
      </c>
      <c r="V655">
        <v>6</v>
      </c>
      <c r="W655" s="1">
        <v>45040</v>
      </c>
      <c r="X655" t="s">
        <v>5894</v>
      </c>
      <c r="Y655">
        <v>84</v>
      </c>
      <c r="Z655">
        <v>117</v>
      </c>
      <c r="AA655">
        <v>174</v>
      </c>
      <c r="AB655">
        <v>47</v>
      </c>
      <c r="AC655">
        <v>10</v>
      </c>
      <c r="AD655">
        <v>75200</v>
      </c>
      <c r="AE655" t="s">
        <v>6025</v>
      </c>
      <c r="AF655" s="1">
        <v>46203</v>
      </c>
      <c r="AG655" t="s">
        <v>6306</v>
      </c>
      <c r="AH655" t="s">
        <v>6027</v>
      </c>
      <c r="AI655" t="s">
        <v>6028</v>
      </c>
      <c r="AJ655" t="s">
        <v>6925</v>
      </c>
      <c r="AK655">
        <v>2200</v>
      </c>
      <c r="AL655">
        <v>92.62</v>
      </c>
      <c r="AM655">
        <v>2107.38</v>
      </c>
      <c r="AN655">
        <v>1600</v>
      </c>
      <c r="AO655">
        <v>507.38</v>
      </c>
      <c r="AP655">
        <v>0.24079999999999999</v>
      </c>
    </row>
    <row r="656" spans="1:42" x14ac:dyDescent="0.35">
      <c r="A656" t="s">
        <v>1328</v>
      </c>
      <c r="B656" s="1">
        <v>45057</v>
      </c>
      <c r="C656" t="s">
        <v>499</v>
      </c>
      <c r="D656" t="s">
        <v>54</v>
      </c>
      <c r="E656">
        <v>1</v>
      </c>
      <c r="F656" t="s">
        <v>15</v>
      </c>
      <c r="G656" t="s">
        <v>96</v>
      </c>
      <c r="H656" t="s">
        <v>17</v>
      </c>
      <c r="I656" t="s">
        <v>18</v>
      </c>
      <c r="J656" t="s">
        <v>75</v>
      </c>
      <c r="K656">
        <v>2023</v>
      </c>
      <c r="L656" t="s">
        <v>35</v>
      </c>
      <c r="M656" t="s">
        <v>5888</v>
      </c>
      <c r="N656" t="s">
        <v>5889</v>
      </c>
      <c r="O656" t="s">
        <v>5890</v>
      </c>
      <c r="P656" t="s">
        <v>5891</v>
      </c>
      <c r="Q656" t="s">
        <v>5892</v>
      </c>
      <c r="R656">
        <v>52000</v>
      </c>
      <c r="S656">
        <v>65000</v>
      </c>
      <c r="T656">
        <v>0.2</v>
      </c>
      <c r="U656" t="s">
        <v>5893</v>
      </c>
      <c r="V656">
        <v>12</v>
      </c>
      <c r="W656" s="1">
        <v>45506</v>
      </c>
      <c r="X656" t="s">
        <v>5894</v>
      </c>
      <c r="Y656">
        <v>302</v>
      </c>
      <c r="Z656">
        <v>109</v>
      </c>
      <c r="AA656">
        <v>415</v>
      </c>
      <c r="AB656">
        <v>0</v>
      </c>
      <c r="AC656">
        <v>10</v>
      </c>
      <c r="AD656">
        <v>0</v>
      </c>
      <c r="AE656" t="s">
        <v>6029</v>
      </c>
      <c r="AF656" s="1">
        <v>46203</v>
      </c>
      <c r="AG656" t="s">
        <v>6306</v>
      </c>
      <c r="AH656" t="s">
        <v>6027</v>
      </c>
      <c r="AI656" t="s">
        <v>6028</v>
      </c>
      <c r="AJ656" t="s">
        <v>6924</v>
      </c>
      <c r="AK656">
        <v>65000</v>
      </c>
      <c r="AL656">
        <v>1397.5</v>
      </c>
      <c r="AM656">
        <v>63602.5</v>
      </c>
      <c r="AN656">
        <v>52000</v>
      </c>
      <c r="AO656">
        <v>11602.5</v>
      </c>
      <c r="AP656">
        <v>0.18240000000000001</v>
      </c>
    </row>
    <row r="657" spans="1:42" hidden="1" x14ac:dyDescent="0.35">
      <c r="A657" t="s">
        <v>952</v>
      </c>
      <c r="B657" s="1">
        <v>45187</v>
      </c>
      <c r="C657" t="s">
        <v>953</v>
      </c>
      <c r="D657" t="s">
        <v>100</v>
      </c>
      <c r="E657">
        <v>1</v>
      </c>
      <c r="F657" t="s">
        <v>48</v>
      </c>
      <c r="G657" t="s">
        <v>16</v>
      </c>
      <c r="H657" t="s">
        <v>32</v>
      </c>
      <c r="I657" t="s">
        <v>26</v>
      </c>
      <c r="J657" t="s">
        <v>109</v>
      </c>
      <c r="K657">
        <v>2023</v>
      </c>
      <c r="L657" t="s">
        <v>60</v>
      </c>
      <c r="M657" t="s">
        <v>5941</v>
      </c>
      <c r="N657" t="s">
        <v>5931</v>
      </c>
      <c r="O657" t="s">
        <v>5942</v>
      </c>
      <c r="P657" t="s">
        <v>5938</v>
      </c>
      <c r="Q657" t="s">
        <v>5943</v>
      </c>
      <c r="R657">
        <v>9800</v>
      </c>
      <c r="S657">
        <v>12500</v>
      </c>
      <c r="T657">
        <v>0.216</v>
      </c>
      <c r="U657" t="s">
        <v>5940</v>
      </c>
      <c r="V657">
        <v>6</v>
      </c>
      <c r="W657" s="1">
        <v>45383</v>
      </c>
      <c r="X657" t="s">
        <v>5894</v>
      </c>
      <c r="Y657">
        <v>102</v>
      </c>
      <c r="Z657">
        <v>94</v>
      </c>
      <c r="AA657">
        <v>142</v>
      </c>
      <c r="AB657">
        <v>76</v>
      </c>
      <c r="AC657">
        <v>10</v>
      </c>
      <c r="AD657">
        <v>744800</v>
      </c>
      <c r="AE657" t="s">
        <v>6025</v>
      </c>
      <c r="AF657" s="1">
        <v>46203</v>
      </c>
      <c r="AG657" t="s">
        <v>6497</v>
      </c>
      <c r="AH657" t="s">
        <v>6035</v>
      </c>
      <c r="AI657" t="s">
        <v>6028</v>
      </c>
      <c r="AJ657" t="s">
        <v>6925</v>
      </c>
      <c r="AK657">
        <v>12500</v>
      </c>
      <c r="AL657">
        <v>1652.5</v>
      </c>
      <c r="AM657">
        <v>10847.5</v>
      </c>
      <c r="AN657">
        <v>9800</v>
      </c>
      <c r="AO657">
        <v>1047.5</v>
      </c>
      <c r="AP657">
        <v>9.6600000000000005E-2</v>
      </c>
    </row>
    <row r="658" spans="1:42" hidden="1" x14ac:dyDescent="0.35">
      <c r="A658" t="s">
        <v>1148</v>
      </c>
      <c r="B658" s="1">
        <v>45041</v>
      </c>
      <c r="C658" t="s">
        <v>503</v>
      </c>
      <c r="D658" t="s">
        <v>14</v>
      </c>
      <c r="E658">
        <v>3</v>
      </c>
      <c r="F658" t="s">
        <v>15</v>
      </c>
      <c r="G658" t="s">
        <v>31</v>
      </c>
      <c r="H658" t="s">
        <v>17</v>
      </c>
      <c r="I658" t="s">
        <v>43</v>
      </c>
      <c r="J658" t="s">
        <v>44</v>
      </c>
      <c r="K658">
        <v>2023</v>
      </c>
      <c r="L658" t="s">
        <v>35</v>
      </c>
      <c r="M658" t="s">
        <v>5934</v>
      </c>
      <c r="N658" t="s">
        <v>5931</v>
      </c>
      <c r="O658" t="s">
        <v>5932</v>
      </c>
      <c r="P658" t="s">
        <v>5891</v>
      </c>
      <c r="Q658" t="s">
        <v>5935</v>
      </c>
      <c r="R658">
        <v>10800</v>
      </c>
      <c r="S658">
        <v>13500</v>
      </c>
      <c r="T658">
        <v>0.2</v>
      </c>
      <c r="U658" t="s">
        <v>5893</v>
      </c>
      <c r="V658">
        <v>12</v>
      </c>
      <c r="W658" s="1">
        <v>44567</v>
      </c>
      <c r="X658" t="s">
        <v>5894</v>
      </c>
      <c r="Y658">
        <v>169</v>
      </c>
      <c r="Z658">
        <v>68</v>
      </c>
      <c r="AA658">
        <v>202</v>
      </c>
      <c r="AB658">
        <v>85</v>
      </c>
      <c r="AC658">
        <v>10</v>
      </c>
      <c r="AD658">
        <v>918000</v>
      </c>
      <c r="AE658" t="s">
        <v>6025</v>
      </c>
      <c r="AF658" s="1">
        <v>46203</v>
      </c>
      <c r="AG658" t="s">
        <v>6307</v>
      </c>
      <c r="AH658" t="s">
        <v>6035</v>
      </c>
      <c r="AI658" t="s">
        <v>6028</v>
      </c>
      <c r="AJ658" t="s">
        <v>6924</v>
      </c>
      <c r="AK658">
        <v>40500</v>
      </c>
      <c r="AL658">
        <v>4369.95</v>
      </c>
      <c r="AM658">
        <v>36130.050000000003</v>
      </c>
      <c r="AN658">
        <v>32400</v>
      </c>
      <c r="AO658">
        <v>3730.05</v>
      </c>
      <c r="AP658">
        <v>0.1032</v>
      </c>
    </row>
    <row r="659" spans="1:42" hidden="1" x14ac:dyDescent="0.35">
      <c r="A659" t="s">
        <v>954</v>
      </c>
      <c r="B659" s="1">
        <v>45105</v>
      </c>
      <c r="C659" t="s">
        <v>899</v>
      </c>
      <c r="D659" t="s">
        <v>205</v>
      </c>
      <c r="E659">
        <v>4</v>
      </c>
      <c r="F659" t="s">
        <v>58</v>
      </c>
      <c r="G659" t="s">
        <v>16</v>
      </c>
      <c r="H659" t="s">
        <v>17</v>
      </c>
      <c r="I659" t="s">
        <v>18</v>
      </c>
      <c r="J659" t="s">
        <v>34</v>
      </c>
      <c r="K659">
        <v>2023</v>
      </c>
      <c r="L659" t="s">
        <v>35</v>
      </c>
      <c r="M659" t="s">
        <v>6003</v>
      </c>
      <c r="N659" t="s">
        <v>5989</v>
      </c>
      <c r="O659" t="s">
        <v>6004</v>
      </c>
      <c r="P659" t="s">
        <v>6005</v>
      </c>
      <c r="Q659" t="s">
        <v>6006</v>
      </c>
      <c r="R659">
        <v>420</v>
      </c>
      <c r="S659">
        <v>650</v>
      </c>
      <c r="T659">
        <v>0.3538</v>
      </c>
      <c r="U659" t="s">
        <v>5909</v>
      </c>
      <c r="V659">
        <v>6</v>
      </c>
      <c r="W659" s="1">
        <v>45071</v>
      </c>
      <c r="X659" t="s">
        <v>5894</v>
      </c>
      <c r="Y659">
        <v>160</v>
      </c>
      <c r="Z659">
        <v>85</v>
      </c>
      <c r="AA659">
        <v>167</v>
      </c>
      <c r="AB659">
        <v>56</v>
      </c>
      <c r="AC659">
        <v>10</v>
      </c>
      <c r="AD659">
        <v>23520</v>
      </c>
      <c r="AE659" t="s">
        <v>6025</v>
      </c>
      <c r="AF659" s="1">
        <v>46203</v>
      </c>
      <c r="AG659" t="s">
        <v>6481</v>
      </c>
      <c r="AH659" t="s">
        <v>6035</v>
      </c>
      <c r="AI659" t="s">
        <v>6028</v>
      </c>
      <c r="AJ659" t="s">
        <v>6924</v>
      </c>
      <c r="AK659">
        <v>2600</v>
      </c>
      <c r="AL659">
        <v>308.10000000000002</v>
      </c>
      <c r="AM659">
        <v>2291.9</v>
      </c>
      <c r="AN659">
        <v>1680</v>
      </c>
      <c r="AO659">
        <v>611.9</v>
      </c>
      <c r="AP659">
        <v>0.26700000000000002</v>
      </c>
    </row>
    <row r="660" spans="1:42" hidden="1" x14ac:dyDescent="0.35">
      <c r="A660" t="s">
        <v>955</v>
      </c>
      <c r="B660" s="1">
        <v>45074</v>
      </c>
      <c r="C660" t="s">
        <v>956</v>
      </c>
      <c r="D660" t="s">
        <v>216</v>
      </c>
      <c r="E660">
        <v>1</v>
      </c>
      <c r="F660" t="s">
        <v>24</v>
      </c>
      <c r="G660" t="s">
        <v>96</v>
      </c>
      <c r="H660" t="s">
        <v>25</v>
      </c>
      <c r="I660" t="s">
        <v>33</v>
      </c>
      <c r="J660" t="s">
        <v>75</v>
      </c>
      <c r="K660">
        <v>2023</v>
      </c>
      <c r="L660" t="s">
        <v>35</v>
      </c>
      <c r="M660" t="s">
        <v>5999</v>
      </c>
      <c r="N660" t="s">
        <v>5989</v>
      </c>
      <c r="O660" t="s">
        <v>6000</v>
      </c>
      <c r="P660" t="s">
        <v>6001</v>
      </c>
      <c r="Q660" t="s">
        <v>6002</v>
      </c>
      <c r="R660">
        <v>300</v>
      </c>
      <c r="S660">
        <v>500</v>
      </c>
      <c r="T660">
        <v>0.4</v>
      </c>
      <c r="U660" t="s">
        <v>5940</v>
      </c>
      <c r="V660">
        <v>3</v>
      </c>
      <c r="W660" s="1">
        <v>45115</v>
      </c>
      <c r="X660" t="s">
        <v>5894</v>
      </c>
      <c r="Y660">
        <v>197</v>
      </c>
      <c r="Z660">
        <v>100</v>
      </c>
      <c r="AA660">
        <v>205</v>
      </c>
      <c r="AB660">
        <v>66</v>
      </c>
      <c r="AC660">
        <v>10</v>
      </c>
      <c r="AD660">
        <v>19800</v>
      </c>
      <c r="AE660" t="s">
        <v>6025</v>
      </c>
      <c r="AF660" s="1">
        <v>46203</v>
      </c>
      <c r="AG660" t="s">
        <v>6498</v>
      </c>
      <c r="AH660" t="s">
        <v>6035</v>
      </c>
      <c r="AI660" t="s">
        <v>6028</v>
      </c>
      <c r="AJ660" t="s">
        <v>6924</v>
      </c>
      <c r="AK660">
        <v>500</v>
      </c>
      <c r="AL660">
        <v>44.9</v>
      </c>
      <c r="AM660">
        <v>455.1</v>
      </c>
      <c r="AN660">
        <v>300</v>
      </c>
      <c r="AO660">
        <v>155.1</v>
      </c>
      <c r="AP660">
        <v>0.34079999999999999</v>
      </c>
    </row>
    <row r="661" spans="1:42" hidden="1" x14ac:dyDescent="0.35">
      <c r="A661" t="s">
        <v>957</v>
      </c>
      <c r="B661" s="1">
        <v>45108</v>
      </c>
      <c r="C661" t="s">
        <v>688</v>
      </c>
      <c r="D661" t="s">
        <v>105</v>
      </c>
      <c r="E661">
        <v>1</v>
      </c>
      <c r="F661" t="s">
        <v>66</v>
      </c>
      <c r="G661" t="s">
        <v>16</v>
      </c>
      <c r="H661" t="s">
        <v>17</v>
      </c>
      <c r="I661" t="s">
        <v>43</v>
      </c>
      <c r="J661" t="s">
        <v>97</v>
      </c>
      <c r="K661">
        <v>2023</v>
      </c>
      <c r="L661" t="s">
        <v>60</v>
      </c>
      <c r="M661" t="s">
        <v>5916</v>
      </c>
      <c r="N661" t="s">
        <v>5913</v>
      </c>
      <c r="O661" t="s">
        <v>5917</v>
      </c>
      <c r="P661" t="s">
        <v>5918</v>
      </c>
      <c r="Q661" t="s">
        <v>5919</v>
      </c>
      <c r="R661">
        <v>63000</v>
      </c>
      <c r="S661">
        <v>76000</v>
      </c>
      <c r="T661">
        <v>0.1711</v>
      </c>
      <c r="U661" t="s">
        <v>5920</v>
      </c>
      <c r="V661">
        <v>12</v>
      </c>
      <c r="W661" s="1">
        <v>44617</v>
      </c>
      <c r="X661" t="s">
        <v>5894</v>
      </c>
      <c r="Y661">
        <v>252</v>
      </c>
      <c r="Z661">
        <v>75</v>
      </c>
      <c r="AA661">
        <v>289</v>
      </c>
      <c r="AB661">
        <v>48</v>
      </c>
      <c r="AC661">
        <v>10</v>
      </c>
      <c r="AD661">
        <v>3024000</v>
      </c>
      <c r="AE661" t="s">
        <v>6025</v>
      </c>
      <c r="AF661" s="1">
        <v>46203</v>
      </c>
      <c r="AG661" t="s">
        <v>6402</v>
      </c>
      <c r="AH661" t="s">
        <v>6035</v>
      </c>
      <c r="AI661" t="s">
        <v>6028</v>
      </c>
      <c r="AJ661" t="s">
        <v>6925</v>
      </c>
      <c r="AK661">
        <v>76000</v>
      </c>
      <c r="AL661">
        <v>5213.6000000000004</v>
      </c>
      <c r="AM661">
        <v>70786.399999999994</v>
      </c>
      <c r="AN661">
        <v>63000</v>
      </c>
      <c r="AO661">
        <v>7786.4</v>
      </c>
      <c r="AP661">
        <v>0.11</v>
      </c>
    </row>
    <row r="662" spans="1:42" hidden="1" x14ac:dyDescent="0.35">
      <c r="A662" t="s">
        <v>958</v>
      </c>
      <c r="B662" s="1">
        <v>45213</v>
      </c>
      <c r="C662" t="s">
        <v>959</v>
      </c>
      <c r="D662" t="s">
        <v>208</v>
      </c>
      <c r="E662">
        <v>1</v>
      </c>
      <c r="F662" t="s">
        <v>24</v>
      </c>
      <c r="G662" t="s">
        <v>16</v>
      </c>
      <c r="H662" t="s">
        <v>17</v>
      </c>
      <c r="I662" t="s">
        <v>26</v>
      </c>
      <c r="J662" t="s">
        <v>55</v>
      </c>
      <c r="K662">
        <v>2023</v>
      </c>
      <c r="L662" t="s">
        <v>51</v>
      </c>
      <c r="M662" t="s">
        <v>5910</v>
      </c>
      <c r="N662" t="s">
        <v>5889</v>
      </c>
      <c r="O662" t="s">
        <v>5898</v>
      </c>
      <c r="P662" t="s">
        <v>5907</v>
      </c>
      <c r="Q662" t="s">
        <v>5911</v>
      </c>
      <c r="R662">
        <v>10500</v>
      </c>
      <c r="S662">
        <v>13000</v>
      </c>
      <c r="T662">
        <v>0.1923</v>
      </c>
      <c r="U662" t="s">
        <v>5909</v>
      </c>
      <c r="V662">
        <v>12</v>
      </c>
      <c r="W662" s="1">
        <v>45395</v>
      </c>
      <c r="X662" t="s">
        <v>5894</v>
      </c>
      <c r="Y662">
        <v>256</v>
      </c>
      <c r="Z662">
        <v>119</v>
      </c>
      <c r="AA662">
        <v>288</v>
      </c>
      <c r="AB662">
        <v>32</v>
      </c>
      <c r="AC662">
        <v>10</v>
      </c>
      <c r="AD662">
        <v>336000</v>
      </c>
      <c r="AE662" t="s">
        <v>6025</v>
      </c>
      <c r="AF662" s="1">
        <v>46203</v>
      </c>
      <c r="AG662" t="s">
        <v>6357</v>
      </c>
      <c r="AH662" t="s">
        <v>6027</v>
      </c>
      <c r="AI662" t="s">
        <v>6028</v>
      </c>
      <c r="AJ662" t="s">
        <v>6925</v>
      </c>
      <c r="AK662">
        <v>13000</v>
      </c>
      <c r="AL662">
        <v>1725.1</v>
      </c>
      <c r="AM662">
        <v>11274.9</v>
      </c>
      <c r="AN662">
        <v>10500</v>
      </c>
      <c r="AO662">
        <v>774.9</v>
      </c>
      <c r="AP662">
        <v>6.8699999999999997E-2</v>
      </c>
    </row>
    <row r="663" spans="1:42" hidden="1" x14ac:dyDescent="0.35">
      <c r="A663" t="s">
        <v>977</v>
      </c>
      <c r="B663" s="1">
        <v>45019</v>
      </c>
      <c r="C663" t="s">
        <v>505</v>
      </c>
      <c r="D663" t="s">
        <v>208</v>
      </c>
      <c r="E663">
        <v>1</v>
      </c>
      <c r="F663" t="s">
        <v>58</v>
      </c>
      <c r="G663" t="s">
        <v>16</v>
      </c>
      <c r="H663" t="s">
        <v>32</v>
      </c>
      <c r="I663" t="s">
        <v>18</v>
      </c>
      <c r="J663" t="s">
        <v>44</v>
      </c>
      <c r="K663">
        <v>2023</v>
      </c>
      <c r="L663" t="s">
        <v>35</v>
      </c>
      <c r="M663" t="s">
        <v>5910</v>
      </c>
      <c r="N663" t="s">
        <v>5889</v>
      </c>
      <c r="O663" t="s">
        <v>5898</v>
      </c>
      <c r="P663" t="s">
        <v>5907</v>
      </c>
      <c r="Q663" t="s">
        <v>5911</v>
      </c>
      <c r="R663">
        <v>10500</v>
      </c>
      <c r="S663">
        <v>13000</v>
      </c>
      <c r="T663">
        <v>0.1923</v>
      </c>
      <c r="U663" t="s">
        <v>5909</v>
      </c>
      <c r="V663">
        <v>12</v>
      </c>
      <c r="W663" s="1">
        <v>45395</v>
      </c>
      <c r="X663" t="s">
        <v>5894</v>
      </c>
      <c r="Y663">
        <v>256</v>
      </c>
      <c r="Z663">
        <v>119</v>
      </c>
      <c r="AA663">
        <v>288</v>
      </c>
      <c r="AB663">
        <v>32</v>
      </c>
      <c r="AC663">
        <v>10</v>
      </c>
      <c r="AD663">
        <v>336000</v>
      </c>
      <c r="AE663" t="s">
        <v>6025</v>
      </c>
      <c r="AF663" s="1">
        <v>46203</v>
      </c>
      <c r="AG663" t="s">
        <v>6308</v>
      </c>
      <c r="AH663" t="s">
        <v>6027</v>
      </c>
      <c r="AI663" t="s">
        <v>6028</v>
      </c>
      <c r="AJ663" t="s">
        <v>6924</v>
      </c>
      <c r="AK663">
        <v>13000</v>
      </c>
      <c r="AL663">
        <v>599.29999999999995</v>
      </c>
      <c r="AM663">
        <v>12400.7</v>
      </c>
      <c r="AN663">
        <v>10500</v>
      </c>
      <c r="AO663">
        <v>1900.7</v>
      </c>
      <c r="AP663">
        <v>0.15329999999999999</v>
      </c>
    </row>
    <row r="664" spans="1:42" hidden="1" x14ac:dyDescent="0.35">
      <c r="A664" t="s">
        <v>960</v>
      </c>
      <c r="B664" s="1">
        <v>44940</v>
      </c>
      <c r="C664" t="s">
        <v>961</v>
      </c>
      <c r="D664" t="s">
        <v>23</v>
      </c>
      <c r="E664">
        <v>2</v>
      </c>
      <c r="F664" t="s">
        <v>30</v>
      </c>
      <c r="G664" t="s">
        <v>16</v>
      </c>
      <c r="H664" t="s">
        <v>32</v>
      </c>
      <c r="I664" t="s">
        <v>26</v>
      </c>
      <c r="J664" t="s">
        <v>112</v>
      </c>
      <c r="K664">
        <v>2023</v>
      </c>
      <c r="L664" t="s">
        <v>20</v>
      </c>
      <c r="M664" t="s">
        <v>5921</v>
      </c>
      <c r="N664" t="s">
        <v>5913</v>
      </c>
      <c r="O664" t="s">
        <v>5917</v>
      </c>
      <c r="P664" t="s">
        <v>5922</v>
      </c>
      <c r="Q664" t="s">
        <v>5923</v>
      </c>
      <c r="R664">
        <v>57000</v>
      </c>
      <c r="S664">
        <v>69000</v>
      </c>
      <c r="T664">
        <v>0.1739</v>
      </c>
      <c r="U664" t="s">
        <v>5920</v>
      </c>
      <c r="V664">
        <v>12</v>
      </c>
      <c r="W664" s="1">
        <v>44862</v>
      </c>
      <c r="X664" t="s">
        <v>5894</v>
      </c>
      <c r="Y664">
        <v>244</v>
      </c>
      <c r="Z664">
        <v>55</v>
      </c>
      <c r="AA664">
        <v>276</v>
      </c>
      <c r="AB664">
        <v>9</v>
      </c>
      <c r="AC664">
        <v>10</v>
      </c>
      <c r="AD664">
        <v>513000</v>
      </c>
      <c r="AE664" t="s">
        <v>6025</v>
      </c>
      <c r="AF664" s="1">
        <v>46203</v>
      </c>
      <c r="AG664" t="s">
        <v>6499</v>
      </c>
      <c r="AH664" t="s">
        <v>6027</v>
      </c>
      <c r="AI664" t="s">
        <v>6028</v>
      </c>
      <c r="AJ664" t="s">
        <v>6924</v>
      </c>
      <c r="AK664">
        <v>138000</v>
      </c>
      <c r="AL664">
        <v>13082.4</v>
      </c>
      <c r="AM664">
        <v>124917.6</v>
      </c>
      <c r="AN664">
        <v>114000</v>
      </c>
      <c r="AO664">
        <v>10917.6</v>
      </c>
      <c r="AP664">
        <v>8.7400000000000005E-2</v>
      </c>
    </row>
    <row r="665" spans="1:42" hidden="1" x14ac:dyDescent="0.35">
      <c r="A665" t="s">
        <v>1058</v>
      </c>
      <c r="B665" s="1">
        <v>44963</v>
      </c>
      <c r="C665" t="s">
        <v>505</v>
      </c>
      <c r="D665" t="s">
        <v>205</v>
      </c>
      <c r="E665">
        <v>1</v>
      </c>
      <c r="F665" t="s">
        <v>128</v>
      </c>
      <c r="G665" t="s">
        <v>16</v>
      </c>
      <c r="H665" t="s">
        <v>32</v>
      </c>
      <c r="I665" t="s">
        <v>43</v>
      </c>
      <c r="J665" t="s">
        <v>19</v>
      </c>
      <c r="K665">
        <v>2023</v>
      </c>
      <c r="L665" t="s">
        <v>20</v>
      </c>
      <c r="M665" t="s">
        <v>6003</v>
      </c>
      <c r="N665" t="s">
        <v>5989</v>
      </c>
      <c r="O665" t="s">
        <v>6004</v>
      </c>
      <c r="P665" t="s">
        <v>6005</v>
      </c>
      <c r="Q665" t="s">
        <v>6006</v>
      </c>
      <c r="R665">
        <v>420</v>
      </c>
      <c r="S665">
        <v>650</v>
      </c>
      <c r="T665">
        <v>0.3538</v>
      </c>
      <c r="U665" t="s">
        <v>5909</v>
      </c>
      <c r="V665">
        <v>6</v>
      </c>
      <c r="W665" s="1">
        <v>45071</v>
      </c>
      <c r="X665" t="s">
        <v>5894</v>
      </c>
      <c r="Y665">
        <v>160</v>
      </c>
      <c r="Z665">
        <v>85</v>
      </c>
      <c r="AA665">
        <v>167</v>
      </c>
      <c r="AB665">
        <v>56</v>
      </c>
      <c r="AC665">
        <v>10</v>
      </c>
      <c r="AD665">
        <v>23520</v>
      </c>
      <c r="AE665" t="s">
        <v>6025</v>
      </c>
      <c r="AF665" s="1">
        <v>46203</v>
      </c>
      <c r="AG665" t="s">
        <v>6308</v>
      </c>
      <c r="AH665" t="s">
        <v>6027</v>
      </c>
      <c r="AI665" t="s">
        <v>6028</v>
      </c>
      <c r="AJ665" t="s">
        <v>6924</v>
      </c>
      <c r="AK665">
        <v>650</v>
      </c>
      <c r="AL665">
        <v>10.86</v>
      </c>
      <c r="AM665">
        <v>639.14</v>
      </c>
      <c r="AN665">
        <v>420</v>
      </c>
      <c r="AO665">
        <v>219.14</v>
      </c>
      <c r="AP665">
        <v>0.34289999999999998</v>
      </c>
    </row>
    <row r="666" spans="1:42" x14ac:dyDescent="0.35">
      <c r="A666" t="s">
        <v>1276</v>
      </c>
      <c r="B666" s="1">
        <v>45278</v>
      </c>
      <c r="C666" t="s">
        <v>505</v>
      </c>
      <c r="D666" t="s">
        <v>42</v>
      </c>
      <c r="E666">
        <v>1</v>
      </c>
      <c r="F666" t="s">
        <v>58</v>
      </c>
      <c r="G666" t="s">
        <v>96</v>
      </c>
      <c r="H666" t="s">
        <v>32</v>
      </c>
      <c r="I666" t="s">
        <v>43</v>
      </c>
      <c r="J666" t="s">
        <v>155</v>
      </c>
      <c r="K666">
        <v>2023</v>
      </c>
      <c r="L666" t="s">
        <v>51</v>
      </c>
      <c r="M666" t="s">
        <v>5897</v>
      </c>
      <c r="N666" t="s">
        <v>5889</v>
      </c>
      <c r="O666" t="s">
        <v>5898</v>
      </c>
      <c r="P666" t="s">
        <v>5899</v>
      </c>
      <c r="Q666" t="s">
        <v>5900</v>
      </c>
      <c r="R666">
        <v>31000</v>
      </c>
      <c r="S666">
        <v>38000</v>
      </c>
      <c r="T666">
        <v>0.1842</v>
      </c>
      <c r="U666" t="s">
        <v>5901</v>
      </c>
      <c r="V666">
        <v>12</v>
      </c>
      <c r="W666" s="1">
        <v>45246</v>
      </c>
      <c r="X666" t="s">
        <v>5894</v>
      </c>
      <c r="Y666">
        <v>278</v>
      </c>
      <c r="Z666">
        <v>80</v>
      </c>
      <c r="AA666">
        <v>346</v>
      </c>
      <c r="AB666">
        <v>0</v>
      </c>
      <c r="AC666">
        <v>10</v>
      </c>
      <c r="AD666">
        <v>0</v>
      </c>
      <c r="AE666" t="s">
        <v>6029</v>
      </c>
      <c r="AF666" s="1">
        <v>46203</v>
      </c>
      <c r="AG666" t="s">
        <v>6308</v>
      </c>
      <c r="AH666" t="s">
        <v>6027</v>
      </c>
      <c r="AI666" t="s">
        <v>6028</v>
      </c>
      <c r="AJ666" t="s">
        <v>6925</v>
      </c>
      <c r="AK666">
        <v>38000</v>
      </c>
      <c r="AL666">
        <v>4259.8</v>
      </c>
      <c r="AM666">
        <v>33740.199999999997</v>
      </c>
      <c r="AN666">
        <v>31000</v>
      </c>
      <c r="AO666">
        <v>2740.2</v>
      </c>
      <c r="AP666">
        <v>8.1199999999999994E-2</v>
      </c>
    </row>
    <row r="667" spans="1:42" x14ac:dyDescent="0.35">
      <c r="A667" t="s">
        <v>964</v>
      </c>
      <c r="B667" s="1">
        <v>44946</v>
      </c>
      <c r="C667" t="s">
        <v>965</v>
      </c>
      <c r="D667" t="s">
        <v>54</v>
      </c>
      <c r="E667">
        <v>1</v>
      </c>
      <c r="F667" t="s">
        <v>30</v>
      </c>
      <c r="G667" t="s">
        <v>16</v>
      </c>
      <c r="H667" t="s">
        <v>25</v>
      </c>
      <c r="I667" t="s">
        <v>43</v>
      </c>
      <c r="J667" t="s">
        <v>112</v>
      </c>
      <c r="K667">
        <v>2023</v>
      </c>
      <c r="L667" t="s">
        <v>20</v>
      </c>
      <c r="M667" t="s">
        <v>5888</v>
      </c>
      <c r="N667" t="s">
        <v>5889</v>
      </c>
      <c r="O667" t="s">
        <v>5890</v>
      </c>
      <c r="P667" t="s">
        <v>5891</v>
      </c>
      <c r="Q667" t="s">
        <v>5892</v>
      </c>
      <c r="R667">
        <v>52000</v>
      </c>
      <c r="S667">
        <v>65000</v>
      </c>
      <c r="T667">
        <v>0.2</v>
      </c>
      <c r="U667" t="s">
        <v>5893</v>
      </c>
      <c r="V667">
        <v>12</v>
      </c>
      <c r="W667" s="1">
        <v>45506</v>
      </c>
      <c r="X667" t="s">
        <v>5894</v>
      </c>
      <c r="Y667">
        <v>302</v>
      </c>
      <c r="Z667">
        <v>109</v>
      </c>
      <c r="AA667">
        <v>415</v>
      </c>
      <c r="AB667">
        <v>0</v>
      </c>
      <c r="AC667">
        <v>10</v>
      </c>
      <c r="AD667">
        <v>0</v>
      </c>
      <c r="AE667" t="s">
        <v>6029</v>
      </c>
      <c r="AF667" s="1">
        <v>46203</v>
      </c>
      <c r="AG667" t="s">
        <v>6429</v>
      </c>
      <c r="AH667" t="s">
        <v>6027</v>
      </c>
      <c r="AI667" t="s">
        <v>6028</v>
      </c>
      <c r="AJ667" t="s">
        <v>6924</v>
      </c>
      <c r="AK667">
        <v>65000</v>
      </c>
      <c r="AL667">
        <v>6513</v>
      </c>
      <c r="AM667">
        <v>58487</v>
      </c>
      <c r="AN667">
        <v>52000</v>
      </c>
      <c r="AO667">
        <v>6487</v>
      </c>
      <c r="AP667">
        <v>0.1109</v>
      </c>
    </row>
    <row r="668" spans="1:42" x14ac:dyDescent="0.35">
      <c r="A668" t="s">
        <v>966</v>
      </c>
      <c r="B668" s="1">
        <v>44977</v>
      </c>
      <c r="C668" t="s">
        <v>967</v>
      </c>
      <c r="D668" t="s">
        <v>42</v>
      </c>
      <c r="E668">
        <v>1</v>
      </c>
      <c r="F668" t="s">
        <v>30</v>
      </c>
      <c r="G668" t="s">
        <v>71</v>
      </c>
      <c r="H668" t="s">
        <v>17</v>
      </c>
      <c r="I668" t="s">
        <v>18</v>
      </c>
      <c r="J668" t="s">
        <v>19</v>
      </c>
      <c r="K668">
        <v>2023</v>
      </c>
      <c r="L668" t="s">
        <v>20</v>
      </c>
      <c r="M668" t="s">
        <v>5897</v>
      </c>
      <c r="N668" t="s">
        <v>5889</v>
      </c>
      <c r="O668" t="s">
        <v>5898</v>
      </c>
      <c r="P668" t="s">
        <v>5899</v>
      </c>
      <c r="Q668" t="s">
        <v>5900</v>
      </c>
      <c r="R668">
        <v>31000</v>
      </c>
      <c r="S668">
        <v>38000</v>
      </c>
      <c r="T668">
        <v>0.1842</v>
      </c>
      <c r="U668" t="s">
        <v>5901</v>
      </c>
      <c r="V668">
        <v>12</v>
      </c>
      <c r="W668" s="1">
        <v>45246</v>
      </c>
      <c r="X668" t="s">
        <v>5894</v>
      </c>
      <c r="Y668">
        <v>278</v>
      </c>
      <c r="Z668">
        <v>80</v>
      </c>
      <c r="AA668">
        <v>346</v>
      </c>
      <c r="AB668">
        <v>0</v>
      </c>
      <c r="AC668">
        <v>10</v>
      </c>
      <c r="AD668">
        <v>0</v>
      </c>
      <c r="AE668" t="s">
        <v>6029</v>
      </c>
      <c r="AF668" s="1">
        <v>46203</v>
      </c>
      <c r="AG668" t="s">
        <v>6440</v>
      </c>
      <c r="AH668" t="s">
        <v>6035</v>
      </c>
      <c r="AI668" t="s">
        <v>6028</v>
      </c>
      <c r="AJ668" t="s">
        <v>6924</v>
      </c>
      <c r="AK668">
        <v>38000</v>
      </c>
      <c r="AL668">
        <v>2686.6</v>
      </c>
      <c r="AM668">
        <v>35313.4</v>
      </c>
      <c r="AN668">
        <v>31000</v>
      </c>
      <c r="AO668">
        <v>4313.3999999999996</v>
      </c>
      <c r="AP668">
        <v>0.1221</v>
      </c>
    </row>
    <row r="669" spans="1:42" hidden="1" x14ac:dyDescent="0.35">
      <c r="A669" t="s">
        <v>1303</v>
      </c>
      <c r="B669" s="1">
        <v>45260</v>
      </c>
      <c r="C669" t="s">
        <v>1304</v>
      </c>
      <c r="D669" t="s">
        <v>188</v>
      </c>
      <c r="E669">
        <v>1</v>
      </c>
      <c r="F669" t="s">
        <v>128</v>
      </c>
      <c r="G669" t="s">
        <v>16</v>
      </c>
      <c r="H669" t="s">
        <v>25</v>
      </c>
      <c r="I669" t="s">
        <v>33</v>
      </c>
      <c r="J669" t="s">
        <v>50</v>
      </c>
      <c r="K669">
        <v>2023</v>
      </c>
      <c r="L669" t="s">
        <v>51</v>
      </c>
      <c r="M669" t="s">
        <v>5936</v>
      </c>
      <c r="N669" t="s">
        <v>5931</v>
      </c>
      <c r="O669" t="s">
        <v>5937</v>
      </c>
      <c r="P669" t="s">
        <v>5938</v>
      </c>
      <c r="Q669" t="s">
        <v>5939</v>
      </c>
      <c r="R669">
        <v>3400</v>
      </c>
      <c r="S669">
        <v>4500</v>
      </c>
      <c r="T669">
        <v>0.24440000000000001</v>
      </c>
      <c r="U669" t="s">
        <v>5940</v>
      </c>
      <c r="V669">
        <v>6</v>
      </c>
      <c r="W669" s="1">
        <v>45061</v>
      </c>
      <c r="X669" t="s">
        <v>5894</v>
      </c>
      <c r="Y669">
        <v>200</v>
      </c>
      <c r="Z669">
        <v>91</v>
      </c>
      <c r="AA669">
        <v>223</v>
      </c>
      <c r="AB669">
        <v>18</v>
      </c>
      <c r="AC669">
        <v>10</v>
      </c>
      <c r="AD669">
        <v>61200</v>
      </c>
      <c r="AE669" t="s">
        <v>6025</v>
      </c>
      <c r="AF669" s="1">
        <v>46203</v>
      </c>
      <c r="AG669" t="s">
        <v>6310</v>
      </c>
      <c r="AH669" t="s">
        <v>6027</v>
      </c>
      <c r="AI669" t="s">
        <v>6028</v>
      </c>
      <c r="AJ669" t="s">
        <v>6925</v>
      </c>
      <c r="AK669">
        <v>4500</v>
      </c>
      <c r="AL669">
        <v>648.9</v>
      </c>
      <c r="AM669">
        <v>3851.1</v>
      </c>
      <c r="AN669">
        <v>3400</v>
      </c>
      <c r="AO669">
        <v>451.1</v>
      </c>
      <c r="AP669">
        <v>0.1171</v>
      </c>
    </row>
    <row r="670" spans="1:42" hidden="1" x14ac:dyDescent="0.35">
      <c r="A670" t="s">
        <v>968</v>
      </c>
      <c r="B670" s="1">
        <v>45268</v>
      </c>
      <c r="C670" t="s">
        <v>969</v>
      </c>
      <c r="D670" t="s">
        <v>87</v>
      </c>
      <c r="E670">
        <v>4</v>
      </c>
      <c r="F670" t="s">
        <v>24</v>
      </c>
      <c r="G670" t="s">
        <v>71</v>
      </c>
      <c r="H670" t="s">
        <v>25</v>
      </c>
      <c r="I670" t="s">
        <v>43</v>
      </c>
      <c r="J670" t="s">
        <v>155</v>
      </c>
      <c r="K670">
        <v>2023</v>
      </c>
      <c r="L670" t="s">
        <v>51</v>
      </c>
      <c r="M670" t="s">
        <v>5924</v>
      </c>
      <c r="N670" t="s">
        <v>5913</v>
      </c>
      <c r="O670" t="s">
        <v>5917</v>
      </c>
      <c r="P670" t="s">
        <v>5925</v>
      </c>
      <c r="Q670" t="s">
        <v>5926</v>
      </c>
      <c r="R670">
        <v>46000</v>
      </c>
      <c r="S670">
        <v>56000</v>
      </c>
      <c r="T670">
        <v>0.17860000000000001</v>
      </c>
      <c r="U670" t="s">
        <v>5920</v>
      </c>
      <c r="V670">
        <v>12</v>
      </c>
      <c r="W670" s="1">
        <v>44847</v>
      </c>
      <c r="X670" t="s">
        <v>5894</v>
      </c>
      <c r="Y670">
        <v>224</v>
      </c>
      <c r="Z670">
        <v>96</v>
      </c>
      <c r="AA670">
        <v>304</v>
      </c>
      <c r="AB670">
        <v>54</v>
      </c>
      <c r="AC670">
        <v>10</v>
      </c>
      <c r="AD670">
        <v>2484000</v>
      </c>
      <c r="AE670" t="s">
        <v>6025</v>
      </c>
      <c r="AF670" s="1">
        <v>46203</v>
      </c>
      <c r="AG670" t="s">
        <v>6500</v>
      </c>
      <c r="AH670" t="s">
        <v>6027</v>
      </c>
      <c r="AI670" t="s">
        <v>6028</v>
      </c>
      <c r="AJ670" t="s">
        <v>6925</v>
      </c>
      <c r="AK670">
        <v>224000</v>
      </c>
      <c r="AL670">
        <v>17270.400000000001</v>
      </c>
      <c r="AM670">
        <v>206729.60000000001</v>
      </c>
      <c r="AN670">
        <v>184000</v>
      </c>
      <c r="AO670">
        <v>22729.599999999999</v>
      </c>
      <c r="AP670">
        <v>0.1099</v>
      </c>
    </row>
    <row r="671" spans="1:42" hidden="1" x14ac:dyDescent="0.35">
      <c r="A671" t="s">
        <v>970</v>
      </c>
      <c r="B671" s="1">
        <v>45037</v>
      </c>
      <c r="C671" t="s">
        <v>562</v>
      </c>
      <c r="D671" t="s">
        <v>23</v>
      </c>
      <c r="E671">
        <v>1</v>
      </c>
      <c r="F671" t="s">
        <v>24</v>
      </c>
      <c r="G671" t="s">
        <v>96</v>
      </c>
      <c r="H671" t="s">
        <v>17</v>
      </c>
      <c r="I671" t="s">
        <v>33</v>
      </c>
      <c r="J671" t="s">
        <v>44</v>
      </c>
      <c r="K671">
        <v>2023</v>
      </c>
      <c r="L671" t="s">
        <v>35</v>
      </c>
      <c r="M671" t="s">
        <v>5921</v>
      </c>
      <c r="N671" t="s">
        <v>5913</v>
      </c>
      <c r="O671" t="s">
        <v>5917</v>
      </c>
      <c r="P671" t="s">
        <v>5922</v>
      </c>
      <c r="Q671" t="s">
        <v>5923</v>
      </c>
      <c r="R671">
        <v>57000</v>
      </c>
      <c r="S671">
        <v>69000</v>
      </c>
      <c r="T671">
        <v>0.1739</v>
      </c>
      <c r="U671" t="s">
        <v>5920</v>
      </c>
      <c r="V671">
        <v>12</v>
      </c>
      <c r="W671" s="1">
        <v>44862</v>
      </c>
      <c r="X671" t="s">
        <v>5894</v>
      </c>
      <c r="Y671">
        <v>244</v>
      </c>
      <c r="Z671">
        <v>55</v>
      </c>
      <c r="AA671">
        <v>276</v>
      </c>
      <c r="AB671">
        <v>9</v>
      </c>
      <c r="AC671">
        <v>10</v>
      </c>
      <c r="AD671">
        <v>513000</v>
      </c>
      <c r="AE671" t="s">
        <v>6025</v>
      </c>
      <c r="AF671" s="1">
        <v>46203</v>
      </c>
      <c r="AG671" t="s">
        <v>6339</v>
      </c>
      <c r="AH671" t="s">
        <v>6035</v>
      </c>
      <c r="AI671" t="s">
        <v>6028</v>
      </c>
      <c r="AJ671" t="s">
        <v>6924</v>
      </c>
      <c r="AK671">
        <v>69000</v>
      </c>
      <c r="AL671">
        <v>4547.1000000000004</v>
      </c>
      <c r="AM671">
        <v>64452.9</v>
      </c>
      <c r="AN671">
        <v>57000</v>
      </c>
      <c r="AO671">
        <v>7452.9</v>
      </c>
      <c r="AP671">
        <v>0.11559999999999999</v>
      </c>
    </row>
    <row r="672" spans="1:42" x14ac:dyDescent="0.35">
      <c r="A672" t="s">
        <v>1123</v>
      </c>
      <c r="B672" s="1">
        <v>45025</v>
      </c>
      <c r="C672" t="s">
        <v>1124</v>
      </c>
      <c r="D672" t="s">
        <v>195</v>
      </c>
      <c r="E672">
        <v>1</v>
      </c>
      <c r="F672" t="s">
        <v>15</v>
      </c>
      <c r="G672" t="s">
        <v>16</v>
      </c>
      <c r="H672" t="s">
        <v>32</v>
      </c>
      <c r="I672" t="s">
        <v>33</v>
      </c>
      <c r="J672" t="s">
        <v>44</v>
      </c>
      <c r="K672">
        <v>2023</v>
      </c>
      <c r="L672" t="s">
        <v>35</v>
      </c>
      <c r="M672" t="s">
        <v>5912</v>
      </c>
      <c r="N672" t="s">
        <v>5913</v>
      </c>
      <c r="O672" t="s">
        <v>5914</v>
      </c>
      <c r="P672" t="s">
        <v>5891</v>
      </c>
      <c r="Q672" t="s">
        <v>5915</v>
      </c>
      <c r="R672">
        <v>125000</v>
      </c>
      <c r="S672">
        <v>148000</v>
      </c>
      <c r="T672">
        <v>0.15540000000000001</v>
      </c>
      <c r="U672" t="s">
        <v>5893</v>
      </c>
      <c r="V672">
        <v>12</v>
      </c>
      <c r="W672" s="1">
        <v>44787</v>
      </c>
      <c r="X672" t="s">
        <v>5894</v>
      </c>
      <c r="Y672">
        <v>168</v>
      </c>
      <c r="Z672">
        <v>62</v>
      </c>
      <c r="AA672">
        <v>271</v>
      </c>
      <c r="AB672">
        <v>0</v>
      </c>
      <c r="AC672">
        <v>10</v>
      </c>
      <c r="AD672">
        <v>0</v>
      </c>
      <c r="AE672" t="s">
        <v>6029</v>
      </c>
      <c r="AF672" s="1">
        <v>46203</v>
      </c>
      <c r="AG672" t="s">
        <v>6312</v>
      </c>
      <c r="AH672" t="s">
        <v>6035</v>
      </c>
      <c r="AI672" t="s">
        <v>6028</v>
      </c>
      <c r="AJ672" t="s">
        <v>6924</v>
      </c>
      <c r="AK672">
        <v>148000</v>
      </c>
      <c r="AL672">
        <v>962</v>
      </c>
      <c r="AM672">
        <v>147038</v>
      </c>
      <c r="AN672">
        <v>125000</v>
      </c>
      <c r="AO672">
        <v>22038</v>
      </c>
      <c r="AP672">
        <v>0.14990000000000001</v>
      </c>
    </row>
    <row r="673" spans="1:42" hidden="1" x14ac:dyDescent="0.35">
      <c r="A673" t="s">
        <v>972</v>
      </c>
      <c r="B673" s="1">
        <v>45198</v>
      </c>
      <c r="C673" t="s">
        <v>973</v>
      </c>
      <c r="D673" t="s">
        <v>205</v>
      </c>
      <c r="E673">
        <v>1</v>
      </c>
      <c r="F673" t="s">
        <v>58</v>
      </c>
      <c r="G673" t="s">
        <v>71</v>
      </c>
      <c r="H673" t="s">
        <v>17</v>
      </c>
      <c r="I673" t="s">
        <v>33</v>
      </c>
      <c r="J673" t="s">
        <v>109</v>
      </c>
      <c r="K673">
        <v>2023</v>
      </c>
      <c r="L673" t="s">
        <v>60</v>
      </c>
      <c r="M673" t="s">
        <v>6003</v>
      </c>
      <c r="N673" t="s">
        <v>5989</v>
      </c>
      <c r="O673" t="s">
        <v>6004</v>
      </c>
      <c r="P673" t="s">
        <v>6005</v>
      </c>
      <c r="Q673" t="s">
        <v>6006</v>
      </c>
      <c r="R673">
        <v>420</v>
      </c>
      <c r="S673">
        <v>650</v>
      </c>
      <c r="T673">
        <v>0.3538</v>
      </c>
      <c r="U673" t="s">
        <v>5909</v>
      </c>
      <c r="V673">
        <v>6</v>
      </c>
      <c r="W673" s="1">
        <v>45071</v>
      </c>
      <c r="X673" t="s">
        <v>5894</v>
      </c>
      <c r="Y673">
        <v>160</v>
      </c>
      <c r="Z673">
        <v>85</v>
      </c>
      <c r="AA673">
        <v>167</v>
      </c>
      <c r="AB673">
        <v>56</v>
      </c>
      <c r="AC673">
        <v>10</v>
      </c>
      <c r="AD673">
        <v>23520</v>
      </c>
      <c r="AE673" t="s">
        <v>6025</v>
      </c>
      <c r="AF673" s="1">
        <v>46203</v>
      </c>
      <c r="AG673" t="s">
        <v>6501</v>
      </c>
      <c r="AH673" t="s">
        <v>6035</v>
      </c>
      <c r="AI673" t="s">
        <v>6028</v>
      </c>
      <c r="AJ673" t="s">
        <v>6925</v>
      </c>
      <c r="AK673">
        <v>650</v>
      </c>
      <c r="AL673">
        <v>50.83</v>
      </c>
      <c r="AM673">
        <v>599.16999999999996</v>
      </c>
      <c r="AN673">
        <v>420</v>
      </c>
      <c r="AO673">
        <v>179.17</v>
      </c>
      <c r="AP673">
        <v>0.29899999999999999</v>
      </c>
    </row>
    <row r="674" spans="1:42" hidden="1" x14ac:dyDescent="0.35">
      <c r="A674" t="s">
        <v>1185</v>
      </c>
      <c r="B674" s="1">
        <v>44959</v>
      </c>
      <c r="C674" t="s">
        <v>517</v>
      </c>
      <c r="D674" t="s">
        <v>183</v>
      </c>
      <c r="E674">
        <v>1</v>
      </c>
      <c r="F674" t="s">
        <v>58</v>
      </c>
      <c r="G674" t="s">
        <v>16</v>
      </c>
      <c r="H674" t="s">
        <v>32</v>
      </c>
      <c r="I674" t="s">
        <v>18</v>
      </c>
      <c r="J674" t="s">
        <v>19</v>
      </c>
      <c r="K674">
        <v>2023</v>
      </c>
      <c r="L674" t="s">
        <v>20</v>
      </c>
      <c r="M674" t="s">
        <v>6010</v>
      </c>
      <c r="N674" t="s">
        <v>5949</v>
      </c>
      <c r="O674" t="s">
        <v>6011</v>
      </c>
      <c r="P674" t="s">
        <v>6012</v>
      </c>
      <c r="Q674" t="s">
        <v>6013</v>
      </c>
      <c r="R674">
        <v>2700</v>
      </c>
      <c r="S674">
        <v>3500</v>
      </c>
      <c r="T674">
        <v>0.2286</v>
      </c>
      <c r="U674" t="s">
        <v>5920</v>
      </c>
      <c r="V674">
        <v>12</v>
      </c>
      <c r="W674" s="1">
        <v>45369</v>
      </c>
      <c r="X674" t="s">
        <v>5894</v>
      </c>
      <c r="Y674">
        <v>71</v>
      </c>
      <c r="Z674">
        <v>95</v>
      </c>
      <c r="AA674">
        <v>147</v>
      </c>
      <c r="AB674">
        <v>51</v>
      </c>
      <c r="AC674">
        <v>10</v>
      </c>
      <c r="AD674">
        <v>137700</v>
      </c>
      <c r="AE674" t="s">
        <v>6025</v>
      </c>
      <c r="AF674" s="1">
        <v>46203</v>
      </c>
      <c r="AG674" t="s">
        <v>6314</v>
      </c>
      <c r="AH674" t="s">
        <v>6027</v>
      </c>
      <c r="AI674" t="s">
        <v>6028</v>
      </c>
      <c r="AJ674" t="s">
        <v>6924</v>
      </c>
      <c r="AK674">
        <v>3500</v>
      </c>
      <c r="AL674">
        <v>371</v>
      </c>
      <c r="AM674">
        <v>3129</v>
      </c>
      <c r="AN674">
        <v>2700</v>
      </c>
      <c r="AO674">
        <v>429</v>
      </c>
      <c r="AP674">
        <v>0.1371</v>
      </c>
    </row>
    <row r="675" spans="1:42" hidden="1" x14ac:dyDescent="0.35">
      <c r="A675" t="s">
        <v>975</v>
      </c>
      <c r="B675" s="1">
        <v>45125</v>
      </c>
      <c r="C675" t="s">
        <v>976</v>
      </c>
      <c r="D675" t="s">
        <v>188</v>
      </c>
      <c r="E675">
        <v>1</v>
      </c>
      <c r="F675" t="s">
        <v>24</v>
      </c>
      <c r="G675" t="s">
        <v>31</v>
      </c>
      <c r="H675" t="s">
        <v>17</v>
      </c>
      <c r="I675" t="s">
        <v>33</v>
      </c>
      <c r="J675" t="s">
        <v>97</v>
      </c>
      <c r="K675">
        <v>2023</v>
      </c>
      <c r="L675" t="s">
        <v>60</v>
      </c>
      <c r="M675" t="s">
        <v>5936</v>
      </c>
      <c r="N675" t="s">
        <v>5931</v>
      </c>
      <c r="O675" t="s">
        <v>5937</v>
      </c>
      <c r="P675" t="s">
        <v>5938</v>
      </c>
      <c r="Q675" t="s">
        <v>5939</v>
      </c>
      <c r="R675">
        <v>3400</v>
      </c>
      <c r="S675">
        <v>4500</v>
      </c>
      <c r="T675">
        <v>0.24440000000000001</v>
      </c>
      <c r="U675" t="s">
        <v>5940</v>
      </c>
      <c r="V675">
        <v>6</v>
      </c>
      <c r="W675" s="1">
        <v>45061</v>
      </c>
      <c r="X675" t="s">
        <v>5894</v>
      </c>
      <c r="Y675">
        <v>200</v>
      </c>
      <c r="Z675">
        <v>91</v>
      </c>
      <c r="AA675">
        <v>223</v>
      </c>
      <c r="AB675">
        <v>18</v>
      </c>
      <c r="AC675">
        <v>10</v>
      </c>
      <c r="AD675">
        <v>61200</v>
      </c>
      <c r="AE675" t="s">
        <v>6025</v>
      </c>
      <c r="AF675" s="1">
        <v>46203</v>
      </c>
      <c r="AG675" t="s">
        <v>6484</v>
      </c>
      <c r="AH675" t="s">
        <v>6027</v>
      </c>
      <c r="AI675" t="s">
        <v>6028</v>
      </c>
      <c r="AJ675" t="s">
        <v>6925</v>
      </c>
      <c r="AK675">
        <v>4500</v>
      </c>
      <c r="AL675">
        <v>25.2</v>
      </c>
      <c r="AM675">
        <v>4474.8</v>
      </c>
      <c r="AN675">
        <v>3400</v>
      </c>
      <c r="AO675">
        <v>1074.8</v>
      </c>
      <c r="AP675">
        <v>0.2402</v>
      </c>
    </row>
    <row r="676" spans="1:42" hidden="1" x14ac:dyDescent="0.35">
      <c r="A676" t="s">
        <v>1352</v>
      </c>
      <c r="B676" s="1">
        <v>45107</v>
      </c>
      <c r="C676" t="s">
        <v>517</v>
      </c>
      <c r="D676" t="s">
        <v>14</v>
      </c>
      <c r="E676">
        <v>2</v>
      </c>
      <c r="F676" t="s">
        <v>58</v>
      </c>
      <c r="G676" t="s">
        <v>31</v>
      </c>
      <c r="H676" t="s">
        <v>25</v>
      </c>
      <c r="I676" t="s">
        <v>26</v>
      </c>
      <c r="J676" t="s">
        <v>34</v>
      </c>
      <c r="K676">
        <v>2023</v>
      </c>
      <c r="L676" t="s">
        <v>35</v>
      </c>
      <c r="M676" t="s">
        <v>5934</v>
      </c>
      <c r="N676" t="s">
        <v>5931</v>
      </c>
      <c r="O676" t="s">
        <v>5932</v>
      </c>
      <c r="P676" t="s">
        <v>5891</v>
      </c>
      <c r="Q676" t="s">
        <v>5935</v>
      </c>
      <c r="R676">
        <v>10800</v>
      </c>
      <c r="S676">
        <v>13500</v>
      </c>
      <c r="T676">
        <v>0.2</v>
      </c>
      <c r="U676" t="s">
        <v>5893</v>
      </c>
      <c r="V676">
        <v>12</v>
      </c>
      <c r="W676" s="1">
        <v>44567</v>
      </c>
      <c r="X676" t="s">
        <v>5894</v>
      </c>
      <c r="Y676">
        <v>169</v>
      </c>
      <c r="Z676">
        <v>68</v>
      </c>
      <c r="AA676">
        <v>202</v>
      </c>
      <c r="AB676">
        <v>85</v>
      </c>
      <c r="AC676">
        <v>10</v>
      </c>
      <c r="AD676">
        <v>918000</v>
      </c>
      <c r="AE676" t="s">
        <v>6025</v>
      </c>
      <c r="AF676" s="1">
        <v>46203</v>
      </c>
      <c r="AG676" t="s">
        <v>6314</v>
      </c>
      <c r="AH676" t="s">
        <v>6027</v>
      </c>
      <c r="AI676" t="s">
        <v>6028</v>
      </c>
      <c r="AJ676" t="s">
        <v>6924</v>
      </c>
      <c r="AK676">
        <v>27000</v>
      </c>
      <c r="AL676">
        <v>3599.1</v>
      </c>
      <c r="AM676">
        <v>23400.9</v>
      </c>
      <c r="AN676">
        <v>21600</v>
      </c>
      <c r="AO676">
        <v>1800.9</v>
      </c>
      <c r="AP676">
        <v>7.6999999999999999E-2</v>
      </c>
    </row>
    <row r="677" spans="1:42" hidden="1" x14ac:dyDescent="0.35">
      <c r="A677" t="s">
        <v>1032</v>
      </c>
      <c r="B677" s="1">
        <v>45005</v>
      </c>
      <c r="C677" t="s">
        <v>1033</v>
      </c>
      <c r="D677" t="s">
        <v>23</v>
      </c>
      <c r="E677">
        <v>1</v>
      </c>
      <c r="F677" t="s">
        <v>24</v>
      </c>
      <c r="G677" t="s">
        <v>31</v>
      </c>
      <c r="H677" t="s">
        <v>32</v>
      </c>
      <c r="I677" t="s">
        <v>43</v>
      </c>
      <c r="J677" t="s">
        <v>39</v>
      </c>
      <c r="K677">
        <v>2023</v>
      </c>
      <c r="L677" t="s">
        <v>20</v>
      </c>
      <c r="M677" t="s">
        <v>5921</v>
      </c>
      <c r="N677" t="s">
        <v>5913</v>
      </c>
      <c r="O677" t="s">
        <v>5917</v>
      </c>
      <c r="P677" t="s">
        <v>5922</v>
      </c>
      <c r="Q677" t="s">
        <v>5923</v>
      </c>
      <c r="R677">
        <v>57000</v>
      </c>
      <c r="S677">
        <v>69000</v>
      </c>
      <c r="T677">
        <v>0.1739</v>
      </c>
      <c r="U677" t="s">
        <v>5920</v>
      </c>
      <c r="V677">
        <v>12</v>
      </c>
      <c r="W677" s="1">
        <v>44862</v>
      </c>
      <c r="X677" t="s">
        <v>5894</v>
      </c>
      <c r="Y677">
        <v>244</v>
      </c>
      <c r="Z677">
        <v>55</v>
      </c>
      <c r="AA677">
        <v>276</v>
      </c>
      <c r="AB677">
        <v>9</v>
      </c>
      <c r="AC677">
        <v>10</v>
      </c>
      <c r="AD677">
        <v>513000</v>
      </c>
      <c r="AE677" t="s">
        <v>6025</v>
      </c>
      <c r="AF677" s="1">
        <v>46203</v>
      </c>
      <c r="AG677" t="s">
        <v>6315</v>
      </c>
      <c r="AH677" t="s">
        <v>6035</v>
      </c>
      <c r="AI677" t="s">
        <v>6028</v>
      </c>
      <c r="AJ677" t="s">
        <v>6924</v>
      </c>
      <c r="AK677">
        <v>69000</v>
      </c>
      <c r="AL677">
        <v>9998.1</v>
      </c>
      <c r="AM677">
        <v>59001.9</v>
      </c>
      <c r="AN677">
        <v>57000</v>
      </c>
      <c r="AO677">
        <v>2001.9</v>
      </c>
      <c r="AP677">
        <v>3.39E-2</v>
      </c>
    </row>
    <row r="678" spans="1:42" hidden="1" x14ac:dyDescent="0.35">
      <c r="A678" t="s">
        <v>978</v>
      </c>
      <c r="B678" s="1">
        <v>45096</v>
      </c>
      <c r="C678" t="s">
        <v>979</v>
      </c>
      <c r="D678" t="s">
        <v>23</v>
      </c>
      <c r="E678">
        <v>2</v>
      </c>
      <c r="F678" t="s">
        <v>58</v>
      </c>
      <c r="G678" t="s">
        <v>96</v>
      </c>
      <c r="H678" t="s">
        <v>17</v>
      </c>
      <c r="I678" t="s">
        <v>33</v>
      </c>
      <c r="J678" t="s">
        <v>34</v>
      </c>
      <c r="K678">
        <v>2023</v>
      </c>
      <c r="L678" t="s">
        <v>35</v>
      </c>
      <c r="M678" t="s">
        <v>5921</v>
      </c>
      <c r="N678" t="s">
        <v>5913</v>
      </c>
      <c r="O678" t="s">
        <v>5917</v>
      </c>
      <c r="P678" t="s">
        <v>5922</v>
      </c>
      <c r="Q678" t="s">
        <v>5923</v>
      </c>
      <c r="R678">
        <v>57000</v>
      </c>
      <c r="S678">
        <v>69000</v>
      </c>
      <c r="T678">
        <v>0.1739</v>
      </c>
      <c r="U678" t="s">
        <v>5920</v>
      </c>
      <c r="V678">
        <v>12</v>
      </c>
      <c r="W678" s="1">
        <v>44862</v>
      </c>
      <c r="X678" t="s">
        <v>5894</v>
      </c>
      <c r="Y678">
        <v>244</v>
      </c>
      <c r="Z678">
        <v>55</v>
      </c>
      <c r="AA678">
        <v>276</v>
      </c>
      <c r="AB678">
        <v>9</v>
      </c>
      <c r="AC678">
        <v>10</v>
      </c>
      <c r="AD678">
        <v>513000</v>
      </c>
      <c r="AE678" t="s">
        <v>6025</v>
      </c>
      <c r="AF678" s="1">
        <v>46203</v>
      </c>
      <c r="AG678" t="s">
        <v>6502</v>
      </c>
      <c r="AH678" t="s">
        <v>6027</v>
      </c>
      <c r="AI678" t="s">
        <v>6028</v>
      </c>
      <c r="AJ678" t="s">
        <v>6924</v>
      </c>
      <c r="AK678">
        <v>138000</v>
      </c>
      <c r="AL678">
        <v>2332.1999999999998</v>
      </c>
      <c r="AM678">
        <v>135667.79999999999</v>
      </c>
      <c r="AN678">
        <v>114000</v>
      </c>
      <c r="AO678">
        <v>21667.8</v>
      </c>
      <c r="AP678">
        <v>0.15970000000000001</v>
      </c>
    </row>
    <row r="679" spans="1:42" hidden="1" x14ac:dyDescent="0.35">
      <c r="A679" t="s">
        <v>1120</v>
      </c>
      <c r="B679" s="1">
        <v>44985</v>
      </c>
      <c r="C679" t="s">
        <v>1033</v>
      </c>
      <c r="D679" t="s">
        <v>87</v>
      </c>
      <c r="E679">
        <v>1</v>
      </c>
      <c r="F679" t="s">
        <v>58</v>
      </c>
      <c r="G679" t="s">
        <v>31</v>
      </c>
      <c r="H679" t="s">
        <v>17</v>
      </c>
      <c r="I679" t="s">
        <v>43</v>
      </c>
      <c r="J679" t="s">
        <v>19</v>
      </c>
      <c r="K679">
        <v>2023</v>
      </c>
      <c r="L679" t="s">
        <v>20</v>
      </c>
      <c r="M679" t="s">
        <v>5924</v>
      </c>
      <c r="N679" t="s">
        <v>5913</v>
      </c>
      <c r="O679" t="s">
        <v>5917</v>
      </c>
      <c r="P679" t="s">
        <v>5925</v>
      </c>
      <c r="Q679" t="s">
        <v>5926</v>
      </c>
      <c r="R679">
        <v>46000</v>
      </c>
      <c r="S679">
        <v>56000</v>
      </c>
      <c r="T679">
        <v>0.17860000000000001</v>
      </c>
      <c r="U679" t="s">
        <v>5920</v>
      </c>
      <c r="V679">
        <v>12</v>
      </c>
      <c r="W679" s="1">
        <v>44847</v>
      </c>
      <c r="X679" t="s">
        <v>5894</v>
      </c>
      <c r="Y679">
        <v>224</v>
      </c>
      <c r="Z679">
        <v>96</v>
      </c>
      <c r="AA679">
        <v>304</v>
      </c>
      <c r="AB679">
        <v>54</v>
      </c>
      <c r="AC679">
        <v>10</v>
      </c>
      <c r="AD679">
        <v>2484000</v>
      </c>
      <c r="AE679" t="s">
        <v>6025</v>
      </c>
      <c r="AF679" s="1">
        <v>46203</v>
      </c>
      <c r="AG679" t="s">
        <v>6315</v>
      </c>
      <c r="AH679" t="s">
        <v>6035</v>
      </c>
      <c r="AI679" t="s">
        <v>6028</v>
      </c>
      <c r="AJ679" t="s">
        <v>6924</v>
      </c>
      <c r="AK679">
        <v>56000</v>
      </c>
      <c r="AL679">
        <v>6619.2</v>
      </c>
      <c r="AM679">
        <v>49380.800000000003</v>
      </c>
      <c r="AN679">
        <v>46000</v>
      </c>
      <c r="AO679">
        <v>3380.8</v>
      </c>
      <c r="AP679">
        <v>6.8500000000000005E-2</v>
      </c>
    </row>
    <row r="680" spans="1:42" hidden="1" x14ac:dyDescent="0.35">
      <c r="A680" t="s">
        <v>980</v>
      </c>
      <c r="B680" s="1">
        <v>45249</v>
      </c>
      <c r="C680" t="s">
        <v>981</v>
      </c>
      <c r="D680" t="s">
        <v>200</v>
      </c>
      <c r="E680">
        <v>2</v>
      </c>
      <c r="F680" t="s">
        <v>30</v>
      </c>
      <c r="G680" t="s">
        <v>16</v>
      </c>
      <c r="H680" t="s">
        <v>25</v>
      </c>
      <c r="I680" t="s">
        <v>43</v>
      </c>
      <c r="J680" t="s">
        <v>50</v>
      </c>
      <c r="K680">
        <v>2023</v>
      </c>
      <c r="L680" t="s">
        <v>51</v>
      </c>
      <c r="M680" t="s">
        <v>5960</v>
      </c>
      <c r="N680" t="s">
        <v>5949</v>
      </c>
      <c r="O680" t="s">
        <v>5961</v>
      </c>
      <c r="P680" t="s">
        <v>5951</v>
      </c>
      <c r="Q680" t="s">
        <v>5962</v>
      </c>
      <c r="R680">
        <v>2100</v>
      </c>
      <c r="S680">
        <v>2800</v>
      </c>
      <c r="T680">
        <v>0.25</v>
      </c>
      <c r="U680" t="s">
        <v>5940</v>
      </c>
      <c r="V680">
        <v>12</v>
      </c>
      <c r="W680" s="1">
        <v>45378</v>
      </c>
      <c r="X680" t="s">
        <v>5894</v>
      </c>
      <c r="Y680">
        <v>198</v>
      </c>
      <c r="Z680">
        <v>79</v>
      </c>
      <c r="AA680">
        <v>243</v>
      </c>
      <c r="AB680">
        <v>87</v>
      </c>
      <c r="AC680">
        <v>10</v>
      </c>
      <c r="AD680">
        <v>182700</v>
      </c>
      <c r="AE680" t="s">
        <v>6025</v>
      </c>
      <c r="AF680" s="1">
        <v>46203</v>
      </c>
      <c r="AG680" t="s">
        <v>6503</v>
      </c>
      <c r="AH680" t="s">
        <v>6035</v>
      </c>
      <c r="AI680" t="s">
        <v>6028</v>
      </c>
      <c r="AJ680" t="s">
        <v>6925</v>
      </c>
      <c r="AK680">
        <v>5600</v>
      </c>
      <c r="AL680">
        <v>628.88</v>
      </c>
      <c r="AM680">
        <v>4971.12</v>
      </c>
      <c r="AN680">
        <v>4200</v>
      </c>
      <c r="AO680">
        <v>771.12</v>
      </c>
      <c r="AP680">
        <v>0.15509999999999999</v>
      </c>
    </row>
    <row r="681" spans="1:42" hidden="1" x14ac:dyDescent="0.35">
      <c r="A681" t="s">
        <v>982</v>
      </c>
      <c r="B681" s="1">
        <v>45258</v>
      </c>
      <c r="C681" t="s">
        <v>983</v>
      </c>
      <c r="D681" t="s">
        <v>221</v>
      </c>
      <c r="E681">
        <v>2</v>
      </c>
      <c r="F681" t="s">
        <v>58</v>
      </c>
      <c r="G681" t="s">
        <v>79</v>
      </c>
      <c r="H681" t="s">
        <v>25</v>
      </c>
      <c r="I681" t="s">
        <v>43</v>
      </c>
      <c r="J681" t="s">
        <v>50</v>
      </c>
      <c r="K681">
        <v>2023</v>
      </c>
      <c r="L681" t="s">
        <v>51</v>
      </c>
      <c r="M681" t="s">
        <v>5966</v>
      </c>
      <c r="N681" t="s">
        <v>5967</v>
      </c>
      <c r="O681" t="s">
        <v>5968</v>
      </c>
      <c r="P681" t="s">
        <v>5899</v>
      </c>
      <c r="Q681" t="s">
        <v>5969</v>
      </c>
      <c r="R681">
        <v>11500</v>
      </c>
      <c r="S681">
        <v>14500</v>
      </c>
      <c r="T681">
        <v>0.2069</v>
      </c>
      <c r="U681" t="s">
        <v>5901</v>
      </c>
      <c r="V681">
        <v>12</v>
      </c>
      <c r="W681" s="1">
        <v>44903</v>
      </c>
      <c r="X681" t="s">
        <v>5894</v>
      </c>
      <c r="Y681">
        <v>217</v>
      </c>
      <c r="Z681">
        <v>53</v>
      </c>
      <c r="AA681">
        <v>253</v>
      </c>
      <c r="AB681">
        <v>61</v>
      </c>
      <c r="AC681">
        <v>10</v>
      </c>
      <c r="AD681">
        <v>701500</v>
      </c>
      <c r="AE681" t="s">
        <v>6025</v>
      </c>
      <c r="AF681" s="1">
        <v>46203</v>
      </c>
      <c r="AG681" t="s">
        <v>6489</v>
      </c>
      <c r="AH681" t="s">
        <v>6027</v>
      </c>
      <c r="AI681" t="s">
        <v>6028</v>
      </c>
      <c r="AJ681" t="s">
        <v>6925</v>
      </c>
      <c r="AK681">
        <v>29000</v>
      </c>
      <c r="AL681">
        <v>2308.4</v>
      </c>
      <c r="AM681">
        <v>26691.599999999999</v>
      </c>
      <c r="AN681">
        <v>23000</v>
      </c>
      <c r="AO681">
        <v>3691.6</v>
      </c>
      <c r="AP681">
        <v>0.13830000000000001</v>
      </c>
    </row>
    <row r="682" spans="1:42" hidden="1" x14ac:dyDescent="0.35">
      <c r="A682" t="s">
        <v>1525</v>
      </c>
      <c r="B682" s="1">
        <v>45123</v>
      </c>
      <c r="C682" t="s">
        <v>669</v>
      </c>
      <c r="D682" t="s">
        <v>74</v>
      </c>
      <c r="E682">
        <v>2</v>
      </c>
      <c r="F682" t="s">
        <v>30</v>
      </c>
      <c r="G682" t="s">
        <v>31</v>
      </c>
      <c r="H682" t="s">
        <v>25</v>
      </c>
      <c r="I682" t="s">
        <v>33</v>
      </c>
      <c r="J682" t="s">
        <v>97</v>
      </c>
      <c r="K682">
        <v>2023</v>
      </c>
      <c r="L682" t="s">
        <v>60</v>
      </c>
      <c r="M682" t="s">
        <v>5963</v>
      </c>
      <c r="N682" t="s">
        <v>5949</v>
      </c>
      <c r="O682" t="s">
        <v>5964</v>
      </c>
      <c r="P682" t="s">
        <v>5951</v>
      </c>
      <c r="Q682" t="s">
        <v>5965</v>
      </c>
      <c r="R682">
        <v>5700</v>
      </c>
      <c r="S682">
        <v>7500</v>
      </c>
      <c r="T682">
        <v>0.24</v>
      </c>
      <c r="U682" t="s">
        <v>5940</v>
      </c>
      <c r="V682">
        <v>12</v>
      </c>
      <c r="W682" s="1">
        <v>44865</v>
      </c>
      <c r="X682" t="s">
        <v>5894</v>
      </c>
      <c r="Y682">
        <v>145</v>
      </c>
      <c r="Z682">
        <v>60</v>
      </c>
      <c r="AA682">
        <v>189</v>
      </c>
      <c r="AB682">
        <v>10</v>
      </c>
      <c r="AC682">
        <v>10</v>
      </c>
      <c r="AD682">
        <v>57000</v>
      </c>
      <c r="AE682" t="s">
        <v>6025</v>
      </c>
      <c r="AF682" s="1">
        <v>46203</v>
      </c>
      <c r="AG682" t="s">
        <v>6316</v>
      </c>
      <c r="AH682" t="s">
        <v>6035</v>
      </c>
      <c r="AI682" t="s">
        <v>6028</v>
      </c>
      <c r="AJ682" t="s">
        <v>6925</v>
      </c>
      <c r="AK682">
        <v>15000</v>
      </c>
      <c r="AL682">
        <v>1312.5</v>
      </c>
      <c r="AM682">
        <v>13687.5</v>
      </c>
      <c r="AN682">
        <v>11400</v>
      </c>
      <c r="AO682">
        <v>2287.5</v>
      </c>
      <c r="AP682">
        <v>0.1671</v>
      </c>
    </row>
    <row r="683" spans="1:42" hidden="1" x14ac:dyDescent="0.35">
      <c r="A683" t="s">
        <v>984</v>
      </c>
      <c r="B683" s="1">
        <v>45167</v>
      </c>
      <c r="C683" t="s">
        <v>985</v>
      </c>
      <c r="D683" t="s">
        <v>200</v>
      </c>
      <c r="E683">
        <v>1</v>
      </c>
      <c r="F683" t="s">
        <v>30</v>
      </c>
      <c r="G683" t="s">
        <v>71</v>
      </c>
      <c r="H683" t="s">
        <v>32</v>
      </c>
      <c r="I683" t="s">
        <v>26</v>
      </c>
      <c r="J683" t="s">
        <v>59</v>
      </c>
      <c r="K683">
        <v>2023</v>
      </c>
      <c r="L683" t="s">
        <v>60</v>
      </c>
      <c r="M683" t="s">
        <v>5960</v>
      </c>
      <c r="N683" t="s">
        <v>5949</v>
      </c>
      <c r="O683" t="s">
        <v>5961</v>
      </c>
      <c r="P683" t="s">
        <v>5951</v>
      </c>
      <c r="Q683" t="s">
        <v>5962</v>
      </c>
      <c r="R683">
        <v>2100</v>
      </c>
      <c r="S683">
        <v>2800</v>
      </c>
      <c r="T683">
        <v>0.25</v>
      </c>
      <c r="U683" t="s">
        <v>5940</v>
      </c>
      <c r="V683">
        <v>12</v>
      </c>
      <c r="W683" s="1">
        <v>45378</v>
      </c>
      <c r="X683" t="s">
        <v>5894</v>
      </c>
      <c r="Y683">
        <v>198</v>
      </c>
      <c r="Z683">
        <v>79</v>
      </c>
      <c r="AA683">
        <v>243</v>
      </c>
      <c r="AB683">
        <v>87</v>
      </c>
      <c r="AC683">
        <v>10</v>
      </c>
      <c r="AD683">
        <v>182700</v>
      </c>
      <c r="AE683" t="s">
        <v>6025</v>
      </c>
      <c r="AF683" s="1">
        <v>46203</v>
      </c>
      <c r="AG683" t="s">
        <v>6505</v>
      </c>
      <c r="AH683" t="s">
        <v>6035</v>
      </c>
      <c r="AI683" t="s">
        <v>6028</v>
      </c>
      <c r="AJ683" t="s">
        <v>6925</v>
      </c>
      <c r="AK683">
        <v>2800</v>
      </c>
      <c r="AL683">
        <v>115.92</v>
      </c>
      <c r="AM683">
        <v>2684.08</v>
      </c>
      <c r="AN683">
        <v>2100</v>
      </c>
      <c r="AO683">
        <v>584.08000000000004</v>
      </c>
      <c r="AP683">
        <v>0.21759999999999999</v>
      </c>
    </row>
    <row r="684" spans="1:42" hidden="1" x14ac:dyDescent="0.35">
      <c r="A684" t="s">
        <v>1334</v>
      </c>
      <c r="B684" s="1">
        <v>45230</v>
      </c>
      <c r="C684" t="s">
        <v>870</v>
      </c>
      <c r="D684" t="s">
        <v>95</v>
      </c>
      <c r="E684">
        <v>1</v>
      </c>
      <c r="F684" t="s">
        <v>24</v>
      </c>
      <c r="G684" t="s">
        <v>16</v>
      </c>
      <c r="H684" t="s">
        <v>17</v>
      </c>
      <c r="I684" t="s">
        <v>43</v>
      </c>
      <c r="J684" t="s">
        <v>55</v>
      </c>
      <c r="K684">
        <v>2023</v>
      </c>
      <c r="L684" t="s">
        <v>51</v>
      </c>
      <c r="M684" t="s">
        <v>5948</v>
      </c>
      <c r="N684" t="s">
        <v>5949</v>
      </c>
      <c r="O684" t="s">
        <v>5950</v>
      </c>
      <c r="P684" t="s">
        <v>5951</v>
      </c>
      <c r="Q684" t="s">
        <v>5952</v>
      </c>
      <c r="R684">
        <v>2900</v>
      </c>
      <c r="S684">
        <v>3800</v>
      </c>
      <c r="T684">
        <v>0.23680000000000001</v>
      </c>
      <c r="U684" t="s">
        <v>5940</v>
      </c>
      <c r="V684">
        <v>12</v>
      </c>
      <c r="W684" s="1">
        <v>45359</v>
      </c>
      <c r="X684" t="s">
        <v>5894</v>
      </c>
      <c r="Y684">
        <v>220</v>
      </c>
      <c r="Z684">
        <v>49</v>
      </c>
      <c r="AA684">
        <v>227</v>
      </c>
      <c r="AB684">
        <v>23</v>
      </c>
      <c r="AC684">
        <v>10</v>
      </c>
      <c r="AD684">
        <v>66700</v>
      </c>
      <c r="AE684" t="s">
        <v>6025</v>
      </c>
      <c r="AF684" s="1">
        <v>46203</v>
      </c>
      <c r="AG684" t="s">
        <v>6318</v>
      </c>
      <c r="AH684" t="s">
        <v>6027</v>
      </c>
      <c r="AI684" t="s">
        <v>6028</v>
      </c>
      <c r="AJ684" t="s">
        <v>6925</v>
      </c>
      <c r="AK684">
        <v>3800</v>
      </c>
      <c r="AL684">
        <v>182.78</v>
      </c>
      <c r="AM684">
        <v>3617.22</v>
      </c>
      <c r="AN684">
        <v>2900</v>
      </c>
      <c r="AO684">
        <v>717.22</v>
      </c>
      <c r="AP684">
        <v>0.1983</v>
      </c>
    </row>
    <row r="685" spans="1:42" x14ac:dyDescent="0.35">
      <c r="A685" t="s">
        <v>989</v>
      </c>
      <c r="B685" s="1">
        <v>45220</v>
      </c>
      <c r="C685" t="s">
        <v>990</v>
      </c>
      <c r="D685" t="s">
        <v>54</v>
      </c>
      <c r="E685">
        <v>2</v>
      </c>
      <c r="F685" t="s">
        <v>58</v>
      </c>
      <c r="G685" t="s">
        <v>16</v>
      </c>
      <c r="H685" t="s">
        <v>32</v>
      </c>
      <c r="I685" t="s">
        <v>26</v>
      </c>
      <c r="J685" t="s">
        <v>55</v>
      </c>
      <c r="K685">
        <v>2023</v>
      </c>
      <c r="L685" t="s">
        <v>51</v>
      </c>
      <c r="M685" t="s">
        <v>5888</v>
      </c>
      <c r="N685" t="s">
        <v>5889</v>
      </c>
      <c r="O685" t="s">
        <v>5890</v>
      </c>
      <c r="P685" t="s">
        <v>5891</v>
      </c>
      <c r="Q685" t="s">
        <v>5892</v>
      </c>
      <c r="R685">
        <v>52000</v>
      </c>
      <c r="S685">
        <v>65000</v>
      </c>
      <c r="T685">
        <v>0.2</v>
      </c>
      <c r="U685" t="s">
        <v>5893</v>
      </c>
      <c r="V685">
        <v>12</v>
      </c>
      <c r="W685" s="1">
        <v>45506</v>
      </c>
      <c r="X685" t="s">
        <v>5894</v>
      </c>
      <c r="Y685">
        <v>302</v>
      </c>
      <c r="Z685">
        <v>109</v>
      </c>
      <c r="AA685">
        <v>415</v>
      </c>
      <c r="AB685">
        <v>0</v>
      </c>
      <c r="AC685">
        <v>10</v>
      </c>
      <c r="AD685">
        <v>0</v>
      </c>
      <c r="AE685" t="s">
        <v>6029</v>
      </c>
      <c r="AF685" s="1">
        <v>46203</v>
      </c>
      <c r="AG685" t="s">
        <v>6361</v>
      </c>
      <c r="AH685" t="s">
        <v>6027</v>
      </c>
      <c r="AI685" t="s">
        <v>6028</v>
      </c>
      <c r="AJ685" t="s">
        <v>6925</v>
      </c>
      <c r="AK685">
        <v>130000</v>
      </c>
      <c r="AL685">
        <v>1222</v>
      </c>
      <c r="AM685">
        <v>128778</v>
      </c>
      <c r="AN685">
        <v>104000</v>
      </c>
      <c r="AO685">
        <v>24778</v>
      </c>
      <c r="AP685">
        <v>0.19239999999999999</v>
      </c>
    </row>
    <row r="686" spans="1:42" hidden="1" x14ac:dyDescent="0.35">
      <c r="A686" t="s">
        <v>991</v>
      </c>
      <c r="B686" s="1">
        <v>45172</v>
      </c>
      <c r="C686" t="s">
        <v>992</v>
      </c>
      <c r="D686" t="s">
        <v>377</v>
      </c>
      <c r="E686">
        <v>1</v>
      </c>
      <c r="F686" t="s">
        <v>24</v>
      </c>
      <c r="G686" t="s">
        <v>96</v>
      </c>
      <c r="H686" t="s">
        <v>17</v>
      </c>
      <c r="I686" t="s">
        <v>33</v>
      </c>
      <c r="J686" t="s">
        <v>109</v>
      </c>
      <c r="K686">
        <v>2023</v>
      </c>
      <c r="L686" t="s">
        <v>60</v>
      </c>
      <c r="M686" t="s">
        <v>6007</v>
      </c>
      <c r="N686" t="s">
        <v>5889</v>
      </c>
      <c r="O686" t="s">
        <v>6008</v>
      </c>
      <c r="P686" t="s">
        <v>5899</v>
      </c>
      <c r="Q686" t="s">
        <v>6009</v>
      </c>
      <c r="R686">
        <v>12000</v>
      </c>
      <c r="S686">
        <v>15000</v>
      </c>
      <c r="T686">
        <v>0.2</v>
      </c>
      <c r="U686" t="s">
        <v>5901</v>
      </c>
      <c r="V686">
        <v>12</v>
      </c>
      <c r="W686" s="1">
        <v>45557</v>
      </c>
      <c r="X686" t="s">
        <v>5894</v>
      </c>
      <c r="Y686">
        <v>118</v>
      </c>
      <c r="Z686">
        <v>87</v>
      </c>
      <c r="AA686">
        <v>209</v>
      </c>
      <c r="AB686">
        <v>10</v>
      </c>
      <c r="AC686">
        <v>10</v>
      </c>
      <c r="AD686">
        <v>120000</v>
      </c>
      <c r="AE686" t="s">
        <v>6025</v>
      </c>
      <c r="AF686" s="1">
        <v>46203</v>
      </c>
      <c r="AG686" t="s">
        <v>6506</v>
      </c>
      <c r="AH686" t="s">
        <v>6035</v>
      </c>
      <c r="AI686" t="s">
        <v>6028</v>
      </c>
      <c r="AJ686" t="s">
        <v>6925</v>
      </c>
      <c r="AK686">
        <v>15000</v>
      </c>
      <c r="AL686">
        <v>958.5</v>
      </c>
      <c r="AM686">
        <v>14041.5</v>
      </c>
      <c r="AN686">
        <v>12000</v>
      </c>
      <c r="AO686">
        <v>2041.5</v>
      </c>
      <c r="AP686">
        <v>0.1454</v>
      </c>
    </row>
    <row r="687" spans="1:42" hidden="1" x14ac:dyDescent="0.35">
      <c r="A687" t="s">
        <v>1354</v>
      </c>
      <c r="B687" s="1">
        <v>44956</v>
      </c>
      <c r="C687" t="s">
        <v>1355</v>
      </c>
      <c r="D687" t="s">
        <v>118</v>
      </c>
      <c r="E687">
        <v>3</v>
      </c>
      <c r="F687" t="s">
        <v>128</v>
      </c>
      <c r="G687" t="s">
        <v>31</v>
      </c>
      <c r="H687" t="s">
        <v>17</v>
      </c>
      <c r="I687" t="s">
        <v>43</v>
      </c>
      <c r="J687" t="s">
        <v>112</v>
      </c>
      <c r="K687">
        <v>2023</v>
      </c>
      <c r="L687" t="s">
        <v>20</v>
      </c>
      <c r="M687" t="s">
        <v>5902</v>
      </c>
      <c r="N687" t="s">
        <v>5889</v>
      </c>
      <c r="O687" t="s">
        <v>5898</v>
      </c>
      <c r="P687" t="s">
        <v>5899</v>
      </c>
      <c r="Q687" t="s">
        <v>5903</v>
      </c>
      <c r="R687">
        <v>74000</v>
      </c>
      <c r="S687">
        <v>88000</v>
      </c>
      <c r="T687">
        <v>0.15909999999999999</v>
      </c>
      <c r="U687" t="s">
        <v>5901</v>
      </c>
      <c r="V687">
        <v>12</v>
      </c>
      <c r="W687" s="1">
        <v>45459</v>
      </c>
      <c r="X687" t="s">
        <v>5894</v>
      </c>
      <c r="Y687">
        <v>214</v>
      </c>
      <c r="Z687">
        <v>97</v>
      </c>
      <c r="AA687">
        <v>218</v>
      </c>
      <c r="AB687">
        <v>43</v>
      </c>
      <c r="AC687">
        <v>10</v>
      </c>
      <c r="AD687">
        <v>3182000</v>
      </c>
      <c r="AE687" t="s">
        <v>6025</v>
      </c>
      <c r="AF687" s="1">
        <v>46203</v>
      </c>
      <c r="AG687" t="s">
        <v>6320</v>
      </c>
      <c r="AH687" t="s">
        <v>6027</v>
      </c>
      <c r="AI687" t="s">
        <v>6028</v>
      </c>
      <c r="AJ687" t="s">
        <v>6924</v>
      </c>
      <c r="AK687">
        <v>264000</v>
      </c>
      <c r="AL687">
        <v>5016</v>
      </c>
      <c r="AM687">
        <v>258984</v>
      </c>
      <c r="AN687">
        <v>222000</v>
      </c>
      <c r="AO687">
        <v>36984</v>
      </c>
      <c r="AP687">
        <v>0.14280000000000001</v>
      </c>
    </row>
    <row r="688" spans="1:42" hidden="1" x14ac:dyDescent="0.35">
      <c r="A688" t="s">
        <v>993</v>
      </c>
      <c r="B688" s="1">
        <v>45085</v>
      </c>
      <c r="C688" t="s">
        <v>909</v>
      </c>
      <c r="D688" t="s">
        <v>65</v>
      </c>
      <c r="E688">
        <v>2</v>
      </c>
      <c r="F688" t="s">
        <v>58</v>
      </c>
      <c r="G688" t="s">
        <v>71</v>
      </c>
      <c r="H688" t="s">
        <v>32</v>
      </c>
      <c r="I688" t="s">
        <v>43</v>
      </c>
      <c r="J688" t="s">
        <v>34</v>
      </c>
      <c r="K688">
        <v>2023</v>
      </c>
      <c r="L688" t="s">
        <v>35</v>
      </c>
      <c r="M688" t="s">
        <v>5906</v>
      </c>
      <c r="N688" t="s">
        <v>5889</v>
      </c>
      <c r="O688" t="s">
        <v>5898</v>
      </c>
      <c r="P688" t="s">
        <v>5907</v>
      </c>
      <c r="Q688" t="s">
        <v>5908</v>
      </c>
      <c r="R688">
        <v>17500</v>
      </c>
      <c r="S688">
        <v>22000</v>
      </c>
      <c r="T688">
        <v>0.20449999999999999</v>
      </c>
      <c r="U688" t="s">
        <v>5909</v>
      </c>
      <c r="V688">
        <v>12</v>
      </c>
      <c r="W688" s="1">
        <v>45337</v>
      </c>
      <c r="X688" t="s">
        <v>5894</v>
      </c>
      <c r="Y688">
        <v>373</v>
      </c>
      <c r="Z688">
        <v>88</v>
      </c>
      <c r="AA688">
        <v>389</v>
      </c>
      <c r="AB688">
        <v>78</v>
      </c>
      <c r="AC688">
        <v>10</v>
      </c>
      <c r="AD688">
        <v>1365000</v>
      </c>
      <c r="AE688" t="s">
        <v>6025</v>
      </c>
      <c r="AF688" s="1">
        <v>46203</v>
      </c>
      <c r="AG688" t="s">
        <v>6445</v>
      </c>
      <c r="AH688" t="s">
        <v>6027</v>
      </c>
      <c r="AI688" t="s">
        <v>6028</v>
      </c>
      <c r="AJ688" t="s">
        <v>6924</v>
      </c>
      <c r="AK688">
        <v>44000</v>
      </c>
      <c r="AL688">
        <v>3621.2</v>
      </c>
      <c r="AM688">
        <v>40378.800000000003</v>
      </c>
      <c r="AN688">
        <v>35000</v>
      </c>
      <c r="AO688">
        <v>5378.8</v>
      </c>
      <c r="AP688">
        <v>0.13320000000000001</v>
      </c>
    </row>
    <row r="689" spans="1:42" hidden="1" x14ac:dyDescent="0.35">
      <c r="A689" t="s">
        <v>1384</v>
      </c>
      <c r="B689" s="1">
        <v>45098</v>
      </c>
      <c r="C689" t="s">
        <v>525</v>
      </c>
      <c r="D689" t="s">
        <v>23</v>
      </c>
      <c r="E689">
        <v>1</v>
      </c>
      <c r="F689" t="s">
        <v>58</v>
      </c>
      <c r="G689" t="s">
        <v>16</v>
      </c>
      <c r="H689" t="s">
        <v>32</v>
      </c>
      <c r="I689" t="s">
        <v>43</v>
      </c>
      <c r="J689" t="s">
        <v>34</v>
      </c>
      <c r="K689">
        <v>2023</v>
      </c>
      <c r="L689" t="s">
        <v>35</v>
      </c>
      <c r="M689" t="s">
        <v>5921</v>
      </c>
      <c r="N689" t="s">
        <v>5913</v>
      </c>
      <c r="O689" t="s">
        <v>5917</v>
      </c>
      <c r="P689" t="s">
        <v>5922</v>
      </c>
      <c r="Q689" t="s">
        <v>5923</v>
      </c>
      <c r="R689">
        <v>57000</v>
      </c>
      <c r="S689">
        <v>69000</v>
      </c>
      <c r="T689">
        <v>0.1739</v>
      </c>
      <c r="U689" t="s">
        <v>5920</v>
      </c>
      <c r="V689">
        <v>12</v>
      </c>
      <c r="W689" s="1">
        <v>44862</v>
      </c>
      <c r="X689" t="s">
        <v>5894</v>
      </c>
      <c r="Y689">
        <v>244</v>
      </c>
      <c r="Z689">
        <v>55</v>
      </c>
      <c r="AA689">
        <v>276</v>
      </c>
      <c r="AB689">
        <v>9</v>
      </c>
      <c r="AC689">
        <v>10</v>
      </c>
      <c r="AD689">
        <v>513000</v>
      </c>
      <c r="AE689" t="s">
        <v>6025</v>
      </c>
      <c r="AF689" s="1">
        <v>46203</v>
      </c>
      <c r="AG689" t="s">
        <v>6321</v>
      </c>
      <c r="AH689" t="s">
        <v>6027</v>
      </c>
      <c r="AI689" t="s">
        <v>6028</v>
      </c>
      <c r="AJ689" t="s">
        <v>6924</v>
      </c>
      <c r="AK689">
        <v>69000</v>
      </c>
      <c r="AL689">
        <v>2387.4</v>
      </c>
      <c r="AM689">
        <v>66612.600000000006</v>
      </c>
      <c r="AN689">
        <v>57000</v>
      </c>
      <c r="AO689">
        <v>9612.6</v>
      </c>
      <c r="AP689">
        <v>0.14430000000000001</v>
      </c>
    </row>
    <row r="690" spans="1:42" hidden="1" x14ac:dyDescent="0.35">
      <c r="A690" t="s">
        <v>995</v>
      </c>
      <c r="B690" s="1">
        <v>45049</v>
      </c>
      <c r="C690" t="s">
        <v>996</v>
      </c>
      <c r="D690" t="s">
        <v>137</v>
      </c>
      <c r="E690">
        <v>3</v>
      </c>
      <c r="F690" t="s">
        <v>66</v>
      </c>
      <c r="G690" t="s">
        <v>16</v>
      </c>
      <c r="H690" t="s">
        <v>17</v>
      </c>
      <c r="I690" t="s">
        <v>33</v>
      </c>
      <c r="J690" t="s">
        <v>75</v>
      </c>
      <c r="K690">
        <v>2023</v>
      </c>
      <c r="L690" t="s">
        <v>35</v>
      </c>
      <c r="M690" t="s">
        <v>5930</v>
      </c>
      <c r="N690" t="s">
        <v>5931</v>
      </c>
      <c r="O690" t="s">
        <v>5932</v>
      </c>
      <c r="P690" t="s">
        <v>5891</v>
      </c>
      <c r="Q690" t="s">
        <v>5933</v>
      </c>
      <c r="R690">
        <v>14800</v>
      </c>
      <c r="S690">
        <v>18500</v>
      </c>
      <c r="T690">
        <v>0.2</v>
      </c>
      <c r="U690" t="s">
        <v>5893</v>
      </c>
      <c r="V690">
        <v>12</v>
      </c>
      <c r="W690" s="1">
        <v>45474</v>
      </c>
      <c r="X690" t="s">
        <v>5894</v>
      </c>
      <c r="Y690">
        <v>213</v>
      </c>
      <c r="Z690">
        <v>93</v>
      </c>
      <c r="AA690">
        <v>278</v>
      </c>
      <c r="AB690">
        <v>42</v>
      </c>
      <c r="AC690">
        <v>10</v>
      </c>
      <c r="AD690">
        <v>621600</v>
      </c>
      <c r="AE690" t="s">
        <v>6025</v>
      </c>
      <c r="AF690" s="1">
        <v>46203</v>
      </c>
      <c r="AG690" t="s">
        <v>6509</v>
      </c>
      <c r="AH690" t="s">
        <v>6035</v>
      </c>
      <c r="AI690" t="s">
        <v>6028</v>
      </c>
      <c r="AJ690" t="s">
        <v>6924</v>
      </c>
      <c r="AK690">
        <v>55500</v>
      </c>
      <c r="AL690">
        <v>3879.45</v>
      </c>
      <c r="AM690">
        <v>51620.55</v>
      </c>
      <c r="AN690">
        <v>44400</v>
      </c>
      <c r="AO690">
        <v>7220.55</v>
      </c>
      <c r="AP690">
        <v>0.1399</v>
      </c>
    </row>
    <row r="691" spans="1:42" hidden="1" x14ac:dyDescent="0.35">
      <c r="A691" t="s">
        <v>997</v>
      </c>
      <c r="B691" s="1">
        <v>44983</v>
      </c>
      <c r="C691" t="s">
        <v>998</v>
      </c>
      <c r="D691" t="s">
        <v>221</v>
      </c>
      <c r="E691">
        <v>1</v>
      </c>
      <c r="F691" t="s">
        <v>48</v>
      </c>
      <c r="G691" t="s">
        <v>71</v>
      </c>
      <c r="H691" t="s">
        <v>25</v>
      </c>
      <c r="I691" t="s">
        <v>43</v>
      </c>
      <c r="J691" t="s">
        <v>19</v>
      </c>
      <c r="K691">
        <v>2023</v>
      </c>
      <c r="L691" t="s">
        <v>20</v>
      </c>
      <c r="M691" t="s">
        <v>5966</v>
      </c>
      <c r="N691" t="s">
        <v>5967</v>
      </c>
      <c r="O691" t="s">
        <v>5968</v>
      </c>
      <c r="P691" t="s">
        <v>5899</v>
      </c>
      <c r="Q691" t="s">
        <v>5969</v>
      </c>
      <c r="R691">
        <v>11500</v>
      </c>
      <c r="S691">
        <v>14500</v>
      </c>
      <c r="T691">
        <v>0.2069</v>
      </c>
      <c r="U691" t="s">
        <v>5901</v>
      </c>
      <c r="V691">
        <v>12</v>
      </c>
      <c r="W691" s="1">
        <v>44903</v>
      </c>
      <c r="X691" t="s">
        <v>5894</v>
      </c>
      <c r="Y691">
        <v>217</v>
      </c>
      <c r="Z691">
        <v>53</v>
      </c>
      <c r="AA691">
        <v>253</v>
      </c>
      <c r="AB691">
        <v>61</v>
      </c>
      <c r="AC691">
        <v>10</v>
      </c>
      <c r="AD691">
        <v>701500</v>
      </c>
      <c r="AE691" t="s">
        <v>6025</v>
      </c>
      <c r="AF691" s="1">
        <v>46203</v>
      </c>
      <c r="AG691" t="s">
        <v>6327</v>
      </c>
      <c r="AH691" t="s">
        <v>6027</v>
      </c>
      <c r="AI691" t="s">
        <v>6028</v>
      </c>
      <c r="AJ691" t="s">
        <v>6924</v>
      </c>
      <c r="AK691">
        <v>14500</v>
      </c>
      <c r="AL691">
        <v>1728.4</v>
      </c>
      <c r="AM691">
        <v>12771.6</v>
      </c>
      <c r="AN691">
        <v>11500</v>
      </c>
      <c r="AO691">
        <v>1271.5999999999999</v>
      </c>
      <c r="AP691">
        <v>9.9599999999999994E-2</v>
      </c>
    </row>
    <row r="692" spans="1:42" hidden="1" x14ac:dyDescent="0.35">
      <c r="A692" t="s">
        <v>1381</v>
      </c>
      <c r="B692" s="1">
        <v>45048</v>
      </c>
      <c r="C692" t="s">
        <v>651</v>
      </c>
      <c r="D692" t="s">
        <v>70</v>
      </c>
      <c r="E692">
        <v>1</v>
      </c>
      <c r="F692" t="s">
        <v>128</v>
      </c>
      <c r="G692" t="s">
        <v>31</v>
      </c>
      <c r="H692" t="s">
        <v>17</v>
      </c>
      <c r="I692" t="s">
        <v>43</v>
      </c>
      <c r="J692" t="s">
        <v>75</v>
      </c>
      <c r="K692">
        <v>2023</v>
      </c>
      <c r="L692" t="s">
        <v>35</v>
      </c>
      <c r="M692" t="s">
        <v>5970</v>
      </c>
      <c r="N692" t="s">
        <v>5949</v>
      </c>
      <c r="O692" t="s">
        <v>5971</v>
      </c>
      <c r="P692" t="s">
        <v>5922</v>
      </c>
      <c r="Q692" t="s">
        <v>5972</v>
      </c>
      <c r="R692">
        <v>9500</v>
      </c>
      <c r="S692">
        <v>12000</v>
      </c>
      <c r="T692">
        <v>0.20830000000000001</v>
      </c>
      <c r="U692" t="s">
        <v>5920</v>
      </c>
      <c r="V692">
        <v>12</v>
      </c>
      <c r="W692" s="1">
        <v>44840</v>
      </c>
      <c r="X692" t="s">
        <v>5894</v>
      </c>
      <c r="Y692">
        <v>160</v>
      </c>
      <c r="Z692">
        <v>82</v>
      </c>
      <c r="AA692">
        <v>171</v>
      </c>
      <c r="AB692">
        <v>27</v>
      </c>
      <c r="AC692">
        <v>10</v>
      </c>
      <c r="AD692">
        <v>256500</v>
      </c>
      <c r="AE692" t="s">
        <v>6025</v>
      </c>
      <c r="AF692" s="1">
        <v>46203</v>
      </c>
      <c r="AG692" t="s">
        <v>6322</v>
      </c>
      <c r="AH692" t="s">
        <v>6035</v>
      </c>
      <c r="AI692" t="s">
        <v>6028</v>
      </c>
      <c r="AJ692" t="s">
        <v>6924</v>
      </c>
      <c r="AK692">
        <v>12000</v>
      </c>
      <c r="AL692">
        <v>1275.5999999999999</v>
      </c>
      <c r="AM692">
        <v>10724.4</v>
      </c>
      <c r="AN692">
        <v>9500</v>
      </c>
      <c r="AO692">
        <v>1224.4000000000001</v>
      </c>
      <c r="AP692">
        <v>0.1142</v>
      </c>
    </row>
    <row r="693" spans="1:42" hidden="1" x14ac:dyDescent="0.35">
      <c r="A693" t="s">
        <v>1000</v>
      </c>
      <c r="B693" s="1">
        <v>45163</v>
      </c>
      <c r="C693" t="s">
        <v>1001</v>
      </c>
      <c r="D693" t="s">
        <v>14</v>
      </c>
      <c r="E693">
        <v>3</v>
      </c>
      <c r="F693" t="s">
        <v>30</v>
      </c>
      <c r="G693" t="s">
        <v>31</v>
      </c>
      <c r="H693" t="s">
        <v>17</v>
      </c>
      <c r="I693" t="s">
        <v>33</v>
      </c>
      <c r="J693" t="s">
        <v>59</v>
      </c>
      <c r="K693">
        <v>2023</v>
      </c>
      <c r="L693" t="s">
        <v>60</v>
      </c>
      <c r="M693" t="s">
        <v>5934</v>
      </c>
      <c r="N693" t="s">
        <v>5931</v>
      </c>
      <c r="O693" t="s">
        <v>5932</v>
      </c>
      <c r="P693" t="s">
        <v>5891</v>
      </c>
      <c r="Q693" t="s">
        <v>5935</v>
      </c>
      <c r="R693">
        <v>10800</v>
      </c>
      <c r="S693">
        <v>13500</v>
      </c>
      <c r="T693">
        <v>0.2</v>
      </c>
      <c r="U693" t="s">
        <v>5893</v>
      </c>
      <c r="V693">
        <v>12</v>
      </c>
      <c r="W693" s="1">
        <v>44567</v>
      </c>
      <c r="X693" t="s">
        <v>5894</v>
      </c>
      <c r="Y693">
        <v>169</v>
      </c>
      <c r="Z693">
        <v>68</v>
      </c>
      <c r="AA693">
        <v>202</v>
      </c>
      <c r="AB693">
        <v>85</v>
      </c>
      <c r="AC693">
        <v>10</v>
      </c>
      <c r="AD693">
        <v>918000</v>
      </c>
      <c r="AE693" t="s">
        <v>6025</v>
      </c>
      <c r="AF693" s="1">
        <v>46203</v>
      </c>
      <c r="AG693" t="s">
        <v>6437</v>
      </c>
      <c r="AH693" t="s">
        <v>6035</v>
      </c>
      <c r="AI693" t="s">
        <v>6028</v>
      </c>
      <c r="AJ693" t="s">
        <v>6925</v>
      </c>
      <c r="AK693">
        <v>40500</v>
      </c>
      <c r="AL693">
        <v>5265</v>
      </c>
      <c r="AM693">
        <v>35235</v>
      </c>
      <c r="AN693">
        <v>32400</v>
      </c>
      <c r="AO693">
        <v>2835</v>
      </c>
      <c r="AP693">
        <v>8.0500000000000002E-2</v>
      </c>
    </row>
    <row r="694" spans="1:42" hidden="1" x14ac:dyDescent="0.35">
      <c r="A694" t="s">
        <v>1057</v>
      </c>
      <c r="B694" s="1">
        <v>45191</v>
      </c>
      <c r="C694" t="s">
        <v>527</v>
      </c>
      <c r="D694" t="s">
        <v>118</v>
      </c>
      <c r="E694">
        <v>1</v>
      </c>
      <c r="F694" t="s">
        <v>48</v>
      </c>
      <c r="G694" t="s">
        <v>31</v>
      </c>
      <c r="H694" t="s">
        <v>17</v>
      </c>
      <c r="I694" t="s">
        <v>43</v>
      </c>
      <c r="J694" t="s">
        <v>109</v>
      </c>
      <c r="K694">
        <v>2023</v>
      </c>
      <c r="L694" t="s">
        <v>60</v>
      </c>
      <c r="M694" t="s">
        <v>5902</v>
      </c>
      <c r="N694" t="s">
        <v>5889</v>
      </c>
      <c r="O694" t="s">
        <v>5898</v>
      </c>
      <c r="P694" t="s">
        <v>5899</v>
      </c>
      <c r="Q694" t="s">
        <v>5903</v>
      </c>
      <c r="R694">
        <v>74000</v>
      </c>
      <c r="S694">
        <v>88000</v>
      </c>
      <c r="T694">
        <v>0.15909999999999999</v>
      </c>
      <c r="U694" t="s">
        <v>5901</v>
      </c>
      <c r="V694">
        <v>12</v>
      </c>
      <c r="W694" s="1">
        <v>45459</v>
      </c>
      <c r="X694" t="s">
        <v>5894</v>
      </c>
      <c r="Y694">
        <v>214</v>
      </c>
      <c r="Z694">
        <v>97</v>
      </c>
      <c r="AA694">
        <v>218</v>
      </c>
      <c r="AB694">
        <v>43</v>
      </c>
      <c r="AC694">
        <v>10</v>
      </c>
      <c r="AD694">
        <v>3182000</v>
      </c>
      <c r="AE694" t="s">
        <v>6025</v>
      </c>
      <c r="AF694" s="1">
        <v>46203</v>
      </c>
      <c r="AG694" t="s">
        <v>6323</v>
      </c>
      <c r="AH694" t="s">
        <v>6027</v>
      </c>
      <c r="AI694" t="s">
        <v>6028</v>
      </c>
      <c r="AJ694" t="s">
        <v>6925</v>
      </c>
      <c r="AK694">
        <v>88000</v>
      </c>
      <c r="AL694">
        <v>0</v>
      </c>
      <c r="AM694">
        <v>88000</v>
      </c>
      <c r="AN694">
        <v>74000</v>
      </c>
      <c r="AO694">
        <v>14000</v>
      </c>
      <c r="AP694">
        <v>0.15909999999999999</v>
      </c>
    </row>
    <row r="695" spans="1:42" hidden="1" x14ac:dyDescent="0.35">
      <c r="A695" t="s">
        <v>1002</v>
      </c>
      <c r="B695" s="1">
        <v>45206</v>
      </c>
      <c r="C695" t="s">
        <v>1003</v>
      </c>
      <c r="D695" t="s">
        <v>137</v>
      </c>
      <c r="E695">
        <v>1</v>
      </c>
      <c r="F695" t="s">
        <v>30</v>
      </c>
      <c r="G695" t="s">
        <v>96</v>
      </c>
      <c r="H695" t="s">
        <v>17</v>
      </c>
      <c r="I695" t="s">
        <v>26</v>
      </c>
      <c r="J695" t="s">
        <v>55</v>
      </c>
      <c r="K695">
        <v>2023</v>
      </c>
      <c r="L695" t="s">
        <v>51</v>
      </c>
      <c r="M695" t="s">
        <v>5930</v>
      </c>
      <c r="N695" t="s">
        <v>5931</v>
      </c>
      <c r="O695" t="s">
        <v>5932</v>
      </c>
      <c r="P695" t="s">
        <v>5891</v>
      </c>
      <c r="Q695" t="s">
        <v>5933</v>
      </c>
      <c r="R695">
        <v>14800</v>
      </c>
      <c r="S695">
        <v>18500</v>
      </c>
      <c r="T695">
        <v>0.2</v>
      </c>
      <c r="U695" t="s">
        <v>5893</v>
      </c>
      <c r="V695">
        <v>12</v>
      </c>
      <c r="W695" s="1">
        <v>45474</v>
      </c>
      <c r="X695" t="s">
        <v>5894</v>
      </c>
      <c r="Y695">
        <v>213</v>
      </c>
      <c r="Z695">
        <v>93</v>
      </c>
      <c r="AA695">
        <v>278</v>
      </c>
      <c r="AB695">
        <v>42</v>
      </c>
      <c r="AC695">
        <v>10</v>
      </c>
      <c r="AD695">
        <v>621600</v>
      </c>
      <c r="AE695" t="s">
        <v>6025</v>
      </c>
      <c r="AF695" s="1">
        <v>46203</v>
      </c>
      <c r="AG695" t="s">
        <v>6511</v>
      </c>
      <c r="AH695" t="s">
        <v>6027</v>
      </c>
      <c r="AI695" t="s">
        <v>6028</v>
      </c>
      <c r="AJ695" t="s">
        <v>6925</v>
      </c>
      <c r="AK695">
        <v>18500</v>
      </c>
      <c r="AL695">
        <v>715.95</v>
      </c>
      <c r="AM695">
        <v>17784.05</v>
      </c>
      <c r="AN695">
        <v>14800</v>
      </c>
      <c r="AO695">
        <v>2984.05</v>
      </c>
      <c r="AP695">
        <v>0.1678</v>
      </c>
    </row>
    <row r="696" spans="1:42" hidden="1" x14ac:dyDescent="0.35">
      <c r="A696" t="s">
        <v>1483</v>
      </c>
      <c r="B696" s="1">
        <v>45035</v>
      </c>
      <c r="C696" t="s">
        <v>1484</v>
      </c>
      <c r="D696" t="s">
        <v>115</v>
      </c>
      <c r="E696">
        <v>1</v>
      </c>
      <c r="F696" t="s">
        <v>30</v>
      </c>
      <c r="G696" t="s">
        <v>16</v>
      </c>
      <c r="H696" t="s">
        <v>25</v>
      </c>
      <c r="I696" t="s">
        <v>33</v>
      </c>
      <c r="J696" t="s">
        <v>44</v>
      </c>
      <c r="K696">
        <v>2023</v>
      </c>
      <c r="L696" t="s">
        <v>35</v>
      </c>
      <c r="M696" t="s">
        <v>5988</v>
      </c>
      <c r="N696" t="s">
        <v>5989</v>
      </c>
      <c r="O696" t="s">
        <v>5990</v>
      </c>
      <c r="P696" t="s">
        <v>5907</v>
      </c>
      <c r="Q696" t="s">
        <v>5991</v>
      </c>
      <c r="R696">
        <v>1600</v>
      </c>
      <c r="S696">
        <v>2200</v>
      </c>
      <c r="T696">
        <v>0.2727</v>
      </c>
      <c r="U696" t="s">
        <v>5909</v>
      </c>
      <c r="V696">
        <v>6</v>
      </c>
      <c r="W696" s="1">
        <v>45040</v>
      </c>
      <c r="X696" t="s">
        <v>5894</v>
      </c>
      <c r="Y696">
        <v>84</v>
      </c>
      <c r="Z696">
        <v>117</v>
      </c>
      <c r="AA696">
        <v>174</v>
      </c>
      <c r="AB696">
        <v>47</v>
      </c>
      <c r="AC696">
        <v>10</v>
      </c>
      <c r="AD696">
        <v>75200</v>
      </c>
      <c r="AE696" t="s">
        <v>6025</v>
      </c>
      <c r="AF696" s="1">
        <v>46203</v>
      </c>
      <c r="AG696" t="s">
        <v>6324</v>
      </c>
      <c r="AH696" t="s">
        <v>6035</v>
      </c>
      <c r="AI696" t="s">
        <v>6028</v>
      </c>
      <c r="AJ696" t="s">
        <v>6924</v>
      </c>
      <c r="AK696">
        <v>2200</v>
      </c>
      <c r="AL696">
        <v>226.16</v>
      </c>
      <c r="AM696">
        <v>1973.84</v>
      </c>
      <c r="AN696">
        <v>1600</v>
      </c>
      <c r="AO696">
        <v>373.84</v>
      </c>
      <c r="AP696">
        <v>0.18940000000000001</v>
      </c>
    </row>
    <row r="697" spans="1:42" hidden="1" x14ac:dyDescent="0.35">
      <c r="A697" t="s">
        <v>1004</v>
      </c>
      <c r="B697" s="1">
        <v>45027</v>
      </c>
      <c r="C697" t="s">
        <v>674</v>
      </c>
      <c r="D697" t="s">
        <v>118</v>
      </c>
      <c r="E697">
        <v>1</v>
      </c>
      <c r="F697" t="s">
        <v>58</v>
      </c>
      <c r="G697" t="s">
        <v>31</v>
      </c>
      <c r="H697" t="s">
        <v>17</v>
      </c>
      <c r="I697" t="s">
        <v>43</v>
      </c>
      <c r="J697" t="s">
        <v>44</v>
      </c>
      <c r="K697">
        <v>2023</v>
      </c>
      <c r="L697" t="s">
        <v>35</v>
      </c>
      <c r="M697" t="s">
        <v>5902</v>
      </c>
      <c r="N697" t="s">
        <v>5889</v>
      </c>
      <c r="O697" t="s">
        <v>5898</v>
      </c>
      <c r="P697" t="s">
        <v>5899</v>
      </c>
      <c r="Q697" t="s">
        <v>5903</v>
      </c>
      <c r="R697">
        <v>74000</v>
      </c>
      <c r="S697">
        <v>88000</v>
      </c>
      <c r="T697">
        <v>0.15909999999999999</v>
      </c>
      <c r="U697" t="s">
        <v>5901</v>
      </c>
      <c r="V697">
        <v>12</v>
      </c>
      <c r="W697" s="1">
        <v>45459</v>
      </c>
      <c r="X697" t="s">
        <v>5894</v>
      </c>
      <c r="Y697">
        <v>214</v>
      </c>
      <c r="Z697">
        <v>97</v>
      </c>
      <c r="AA697">
        <v>218</v>
      </c>
      <c r="AB697">
        <v>43</v>
      </c>
      <c r="AC697">
        <v>10</v>
      </c>
      <c r="AD697">
        <v>3182000</v>
      </c>
      <c r="AE697" t="s">
        <v>6025</v>
      </c>
      <c r="AF697" s="1">
        <v>46203</v>
      </c>
      <c r="AG697" t="s">
        <v>6394</v>
      </c>
      <c r="AH697" t="s">
        <v>6027</v>
      </c>
      <c r="AI697" t="s">
        <v>6028</v>
      </c>
      <c r="AJ697" t="s">
        <v>6924</v>
      </c>
      <c r="AK697">
        <v>88000</v>
      </c>
      <c r="AL697">
        <v>1337.6</v>
      </c>
      <c r="AM697">
        <v>86662.399999999994</v>
      </c>
      <c r="AN697">
        <v>74000</v>
      </c>
      <c r="AO697">
        <v>12662.4</v>
      </c>
      <c r="AP697">
        <v>0.14610000000000001</v>
      </c>
    </row>
    <row r="698" spans="1:42" x14ac:dyDescent="0.35">
      <c r="A698" t="s">
        <v>1005</v>
      </c>
      <c r="B698" s="1">
        <v>45088</v>
      </c>
      <c r="C698" t="s">
        <v>1006</v>
      </c>
      <c r="D698" t="s">
        <v>54</v>
      </c>
      <c r="E698">
        <v>2</v>
      </c>
      <c r="F698" t="s">
        <v>48</v>
      </c>
      <c r="G698" t="s">
        <v>31</v>
      </c>
      <c r="H698" t="s">
        <v>25</v>
      </c>
      <c r="I698" t="s">
        <v>43</v>
      </c>
      <c r="J698" t="s">
        <v>34</v>
      </c>
      <c r="K698">
        <v>2023</v>
      </c>
      <c r="L698" t="s">
        <v>35</v>
      </c>
      <c r="M698" t="s">
        <v>5888</v>
      </c>
      <c r="N698" t="s">
        <v>5889</v>
      </c>
      <c r="O698" t="s">
        <v>5890</v>
      </c>
      <c r="P698" t="s">
        <v>5891</v>
      </c>
      <c r="Q698" t="s">
        <v>5892</v>
      </c>
      <c r="R698">
        <v>52000</v>
      </c>
      <c r="S698">
        <v>65000</v>
      </c>
      <c r="T698">
        <v>0.2</v>
      </c>
      <c r="U698" t="s">
        <v>5893</v>
      </c>
      <c r="V698">
        <v>12</v>
      </c>
      <c r="W698" s="1">
        <v>45506</v>
      </c>
      <c r="X698" t="s">
        <v>5894</v>
      </c>
      <c r="Y698">
        <v>302</v>
      </c>
      <c r="Z698">
        <v>109</v>
      </c>
      <c r="AA698">
        <v>415</v>
      </c>
      <c r="AB698">
        <v>0</v>
      </c>
      <c r="AC698">
        <v>10</v>
      </c>
      <c r="AD698">
        <v>0</v>
      </c>
      <c r="AE698" t="s">
        <v>6029</v>
      </c>
      <c r="AF698" s="1">
        <v>46203</v>
      </c>
      <c r="AG698" t="s">
        <v>6406</v>
      </c>
      <c r="AH698" t="s">
        <v>6027</v>
      </c>
      <c r="AI698" t="s">
        <v>6028</v>
      </c>
      <c r="AJ698" t="s">
        <v>6924</v>
      </c>
      <c r="AK698">
        <v>130000</v>
      </c>
      <c r="AL698">
        <v>3770</v>
      </c>
      <c r="AM698">
        <v>126230</v>
      </c>
      <c r="AN698">
        <v>104000</v>
      </c>
      <c r="AO698">
        <v>22230</v>
      </c>
      <c r="AP698">
        <v>0.17610000000000001</v>
      </c>
    </row>
    <row r="699" spans="1:42" hidden="1" x14ac:dyDescent="0.35">
      <c r="A699" t="s">
        <v>1008</v>
      </c>
      <c r="B699" s="1">
        <v>45053</v>
      </c>
      <c r="C699" t="s">
        <v>686</v>
      </c>
      <c r="D699" t="s">
        <v>200</v>
      </c>
      <c r="E699">
        <v>2</v>
      </c>
      <c r="F699" t="s">
        <v>24</v>
      </c>
      <c r="G699" t="s">
        <v>31</v>
      </c>
      <c r="H699" t="s">
        <v>32</v>
      </c>
      <c r="I699" t="s">
        <v>33</v>
      </c>
      <c r="J699" t="s">
        <v>75</v>
      </c>
      <c r="K699">
        <v>2023</v>
      </c>
      <c r="L699" t="s">
        <v>35</v>
      </c>
      <c r="M699" t="s">
        <v>5960</v>
      </c>
      <c r="N699" t="s">
        <v>5949</v>
      </c>
      <c r="O699" t="s">
        <v>5961</v>
      </c>
      <c r="P699" t="s">
        <v>5951</v>
      </c>
      <c r="Q699" t="s">
        <v>5962</v>
      </c>
      <c r="R699">
        <v>2100</v>
      </c>
      <c r="S699">
        <v>2800</v>
      </c>
      <c r="T699">
        <v>0.25</v>
      </c>
      <c r="U699" t="s">
        <v>5940</v>
      </c>
      <c r="V699">
        <v>12</v>
      </c>
      <c r="W699" s="1">
        <v>45378</v>
      </c>
      <c r="X699" t="s">
        <v>5894</v>
      </c>
      <c r="Y699">
        <v>198</v>
      </c>
      <c r="Z699">
        <v>79</v>
      </c>
      <c r="AA699">
        <v>243</v>
      </c>
      <c r="AB699">
        <v>87</v>
      </c>
      <c r="AC699">
        <v>10</v>
      </c>
      <c r="AD699">
        <v>182700</v>
      </c>
      <c r="AE699" t="s">
        <v>6025</v>
      </c>
      <c r="AF699" s="1">
        <v>46203</v>
      </c>
      <c r="AG699" t="s">
        <v>6401</v>
      </c>
      <c r="AH699" t="s">
        <v>6035</v>
      </c>
      <c r="AI699" t="s">
        <v>6028</v>
      </c>
      <c r="AJ699" t="s">
        <v>6924</v>
      </c>
      <c r="AK699">
        <v>5600</v>
      </c>
      <c r="AL699">
        <v>731.36</v>
      </c>
      <c r="AM699">
        <v>4868.6400000000003</v>
      </c>
      <c r="AN699">
        <v>4200</v>
      </c>
      <c r="AO699">
        <v>668.64</v>
      </c>
      <c r="AP699">
        <v>0.13730000000000001</v>
      </c>
    </row>
    <row r="700" spans="1:42" hidden="1" x14ac:dyDescent="0.35">
      <c r="A700" t="s">
        <v>1010</v>
      </c>
      <c r="B700" s="1">
        <v>45047</v>
      </c>
      <c r="C700" t="s">
        <v>1011</v>
      </c>
      <c r="D700" t="s">
        <v>180</v>
      </c>
      <c r="E700">
        <v>1</v>
      </c>
      <c r="F700" t="s">
        <v>128</v>
      </c>
      <c r="G700" t="s">
        <v>71</v>
      </c>
      <c r="H700" t="s">
        <v>32</v>
      </c>
      <c r="I700" t="s">
        <v>33</v>
      </c>
      <c r="J700" t="s">
        <v>75</v>
      </c>
      <c r="K700">
        <v>2023</v>
      </c>
      <c r="L700" t="s">
        <v>35</v>
      </c>
      <c r="M700" t="s">
        <v>5956</v>
      </c>
      <c r="N700" t="s">
        <v>5949</v>
      </c>
      <c r="O700" t="s">
        <v>5957</v>
      </c>
      <c r="P700" t="s">
        <v>5958</v>
      </c>
      <c r="Q700" t="s">
        <v>5959</v>
      </c>
      <c r="R700">
        <v>3100</v>
      </c>
      <c r="S700">
        <v>4200</v>
      </c>
      <c r="T700">
        <v>0.26190000000000002</v>
      </c>
      <c r="U700" t="s">
        <v>5909</v>
      </c>
      <c r="V700">
        <v>12</v>
      </c>
      <c r="W700" s="1">
        <v>45029</v>
      </c>
      <c r="X700" t="s">
        <v>5894</v>
      </c>
      <c r="Y700">
        <v>165</v>
      </c>
      <c r="Z700">
        <v>119</v>
      </c>
      <c r="AA700">
        <v>218</v>
      </c>
      <c r="AB700">
        <v>22</v>
      </c>
      <c r="AC700">
        <v>10</v>
      </c>
      <c r="AD700">
        <v>68200</v>
      </c>
      <c r="AE700" t="s">
        <v>6025</v>
      </c>
      <c r="AF700" s="1">
        <v>46203</v>
      </c>
      <c r="AG700" t="s">
        <v>6513</v>
      </c>
      <c r="AH700" t="s">
        <v>6027</v>
      </c>
      <c r="AI700" t="s">
        <v>6028</v>
      </c>
      <c r="AJ700" t="s">
        <v>6924</v>
      </c>
      <c r="AK700">
        <v>4200</v>
      </c>
      <c r="AL700">
        <v>601.44000000000005</v>
      </c>
      <c r="AM700">
        <v>3598.56</v>
      </c>
      <c r="AN700">
        <v>3100</v>
      </c>
      <c r="AO700">
        <v>498.56</v>
      </c>
      <c r="AP700">
        <v>0.13850000000000001</v>
      </c>
    </row>
    <row r="701" spans="1:42" hidden="1" x14ac:dyDescent="0.35">
      <c r="A701" t="s">
        <v>1220</v>
      </c>
      <c r="B701" s="1">
        <v>45178</v>
      </c>
      <c r="C701" t="s">
        <v>1221</v>
      </c>
      <c r="D701" t="s">
        <v>14</v>
      </c>
      <c r="E701">
        <v>1</v>
      </c>
      <c r="F701" t="s">
        <v>30</v>
      </c>
      <c r="G701" t="s">
        <v>31</v>
      </c>
      <c r="H701" t="s">
        <v>32</v>
      </c>
      <c r="I701" t="s">
        <v>43</v>
      </c>
      <c r="J701" t="s">
        <v>109</v>
      </c>
      <c r="K701">
        <v>2023</v>
      </c>
      <c r="L701" t="s">
        <v>60</v>
      </c>
      <c r="M701" t="s">
        <v>5934</v>
      </c>
      <c r="N701" t="s">
        <v>5931</v>
      </c>
      <c r="O701" t="s">
        <v>5932</v>
      </c>
      <c r="P701" t="s">
        <v>5891</v>
      </c>
      <c r="Q701" t="s">
        <v>5935</v>
      </c>
      <c r="R701">
        <v>10800</v>
      </c>
      <c r="S701">
        <v>13500</v>
      </c>
      <c r="T701">
        <v>0.2</v>
      </c>
      <c r="U701" t="s">
        <v>5893</v>
      </c>
      <c r="V701">
        <v>12</v>
      </c>
      <c r="W701" s="1">
        <v>44567</v>
      </c>
      <c r="X701" t="s">
        <v>5894</v>
      </c>
      <c r="Y701">
        <v>169</v>
      </c>
      <c r="Z701">
        <v>68</v>
      </c>
      <c r="AA701">
        <v>202</v>
      </c>
      <c r="AB701">
        <v>85</v>
      </c>
      <c r="AC701">
        <v>10</v>
      </c>
      <c r="AD701">
        <v>918000</v>
      </c>
      <c r="AE701" t="s">
        <v>6025</v>
      </c>
      <c r="AF701" s="1">
        <v>46203</v>
      </c>
      <c r="AG701" t="s">
        <v>6330</v>
      </c>
      <c r="AH701" t="s">
        <v>6027</v>
      </c>
      <c r="AI701" t="s">
        <v>6028</v>
      </c>
      <c r="AJ701" t="s">
        <v>6925</v>
      </c>
      <c r="AK701">
        <v>13500</v>
      </c>
      <c r="AL701">
        <v>1809</v>
      </c>
      <c r="AM701">
        <v>11691</v>
      </c>
      <c r="AN701">
        <v>10800</v>
      </c>
      <c r="AO701">
        <v>891</v>
      </c>
      <c r="AP701">
        <v>7.6200000000000004E-2</v>
      </c>
    </row>
    <row r="702" spans="1:42" hidden="1" x14ac:dyDescent="0.35">
      <c r="A702" t="s">
        <v>1012</v>
      </c>
      <c r="B702" s="1">
        <v>45214</v>
      </c>
      <c r="C702" t="s">
        <v>1013</v>
      </c>
      <c r="D702" t="s">
        <v>137</v>
      </c>
      <c r="E702">
        <v>4</v>
      </c>
      <c r="F702" t="s">
        <v>30</v>
      </c>
      <c r="G702" t="s">
        <v>31</v>
      </c>
      <c r="H702" t="s">
        <v>32</v>
      </c>
      <c r="I702" t="s">
        <v>43</v>
      </c>
      <c r="J702" t="s">
        <v>55</v>
      </c>
      <c r="K702">
        <v>2023</v>
      </c>
      <c r="L702" t="s">
        <v>51</v>
      </c>
      <c r="M702" t="s">
        <v>5930</v>
      </c>
      <c r="N702" t="s">
        <v>5931</v>
      </c>
      <c r="O702" t="s">
        <v>5932</v>
      </c>
      <c r="P702" t="s">
        <v>5891</v>
      </c>
      <c r="Q702" t="s">
        <v>5933</v>
      </c>
      <c r="R702">
        <v>14800</v>
      </c>
      <c r="S702">
        <v>18500</v>
      </c>
      <c r="T702">
        <v>0.2</v>
      </c>
      <c r="U702" t="s">
        <v>5893</v>
      </c>
      <c r="V702">
        <v>12</v>
      </c>
      <c r="W702" s="1">
        <v>45474</v>
      </c>
      <c r="X702" t="s">
        <v>5894</v>
      </c>
      <c r="Y702">
        <v>213</v>
      </c>
      <c r="Z702">
        <v>93</v>
      </c>
      <c r="AA702">
        <v>278</v>
      </c>
      <c r="AB702">
        <v>42</v>
      </c>
      <c r="AC702">
        <v>10</v>
      </c>
      <c r="AD702">
        <v>621600</v>
      </c>
      <c r="AE702" t="s">
        <v>6025</v>
      </c>
      <c r="AF702" s="1">
        <v>46203</v>
      </c>
      <c r="AG702" t="s">
        <v>6514</v>
      </c>
      <c r="AH702" t="s">
        <v>6035</v>
      </c>
      <c r="AI702" t="s">
        <v>6028</v>
      </c>
      <c r="AJ702" t="s">
        <v>6925</v>
      </c>
      <c r="AK702">
        <v>74000</v>
      </c>
      <c r="AL702">
        <v>9035.4</v>
      </c>
      <c r="AM702">
        <v>64964.6</v>
      </c>
      <c r="AN702">
        <v>59200</v>
      </c>
      <c r="AO702">
        <v>5764.6</v>
      </c>
      <c r="AP702">
        <v>8.8700000000000001E-2</v>
      </c>
    </row>
    <row r="703" spans="1:42" hidden="1" x14ac:dyDescent="0.35">
      <c r="A703" t="s">
        <v>1016</v>
      </c>
      <c r="B703" s="1">
        <v>45107</v>
      </c>
      <c r="C703" t="s">
        <v>1017</v>
      </c>
      <c r="D703" t="s">
        <v>95</v>
      </c>
      <c r="E703">
        <v>2</v>
      </c>
      <c r="F703" t="s">
        <v>58</v>
      </c>
      <c r="G703" t="s">
        <v>16</v>
      </c>
      <c r="H703" t="s">
        <v>25</v>
      </c>
      <c r="I703" t="s">
        <v>18</v>
      </c>
      <c r="J703" t="s">
        <v>34</v>
      </c>
      <c r="K703">
        <v>2023</v>
      </c>
      <c r="L703" t="s">
        <v>35</v>
      </c>
      <c r="M703" t="s">
        <v>5948</v>
      </c>
      <c r="N703" t="s">
        <v>5949</v>
      </c>
      <c r="O703" t="s">
        <v>5950</v>
      </c>
      <c r="P703" t="s">
        <v>5951</v>
      </c>
      <c r="Q703" t="s">
        <v>5952</v>
      </c>
      <c r="R703">
        <v>2900</v>
      </c>
      <c r="S703">
        <v>3800</v>
      </c>
      <c r="T703">
        <v>0.23680000000000001</v>
      </c>
      <c r="U703" t="s">
        <v>5940</v>
      </c>
      <c r="V703">
        <v>12</v>
      </c>
      <c r="W703" s="1">
        <v>45359</v>
      </c>
      <c r="X703" t="s">
        <v>5894</v>
      </c>
      <c r="Y703">
        <v>220</v>
      </c>
      <c r="Z703">
        <v>49</v>
      </c>
      <c r="AA703">
        <v>227</v>
      </c>
      <c r="AB703">
        <v>23</v>
      </c>
      <c r="AC703">
        <v>10</v>
      </c>
      <c r="AD703">
        <v>66700</v>
      </c>
      <c r="AE703" t="s">
        <v>6025</v>
      </c>
      <c r="AF703" s="1">
        <v>46203</v>
      </c>
      <c r="AG703" t="s">
        <v>6515</v>
      </c>
      <c r="AH703" t="s">
        <v>6027</v>
      </c>
      <c r="AI703" t="s">
        <v>6028</v>
      </c>
      <c r="AJ703" t="s">
        <v>6924</v>
      </c>
      <c r="AK703">
        <v>7600</v>
      </c>
      <c r="AL703">
        <v>139.08000000000001</v>
      </c>
      <c r="AM703">
        <v>7460.92</v>
      </c>
      <c r="AN703">
        <v>5800</v>
      </c>
      <c r="AO703">
        <v>1660.92</v>
      </c>
      <c r="AP703">
        <v>0.22259999999999999</v>
      </c>
    </row>
    <row r="704" spans="1:42" hidden="1" x14ac:dyDescent="0.35">
      <c r="A704" t="s">
        <v>1149</v>
      </c>
      <c r="B704" s="1">
        <v>45126</v>
      </c>
      <c r="C704" t="s">
        <v>545</v>
      </c>
      <c r="D704" t="s">
        <v>115</v>
      </c>
      <c r="E704">
        <v>1</v>
      </c>
      <c r="F704" t="s">
        <v>24</v>
      </c>
      <c r="G704" t="s">
        <v>71</v>
      </c>
      <c r="H704" t="s">
        <v>25</v>
      </c>
      <c r="I704" t="s">
        <v>18</v>
      </c>
      <c r="J704" t="s">
        <v>97</v>
      </c>
      <c r="K704">
        <v>2023</v>
      </c>
      <c r="L704" t="s">
        <v>60</v>
      </c>
      <c r="M704" t="s">
        <v>5988</v>
      </c>
      <c r="N704" t="s">
        <v>5989</v>
      </c>
      <c r="O704" t="s">
        <v>5990</v>
      </c>
      <c r="P704" t="s">
        <v>5907</v>
      </c>
      <c r="Q704" t="s">
        <v>5991</v>
      </c>
      <c r="R704">
        <v>1600</v>
      </c>
      <c r="S704">
        <v>2200</v>
      </c>
      <c r="T704">
        <v>0.2727</v>
      </c>
      <c r="U704" t="s">
        <v>5909</v>
      </c>
      <c r="V704">
        <v>6</v>
      </c>
      <c r="W704" s="1">
        <v>45040</v>
      </c>
      <c r="X704" t="s">
        <v>5894</v>
      </c>
      <c r="Y704">
        <v>84</v>
      </c>
      <c r="Z704">
        <v>117</v>
      </c>
      <c r="AA704">
        <v>174</v>
      </c>
      <c r="AB704">
        <v>47</v>
      </c>
      <c r="AC704">
        <v>10</v>
      </c>
      <c r="AD704">
        <v>75200</v>
      </c>
      <c r="AE704" t="s">
        <v>6025</v>
      </c>
      <c r="AF704" s="1">
        <v>46203</v>
      </c>
      <c r="AG704" t="s">
        <v>6331</v>
      </c>
      <c r="AH704" t="s">
        <v>6035</v>
      </c>
      <c r="AI704" t="s">
        <v>6028</v>
      </c>
      <c r="AJ704" t="s">
        <v>6925</v>
      </c>
      <c r="AK704">
        <v>2200</v>
      </c>
      <c r="AL704">
        <v>118.8</v>
      </c>
      <c r="AM704">
        <v>2081.1999999999998</v>
      </c>
      <c r="AN704">
        <v>1600</v>
      </c>
      <c r="AO704">
        <v>481.2</v>
      </c>
      <c r="AP704">
        <v>0.23119999999999999</v>
      </c>
    </row>
    <row r="705" spans="1:42" hidden="1" x14ac:dyDescent="0.35">
      <c r="A705" t="s">
        <v>1018</v>
      </c>
      <c r="B705" s="1">
        <v>44975</v>
      </c>
      <c r="C705" t="s">
        <v>1019</v>
      </c>
      <c r="D705" t="s">
        <v>216</v>
      </c>
      <c r="E705">
        <v>1</v>
      </c>
      <c r="F705" t="s">
        <v>24</v>
      </c>
      <c r="G705" t="s">
        <v>16</v>
      </c>
      <c r="H705" t="s">
        <v>25</v>
      </c>
      <c r="I705" t="s">
        <v>33</v>
      </c>
      <c r="J705" t="s">
        <v>19</v>
      </c>
      <c r="K705">
        <v>2023</v>
      </c>
      <c r="L705" t="s">
        <v>20</v>
      </c>
      <c r="M705" t="s">
        <v>5999</v>
      </c>
      <c r="N705" t="s">
        <v>5989</v>
      </c>
      <c r="O705" t="s">
        <v>6000</v>
      </c>
      <c r="P705" t="s">
        <v>6001</v>
      </c>
      <c r="Q705" t="s">
        <v>6002</v>
      </c>
      <c r="R705">
        <v>300</v>
      </c>
      <c r="S705">
        <v>500</v>
      </c>
      <c r="T705">
        <v>0.4</v>
      </c>
      <c r="U705" t="s">
        <v>5940</v>
      </c>
      <c r="V705">
        <v>3</v>
      </c>
      <c r="W705" s="1">
        <v>45115</v>
      </c>
      <c r="X705" t="s">
        <v>5894</v>
      </c>
      <c r="Y705">
        <v>197</v>
      </c>
      <c r="Z705">
        <v>100</v>
      </c>
      <c r="AA705">
        <v>205</v>
      </c>
      <c r="AB705">
        <v>66</v>
      </c>
      <c r="AC705">
        <v>10</v>
      </c>
      <c r="AD705">
        <v>19800</v>
      </c>
      <c r="AE705" t="s">
        <v>6025</v>
      </c>
      <c r="AF705" s="1">
        <v>46203</v>
      </c>
      <c r="AG705" t="s">
        <v>6516</v>
      </c>
      <c r="AH705" t="s">
        <v>6027</v>
      </c>
      <c r="AI705" t="s">
        <v>6028</v>
      </c>
      <c r="AJ705" t="s">
        <v>6924</v>
      </c>
      <c r="AK705">
        <v>500</v>
      </c>
      <c r="AL705">
        <v>5.7</v>
      </c>
      <c r="AM705">
        <v>494.3</v>
      </c>
      <c r="AN705">
        <v>300</v>
      </c>
      <c r="AO705">
        <v>194.3</v>
      </c>
      <c r="AP705">
        <v>0.3931</v>
      </c>
    </row>
    <row r="706" spans="1:42" x14ac:dyDescent="0.35">
      <c r="A706" t="s">
        <v>1020</v>
      </c>
      <c r="B706" s="1">
        <v>45083</v>
      </c>
      <c r="C706" t="s">
        <v>551</v>
      </c>
      <c r="D706" t="s">
        <v>195</v>
      </c>
      <c r="E706">
        <v>2</v>
      </c>
      <c r="F706" t="s">
        <v>30</v>
      </c>
      <c r="G706" t="s">
        <v>96</v>
      </c>
      <c r="H706" t="s">
        <v>32</v>
      </c>
      <c r="I706" t="s">
        <v>33</v>
      </c>
      <c r="J706" t="s">
        <v>34</v>
      </c>
      <c r="K706">
        <v>2023</v>
      </c>
      <c r="L706" t="s">
        <v>35</v>
      </c>
      <c r="M706" t="s">
        <v>5912</v>
      </c>
      <c r="N706" t="s">
        <v>5913</v>
      </c>
      <c r="O706" t="s">
        <v>5914</v>
      </c>
      <c r="P706" t="s">
        <v>5891</v>
      </c>
      <c r="Q706" t="s">
        <v>5915</v>
      </c>
      <c r="R706">
        <v>125000</v>
      </c>
      <c r="S706">
        <v>148000</v>
      </c>
      <c r="T706">
        <v>0.15540000000000001</v>
      </c>
      <c r="U706" t="s">
        <v>5893</v>
      </c>
      <c r="V706">
        <v>12</v>
      </c>
      <c r="W706" s="1">
        <v>44787</v>
      </c>
      <c r="X706" t="s">
        <v>5894</v>
      </c>
      <c r="Y706">
        <v>168</v>
      </c>
      <c r="Z706">
        <v>62</v>
      </c>
      <c r="AA706">
        <v>271</v>
      </c>
      <c r="AB706">
        <v>0</v>
      </c>
      <c r="AC706">
        <v>10</v>
      </c>
      <c r="AD706">
        <v>0</v>
      </c>
      <c r="AE706" t="s">
        <v>6029</v>
      </c>
      <c r="AF706" s="1">
        <v>46203</v>
      </c>
      <c r="AG706" t="s">
        <v>6334</v>
      </c>
      <c r="AH706" t="s">
        <v>6035</v>
      </c>
      <c r="AI706" t="s">
        <v>6028</v>
      </c>
      <c r="AJ706" t="s">
        <v>6924</v>
      </c>
      <c r="AK706">
        <v>296000</v>
      </c>
      <c r="AL706">
        <v>3078.4</v>
      </c>
      <c r="AM706">
        <v>292921.59999999998</v>
      </c>
      <c r="AN706">
        <v>250000</v>
      </c>
      <c r="AO706">
        <v>42921.599999999999</v>
      </c>
      <c r="AP706">
        <v>0.14649999999999999</v>
      </c>
    </row>
    <row r="707" spans="1:42" hidden="1" x14ac:dyDescent="0.35">
      <c r="A707" t="s">
        <v>1021</v>
      </c>
      <c r="B707" s="1">
        <v>45253</v>
      </c>
      <c r="C707" t="s">
        <v>1022</v>
      </c>
      <c r="D707" t="s">
        <v>65</v>
      </c>
      <c r="E707">
        <v>2</v>
      </c>
      <c r="F707" t="s">
        <v>24</v>
      </c>
      <c r="G707" t="s">
        <v>96</v>
      </c>
      <c r="H707" t="s">
        <v>17</v>
      </c>
      <c r="I707" t="s">
        <v>26</v>
      </c>
      <c r="J707" t="s">
        <v>50</v>
      </c>
      <c r="K707">
        <v>2023</v>
      </c>
      <c r="L707" t="s">
        <v>51</v>
      </c>
      <c r="M707" t="s">
        <v>5906</v>
      </c>
      <c r="N707" t="s">
        <v>5889</v>
      </c>
      <c r="O707" t="s">
        <v>5898</v>
      </c>
      <c r="P707" t="s">
        <v>5907</v>
      </c>
      <c r="Q707" t="s">
        <v>5908</v>
      </c>
      <c r="R707">
        <v>17500</v>
      </c>
      <c r="S707">
        <v>22000</v>
      </c>
      <c r="T707">
        <v>0.20449999999999999</v>
      </c>
      <c r="U707" t="s">
        <v>5909</v>
      </c>
      <c r="V707">
        <v>12</v>
      </c>
      <c r="W707" s="1">
        <v>45337</v>
      </c>
      <c r="X707" t="s">
        <v>5894</v>
      </c>
      <c r="Y707">
        <v>373</v>
      </c>
      <c r="Z707">
        <v>88</v>
      </c>
      <c r="AA707">
        <v>389</v>
      </c>
      <c r="AB707">
        <v>78</v>
      </c>
      <c r="AC707">
        <v>10</v>
      </c>
      <c r="AD707">
        <v>1365000</v>
      </c>
      <c r="AE707" t="s">
        <v>6025</v>
      </c>
      <c r="AF707" s="1">
        <v>46203</v>
      </c>
      <c r="AG707" t="s">
        <v>6517</v>
      </c>
      <c r="AH707" t="s">
        <v>6027</v>
      </c>
      <c r="AI707" t="s">
        <v>6028</v>
      </c>
      <c r="AJ707" t="s">
        <v>6925</v>
      </c>
      <c r="AK707">
        <v>44000</v>
      </c>
      <c r="AL707">
        <v>1892</v>
      </c>
      <c r="AM707">
        <v>42108</v>
      </c>
      <c r="AN707">
        <v>35000</v>
      </c>
      <c r="AO707">
        <v>7108</v>
      </c>
      <c r="AP707">
        <v>0.16880000000000001</v>
      </c>
    </row>
    <row r="708" spans="1:42" hidden="1" x14ac:dyDescent="0.35">
      <c r="A708" t="s">
        <v>1024</v>
      </c>
      <c r="B708" s="1">
        <v>45257</v>
      </c>
      <c r="C708" t="s">
        <v>1025</v>
      </c>
      <c r="D708" t="s">
        <v>115</v>
      </c>
      <c r="E708">
        <v>4</v>
      </c>
      <c r="F708" t="s">
        <v>24</v>
      </c>
      <c r="G708" t="s">
        <v>16</v>
      </c>
      <c r="H708" t="s">
        <v>32</v>
      </c>
      <c r="I708" t="s">
        <v>18</v>
      </c>
      <c r="J708" t="s">
        <v>50</v>
      </c>
      <c r="K708">
        <v>2023</v>
      </c>
      <c r="L708" t="s">
        <v>51</v>
      </c>
      <c r="M708" t="s">
        <v>5988</v>
      </c>
      <c r="N708" t="s">
        <v>5989</v>
      </c>
      <c r="O708" t="s">
        <v>5990</v>
      </c>
      <c r="P708" t="s">
        <v>5907</v>
      </c>
      <c r="Q708" t="s">
        <v>5991</v>
      </c>
      <c r="R708">
        <v>1600</v>
      </c>
      <c r="S708">
        <v>2200</v>
      </c>
      <c r="T708">
        <v>0.2727</v>
      </c>
      <c r="U708" t="s">
        <v>5909</v>
      </c>
      <c r="V708">
        <v>6</v>
      </c>
      <c r="W708" s="1">
        <v>45040</v>
      </c>
      <c r="X708" t="s">
        <v>5894</v>
      </c>
      <c r="Y708">
        <v>84</v>
      </c>
      <c r="Z708">
        <v>117</v>
      </c>
      <c r="AA708">
        <v>174</v>
      </c>
      <c r="AB708">
        <v>47</v>
      </c>
      <c r="AC708">
        <v>10</v>
      </c>
      <c r="AD708">
        <v>75200</v>
      </c>
      <c r="AE708" t="s">
        <v>6025</v>
      </c>
      <c r="AF708" s="1">
        <v>46203</v>
      </c>
      <c r="AG708" t="s">
        <v>6518</v>
      </c>
      <c r="AH708" t="s">
        <v>6035</v>
      </c>
      <c r="AI708" t="s">
        <v>6028</v>
      </c>
      <c r="AJ708" t="s">
        <v>6925</v>
      </c>
      <c r="AK708">
        <v>8800</v>
      </c>
      <c r="AL708">
        <v>142.56</v>
      </c>
      <c r="AM708">
        <v>8657.44</v>
      </c>
      <c r="AN708">
        <v>6400</v>
      </c>
      <c r="AO708">
        <v>2257.44</v>
      </c>
      <c r="AP708">
        <v>0.26079999999999998</v>
      </c>
    </row>
    <row r="709" spans="1:42" hidden="1" x14ac:dyDescent="0.35">
      <c r="A709" t="s">
        <v>1026</v>
      </c>
      <c r="B709" s="1">
        <v>45196</v>
      </c>
      <c r="C709" t="s">
        <v>742</v>
      </c>
      <c r="D709" t="s">
        <v>208</v>
      </c>
      <c r="E709">
        <v>5</v>
      </c>
      <c r="F709" t="s">
        <v>48</v>
      </c>
      <c r="G709" t="s">
        <v>16</v>
      </c>
      <c r="H709" t="s">
        <v>17</v>
      </c>
      <c r="I709" t="s">
        <v>43</v>
      </c>
      <c r="J709" t="s">
        <v>109</v>
      </c>
      <c r="K709">
        <v>2023</v>
      </c>
      <c r="L709" t="s">
        <v>60</v>
      </c>
      <c r="M709" t="s">
        <v>5910</v>
      </c>
      <c r="N709" t="s">
        <v>5889</v>
      </c>
      <c r="O709" t="s">
        <v>5898</v>
      </c>
      <c r="P709" t="s">
        <v>5907</v>
      </c>
      <c r="Q709" t="s">
        <v>5911</v>
      </c>
      <c r="R709">
        <v>10500</v>
      </c>
      <c r="S709">
        <v>13000</v>
      </c>
      <c r="T709">
        <v>0.1923</v>
      </c>
      <c r="U709" t="s">
        <v>5909</v>
      </c>
      <c r="V709">
        <v>12</v>
      </c>
      <c r="W709" s="1">
        <v>45395</v>
      </c>
      <c r="X709" t="s">
        <v>5894</v>
      </c>
      <c r="Y709">
        <v>256</v>
      </c>
      <c r="Z709">
        <v>119</v>
      </c>
      <c r="AA709">
        <v>288</v>
      </c>
      <c r="AB709">
        <v>32</v>
      </c>
      <c r="AC709">
        <v>10</v>
      </c>
      <c r="AD709">
        <v>336000</v>
      </c>
      <c r="AE709" t="s">
        <v>6025</v>
      </c>
      <c r="AF709" s="1">
        <v>46203</v>
      </c>
      <c r="AG709" t="s">
        <v>6385</v>
      </c>
      <c r="AH709" t="s">
        <v>6035</v>
      </c>
      <c r="AI709" t="s">
        <v>6028</v>
      </c>
      <c r="AJ709" t="s">
        <v>6925</v>
      </c>
      <c r="AK709">
        <v>65000</v>
      </c>
      <c r="AL709">
        <v>6545.5</v>
      </c>
      <c r="AM709">
        <v>58454.5</v>
      </c>
      <c r="AN709">
        <v>52500</v>
      </c>
      <c r="AO709">
        <v>5954.5</v>
      </c>
      <c r="AP709">
        <v>0.1019</v>
      </c>
    </row>
    <row r="710" spans="1:42" x14ac:dyDescent="0.35">
      <c r="A710" t="s">
        <v>1028</v>
      </c>
      <c r="B710" s="1">
        <v>45107</v>
      </c>
      <c r="C710" t="s">
        <v>1029</v>
      </c>
      <c r="D710" t="s">
        <v>54</v>
      </c>
      <c r="E710">
        <v>1</v>
      </c>
      <c r="F710" t="s">
        <v>30</v>
      </c>
      <c r="G710" t="s">
        <v>16</v>
      </c>
      <c r="H710" t="s">
        <v>17</v>
      </c>
      <c r="I710" t="s">
        <v>33</v>
      </c>
      <c r="J710" t="s">
        <v>34</v>
      </c>
      <c r="K710">
        <v>2023</v>
      </c>
      <c r="L710" t="s">
        <v>35</v>
      </c>
      <c r="M710" t="s">
        <v>5888</v>
      </c>
      <c r="N710" t="s">
        <v>5889</v>
      </c>
      <c r="O710" t="s">
        <v>5890</v>
      </c>
      <c r="P710" t="s">
        <v>5891</v>
      </c>
      <c r="Q710" t="s">
        <v>5892</v>
      </c>
      <c r="R710">
        <v>52000</v>
      </c>
      <c r="S710">
        <v>65000</v>
      </c>
      <c r="T710">
        <v>0.2</v>
      </c>
      <c r="U710" t="s">
        <v>5893</v>
      </c>
      <c r="V710">
        <v>12</v>
      </c>
      <c r="W710" s="1">
        <v>45506</v>
      </c>
      <c r="X710" t="s">
        <v>5894</v>
      </c>
      <c r="Y710">
        <v>302</v>
      </c>
      <c r="Z710">
        <v>109</v>
      </c>
      <c r="AA710">
        <v>415</v>
      </c>
      <c r="AB710">
        <v>0</v>
      </c>
      <c r="AC710">
        <v>10</v>
      </c>
      <c r="AD710">
        <v>0</v>
      </c>
      <c r="AE710" t="s">
        <v>6029</v>
      </c>
      <c r="AF710" s="1">
        <v>46203</v>
      </c>
      <c r="AG710" t="s">
        <v>6520</v>
      </c>
      <c r="AH710" t="s">
        <v>6035</v>
      </c>
      <c r="AI710" t="s">
        <v>6028</v>
      </c>
      <c r="AJ710" t="s">
        <v>6924</v>
      </c>
      <c r="AK710">
        <v>65000</v>
      </c>
      <c r="AL710">
        <v>6214</v>
      </c>
      <c r="AM710">
        <v>58786</v>
      </c>
      <c r="AN710">
        <v>52000</v>
      </c>
      <c r="AO710">
        <v>6786</v>
      </c>
      <c r="AP710">
        <v>0.1154</v>
      </c>
    </row>
    <row r="711" spans="1:42" hidden="1" x14ac:dyDescent="0.35">
      <c r="A711" t="s">
        <v>1030</v>
      </c>
      <c r="B711" s="1">
        <v>45082</v>
      </c>
      <c r="C711" t="s">
        <v>1031</v>
      </c>
      <c r="D711" t="s">
        <v>216</v>
      </c>
      <c r="E711">
        <v>1</v>
      </c>
      <c r="F711" t="s">
        <v>30</v>
      </c>
      <c r="G711" t="s">
        <v>71</v>
      </c>
      <c r="H711" t="s">
        <v>32</v>
      </c>
      <c r="I711" t="s">
        <v>43</v>
      </c>
      <c r="J711" t="s">
        <v>34</v>
      </c>
      <c r="K711">
        <v>2023</v>
      </c>
      <c r="L711" t="s">
        <v>35</v>
      </c>
      <c r="M711" t="s">
        <v>5999</v>
      </c>
      <c r="N711" t="s">
        <v>5989</v>
      </c>
      <c r="O711" t="s">
        <v>6000</v>
      </c>
      <c r="P711" t="s">
        <v>6001</v>
      </c>
      <c r="Q711" t="s">
        <v>6002</v>
      </c>
      <c r="R711">
        <v>300</v>
      </c>
      <c r="S711">
        <v>500</v>
      </c>
      <c r="T711">
        <v>0.4</v>
      </c>
      <c r="U711" t="s">
        <v>5940</v>
      </c>
      <c r="V711">
        <v>3</v>
      </c>
      <c r="W711" s="1">
        <v>45115</v>
      </c>
      <c r="X711" t="s">
        <v>5894</v>
      </c>
      <c r="Y711">
        <v>197</v>
      </c>
      <c r="Z711">
        <v>100</v>
      </c>
      <c r="AA711">
        <v>205</v>
      </c>
      <c r="AB711">
        <v>66</v>
      </c>
      <c r="AC711">
        <v>10</v>
      </c>
      <c r="AD711">
        <v>19800</v>
      </c>
      <c r="AE711" t="s">
        <v>6025</v>
      </c>
      <c r="AF711" s="1">
        <v>46203</v>
      </c>
      <c r="AG711" t="s">
        <v>6396</v>
      </c>
      <c r="AH711" t="s">
        <v>6027</v>
      </c>
      <c r="AI711" t="s">
        <v>6028</v>
      </c>
      <c r="AJ711" t="s">
        <v>6924</v>
      </c>
      <c r="AK711">
        <v>500</v>
      </c>
      <c r="AL711">
        <v>63.35</v>
      </c>
      <c r="AM711">
        <v>436.65</v>
      </c>
      <c r="AN711">
        <v>300</v>
      </c>
      <c r="AO711">
        <v>136.65</v>
      </c>
      <c r="AP711">
        <v>0.313</v>
      </c>
    </row>
    <row r="712" spans="1:42" hidden="1" x14ac:dyDescent="0.35">
      <c r="A712" t="s">
        <v>1333</v>
      </c>
      <c r="B712" s="1">
        <v>44999</v>
      </c>
      <c r="C712" t="s">
        <v>553</v>
      </c>
      <c r="D712" t="s">
        <v>92</v>
      </c>
      <c r="E712">
        <v>2</v>
      </c>
      <c r="F712" t="s">
        <v>30</v>
      </c>
      <c r="G712" t="s">
        <v>16</v>
      </c>
      <c r="H712" t="s">
        <v>17</v>
      </c>
      <c r="I712" t="s">
        <v>18</v>
      </c>
      <c r="J712" t="s">
        <v>39</v>
      </c>
      <c r="K712">
        <v>2023</v>
      </c>
      <c r="L712" t="s">
        <v>20</v>
      </c>
      <c r="M712" t="s">
        <v>5973</v>
      </c>
      <c r="N712" t="s">
        <v>5974</v>
      </c>
      <c r="O712" t="s">
        <v>5975</v>
      </c>
      <c r="P712" t="s">
        <v>5899</v>
      </c>
      <c r="Q712" t="s">
        <v>5976</v>
      </c>
      <c r="R712">
        <v>7600</v>
      </c>
      <c r="S712">
        <v>9800</v>
      </c>
      <c r="T712">
        <v>0.22450000000000001</v>
      </c>
      <c r="U712" t="s">
        <v>5901</v>
      </c>
      <c r="V712">
        <v>36</v>
      </c>
      <c r="W712" s="1">
        <v>45281</v>
      </c>
      <c r="X712" t="s">
        <v>5894</v>
      </c>
      <c r="Y712">
        <v>214</v>
      </c>
      <c r="Z712">
        <v>101</v>
      </c>
      <c r="AA712">
        <v>188</v>
      </c>
      <c r="AB712">
        <v>51</v>
      </c>
      <c r="AC712">
        <v>10</v>
      </c>
      <c r="AD712">
        <v>387600</v>
      </c>
      <c r="AE712" t="s">
        <v>6025</v>
      </c>
      <c r="AF712" s="1">
        <v>46203</v>
      </c>
      <c r="AG712" t="s">
        <v>6335</v>
      </c>
      <c r="AH712" t="s">
        <v>6035</v>
      </c>
      <c r="AI712" t="s">
        <v>6028</v>
      </c>
      <c r="AJ712" t="s">
        <v>6924</v>
      </c>
      <c r="AK712">
        <v>19600</v>
      </c>
      <c r="AL712">
        <v>1121.1199999999999</v>
      </c>
      <c r="AM712">
        <v>18478.88</v>
      </c>
      <c r="AN712">
        <v>15200</v>
      </c>
      <c r="AO712">
        <v>3278.88</v>
      </c>
      <c r="AP712">
        <v>0.1774</v>
      </c>
    </row>
    <row r="713" spans="1:42" x14ac:dyDescent="0.35">
      <c r="A713" t="s">
        <v>1034</v>
      </c>
      <c r="B713" s="1">
        <v>45225</v>
      </c>
      <c r="C713" t="s">
        <v>1035</v>
      </c>
      <c r="D713" t="s">
        <v>54</v>
      </c>
      <c r="E713">
        <v>2</v>
      </c>
      <c r="F713" t="s">
        <v>58</v>
      </c>
      <c r="G713" t="s">
        <v>96</v>
      </c>
      <c r="H713" t="s">
        <v>25</v>
      </c>
      <c r="I713" t="s">
        <v>26</v>
      </c>
      <c r="J713" t="s">
        <v>55</v>
      </c>
      <c r="K713">
        <v>2023</v>
      </c>
      <c r="L713" t="s">
        <v>51</v>
      </c>
      <c r="M713" t="s">
        <v>5888</v>
      </c>
      <c r="N713" t="s">
        <v>5889</v>
      </c>
      <c r="O713" t="s">
        <v>5890</v>
      </c>
      <c r="P713" t="s">
        <v>5891</v>
      </c>
      <c r="Q713" t="s">
        <v>5892</v>
      </c>
      <c r="R713">
        <v>52000</v>
      </c>
      <c r="S713">
        <v>65000</v>
      </c>
      <c r="T713">
        <v>0.2</v>
      </c>
      <c r="U713" t="s">
        <v>5893</v>
      </c>
      <c r="V713">
        <v>12</v>
      </c>
      <c r="W713" s="1">
        <v>45506</v>
      </c>
      <c r="X713" t="s">
        <v>5894</v>
      </c>
      <c r="Y713">
        <v>302</v>
      </c>
      <c r="Z713">
        <v>109</v>
      </c>
      <c r="AA713">
        <v>415</v>
      </c>
      <c r="AB713">
        <v>0</v>
      </c>
      <c r="AC713">
        <v>10</v>
      </c>
      <c r="AD713">
        <v>0</v>
      </c>
      <c r="AE713" t="s">
        <v>6029</v>
      </c>
      <c r="AF713" s="1">
        <v>46203</v>
      </c>
      <c r="AG713" t="s">
        <v>6458</v>
      </c>
      <c r="AH713" t="s">
        <v>6027</v>
      </c>
      <c r="AI713" t="s">
        <v>6028</v>
      </c>
      <c r="AJ713" t="s">
        <v>6925</v>
      </c>
      <c r="AK713">
        <v>130000</v>
      </c>
      <c r="AL713">
        <v>17810</v>
      </c>
      <c r="AM713">
        <v>112190</v>
      </c>
      <c r="AN713">
        <v>104000</v>
      </c>
      <c r="AO713">
        <v>8190</v>
      </c>
      <c r="AP713">
        <v>7.2999999999999995E-2</v>
      </c>
    </row>
    <row r="714" spans="1:42" x14ac:dyDescent="0.35">
      <c r="A714" t="s">
        <v>1036</v>
      </c>
      <c r="B714" s="1">
        <v>45021</v>
      </c>
      <c r="C714" t="s">
        <v>826</v>
      </c>
      <c r="D714" t="s">
        <v>195</v>
      </c>
      <c r="E714">
        <v>1</v>
      </c>
      <c r="F714" t="s">
        <v>58</v>
      </c>
      <c r="G714" t="s">
        <v>31</v>
      </c>
      <c r="H714" t="s">
        <v>17</v>
      </c>
      <c r="I714" t="s">
        <v>43</v>
      </c>
      <c r="J714" t="s">
        <v>44</v>
      </c>
      <c r="K714">
        <v>2023</v>
      </c>
      <c r="L714" t="s">
        <v>35</v>
      </c>
      <c r="M714" t="s">
        <v>5912</v>
      </c>
      <c r="N714" t="s">
        <v>5913</v>
      </c>
      <c r="O714" t="s">
        <v>5914</v>
      </c>
      <c r="P714" t="s">
        <v>5891</v>
      </c>
      <c r="Q714" t="s">
        <v>5915</v>
      </c>
      <c r="R714">
        <v>125000</v>
      </c>
      <c r="S714">
        <v>148000</v>
      </c>
      <c r="T714">
        <v>0.15540000000000001</v>
      </c>
      <c r="U714" t="s">
        <v>5893</v>
      </c>
      <c r="V714">
        <v>12</v>
      </c>
      <c r="W714" s="1">
        <v>44787</v>
      </c>
      <c r="X714" t="s">
        <v>5894</v>
      </c>
      <c r="Y714">
        <v>168</v>
      </c>
      <c r="Z714">
        <v>62</v>
      </c>
      <c r="AA714">
        <v>271</v>
      </c>
      <c r="AB714">
        <v>0</v>
      </c>
      <c r="AC714">
        <v>10</v>
      </c>
      <c r="AD714">
        <v>0</v>
      </c>
      <c r="AE714" t="s">
        <v>6029</v>
      </c>
      <c r="AF714" s="1">
        <v>46203</v>
      </c>
      <c r="AG714" t="s">
        <v>6454</v>
      </c>
      <c r="AH714" t="s">
        <v>6027</v>
      </c>
      <c r="AI714" t="s">
        <v>6028</v>
      </c>
      <c r="AJ714" t="s">
        <v>6924</v>
      </c>
      <c r="AK714">
        <v>148000</v>
      </c>
      <c r="AL714">
        <v>2560.4</v>
      </c>
      <c r="AM714">
        <v>145439.6</v>
      </c>
      <c r="AN714">
        <v>125000</v>
      </c>
      <c r="AO714">
        <v>20439.599999999999</v>
      </c>
      <c r="AP714">
        <v>0.14050000000000001</v>
      </c>
    </row>
    <row r="715" spans="1:42" hidden="1" x14ac:dyDescent="0.35">
      <c r="A715" t="s">
        <v>1212</v>
      </c>
      <c r="B715" s="1">
        <v>45257</v>
      </c>
      <c r="C715" t="s">
        <v>1213</v>
      </c>
      <c r="D715" t="s">
        <v>95</v>
      </c>
      <c r="E715">
        <v>3</v>
      </c>
      <c r="F715" t="s">
        <v>48</v>
      </c>
      <c r="G715" t="s">
        <v>96</v>
      </c>
      <c r="H715" t="s">
        <v>32</v>
      </c>
      <c r="I715" t="s">
        <v>33</v>
      </c>
      <c r="J715" t="s">
        <v>50</v>
      </c>
      <c r="K715">
        <v>2023</v>
      </c>
      <c r="L715" t="s">
        <v>51</v>
      </c>
      <c r="M715" t="s">
        <v>5948</v>
      </c>
      <c r="N715" t="s">
        <v>5949</v>
      </c>
      <c r="O715" t="s">
        <v>5950</v>
      </c>
      <c r="P715" t="s">
        <v>5951</v>
      </c>
      <c r="Q715" t="s">
        <v>5952</v>
      </c>
      <c r="R715">
        <v>2900</v>
      </c>
      <c r="S715">
        <v>3800</v>
      </c>
      <c r="T715">
        <v>0.23680000000000001</v>
      </c>
      <c r="U715" t="s">
        <v>5940</v>
      </c>
      <c r="V715">
        <v>12</v>
      </c>
      <c r="W715" s="1">
        <v>45359</v>
      </c>
      <c r="X715" t="s">
        <v>5894</v>
      </c>
      <c r="Y715">
        <v>220</v>
      </c>
      <c r="Z715">
        <v>49</v>
      </c>
      <c r="AA715">
        <v>227</v>
      </c>
      <c r="AB715">
        <v>23</v>
      </c>
      <c r="AC715">
        <v>10</v>
      </c>
      <c r="AD715">
        <v>66700</v>
      </c>
      <c r="AE715" t="s">
        <v>6025</v>
      </c>
      <c r="AF715" s="1">
        <v>46203</v>
      </c>
      <c r="AG715" t="s">
        <v>6338</v>
      </c>
      <c r="AH715" t="s">
        <v>6035</v>
      </c>
      <c r="AI715" t="s">
        <v>6028</v>
      </c>
      <c r="AJ715" t="s">
        <v>6925</v>
      </c>
      <c r="AK715">
        <v>11400</v>
      </c>
      <c r="AL715">
        <v>869.82</v>
      </c>
      <c r="AM715">
        <v>10530.18</v>
      </c>
      <c r="AN715">
        <v>8700</v>
      </c>
      <c r="AO715">
        <v>1830.18</v>
      </c>
      <c r="AP715">
        <v>0.17380000000000001</v>
      </c>
    </row>
    <row r="716" spans="1:42" x14ac:dyDescent="0.35">
      <c r="A716" t="s">
        <v>1232</v>
      </c>
      <c r="B716" s="1">
        <v>45056</v>
      </c>
      <c r="C716" t="s">
        <v>1213</v>
      </c>
      <c r="D716" t="s">
        <v>54</v>
      </c>
      <c r="E716">
        <v>1</v>
      </c>
      <c r="F716" t="s">
        <v>48</v>
      </c>
      <c r="G716" t="s">
        <v>16</v>
      </c>
      <c r="H716" t="s">
        <v>32</v>
      </c>
      <c r="I716" t="s">
        <v>33</v>
      </c>
      <c r="J716" t="s">
        <v>75</v>
      </c>
      <c r="K716">
        <v>2023</v>
      </c>
      <c r="L716" t="s">
        <v>35</v>
      </c>
      <c r="M716" t="s">
        <v>5888</v>
      </c>
      <c r="N716" t="s">
        <v>5889</v>
      </c>
      <c r="O716" t="s">
        <v>5890</v>
      </c>
      <c r="P716" t="s">
        <v>5891</v>
      </c>
      <c r="Q716" t="s">
        <v>5892</v>
      </c>
      <c r="R716">
        <v>52000</v>
      </c>
      <c r="S716">
        <v>65000</v>
      </c>
      <c r="T716">
        <v>0.2</v>
      </c>
      <c r="U716" t="s">
        <v>5893</v>
      </c>
      <c r="V716">
        <v>12</v>
      </c>
      <c r="W716" s="1">
        <v>45506</v>
      </c>
      <c r="X716" t="s">
        <v>5894</v>
      </c>
      <c r="Y716">
        <v>302</v>
      </c>
      <c r="Z716">
        <v>109</v>
      </c>
      <c r="AA716">
        <v>415</v>
      </c>
      <c r="AB716">
        <v>0</v>
      </c>
      <c r="AC716">
        <v>10</v>
      </c>
      <c r="AD716">
        <v>0</v>
      </c>
      <c r="AE716" t="s">
        <v>6029</v>
      </c>
      <c r="AF716" s="1">
        <v>46203</v>
      </c>
      <c r="AG716" t="s">
        <v>6338</v>
      </c>
      <c r="AH716" t="s">
        <v>6035</v>
      </c>
      <c r="AI716" t="s">
        <v>6028</v>
      </c>
      <c r="AJ716" t="s">
        <v>6924</v>
      </c>
      <c r="AK716">
        <v>65000</v>
      </c>
      <c r="AL716">
        <v>8625.5</v>
      </c>
      <c r="AM716">
        <v>56374.5</v>
      </c>
      <c r="AN716">
        <v>52000</v>
      </c>
      <c r="AO716">
        <v>4374.5</v>
      </c>
      <c r="AP716">
        <v>7.7600000000000002E-2</v>
      </c>
    </row>
    <row r="717" spans="1:42" hidden="1" x14ac:dyDescent="0.35">
      <c r="A717" t="s">
        <v>1045</v>
      </c>
      <c r="B717" s="1">
        <v>45221</v>
      </c>
      <c r="C717" t="s">
        <v>1046</v>
      </c>
      <c r="D717" t="s">
        <v>78</v>
      </c>
      <c r="E717">
        <v>2</v>
      </c>
      <c r="F717" t="s">
        <v>30</v>
      </c>
      <c r="G717" t="s">
        <v>31</v>
      </c>
      <c r="H717" t="s">
        <v>17</v>
      </c>
      <c r="I717" t="s">
        <v>43</v>
      </c>
      <c r="J717" t="s">
        <v>55</v>
      </c>
      <c r="K717">
        <v>2023</v>
      </c>
      <c r="L717" t="s">
        <v>51</v>
      </c>
      <c r="M717" t="s">
        <v>5992</v>
      </c>
      <c r="N717" t="s">
        <v>5989</v>
      </c>
      <c r="O717" t="s">
        <v>5993</v>
      </c>
      <c r="P717" t="s">
        <v>5899</v>
      </c>
      <c r="Q717" t="s">
        <v>5994</v>
      </c>
      <c r="R717">
        <v>850</v>
      </c>
      <c r="S717">
        <v>1200</v>
      </c>
      <c r="T717">
        <v>0.29170000000000001</v>
      </c>
      <c r="U717" t="s">
        <v>5901</v>
      </c>
      <c r="V717">
        <v>6</v>
      </c>
      <c r="W717" s="1">
        <v>45066</v>
      </c>
      <c r="X717" t="s">
        <v>5894</v>
      </c>
      <c r="Y717">
        <v>275</v>
      </c>
      <c r="Z717">
        <v>92</v>
      </c>
      <c r="AA717">
        <v>285</v>
      </c>
      <c r="AB717">
        <v>78</v>
      </c>
      <c r="AC717">
        <v>10</v>
      </c>
      <c r="AD717">
        <v>66300</v>
      </c>
      <c r="AE717" t="s">
        <v>6025</v>
      </c>
      <c r="AF717" s="1">
        <v>46203</v>
      </c>
      <c r="AG717" t="s">
        <v>6433</v>
      </c>
      <c r="AH717" t="s">
        <v>6035</v>
      </c>
      <c r="AI717" t="s">
        <v>6028</v>
      </c>
      <c r="AJ717" t="s">
        <v>6925</v>
      </c>
      <c r="AK717">
        <v>2400</v>
      </c>
      <c r="AL717">
        <v>12</v>
      </c>
      <c r="AM717">
        <v>2388</v>
      </c>
      <c r="AN717">
        <v>1700</v>
      </c>
      <c r="AO717">
        <v>688</v>
      </c>
      <c r="AP717">
        <v>0.28810000000000002</v>
      </c>
    </row>
    <row r="718" spans="1:42" hidden="1" x14ac:dyDescent="0.35">
      <c r="A718" t="s">
        <v>1047</v>
      </c>
      <c r="B718" s="1">
        <v>45041</v>
      </c>
      <c r="C718" t="s">
        <v>1048</v>
      </c>
      <c r="D718" t="s">
        <v>14</v>
      </c>
      <c r="E718">
        <v>5</v>
      </c>
      <c r="F718" t="s">
        <v>30</v>
      </c>
      <c r="G718" t="s">
        <v>16</v>
      </c>
      <c r="H718" t="s">
        <v>17</v>
      </c>
      <c r="I718" t="s">
        <v>26</v>
      </c>
      <c r="J718" t="s">
        <v>44</v>
      </c>
      <c r="K718">
        <v>2023</v>
      </c>
      <c r="L718" t="s">
        <v>35</v>
      </c>
      <c r="M718" t="s">
        <v>5934</v>
      </c>
      <c r="N718" t="s">
        <v>5931</v>
      </c>
      <c r="O718" t="s">
        <v>5932</v>
      </c>
      <c r="P718" t="s">
        <v>5891</v>
      </c>
      <c r="Q718" t="s">
        <v>5935</v>
      </c>
      <c r="R718">
        <v>10800</v>
      </c>
      <c r="S718">
        <v>13500</v>
      </c>
      <c r="T718">
        <v>0.2</v>
      </c>
      <c r="U718" t="s">
        <v>5893</v>
      </c>
      <c r="V718">
        <v>12</v>
      </c>
      <c r="W718" s="1">
        <v>44567</v>
      </c>
      <c r="X718" t="s">
        <v>5894</v>
      </c>
      <c r="Y718">
        <v>169</v>
      </c>
      <c r="Z718">
        <v>68</v>
      </c>
      <c r="AA718">
        <v>202</v>
      </c>
      <c r="AB718">
        <v>85</v>
      </c>
      <c r="AC718">
        <v>10</v>
      </c>
      <c r="AD718">
        <v>918000</v>
      </c>
      <c r="AE718" t="s">
        <v>6025</v>
      </c>
      <c r="AF718" s="1">
        <v>46203</v>
      </c>
      <c r="AG718" t="s">
        <v>6427</v>
      </c>
      <c r="AH718" t="s">
        <v>6035</v>
      </c>
      <c r="AI718" t="s">
        <v>6028</v>
      </c>
      <c r="AJ718" t="s">
        <v>6924</v>
      </c>
      <c r="AK718">
        <v>67500</v>
      </c>
      <c r="AL718">
        <v>7263</v>
      </c>
      <c r="AM718">
        <v>60237</v>
      </c>
      <c r="AN718">
        <v>54000</v>
      </c>
      <c r="AO718">
        <v>6237</v>
      </c>
      <c r="AP718">
        <v>0.10349999999999999</v>
      </c>
    </row>
    <row r="719" spans="1:42" hidden="1" x14ac:dyDescent="0.35">
      <c r="A719" t="s">
        <v>1136</v>
      </c>
      <c r="B719" s="1">
        <v>45150</v>
      </c>
      <c r="C719" t="s">
        <v>566</v>
      </c>
      <c r="D719" t="s">
        <v>200</v>
      </c>
      <c r="E719">
        <v>3</v>
      </c>
      <c r="F719" t="s">
        <v>128</v>
      </c>
      <c r="G719" t="s">
        <v>16</v>
      </c>
      <c r="H719" t="s">
        <v>32</v>
      </c>
      <c r="I719" t="s">
        <v>26</v>
      </c>
      <c r="J719" t="s">
        <v>59</v>
      </c>
      <c r="K719">
        <v>2023</v>
      </c>
      <c r="L719" t="s">
        <v>60</v>
      </c>
      <c r="M719" t="s">
        <v>5960</v>
      </c>
      <c r="N719" t="s">
        <v>5949</v>
      </c>
      <c r="O719" t="s">
        <v>5961</v>
      </c>
      <c r="P719" t="s">
        <v>5951</v>
      </c>
      <c r="Q719" t="s">
        <v>5962</v>
      </c>
      <c r="R719">
        <v>2100</v>
      </c>
      <c r="S719">
        <v>2800</v>
      </c>
      <c r="T719">
        <v>0.25</v>
      </c>
      <c r="U719" t="s">
        <v>5940</v>
      </c>
      <c r="V719">
        <v>12</v>
      </c>
      <c r="W719" s="1">
        <v>45378</v>
      </c>
      <c r="X719" t="s">
        <v>5894</v>
      </c>
      <c r="Y719">
        <v>198</v>
      </c>
      <c r="Z719">
        <v>79</v>
      </c>
      <c r="AA719">
        <v>243</v>
      </c>
      <c r="AB719">
        <v>87</v>
      </c>
      <c r="AC719">
        <v>10</v>
      </c>
      <c r="AD719">
        <v>182700</v>
      </c>
      <c r="AE719" t="s">
        <v>6025</v>
      </c>
      <c r="AF719" s="1">
        <v>46203</v>
      </c>
      <c r="AG719" t="s">
        <v>6341</v>
      </c>
      <c r="AH719" t="s">
        <v>6027</v>
      </c>
      <c r="AI719" t="s">
        <v>6028</v>
      </c>
      <c r="AJ719" t="s">
        <v>6925</v>
      </c>
      <c r="AK719">
        <v>8400</v>
      </c>
      <c r="AL719">
        <v>974.4</v>
      </c>
      <c r="AM719">
        <v>7425.6</v>
      </c>
      <c r="AN719">
        <v>6300</v>
      </c>
      <c r="AO719">
        <v>1125.5999999999999</v>
      </c>
      <c r="AP719">
        <v>0.15160000000000001</v>
      </c>
    </row>
    <row r="720" spans="1:42" hidden="1" x14ac:dyDescent="0.35">
      <c r="A720" t="s">
        <v>1052</v>
      </c>
      <c r="B720" s="1">
        <v>45040</v>
      </c>
      <c r="C720" t="s">
        <v>878</v>
      </c>
      <c r="D720" t="s">
        <v>205</v>
      </c>
      <c r="E720">
        <v>1</v>
      </c>
      <c r="F720" t="s">
        <v>24</v>
      </c>
      <c r="G720" t="s">
        <v>79</v>
      </c>
      <c r="H720" t="s">
        <v>17</v>
      </c>
      <c r="I720" t="s">
        <v>26</v>
      </c>
      <c r="J720" t="s">
        <v>44</v>
      </c>
      <c r="K720">
        <v>2023</v>
      </c>
      <c r="L720" t="s">
        <v>35</v>
      </c>
      <c r="M720" t="s">
        <v>6003</v>
      </c>
      <c r="N720" t="s">
        <v>5989</v>
      </c>
      <c r="O720" t="s">
        <v>6004</v>
      </c>
      <c r="P720" t="s">
        <v>6005</v>
      </c>
      <c r="Q720" t="s">
        <v>6006</v>
      </c>
      <c r="R720">
        <v>420</v>
      </c>
      <c r="S720">
        <v>650</v>
      </c>
      <c r="T720">
        <v>0.3538</v>
      </c>
      <c r="U720" t="s">
        <v>5909</v>
      </c>
      <c r="V720">
        <v>6</v>
      </c>
      <c r="W720" s="1">
        <v>45071</v>
      </c>
      <c r="X720" t="s">
        <v>5894</v>
      </c>
      <c r="Y720">
        <v>160</v>
      </c>
      <c r="Z720">
        <v>85</v>
      </c>
      <c r="AA720">
        <v>167</v>
      </c>
      <c r="AB720">
        <v>56</v>
      </c>
      <c r="AC720">
        <v>10</v>
      </c>
      <c r="AD720">
        <v>23520</v>
      </c>
      <c r="AE720" t="s">
        <v>6025</v>
      </c>
      <c r="AF720" s="1">
        <v>46203</v>
      </c>
      <c r="AG720" t="s">
        <v>6473</v>
      </c>
      <c r="AH720" t="s">
        <v>6027</v>
      </c>
      <c r="AI720" t="s">
        <v>6028</v>
      </c>
      <c r="AJ720" t="s">
        <v>6924</v>
      </c>
      <c r="AK720">
        <v>650</v>
      </c>
      <c r="AL720">
        <v>71.17</v>
      </c>
      <c r="AM720">
        <v>578.83000000000004</v>
      </c>
      <c r="AN720">
        <v>420</v>
      </c>
      <c r="AO720">
        <v>158.83000000000001</v>
      </c>
      <c r="AP720">
        <v>0.27439999999999998</v>
      </c>
    </row>
    <row r="721" spans="1:42" hidden="1" x14ac:dyDescent="0.35">
      <c r="A721" t="s">
        <v>1445</v>
      </c>
      <c r="B721" s="1">
        <v>45235</v>
      </c>
      <c r="C721" t="s">
        <v>752</v>
      </c>
      <c r="D721" t="s">
        <v>123</v>
      </c>
      <c r="E721">
        <v>2</v>
      </c>
      <c r="F721" t="s">
        <v>58</v>
      </c>
      <c r="G721" t="s">
        <v>96</v>
      </c>
      <c r="H721" t="s">
        <v>17</v>
      </c>
      <c r="I721" t="s">
        <v>33</v>
      </c>
      <c r="J721" t="s">
        <v>50</v>
      </c>
      <c r="K721">
        <v>2023</v>
      </c>
      <c r="L721" t="s">
        <v>51</v>
      </c>
      <c r="M721" t="s">
        <v>5927</v>
      </c>
      <c r="N721" t="s">
        <v>5913</v>
      </c>
      <c r="O721" t="s">
        <v>5917</v>
      </c>
      <c r="P721" t="s">
        <v>5928</v>
      </c>
      <c r="Q721" t="s">
        <v>5929</v>
      </c>
      <c r="R721">
        <v>44000</v>
      </c>
      <c r="S721">
        <v>53000</v>
      </c>
      <c r="T721">
        <v>0.16980000000000001</v>
      </c>
      <c r="U721" t="s">
        <v>5920</v>
      </c>
      <c r="V721">
        <v>12</v>
      </c>
      <c r="W721" s="1">
        <v>45435</v>
      </c>
      <c r="X721" t="s">
        <v>5894</v>
      </c>
      <c r="Y721">
        <v>246</v>
      </c>
      <c r="Z721">
        <v>92</v>
      </c>
      <c r="AA721">
        <v>223</v>
      </c>
      <c r="AB721">
        <v>48</v>
      </c>
      <c r="AC721">
        <v>10</v>
      </c>
      <c r="AD721">
        <v>2112000</v>
      </c>
      <c r="AE721" t="s">
        <v>6025</v>
      </c>
      <c r="AF721" s="1">
        <v>46203</v>
      </c>
      <c r="AG721" t="s">
        <v>6343</v>
      </c>
      <c r="AH721" t="s">
        <v>6027</v>
      </c>
      <c r="AI721" t="s">
        <v>6028</v>
      </c>
      <c r="AJ721" t="s">
        <v>6925</v>
      </c>
      <c r="AK721">
        <v>106000</v>
      </c>
      <c r="AL721">
        <v>4653.3999999999996</v>
      </c>
      <c r="AM721">
        <v>101346.6</v>
      </c>
      <c r="AN721">
        <v>88000</v>
      </c>
      <c r="AO721">
        <v>13346.6</v>
      </c>
      <c r="AP721">
        <v>0.13170000000000001</v>
      </c>
    </row>
    <row r="722" spans="1:42" x14ac:dyDescent="0.35">
      <c r="A722" t="s">
        <v>1162</v>
      </c>
      <c r="B722" s="1">
        <v>45192</v>
      </c>
      <c r="C722" t="s">
        <v>570</v>
      </c>
      <c r="D722" t="s">
        <v>42</v>
      </c>
      <c r="E722">
        <v>2</v>
      </c>
      <c r="F722" t="s">
        <v>48</v>
      </c>
      <c r="G722" t="s">
        <v>16</v>
      </c>
      <c r="H722" t="s">
        <v>17</v>
      </c>
      <c r="I722" t="s">
        <v>33</v>
      </c>
      <c r="J722" t="s">
        <v>109</v>
      </c>
      <c r="K722">
        <v>2023</v>
      </c>
      <c r="L722" t="s">
        <v>60</v>
      </c>
      <c r="M722" t="s">
        <v>5897</v>
      </c>
      <c r="N722" t="s">
        <v>5889</v>
      </c>
      <c r="O722" t="s">
        <v>5898</v>
      </c>
      <c r="P722" t="s">
        <v>5899</v>
      </c>
      <c r="Q722" t="s">
        <v>5900</v>
      </c>
      <c r="R722">
        <v>31000</v>
      </c>
      <c r="S722">
        <v>38000</v>
      </c>
      <c r="T722">
        <v>0.1842</v>
      </c>
      <c r="U722" t="s">
        <v>5901</v>
      </c>
      <c r="V722">
        <v>12</v>
      </c>
      <c r="W722" s="1">
        <v>45246</v>
      </c>
      <c r="X722" t="s">
        <v>5894</v>
      </c>
      <c r="Y722">
        <v>278</v>
      </c>
      <c r="Z722">
        <v>80</v>
      </c>
      <c r="AA722">
        <v>346</v>
      </c>
      <c r="AB722">
        <v>0</v>
      </c>
      <c r="AC722">
        <v>10</v>
      </c>
      <c r="AD722">
        <v>0</v>
      </c>
      <c r="AE722" t="s">
        <v>6029</v>
      </c>
      <c r="AF722" s="1">
        <v>46203</v>
      </c>
      <c r="AG722" t="s">
        <v>6344</v>
      </c>
      <c r="AH722" t="s">
        <v>6027</v>
      </c>
      <c r="AI722" t="s">
        <v>6028</v>
      </c>
      <c r="AJ722" t="s">
        <v>6925</v>
      </c>
      <c r="AK722">
        <v>76000</v>
      </c>
      <c r="AL722">
        <v>1672</v>
      </c>
      <c r="AM722">
        <v>74328</v>
      </c>
      <c r="AN722">
        <v>62000</v>
      </c>
      <c r="AO722">
        <v>12328</v>
      </c>
      <c r="AP722">
        <v>0.16589999999999999</v>
      </c>
    </row>
    <row r="723" spans="1:42" x14ac:dyDescent="0.35">
      <c r="A723" t="s">
        <v>1055</v>
      </c>
      <c r="B723" s="1">
        <v>45106</v>
      </c>
      <c r="C723" t="s">
        <v>1056</v>
      </c>
      <c r="D723" t="s">
        <v>195</v>
      </c>
      <c r="E723">
        <v>2</v>
      </c>
      <c r="F723" t="s">
        <v>30</v>
      </c>
      <c r="G723" t="s">
        <v>79</v>
      </c>
      <c r="H723" t="s">
        <v>32</v>
      </c>
      <c r="I723" t="s">
        <v>33</v>
      </c>
      <c r="J723" t="s">
        <v>34</v>
      </c>
      <c r="K723">
        <v>2023</v>
      </c>
      <c r="L723" t="s">
        <v>35</v>
      </c>
      <c r="M723" t="s">
        <v>5912</v>
      </c>
      <c r="N723" t="s">
        <v>5913</v>
      </c>
      <c r="O723" t="s">
        <v>5914</v>
      </c>
      <c r="P723" t="s">
        <v>5891</v>
      </c>
      <c r="Q723" t="s">
        <v>5915</v>
      </c>
      <c r="R723">
        <v>125000</v>
      </c>
      <c r="S723">
        <v>148000</v>
      </c>
      <c r="T723">
        <v>0.15540000000000001</v>
      </c>
      <c r="U723" t="s">
        <v>5893</v>
      </c>
      <c r="V723">
        <v>12</v>
      </c>
      <c r="W723" s="1">
        <v>44787</v>
      </c>
      <c r="X723" t="s">
        <v>5894</v>
      </c>
      <c r="Y723">
        <v>168</v>
      </c>
      <c r="Z723">
        <v>62</v>
      </c>
      <c r="AA723">
        <v>271</v>
      </c>
      <c r="AB723">
        <v>0</v>
      </c>
      <c r="AC723">
        <v>10</v>
      </c>
      <c r="AD723">
        <v>0</v>
      </c>
      <c r="AE723" t="s">
        <v>6029</v>
      </c>
      <c r="AF723" s="1">
        <v>46203</v>
      </c>
      <c r="AG723" t="s">
        <v>6529</v>
      </c>
      <c r="AH723" t="s">
        <v>6027</v>
      </c>
      <c r="AI723" t="s">
        <v>6028</v>
      </c>
      <c r="AJ723" t="s">
        <v>6924</v>
      </c>
      <c r="AK723">
        <v>296000</v>
      </c>
      <c r="AL723">
        <v>31020.799999999999</v>
      </c>
      <c r="AM723">
        <v>264979.20000000001</v>
      </c>
      <c r="AN723">
        <v>250000</v>
      </c>
      <c r="AO723">
        <v>14979.2</v>
      </c>
      <c r="AP723">
        <v>5.6500000000000002E-2</v>
      </c>
    </row>
    <row r="724" spans="1:42" hidden="1" x14ac:dyDescent="0.35">
      <c r="A724" t="s">
        <v>1059</v>
      </c>
      <c r="B724" s="1">
        <v>45079</v>
      </c>
      <c r="C724" t="s">
        <v>1060</v>
      </c>
      <c r="D724" t="s">
        <v>439</v>
      </c>
      <c r="E724">
        <v>2</v>
      </c>
      <c r="F724" t="s">
        <v>48</v>
      </c>
      <c r="G724" t="s">
        <v>71</v>
      </c>
      <c r="H724" t="s">
        <v>17</v>
      </c>
      <c r="I724" t="s">
        <v>33</v>
      </c>
      <c r="J724" t="s">
        <v>34</v>
      </c>
      <c r="K724">
        <v>2023</v>
      </c>
      <c r="L724" t="s">
        <v>35</v>
      </c>
      <c r="M724" t="s">
        <v>5953</v>
      </c>
      <c r="N724" t="s">
        <v>5949</v>
      </c>
      <c r="O724" t="s">
        <v>5954</v>
      </c>
      <c r="P724" t="s">
        <v>5951</v>
      </c>
      <c r="Q724" t="s">
        <v>5955</v>
      </c>
      <c r="R724">
        <v>1400</v>
      </c>
      <c r="S724">
        <v>1900</v>
      </c>
      <c r="T724">
        <v>0.26319999999999999</v>
      </c>
      <c r="U724" t="s">
        <v>5940</v>
      </c>
      <c r="V724">
        <v>12</v>
      </c>
      <c r="W724" s="1">
        <v>44681</v>
      </c>
      <c r="X724" t="s">
        <v>5894</v>
      </c>
      <c r="Y724">
        <v>129</v>
      </c>
      <c r="Z724">
        <v>73</v>
      </c>
      <c r="AA724">
        <v>194</v>
      </c>
      <c r="AB724">
        <v>7</v>
      </c>
      <c r="AC724">
        <v>10</v>
      </c>
      <c r="AD724">
        <v>9800</v>
      </c>
      <c r="AE724" t="s">
        <v>6025</v>
      </c>
      <c r="AF724" s="1">
        <v>46203</v>
      </c>
      <c r="AG724" t="s">
        <v>6523</v>
      </c>
      <c r="AH724" t="s">
        <v>6035</v>
      </c>
      <c r="AI724" t="s">
        <v>6028</v>
      </c>
      <c r="AJ724" t="s">
        <v>6924</v>
      </c>
      <c r="AK724">
        <v>3800</v>
      </c>
      <c r="AL724">
        <v>115.14</v>
      </c>
      <c r="AM724">
        <v>3684.86</v>
      </c>
      <c r="AN724">
        <v>2800</v>
      </c>
      <c r="AO724">
        <v>884.86</v>
      </c>
      <c r="AP724">
        <v>0.24010000000000001</v>
      </c>
    </row>
    <row r="725" spans="1:42" hidden="1" x14ac:dyDescent="0.35">
      <c r="A725" t="s">
        <v>1061</v>
      </c>
      <c r="B725" s="1">
        <v>45096</v>
      </c>
      <c r="C725" t="s">
        <v>1062</v>
      </c>
      <c r="D725" t="s">
        <v>65</v>
      </c>
      <c r="E725">
        <v>2</v>
      </c>
      <c r="F725" t="s">
        <v>128</v>
      </c>
      <c r="G725" t="s">
        <v>71</v>
      </c>
      <c r="H725" t="s">
        <v>32</v>
      </c>
      <c r="I725" t="s">
        <v>33</v>
      </c>
      <c r="J725" t="s">
        <v>34</v>
      </c>
      <c r="K725">
        <v>2023</v>
      </c>
      <c r="L725" t="s">
        <v>35</v>
      </c>
      <c r="M725" t="s">
        <v>5906</v>
      </c>
      <c r="N725" t="s">
        <v>5889</v>
      </c>
      <c r="O725" t="s">
        <v>5898</v>
      </c>
      <c r="P725" t="s">
        <v>5907</v>
      </c>
      <c r="Q725" t="s">
        <v>5908</v>
      </c>
      <c r="R725">
        <v>17500</v>
      </c>
      <c r="S725">
        <v>22000</v>
      </c>
      <c r="T725">
        <v>0.20449999999999999</v>
      </c>
      <c r="U725" t="s">
        <v>5909</v>
      </c>
      <c r="V725">
        <v>12</v>
      </c>
      <c r="W725" s="1">
        <v>45337</v>
      </c>
      <c r="X725" t="s">
        <v>5894</v>
      </c>
      <c r="Y725">
        <v>373</v>
      </c>
      <c r="Z725">
        <v>88</v>
      </c>
      <c r="AA725">
        <v>389</v>
      </c>
      <c r="AB725">
        <v>78</v>
      </c>
      <c r="AC725">
        <v>10</v>
      </c>
      <c r="AD725">
        <v>1365000</v>
      </c>
      <c r="AE725" t="s">
        <v>6025</v>
      </c>
      <c r="AF725" s="1">
        <v>46203</v>
      </c>
      <c r="AG725" t="s">
        <v>6532</v>
      </c>
      <c r="AH725" t="s">
        <v>6035</v>
      </c>
      <c r="AI725" t="s">
        <v>6028</v>
      </c>
      <c r="AJ725" t="s">
        <v>6924</v>
      </c>
      <c r="AK725">
        <v>44000</v>
      </c>
      <c r="AL725">
        <v>3260.4</v>
      </c>
      <c r="AM725">
        <v>40739.599999999999</v>
      </c>
      <c r="AN725">
        <v>35000</v>
      </c>
      <c r="AO725">
        <v>5739.6</v>
      </c>
      <c r="AP725">
        <v>0.1409</v>
      </c>
    </row>
    <row r="726" spans="1:42" hidden="1" x14ac:dyDescent="0.35">
      <c r="A726" t="s">
        <v>1065</v>
      </c>
      <c r="B726" s="1">
        <v>45111</v>
      </c>
      <c r="C726" t="s">
        <v>742</v>
      </c>
      <c r="D726" t="s">
        <v>137</v>
      </c>
      <c r="E726">
        <v>5</v>
      </c>
      <c r="F726" t="s">
        <v>24</v>
      </c>
      <c r="G726" t="s">
        <v>16</v>
      </c>
      <c r="H726" t="s">
        <v>32</v>
      </c>
      <c r="I726" t="s">
        <v>43</v>
      </c>
      <c r="J726" t="s">
        <v>97</v>
      </c>
      <c r="K726">
        <v>2023</v>
      </c>
      <c r="L726" t="s">
        <v>60</v>
      </c>
      <c r="M726" t="s">
        <v>5930</v>
      </c>
      <c r="N726" t="s">
        <v>5931</v>
      </c>
      <c r="O726" t="s">
        <v>5932</v>
      </c>
      <c r="P726" t="s">
        <v>5891</v>
      </c>
      <c r="Q726" t="s">
        <v>5933</v>
      </c>
      <c r="R726">
        <v>14800</v>
      </c>
      <c r="S726">
        <v>18500</v>
      </c>
      <c r="T726">
        <v>0.2</v>
      </c>
      <c r="U726" t="s">
        <v>5893</v>
      </c>
      <c r="V726">
        <v>12</v>
      </c>
      <c r="W726" s="1">
        <v>45474</v>
      </c>
      <c r="X726" t="s">
        <v>5894</v>
      </c>
      <c r="Y726">
        <v>213</v>
      </c>
      <c r="Z726">
        <v>93</v>
      </c>
      <c r="AA726">
        <v>278</v>
      </c>
      <c r="AB726">
        <v>42</v>
      </c>
      <c r="AC726">
        <v>10</v>
      </c>
      <c r="AD726">
        <v>621600</v>
      </c>
      <c r="AE726" t="s">
        <v>6025</v>
      </c>
      <c r="AF726" s="1">
        <v>46203</v>
      </c>
      <c r="AG726" t="s">
        <v>6385</v>
      </c>
      <c r="AH726" t="s">
        <v>6035</v>
      </c>
      <c r="AI726" t="s">
        <v>6028</v>
      </c>
      <c r="AJ726" t="s">
        <v>6925</v>
      </c>
      <c r="AK726">
        <v>92500</v>
      </c>
      <c r="AL726">
        <v>13773.25</v>
      </c>
      <c r="AM726">
        <v>78726.75</v>
      </c>
      <c r="AN726">
        <v>74000</v>
      </c>
      <c r="AO726">
        <v>4726.75</v>
      </c>
      <c r="AP726">
        <v>0.06</v>
      </c>
    </row>
    <row r="727" spans="1:42" hidden="1" x14ac:dyDescent="0.35">
      <c r="A727" t="s">
        <v>1113</v>
      </c>
      <c r="B727" s="1">
        <v>45160</v>
      </c>
      <c r="C727" t="s">
        <v>580</v>
      </c>
      <c r="D727" t="s">
        <v>65</v>
      </c>
      <c r="E727">
        <v>1</v>
      </c>
      <c r="F727" t="s">
        <v>24</v>
      </c>
      <c r="G727" t="s">
        <v>71</v>
      </c>
      <c r="H727" t="s">
        <v>17</v>
      </c>
      <c r="I727" t="s">
        <v>43</v>
      </c>
      <c r="J727" t="s">
        <v>59</v>
      </c>
      <c r="K727">
        <v>2023</v>
      </c>
      <c r="L727" t="s">
        <v>60</v>
      </c>
      <c r="M727" t="s">
        <v>5906</v>
      </c>
      <c r="N727" t="s">
        <v>5889</v>
      </c>
      <c r="O727" t="s">
        <v>5898</v>
      </c>
      <c r="P727" t="s">
        <v>5907</v>
      </c>
      <c r="Q727" t="s">
        <v>5908</v>
      </c>
      <c r="R727">
        <v>17500</v>
      </c>
      <c r="S727">
        <v>22000</v>
      </c>
      <c r="T727">
        <v>0.20449999999999999</v>
      </c>
      <c r="U727" t="s">
        <v>5909</v>
      </c>
      <c r="V727">
        <v>12</v>
      </c>
      <c r="W727" s="1">
        <v>45337</v>
      </c>
      <c r="X727" t="s">
        <v>5894</v>
      </c>
      <c r="Y727">
        <v>373</v>
      </c>
      <c r="Z727">
        <v>88</v>
      </c>
      <c r="AA727">
        <v>389</v>
      </c>
      <c r="AB727">
        <v>78</v>
      </c>
      <c r="AC727">
        <v>10</v>
      </c>
      <c r="AD727">
        <v>1365000</v>
      </c>
      <c r="AE727" t="s">
        <v>6025</v>
      </c>
      <c r="AF727" s="1">
        <v>46203</v>
      </c>
      <c r="AG727" t="s">
        <v>6347</v>
      </c>
      <c r="AH727" t="s">
        <v>6027</v>
      </c>
      <c r="AI727" t="s">
        <v>6028</v>
      </c>
      <c r="AJ727" t="s">
        <v>6925</v>
      </c>
      <c r="AK727">
        <v>22000</v>
      </c>
      <c r="AL727">
        <v>2785.2</v>
      </c>
      <c r="AM727">
        <v>19214.8</v>
      </c>
      <c r="AN727">
        <v>17500</v>
      </c>
      <c r="AO727">
        <v>1714.8</v>
      </c>
      <c r="AP727">
        <v>8.9200000000000002E-2</v>
      </c>
    </row>
    <row r="728" spans="1:42" x14ac:dyDescent="0.35">
      <c r="A728" t="s">
        <v>1068</v>
      </c>
      <c r="B728" s="1">
        <v>45113</v>
      </c>
      <c r="C728" t="s">
        <v>1069</v>
      </c>
      <c r="D728" t="s">
        <v>42</v>
      </c>
      <c r="E728">
        <v>2</v>
      </c>
      <c r="F728" t="s">
        <v>15</v>
      </c>
      <c r="G728" t="s">
        <v>67</v>
      </c>
      <c r="H728" t="s">
        <v>25</v>
      </c>
      <c r="I728" t="s">
        <v>43</v>
      </c>
      <c r="J728" t="s">
        <v>97</v>
      </c>
      <c r="K728">
        <v>2023</v>
      </c>
      <c r="L728" t="s">
        <v>60</v>
      </c>
      <c r="M728" t="s">
        <v>5897</v>
      </c>
      <c r="N728" t="s">
        <v>5889</v>
      </c>
      <c r="O728" t="s">
        <v>5898</v>
      </c>
      <c r="P728" t="s">
        <v>5899</v>
      </c>
      <c r="Q728" t="s">
        <v>5900</v>
      </c>
      <c r="R728">
        <v>31000</v>
      </c>
      <c r="S728">
        <v>38000</v>
      </c>
      <c r="T728">
        <v>0.1842</v>
      </c>
      <c r="U728" t="s">
        <v>5901</v>
      </c>
      <c r="V728">
        <v>12</v>
      </c>
      <c r="W728" s="1">
        <v>45246</v>
      </c>
      <c r="X728" t="s">
        <v>5894</v>
      </c>
      <c r="Y728">
        <v>278</v>
      </c>
      <c r="Z728">
        <v>80</v>
      </c>
      <c r="AA728">
        <v>346</v>
      </c>
      <c r="AB728">
        <v>0</v>
      </c>
      <c r="AC728">
        <v>10</v>
      </c>
      <c r="AD728">
        <v>0</v>
      </c>
      <c r="AE728" t="s">
        <v>6029</v>
      </c>
      <c r="AF728" s="1">
        <v>46203</v>
      </c>
      <c r="AG728" t="s">
        <v>6487</v>
      </c>
      <c r="AH728" t="s">
        <v>6027</v>
      </c>
      <c r="AI728" t="s">
        <v>6028</v>
      </c>
      <c r="AJ728" t="s">
        <v>6925</v>
      </c>
      <c r="AK728">
        <v>76000</v>
      </c>
      <c r="AL728">
        <v>10640</v>
      </c>
      <c r="AM728">
        <v>65360</v>
      </c>
      <c r="AN728">
        <v>62000</v>
      </c>
      <c r="AO728">
        <v>3360</v>
      </c>
      <c r="AP728">
        <v>5.1400000000000001E-2</v>
      </c>
    </row>
    <row r="729" spans="1:42" hidden="1" x14ac:dyDescent="0.35">
      <c r="A729" t="s">
        <v>1070</v>
      </c>
      <c r="B729" s="1">
        <v>45144</v>
      </c>
      <c r="C729" t="s">
        <v>1071</v>
      </c>
      <c r="D729" t="s">
        <v>65</v>
      </c>
      <c r="E729">
        <v>1</v>
      </c>
      <c r="F729" t="s">
        <v>66</v>
      </c>
      <c r="G729" t="s">
        <v>96</v>
      </c>
      <c r="H729" t="s">
        <v>25</v>
      </c>
      <c r="I729" t="s">
        <v>43</v>
      </c>
      <c r="J729" t="s">
        <v>59</v>
      </c>
      <c r="K729">
        <v>2023</v>
      </c>
      <c r="L729" t="s">
        <v>60</v>
      </c>
      <c r="M729" t="s">
        <v>5906</v>
      </c>
      <c r="N729" t="s">
        <v>5889</v>
      </c>
      <c r="O729" t="s">
        <v>5898</v>
      </c>
      <c r="P729" t="s">
        <v>5907</v>
      </c>
      <c r="Q729" t="s">
        <v>5908</v>
      </c>
      <c r="R729">
        <v>17500</v>
      </c>
      <c r="S729">
        <v>22000</v>
      </c>
      <c r="T729">
        <v>0.20449999999999999</v>
      </c>
      <c r="U729" t="s">
        <v>5909</v>
      </c>
      <c r="V729">
        <v>12</v>
      </c>
      <c r="W729" s="1">
        <v>45337</v>
      </c>
      <c r="X729" t="s">
        <v>5894</v>
      </c>
      <c r="Y729">
        <v>373</v>
      </c>
      <c r="Z729">
        <v>88</v>
      </c>
      <c r="AA729">
        <v>389</v>
      </c>
      <c r="AB729">
        <v>78</v>
      </c>
      <c r="AC729">
        <v>10</v>
      </c>
      <c r="AD729">
        <v>1365000</v>
      </c>
      <c r="AE729" t="s">
        <v>6025</v>
      </c>
      <c r="AF729" s="1">
        <v>46203</v>
      </c>
      <c r="AG729" t="s">
        <v>6534</v>
      </c>
      <c r="AH729" t="s">
        <v>6035</v>
      </c>
      <c r="AI729" t="s">
        <v>6028</v>
      </c>
      <c r="AJ729" t="s">
        <v>6925</v>
      </c>
      <c r="AK729">
        <v>22000</v>
      </c>
      <c r="AL729">
        <v>382.8</v>
      </c>
      <c r="AM729">
        <v>21617.200000000001</v>
      </c>
      <c r="AN729">
        <v>17500</v>
      </c>
      <c r="AO729">
        <v>4117.2</v>
      </c>
      <c r="AP729">
        <v>0.1905</v>
      </c>
    </row>
    <row r="730" spans="1:42" hidden="1" x14ac:dyDescent="0.35">
      <c r="A730" t="s">
        <v>1073</v>
      </c>
      <c r="B730" s="1">
        <v>44946</v>
      </c>
      <c r="C730" t="s">
        <v>1074</v>
      </c>
      <c r="D730" t="s">
        <v>87</v>
      </c>
      <c r="E730">
        <v>4</v>
      </c>
      <c r="F730" t="s">
        <v>24</v>
      </c>
      <c r="G730" t="s">
        <v>96</v>
      </c>
      <c r="H730" t="s">
        <v>25</v>
      </c>
      <c r="I730" t="s">
        <v>26</v>
      </c>
      <c r="J730" t="s">
        <v>112</v>
      </c>
      <c r="K730">
        <v>2023</v>
      </c>
      <c r="L730" t="s">
        <v>20</v>
      </c>
      <c r="M730" t="s">
        <v>5924</v>
      </c>
      <c r="N730" t="s">
        <v>5913</v>
      </c>
      <c r="O730" t="s">
        <v>5917</v>
      </c>
      <c r="P730" t="s">
        <v>5925</v>
      </c>
      <c r="Q730" t="s">
        <v>5926</v>
      </c>
      <c r="R730">
        <v>46000</v>
      </c>
      <c r="S730">
        <v>56000</v>
      </c>
      <c r="T730">
        <v>0.17860000000000001</v>
      </c>
      <c r="U730" t="s">
        <v>5920</v>
      </c>
      <c r="V730">
        <v>12</v>
      </c>
      <c r="W730" s="1">
        <v>44847</v>
      </c>
      <c r="X730" t="s">
        <v>5894</v>
      </c>
      <c r="Y730">
        <v>224</v>
      </c>
      <c r="Z730">
        <v>96</v>
      </c>
      <c r="AA730">
        <v>304</v>
      </c>
      <c r="AB730">
        <v>54</v>
      </c>
      <c r="AC730">
        <v>10</v>
      </c>
      <c r="AD730">
        <v>2484000</v>
      </c>
      <c r="AE730" t="s">
        <v>6025</v>
      </c>
      <c r="AF730" s="1">
        <v>46203</v>
      </c>
      <c r="AG730" t="s">
        <v>6535</v>
      </c>
      <c r="AH730" t="s">
        <v>6035</v>
      </c>
      <c r="AI730" t="s">
        <v>6028</v>
      </c>
      <c r="AJ730" t="s">
        <v>6924</v>
      </c>
      <c r="AK730">
        <v>224000</v>
      </c>
      <c r="AL730">
        <v>25267.200000000001</v>
      </c>
      <c r="AM730">
        <v>198732.79999999999</v>
      </c>
      <c r="AN730">
        <v>184000</v>
      </c>
      <c r="AO730">
        <v>14732.8</v>
      </c>
      <c r="AP730">
        <v>7.4099999999999999E-2</v>
      </c>
    </row>
    <row r="731" spans="1:42" x14ac:dyDescent="0.35">
      <c r="A731" t="s">
        <v>1218</v>
      </c>
      <c r="B731" s="1">
        <v>45105</v>
      </c>
      <c r="C731" t="s">
        <v>1219</v>
      </c>
      <c r="D731" t="s">
        <v>54</v>
      </c>
      <c r="E731">
        <v>1</v>
      </c>
      <c r="F731" t="s">
        <v>24</v>
      </c>
      <c r="G731" t="s">
        <v>16</v>
      </c>
      <c r="H731" t="s">
        <v>17</v>
      </c>
      <c r="I731" t="s">
        <v>26</v>
      </c>
      <c r="J731" t="s">
        <v>34</v>
      </c>
      <c r="K731">
        <v>2023</v>
      </c>
      <c r="L731" t="s">
        <v>35</v>
      </c>
      <c r="M731" t="s">
        <v>5888</v>
      </c>
      <c r="N731" t="s">
        <v>5889</v>
      </c>
      <c r="O731" t="s">
        <v>5890</v>
      </c>
      <c r="P731" t="s">
        <v>5891</v>
      </c>
      <c r="Q731" t="s">
        <v>5892</v>
      </c>
      <c r="R731">
        <v>52000</v>
      </c>
      <c r="S731">
        <v>65000</v>
      </c>
      <c r="T731">
        <v>0.2</v>
      </c>
      <c r="U731" t="s">
        <v>5893</v>
      </c>
      <c r="V731">
        <v>12</v>
      </c>
      <c r="W731" s="1">
        <v>45506</v>
      </c>
      <c r="X731" t="s">
        <v>5894</v>
      </c>
      <c r="Y731">
        <v>302</v>
      </c>
      <c r="Z731">
        <v>109</v>
      </c>
      <c r="AA731">
        <v>415</v>
      </c>
      <c r="AB731">
        <v>0</v>
      </c>
      <c r="AC731">
        <v>10</v>
      </c>
      <c r="AD731">
        <v>0</v>
      </c>
      <c r="AE731" t="s">
        <v>6029</v>
      </c>
      <c r="AF731" s="1">
        <v>46203</v>
      </c>
      <c r="AG731" t="s">
        <v>6350</v>
      </c>
      <c r="AH731" t="s">
        <v>6035</v>
      </c>
      <c r="AI731" t="s">
        <v>6028</v>
      </c>
      <c r="AJ731" t="s">
        <v>6924</v>
      </c>
      <c r="AK731">
        <v>65000</v>
      </c>
      <c r="AL731">
        <v>6948.5</v>
      </c>
      <c r="AM731">
        <v>58051.5</v>
      </c>
      <c r="AN731">
        <v>52000</v>
      </c>
      <c r="AO731">
        <v>6051.5</v>
      </c>
      <c r="AP731">
        <v>0.1042</v>
      </c>
    </row>
    <row r="732" spans="1:42" hidden="1" x14ac:dyDescent="0.35">
      <c r="A732" t="s">
        <v>1075</v>
      </c>
      <c r="B732" s="1">
        <v>45120</v>
      </c>
      <c r="C732" t="s">
        <v>1076</v>
      </c>
      <c r="D732" t="s">
        <v>87</v>
      </c>
      <c r="E732">
        <v>1</v>
      </c>
      <c r="F732" t="s">
        <v>24</v>
      </c>
      <c r="G732" t="s">
        <v>16</v>
      </c>
      <c r="H732" t="s">
        <v>17</v>
      </c>
      <c r="I732" t="s">
        <v>33</v>
      </c>
      <c r="J732" t="s">
        <v>97</v>
      </c>
      <c r="K732">
        <v>2023</v>
      </c>
      <c r="L732" t="s">
        <v>60</v>
      </c>
      <c r="M732" t="s">
        <v>5924</v>
      </c>
      <c r="N732" t="s">
        <v>5913</v>
      </c>
      <c r="O732" t="s">
        <v>5917</v>
      </c>
      <c r="P732" t="s">
        <v>5925</v>
      </c>
      <c r="Q732" t="s">
        <v>5926</v>
      </c>
      <c r="R732">
        <v>46000</v>
      </c>
      <c r="S732">
        <v>56000</v>
      </c>
      <c r="T732">
        <v>0.17860000000000001</v>
      </c>
      <c r="U732" t="s">
        <v>5920</v>
      </c>
      <c r="V732">
        <v>12</v>
      </c>
      <c r="W732" s="1">
        <v>44847</v>
      </c>
      <c r="X732" t="s">
        <v>5894</v>
      </c>
      <c r="Y732">
        <v>224</v>
      </c>
      <c r="Z732">
        <v>96</v>
      </c>
      <c r="AA732">
        <v>304</v>
      </c>
      <c r="AB732">
        <v>54</v>
      </c>
      <c r="AC732">
        <v>10</v>
      </c>
      <c r="AD732">
        <v>2484000</v>
      </c>
      <c r="AE732" t="s">
        <v>6025</v>
      </c>
      <c r="AF732" s="1">
        <v>46203</v>
      </c>
      <c r="AG732" t="s">
        <v>6364</v>
      </c>
      <c r="AH732" t="s">
        <v>6027</v>
      </c>
      <c r="AI732" t="s">
        <v>6028</v>
      </c>
      <c r="AJ732" t="s">
        <v>6925</v>
      </c>
      <c r="AK732">
        <v>56000</v>
      </c>
      <c r="AL732">
        <v>1159.2</v>
      </c>
      <c r="AM732">
        <v>54840.800000000003</v>
      </c>
      <c r="AN732">
        <v>46000</v>
      </c>
      <c r="AO732">
        <v>8840.7999999999993</v>
      </c>
      <c r="AP732">
        <v>0.16120000000000001</v>
      </c>
    </row>
    <row r="733" spans="1:42" hidden="1" x14ac:dyDescent="0.35">
      <c r="A733" t="s">
        <v>1466</v>
      </c>
      <c r="B733" s="1">
        <v>45112</v>
      </c>
      <c r="C733" t="s">
        <v>1219</v>
      </c>
      <c r="D733" t="s">
        <v>188</v>
      </c>
      <c r="E733">
        <v>1</v>
      </c>
      <c r="F733" t="s">
        <v>15</v>
      </c>
      <c r="G733" t="s">
        <v>31</v>
      </c>
      <c r="H733" t="s">
        <v>17</v>
      </c>
      <c r="I733" t="s">
        <v>18</v>
      </c>
      <c r="J733" t="s">
        <v>97</v>
      </c>
      <c r="K733">
        <v>2023</v>
      </c>
      <c r="L733" t="s">
        <v>60</v>
      </c>
      <c r="M733" t="s">
        <v>5936</v>
      </c>
      <c r="N733" t="s">
        <v>5931</v>
      </c>
      <c r="O733" t="s">
        <v>5937</v>
      </c>
      <c r="P733" t="s">
        <v>5938</v>
      </c>
      <c r="Q733" t="s">
        <v>5939</v>
      </c>
      <c r="R733">
        <v>3400</v>
      </c>
      <c r="S733">
        <v>4500</v>
      </c>
      <c r="T733">
        <v>0.24440000000000001</v>
      </c>
      <c r="U733" t="s">
        <v>5940</v>
      </c>
      <c r="V733">
        <v>6</v>
      </c>
      <c r="W733" s="1">
        <v>45061</v>
      </c>
      <c r="X733" t="s">
        <v>5894</v>
      </c>
      <c r="Y733">
        <v>200</v>
      </c>
      <c r="Z733">
        <v>91</v>
      </c>
      <c r="AA733">
        <v>223</v>
      </c>
      <c r="AB733">
        <v>18</v>
      </c>
      <c r="AC733">
        <v>10</v>
      </c>
      <c r="AD733">
        <v>61200</v>
      </c>
      <c r="AE733" t="s">
        <v>6025</v>
      </c>
      <c r="AF733" s="1">
        <v>46203</v>
      </c>
      <c r="AG733" t="s">
        <v>6350</v>
      </c>
      <c r="AH733" t="s">
        <v>6035</v>
      </c>
      <c r="AI733" t="s">
        <v>6028</v>
      </c>
      <c r="AJ733" t="s">
        <v>6925</v>
      </c>
      <c r="AK733">
        <v>4500</v>
      </c>
      <c r="AL733">
        <v>266.39999999999998</v>
      </c>
      <c r="AM733">
        <v>4233.6000000000004</v>
      </c>
      <c r="AN733">
        <v>3400</v>
      </c>
      <c r="AO733">
        <v>833.6</v>
      </c>
      <c r="AP733">
        <v>0.19689999999999999</v>
      </c>
    </row>
    <row r="734" spans="1:42" hidden="1" x14ac:dyDescent="0.35">
      <c r="A734" t="s">
        <v>1077</v>
      </c>
      <c r="B734" s="1">
        <v>45181</v>
      </c>
      <c r="C734" t="s">
        <v>1078</v>
      </c>
      <c r="D734" t="s">
        <v>70</v>
      </c>
      <c r="E734">
        <v>1</v>
      </c>
      <c r="F734" t="s">
        <v>30</v>
      </c>
      <c r="G734" t="s">
        <v>71</v>
      </c>
      <c r="H734" t="s">
        <v>17</v>
      </c>
      <c r="I734" t="s">
        <v>43</v>
      </c>
      <c r="J734" t="s">
        <v>109</v>
      </c>
      <c r="K734">
        <v>2023</v>
      </c>
      <c r="L734" t="s">
        <v>60</v>
      </c>
      <c r="M734" t="s">
        <v>5970</v>
      </c>
      <c r="N734" t="s">
        <v>5949</v>
      </c>
      <c r="O734" t="s">
        <v>5971</v>
      </c>
      <c r="P734" t="s">
        <v>5922</v>
      </c>
      <c r="Q734" t="s">
        <v>5972</v>
      </c>
      <c r="R734">
        <v>9500</v>
      </c>
      <c r="S734">
        <v>12000</v>
      </c>
      <c r="T734">
        <v>0.20830000000000001</v>
      </c>
      <c r="U734" t="s">
        <v>5920</v>
      </c>
      <c r="V734">
        <v>12</v>
      </c>
      <c r="W734" s="1">
        <v>44840</v>
      </c>
      <c r="X734" t="s">
        <v>5894</v>
      </c>
      <c r="Y734">
        <v>160</v>
      </c>
      <c r="Z734">
        <v>82</v>
      </c>
      <c r="AA734">
        <v>171</v>
      </c>
      <c r="AB734">
        <v>27</v>
      </c>
      <c r="AC734">
        <v>10</v>
      </c>
      <c r="AD734">
        <v>256500</v>
      </c>
      <c r="AE734" t="s">
        <v>6025</v>
      </c>
      <c r="AF734" s="1">
        <v>46203</v>
      </c>
      <c r="AG734" t="s">
        <v>6424</v>
      </c>
      <c r="AH734" t="s">
        <v>6027</v>
      </c>
      <c r="AI734" t="s">
        <v>6028</v>
      </c>
      <c r="AJ734" t="s">
        <v>6925</v>
      </c>
      <c r="AK734">
        <v>12000</v>
      </c>
      <c r="AL734">
        <v>1287.5999999999999</v>
      </c>
      <c r="AM734">
        <v>10712.4</v>
      </c>
      <c r="AN734">
        <v>9500</v>
      </c>
      <c r="AO734">
        <v>1212.4000000000001</v>
      </c>
      <c r="AP734">
        <v>0.1132</v>
      </c>
    </row>
    <row r="735" spans="1:42" hidden="1" x14ac:dyDescent="0.35">
      <c r="A735" t="s">
        <v>1422</v>
      </c>
      <c r="B735" s="1">
        <v>45054</v>
      </c>
      <c r="C735" t="s">
        <v>1423</v>
      </c>
      <c r="D735" t="s">
        <v>29</v>
      </c>
      <c r="E735">
        <v>2</v>
      </c>
      <c r="F735" t="s">
        <v>58</v>
      </c>
      <c r="G735" t="s">
        <v>67</v>
      </c>
      <c r="H735" t="s">
        <v>25</v>
      </c>
      <c r="I735" t="s">
        <v>43</v>
      </c>
      <c r="J735" t="s">
        <v>75</v>
      </c>
      <c r="K735">
        <v>2023</v>
      </c>
      <c r="L735" t="s">
        <v>35</v>
      </c>
      <c r="M735" t="s">
        <v>5985</v>
      </c>
      <c r="N735" t="s">
        <v>5974</v>
      </c>
      <c r="O735" t="s">
        <v>5986</v>
      </c>
      <c r="P735" t="s">
        <v>5979</v>
      </c>
      <c r="Q735" t="s">
        <v>5987</v>
      </c>
      <c r="R735">
        <v>500</v>
      </c>
      <c r="S735">
        <v>750</v>
      </c>
      <c r="T735">
        <v>0.33329999999999999</v>
      </c>
      <c r="U735" t="s">
        <v>5920</v>
      </c>
      <c r="V735">
        <v>24</v>
      </c>
      <c r="W735" s="1">
        <v>45007</v>
      </c>
      <c r="X735" t="s">
        <v>5894</v>
      </c>
      <c r="Y735">
        <v>294</v>
      </c>
      <c r="Z735">
        <v>81</v>
      </c>
      <c r="AA735">
        <v>264</v>
      </c>
      <c r="AB735">
        <v>82</v>
      </c>
      <c r="AC735">
        <v>10</v>
      </c>
      <c r="AD735">
        <v>41000</v>
      </c>
      <c r="AE735" t="s">
        <v>6025</v>
      </c>
      <c r="AF735" s="1">
        <v>46203</v>
      </c>
      <c r="AG735" t="s">
        <v>6352</v>
      </c>
      <c r="AH735" t="s">
        <v>6027</v>
      </c>
      <c r="AI735" t="s">
        <v>6028</v>
      </c>
      <c r="AJ735" t="s">
        <v>6924</v>
      </c>
      <c r="AK735">
        <v>1500</v>
      </c>
      <c r="AL735">
        <v>60.6</v>
      </c>
      <c r="AM735">
        <v>1439.4</v>
      </c>
      <c r="AN735">
        <v>1000</v>
      </c>
      <c r="AO735">
        <v>439.4</v>
      </c>
      <c r="AP735">
        <v>0.30530000000000002</v>
      </c>
    </row>
    <row r="736" spans="1:42" hidden="1" x14ac:dyDescent="0.35">
      <c r="A736" t="s">
        <v>1083</v>
      </c>
      <c r="B736" s="1">
        <v>45118</v>
      </c>
      <c r="C736" t="s">
        <v>681</v>
      </c>
      <c r="D736" t="s">
        <v>140</v>
      </c>
      <c r="E736">
        <v>2</v>
      </c>
      <c r="F736" t="s">
        <v>24</v>
      </c>
      <c r="G736" t="s">
        <v>16</v>
      </c>
      <c r="H736" t="s">
        <v>32</v>
      </c>
      <c r="I736" t="s">
        <v>43</v>
      </c>
      <c r="J736" t="s">
        <v>97</v>
      </c>
      <c r="K736">
        <v>2023</v>
      </c>
      <c r="L736" t="s">
        <v>60</v>
      </c>
      <c r="M736" t="s">
        <v>5944</v>
      </c>
      <c r="N736" t="s">
        <v>5931</v>
      </c>
      <c r="O736" t="s">
        <v>5945</v>
      </c>
      <c r="P736" t="s">
        <v>5946</v>
      </c>
      <c r="Q736" t="s">
        <v>5947</v>
      </c>
      <c r="R736">
        <v>6500</v>
      </c>
      <c r="S736">
        <v>8500</v>
      </c>
      <c r="T736">
        <v>0.23530000000000001</v>
      </c>
      <c r="U736" t="s">
        <v>5940</v>
      </c>
      <c r="V736">
        <v>6</v>
      </c>
      <c r="W736" s="1">
        <v>44693</v>
      </c>
      <c r="X736" t="s">
        <v>5894</v>
      </c>
      <c r="Y736">
        <v>116</v>
      </c>
      <c r="Z736">
        <v>117</v>
      </c>
      <c r="AA736">
        <v>124</v>
      </c>
      <c r="AB736">
        <v>67</v>
      </c>
      <c r="AC736">
        <v>10</v>
      </c>
      <c r="AD736">
        <v>435500</v>
      </c>
      <c r="AE736" t="s">
        <v>6025</v>
      </c>
      <c r="AF736" s="1">
        <v>46203</v>
      </c>
      <c r="AG736" t="s">
        <v>6397</v>
      </c>
      <c r="AH736" t="s">
        <v>6035</v>
      </c>
      <c r="AI736" t="s">
        <v>6028</v>
      </c>
      <c r="AJ736" t="s">
        <v>6925</v>
      </c>
      <c r="AK736">
        <v>17000</v>
      </c>
      <c r="AL736">
        <v>2487.1</v>
      </c>
      <c r="AM736">
        <v>14512.9</v>
      </c>
      <c r="AN736">
        <v>13000</v>
      </c>
      <c r="AO736">
        <v>1512.9</v>
      </c>
      <c r="AP736">
        <v>0.1042</v>
      </c>
    </row>
    <row r="737" spans="1:42" hidden="1" x14ac:dyDescent="0.35">
      <c r="A737" t="s">
        <v>1456</v>
      </c>
      <c r="B737" s="1">
        <v>45030</v>
      </c>
      <c r="C737" t="s">
        <v>589</v>
      </c>
      <c r="D737" t="s">
        <v>140</v>
      </c>
      <c r="E737">
        <v>1</v>
      </c>
      <c r="F737" t="s">
        <v>24</v>
      </c>
      <c r="G737" t="s">
        <v>79</v>
      </c>
      <c r="H737" t="s">
        <v>17</v>
      </c>
      <c r="I737" t="s">
        <v>43</v>
      </c>
      <c r="J737" t="s">
        <v>44</v>
      </c>
      <c r="K737">
        <v>2023</v>
      </c>
      <c r="L737" t="s">
        <v>35</v>
      </c>
      <c r="M737" t="s">
        <v>5944</v>
      </c>
      <c r="N737" t="s">
        <v>5931</v>
      </c>
      <c r="O737" t="s">
        <v>5945</v>
      </c>
      <c r="P737" t="s">
        <v>5946</v>
      </c>
      <c r="Q737" t="s">
        <v>5947</v>
      </c>
      <c r="R737">
        <v>6500</v>
      </c>
      <c r="S737">
        <v>8500</v>
      </c>
      <c r="T737">
        <v>0.23530000000000001</v>
      </c>
      <c r="U737" t="s">
        <v>5940</v>
      </c>
      <c r="V737">
        <v>6</v>
      </c>
      <c r="W737" s="1">
        <v>44693</v>
      </c>
      <c r="X737" t="s">
        <v>5894</v>
      </c>
      <c r="Y737">
        <v>116</v>
      </c>
      <c r="Z737">
        <v>117</v>
      </c>
      <c r="AA737">
        <v>124</v>
      </c>
      <c r="AB737">
        <v>67</v>
      </c>
      <c r="AC737">
        <v>10</v>
      </c>
      <c r="AD737">
        <v>435500</v>
      </c>
      <c r="AE737" t="s">
        <v>6025</v>
      </c>
      <c r="AF737" s="1">
        <v>46203</v>
      </c>
      <c r="AG737" t="s">
        <v>6354</v>
      </c>
      <c r="AH737" t="s">
        <v>6035</v>
      </c>
      <c r="AI737" t="s">
        <v>6028</v>
      </c>
      <c r="AJ737" t="s">
        <v>6924</v>
      </c>
      <c r="AK737">
        <v>8500</v>
      </c>
      <c r="AL737">
        <v>766.7</v>
      </c>
      <c r="AM737">
        <v>7733.3</v>
      </c>
      <c r="AN737">
        <v>6500</v>
      </c>
      <c r="AO737">
        <v>1233.3</v>
      </c>
      <c r="AP737">
        <v>0.1595</v>
      </c>
    </row>
    <row r="738" spans="1:42" hidden="1" x14ac:dyDescent="0.35">
      <c r="A738" t="s">
        <v>1084</v>
      </c>
      <c r="B738" s="1">
        <v>45120</v>
      </c>
      <c r="C738" t="s">
        <v>1085</v>
      </c>
      <c r="D738" t="s">
        <v>29</v>
      </c>
      <c r="E738">
        <v>2</v>
      </c>
      <c r="F738" t="s">
        <v>24</v>
      </c>
      <c r="G738" t="s">
        <v>67</v>
      </c>
      <c r="H738" t="s">
        <v>17</v>
      </c>
      <c r="I738" t="s">
        <v>43</v>
      </c>
      <c r="J738" t="s">
        <v>97</v>
      </c>
      <c r="K738">
        <v>2023</v>
      </c>
      <c r="L738" t="s">
        <v>60</v>
      </c>
      <c r="M738" t="s">
        <v>5985</v>
      </c>
      <c r="N738" t="s">
        <v>5974</v>
      </c>
      <c r="O738" t="s">
        <v>5986</v>
      </c>
      <c r="P738" t="s">
        <v>5979</v>
      </c>
      <c r="Q738" t="s">
        <v>5987</v>
      </c>
      <c r="R738">
        <v>500</v>
      </c>
      <c r="S738">
        <v>750</v>
      </c>
      <c r="T738">
        <v>0.33329999999999999</v>
      </c>
      <c r="U738" t="s">
        <v>5920</v>
      </c>
      <c r="V738">
        <v>24</v>
      </c>
      <c r="W738" s="1">
        <v>45007</v>
      </c>
      <c r="X738" t="s">
        <v>5894</v>
      </c>
      <c r="Y738">
        <v>294</v>
      </c>
      <c r="Z738">
        <v>81</v>
      </c>
      <c r="AA738">
        <v>264</v>
      </c>
      <c r="AB738">
        <v>82</v>
      </c>
      <c r="AC738">
        <v>10</v>
      </c>
      <c r="AD738">
        <v>41000</v>
      </c>
      <c r="AE738" t="s">
        <v>6025</v>
      </c>
      <c r="AF738" s="1">
        <v>46203</v>
      </c>
      <c r="AG738" t="s">
        <v>6536</v>
      </c>
      <c r="AH738" t="s">
        <v>6027</v>
      </c>
      <c r="AI738" t="s">
        <v>6028</v>
      </c>
      <c r="AJ738" t="s">
        <v>6925</v>
      </c>
      <c r="AK738">
        <v>1500</v>
      </c>
      <c r="AL738">
        <v>218.55</v>
      </c>
      <c r="AM738">
        <v>1281.45</v>
      </c>
      <c r="AN738">
        <v>1000</v>
      </c>
      <c r="AO738">
        <v>281.45</v>
      </c>
      <c r="AP738">
        <v>0.21959999999999999</v>
      </c>
    </row>
    <row r="739" spans="1:42" hidden="1" x14ac:dyDescent="0.35">
      <c r="A739" t="s">
        <v>1089</v>
      </c>
      <c r="B739" s="1">
        <v>45112</v>
      </c>
      <c r="C739" t="s">
        <v>1090</v>
      </c>
      <c r="D739" t="s">
        <v>23</v>
      </c>
      <c r="E739">
        <v>3</v>
      </c>
      <c r="F739" t="s">
        <v>58</v>
      </c>
      <c r="G739" t="s">
        <v>96</v>
      </c>
      <c r="H739" t="s">
        <v>32</v>
      </c>
      <c r="I739" t="s">
        <v>43</v>
      </c>
      <c r="J739" t="s">
        <v>97</v>
      </c>
      <c r="K739">
        <v>2023</v>
      </c>
      <c r="L739" t="s">
        <v>60</v>
      </c>
      <c r="M739" t="s">
        <v>5921</v>
      </c>
      <c r="N739" t="s">
        <v>5913</v>
      </c>
      <c r="O739" t="s">
        <v>5917</v>
      </c>
      <c r="P739" t="s">
        <v>5922</v>
      </c>
      <c r="Q739" t="s">
        <v>5923</v>
      </c>
      <c r="R739">
        <v>57000</v>
      </c>
      <c r="S739">
        <v>69000</v>
      </c>
      <c r="T739">
        <v>0.1739</v>
      </c>
      <c r="U739" t="s">
        <v>5920</v>
      </c>
      <c r="V739">
        <v>12</v>
      </c>
      <c r="W739" s="1">
        <v>44862</v>
      </c>
      <c r="X739" t="s">
        <v>5894</v>
      </c>
      <c r="Y739">
        <v>244</v>
      </c>
      <c r="Z739">
        <v>55</v>
      </c>
      <c r="AA739">
        <v>276</v>
      </c>
      <c r="AB739">
        <v>9</v>
      </c>
      <c r="AC739">
        <v>10</v>
      </c>
      <c r="AD739">
        <v>513000</v>
      </c>
      <c r="AE739" t="s">
        <v>6025</v>
      </c>
      <c r="AF739" s="1">
        <v>46203</v>
      </c>
      <c r="AG739" t="s">
        <v>6537</v>
      </c>
      <c r="AH739" t="s">
        <v>6035</v>
      </c>
      <c r="AI739" t="s">
        <v>6028</v>
      </c>
      <c r="AJ739" t="s">
        <v>6925</v>
      </c>
      <c r="AK739">
        <v>207000</v>
      </c>
      <c r="AL739">
        <v>8880.2999999999993</v>
      </c>
      <c r="AM739">
        <v>198119.7</v>
      </c>
      <c r="AN739">
        <v>171000</v>
      </c>
      <c r="AO739">
        <v>27119.7</v>
      </c>
      <c r="AP739">
        <v>0.13689999999999999</v>
      </c>
    </row>
    <row r="740" spans="1:42" hidden="1" x14ac:dyDescent="0.35">
      <c r="A740" t="s">
        <v>1091</v>
      </c>
      <c r="B740" s="1">
        <v>45102</v>
      </c>
      <c r="C740" t="s">
        <v>1092</v>
      </c>
      <c r="D740" t="s">
        <v>47</v>
      </c>
      <c r="E740">
        <v>2</v>
      </c>
      <c r="F740" t="s">
        <v>128</v>
      </c>
      <c r="G740" t="s">
        <v>71</v>
      </c>
      <c r="H740" t="s">
        <v>32</v>
      </c>
      <c r="I740" t="s">
        <v>33</v>
      </c>
      <c r="J740" t="s">
        <v>34</v>
      </c>
      <c r="K740">
        <v>2023</v>
      </c>
      <c r="L740" t="s">
        <v>35</v>
      </c>
      <c r="M740" t="s">
        <v>5995</v>
      </c>
      <c r="N740" t="s">
        <v>5989</v>
      </c>
      <c r="O740" t="s">
        <v>5996</v>
      </c>
      <c r="P740" t="s">
        <v>5997</v>
      </c>
      <c r="Q740" t="s">
        <v>5998</v>
      </c>
      <c r="R740">
        <v>280</v>
      </c>
      <c r="S740">
        <v>450</v>
      </c>
      <c r="T740">
        <v>0.37780000000000002</v>
      </c>
      <c r="U740" t="s">
        <v>5909</v>
      </c>
      <c r="V740">
        <v>6</v>
      </c>
      <c r="W740" s="1">
        <v>45144</v>
      </c>
      <c r="X740" t="s">
        <v>5894</v>
      </c>
      <c r="Y740">
        <v>217</v>
      </c>
      <c r="Z740">
        <v>86</v>
      </c>
      <c r="AA740">
        <v>212</v>
      </c>
      <c r="AB740">
        <v>73</v>
      </c>
      <c r="AC740">
        <v>10</v>
      </c>
      <c r="AD740">
        <v>20440</v>
      </c>
      <c r="AE740" t="s">
        <v>6025</v>
      </c>
      <c r="AF740" s="1">
        <v>46203</v>
      </c>
      <c r="AG740" t="s">
        <v>6538</v>
      </c>
      <c r="AH740" t="s">
        <v>6027</v>
      </c>
      <c r="AI740" t="s">
        <v>6028</v>
      </c>
      <c r="AJ740" t="s">
        <v>6924</v>
      </c>
      <c r="AK740">
        <v>900</v>
      </c>
      <c r="AL740">
        <v>103.32</v>
      </c>
      <c r="AM740">
        <v>796.68</v>
      </c>
      <c r="AN740">
        <v>560</v>
      </c>
      <c r="AO740">
        <v>236.68</v>
      </c>
      <c r="AP740">
        <v>0.29709999999999998</v>
      </c>
    </row>
    <row r="741" spans="1:42" x14ac:dyDescent="0.35">
      <c r="A741" t="s">
        <v>1093</v>
      </c>
      <c r="B741" s="1">
        <v>45122</v>
      </c>
      <c r="C741" t="s">
        <v>1094</v>
      </c>
      <c r="D741" t="s">
        <v>42</v>
      </c>
      <c r="E741">
        <v>1</v>
      </c>
      <c r="F741" t="s">
        <v>58</v>
      </c>
      <c r="G741" t="s">
        <v>31</v>
      </c>
      <c r="H741" t="s">
        <v>17</v>
      </c>
      <c r="I741" t="s">
        <v>33</v>
      </c>
      <c r="J741" t="s">
        <v>97</v>
      </c>
      <c r="K741">
        <v>2023</v>
      </c>
      <c r="L741" t="s">
        <v>60</v>
      </c>
      <c r="M741" t="s">
        <v>5897</v>
      </c>
      <c r="N741" t="s">
        <v>5889</v>
      </c>
      <c r="O741" t="s">
        <v>5898</v>
      </c>
      <c r="P741" t="s">
        <v>5899</v>
      </c>
      <c r="Q741" t="s">
        <v>5900</v>
      </c>
      <c r="R741">
        <v>31000</v>
      </c>
      <c r="S741">
        <v>38000</v>
      </c>
      <c r="T741">
        <v>0.1842</v>
      </c>
      <c r="U741" t="s">
        <v>5901</v>
      </c>
      <c r="V741">
        <v>12</v>
      </c>
      <c r="W741" s="1">
        <v>45246</v>
      </c>
      <c r="X741" t="s">
        <v>5894</v>
      </c>
      <c r="Y741">
        <v>278</v>
      </c>
      <c r="Z741">
        <v>80</v>
      </c>
      <c r="AA741">
        <v>346</v>
      </c>
      <c r="AB741">
        <v>0</v>
      </c>
      <c r="AC741">
        <v>10</v>
      </c>
      <c r="AD741">
        <v>0</v>
      </c>
      <c r="AE741" t="s">
        <v>6029</v>
      </c>
      <c r="AF741" s="1">
        <v>46203</v>
      </c>
      <c r="AG741" t="s">
        <v>6540</v>
      </c>
      <c r="AH741" t="s">
        <v>6027</v>
      </c>
      <c r="AI741" t="s">
        <v>6028</v>
      </c>
      <c r="AJ741" t="s">
        <v>6925</v>
      </c>
      <c r="AK741">
        <v>38000</v>
      </c>
      <c r="AL741">
        <v>3921.6</v>
      </c>
      <c r="AM741">
        <v>34078.400000000001</v>
      </c>
      <c r="AN741">
        <v>31000</v>
      </c>
      <c r="AO741">
        <v>3078.4</v>
      </c>
      <c r="AP741">
        <v>9.0300000000000005E-2</v>
      </c>
    </row>
    <row r="742" spans="1:42" hidden="1" x14ac:dyDescent="0.35">
      <c r="A742" t="s">
        <v>1095</v>
      </c>
      <c r="B742" s="1">
        <v>45183</v>
      </c>
      <c r="C742" t="s">
        <v>1096</v>
      </c>
      <c r="D742" t="s">
        <v>205</v>
      </c>
      <c r="E742">
        <v>1</v>
      </c>
      <c r="F742" t="s">
        <v>24</v>
      </c>
      <c r="G742" t="s">
        <v>31</v>
      </c>
      <c r="H742" t="s">
        <v>32</v>
      </c>
      <c r="I742" t="s">
        <v>43</v>
      </c>
      <c r="J742" t="s">
        <v>109</v>
      </c>
      <c r="K742">
        <v>2023</v>
      </c>
      <c r="L742" t="s">
        <v>60</v>
      </c>
      <c r="M742" t="s">
        <v>6003</v>
      </c>
      <c r="N742" t="s">
        <v>5989</v>
      </c>
      <c r="O742" t="s">
        <v>6004</v>
      </c>
      <c r="P742" t="s">
        <v>6005</v>
      </c>
      <c r="Q742" t="s">
        <v>6006</v>
      </c>
      <c r="R742">
        <v>420</v>
      </c>
      <c r="S742">
        <v>650</v>
      </c>
      <c r="T742">
        <v>0.3538</v>
      </c>
      <c r="U742" t="s">
        <v>5909</v>
      </c>
      <c r="V742">
        <v>6</v>
      </c>
      <c r="W742" s="1">
        <v>45071</v>
      </c>
      <c r="X742" t="s">
        <v>5894</v>
      </c>
      <c r="Y742">
        <v>160</v>
      </c>
      <c r="Z742">
        <v>85</v>
      </c>
      <c r="AA742">
        <v>167</v>
      </c>
      <c r="AB742">
        <v>56</v>
      </c>
      <c r="AC742">
        <v>10</v>
      </c>
      <c r="AD742">
        <v>23520</v>
      </c>
      <c r="AE742" t="s">
        <v>6025</v>
      </c>
      <c r="AF742" s="1">
        <v>46203</v>
      </c>
      <c r="AG742" t="s">
        <v>6542</v>
      </c>
      <c r="AH742" t="s">
        <v>6027</v>
      </c>
      <c r="AI742" t="s">
        <v>6028</v>
      </c>
      <c r="AJ742" t="s">
        <v>6925</v>
      </c>
      <c r="AK742">
        <v>650</v>
      </c>
      <c r="AL742">
        <v>36.53</v>
      </c>
      <c r="AM742">
        <v>613.47</v>
      </c>
      <c r="AN742">
        <v>420</v>
      </c>
      <c r="AO742">
        <v>193.47</v>
      </c>
      <c r="AP742">
        <v>0.31540000000000001</v>
      </c>
    </row>
    <row r="743" spans="1:42" hidden="1" x14ac:dyDescent="0.35">
      <c r="A743" t="s">
        <v>1102</v>
      </c>
      <c r="B743" s="1">
        <v>45108</v>
      </c>
      <c r="C743" t="s">
        <v>1103</v>
      </c>
      <c r="D743" t="s">
        <v>205</v>
      </c>
      <c r="E743">
        <v>1</v>
      </c>
      <c r="F743" t="s">
        <v>48</v>
      </c>
      <c r="G743" t="s">
        <v>31</v>
      </c>
      <c r="H743" t="s">
        <v>32</v>
      </c>
      <c r="I743" t="s">
        <v>18</v>
      </c>
      <c r="J743" t="s">
        <v>97</v>
      </c>
      <c r="K743">
        <v>2023</v>
      </c>
      <c r="L743" t="s">
        <v>60</v>
      </c>
      <c r="M743" t="s">
        <v>6003</v>
      </c>
      <c r="N743" t="s">
        <v>5989</v>
      </c>
      <c r="O743" t="s">
        <v>6004</v>
      </c>
      <c r="P743" t="s">
        <v>6005</v>
      </c>
      <c r="Q743" t="s">
        <v>6006</v>
      </c>
      <c r="R743">
        <v>420</v>
      </c>
      <c r="S743">
        <v>650</v>
      </c>
      <c r="T743">
        <v>0.3538</v>
      </c>
      <c r="U743" t="s">
        <v>5909</v>
      </c>
      <c r="V743">
        <v>6</v>
      </c>
      <c r="W743" s="1">
        <v>45071</v>
      </c>
      <c r="X743" t="s">
        <v>5894</v>
      </c>
      <c r="Y743">
        <v>160</v>
      </c>
      <c r="Z743">
        <v>85</v>
      </c>
      <c r="AA743">
        <v>167</v>
      </c>
      <c r="AB743">
        <v>56</v>
      </c>
      <c r="AC743">
        <v>10</v>
      </c>
      <c r="AD743">
        <v>23520</v>
      </c>
      <c r="AE743" t="s">
        <v>6025</v>
      </c>
      <c r="AF743" s="1">
        <v>46203</v>
      </c>
      <c r="AG743" t="s">
        <v>6360</v>
      </c>
      <c r="AH743" t="s">
        <v>6027</v>
      </c>
      <c r="AI743" t="s">
        <v>6028</v>
      </c>
      <c r="AJ743" t="s">
        <v>6925</v>
      </c>
      <c r="AK743">
        <v>650</v>
      </c>
      <c r="AL743">
        <v>24.64</v>
      </c>
      <c r="AM743">
        <v>625.36</v>
      </c>
      <c r="AN743">
        <v>420</v>
      </c>
      <c r="AO743">
        <v>205.36</v>
      </c>
      <c r="AP743">
        <v>0.32840000000000003</v>
      </c>
    </row>
    <row r="744" spans="1:42" hidden="1" x14ac:dyDescent="0.35">
      <c r="A744" t="s">
        <v>1097</v>
      </c>
      <c r="B744" s="1">
        <v>45014</v>
      </c>
      <c r="C744" t="s">
        <v>1098</v>
      </c>
      <c r="D744" t="s">
        <v>82</v>
      </c>
      <c r="E744">
        <v>1</v>
      </c>
      <c r="F744" t="s">
        <v>58</v>
      </c>
      <c r="G744" t="s">
        <v>16</v>
      </c>
      <c r="H744" t="s">
        <v>32</v>
      </c>
      <c r="I744" t="s">
        <v>33</v>
      </c>
      <c r="J744" t="s">
        <v>39</v>
      </c>
      <c r="K744">
        <v>2023</v>
      </c>
      <c r="L744" t="s">
        <v>20</v>
      </c>
      <c r="M744" t="s">
        <v>5895</v>
      </c>
      <c r="N744" t="s">
        <v>5889</v>
      </c>
      <c r="O744" t="s">
        <v>5890</v>
      </c>
      <c r="P744" t="s">
        <v>5891</v>
      </c>
      <c r="Q744" t="s">
        <v>5896</v>
      </c>
      <c r="R744">
        <v>78000</v>
      </c>
      <c r="S744">
        <v>95000</v>
      </c>
      <c r="T744">
        <v>0.1789</v>
      </c>
      <c r="U744" t="s">
        <v>5893</v>
      </c>
      <c r="V744">
        <v>12</v>
      </c>
      <c r="W744" s="1">
        <v>45187</v>
      </c>
      <c r="X744" t="s">
        <v>5894</v>
      </c>
      <c r="Y744">
        <v>351</v>
      </c>
      <c r="Z744">
        <v>112</v>
      </c>
      <c r="AA744">
        <v>335</v>
      </c>
      <c r="AB744">
        <v>32</v>
      </c>
      <c r="AC744">
        <v>10</v>
      </c>
      <c r="AD744">
        <v>2496000</v>
      </c>
      <c r="AE744" t="s">
        <v>6025</v>
      </c>
      <c r="AF744" s="1">
        <v>46203</v>
      </c>
      <c r="AG744" t="s">
        <v>6544</v>
      </c>
      <c r="AH744" t="s">
        <v>6027</v>
      </c>
      <c r="AI744" t="s">
        <v>6028</v>
      </c>
      <c r="AJ744" t="s">
        <v>6924</v>
      </c>
      <c r="AK744">
        <v>95000</v>
      </c>
      <c r="AL744">
        <v>997.5</v>
      </c>
      <c r="AM744">
        <v>94002.5</v>
      </c>
      <c r="AN744">
        <v>78000</v>
      </c>
      <c r="AO744">
        <v>16002.5</v>
      </c>
      <c r="AP744">
        <v>0.17019999999999999</v>
      </c>
    </row>
    <row r="745" spans="1:42" hidden="1" x14ac:dyDescent="0.35">
      <c r="A745" t="s">
        <v>1099</v>
      </c>
      <c r="B745" s="1">
        <v>45049</v>
      </c>
      <c r="C745" t="s">
        <v>722</v>
      </c>
      <c r="D745" t="s">
        <v>14</v>
      </c>
      <c r="E745">
        <v>2</v>
      </c>
      <c r="F745" t="s">
        <v>24</v>
      </c>
      <c r="G745" t="s">
        <v>96</v>
      </c>
      <c r="H745" t="s">
        <v>17</v>
      </c>
      <c r="I745" t="s">
        <v>18</v>
      </c>
      <c r="J745" t="s">
        <v>75</v>
      </c>
      <c r="K745">
        <v>2023</v>
      </c>
      <c r="L745" t="s">
        <v>35</v>
      </c>
      <c r="M745" t="s">
        <v>5934</v>
      </c>
      <c r="N745" t="s">
        <v>5931</v>
      </c>
      <c r="O745" t="s">
        <v>5932</v>
      </c>
      <c r="P745" t="s">
        <v>5891</v>
      </c>
      <c r="Q745" t="s">
        <v>5935</v>
      </c>
      <c r="R745">
        <v>10800</v>
      </c>
      <c r="S745">
        <v>13500</v>
      </c>
      <c r="T745">
        <v>0.2</v>
      </c>
      <c r="U745" t="s">
        <v>5893</v>
      </c>
      <c r="V745">
        <v>12</v>
      </c>
      <c r="W745" s="1">
        <v>44567</v>
      </c>
      <c r="X745" t="s">
        <v>5894</v>
      </c>
      <c r="Y745">
        <v>169</v>
      </c>
      <c r="Z745">
        <v>68</v>
      </c>
      <c r="AA745">
        <v>202</v>
      </c>
      <c r="AB745">
        <v>85</v>
      </c>
      <c r="AC745">
        <v>10</v>
      </c>
      <c r="AD745">
        <v>918000</v>
      </c>
      <c r="AE745" t="s">
        <v>6025</v>
      </c>
      <c r="AF745" s="1">
        <v>46203</v>
      </c>
      <c r="AG745" t="s">
        <v>6417</v>
      </c>
      <c r="AH745" t="s">
        <v>6035</v>
      </c>
      <c r="AI745" t="s">
        <v>6028</v>
      </c>
      <c r="AJ745" t="s">
        <v>6924</v>
      </c>
      <c r="AK745">
        <v>27000</v>
      </c>
      <c r="AL745">
        <v>1069.2</v>
      </c>
      <c r="AM745">
        <v>25930.799999999999</v>
      </c>
      <c r="AN745">
        <v>21600</v>
      </c>
      <c r="AO745">
        <v>4330.8</v>
      </c>
      <c r="AP745">
        <v>0.16700000000000001</v>
      </c>
    </row>
    <row r="746" spans="1:42" hidden="1" x14ac:dyDescent="0.35">
      <c r="A746" t="s">
        <v>1100</v>
      </c>
      <c r="B746" s="1">
        <v>45196</v>
      </c>
      <c r="C746" t="s">
        <v>1101</v>
      </c>
      <c r="D746" t="s">
        <v>140</v>
      </c>
      <c r="E746">
        <v>1</v>
      </c>
      <c r="F746" t="s">
        <v>58</v>
      </c>
      <c r="G746" t="s">
        <v>67</v>
      </c>
      <c r="H746" t="s">
        <v>32</v>
      </c>
      <c r="I746" t="s">
        <v>43</v>
      </c>
      <c r="J746" t="s">
        <v>109</v>
      </c>
      <c r="K746">
        <v>2023</v>
      </c>
      <c r="L746" t="s">
        <v>60</v>
      </c>
      <c r="M746" t="s">
        <v>5944</v>
      </c>
      <c r="N746" t="s">
        <v>5931</v>
      </c>
      <c r="O746" t="s">
        <v>5945</v>
      </c>
      <c r="P746" t="s">
        <v>5946</v>
      </c>
      <c r="Q746" t="s">
        <v>5947</v>
      </c>
      <c r="R746">
        <v>6500</v>
      </c>
      <c r="S746">
        <v>8500</v>
      </c>
      <c r="T746">
        <v>0.23530000000000001</v>
      </c>
      <c r="U746" t="s">
        <v>5940</v>
      </c>
      <c r="V746">
        <v>6</v>
      </c>
      <c r="W746" s="1">
        <v>44693</v>
      </c>
      <c r="X746" t="s">
        <v>5894</v>
      </c>
      <c r="Y746">
        <v>116</v>
      </c>
      <c r="Z746">
        <v>117</v>
      </c>
      <c r="AA746">
        <v>124</v>
      </c>
      <c r="AB746">
        <v>67</v>
      </c>
      <c r="AC746">
        <v>10</v>
      </c>
      <c r="AD746">
        <v>435500</v>
      </c>
      <c r="AE746" t="s">
        <v>6025</v>
      </c>
      <c r="AF746" s="1">
        <v>46203</v>
      </c>
      <c r="AG746" t="s">
        <v>6545</v>
      </c>
      <c r="AH746" t="s">
        <v>6035</v>
      </c>
      <c r="AI746" t="s">
        <v>6028</v>
      </c>
      <c r="AJ746" t="s">
        <v>6925</v>
      </c>
      <c r="AK746">
        <v>8500</v>
      </c>
      <c r="AL746">
        <v>556.75</v>
      </c>
      <c r="AM746">
        <v>7943.25</v>
      </c>
      <c r="AN746">
        <v>6500</v>
      </c>
      <c r="AO746">
        <v>1443.25</v>
      </c>
      <c r="AP746">
        <v>0.1817</v>
      </c>
    </row>
    <row r="747" spans="1:42" hidden="1" x14ac:dyDescent="0.35">
      <c r="A747" t="s">
        <v>1106</v>
      </c>
      <c r="B747" s="1">
        <v>45080</v>
      </c>
      <c r="C747" t="s">
        <v>1107</v>
      </c>
      <c r="D747" t="s">
        <v>92</v>
      </c>
      <c r="E747">
        <v>1</v>
      </c>
      <c r="F747" t="s">
        <v>128</v>
      </c>
      <c r="G747" t="s">
        <v>31</v>
      </c>
      <c r="H747" t="s">
        <v>25</v>
      </c>
      <c r="I747" t="s">
        <v>33</v>
      </c>
      <c r="J747" t="s">
        <v>34</v>
      </c>
      <c r="K747">
        <v>2023</v>
      </c>
      <c r="L747" t="s">
        <v>35</v>
      </c>
      <c r="M747" t="s">
        <v>5973</v>
      </c>
      <c r="N747" t="s">
        <v>5974</v>
      </c>
      <c r="O747" t="s">
        <v>5975</v>
      </c>
      <c r="P747" t="s">
        <v>5899</v>
      </c>
      <c r="Q747" t="s">
        <v>5976</v>
      </c>
      <c r="R747">
        <v>7600</v>
      </c>
      <c r="S747">
        <v>9800</v>
      </c>
      <c r="T747">
        <v>0.22450000000000001</v>
      </c>
      <c r="U747" t="s">
        <v>5901</v>
      </c>
      <c r="V747">
        <v>36</v>
      </c>
      <c r="W747" s="1">
        <v>45281</v>
      </c>
      <c r="X747" t="s">
        <v>5894</v>
      </c>
      <c r="Y747">
        <v>214</v>
      </c>
      <c r="Z747">
        <v>101</v>
      </c>
      <c r="AA747">
        <v>188</v>
      </c>
      <c r="AB747">
        <v>51</v>
      </c>
      <c r="AC747">
        <v>10</v>
      </c>
      <c r="AD747">
        <v>387600</v>
      </c>
      <c r="AE747" t="s">
        <v>6025</v>
      </c>
      <c r="AF747" s="1">
        <v>46203</v>
      </c>
      <c r="AG747" t="s">
        <v>6547</v>
      </c>
      <c r="AH747" t="s">
        <v>6027</v>
      </c>
      <c r="AI747" t="s">
        <v>6028</v>
      </c>
      <c r="AJ747" t="s">
        <v>6924</v>
      </c>
      <c r="AK747">
        <v>9800</v>
      </c>
      <c r="AL747">
        <v>812.42</v>
      </c>
      <c r="AM747">
        <v>8987.58</v>
      </c>
      <c r="AN747">
        <v>7600</v>
      </c>
      <c r="AO747">
        <v>1387.58</v>
      </c>
      <c r="AP747">
        <v>0.15440000000000001</v>
      </c>
    </row>
    <row r="748" spans="1:42" hidden="1" x14ac:dyDescent="0.35">
      <c r="A748" t="s">
        <v>1108</v>
      </c>
      <c r="B748" s="1">
        <v>45239</v>
      </c>
      <c r="C748" t="s">
        <v>1109</v>
      </c>
      <c r="D748" t="s">
        <v>137</v>
      </c>
      <c r="E748">
        <v>1</v>
      </c>
      <c r="F748" t="s">
        <v>48</v>
      </c>
      <c r="G748" t="s">
        <v>31</v>
      </c>
      <c r="H748" t="s">
        <v>17</v>
      </c>
      <c r="I748" t="s">
        <v>33</v>
      </c>
      <c r="J748" t="s">
        <v>50</v>
      </c>
      <c r="K748">
        <v>2023</v>
      </c>
      <c r="L748" t="s">
        <v>51</v>
      </c>
      <c r="M748" t="s">
        <v>5930</v>
      </c>
      <c r="N748" t="s">
        <v>5931</v>
      </c>
      <c r="O748" t="s">
        <v>5932</v>
      </c>
      <c r="P748" t="s">
        <v>5891</v>
      </c>
      <c r="Q748" t="s">
        <v>5933</v>
      </c>
      <c r="R748">
        <v>14800</v>
      </c>
      <c r="S748">
        <v>18500</v>
      </c>
      <c r="T748">
        <v>0.2</v>
      </c>
      <c r="U748" t="s">
        <v>5893</v>
      </c>
      <c r="V748">
        <v>12</v>
      </c>
      <c r="W748" s="1">
        <v>45474</v>
      </c>
      <c r="X748" t="s">
        <v>5894</v>
      </c>
      <c r="Y748">
        <v>213</v>
      </c>
      <c r="Z748">
        <v>93</v>
      </c>
      <c r="AA748">
        <v>278</v>
      </c>
      <c r="AB748">
        <v>42</v>
      </c>
      <c r="AC748">
        <v>10</v>
      </c>
      <c r="AD748">
        <v>621600</v>
      </c>
      <c r="AE748" t="s">
        <v>6025</v>
      </c>
      <c r="AF748" s="1">
        <v>46203</v>
      </c>
      <c r="AG748" t="s">
        <v>6548</v>
      </c>
      <c r="AH748" t="s">
        <v>6027</v>
      </c>
      <c r="AI748" t="s">
        <v>6028</v>
      </c>
      <c r="AJ748" t="s">
        <v>6925</v>
      </c>
      <c r="AK748">
        <v>18500</v>
      </c>
      <c r="AL748">
        <v>1383.8</v>
      </c>
      <c r="AM748">
        <v>17116.2</v>
      </c>
      <c r="AN748">
        <v>14800</v>
      </c>
      <c r="AO748">
        <v>2316.1999999999998</v>
      </c>
      <c r="AP748">
        <v>0.1353</v>
      </c>
    </row>
    <row r="749" spans="1:42" x14ac:dyDescent="0.35">
      <c r="A749" t="s">
        <v>1133</v>
      </c>
      <c r="B749" s="1">
        <v>45220</v>
      </c>
      <c r="C749" t="s">
        <v>1134</v>
      </c>
      <c r="D749" t="s">
        <v>54</v>
      </c>
      <c r="E749">
        <v>1</v>
      </c>
      <c r="F749" t="s">
        <v>58</v>
      </c>
      <c r="G749" t="s">
        <v>16</v>
      </c>
      <c r="H749" t="s">
        <v>25</v>
      </c>
      <c r="I749" t="s">
        <v>43</v>
      </c>
      <c r="J749" t="s">
        <v>55</v>
      </c>
      <c r="K749">
        <v>2023</v>
      </c>
      <c r="L749" t="s">
        <v>51</v>
      </c>
      <c r="M749" t="s">
        <v>5888</v>
      </c>
      <c r="N749" t="s">
        <v>5889</v>
      </c>
      <c r="O749" t="s">
        <v>5890</v>
      </c>
      <c r="P749" t="s">
        <v>5891</v>
      </c>
      <c r="Q749" t="s">
        <v>5892</v>
      </c>
      <c r="R749">
        <v>52000</v>
      </c>
      <c r="S749">
        <v>65000</v>
      </c>
      <c r="T749">
        <v>0.2</v>
      </c>
      <c r="U749" t="s">
        <v>5893</v>
      </c>
      <c r="V749">
        <v>12</v>
      </c>
      <c r="W749" s="1">
        <v>45506</v>
      </c>
      <c r="X749" t="s">
        <v>5894</v>
      </c>
      <c r="Y749">
        <v>302</v>
      </c>
      <c r="Z749">
        <v>109</v>
      </c>
      <c r="AA749">
        <v>415</v>
      </c>
      <c r="AB749">
        <v>0</v>
      </c>
      <c r="AC749">
        <v>10</v>
      </c>
      <c r="AD749">
        <v>0</v>
      </c>
      <c r="AE749" t="s">
        <v>6029</v>
      </c>
      <c r="AF749" s="1">
        <v>46203</v>
      </c>
      <c r="AG749" t="s">
        <v>6368</v>
      </c>
      <c r="AH749" t="s">
        <v>6027</v>
      </c>
      <c r="AI749" t="s">
        <v>6028</v>
      </c>
      <c r="AJ749" t="s">
        <v>6925</v>
      </c>
      <c r="AK749">
        <v>65000</v>
      </c>
      <c r="AL749">
        <v>351</v>
      </c>
      <c r="AM749">
        <v>64649</v>
      </c>
      <c r="AN749">
        <v>52000</v>
      </c>
      <c r="AO749">
        <v>12649</v>
      </c>
      <c r="AP749">
        <v>0.19570000000000001</v>
      </c>
    </row>
    <row r="750" spans="1:42" hidden="1" x14ac:dyDescent="0.35">
      <c r="A750" t="s">
        <v>1112</v>
      </c>
      <c r="B750" s="1">
        <v>45276</v>
      </c>
      <c r="C750" t="s">
        <v>953</v>
      </c>
      <c r="D750" t="s">
        <v>173</v>
      </c>
      <c r="E750">
        <v>2</v>
      </c>
      <c r="F750" t="s">
        <v>128</v>
      </c>
      <c r="G750" t="s">
        <v>96</v>
      </c>
      <c r="H750" t="s">
        <v>25</v>
      </c>
      <c r="I750" t="s">
        <v>43</v>
      </c>
      <c r="J750" t="s">
        <v>155</v>
      </c>
      <c r="K750">
        <v>2023</v>
      </c>
      <c r="L750" t="s">
        <v>51</v>
      </c>
      <c r="M750" t="s">
        <v>5904</v>
      </c>
      <c r="N750" t="s">
        <v>5889</v>
      </c>
      <c r="O750" t="s">
        <v>5898</v>
      </c>
      <c r="P750" t="s">
        <v>5899</v>
      </c>
      <c r="Q750" t="s">
        <v>5905</v>
      </c>
      <c r="R750">
        <v>12500</v>
      </c>
      <c r="S750">
        <v>15500</v>
      </c>
      <c r="T750">
        <v>0.19350000000000001</v>
      </c>
      <c r="U750" t="s">
        <v>5901</v>
      </c>
      <c r="V750">
        <v>12</v>
      </c>
      <c r="W750" s="1">
        <v>45140</v>
      </c>
      <c r="X750" t="s">
        <v>5894</v>
      </c>
      <c r="Y750">
        <v>313</v>
      </c>
      <c r="Z750">
        <v>58</v>
      </c>
      <c r="AA750">
        <v>294</v>
      </c>
      <c r="AB750">
        <v>65</v>
      </c>
      <c r="AC750">
        <v>10</v>
      </c>
      <c r="AD750">
        <v>812500</v>
      </c>
      <c r="AE750" t="s">
        <v>6025</v>
      </c>
      <c r="AF750" s="1">
        <v>46203</v>
      </c>
      <c r="AG750" t="s">
        <v>6497</v>
      </c>
      <c r="AH750" t="s">
        <v>6035</v>
      </c>
      <c r="AI750" t="s">
        <v>6028</v>
      </c>
      <c r="AJ750" t="s">
        <v>6925</v>
      </c>
      <c r="AK750">
        <v>31000</v>
      </c>
      <c r="AL750">
        <v>2315.6999999999998</v>
      </c>
      <c r="AM750">
        <v>28684.3</v>
      </c>
      <c r="AN750">
        <v>25000</v>
      </c>
      <c r="AO750">
        <v>3684.3</v>
      </c>
      <c r="AP750">
        <v>0.12839999999999999</v>
      </c>
    </row>
    <row r="751" spans="1:42" x14ac:dyDescent="0.35">
      <c r="A751" t="s">
        <v>1115</v>
      </c>
      <c r="B751" s="1">
        <v>44944</v>
      </c>
      <c r="C751" t="s">
        <v>1035</v>
      </c>
      <c r="D751" t="s">
        <v>195</v>
      </c>
      <c r="E751">
        <v>2</v>
      </c>
      <c r="F751" t="s">
        <v>58</v>
      </c>
      <c r="G751" t="s">
        <v>16</v>
      </c>
      <c r="H751" t="s">
        <v>25</v>
      </c>
      <c r="I751" t="s">
        <v>33</v>
      </c>
      <c r="J751" t="s">
        <v>112</v>
      </c>
      <c r="K751">
        <v>2023</v>
      </c>
      <c r="L751" t="s">
        <v>20</v>
      </c>
      <c r="M751" t="s">
        <v>5912</v>
      </c>
      <c r="N751" t="s">
        <v>5913</v>
      </c>
      <c r="O751" t="s">
        <v>5914</v>
      </c>
      <c r="P751" t="s">
        <v>5891</v>
      </c>
      <c r="Q751" t="s">
        <v>5915</v>
      </c>
      <c r="R751">
        <v>125000</v>
      </c>
      <c r="S751">
        <v>148000</v>
      </c>
      <c r="T751">
        <v>0.15540000000000001</v>
      </c>
      <c r="U751" t="s">
        <v>5893</v>
      </c>
      <c r="V751">
        <v>12</v>
      </c>
      <c r="W751" s="1">
        <v>44787</v>
      </c>
      <c r="X751" t="s">
        <v>5894</v>
      </c>
      <c r="Y751">
        <v>168</v>
      </c>
      <c r="Z751">
        <v>62</v>
      </c>
      <c r="AA751">
        <v>271</v>
      </c>
      <c r="AB751">
        <v>0</v>
      </c>
      <c r="AC751">
        <v>10</v>
      </c>
      <c r="AD751">
        <v>0</v>
      </c>
      <c r="AE751" t="s">
        <v>6029</v>
      </c>
      <c r="AF751" s="1">
        <v>46203</v>
      </c>
      <c r="AG751" t="s">
        <v>6458</v>
      </c>
      <c r="AH751" t="s">
        <v>6027</v>
      </c>
      <c r="AI751" t="s">
        <v>6028</v>
      </c>
      <c r="AJ751" t="s">
        <v>6924</v>
      </c>
      <c r="AK751">
        <v>296000</v>
      </c>
      <c r="AL751">
        <v>3700</v>
      </c>
      <c r="AM751">
        <v>292300</v>
      </c>
      <c r="AN751">
        <v>250000</v>
      </c>
      <c r="AO751">
        <v>42300</v>
      </c>
      <c r="AP751">
        <v>0.1447</v>
      </c>
    </row>
    <row r="752" spans="1:42" x14ac:dyDescent="0.35">
      <c r="A752" t="s">
        <v>1145</v>
      </c>
      <c r="B752" s="1">
        <v>44985</v>
      </c>
      <c r="C752" t="s">
        <v>1146</v>
      </c>
      <c r="D752" t="s">
        <v>54</v>
      </c>
      <c r="E752">
        <v>1</v>
      </c>
      <c r="F752" t="s">
        <v>24</v>
      </c>
      <c r="G752" t="s">
        <v>71</v>
      </c>
      <c r="H752" t="s">
        <v>25</v>
      </c>
      <c r="I752" t="s">
        <v>43</v>
      </c>
      <c r="J752" t="s">
        <v>19</v>
      </c>
      <c r="K752">
        <v>2023</v>
      </c>
      <c r="L752" t="s">
        <v>20</v>
      </c>
      <c r="M752" t="s">
        <v>5888</v>
      </c>
      <c r="N752" t="s">
        <v>5889</v>
      </c>
      <c r="O752" t="s">
        <v>5890</v>
      </c>
      <c r="P752" t="s">
        <v>5891</v>
      </c>
      <c r="Q752" t="s">
        <v>5892</v>
      </c>
      <c r="R752">
        <v>52000</v>
      </c>
      <c r="S752">
        <v>65000</v>
      </c>
      <c r="T752">
        <v>0.2</v>
      </c>
      <c r="U752" t="s">
        <v>5893</v>
      </c>
      <c r="V752">
        <v>12</v>
      </c>
      <c r="W752" s="1">
        <v>45506</v>
      </c>
      <c r="X752" t="s">
        <v>5894</v>
      </c>
      <c r="Y752">
        <v>302</v>
      </c>
      <c r="Z752">
        <v>109</v>
      </c>
      <c r="AA752">
        <v>415</v>
      </c>
      <c r="AB752">
        <v>0</v>
      </c>
      <c r="AC752">
        <v>10</v>
      </c>
      <c r="AD752">
        <v>0</v>
      </c>
      <c r="AE752" t="s">
        <v>6029</v>
      </c>
      <c r="AF752" s="1">
        <v>46203</v>
      </c>
      <c r="AG752" t="s">
        <v>6373</v>
      </c>
      <c r="AH752" t="s">
        <v>6035</v>
      </c>
      <c r="AI752" t="s">
        <v>6028</v>
      </c>
      <c r="AJ752" t="s">
        <v>6924</v>
      </c>
      <c r="AK752">
        <v>65000</v>
      </c>
      <c r="AL752">
        <v>6318</v>
      </c>
      <c r="AM752">
        <v>58682</v>
      </c>
      <c r="AN752">
        <v>52000</v>
      </c>
      <c r="AO752">
        <v>6682</v>
      </c>
      <c r="AP752">
        <v>0.1139</v>
      </c>
    </row>
    <row r="753" spans="1:42" hidden="1" x14ac:dyDescent="0.35">
      <c r="A753" t="s">
        <v>1116</v>
      </c>
      <c r="B753" s="1">
        <v>44946</v>
      </c>
      <c r="C753" t="s">
        <v>1090</v>
      </c>
      <c r="D753" t="s">
        <v>115</v>
      </c>
      <c r="E753">
        <v>2</v>
      </c>
      <c r="F753" t="s">
        <v>24</v>
      </c>
      <c r="G753" t="s">
        <v>31</v>
      </c>
      <c r="H753" t="s">
        <v>17</v>
      </c>
      <c r="I753" t="s">
        <v>26</v>
      </c>
      <c r="J753" t="s">
        <v>112</v>
      </c>
      <c r="K753">
        <v>2023</v>
      </c>
      <c r="L753" t="s">
        <v>20</v>
      </c>
      <c r="M753" t="s">
        <v>5988</v>
      </c>
      <c r="N753" t="s">
        <v>5989</v>
      </c>
      <c r="O753" t="s">
        <v>5990</v>
      </c>
      <c r="P753" t="s">
        <v>5907</v>
      </c>
      <c r="Q753" t="s">
        <v>5991</v>
      </c>
      <c r="R753">
        <v>1600</v>
      </c>
      <c r="S753">
        <v>2200</v>
      </c>
      <c r="T753">
        <v>0.2727</v>
      </c>
      <c r="U753" t="s">
        <v>5909</v>
      </c>
      <c r="V753">
        <v>6</v>
      </c>
      <c r="W753" s="1">
        <v>45040</v>
      </c>
      <c r="X753" t="s">
        <v>5894</v>
      </c>
      <c r="Y753">
        <v>84</v>
      </c>
      <c r="Z753">
        <v>117</v>
      </c>
      <c r="AA753">
        <v>174</v>
      </c>
      <c r="AB753">
        <v>47</v>
      </c>
      <c r="AC753">
        <v>10</v>
      </c>
      <c r="AD753">
        <v>75200</v>
      </c>
      <c r="AE753" t="s">
        <v>6025</v>
      </c>
      <c r="AF753" s="1">
        <v>46203</v>
      </c>
      <c r="AG753" t="s">
        <v>6537</v>
      </c>
      <c r="AH753" t="s">
        <v>6035</v>
      </c>
      <c r="AI753" t="s">
        <v>6028</v>
      </c>
      <c r="AJ753" t="s">
        <v>6924</v>
      </c>
      <c r="AK753">
        <v>4400</v>
      </c>
      <c r="AL753">
        <v>647.67999999999995</v>
      </c>
      <c r="AM753">
        <v>3752.32</v>
      </c>
      <c r="AN753">
        <v>3200</v>
      </c>
      <c r="AO753">
        <v>552.32000000000005</v>
      </c>
      <c r="AP753">
        <v>0.1472</v>
      </c>
    </row>
    <row r="754" spans="1:42" hidden="1" x14ac:dyDescent="0.35">
      <c r="A754" t="s">
        <v>1496</v>
      </c>
      <c r="B754" s="1">
        <v>44971</v>
      </c>
      <c r="C754" t="s">
        <v>627</v>
      </c>
      <c r="D754" t="s">
        <v>108</v>
      </c>
      <c r="E754">
        <v>1</v>
      </c>
      <c r="F754" t="s">
        <v>24</v>
      </c>
      <c r="G754" t="s">
        <v>31</v>
      </c>
      <c r="H754" t="s">
        <v>17</v>
      </c>
      <c r="I754" t="s">
        <v>26</v>
      </c>
      <c r="J754" t="s">
        <v>19</v>
      </c>
      <c r="K754">
        <v>2023</v>
      </c>
      <c r="L754" t="s">
        <v>20</v>
      </c>
      <c r="M754" t="s">
        <v>5977</v>
      </c>
      <c r="N754" t="s">
        <v>5974</v>
      </c>
      <c r="O754" t="s">
        <v>5978</v>
      </c>
      <c r="P754" t="s">
        <v>5979</v>
      </c>
      <c r="Q754" t="s">
        <v>5980</v>
      </c>
      <c r="R754">
        <v>3000</v>
      </c>
      <c r="S754">
        <v>3900</v>
      </c>
      <c r="T754">
        <v>0.23080000000000001</v>
      </c>
      <c r="U754" t="s">
        <v>5920</v>
      </c>
      <c r="V754">
        <v>36</v>
      </c>
      <c r="W754" s="1">
        <v>44816</v>
      </c>
      <c r="X754" t="s">
        <v>5894</v>
      </c>
      <c r="Y754">
        <v>237</v>
      </c>
      <c r="Z754">
        <v>110</v>
      </c>
      <c r="AA754">
        <v>240</v>
      </c>
      <c r="AB754">
        <v>48</v>
      </c>
      <c r="AC754">
        <v>10</v>
      </c>
      <c r="AD754">
        <v>144000</v>
      </c>
      <c r="AE754" t="s">
        <v>6025</v>
      </c>
      <c r="AF754" s="1">
        <v>46203</v>
      </c>
      <c r="AG754" t="s">
        <v>6374</v>
      </c>
      <c r="AH754" t="s">
        <v>6027</v>
      </c>
      <c r="AI754" t="s">
        <v>6028</v>
      </c>
      <c r="AJ754" t="s">
        <v>6924</v>
      </c>
      <c r="AK754">
        <v>3900</v>
      </c>
      <c r="AL754">
        <v>33.15</v>
      </c>
      <c r="AM754">
        <v>3866.85</v>
      </c>
      <c r="AN754">
        <v>3000</v>
      </c>
      <c r="AO754">
        <v>866.85</v>
      </c>
      <c r="AP754">
        <v>0.22420000000000001</v>
      </c>
    </row>
    <row r="755" spans="1:42" hidden="1" x14ac:dyDescent="0.35">
      <c r="A755" t="s">
        <v>1432</v>
      </c>
      <c r="B755" s="1">
        <v>45116</v>
      </c>
      <c r="C755" t="s">
        <v>629</v>
      </c>
      <c r="D755" t="s">
        <v>29</v>
      </c>
      <c r="E755">
        <v>1</v>
      </c>
      <c r="F755" t="s">
        <v>58</v>
      </c>
      <c r="G755" t="s">
        <v>96</v>
      </c>
      <c r="H755" t="s">
        <v>32</v>
      </c>
      <c r="I755" t="s">
        <v>33</v>
      </c>
      <c r="J755" t="s">
        <v>97</v>
      </c>
      <c r="K755">
        <v>2023</v>
      </c>
      <c r="L755" t="s">
        <v>60</v>
      </c>
      <c r="M755" t="s">
        <v>5985</v>
      </c>
      <c r="N755" t="s">
        <v>5974</v>
      </c>
      <c r="O755" t="s">
        <v>5986</v>
      </c>
      <c r="P755" t="s">
        <v>5979</v>
      </c>
      <c r="Q755" t="s">
        <v>5987</v>
      </c>
      <c r="R755">
        <v>500</v>
      </c>
      <c r="S755">
        <v>750</v>
      </c>
      <c r="T755">
        <v>0.33329999999999999</v>
      </c>
      <c r="U755" t="s">
        <v>5920</v>
      </c>
      <c r="V755">
        <v>24</v>
      </c>
      <c r="W755" s="1">
        <v>45007</v>
      </c>
      <c r="X755" t="s">
        <v>5894</v>
      </c>
      <c r="Y755">
        <v>294</v>
      </c>
      <c r="Z755">
        <v>81</v>
      </c>
      <c r="AA755">
        <v>264</v>
      </c>
      <c r="AB755">
        <v>82</v>
      </c>
      <c r="AC755">
        <v>10</v>
      </c>
      <c r="AD755">
        <v>41000</v>
      </c>
      <c r="AE755" t="s">
        <v>6025</v>
      </c>
      <c r="AF755" s="1">
        <v>46203</v>
      </c>
      <c r="AG755" t="s">
        <v>6375</v>
      </c>
      <c r="AH755" t="s">
        <v>6027</v>
      </c>
      <c r="AI755" t="s">
        <v>6028</v>
      </c>
      <c r="AJ755" t="s">
        <v>6925</v>
      </c>
      <c r="AK755">
        <v>750</v>
      </c>
      <c r="AL755">
        <v>52.27</v>
      </c>
      <c r="AM755">
        <v>697.73</v>
      </c>
      <c r="AN755">
        <v>500</v>
      </c>
      <c r="AO755">
        <v>197.73</v>
      </c>
      <c r="AP755">
        <v>0.28339999999999999</v>
      </c>
    </row>
    <row r="756" spans="1:42" x14ac:dyDescent="0.35">
      <c r="A756" t="s">
        <v>1121</v>
      </c>
      <c r="B756" s="1">
        <v>45194</v>
      </c>
      <c r="C756" t="s">
        <v>1122</v>
      </c>
      <c r="D756" t="s">
        <v>195</v>
      </c>
      <c r="E756">
        <v>2</v>
      </c>
      <c r="F756" t="s">
        <v>128</v>
      </c>
      <c r="G756" t="s">
        <v>16</v>
      </c>
      <c r="H756" t="s">
        <v>32</v>
      </c>
      <c r="I756" t="s">
        <v>43</v>
      </c>
      <c r="J756" t="s">
        <v>109</v>
      </c>
      <c r="K756">
        <v>2023</v>
      </c>
      <c r="L756" t="s">
        <v>60</v>
      </c>
      <c r="M756" t="s">
        <v>5912</v>
      </c>
      <c r="N756" t="s">
        <v>5913</v>
      </c>
      <c r="O756" t="s">
        <v>5914</v>
      </c>
      <c r="P756" t="s">
        <v>5891</v>
      </c>
      <c r="Q756" t="s">
        <v>5915</v>
      </c>
      <c r="R756">
        <v>125000</v>
      </c>
      <c r="S756">
        <v>148000</v>
      </c>
      <c r="T756">
        <v>0.15540000000000001</v>
      </c>
      <c r="U756" t="s">
        <v>5893</v>
      </c>
      <c r="V756">
        <v>12</v>
      </c>
      <c r="W756" s="1">
        <v>44787</v>
      </c>
      <c r="X756" t="s">
        <v>5894</v>
      </c>
      <c r="Y756">
        <v>168</v>
      </c>
      <c r="Z756">
        <v>62</v>
      </c>
      <c r="AA756">
        <v>271</v>
      </c>
      <c r="AB756">
        <v>0</v>
      </c>
      <c r="AC756">
        <v>10</v>
      </c>
      <c r="AD756">
        <v>0</v>
      </c>
      <c r="AE756" t="s">
        <v>6029</v>
      </c>
      <c r="AF756" s="1">
        <v>46203</v>
      </c>
      <c r="AG756" t="s">
        <v>6519</v>
      </c>
      <c r="AH756" t="s">
        <v>6035</v>
      </c>
      <c r="AI756" t="s">
        <v>6028</v>
      </c>
      <c r="AJ756" t="s">
        <v>6925</v>
      </c>
      <c r="AK756">
        <v>296000</v>
      </c>
      <c r="AL756">
        <v>40581.599999999999</v>
      </c>
      <c r="AM756">
        <v>255418.4</v>
      </c>
      <c r="AN756">
        <v>250000</v>
      </c>
      <c r="AO756">
        <v>5418.4</v>
      </c>
      <c r="AP756">
        <v>2.12E-2</v>
      </c>
    </row>
    <row r="757" spans="1:42" x14ac:dyDescent="0.35">
      <c r="A757" t="s">
        <v>1311</v>
      </c>
      <c r="B757" s="1">
        <v>44946</v>
      </c>
      <c r="C757" t="s">
        <v>1312</v>
      </c>
      <c r="D757" t="s">
        <v>42</v>
      </c>
      <c r="E757">
        <v>1</v>
      </c>
      <c r="F757" t="s">
        <v>30</v>
      </c>
      <c r="G757" t="s">
        <v>96</v>
      </c>
      <c r="H757" t="s">
        <v>17</v>
      </c>
      <c r="I757" t="s">
        <v>26</v>
      </c>
      <c r="J757" t="s">
        <v>112</v>
      </c>
      <c r="K757">
        <v>2023</v>
      </c>
      <c r="L757" t="s">
        <v>20</v>
      </c>
      <c r="M757" t="s">
        <v>5897</v>
      </c>
      <c r="N757" t="s">
        <v>5889</v>
      </c>
      <c r="O757" t="s">
        <v>5898</v>
      </c>
      <c r="P757" t="s">
        <v>5899</v>
      </c>
      <c r="Q757" t="s">
        <v>5900</v>
      </c>
      <c r="R757">
        <v>31000</v>
      </c>
      <c r="S757">
        <v>38000</v>
      </c>
      <c r="T757">
        <v>0.1842</v>
      </c>
      <c r="U757" t="s">
        <v>5901</v>
      </c>
      <c r="V757">
        <v>12</v>
      </c>
      <c r="W757" s="1">
        <v>45246</v>
      </c>
      <c r="X757" t="s">
        <v>5894</v>
      </c>
      <c r="Y757">
        <v>278</v>
      </c>
      <c r="Z757">
        <v>80</v>
      </c>
      <c r="AA757">
        <v>346</v>
      </c>
      <c r="AB757">
        <v>0</v>
      </c>
      <c r="AC757">
        <v>10</v>
      </c>
      <c r="AD757">
        <v>0</v>
      </c>
      <c r="AE757" t="s">
        <v>6029</v>
      </c>
      <c r="AF757" s="1">
        <v>46203</v>
      </c>
      <c r="AG757" t="s">
        <v>6377</v>
      </c>
      <c r="AH757" t="s">
        <v>6027</v>
      </c>
      <c r="AI757" t="s">
        <v>6028</v>
      </c>
      <c r="AJ757" t="s">
        <v>6924</v>
      </c>
      <c r="AK757">
        <v>38000</v>
      </c>
      <c r="AL757">
        <v>2040.6</v>
      </c>
      <c r="AM757">
        <v>35959.4</v>
      </c>
      <c r="AN757">
        <v>31000</v>
      </c>
      <c r="AO757">
        <v>4959.3999999999996</v>
      </c>
      <c r="AP757">
        <v>0.13789999999999999</v>
      </c>
    </row>
    <row r="758" spans="1:42" hidden="1" x14ac:dyDescent="0.35">
      <c r="A758" t="s">
        <v>1127</v>
      </c>
      <c r="B758" s="1">
        <v>44927</v>
      </c>
      <c r="C758" t="s">
        <v>1128</v>
      </c>
      <c r="D758" t="s">
        <v>23</v>
      </c>
      <c r="E758">
        <v>2</v>
      </c>
      <c r="F758" t="s">
        <v>58</v>
      </c>
      <c r="G758" t="s">
        <v>31</v>
      </c>
      <c r="H758" t="s">
        <v>17</v>
      </c>
      <c r="I758" t="s">
        <v>43</v>
      </c>
      <c r="J758" t="s">
        <v>112</v>
      </c>
      <c r="K758">
        <v>2023</v>
      </c>
      <c r="L758" t="s">
        <v>20</v>
      </c>
      <c r="M758" t="s">
        <v>5921</v>
      </c>
      <c r="N758" t="s">
        <v>5913</v>
      </c>
      <c r="O758" t="s">
        <v>5917</v>
      </c>
      <c r="P758" t="s">
        <v>5922</v>
      </c>
      <c r="Q758" t="s">
        <v>5923</v>
      </c>
      <c r="R758">
        <v>57000</v>
      </c>
      <c r="S758">
        <v>69000</v>
      </c>
      <c r="T758">
        <v>0.1739</v>
      </c>
      <c r="U758" t="s">
        <v>5920</v>
      </c>
      <c r="V758">
        <v>12</v>
      </c>
      <c r="W758" s="1">
        <v>44862</v>
      </c>
      <c r="X758" t="s">
        <v>5894</v>
      </c>
      <c r="Y758">
        <v>244</v>
      </c>
      <c r="Z758">
        <v>55</v>
      </c>
      <c r="AA758">
        <v>276</v>
      </c>
      <c r="AB758">
        <v>9</v>
      </c>
      <c r="AC758">
        <v>10</v>
      </c>
      <c r="AD758">
        <v>513000</v>
      </c>
      <c r="AE758" t="s">
        <v>6025</v>
      </c>
      <c r="AF758" s="1">
        <v>46203</v>
      </c>
      <c r="AG758" t="s">
        <v>6525</v>
      </c>
      <c r="AH758" t="s">
        <v>6027</v>
      </c>
      <c r="AI758" t="s">
        <v>6028</v>
      </c>
      <c r="AJ758" t="s">
        <v>6924</v>
      </c>
      <c r="AK758">
        <v>138000</v>
      </c>
      <c r="AL758">
        <v>19803</v>
      </c>
      <c r="AM758">
        <v>118197</v>
      </c>
      <c r="AN758">
        <v>114000</v>
      </c>
      <c r="AO758">
        <v>4197</v>
      </c>
      <c r="AP758">
        <v>3.5499999999999997E-2</v>
      </c>
    </row>
    <row r="759" spans="1:42" hidden="1" x14ac:dyDescent="0.35">
      <c r="A759" t="s">
        <v>1129</v>
      </c>
      <c r="B759" s="1">
        <v>45084</v>
      </c>
      <c r="C759" t="s">
        <v>925</v>
      </c>
      <c r="D759" t="s">
        <v>78</v>
      </c>
      <c r="E759">
        <v>1</v>
      </c>
      <c r="F759" t="s">
        <v>58</v>
      </c>
      <c r="G759" t="s">
        <v>31</v>
      </c>
      <c r="H759" t="s">
        <v>32</v>
      </c>
      <c r="I759" t="s">
        <v>43</v>
      </c>
      <c r="J759" t="s">
        <v>34</v>
      </c>
      <c r="K759">
        <v>2023</v>
      </c>
      <c r="L759" t="s">
        <v>35</v>
      </c>
      <c r="M759" t="s">
        <v>5992</v>
      </c>
      <c r="N759" t="s">
        <v>5989</v>
      </c>
      <c r="O759" t="s">
        <v>5993</v>
      </c>
      <c r="P759" t="s">
        <v>5899</v>
      </c>
      <c r="Q759" t="s">
        <v>5994</v>
      </c>
      <c r="R759">
        <v>850</v>
      </c>
      <c r="S759">
        <v>1200</v>
      </c>
      <c r="T759">
        <v>0.29170000000000001</v>
      </c>
      <c r="U759" t="s">
        <v>5901</v>
      </c>
      <c r="V759">
        <v>6</v>
      </c>
      <c r="W759" s="1">
        <v>45066</v>
      </c>
      <c r="X759" t="s">
        <v>5894</v>
      </c>
      <c r="Y759">
        <v>275</v>
      </c>
      <c r="Z759">
        <v>92</v>
      </c>
      <c r="AA759">
        <v>285</v>
      </c>
      <c r="AB759">
        <v>78</v>
      </c>
      <c r="AC759">
        <v>10</v>
      </c>
      <c r="AD759">
        <v>66300</v>
      </c>
      <c r="AE759" t="s">
        <v>6025</v>
      </c>
      <c r="AF759" s="1">
        <v>46203</v>
      </c>
      <c r="AG759" t="s">
        <v>6490</v>
      </c>
      <c r="AH759" t="s">
        <v>6027</v>
      </c>
      <c r="AI759" t="s">
        <v>6028</v>
      </c>
      <c r="AJ759" t="s">
        <v>6924</v>
      </c>
      <c r="AK759">
        <v>1200</v>
      </c>
      <c r="AL759">
        <v>134.52000000000001</v>
      </c>
      <c r="AM759">
        <v>1065.48</v>
      </c>
      <c r="AN759">
        <v>850</v>
      </c>
      <c r="AO759">
        <v>215.48</v>
      </c>
      <c r="AP759">
        <v>0.20219999999999999</v>
      </c>
    </row>
    <row r="760" spans="1:42" hidden="1" x14ac:dyDescent="0.35">
      <c r="A760" t="s">
        <v>1222</v>
      </c>
      <c r="B760" s="1">
        <v>45254</v>
      </c>
      <c r="C760" t="s">
        <v>637</v>
      </c>
      <c r="D760" t="s">
        <v>173</v>
      </c>
      <c r="E760">
        <v>1</v>
      </c>
      <c r="F760" t="s">
        <v>30</v>
      </c>
      <c r="G760" t="s">
        <v>16</v>
      </c>
      <c r="H760" t="s">
        <v>32</v>
      </c>
      <c r="I760" t="s">
        <v>26</v>
      </c>
      <c r="J760" t="s">
        <v>50</v>
      </c>
      <c r="K760">
        <v>2023</v>
      </c>
      <c r="L760" t="s">
        <v>51</v>
      </c>
      <c r="M760" t="s">
        <v>5904</v>
      </c>
      <c r="N760" t="s">
        <v>5889</v>
      </c>
      <c r="O760" t="s">
        <v>5898</v>
      </c>
      <c r="P760" t="s">
        <v>5899</v>
      </c>
      <c r="Q760" t="s">
        <v>5905</v>
      </c>
      <c r="R760">
        <v>12500</v>
      </c>
      <c r="S760">
        <v>15500</v>
      </c>
      <c r="T760">
        <v>0.19350000000000001</v>
      </c>
      <c r="U760" t="s">
        <v>5901</v>
      </c>
      <c r="V760">
        <v>12</v>
      </c>
      <c r="W760" s="1">
        <v>45140</v>
      </c>
      <c r="X760" t="s">
        <v>5894</v>
      </c>
      <c r="Y760">
        <v>313</v>
      </c>
      <c r="Z760">
        <v>58</v>
      </c>
      <c r="AA760">
        <v>294</v>
      </c>
      <c r="AB760">
        <v>65</v>
      </c>
      <c r="AC760">
        <v>10</v>
      </c>
      <c r="AD760">
        <v>812500</v>
      </c>
      <c r="AE760" t="s">
        <v>6025</v>
      </c>
      <c r="AF760" s="1">
        <v>46203</v>
      </c>
      <c r="AG760" t="s">
        <v>6379</v>
      </c>
      <c r="AH760" t="s">
        <v>6027</v>
      </c>
      <c r="AI760" t="s">
        <v>6028</v>
      </c>
      <c r="AJ760" t="s">
        <v>6925</v>
      </c>
      <c r="AK760">
        <v>15500</v>
      </c>
      <c r="AL760">
        <v>756.4</v>
      </c>
      <c r="AM760">
        <v>14743.6</v>
      </c>
      <c r="AN760">
        <v>12500</v>
      </c>
      <c r="AO760">
        <v>2243.6</v>
      </c>
      <c r="AP760">
        <v>0.1522</v>
      </c>
    </row>
    <row r="761" spans="1:42" hidden="1" x14ac:dyDescent="0.35">
      <c r="A761" t="s">
        <v>1452</v>
      </c>
      <c r="B761" s="1">
        <v>45048</v>
      </c>
      <c r="C761" t="s">
        <v>637</v>
      </c>
      <c r="D761" t="s">
        <v>137</v>
      </c>
      <c r="E761">
        <v>1</v>
      </c>
      <c r="F761" t="s">
        <v>24</v>
      </c>
      <c r="G761" t="s">
        <v>16</v>
      </c>
      <c r="H761" t="s">
        <v>25</v>
      </c>
      <c r="I761" t="s">
        <v>33</v>
      </c>
      <c r="J761" t="s">
        <v>75</v>
      </c>
      <c r="K761">
        <v>2023</v>
      </c>
      <c r="L761" t="s">
        <v>35</v>
      </c>
      <c r="M761" t="s">
        <v>5930</v>
      </c>
      <c r="N761" t="s">
        <v>5931</v>
      </c>
      <c r="O761" t="s">
        <v>5932</v>
      </c>
      <c r="P761" t="s">
        <v>5891</v>
      </c>
      <c r="Q761" t="s">
        <v>5933</v>
      </c>
      <c r="R761">
        <v>14800</v>
      </c>
      <c r="S761">
        <v>18500</v>
      </c>
      <c r="T761">
        <v>0.2</v>
      </c>
      <c r="U761" t="s">
        <v>5893</v>
      </c>
      <c r="V761">
        <v>12</v>
      </c>
      <c r="W761" s="1">
        <v>45474</v>
      </c>
      <c r="X761" t="s">
        <v>5894</v>
      </c>
      <c r="Y761">
        <v>213</v>
      </c>
      <c r="Z761">
        <v>93</v>
      </c>
      <c r="AA761">
        <v>278</v>
      </c>
      <c r="AB761">
        <v>42</v>
      </c>
      <c r="AC761">
        <v>10</v>
      </c>
      <c r="AD761">
        <v>621600</v>
      </c>
      <c r="AE761" t="s">
        <v>6025</v>
      </c>
      <c r="AF761" s="1">
        <v>46203</v>
      </c>
      <c r="AG761" t="s">
        <v>6379</v>
      </c>
      <c r="AH761" t="s">
        <v>6027</v>
      </c>
      <c r="AI761" t="s">
        <v>6028</v>
      </c>
      <c r="AJ761" t="s">
        <v>6924</v>
      </c>
      <c r="AK761">
        <v>18500</v>
      </c>
      <c r="AL761">
        <v>1783.4</v>
      </c>
      <c r="AM761">
        <v>16716.599999999999</v>
      </c>
      <c r="AN761">
        <v>14800</v>
      </c>
      <c r="AO761">
        <v>1916.6</v>
      </c>
      <c r="AP761">
        <v>0.1147</v>
      </c>
    </row>
    <row r="762" spans="1:42" hidden="1" x14ac:dyDescent="0.35">
      <c r="A762" t="s">
        <v>1181</v>
      </c>
      <c r="B762" s="1">
        <v>44993</v>
      </c>
      <c r="C762" t="s">
        <v>640</v>
      </c>
      <c r="D762" t="s">
        <v>123</v>
      </c>
      <c r="E762">
        <v>2</v>
      </c>
      <c r="F762" t="s">
        <v>58</v>
      </c>
      <c r="G762" t="s">
        <v>31</v>
      </c>
      <c r="H762" t="s">
        <v>17</v>
      </c>
      <c r="I762" t="s">
        <v>26</v>
      </c>
      <c r="J762" t="s">
        <v>39</v>
      </c>
      <c r="K762">
        <v>2023</v>
      </c>
      <c r="L762" t="s">
        <v>20</v>
      </c>
      <c r="M762" t="s">
        <v>5927</v>
      </c>
      <c r="N762" t="s">
        <v>5913</v>
      </c>
      <c r="O762" t="s">
        <v>5917</v>
      </c>
      <c r="P762" t="s">
        <v>5928</v>
      </c>
      <c r="Q762" t="s">
        <v>5929</v>
      </c>
      <c r="R762">
        <v>44000</v>
      </c>
      <c r="S762">
        <v>53000</v>
      </c>
      <c r="T762">
        <v>0.16980000000000001</v>
      </c>
      <c r="U762" t="s">
        <v>5920</v>
      </c>
      <c r="V762">
        <v>12</v>
      </c>
      <c r="W762" s="1">
        <v>45435</v>
      </c>
      <c r="X762" t="s">
        <v>5894</v>
      </c>
      <c r="Y762">
        <v>246</v>
      </c>
      <c r="Z762">
        <v>92</v>
      </c>
      <c r="AA762">
        <v>223</v>
      </c>
      <c r="AB762">
        <v>48</v>
      </c>
      <c r="AC762">
        <v>10</v>
      </c>
      <c r="AD762">
        <v>2112000</v>
      </c>
      <c r="AE762" t="s">
        <v>6025</v>
      </c>
      <c r="AF762" s="1">
        <v>46203</v>
      </c>
      <c r="AG762" t="s">
        <v>6380</v>
      </c>
      <c r="AH762" t="s">
        <v>6035</v>
      </c>
      <c r="AI762" t="s">
        <v>6028</v>
      </c>
      <c r="AJ762" t="s">
        <v>6924</v>
      </c>
      <c r="AK762">
        <v>106000</v>
      </c>
      <c r="AL762">
        <v>10653</v>
      </c>
      <c r="AM762">
        <v>95347</v>
      </c>
      <c r="AN762">
        <v>88000</v>
      </c>
      <c r="AO762">
        <v>7347</v>
      </c>
      <c r="AP762">
        <v>7.7100000000000002E-2</v>
      </c>
    </row>
    <row r="763" spans="1:42" hidden="1" x14ac:dyDescent="0.35">
      <c r="A763" t="s">
        <v>1296</v>
      </c>
      <c r="B763" s="1">
        <v>45086</v>
      </c>
      <c r="C763" t="s">
        <v>640</v>
      </c>
      <c r="D763" t="s">
        <v>188</v>
      </c>
      <c r="E763">
        <v>2</v>
      </c>
      <c r="F763" t="s">
        <v>24</v>
      </c>
      <c r="G763" t="s">
        <v>16</v>
      </c>
      <c r="H763" t="s">
        <v>25</v>
      </c>
      <c r="I763" t="s">
        <v>18</v>
      </c>
      <c r="J763" t="s">
        <v>34</v>
      </c>
      <c r="K763">
        <v>2023</v>
      </c>
      <c r="L763" t="s">
        <v>35</v>
      </c>
      <c r="M763" t="s">
        <v>5936</v>
      </c>
      <c r="N763" t="s">
        <v>5931</v>
      </c>
      <c r="O763" t="s">
        <v>5937</v>
      </c>
      <c r="P763" t="s">
        <v>5938</v>
      </c>
      <c r="Q763" t="s">
        <v>5939</v>
      </c>
      <c r="R763">
        <v>3400</v>
      </c>
      <c r="S763">
        <v>4500</v>
      </c>
      <c r="T763">
        <v>0.24440000000000001</v>
      </c>
      <c r="U763" t="s">
        <v>5940</v>
      </c>
      <c r="V763">
        <v>6</v>
      </c>
      <c r="W763" s="1">
        <v>45061</v>
      </c>
      <c r="X763" t="s">
        <v>5894</v>
      </c>
      <c r="Y763">
        <v>200</v>
      </c>
      <c r="Z763">
        <v>91</v>
      </c>
      <c r="AA763">
        <v>223</v>
      </c>
      <c r="AB763">
        <v>18</v>
      </c>
      <c r="AC763">
        <v>10</v>
      </c>
      <c r="AD763">
        <v>61200</v>
      </c>
      <c r="AE763" t="s">
        <v>6025</v>
      </c>
      <c r="AF763" s="1">
        <v>46203</v>
      </c>
      <c r="AG763" t="s">
        <v>6380</v>
      </c>
      <c r="AH763" t="s">
        <v>6035</v>
      </c>
      <c r="AI763" t="s">
        <v>6028</v>
      </c>
      <c r="AJ763" t="s">
        <v>6924</v>
      </c>
      <c r="AK763">
        <v>9000</v>
      </c>
      <c r="AL763">
        <v>977.4</v>
      </c>
      <c r="AM763">
        <v>8022.6</v>
      </c>
      <c r="AN763">
        <v>6800</v>
      </c>
      <c r="AO763">
        <v>1222.5999999999999</v>
      </c>
      <c r="AP763">
        <v>0.15240000000000001</v>
      </c>
    </row>
    <row r="764" spans="1:42" hidden="1" x14ac:dyDescent="0.35">
      <c r="A764" t="s">
        <v>1137</v>
      </c>
      <c r="B764" s="1">
        <v>45047</v>
      </c>
      <c r="C764" t="s">
        <v>965</v>
      </c>
      <c r="D764" t="s">
        <v>115</v>
      </c>
      <c r="E764">
        <v>5</v>
      </c>
      <c r="F764" t="s">
        <v>48</v>
      </c>
      <c r="G764" t="s">
        <v>16</v>
      </c>
      <c r="H764" t="s">
        <v>17</v>
      </c>
      <c r="I764" t="s">
        <v>18</v>
      </c>
      <c r="J764" t="s">
        <v>75</v>
      </c>
      <c r="K764">
        <v>2023</v>
      </c>
      <c r="L764" t="s">
        <v>35</v>
      </c>
      <c r="M764" t="s">
        <v>5988</v>
      </c>
      <c r="N764" t="s">
        <v>5989</v>
      </c>
      <c r="O764" t="s">
        <v>5990</v>
      </c>
      <c r="P764" t="s">
        <v>5907</v>
      </c>
      <c r="Q764" t="s">
        <v>5991</v>
      </c>
      <c r="R764">
        <v>1600</v>
      </c>
      <c r="S764">
        <v>2200</v>
      </c>
      <c r="T764">
        <v>0.2727</v>
      </c>
      <c r="U764" t="s">
        <v>5909</v>
      </c>
      <c r="V764">
        <v>6</v>
      </c>
      <c r="W764" s="1">
        <v>45040</v>
      </c>
      <c r="X764" t="s">
        <v>5894</v>
      </c>
      <c r="Y764">
        <v>84</v>
      </c>
      <c r="Z764">
        <v>117</v>
      </c>
      <c r="AA764">
        <v>174</v>
      </c>
      <c r="AB764">
        <v>47</v>
      </c>
      <c r="AC764">
        <v>10</v>
      </c>
      <c r="AD764">
        <v>75200</v>
      </c>
      <c r="AE764" t="s">
        <v>6025</v>
      </c>
      <c r="AF764" s="1">
        <v>46203</v>
      </c>
      <c r="AG764" t="s">
        <v>6429</v>
      </c>
      <c r="AH764" t="s">
        <v>6027</v>
      </c>
      <c r="AI764" t="s">
        <v>6028</v>
      </c>
      <c r="AJ764" t="s">
        <v>6924</v>
      </c>
      <c r="AK764">
        <v>11000</v>
      </c>
      <c r="AL764">
        <v>198</v>
      </c>
      <c r="AM764">
        <v>10802</v>
      </c>
      <c r="AN764">
        <v>8000</v>
      </c>
      <c r="AO764">
        <v>2802</v>
      </c>
      <c r="AP764">
        <v>0.25940000000000002</v>
      </c>
    </row>
    <row r="765" spans="1:42" hidden="1" x14ac:dyDescent="0.35">
      <c r="A765" t="s">
        <v>1138</v>
      </c>
      <c r="B765" s="1">
        <v>45239</v>
      </c>
      <c r="C765" t="s">
        <v>1139</v>
      </c>
      <c r="D765" t="s">
        <v>118</v>
      </c>
      <c r="E765">
        <v>1</v>
      </c>
      <c r="F765" t="s">
        <v>128</v>
      </c>
      <c r="G765" t="s">
        <v>16</v>
      </c>
      <c r="H765" t="s">
        <v>17</v>
      </c>
      <c r="I765" t="s">
        <v>43</v>
      </c>
      <c r="J765" t="s">
        <v>50</v>
      </c>
      <c r="K765">
        <v>2023</v>
      </c>
      <c r="L765" t="s">
        <v>51</v>
      </c>
      <c r="M765" t="s">
        <v>5902</v>
      </c>
      <c r="N765" t="s">
        <v>5889</v>
      </c>
      <c r="O765" t="s">
        <v>5898</v>
      </c>
      <c r="P765" t="s">
        <v>5899</v>
      </c>
      <c r="Q765" t="s">
        <v>5903</v>
      </c>
      <c r="R765">
        <v>74000</v>
      </c>
      <c r="S765">
        <v>88000</v>
      </c>
      <c r="T765">
        <v>0.15909999999999999</v>
      </c>
      <c r="U765" t="s">
        <v>5901</v>
      </c>
      <c r="V765">
        <v>12</v>
      </c>
      <c r="W765" s="1">
        <v>45459</v>
      </c>
      <c r="X765" t="s">
        <v>5894</v>
      </c>
      <c r="Y765">
        <v>214</v>
      </c>
      <c r="Z765">
        <v>97</v>
      </c>
      <c r="AA765">
        <v>218</v>
      </c>
      <c r="AB765">
        <v>43</v>
      </c>
      <c r="AC765">
        <v>10</v>
      </c>
      <c r="AD765">
        <v>3182000</v>
      </c>
      <c r="AE765" t="s">
        <v>6025</v>
      </c>
      <c r="AF765" s="1">
        <v>46203</v>
      </c>
      <c r="AG765" t="s">
        <v>6393</v>
      </c>
      <c r="AH765" t="s">
        <v>6027</v>
      </c>
      <c r="AI765" t="s">
        <v>6028</v>
      </c>
      <c r="AJ765" t="s">
        <v>6925</v>
      </c>
      <c r="AK765">
        <v>88000</v>
      </c>
      <c r="AL765">
        <v>12610.4</v>
      </c>
      <c r="AM765">
        <v>75389.600000000006</v>
      </c>
      <c r="AN765">
        <v>74000</v>
      </c>
      <c r="AO765">
        <v>1389.6</v>
      </c>
      <c r="AP765">
        <v>1.84E-2</v>
      </c>
    </row>
    <row r="766" spans="1:42" hidden="1" x14ac:dyDescent="0.35">
      <c r="A766" t="s">
        <v>1140</v>
      </c>
      <c r="B766" s="1">
        <v>45249</v>
      </c>
      <c r="C766" t="s">
        <v>1141</v>
      </c>
      <c r="D766" t="s">
        <v>23</v>
      </c>
      <c r="E766">
        <v>2</v>
      </c>
      <c r="F766" t="s">
        <v>58</v>
      </c>
      <c r="G766" t="s">
        <v>16</v>
      </c>
      <c r="H766" t="s">
        <v>25</v>
      </c>
      <c r="I766" t="s">
        <v>43</v>
      </c>
      <c r="J766" t="s">
        <v>50</v>
      </c>
      <c r="K766">
        <v>2023</v>
      </c>
      <c r="L766" t="s">
        <v>51</v>
      </c>
      <c r="M766" t="s">
        <v>5921</v>
      </c>
      <c r="N766" t="s">
        <v>5913</v>
      </c>
      <c r="O766" t="s">
        <v>5917</v>
      </c>
      <c r="P766" t="s">
        <v>5922</v>
      </c>
      <c r="Q766" t="s">
        <v>5923</v>
      </c>
      <c r="R766">
        <v>57000</v>
      </c>
      <c r="S766">
        <v>69000</v>
      </c>
      <c r="T766">
        <v>0.1739</v>
      </c>
      <c r="U766" t="s">
        <v>5920</v>
      </c>
      <c r="V766">
        <v>12</v>
      </c>
      <c r="W766" s="1">
        <v>44862</v>
      </c>
      <c r="X766" t="s">
        <v>5894</v>
      </c>
      <c r="Y766">
        <v>244</v>
      </c>
      <c r="Z766">
        <v>55</v>
      </c>
      <c r="AA766">
        <v>276</v>
      </c>
      <c r="AB766">
        <v>9</v>
      </c>
      <c r="AC766">
        <v>10</v>
      </c>
      <c r="AD766">
        <v>513000</v>
      </c>
      <c r="AE766" t="s">
        <v>6025</v>
      </c>
      <c r="AF766" s="1">
        <v>46203</v>
      </c>
      <c r="AG766" t="s">
        <v>6552</v>
      </c>
      <c r="AH766" t="s">
        <v>6035</v>
      </c>
      <c r="AI766" t="s">
        <v>6028</v>
      </c>
      <c r="AJ766" t="s">
        <v>6925</v>
      </c>
      <c r="AK766">
        <v>138000</v>
      </c>
      <c r="AL766">
        <v>690</v>
      </c>
      <c r="AM766">
        <v>137310</v>
      </c>
      <c r="AN766">
        <v>114000</v>
      </c>
      <c r="AO766">
        <v>23310</v>
      </c>
      <c r="AP766">
        <v>0.16980000000000001</v>
      </c>
    </row>
    <row r="767" spans="1:42" x14ac:dyDescent="0.35">
      <c r="A767" t="s">
        <v>1325</v>
      </c>
      <c r="B767" s="1">
        <v>45024</v>
      </c>
      <c r="C767" t="s">
        <v>903</v>
      </c>
      <c r="D767" t="s">
        <v>54</v>
      </c>
      <c r="E767">
        <v>4</v>
      </c>
      <c r="F767" t="s">
        <v>128</v>
      </c>
      <c r="G767" t="s">
        <v>96</v>
      </c>
      <c r="H767" t="s">
        <v>25</v>
      </c>
      <c r="I767" t="s">
        <v>43</v>
      </c>
      <c r="J767" t="s">
        <v>44</v>
      </c>
      <c r="K767">
        <v>2023</v>
      </c>
      <c r="L767" t="s">
        <v>35</v>
      </c>
      <c r="M767" t="s">
        <v>5888</v>
      </c>
      <c r="N767" t="s">
        <v>5889</v>
      </c>
      <c r="O767" t="s">
        <v>5890</v>
      </c>
      <c r="P767" t="s">
        <v>5891</v>
      </c>
      <c r="Q767" t="s">
        <v>5892</v>
      </c>
      <c r="R767">
        <v>52000</v>
      </c>
      <c r="S767">
        <v>65000</v>
      </c>
      <c r="T767">
        <v>0.2</v>
      </c>
      <c r="U767" t="s">
        <v>5893</v>
      </c>
      <c r="V767">
        <v>12</v>
      </c>
      <c r="W767" s="1">
        <v>45506</v>
      </c>
      <c r="X767" t="s">
        <v>5894</v>
      </c>
      <c r="Y767">
        <v>302</v>
      </c>
      <c r="Z767">
        <v>109</v>
      </c>
      <c r="AA767">
        <v>415</v>
      </c>
      <c r="AB767">
        <v>0</v>
      </c>
      <c r="AC767">
        <v>10</v>
      </c>
      <c r="AD767">
        <v>0</v>
      </c>
      <c r="AE767" t="s">
        <v>6029</v>
      </c>
      <c r="AF767" s="1">
        <v>46203</v>
      </c>
      <c r="AG767" t="s">
        <v>6383</v>
      </c>
      <c r="AH767" t="s">
        <v>6027</v>
      </c>
      <c r="AI767" t="s">
        <v>6028</v>
      </c>
      <c r="AJ767" t="s">
        <v>6924</v>
      </c>
      <c r="AK767">
        <v>260000</v>
      </c>
      <c r="AL767">
        <v>22958</v>
      </c>
      <c r="AM767">
        <v>237042</v>
      </c>
      <c r="AN767">
        <v>208000</v>
      </c>
      <c r="AO767">
        <v>29042</v>
      </c>
      <c r="AP767">
        <v>0.1225</v>
      </c>
    </row>
    <row r="768" spans="1:42" x14ac:dyDescent="0.35">
      <c r="A768" t="s">
        <v>1144</v>
      </c>
      <c r="B768" s="1">
        <v>45262</v>
      </c>
      <c r="C768" t="s">
        <v>907</v>
      </c>
      <c r="D768" t="s">
        <v>195</v>
      </c>
      <c r="E768">
        <v>3</v>
      </c>
      <c r="F768" t="s">
        <v>58</v>
      </c>
      <c r="G768" t="s">
        <v>31</v>
      </c>
      <c r="H768" t="s">
        <v>17</v>
      </c>
      <c r="I768" t="s">
        <v>26</v>
      </c>
      <c r="J768" t="s">
        <v>155</v>
      </c>
      <c r="K768">
        <v>2023</v>
      </c>
      <c r="L768" t="s">
        <v>51</v>
      </c>
      <c r="M768" t="s">
        <v>5912</v>
      </c>
      <c r="N768" t="s">
        <v>5913</v>
      </c>
      <c r="O768" t="s">
        <v>5914</v>
      </c>
      <c r="P768" t="s">
        <v>5891</v>
      </c>
      <c r="Q768" t="s">
        <v>5915</v>
      </c>
      <c r="R768">
        <v>125000</v>
      </c>
      <c r="S768">
        <v>148000</v>
      </c>
      <c r="T768">
        <v>0.15540000000000001</v>
      </c>
      <c r="U768" t="s">
        <v>5893</v>
      </c>
      <c r="V768">
        <v>12</v>
      </c>
      <c r="W768" s="1">
        <v>44787</v>
      </c>
      <c r="X768" t="s">
        <v>5894</v>
      </c>
      <c r="Y768">
        <v>168</v>
      </c>
      <c r="Z768">
        <v>62</v>
      </c>
      <c r="AA768">
        <v>271</v>
      </c>
      <c r="AB768">
        <v>0</v>
      </c>
      <c r="AC768">
        <v>10</v>
      </c>
      <c r="AD768">
        <v>0</v>
      </c>
      <c r="AE768" t="s">
        <v>6029</v>
      </c>
      <c r="AF768" s="1">
        <v>46203</v>
      </c>
      <c r="AG768" t="s">
        <v>6486</v>
      </c>
      <c r="AH768" t="s">
        <v>6035</v>
      </c>
      <c r="AI768" t="s">
        <v>6028</v>
      </c>
      <c r="AJ768" t="s">
        <v>6925</v>
      </c>
      <c r="AK768">
        <v>444000</v>
      </c>
      <c r="AL768">
        <v>21889.200000000001</v>
      </c>
      <c r="AM768">
        <v>422110.8</v>
      </c>
      <c r="AN768">
        <v>375000</v>
      </c>
      <c r="AO768">
        <v>47110.8</v>
      </c>
      <c r="AP768">
        <v>0.1116</v>
      </c>
    </row>
    <row r="769" spans="1:42" hidden="1" x14ac:dyDescent="0.35">
      <c r="A769" t="s">
        <v>1173</v>
      </c>
      <c r="B769" s="1">
        <v>45177</v>
      </c>
      <c r="C769" t="s">
        <v>742</v>
      </c>
      <c r="D769" t="s">
        <v>439</v>
      </c>
      <c r="E769">
        <v>2</v>
      </c>
      <c r="F769" t="s">
        <v>128</v>
      </c>
      <c r="G769" t="s">
        <v>71</v>
      </c>
      <c r="H769" t="s">
        <v>25</v>
      </c>
      <c r="I769" t="s">
        <v>33</v>
      </c>
      <c r="J769" t="s">
        <v>109</v>
      </c>
      <c r="K769">
        <v>2023</v>
      </c>
      <c r="L769" t="s">
        <v>60</v>
      </c>
      <c r="M769" t="s">
        <v>5953</v>
      </c>
      <c r="N769" t="s">
        <v>5949</v>
      </c>
      <c r="O769" t="s">
        <v>5954</v>
      </c>
      <c r="P769" t="s">
        <v>5951</v>
      </c>
      <c r="Q769" t="s">
        <v>5955</v>
      </c>
      <c r="R769">
        <v>1400</v>
      </c>
      <c r="S769">
        <v>1900</v>
      </c>
      <c r="T769">
        <v>0.26319999999999999</v>
      </c>
      <c r="U769" t="s">
        <v>5940</v>
      </c>
      <c r="V769">
        <v>12</v>
      </c>
      <c r="W769" s="1">
        <v>44681</v>
      </c>
      <c r="X769" t="s">
        <v>5894</v>
      </c>
      <c r="Y769">
        <v>129</v>
      </c>
      <c r="Z769">
        <v>73</v>
      </c>
      <c r="AA769">
        <v>194</v>
      </c>
      <c r="AB769">
        <v>7</v>
      </c>
      <c r="AC769">
        <v>10</v>
      </c>
      <c r="AD769">
        <v>9800</v>
      </c>
      <c r="AE769" t="s">
        <v>6025</v>
      </c>
      <c r="AF769" s="1">
        <v>46203</v>
      </c>
      <c r="AG769" t="s">
        <v>6385</v>
      </c>
      <c r="AH769" t="s">
        <v>6035</v>
      </c>
      <c r="AI769" t="s">
        <v>6028</v>
      </c>
      <c r="AJ769" t="s">
        <v>6925</v>
      </c>
      <c r="AK769">
        <v>3800</v>
      </c>
      <c r="AL769">
        <v>0.38</v>
      </c>
      <c r="AM769">
        <v>3799.62</v>
      </c>
      <c r="AN769">
        <v>2800</v>
      </c>
      <c r="AO769">
        <v>999.62</v>
      </c>
      <c r="AP769">
        <v>0.2631</v>
      </c>
    </row>
    <row r="770" spans="1:42" hidden="1" x14ac:dyDescent="0.35">
      <c r="A770" t="s">
        <v>1224</v>
      </c>
      <c r="B770" s="1">
        <v>45102</v>
      </c>
      <c r="C770" t="s">
        <v>1225</v>
      </c>
      <c r="D770" t="s">
        <v>95</v>
      </c>
      <c r="E770">
        <v>1</v>
      </c>
      <c r="F770" t="s">
        <v>128</v>
      </c>
      <c r="G770" t="s">
        <v>31</v>
      </c>
      <c r="H770" t="s">
        <v>17</v>
      </c>
      <c r="I770" t="s">
        <v>18</v>
      </c>
      <c r="J770" t="s">
        <v>34</v>
      </c>
      <c r="K770">
        <v>2023</v>
      </c>
      <c r="L770" t="s">
        <v>35</v>
      </c>
      <c r="M770" t="s">
        <v>5948</v>
      </c>
      <c r="N770" t="s">
        <v>5949</v>
      </c>
      <c r="O770" t="s">
        <v>5950</v>
      </c>
      <c r="P770" t="s">
        <v>5951</v>
      </c>
      <c r="Q770" t="s">
        <v>5952</v>
      </c>
      <c r="R770">
        <v>2900</v>
      </c>
      <c r="S770">
        <v>3800</v>
      </c>
      <c r="T770">
        <v>0.23680000000000001</v>
      </c>
      <c r="U770" t="s">
        <v>5940</v>
      </c>
      <c r="V770">
        <v>12</v>
      </c>
      <c r="W770" s="1">
        <v>45359</v>
      </c>
      <c r="X770" t="s">
        <v>5894</v>
      </c>
      <c r="Y770">
        <v>220</v>
      </c>
      <c r="Z770">
        <v>49</v>
      </c>
      <c r="AA770">
        <v>227</v>
      </c>
      <c r="AB770">
        <v>23</v>
      </c>
      <c r="AC770">
        <v>10</v>
      </c>
      <c r="AD770">
        <v>66700</v>
      </c>
      <c r="AE770" t="s">
        <v>6025</v>
      </c>
      <c r="AF770" s="1">
        <v>46203</v>
      </c>
      <c r="AG770" t="s">
        <v>6386</v>
      </c>
      <c r="AH770" t="s">
        <v>6035</v>
      </c>
      <c r="AI770" t="s">
        <v>6028</v>
      </c>
      <c r="AJ770" t="s">
        <v>6924</v>
      </c>
      <c r="AK770">
        <v>3800</v>
      </c>
      <c r="AL770">
        <v>123.88</v>
      </c>
      <c r="AM770">
        <v>3676.12</v>
      </c>
      <c r="AN770">
        <v>2900</v>
      </c>
      <c r="AO770">
        <v>776.12</v>
      </c>
      <c r="AP770">
        <v>0.21110000000000001</v>
      </c>
    </row>
    <row r="771" spans="1:42" hidden="1" x14ac:dyDescent="0.35">
      <c r="A771" t="s">
        <v>1150</v>
      </c>
      <c r="B771" s="1">
        <v>45183</v>
      </c>
      <c r="C771" t="s">
        <v>1151</v>
      </c>
      <c r="D771" t="s">
        <v>78</v>
      </c>
      <c r="E771">
        <v>1</v>
      </c>
      <c r="F771" t="s">
        <v>24</v>
      </c>
      <c r="G771" t="s">
        <v>31</v>
      </c>
      <c r="H771" t="s">
        <v>17</v>
      </c>
      <c r="I771" t="s">
        <v>43</v>
      </c>
      <c r="J771" t="s">
        <v>109</v>
      </c>
      <c r="K771">
        <v>2023</v>
      </c>
      <c r="L771" t="s">
        <v>60</v>
      </c>
      <c r="M771" t="s">
        <v>5992</v>
      </c>
      <c r="N771" t="s">
        <v>5989</v>
      </c>
      <c r="O771" t="s">
        <v>5993</v>
      </c>
      <c r="P771" t="s">
        <v>5899</v>
      </c>
      <c r="Q771" t="s">
        <v>5994</v>
      </c>
      <c r="R771">
        <v>850</v>
      </c>
      <c r="S771">
        <v>1200</v>
      </c>
      <c r="T771">
        <v>0.29170000000000001</v>
      </c>
      <c r="U771" t="s">
        <v>5901</v>
      </c>
      <c r="V771">
        <v>6</v>
      </c>
      <c r="W771" s="1">
        <v>45066</v>
      </c>
      <c r="X771" t="s">
        <v>5894</v>
      </c>
      <c r="Y771">
        <v>275</v>
      </c>
      <c r="Z771">
        <v>92</v>
      </c>
      <c r="AA771">
        <v>285</v>
      </c>
      <c r="AB771">
        <v>78</v>
      </c>
      <c r="AC771">
        <v>10</v>
      </c>
      <c r="AD771">
        <v>66300</v>
      </c>
      <c r="AE771" t="s">
        <v>6025</v>
      </c>
      <c r="AF771" s="1">
        <v>46203</v>
      </c>
      <c r="AG771" t="s">
        <v>6554</v>
      </c>
      <c r="AH771" t="s">
        <v>6027</v>
      </c>
      <c r="AI771" t="s">
        <v>6028</v>
      </c>
      <c r="AJ771" t="s">
        <v>6925</v>
      </c>
      <c r="AK771">
        <v>1200</v>
      </c>
      <c r="AL771">
        <v>12.72</v>
      </c>
      <c r="AM771">
        <v>1187.28</v>
      </c>
      <c r="AN771">
        <v>850</v>
      </c>
      <c r="AO771">
        <v>337.28</v>
      </c>
      <c r="AP771">
        <v>0.28410000000000002</v>
      </c>
    </row>
    <row r="772" spans="1:42" hidden="1" x14ac:dyDescent="0.35">
      <c r="A772" t="s">
        <v>1490</v>
      </c>
      <c r="B772" s="1">
        <v>45281</v>
      </c>
      <c r="C772" t="s">
        <v>656</v>
      </c>
      <c r="D772" t="s">
        <v>105</v>
      </c>
      <c r="E772">
        <v>2</v>
      </c>
      <c r="F772" t="s">
        <v>30</v>
      </c>
      <c r="G772" t="s">
        <v>16</v>
      </c>
      <c r="H772" t="s">
        <v>17</v>
      </c>
      <c r="I772" t="s">
        <v>33</v>
      </c>
      <c r="J772" t="s">
        <v>155</v>
      </c>
      <c r="K772">
        <v>2023</v>
      </c>
      <c r="L772" t="s">
        <v>51</v>
      </c>
      <c r="M772" t="s">
        <v>5916</v>
      </c>
      <c r="N772" t="s">
        <v>5913</v>
      </c>
      <c r="O772" t="s">
        <v>5917</v>
      </c>
      <c r="P772" t="s">
        <v>5918</v>
      </c>
      <c r="Q772" t="s">
        <v>5919</v>
      </c>
      <c r="R772">
        <v>63000</v>
      </c>
      <c r="S772">
        <v>76000</v>
      </c>
      <c r="T772">
        <v>0.1711</v>
      </c>
      <c r="U772" t="s">
        <v>5920</v>
      </c>
      <c r="V772">
        <v>12</v>
      </c>
      <c r="W772" s="1">
        <v>44617</v>
      </c>
      <c r="X772" t="s">
        <v>5894</v>
      </c>
      <c r="Y772">
        <v>252</v>
      </c>
      <c r="Z772">
        <v>75</v>
      </c>
      <c r="AA772">
        <v>289</v>
      </c>
      <c r="AB772">
        <v>48</v>
      </c>
      <c r="AC772">
        <v>10</v>
      </c>
      <c r="AD772">
        <v>3024000</v>
      </c>
      <c r="AE772" t="s">
        <v>6025</v>
      </c>
      <c r="AF772" s="1">
        <v>46203</v>
      </c>
      <c r="AG772" t="s">
        <v>6387</v>
      </c>
      <c r="AH772" t="s">
        <v>6027</v>
      </c>
      <c r="AI772" t="s">
        <v>6028</v>
      </c>
      <c r="AJ772" t="s">
        <v>6925</v>
      </c>
      <c r="AK772">
        <v>152000</v>
      </c>
      <c r="AL772">
        <v>16765.599999999999</v>
      </c>
      <c r="AM772">
        <v>135234.4</v>
      </c>
      <c r="AN772">
        <v>126000</v>
      </c>
      <c r="AO772">
        <v>9234.4</v>
      </c>
      <c r="AP772">
        <v>6.83E-2</v>
      </c>
    </row>
    <row r="773" spans="1:42" x14ac:dyDescent="0.35">
      <c r="A773" t="s">
        <v>1156</v>
      </c>
      <c r="B773" s="1">
        <v>45090</v>
      </c>
      <c r="C773" t="s">
        <v>1157</v>
      </c>
      <c r="D773" t="s">
        <v>42</v>
      </c>
      <c r="E773">
        <v>1</v>
      </c>
      <c r="F773" t="s">
        <v>48</v>
      </c>
      <c r="G773" t="s">
        <v>16</v>
      </c>
      <c r="H773" t="s">
        <v>25</v>
      </c>
      <c r="I773" t="s">
        <v>33</v>
      </c>
      <c r="J773" t="s">
        <v>34</v>
      </c>
      <c r="K773">
        <v>2023</v>
      </c>
      <c r="L773" t="s">
        <v>35</v>
      </c>
      <c r="M773" t="s">
        <v>5897</v>
      </c>
      <c r="N773" t="s">
        <v>5889</v>
      </c>
      <c r="O773" t="s">
        <v>5898</v>
      </c>
      <c r="P773" t="s">
        <v>5899</v>
      </c>
      <c r="Q773" t="s">
        <v>5900</v>
      </c>
      <c r="R773">
        <v>31000</v>
      </c>
      <c r="S773">
        <v>38000</v>
      </c>
      <c r="T773">
        <v>0.1842</v>
      </c>
      <c r="U773" t="s">
        <v>5901</v>
      </c>
      <c r="V773">
        <v>12</v>
      </c>
      <c r="W773" s="1">
        <v>45246</v>
      </c>
      <c r="X773" t="s">
        <v>5894</v>
      </c>
      <c r="Y773">
        <v>278</v>
      </c>
      <c r="Z773">
        <v>80</v>
      </c>
      <c r="AA773">
        <v>346</v>
      </c>
      <c r="AB773">
        <v>0</v>
      </c>
      <c r="AC773">
        <v>10</v>
      </c>
      <c r="AD773">
        <v>0</v>
      </c>
      <c r="AE773" t="s">
        <v>6029</v>
      </c>
      <c r="AF773" s="1">
        <v>46203</v>
      </c>
      <c r="AG773" t="s">
        <v>6450</v>
      </c>
      <c r="AH773" t="s">
        <v>6027</v>
      </c>
      <c r="AI773" t="s">
        <v>6028</v>
      </c>
      <c r="AJ773" t="s">
        <v>6924</v>
      </c>
      <c r="AK773">
        <v>38000</v>
      </c>
      <c r="AL773">
        <v>269.8</v>
      </c>
      <c r="AM773">
        <v>37730.199999999997</v>
      </c>
      <c r="AN773">
        <v>31000</v>
      </c>
      <c r="AO773">
        <v>6730.2</v>
      </c>
      <c r="AP773">
        <v>0.1784</v>
      </c>
    </row>
    <row r="774" spans="1:42" x14ac:dyDescent="0.35">
      <c r="A774" t="s">
        <v>1158</v>
      </c>
      <c r="B774" s="1">
        <v>45014</v>
      </c>
      <c r="C774" t="s">
        <v>1159</v>
      </c>
      <c r="D774" t="s">
        <v>42</v>
      </c>
      <c r="E774">
        <v>1</v>
      </c>
      <c r="F774" t="s">
        <v>24</v>
      </c>
      <c r="G774" t="s">
        <v>16</v>
      </c>
      <c r="H774" t="s">
        <v>32</v>
      </c>
      <c r="I774" t="s">
        <v>43</v>
      </c>
      <c r="J774" t="s">
        <v>39</v>
      </c>
      <c r="K774">
        <v>2023</v>
      </c>
      <c r="L774" t="s">
        <v>20</v>
      </c>
      <c r="M774" t="s">
        <v>5897</v>
      </c>
      <c r="N774" t="s">
        <v>5889</v>
      </c>
      <c r="O774" t="s">
        <v>5898</v>
      </c>
      <c r="P774" t="s">
        <v>5899</v>
      </c>
      <c r="Q774" t="s">
        <v>5900</v>
      </c>
      <c r="R774">
        <v>31000</v>
      </c>
      <c r="S774">
        <v>38000</v>
      </c>
      <c r="T774">
        <v>0.1842</v>
      </c>
      <c r="U774" t="s">
        <v>5901</v>
      </c>
      <c r="V774">
        <v>12</v>
      </c>
      <c r="W774" s="1">
        <v>45246</v>
      </c>
      <c r="X774" t="s">
        <v>5894</v>
      </c>
      <c r="Y774">
        <v>278</v>
      </c>
      <c r="Z774">
        <v>80</v>
      </c>
      <c r="AA774">
        <v>346</v>
      </c>
      <c r="AB774">
        <v>0</v>
      </c>
      <c r="AC774">
        <v>10</v>
      </c>
      <c r="AD774">
        <v>0</v>
      </c>
      <c r="AE774" t="s">
        <v>6029</v>
      </c>
      <c r="AF774" s="1">
        <v>46203</v>
      </c>
      <c r="AG774" t="s">
        <v>6557</v>
      </c>
      <c r="AH774" t="s">
        <v>6035</v>
      </c>
      <c r="AI774" t="s">
        <v>6028</v>
      </c>
      <c r="AJ774" t="s">
        <v>6924</v>
      </c>
      <c r="AK774">
        <v>38000</v>
      </c>
      <c r="AL774">
        <v>345.8</v>
      </c>
      <c r="AM774">
        <v>37654.199999999997</v>
      </c>
      <c r="AN774">
        <v>31000</v>
      </c>
      <c r="AO774">
        <v>6654.2</v>
      </c>
      <c r="AP774">
        <v>0.1767</v>
      </c>
    </row>
    <row r="775" spans="1:42" hidden="1" x14ac:dyDescent="0.35">
      <c r="A775" t="s">
        <v>1245</v>
      </c>
      <c r="B775" s="1">
        <v>45234</v>
      </c>
      <c r="C775" t="s">
        <v>1246</v>
      </c>
      <c r="D775" t="s">
        <v>108</v>
      </c>
      <c r="E775">
        <v>2</v>
      </c>
      <c r="F775" t="s">
        <v>30</v>
      </c>
      <c r="G775" t="s">
        <v>79</v>
      </c>
      <c r="H775" t="s">
        <v>17</v>
      </c>
      <c r="I775" t="s">
        <v>18</v>
      </c>
      <c r="J775" t="s">
        <v>50</v>
      </c>
      <c r="K775">
        <v>2023</v>
      </c>
      <c r="L775" t="s">
        <v>51</v>
      </c>
      <c r="M775" t="s">
        <v>5977</v>
      </c>
      <c r="N775" t="s">
        <v>5974</v>
      </c>
      <c r="O775" t="s">
        <v>5978</v>
      </c>
      <c r="P775" t="s">
        <v>5979</v>
      </c>
      <c r="Q775" t="s">
        <v>5980</v>
      </c>
      <c r="R775">
        <v>3000</v>
      </c>
      <c r="S775">
        <v>3900</v>
      </c>
      <c r="T775">
        <v>0.23080000000000001</v>
      </c>
      <c r="U775" t="s">
        <v>5920</v>
      </c>
      <c r="V775">
        <v>36</v>
      </c>
      <c r="W775" s="1">
        <v>44816</v>
      </c>
      <c r="X775" t="s">
        <v>5894</v>
      </c>
      <c r="Y775">
        <v>237</v>
      </c>
      <c r="Z775">
        <v>110</v>
      </c>
      <c r="AA775">
        <v>240</v>
      </c>
      <c r="AB775">
        <v>48</v>
      </c>
      <c r="AC775">
        <v>10</v>
      </c>
      <c r="AD775">
        <v>144000</v>
      </c>
      <c r="AE775" t="s">
        <v>6025</v>
      </c>
      <c r="AF775" s="1">
        <v>46203</v>
      </c>
      <c r="AG775" t="s">
        <v>6390</v>
      </c>
      <c r="AH775" t="s">
        <v>6035</v>
      </c>
      <c r="AI775" t="s">
        <v>6028</v>
      </c>
      <c r="AJ775" t="s">
        <v>6925</v>
      </c>
      <c r="AK775">
        <v>7800</v>
      </c>
      <c r="AL775">
        <v>843.18</v>
      </c>
      <c r="AM775">
        <v>6956.82</v>
      </c>
      <c r="AN775">
        <v>6000</v>
      </c>
      <c r="AO775">
        <v>956.82</v>
      </c>
      <c r="AP775">
        <v>0.13750000000000001</v>
      </c>
    </row>
    <row r="776" spans="1:42" hidden="1" x14ac:dyDescent="0.35">
      <c r="A776" t="s">
        <v>1161</v>
      </c>
      <c r="B776" s="1">
        <v>45119</v>
      </c>
      <c r="C776" t="s">
        <v>768</v>
      </c>
      <c r="D776" t="s">
        <v>140</v>
      </c>
      <c r="E776">
        <v>1</v>
      </c>
      <c r="F776" t="s">
        <v>48</v>
      </c>
      <c r="G776" t="s">
        <v>71</v>
      </c>
      <c r="H776" t="s">
        <v>32</v>
      </c>
      <c r="I776" t="s">
        <v>26</v>
      </c>
      <c r="J776" t="s">
        <v>97</v>
      </c>
      <c r="K776">
        <v>2023</v>
      </c>
      <c r="L776" t="s">
        <v>60</v>
      </c>
      <c r="M776" t="s">
        <v>5944</v>
      </c>
      <c r="N776" t="s">
        <v>5931</v>
      </c>
      <c r="O776" t="s">
        <v>5945</v>
      </c>
      <c r="P776" t="s">
        <v>5946</v>
      </c>
      <c r="Q776" t="s">
        <v>5947</v>
      </c>
      <c r="R776">
        <v>6500</v>
      </c>
      <c r="S776">
        <v>8500</v>
      </c>
      <c r="T776">
        <v>0.23530000000000001</v>
      </c>
      <c r="U776" t="s">
        <v>5940</v>
      </c>
      <c r="V776">
        <v>6</v>
      </c>
      <c r="W776" s="1">
        <v>44693</v>
      </c>
      <c r="X776" t="s">
        <v>5894</v>
      </c>
      <c r="Y776">
        <v>116</v>
      </c>
      <c r="Z776">
        <v>117</v>
      </c>
      <c r="AA776">
        <v>124</v>
      </c>
      <c r="AB776">
        <v>67</v>
      </c>
      <c r="AC776">
        <v>10</v>
      </c>
      <c r="AD776">
        <v>435500</v>
      </c>
      <c r="AE776" t="s">
        <v>6025</v>
      </c>
      <c r="AF776" s="1">
        <v>46203</v>
      </c>
      <c r="AG776" t="s">
        <v>6412</v>
      </c>
      <c r="AH776" t="s">
        <v>6027</v>
      </c>
      <c r="AI776" t="s">
        <v>6028</v>
      </c>
      <c r="AJ776" t="s">
        <v>6925</v>
      </c>
      <c r="AK776">
        <v>8500</v>
      </c>
      <c r="AL776">
        <v>503.2</v>
      </c>
      <c r="AM776">
        <v>7996.8</v>
      </c>
      <c r="AN776">
        <v>6500</v>
      </c>
      <c r="AO776">
        <v>1496.8</v>
      </c>
      <c r="AP776">
        <v>0.18720000000000001</v>
      </c>
    </row>
    <row r="777" spans="1:42" hidden="1" x14ac:dyDescent="0.35">
      <c r="A777" t="s">
        <v>1390</v>
      </c>
      <c r="B777" s="1">
        <v>45267</v>
      </c>
      <c r="C777" t="s">
        <v>667</v>
      </c>
      <c r="D777" t="s">
        <v>439</v>
      </c>
      <c r="E777">
        <v>2</v>
      </c>
      <c r="F777" t="s">
        <v>24</v>
      </c>
      <c r="G777" t="s">
        <v>67</v>
      </c>
      <c r="H777" t="s">
        <v>32</v>
      </c>
      <c r="I777" t="s">
        <v>33</v>
      </c>
      <c r="J777" t="s">
        <v>155</v>
      </c>
      <c r="K777">
        <v>2023</v>
      </c>
      <c r="L777" t="s">
        <v>51</v>
      </c>
      <c r="M777" t="s">
        <v>5953</v>
      </c>
      <c r="N777" t="s">
        <v>5949</v>
      </c>
      <c r="O777" t="s">
        <v>5954</v>
      </c>
      <c r="P777" t="s">
        <v>5951</v>
      </c>
      <c r="Q777" t="s">
        <v>5955</v>
      </c>
      <c r="R777">
        <v>1400</v>
      </c>
      <c r="S777">
        <v>1900</v>
      </c>
      <c r="T777">
        <v>0.26319999999999999</v>
      </c>
      <c r="U777" t="s">
        <v>5940</v>
      </c>
      <c r="V777">
        <v>12</v>
      </c>
      <c r="W777" s="1">
        <v>44681</v>
      </c>
      <c r="X777" t="s">
        <v>5894</v>
      </c>
      <c r="Y777">
        <v>129</v>
      </c>
      <c r="Z777">
        <v>73</v>
      </c>
      <c r="AA777">
        <v>194</v>
      </c>
      <c r="AB777">
        <v>7</v>
      </c>
      <c r="AC777">
        <v>10</v>
      </c>
      <c r="AD777">
        <v>9800</v>
      </c>
      <c r="AE777" t="s">
        <v>6025</v>
      </c>
      <c r="AF777" s="1">
        <v>46203</v>
      </c>
      <c r="AG777" t="s">
        <v>6392</v>
      </c>
      <c r="AH777" t="s">
        <v>6027</v>
      </c>
      <c r="AI777" t="s">
        <v>6028</v>
      </c>
      <c r="AJ777" t="s">
        <v>6925</v>
      </c>
      <c r="AK777">
        <v>3800</v>
      </c>
      <c r="AL777">
        <v>38</v>
      </c>
      <c r="AM777">
        <v>3762</v>
      </c>
      <c r="AN777">
        <v>2800</v>
      </c>
      <c r="AO777">
        <v>962</v>
      </c>
      <c r="AP777">
        <v>0.25569999999999998</v>
      </c>
    </row>
    <row r="778" spans="1:42" x14ac:dyDescent="0.35">
      <c r="A778" t="s">
        <v>1165</v>
      </c>
      <c r="B778" s="1">
        <v>45119</v>
      </c>
      <c r="C778" t="s">
        <v>1166</v>
      </c>
      <c r="D778" t="s">
        <v>195</v>
      </c>
      <c r="E778">
        <v>2</v>
      </c>
      <c r="F778" t="s">
        <v>24</v>
      </c>
      <c r="G778" t="s">
        <v>71</v>
      </c>
      <c r="H778" t="s">
        <v>25</v>
      </c>
      <c r="I778" t="s">
        <v>33</v>
      </c>
      <c r="J778" t="s">
        <v>97</v>
      </c>
      <c r="K778">
        <v>2023</v>
      </c>
      <c r="L778" t="s">
        <v>60</v>
      </c>
      <c r="M778" t="s">
        <v>5912</v>
      </c>
      <c r="N778" t="s">
        <v>5913</v>
      </c>
      <c r="O778" t="s">
        <v>5914</v>
      </c>
      <c r="P778" t="s">
        <v>5891</v>
      </c>
      <c r="Q778" t="s">
        <v>5915</v>
      </c>
      <c r="R778">
        <v>125000</v>
      </c>
      <c r="S778">
        <v>148000</v>
      </c>
      <c r="T778">
        <v>0.15540000000000001</v>
      </c>
      <c r="U778" t="s">
        <v>5893</v>
      </c>
      <c r="V778">
        <v>12</v>
      </c>
      <c r="W778" s="1">
        <v>44787</v>
      </c>
      <c r="X778" t="s">
        <v>5894</v>
      </c>
      <c r="Y778">
        <v>168</v>
      </c>
      <c r="Z778">
        <v>62</v>
      </c>
      <c r="AA778">
        <v>271</v>
      </c>
      <c r="AB778">
        <v>0</v>
      </c>
      <c r="AC778">
        <v>10</v>
      </c>
      <c r="AD778">
        <v>0</v>
      </c>
      <c r="AE778" t="s">
        <v>6029</v>
      </c>
      <c r="AF778" s="1">
        <v>46203</v>
      </c>
      <c r="AG778" t="s">
        <v>6556</v>
      </c>
      <c r="AH778" t="s">
        <v>6027</v>
      </c>
      <c r="AI778" t="s">
        <v>6028</v>
      </c>
      <c r="AJ778" t="s">
        <v>6925</v>
      </c>
      <c r="AK778">
        <v>296000</v>
      </c>
      <c r="AL778">
        <v>5742.4</v>
      </c>
      <c r="AM778">
        <v>290257.59999999998</v>
      </c>
      <c r="AN778">
        <v>250000</v>
      </c>
      <c r="AO778">
        <v>40257.599999999999</v>
      </c>
      <c r="AP778">
        <v>0.13869999999999999</v>
      </c>
    </row>
    <row r="779" spans="1:42" hidden="1" x14ac:dyDescent="0.35">
      <c r="A779" t="s">
        <v>1356</v>
      </c>
      <c r="B779" s="1">
        <v>45157</v>
      </c>
      <c r="C779" t="s">
        <v>1139</v>
      </c>
      <c r="D779" t="s">
        <v>208</v>
      </c>
      <c r="E779">
        <v>2</v>
      </c>
      <c r="F779" t="s">
        <v>24</v>
      </c>
      <c r="G779" t="s">
        <v>96</v>
      </c>
      <c r="H779" t="s">
        <v>17</v>
      </c>
      <c r="I779" t="s">
        <v>26</v>
      </c>
      <c r="J779" t="s">
        <v>59</v>
      </c>
      <c r="K779">
        <v>2023</v>
      </c>
      <c r="L779" t="s">
        <v>60</v>
      </c>
      <c r="M779" t="s">
        <v>5910</v>
      </c>
      <c r="N779" t="s">
        <v>5889</v>
      </c>
      <c r="O779" t="s">
        <v>5898</v>
      </c>
      <c r="P779" t="s">
        <v>5907</v>
      </c>
      <c r="Q779" t="s">
        <v>5911</v>
      </c>
      <c r="R779">
        <v>10500</v>
      </c>
      <c r="S779">
        <v>13000</v>
      </c>
      <c r="T779">
        <v>0.1923</v>
      </c>
      <c r="U779" t="s">
        <v>5909</v>
      </c>
      <c r="V779">
        <v>12</v>
      </c>
      <c r="W779" s="1">
        <v>45395</v>
      </c>
      <c r="X779" t="s">
        <v>5894</v>
      </c>
      <c r="Y779">
        <v>256</v>
      </c>
      <c r="Z779">
        <v>119</v>
      </c>
      <c r="AA779">
        <v>288</v>
      </c>
      <c r="AB779">
        <v>32</v>
      </c>
      <c r="AC779">
        <v>10</v>
      </c>
      <c r="AD779">
        <v>336000</v>
      </c>
      <c r="AE779" t="s">
        <v>6025</v>
      </c>
      <c r="AF779" s="1">
        <v>46203</v>
      </c>
      <c r="AG779" t="s">
        <v>6393</v>
      </c>
      <c r="AH779" t="s">
        <v>6027</v>
      </c>
      <c r="AI779" t="s">
        <v>6028</v>
      </c>
      <c r="AJ779" t="s">
        <v>6925</v>
      </c>
      <c r="AK779">
        <v>26000</v>
      </c>
      <c r="AL779">
        <v>2399.8000000000002</v>
      </c>
      <c r="AM779">
        <v>23600.2</v>
      </c>
      <c r="AN779">
        <v>21000</v>
      </c>
      <c r="AO779">
        <v>2600.1999999999998</v>
      </c>
      <c r="AP779">
        <v>0.11020000000000001</v>
      </c>
    </row>
    <row r="780" spans="1:42" hidden="1" x14ac:dyDescent="0.35">
      <c r="A780" t="s">
        <v>1168</v>
      </c>
      <c r="B780" s="1">
        <v>45107</v>
      </c>
      <c r="C780" t="s">
        <v>1159</v>
      </c>
      <c r="D780" t="s">
        <v>188</v>
      </c>
      <c r="E780">
        <v>1</v>
      </c>
      <c r="F780" t="s">
        <v>24</v>
      </c>
      <c r="G780" t="s">
        <v>16</v>
      </c>
      <c r="H780" t="s">
        <v>25</v>
      </c>
      <c r="I780" t="s">
        <v>43</v>
      </c>
      <c r="J780" t="s">
        <v>34</v>
      </c>
      <c r="K780">
        <v>2023</v>
      </c>
      <c r="L780" t="s">
        <v>35</v>
      </c>
      <c r="M780" t="s">
        <v>5936</v>
      </c>
      <c r="N780" t="s">
        <v>5931</v>
      </c>
      <c r="O780" t="s">
        <v>5937</v>
      </c>
      <c r="P780" t="s">
        <v>5938</v>
      </c>
      <c r="Q780" t="s">
        <v>5939</v>
      </c>
      <c r="R780">
        <v>3400</v>
      </c>
      <c r="S780">
        <v>4500</v>
      </c>
      <c r="T780">
        <v>0.24440000000000001</v>
      </c>
      <c r="U780" t="s">
        <v>5940</v>
      </c>
      <c r="V780">
        <v>6</v>
      </c>
      <c r="W780" s="1">
        <v>45061</v>
      </c>
      <c r="X780" t="s">
        <v>5894</v>
      </c>
      <c r="Y780">
        <v>200</v>
      </c>
      <c r="Z780">
        <v>91</v>
      </c>
      <c r="AA780">
        <v>223</v>
      </c>
      <c r="AB780">
        <v>18</v>
      </c>
      <c r="AC780">
        <v>10</v>
      </c>
      <c r="AD780">
        <v>61200</v>
      </c>
      <c r="AE780" t="s">
        <v>6025</v>
      </c>
      <c r="AF780" s="1">
        <v>46203</v>
      </c>
      <c r="AG780" t="s">
        <v>6557</v>
      </c>
      <c r="AH780" t="s">
        <v>6035</v>
      </c>
      <c r="AI780" t="s">
        <v>6028</v>
      </c>
      <c r="AJ780" t="s">
        <v>6924</v>
      </c>
      <c r="AK780">
        <v>4500</v>
      </c>
      <c r="AL780">
        <v>24.75</v>
      </c>
      <c r="AM780">
        <v>4475.25</v>
      </c>
      <c r="AN780">
        <v>3400</v>
      </c>
      <c r="AO780">
        <v>1075.25</v>
      </c>
      <c r="AP780">
        <v>0.24030000000000001</v>
      </c>
    </row>
    <row r="781" spans="1:42" hidden="1" x14ac:dyDescent="0.35">
      <c r="A781" t="s">
        <v>1169</v>
      </c>
      <c r="B781" s="1">
        <v>45061</v>
      </c>
      <c r="C781" t="s">
        <v>744</v>
      </c>
      <c r="D781" t="s">
        <v>65</v>
      </c>
      <c r="E781">
        <v>1</v>
      </c>
      <c r="F781" t="s">
        <v>58</v>
      </c>
      <c r="G781" t="s">
        <v>31</v>
      </c>
      <c r="H781" t="s">
        <v>17</v>
      </c>
      <c r="I781" t="s">
        <v>18</v>
      </c>
      <c r="J781" t="s">
        <v>75</v>
      </c>
      <c r="K781">
        <v>2023</v>
      </c>
      <c r="L781" t="s">
        <v>35</v>
      </c>
      <c r="M781" t="s">
        <v>5906</v>
      </c>
      <c r="N781" t="s">
        <v>5889</v>
      </c>
      <c r="O781" t="s">
        <v>5898</v>
      </c>
      <c r="P781" t="s">
        <v>5907</v>
      </c>
      <c r="Q781" t="s">
        <v>5908</v>
      </c>
      <c r="R781">
        <v>17500</v>
      </c>
      <c r="S781">
        <v>22000</v>
      </c>
      <c r="T781">
        <v>0.20449999999999999</v>
      </c>
      <c r="U781" t="s">
        <v>5909</v>
      </c>
      <c r="V781">
        <v>12</v>
      </c>
      <c r="W781" s="1">
        <v>45337</v>
      </c>
      <c r="X781" t="s">
        <v>5894</v>
      </c>
      <c r="Y781">
        <v>373</v>
      </c>
      <c r="Z781">
        <v>88</v>
      </c>
      <c r="AA781">
        <v>389</v>
      </c>
      <c r="AB781">
        <v>78</v>
      </c>
      <c r="AC781">
        <v>10</v>
      </c>
      <c r="AD781">
        <v>1365000</v>
      </c>
      <c r="AE781" t="s">
        <v>6025</v>
      </c>
      <c r="AF781" s="1">
        <v>46203</v>
      </c>
      <c r="AG781" t="s">
        <v>6425</v>
      </c>
      <c r="AH781" t="s">
        <v>6035</v>
      </c>
      <c r="AI781" t="s">
        <v>6028</v>
      </c>
      <c r="AJ781" t="s">
        <v>6924</v>
      </c>
      <c r="AK781">
        <v>22000</v>
      </c>
      <c r="AL781">
        <v>1262.8</v>
      </c>
      <c r="AM781">
        <v>20737.2</v>
      </c>
      <c r="AN781">
        <v>17500</v>
      </c>
      <c r="AO781">
        <v>3237.2</v>
      </c>
      <c r="AP781">
        <v>0.15609999999999999</v>
      </c>
    </row>
    <row r="782" spans="1:42" hidden="1" x14ac:dyDescent="0.35">
      <c r="A782" t="s">
        <v>1170</v>
      </c>
      <c r="B782" s="1">
        <v>45128</v>
      </c>
      <c r="C782" t="s">
        <v>1171</v>
      </c>
      <c r="D782" t="s">
        <v>118</v>
      </c>
      <c r="E782">
        <v>1</v>
      </c>
      <c r="F782" t="s">
        <v>24</v>
      </c>
      <c r="G782" t="s">
        <v>71</v>
      </c>
      <c r="H782" t="s">
        <v>32</v>
      </c>
      <c r="I782" t="s">
        <v>26</v>
      </c>
      <c r="J782" t="s">
        <v>97</v>
      </c>
      <c r="K782">
        <v>2023</v>
      </c>
      <c r="L782" t="s">
        <v>60</v>
      </c>
      <c r="M782" t="s">
        <v>5902</v>
      </c>
      <c r="N782" t="s">
        <v>5889</v>
      </c>
      <c r="O782" t="s">
        <v>5898</v>
      </c>
      <c r="P782" t="s">
        <v>5899</v>
      </c>
      <c r="Q782" t="s">
        <v>5903</v>
      </c>
      <c r="R782">
        <v>74000</v>
      </c>
      <c r="S782">
        <v>88000</v>
      </c>
      <c r="T782">
        <v>0.15909999999999999</v>
      </c>
      <c r="U782" t="s">
        <v>5901</v>
      </c>
      <c r="V782">
        <v>12</v>
      </c>
      <c r="W782" s="1">
        <v>45459</v>
      </c>
      <c r="X782" t="s">
        <v>5894</v>
      </c>
      <c r="Y782">
        <v>214</v>
      </c>
      <c r="Z782">
        <v>97</v>
      </c>
      <c r="AA782">
        <v>218</v>
      </c>
      <c r="AB782">
        <v>43</v>
      </c>
      <c r="AC782">
        <v>10</v>
      </c>
      <c r="AD782">
        <v>3182000</v>
      </c>
      <c r="AE782" t="s">
        <v>6025</v>
      </c>
      <c r="AF782" s="1">
        <v>46203</v>
      </c>
      <c r="AG782" t="s">
        <v>6558</v>
      </c>
      <c r="AH782" t="s">
        <v>6027</v>
      </c>
      <c r="AI782" t="s">
        <v>6028</v>
      </c>
      <c r="AJ782" t="s">
        <v>6925</v>
      </c>
      <c r="AK782">
        <v>88000</v>
      </c>
      <c r="AL782">
        <v>1302.4000000000001</v>
      </c>
      <c r="AM782">
        <v>86697.600000000006</v>
      </c>
      <c r="AN782">
        <v>74000</v>
      </c>
      <c r="AO782">
        <v>12697.6</v>
      </c>
      <c r="AP782">
        <v>0.14649999999999999</v>
      </c>
    </row>
    <row r="783" spans="1:42" hidden="1" x14ac:dyDescent="0.35">
      <c r="A783" t="s">
        <v>1433</v>
      </c>
      <c r="B783" s="1">
        <v>45138</v>
      </c>
      <c r="C783" t="s">
        <v>1434</v>
      </c>
      <c r="D783" t="s">
        <v>123</v>
      </c>
      <c r="E783">
        <v>5</v>
      </c>
      <c r="F783" t="s">
        <v>24</v>
      </c>
      <c r="G783" t="s">
        <v>96</v>
      </c>
      <c r="H783" t="s">
        <v>32</v>
      </c>
      <c r="I783" t="s">
        <v>26</v>
      </c>
      <c r="J783" t="s">
        <v>97</v>
      </c>
      <c r="K783">
        <v>2023</v>
      </c>
      <c r="L783" t="s">
        <v>60</v>
      </c>
      <c r="M783" t="s">
        <v>5927</v>
      </c>
      <c r="N783" t="s">
        <v>5913</v>
      </c>
      <c r="O783" t="s">
        <v>5917</v>
      </c>
      <c r="P783" t="s">
        <v>5928</v>
      </c>
      <c r="Q783" t="s">
        <v>5929</v>
      </c>
      <c r="R783">
        <v>44000</v>
      </c>
      <c r="S783">
        <v>53000</v>
      </c>
      <c r="T783">
        <v>0.16980000000000001</v>
      </c>
      <c r="U783" t="s">
        <v>5920</v>
      </c>
      <c r="V783">
        <v>12</v>
      </c>
      <c r="W783" s="1">
        <v>45435</v>
      </c>
      <c r="X783" t="s">
        <v>5894</v>
      </c>
      <c r="Y783">
        <v>246</v>
      </c>
      <c r="Z783">
        <v>92</v>
      </c>
      <c r="AA783">
        <v>223</v>
      </c>
      <c r="AB783">
        <v>48</v>
      </c>
      <c r="AC783">
        <v>10</v>
      </c>
      <c r="AD783">
        <v>2112000</v>
      </c>
      <c r="AE783" t="s">
        <v>6025</v>
      </c>
      <c r="AF783" s="1">
        <v>46203</v>
      </c>
      <c r="AG783" t="s">
        <v>6395</v>
      </c>
      <c r="AH783" t="s">
        <v>6027</v>
      </c>
      <c r="AI783" t="s">
        <v>6028</v>
      </c>
      <c r="AJ783" t="s">
        <v>6925</v>
      </c>
      <c r="AK783">
        <v>265000</v>
      </c>
      <c r="AL783">
        <v>18656</v>
      </c>
      <c r="AM783">
        <v>246344</v>
      </c>
      <c r="AN783">
        <v>220000</v>
      </c>
      <c r="AO783">
        <v>26344</v>
      </c>
      <c r="AP783">
        <v>0.1069</v>
      </c>
    </row>
    <row r="784" spans="1:42" hidden="1" x14ac:dyDescent="0.35">
      <c r="A784" t="s">
        <v>1178</v>
      </c>
      <c r="B784" s="1">
        <v>44995</v>
      </c>
      <c r="C784" t="s">
        <v>1179</v>
      </c>
      <c r="D784" t="s">
        <v>137</v>
      </c>
      <c r="E784">
        <v>1</v>
      </c>
      <c r="F784" t="s">
        <v>128</v>
      </c>
      <c r="G784" t="s">
        <v>16</v>
      </c>
      <c r="H784" t="s">
        <v>32</v>
      </c>
      <c r="I784" t="s">
        <v>18</v>
      </c>
      <c r="J784" t="s">
        <v>39</v>
      </c>
      <c r="K784">
        <v>2023</v>
      </c>
      <c r="L784" t="s">
        <v>20</v>
      </c>
      <c r="M784" t="s">
        <v>5930</v>
      </c>
      <c r="N784" t="s">
        <v>5931</v>
      </c>
      <c r="O784" t="s">
        <v>5932</v>
      </c>
      <c r="P784" t="s">
        <v>5891</v>
      </c>
      <c r="Q784" t="s">
        <v>5933</v>
      </c>
      <c r="R784">
        <v>14800</v>
      </c>
      <c r="S784">
        <v>18500</v>
      </c>
      <c r="T784">
        <v>0.2</v>
      </c>
      <c r="U784" t="s">
        <v>5893</v>
      </c>
      <c r="V784">
        <v>12</v>
      </c>
      <c r="W784" s="1">
        <v>45474</v>
      </c>
      <c r="X784" t="s">
        <v>5894</v>
      </c>
      <c r="Y784">
        <v>213</v>
      </c>
      <c r="Z784">
        <v>93</v>
      </c>
      <c r="AA784">
        <v>278</v>
      </c>
      <c r="AB784">
        <v>42</v>
      </c>
      <c r="AC784">
        <v>10</v>
      </c>
      <c r="AD784">
        <v>621600</v>
      </c>
      <c r="AE784" t="s">
        <v>6025</v>
      </c>
      <c r="AF784" s="1">
        <v>46203</v>
      </c>
      <c r="AG784" t="s">
        <v>6493</v>
      </c>
      <c r="AH784" t="s">
        <v>6027</v>
      </c>
      <c r="AI784" t="s">
        <v>6028</v>
      </c>
      <c r="AJ784" t="s">
        <v>6924</v>
      </c>
      <c r="AK784">
        <v>18500</v>
      </c>
      <c r="AL784">
        <v>2277.35</v>
      </c>
      <c r="AM784">
        <v>16222.65</v>
      </c>
      <c r="AN784">
        <v>14800</v>
      </c>
      <c r="AO784">
        <v>1422.65</v>
      </c>
      <c r="AP784">
        <v>8.77E-2</v>
      </c>
    </row>
    <row r="785" spans="1:42" hidden="1" x14ac:dyDescent="0.35">
      <c r="A785" t="s">
        <v>1461</v>
      </c>
      <c r="B785" s="1">
        <v>45199</v>
      </c>
      <c r="C785" t="s">
        <v>681</v>
      </c>
      <c r="D785" t="s">
        <v>100</v>
      </c>
      <c r="E785">
        <v>5</v>
      </c>
      <c r="F785" t="s">
        <v>30</v>
      </c>
      <c r="G785" t="s">
        <v>31</v>
      </c>
      <c r="H785" t="s">
        <v>17</v>
      </c>
      <c r="I785" t="s">
        <v>26</v>
      </c>
      <c r="J785" t="s">
        <v>109</v>
      </c>
      <c r="K785">
        <v>2023</v>
      </c>
      <c r="L785" t="s">
        <v>60</v>
      </c>
      <c r="M785" t="s">
        <v>5941</v>
      </c>
      <c r="N785" t="s">
        <v>5931</v>
      </c>
      <c r="O785" t="s">
        <v>5942</v>
      </c>
      <c r="P785" t="s">
        <v>5938</v>
      </c>
      <c r="Q785" t="s">
        <v>5943</v>
      </c>
      <c r="R785">
        <v>9800</v>
      </c>
      <c r="S785">
        <v>12500</v>
      </c>
      <c r="T785">
        <v>0.216</v>
      </c>
      <c r="U785" t="s">
        <v>5940</v>
      </c>
      <c r="V785">
        <v>6</v>
      </c>
      <c r="W785" s="1">
        <v>45383</v>
      </c>
      <c r="X785" t="s">
        <v>5894</v>
      </c>
      <c r="Y785">
        <v>102</v>
      </c>
      <c r="Z785">
        <v>94</v>
      </c>
      <c r="AA785">
        <v>142</v>
      </c>
      <c r="AB785">
        <v>76</v>
      </c>
      <c r="AC785">
        <v>10</v>
      </c>
      <c r="AD785">
        <v>744800</v>
      </c>
      <c r="AE785" t="s">
        <v>6025</v>
      </c>
      <c r="AF785" s="1">
        <v>46203</v>
      </c>
      <c r="AG785" t="s">
        <v>6397</v>
      </c>
      <c r="AH785" t="s">
        <v>6035</v>
      </c>
      <c r="AI785" t="s">
        <v>6028</v>
      </c>
      <c r="AJ785" t="s">
        <v>6925</v>
      </c>
      <c r="AK785">
        <v>62500</v>
      </c>
      <c r="AL785">
        <v>812.5</v>
      </c>
      <c r="AM785">
        <v>61687.5</v>
      </c>
      <c r="AN785">
        <v>49000</v>
      </c>
      <c r="AO785">
        <v>12687.5</v>
      </c>
      <c r="AP785">
        <v>0.20569999999999999</v>
      </c>
    </row>
    <row r="786" spans="1:42" hidden="1" x14ac:dyDescent="0.35">
      <c r="A786" t="s">
        <v>1180</v>
      </c>
      <c r="B786" s="1">
        <v>45154</v>
      </c>
      <c r="C786" t="s">
        <v>967</v>
      </c>
      <c r="D786" t="s">
        <v>92</v>
      </c>
      <c r="E786">
        <v>1</v>
      </c>
      <c r="F786" t="s">
        <v>58</v>
      </c>
      <c r="G786" t="s">
        <v>16</v>
      </c>
      <c r="H786" t="s">
        <v>25</v>
      </c>
      <c r="I786" t="s">
        <v>43</v>
      </c>
      <c r="J786" t="s">
        <v>59</v>
      </c>
      <c r="K786">
        <v>2023</v>
      </c>
      <c r="L786" t="s">
        <v>60</v>
      </c>
      <c r="M786" t="s">
        <v>5973</v>
      </c>
      <c r="N786" t="s">
        <v>5974</v>
      </c>
      <c r="O786" t="s">
        <v>5975</v>
      </c>
      <c r="P786" t="s">
        <v>5899</v>
      </c>
      <c r="Q786" t="s">
        <v>5976</v>
      </c>
      <c r="R786">
        <v>7600</v>
      </c>
      <c r="S786">
        <v>9800</v>
      </c>
      <c r="T786">
        <v>0.22450000000000001</v>
      </c>
      <c r="U786" t="s">
        <v>5901</v>
      </c>
      <c r="V786">
        <v>36</v>
      </c>
      <c r="W786" s="1">
        <v>45281</v>
      </c>
      <c r="X786" t="s">
        <v>5894</v>
      </c>
      <c r="Y786">
        <v>214</v>
      </c>
      <c r="Z786">
        <v>101</v>
      </c>
      <c r="AA786">
        <v>188</v>
      </c>
      <c r="AB786">
        <v>51</v>
      </c>
      <c r="AC786">
        <v>10</v>
      </c>
      <c r="AD786">
        <v>387600</v>
      </c>
      <c r="AE786" t="s">
        <v>6025</v>
      </c>
      <c r="AF786" s="1">
        <v>46203</v>
      </c>
      <c r="AG786" t="s">
        <v>6440</v>
      </c>
      <c r="AH786" t="s">
        <v>6035</v>
      </c>
      <c r="AI786" t="s">
        <v>6028</v>
      </c>
      <c r="AJ786" t="s">
        <v>6925</v>
      </c>
      <c r="AK786">
        <v>9800</v>
      </c>
      <c r="AL786">
        <v>87.22</v>
      </c>
      <c r="AM786">
        <v>9712.7800000000007</v>
      </c>
      <c r="AN786">
        <v>7600</v>
      </c>
      <c r="AO786">
        <v>2112.7800000000002</v>
      </c>
      <c r="AP786">
        <v>0.2175</v>
      </c>
    </row>
    <row r="787" spans="1:42" hidden="1" x14ac:dyDescent="0.35">
      <c r="A787" t="s">
        <v>1183</v>
      </c>
      <c r="B787" s="1">
        <v>44972</v>
      </c>
      <c r="C787" t="s">
        <v>1184</v>
      </c>
      <c r="D787" t="s">
        <v>105</v>
      </c>
      <c r="E787">
        <v>2</v>
      </c>
      <c r="F787" t="s">
        <v>24</v>
      </c>
      <c r="G787" t="s">
        <v>31</v>
      </c>
      <c r="H787" t="s">
        <v>17</v>
      </c>
      <c r="I787" t="s">
        <v>43</v>
      </c>
      <c r="J787" t="s">
        <v>19</v>
      </c>
      <c r="K787">
        <v>2023</v>
      </c>
      <c r="L787" t="s">
        <v>20</v>
      </c>
      <c r="M787" t="s">
        <v>5916</v>
      </c>
      <c r="N787" t="s">
        <v>5913</v>
      </c>
      <c r="O787" t="s">
        <v>5917</v>
      </c>
      <c r="P787" t="s">
        <v>5918</v>
      </c>
      <c r="Q787" t="s">
        <v>5919</v>
      </c>
      <c r="R787">
        <v>63000</v>
      </c>
      <c r="S787">
        <v>76000</v>
      </c>
      <c r="T787">
        <v>0.1711</v>
      </c>
      <c r="U787" t="s">
        <v>5920</v>
      </c>
      <c r="V787">
        <v>12</v>
      </c>
      <c r="W787" s="1">
        <v>44617</v>
      </c>
      <c r="X787" t="s">
        <v>5894</v>
      </c>
      <c r="Y787">
        <v>252</v>
      </c>
      <c r="Z787">
        <v>75</v>
      </c>
      <c r="AA787">
        <v>289</v>
      </c>
      <c r="AB787">
        <v>48</v>
      </c>
      <c r="AC787">
        <v>10</v>
      </c>
      <c r="AD787">
        <v>3024000</v>
      </c>
      <c r="AE787" t="s">
        <v>6025</v>
      </c>
      <c r="AF787" s="1">
        <v>46203</v>
      </c>
      <c r="AG787" t="s">
        <v>6468</v>
      </c>
      <c r="AH787" t="s">
        <v>6027</v>
      </c>
      <c r="AI787" t="s">
        <v>6028</v>
      </c>
      <c r="AJ787" t="s">
        <v>6924</v>
      </c>
      <c r="AK787">
        <v>152000</v>
      </c>
      <c r="AL787">
        <v>22055.200000000001</v>
      </c>
      <c r="AM787">
        <v>129944.8</v>
      </c>
      <c r="AN787">
        <v>126000</v>
      </c>
      <c r="AO787">
        <v>3944.8</v>
      </c>
      <c r="AP787">
        <v>3.04E-2</v>
      </c>
    </row>
    <row r="788" spans="1:42" hidden="1" x14ac:dyDescent="0.35">
      <c r="A788" t="s">
        <v>1186</v>
      </c>
      <c r="B788" s="1">
        <v>45211</v>
      </c>
      <c r="C788" t="s">
        <v>1187</v>
      </c>
      <c r="D788" t="s">
        <v>78</v>
      </c>
      <c r="E788">
        <v>3</v>
      </c>
      <c r="F788" t="s">
        <v>58</v>
      </c>
      <c r="G788" t="s">
        <v>67</v>
      </c>
      <c r="H788" t="s">
        <v>32</v>
      </c>
      <c r="I788" t="s">
        <v>18</v>
      </c>
      <c r="J788" t="s">
        <v>55</v>
      </c>
      <c r="K788">
        <v>2023</v>
      </c>
      <c r="L788" t="s">
        <v>51</v>
      </c>
      <c r="M788" t="s">
        <v>5992</v>
      </c>
      <c r="N788" t="s">
        <v>5989</v>
      </c>
      <c r="O788" t="s">
        <v>5993</v>
      </c>
      <c r="P788" t="s">
        <v>5899</v>
      </c>
      <c r="Q788" t="s">
        <v>5994</v>
      </c>
      <c r="R788">
        <v>850</v>
      </c>
      <c r="S788">
        <v>1200</v>
      </c>
      <c r="T788">
        <v>0.29170000000000001</v>
      </c>
      <c r="U788" t="s">
        <v>5901</v>
      </c>
      <c r="V788">
        <v>6</v>
      </c>
      <c r="W788" s="1">
        <v>45066</v>
      </c>
      <c r="X788" t="s">
        <v>5894</v>
      </c>
      <c r="Y788">
        <v>275</v>
      </c>
      <c r="Z788">
        <v>92</v>
      </c>
      <c r="AA788">
        <v>285</v>
      </c>
      <c r="AB788">
        <v>78</v>
      </c>
      <c r="AC788">
        <v>10</v>
      </c>
      <c r="AD788">
        <v>66300</v>
      </c>
      <c r="AE788" t="s">
        <v>6025</v>
      </c>
      <c r="AF788" s="1">
        <v>46203</v>
      </c>
      <c r="AG788" t="s">
        <v>6452</v>
      </c>
      <c r="AH788" t="s">
        <v>6035</v>
      </c>
      <c r="AI788" t="s">
        <v>6028</v>
      </c>
      <c r="AJ788" t="s">
        <v>6925</v>
      </c>
      <c r="AK788">
        <v>3600</v>
      </c>
      <c r="AL788">
        <v>416.52</v>
      </c>
      <c r="AM788">
        <v>3183.48</v>
      </c>
      <c r="AN788">
        <v>2550</v>
      </c>
      <c r="AO788">
        <v>633.48</v>
      </c>
      <c r="AP788">
        <v>0.19900000000000001</v>
      </c>
    </row>
    <row r="789" spans="1:42" hidden="1" x14ac:dyDescent="0.35">
      <c r="A789" t="s">
        <v>1192</v>
      </c>
      <c r="B789" s="1">
        <v>45110</v>
      </c>
      <c r="C789" t="s">
        <v>1056</v>
      </c>
      <c r="D789" t="s">
        <v>205</v>
      </c>
      <c r="E789">
        <v>1</v>
      </c>
      <c r="F789" t="s">
        <v>30</v>
      </c>
      <c r="G789" t="s">
        <v>31</v>
      </c>
      <c r="H789" t="s">
        <v>17</v>
      </c>
      <c r="I789" t="s">
        <v>26</v>
      </c>
      <c r="J789" t="s">
        <v>97</v>
      </c>
      <c r="K789">
        <v>2023</v>
      </c>
      <c r="L789" t="s">
        <v>60</v>
      </c>
      <c r="M789" t="s">
        <v>6003</v>
      </c>
      <c r="N789" t="s">
        <v>5989</v>
      </c>
      <c r="O789" t="s">
        <v>6004</v>
      </c>
      <c r="P789" t="s">
        <v>6005</v>
      </c>
      <c r="Q789" t="s">
        <v>6006</v>
      </c>
      <c r="R789">
        <v>420</v>
      </c>
      <c r="S789">
        <v>650</v>
      </c>
      <c r="T789">
        <v>0.3538</v>
      </c>
      <c r="U789" t="s">
        <v>5909</v>
      </c>
      <c r="V789">
        <v>6</v>
      </c>
      <c r="W789" s="1">
        <v>45071</v>
      </c>
      <c r="X789" t="s">
        <v>5894</v>
      </c>
      <c r="Y789">
        <v>160</v>
      </c>
      <c r="Z789">
        <v>85</v>
      </c>
      <c r="AA789">
        <v>167</v>
      </c>
      <c r="AB789">
        <v>56</v>
      </c>
      <c r="AC789">
        <v>10</v>
      </c>
      <c r="AD789">
        <v>23520</v>
      </c>
      <c r="AE789" t="s">
        <v>6025</v>
      </c>
      <c r="AF789" s="1">
        <v>46203</v>
      </c>
      <c r="AG789" t="s">
        <v>6529</v>
      </c>
      <c r="AH789" t="s">
        <v>6027</v>
      </c>
      <c r="AI789" t="s">
        <v>6028</v>
      </c>
      <c r="AJ789" t="s">
        <v>6925</v>
      </c>
      <c r="AK789">
        <v>650</v>
      </c>
      <c r="AL789">
        <v>8.19</v>
      </c>
      <c r="AM789">
        <v>641.80999999999995</v>
      </c>
      <c r="AN789">
        <v>420</v>
      </c>
      <c r="AO789">
        <v>221.81</v>
      </c>
      <c r="AP789">
        <v>0.34560000000000002</v>
      </c>
    </row>
    <row r="790" spans="1:42" hidden="1" x14ac:dyDescent="0.35">
      <c r="A790" t="s">
        <v>1298</v>
      </c>
      <c r="B790" s="1">
        <v>45119</v>
      </c>
      <c r="C790" t="s">
        <v>1299</v>
      </c>
      <c r="D790" t="s">
        <v>87</v>
      </c>
      <c r="E790">
        <v>3</v>
      </c>
      <c r="F790" t="s">
        <v>128</v>
      </c>
      <c r="G790" t="s">
        <v>67</v>
      </c>
      <c r="H790" t="s">
        <v>32</v>
      </c>
      <c r="I790" t="s">
        <v>33</v>
      </c>
      <c r="J790" t="s">
        <v>97</v>
      </c>
      <c r="K790">
        <v>2023</v>
      </c>
      <c r="L790" t="s">
        <v>60</v>
      </c>
      <c r="M790" t="s">
        <v>5924</v>
      </c>
      <c r="N790" t="s">
        <v>5913</v>
      </c>
      <c r="O790" t="s">
        <v>5917</v>
      </c>
      <c r="P790" t="s">
        <v>5925</v>
      </c>
      <c r="Q790" t="s">
        <v>5926</v>
      </c>
      <c r="R790">
        <v>46000</v>
      </c>
      <c r="S790">
        <v>56000</v>
      </c>
      <c r="T790">
        <v>0.17860000000000001</v>
      </c>
      <c r="U790" t="s">
        <v>5920</v>
      </c>
      <c r="V790">
        <v>12</v>
      </c>
      <c r="W790" s="1">
        <v>44847</v>
      </c>
      <c r="X790" t="s">
        <v>5894</v>
      </c>
      <c r="Y790">
        <v>224</v>
      </c>
      <c r="Z790">
        <v>96</v>
      </c>
      <c r="AA790">
        <v>304</v>
      </c>
      <c r="AB790">
        <v>54</v>
      </c>
      <c r="AC790">
        <v>10</v>
      </c>
      <c r="AD790">
        <v>2484000</v>
      </c>
      <c r="AE790" t="s">
        <v>6025</v>
      </c>
      <c r="AF790" s="1">
        <v>46203</v>
      </c>
      <c r="AG790" t="s">
        <v>6403</v>
      </c>
      <c r="AH790" t="s">
        <v>6035</v>
      </c>
      <c r="AI790" t="s">
        <v>6028</v>
      </c>
      <c r="AJ790" t="s">
        <v>6925</v>
      </c>
      <c r="AK790">
        <v>168000</v>
      </c>
      <c r="AL790">
        <v>24528</v>
      </c>
      <c r="AM790">
        <v>143472</v>
      </c>
      <c r="AN790">
        <v>138000</v>
      </c>
      <c r="AO790">
        <v>5472</v>
      </c>
      <c r="AP790">
        <v>3.8100000000000002E-2</v>
      </c>
    </row>
    <row r="791" spans="1:42" hidden="1" x14ac:dyDescent="0.35">
      <c r="A791" t="s">
        <v>1339</v>
      </c>
      <c r="B791" s="1">
        <v>45046</v>
      </c>
      <c r="C791" t="s">
        <v>1299</v>
      </c>
      <c r="D791" t="s">
        <v>78</v>
      </c>
      <c r="E791">
        <v>1</v>
      </c>
      <c r="F791" t="s">
        <v>58</v>
      </c>
      <c r="G791" t="s">
        <v>71</v>
      </c>
      <c r="H791" t="s">
        <v>25</v>
      </c>
      <c r="I791" t="s">
        <v>26</v>
      </c>
      <c r="J791" t="s">
        <v>44</v>
      </c>
      <c r="K791">
        <v>2023</v>
      </c>
      <c r="L791" t="s">
        <v>35</v>
      </c>
      <c r="M791" t="s">
        <v>5992</v>
      </c>
      <c r="N791" t="s">
        <v>5989</v>
      </c>
      <c r="O791" t="s">
        <v>5993</v>
      </c>
      <c r="P791" t="s">
        <v>5899</v>
      </c>
      <c r="Q791" t="s">
        <v>5994</v>
      </c>
      <c r="R791">
        <v>850</v>
      </c>
      <c r="S791">
        <v>1200</v>
      </c>
      <c r="T791">
        <v>0.29170000000000001</v>
      </c>
      <c r="U791" t="s">
        <v>5901</v>
      </c>
      <c r="V791">
        <v>6</v>
      </c>
      <c r="W791" s="1">
        <v>45066</v>
      </c>
      <c r="X791" t="s">
        <v>5894</v>
      </c>
      <c r="Y791">
        <v>275</v>
      </c>
      <c r="Z791">
        <v>92</v>
      </c>
      <c r="AA791">
        <v>285</v>
      </c>
      <c r="AB791">
        <v>78</v>
      </c>
      <c r="AC791">
        <v>10</v>
      </c>
      <c r="AD791">
        <v>66300</v>
      </c>
      <c r="AE791" t="s">
        <v>6025</v>
      </c>
      <c r="AF791" s="1">
        <v>46203</v>
      </c>
      <c r="AG791" t="s">
        <v>6403</v>
      </c>
      <c r="AH791" t="s">
        <v>6035</v>
      </c>
      <c r="AI791" t="s">
        <v>6028</v>
      </c>
      <c r="AJ791" t="s">
        <v>6924</v>
      </c>
      <c r="AK791">
        <v>1200</v>
      </c>
      <c r="AL791">
        <v>155.88</v>
      </c>
      <c r="AM791">
        <v>1044.1199999999999</v>
      </c>
      <c r="AN791">
        <v>850</v>
      </c>
      <c r="AO791">
        <v>194.12</v>
      </c>
      <c r="AP791">
        <v>0.18590000000000001</v>
      </c>
    </row>
    <row r="792" spans="1:42" hidden="1" x14ac:dyDescent="0.35">
      <c r="A792" t="s">
        <v>1194</v>
      </c>
      <c r="B792" s="1">
        <v>44929</v>
      </c>
      <c r="C792" t="s">
        <v>1195</v>
      </c>
      <c r="D792" t="s">
        <v>14</v>
      </c>
      <c r="E792">
        <v>1</v>
      </c>
      <c r="F792" t="s">
        <v>48</v>
      </c>
      <c r="G792" t="s">
        <v>16</v>
      </c>
      <c r="H792" t="s">
        <v>32</v>
      </c>
      <c r="I792" t="s">
        <v>33</v>
      </c>
      <c r="J792" t="s">
        <v>112</v>
      </c>
      <c r="K792">
        <v>2023</v>
      </c>
      <c r="L792" t="s">
        <v>20</v>
      </c>
      <c r="M792" t="s">
        <v>5934</v>
      </c>
      <c r="N792" t="s">
        <v>5931</v>
      </c>
      <c r="O792" t="s">
        <v>5932</v>
      </c>
      <c r="P792" t="s">
        <v>5891</v>
      </c>
      <c r="Q792" t="s">
        <v>5935</v>
      </c>
      <c r="R792">
        <v>10800</v>
      </c>
      <c r="S792">
        <v>13500</v>
      </c>
      <c r="T792">
        <v>0.2</v>
      </c>
      <c r="U792" t="s">
        <v>5893</v>
      </c>
      <c r="V792">
        <v>12</v>
      </c>
      <c r="W792" s="1">
        <v>44567</v>
      </c>
      <c r="X792" t="s">
        <v>5894</v>
      </c>
      <c r="Y792">
        <v>169</v>
      </c>
      <c r="Z792">
        <v>68</v>
      </c>
      <c r="AA792">
        <v>202</v>
      </c>
      <c r="AB792">
        <v>85</v>
      </c>
      <c r="AC792">
        <v>10</v>
      </c>
      <c r="AD792">
        <v>918000</v>
      </c>
      <c r="AE792" t="s">
        <v>6025</v>
      </c>
      <c r="AF792" s="1">
        <v>46203</v>
      </c>
      <c r="AG792" t="s">
        <v>6559</v>
      </c>
      <c r="AH792" t="s">
        <v>6027</v>
      </c>
      <c r="AI792" t="s">
        <v>6028</v>
      </c>
      <c r="AJ792" t="s">
        <v>6924</v>
      </c>
      <c r="AK792">
        <v>13500</v>
      </c>
      <c r="AL792">
        <v>1008.45</v>
      </c>
      <c r="AM792">
        <v>12491.55</v>
      </c>
      <c r="AN792">
        <v>10800</v>
      </c>
      <c r="AO792">
        <v>1691.55</v>
      </c>
      <c r="AP792">
        <v>0.13539999999999999</v>
      </c>
    </row>
    <row r="793" spans="1:42" hidden="1" x14ac:dyDescent="0.35">
      <c r="A793" t="s">
        <v>1526</v>
      </c>
      <c r="B793" s="1">
        <v>45291</v>
      </c>
      <c r="C793" t="s">
        <v>1527</v>
      </c>
      <c r="D793" t="s">
        <v>180</v>
      </c>
      <c r="E793">
        <v>1</v>
      </c>
      <c r="F793" t="s">
        <v>30</v>
      </c>
      <c r="G793" t="s">
        <v>31</v>
      </c>
      <c r="H793" t="s">
        <v>32</v>
      </c>
      <c r="I793" t="s">
        <v>18</v>
      </c>
      <c r="J793" t="s">
        <v>155</v>
      </c>
      <c r="K793">
        <v>2023</v>
      </c>
      <c r="L793" t="s">
        <v>51</v>
      </c>
      <c r="M793" t="s">
        <v>5956</v>
      </c>
      <c r="N793" t="s">
        <v>5949</v>
      </c>
      <c r="O793" t="s">
        <v>5957</v>
      </c>
      <c r="P793" t="s">
        <v>5958</v>
      </c>
      <c r="Q793" t="s">
        <v>5959</v>
      </c>
      <c r="R793">
        <v>3100</v>
      </c>
      <c r="S793">
        <v>4200</v>
      </c>
      <c r="T793">
        <v>0.26190000000000002</v>
      </c>
      <c r="U793" t="s">
        <v>5909</v>
      </c>
      <c r="V793">
        <v>12</v>
      </c>
      <c r="W793" s="1">
        <v>45029</v>
      </c>
      <c r="X793" t="s">
        <v>5894</v>
      </c>
      <c r="Y793">
        <v>165</v>
      </c>
      <c r="Z793">
        <v>119</v>
      </c>
      <c r="AA793">
        <v>218</v>
      </c>
      <c r="AB793">
        <v>22</v>
      </c>
      <c r="AC793">
        <v>10</v>
      </c>
      <c r="AD793">
        <v>68200</v>
      </c>
      <c r="AE793" t="s">
        <v>6025</v>
      </c>
      <c r="AF793" s="1">
        <v>46203</v>
      </c>
      <c r="AG793" t="s">
        <v>6404</v>
      </c>
      <c r="AH793" t="s">
        <v>6027</v>
      </c>
      <c r="AI793" t="s">
        <v>6028</v>
      </c>
      <c r="AJ793" t="s">
        <v>6925</v>
      </c>
      <c r="AK793">
        <v>4200</v>
      </c>
      <c r="AL793">
        <v>116.76</v>
      </c>
      <c r="AM793">
        <v>4083.24</v>
      </c>
      <c r="AN793">
        <v>3100</v>
      </c>
      <c r="AO793">
        <v>983.24</v>
      </c>
      <c r="AP793">
        <v>0.24079999999999999</v>
      </c>
    </row>
    <row r="794" spans="1:42" hidden="1" x14ac:dyDescent="0.35">
      <c r="A794" t="s">
        <v>1378</v>
      </c>
      <c r="B794" s="1">
        <v>45061</v>
      </c>
      <c r="C794" t="s">
        <v>693</v>
      </c>
      <c r="D794" t="s">
        <v>23</v>
      </c>
      <c r="E794">
        <v>1</v>
      </c>
      <c r="F794" t="s">
        <v>24</v>
      </c>
      <c r="G794" t="s">
        <v>16</v>
      </c>
      <c r="H794" t="s">
        <v>17</v>
      </c>
      <c r="I794" t="s">
        <v>33</v>
      </c>
      <c r="J794" t="s">
        <v>75</v>
      </c>
      <c r="K794">
        <v>2023</v>
      </c>
      <c r="L794" t="s">
        <v>35</v>
      </c>
      <c r="M794" t="s">
        <v>5921</v>
      </c>
      <c r="N794" t="s">
        <v>5913</v>
      </c>
      <c r="O794" t="s">
        <v>5917</v>
      </c>
      <c r="P794" t="s">
        <v>5922</v>
      </c>
      <c r="Q794" t="s">
        <v>5923</v>
      </c>
      <c r="R794">
        <v>57000</v>
      </c>
      <c r="S794">
        <v>69000</v>
      </c>
      <c r="T794">
        <v>0.1739</v>
      </c>
      <c r="U794" t="s">
        <v>5920</v>
      </c>
      <c r="V794">
        <v>12</v>
      </c>
      <c r="W794" s="1">
        <v>44862</v>
      </c>
      <c r="X794" t="s">
        <v>5894</v>
      </c>
      <c r="Y794">
        <v>244</v>
      </c>
      <c r="Z794">
        <v>55</v>
      </c>
      <c r="AA794">
        <v>276</v>
      </c>
      <c r="AB794">
        <v>9</v>
      </c>
      <c r="AC794">
        <v>10</v>
      </c>
      <c r="AD794">
        <v>513000</v>
      </c>
      <c r="AE794" t="s">
        <v>6025</v>
      </c>
      <c r="AF794" s="1">
        <v>46203</v>
      </c>
      <c r="AG794" t="s">
        <v>6405</v>
      </c>
      <c r="AH794" t="s">
        <v>6035</v>
      </c>
      <c r="AI794" t="s">
        <v>6028</v>
      </c>
      <c r="AJ794" t="s">
        <v>6924</v>
      </c>
      <c r="AK794">
        <v>69000</v>
      </c>
      <c r="AL794">
        <v>1704.3</v>
      </c>
      <c r="AM794">
        <v>67295.7</v>
      </c>
      <c r="AN794">
        <v>57000</v>
      </c>
      <c r="AO794">
        <v>10295.700000000001</v>
      </c>
      <c r="AP794">
        <v>0.153</v>
      </c>
    </row>
    <row r="795" spans="1:42" hidden="1" x14ac:dyDescent="0.35">
      <c r="A795" t="s">
        <v>1202</v>
      </c>
      <c r="B795" s="1">
        <v>44941</v>
      </c>
      <c r="C795" t="s">
        <v>1203</v>
      </c>
      <c r="D795" t="s">
        <v>14</v>
      </c>
      <c r="E795">
        <v>4</v>
      </c>
      <c r="F795" t="s">
        <v>24</v>
      </c>
      <c r="G795" t="s">
        <v>16</v>
      </c>
      <c r="H795" t="s">
        <v>32</v>
      </c>
      <c r="I795" t="s">
        <v>18</v>
      </c>
      <c r="J795" t="s">
        <v>112</v>
      </c>
      <c r="K795">
        <v>2023</v>
      </c>
      <c r="L795" t="s">
        <v>20</v>
      </c>
      <c r="M795" t="s">
        <v>5934</v>
      </c>
      <c r="N795" t="s">
        <v>5931</v>
      </c>
      <c r="O795" t="s">
        <v>5932</v>
      </c>
      <c r="P795" t="s">
        <v>5891</v>
      </c>
      <c r="Q795" t="s">
        <v>5935</v>
      </c>
      <c r="R795">
        <v>10800</v>
      </c>
      <c r="S795">
        <v>13500</v>
      </c>
      <c r="T795">
        <v>0.2</v>
      </c>
      <c r="U795" t="s">
        <v>5893</v>
      </c>
      <c r="V795">
        <v>12</v>
      </c>
      <c r="W795" s="1">
        <v>44567</v>
      </c>
      <c r="X795" t="s">
        <v>5894</v>
      </c>
      <c r="Y795">
        <v>169</v>
      </c>
      <c r="Z795">
        <v>68</v>
      </c>
      <c r="AA795">
        <v>202</v>
      </c>
      <c r="AB795">
        <v>85</v>
      </c>
      <c r="AC795">
        <v>10</v>
      </c>
      <c r="AD795">
        <v>918000</v>
      </c>
      <c r="AE795" t="s">
        <v>6025</v>
      </c>
      <c r="AF795" s="1">
        <v>46203</v>
      </c>
      <c r="AG795" t="s">
        <v>6462</v>
      </c>
      <c r="AH795" t="s">
        <v>6027</v>
      </c>
      <c r="AI795" t="s">
        <v>6028</v>
      </c>
      <c r="AJ795" t="s">
        <v>6924</v>
      </c>
      <c r="AK795">
        <v>54000</v>
      </c>
      <c r="AL795">
        <v>351</v>
      </c>
      <c r="AM795">
        <v>53649</v>
      </c>
      <c r="AN795">
        <v>43200</v>
      </c>
      <c r="AO795">
        <v>10449</v>
      </c>
      <c r="AP795">
        <v>0.1948</v>
      </c>
    </row>
    <row r="796" spans="1:42" hidden="1" x14ac:dyDescent="0.35">
      <c r="A796" t="s">
        <v>1207</v>
      </c>
      <c r="B796" s="1">
        <v>45119</v>
      </c>
      <c r="C796" t="s">
        <v>782</v>
      </c>
      <c r="D796" t="s">
        <v>82</v>
      </c>
      <c r="E796">
        <v>3</v>
      </c>
      <c r="F796" t="s">
        <v>48</v>
      </c>
      <c r="G796" t="s">
        <v>96</v>
      </c>
      <c r="H796" t="s">
        <v>25</v>
      </c>
      <c r="I796" t="s">
        <v>43</v>
      </c>
      <c r="J796" t="s">
        <v>97</v>
      </c>
      <c r="K796">
        <v>2023</v>
      </c>
      <c r="L796" t="s">
        <v>60</v>
      </c>
      <c r="M796" t="s">
        <v>5895</v>
      </c>
      <c r="N796" t="s">
        <v>5889</v>
      </c>
      <c r="O796" t="s">
        <v>5890</v>
      </c>
      <c r="P796" t="s">
        <v>5891</v>
      </c>
      <c r="Q796" t="s">
        <v>5896</v>
      </c>
      <c r="R796">
        <v>78000</v>
      </c>
      <c r="S796">
        <v>95000</v>
      </c>
      <c r="T796">
        <v>0.1789</v>
      </c>
      <c r="U796" t="s">
        <v>5893</v>
      </c>
      <c r="V796">
        <v>12</v>
      </c>
      <c r="W796" s="1">
        <v>45187</v>
      </c>
      <c r="X796" t="s">
        <v>5894</v>
      </c>
      <c r="Y796">
        <v>351</v>
      </c>
      <c r="Z796">
        <v>112</v>
      </c>
      <c r="AA796">
        <v>335</v>
      </c>
      <c r="AB796">
        <v>32</v>
      </c>
      <c r="AC796">
        <v>10</v>
      </c>
      <c r="AD796">
        <v>2496000</v>
      </c>
      <c r="AE796" t="s">
        <v>6025</v>
      </c>
      <c r="AF796" s="1">
        <v>46203</v>
      </c>
      <c r="AG796" t="s">
        <v>6436</v>
      </c>
      <c r="AH796" t="s">
        <v>6027</v>
      </c>
      <c r="AI796" t="s">
        <v>6028</v>
      </c>
      <c r="AJ796" t="s">
        <v>6925</v>
      </c>
      <c r="AK796">
        <v>285000</v>
      </c>
      <c r="AL796">
        <v>7467</v>
      </c>
      <c r="AM796">
        <v>277533</v>
      </c>
      <c r="AN796">
        <v>234000</v>
      </c>
      <c r="AO796">
        <v>43533</v>
      </c>
      <c r="AP796">
        <v>0.15690000000000001</v>
      </c>
    </row>
    <row r="797" spans="1:42" x14ac:dyDescent="0.35">
      <c r="A797" t="s">
        <v>1208</v>
      </c>
      <c r="B797" s="1">
        <v>45039</v>
      </c>
      <c r="C797" t="s">
        <v>1209</v>
      </c>
      <c r="D797" t="s">
        <v>54</v>
      </c>
      <c r="E797">
        <v>2</v>
      </c>
      <c r="F797" t="s">
        <v>24</v>
      </c>
      <c r="G797" t="s">
        <v>31</v>
      </c>
      <c r="H797" t="s">
        <v>32</v>
      </c>
      <c r="I797" t="s">
        <v>26</v>
      </c>
      <c r="J797" t="s">
        <v>44</v>
      </c>
      <c r="K797">
        <v>2023</v>
      </c>
      <c r="L797" t="s">
        <v>35</v>
      </c>
      <c r="M797" t="s">
        <v>5888</v>
      </c>
      <c r="N797" t="s">
        <v>5889</v>
      </c>
      <c r="O797" t="s">
        <v>5890</v>
      </c>
      <c r="P797" t="s">
        <v>5891</v>
      </c>
      <c r="Q797" t="s">
        <v>5892</v>
      </c>
      <c r="R797">
        <v>52000</v>
      </c>
      <c r="S797">
        <v>65000</v>
      </c>
      <c r="T797">
        <v>0.2</v>
      </c>
      <c r="U797" t="s">
        <v>5893</v>
      </c>
      <c r="V797">
        <v>12</v>
      </c>
      <c r="W797" s="1">
        <v>45506</v>
      </c>
      <c r="X797" t="s">
        <v>5894</v>
      </c>
      <c r="Y797">
        <v>302</v>
      </c>
      <c r="Z797">
        <v>109</v>
      </c>
      <c r="AA797">
        <v>415</v>
      </c>
      <c r="AB797">
        <v>0</v>
      </c>
      <c r="AC797">
        <v>10</v>
      </c>
      <c r="AD797">
        <v>0</v>
      </c>
      <c r="AE797" t="s">
        <v>6029</v>
      </c>
      <c r="AF797" s="1">
        <v>46203</v>
      </c>
      <c r="AG797" t="s">
        <v>6507</v>
      </c>
      <c r="AH797" t="s">
        <v>6035</v>
      </c>
      <c r="AI797" t="s">
        <v>6028</v>
      </c>
      <c r="AJ797" t="s">
        <v>6924</v>
      </c>
      <c r="AK797">
        <v>130000</v>
      </c>
      <c r="AL797">
        <v>2821</v>
      </c>
      <c r="AM797">
        <v>127179</v>
      </c>
      <c r="AN797">
        <v>104000</v>
      </c>
      <c r="AO797">
        <v>23179</v>
      </c>
      <c r="AP797">
        <v>0.18229999999999999</v>
      </c>
    </row>
    <row r="798" spans="1:42" hidden="1" x14ac:dyDescent="0.35">
      <c r="A798" t="s">
        <v>1210</v>
      </c>
      <c r="B798" s="1">
        <v>45232</v>
      </c>
      <c r="C798" t="s">
        <v>1211</v>
      </c>
      <c r="D798" t="s">
        <v>65</v>
      </c>
      <c r="E798">
        <v>1</v>
      </c>
      <c r="F798" t="s">
        <v>15</v>
      </c>
      <c r="G798" t="s">
        <v>79</v>
      </c>
      <c r="H798" t="s">
        <v>17</v>
      </c>
      <c r="I798" t="s">
        <v>43</v>
      </c>
      <c r="J798" t="s">
        <v>50</v>
      </c>
      <c r="K798">
        <v>2023</v>
      </c>
      <c r="L798" t="s">
        <v>51</v>
      </c>
      <c r="M798" t="s">
        <v>5906</v>
      </c>
      <c r="N798" t="s">
        <v>5889</v>
      </c>
      <c r="O798" t="s">
        <v>5898</v>
      </c>
      <c r="P798" t="s">
        <v>5907</v>
      </c>
      <c r="Q798" t="s">
        <v>5908</v>
      </c>
      <c r="R798">
        <v>17500</v>
      </c>
      <c r="S798">
        <v>22000</v>
      </c>
      <c r="T798">
        <v>0.20449999999999999</v>
      </c>
      <c r="U798" t="s">
        <v>5909</v>
      </c>
      <c r="V798">
        <v>12</v>
      </c>
      <c r="W798" s="1">
        <v>45337</v>
      </c>
      <c r="X798" t="s">
        <v>5894</v>
      </c>
      <c r="Y798">
        <v>373</v>
      </c>
      <c r="Z798">
        <v>88</v>
      </c>
      <c r="AA798">
        <v>389</v>
      </c>
      <c r="AB798">
        <v>78</v>
      </c>
      <c r="AC798">
        <v>10</v>
      </c>
      <c r="AD798">
        <v>1365000</v>
      </c>
      <c r="AE798" t="s">
        <v>6025</v>
      </c>
      <c r="AF798" s="1">
        <v>46203</v>
      </c>
      <c r="AG798" t="s">
        <v>6560</v>
      </c>
      <c r="AH798" t="s">
        <v>6035</v>
      </c>
      <c r="AI798" t="s">
        <v>6028</v>
      </c>
      <c r="AJ798" t="s">
        <v>6925</v>
      </c>
      <c r="AK798">
        <v>22000</v>
      </c>
      <c r="AL798">
        <v>1280.4000000000001</v>
      </c>
      <c r="AM798">
        <v>20719.599999999999</v>
      </c>
      <c r="AN798">
        <v>17500</v>
      </c>
      <c r="AO798">
        <v>3219.6</v>
      </c>
      <c r="AP798">
        <v>0.15540000000000001</v>
      </c>
    </row>
    <row r="799" spans="1:42" hidden="1" x14ac:dyDescent="0.35">
      <c r="A799" t="s">
        <v>1410</v>
      </c>
      <c r="B799" s="1">
        <v>45079</v>
      </c>
      <c r="C799" t="s">
        <v>706</v>
      </c>
      <c r="D799" t="s">
        <v>78</v>
      </c>
      <c r="E799">
        <v>2</v>
      </c>
      <c r="F799" t="s">
        <v>58</v>
      </c>
      <c r="G799" t="s">
        <v>67</v>
      </c>
      <c r="H799" t="s">
        <v>17</v>
      </c>
      <c r="I799" t="s">
        <v>33</v>
      </c>
      <c r="J799" t="s">
        <v>34</v>
      </c>
      <c r="K799">
        <v>2023</v>
      </c>
      <c r="L799" t="s">
        <v>35</v>
      </c>
      <c r="M799" t="s">
        <v>5992</v>
      </c>
      <c r="N799" t="s">
        <v>5989</v>
      </c>
      <c r="O799" t="s">
        <v>5993</v>
      </c>
      <c r="P799" t="s">
        <v>5899</v>
      </c>
      <c r="Q799" t="s">
        <v>5994</v>
      </c>
      <c r="R799">
        <v>850</v>
      </c>
      <c r="S799">
        <v>1200</v>
      </c>
      <c r="T799">
        <v>0.29170000000000001</v>
      </c>
      <c r="U799" t="s">
        <v>5901</v>
      </c>
      <c r="V799">
        <v>6</v>
      </c>
      <c r="W799" s="1">
        <v>45066</v>
      </c>
      <c r="X799" t="s">
        <v>5894</v>
      </c>
      <c r="Y799">
        <v>275</v>
      </c>
      <c r="Z799">
        <v>92</v>
      </c>
      <c r="AA799">
        <v>285</v>
      </c>
      <c r="AB799">
        <v>78</v>
      </c>
      <c r="AC799">
        <v>10</v>
      </c>
      <c r="AD799">
        <v>66300</v>
      </c>
      <c r="AE799" t="s">
        <v>6025</v>
      </c>
      <c r="AF799" s="1">
        <v>46203</v>
      </c>
      <c r="AG799" t="s">
        <v>6410</v>
      </c>
      <c r="AH799" t="s">
        <v>6027</v>
      </c>
      <c r="AI799" t="s">
        <v>6028</v>
      </c>
      <c r="AJ799" t="s">
        <v>6924</v>
      </c>
      <c r="AK799">
        <v>2400</v>
      </c>
      <c r="AL799">
        <v>229.68</v>
      </c>
      <c r="AM799">
        <v>2170.3200000000002</v>
      </c>
      <c r="AN799">
        <v>1700</v>
      </c>
      <c r="AO799">
        <v>470.32</v>
      </c>
      <c r="AP799">
        <v>0.2167</v>
      </c>
    </row>
    <row r="800" spans="1:42" hidden="1" x14ac:dyDescent="0.35">
      <c r="A800" t="s">
        <v>1214</v>
      </c>
      <c r="B800" s="1">
        <v>45002</v>
      </c>
      <c r="C800" t="s">
        <v>1215</v>
      </c>
      <c r="D800" t="s">
        <v>65</v>
      </c>
      <c r="E800">
        <v>1</v>
      </c>
      <c r="F800" t="s">
        <v>24</v>
      </c>
      <c r="G800" t="s">
        <v>16</v>
      </c>
      <c r="H800" t="s">
        <v>25</v>
      </c>
      <c r="I800" t="s">
        <v>33</v>
      </c>
      <c r="J800" t="s">
        <v>39</v>
      </c>
      <c r="K800">
        <v>2023</v>
      </c>
      <c r="L800" t="s">
        <v>20</v>
      </c>
      <c r="M800" t="s">
        <v>5906</v>
      </c>
      <c r="N800" t="s">
        <v>5889</v>
      </c>
      <c r="O800" t="s">
        <v>5898</v>
      </c>
      <c r="P800" t="s">
        <v>5907</v>
      </c>
      <c r="Q800" t="s">
        <v>5908</v>
      </c>
      <c r="R800">
        <v>17500</v>
      </c>
      <c r="S800">
        <v>22000</v>
      </c>
      <c r="T800">
        <v>0.20449999999999999</v>
      </c>
      <c r="U800" t="s">
        <v>5909</v>
      </c>
      <c r="V800">
        <v>12</v>
      </c>
      <c r="W800" s="1">
        <v>45337</v>
      </c>
      <c r="X800" t="s">
        <v>5894</v>
      </c>
      <c r="Y800">
        <v>373</v>
      </c>
      <c r="Z800">
        <v>88</v>
      </c>
      <c r="AA800">
        <v>389</v>
      </c>
      <c r="AB800">
        <v>78</v>
      </c>
      <c r="AC800">
        <v>10</v>
      </c>
      <c r="AD800">
        <v>1365000</v>
      </c>
      <c r="AE800" t="s">
        <v>6025</v>
      </c>
      <c r="AF800" s="1">
        <v>46203</v>
      </c>
      <c r="AG800" t="s">
        <v>6521</v>
      </c>
      <c r="AH800" t="s">
        <v>6035</v>
      </c>
      <c r="AI800" t="s">
        <v>6028</v>
      </c>
      <c r="AJ800" t="s">
        <v>6924</v>
      </c>
      <c r="AK800">
        <v>22000</v>
      </c>
      <c r="AL800">
        <v>1936</v>
      </c>
      <c r="AM800">
        <v>20064</v>
      </c>
      <c r="AN800">
        <v>17500</v>
      </c>
      <c r="AO800">
        <v>2564</v>
      </c>
      <c r="AP800">
        <v>0.1278</v>
      </c>
    </row>
    <row r="801" spans="1:42" hidden="1" x14ac:dyDescent="0.35">
      <c r="A801" t="s">
        <v>1216</v>
      </c>
      <c r="B801" s="1">
        <v>45067</v>
      </c>
      <c r="C801" t="s">
        <v>1217</v>
      </c>
      <c r="D801" t="s">
        <v>95</v>
      </c>
      <c r="E801">
        <v>1</v>
      </c>
      <c r="F801" t="s">
        <v>48</v>
      </c>
      <c r="G801" t="s">
        <v>31</v>
      </c>
      <c r="H801" t="s">
        <v>17</v>
      </c>
      <c r="I801" t="s">
        <v>33</v>
      </c>
      <c r="J801" t="s">
        <v>75</v>
      </c>
      <c r="K801">
        <v>2023</v>
      </c>
      <c r="L801" t="s">
        <v>35</v>
      </c>
      <c r="M801" t="s">
        <v>5948</v>
      </c>
      <c r="N801" t="s">
        <v>5949</v>
      </c>
      <c r="O801" t="s">
        <v>5950</v>
      </c>
      <c r="P801" t="s">
        <v>5951</v>
      </c>
      <c r="Q801" t="s">
        <v>5952</v>
      </c>
      <c r="R801">
        <v>2900</v>
      </c>
      <c r="S801">
        <v>3800</v>
      </c>
      <c r="T801">
        <v>0.23680000000000001</v>
      </c>
      <c r="U801" t="s">
        <v>5940</v>
      </c>
      <c r="V801">
        <v>12</v>
      </c>
      <c r="W801" s="1">
        <v>45359</v>
      </c>
      <c r="X801" t="s">
        <v>5894</v>
      </c>
      <c r="Y801">
        <v>220</v>
      </c>
      <c r="Z801">
        <v>49</v>
      </c>
      <c r="AA801">
        <v>227</v>
      </c>
      <c r="AB801">
        <v>23</v>
      </c>
      <c r="AC801">
        <v>10</v>
      </c>
      <c r="AD801">
        <v>66700</v>
      </c>
      <c r="AE801" t="s">
        <v>6025</v>
      </c>
      <c r="AF801" s="1">
        <v>46203</v>
      </c>
      <c r="AG801" t="s">
        <v>6562</v>
      </c>
      <c r="AH801" t="s">
        <v>6027</v>
      </c>
      <c r="AI801" t="s">
        <v>6028</v>
      </c>
      <c r="AJ801" t="s">
        <v>6924</v>
      </c>
      <c r="AK801">
        <v>3800</v>
      </c>
      <c r="AL801">
        <v>20.52</v>
      </c>
      <c r="AM801">
        <v>3779.48</v>
      </c>
      <c r="AN801">
        <v>2900</v>
      </c>
      <c r="AO801">
        <v>879.48</v>
      </c>
      <c r="AP801">
        <v>0.23269999999999999</v>
      </c>
    </row>
    <row r="802" spans="1:42" hidden="1" x14ac:dyDescent="0.35">
      <c r="A802" t="s">
        <v>1392</v>
      </c>
      <c r="B802" s="1">
        <v>44940</v>
      </c>
      <c r="C802" t="s">
        <v>1393</v>
      </c>
      <c r="D802" t="s">
        <v>180</v>
      </c>
      <c r="E802">
        <v>1</v>
      </c>
      <c r="F802" t="s">
        <v>24</v>
      </c>
      <c r="G802" t="s">
        <v>31</v>
      </c>
      <c r="H802" t="s">
        <v>17</v>
      </c>
      <c r="I802" t="s">
        <v>43</v>
      </c>
      <c r="J802" t="s">
        <v>112</v>
      </c>
      <c r="K802">
        <v>2023</v>
      </c>
      <c r="L802" t="s">
        <v>20</v>
      </c>
      <c r="M802" t="s">
        <v>5956</v>
      </c>
      <c r="N802" t="s">
        <v>5949</v>
      </c>
      <c r="O802" t="s">
        <v>5957</v>
      </c>
      <c r="P802" t="s">
        <v>5958</v>
      </c>
      <c r="Q802" t="s">
        <v>5959</v>
      </c>
      <c r="R802">
        <v>3100</v>
      </c>
      <c r="S802">
        <v>4200</v>
      </c>
      <c r="T802">
        <v>0.26190000000000002</v>
      </c>
      <c r="U802" t="s">
        <v>5909</v>
      </c>
      <c r="V802">
        <v>12</v>
      </c>
      <c r="W802" s="1">
        <v>45029</v>
      </c>
      <c r="X802" t="s">
        <v>5894</v>
      </c>
      <c r="Y802">
        <v>165</v>
      </c>
      <c r="Z802">
        <v>119</v>
      </c>
      <c r="AA802">
        <v>218</v>
      </c>
      <c r="AB802">
        <v>22</v>
      </c>
      <c r="AC802">
        <v>10</v>
      </c>
      <c r="AD802">
        <v>68200</v>
      </c>
      <c r="AE802" t="s">
        <v>6025</v>
      </c>
      <c r="AF802" s="1">
        <v>46203</v>
      </c>
      <c r="AG802" t="s">
        <v>6414</v>
      </c>
      <c r="AH802" t="s">
        <v>6035</v>
      </c>
      <c r="AI802" t="s">
        <v>6028</v>
      </c>
      <c r="AJ802" t="s">
        <v>6924</v>
      </c>
      <c r="AK802">
        <v>4200</v>
      </c>
      <c r="AL802">
        <v>52.5</v>
      </c>
      <c r="AM802">
        <v>4147.5</v>
      </c>
      <c r="AN802">
        <v>3100</v>
      </c>
      <c r="AO802">
        <v>1047.5</v>
      </c>
      <c r="AP802">
        <v>0.25259999999999999</v>
      </c>
    </row>
    <row r="803" spans="1:42" hidden="1" x14ac:dyDescent="0.35">
      <c r="A803" t="s">
        <v>1226</v>
      </c>
      <c r="B803" s="1">
        <v>45028</v>
      </c>
      <c r="C803" t="s">
        <v>1227</v>
      </c>
      <c r="D803" t="s">
        <v>183</v>
      </c>
      <c r="E803">
        <v>1</v>
      </c>
      <c r="F803" t="s">
        <v>24</v>
      </c>
      <c r="G803" t="s">
        <v>96</v>
      </c>
      <c r="H803" t="s">
        <v>32</v>
      </c>
      <c r="I803" t="s">
        <v>26</v>
      </c>
      <c r="J803" t="s">
        <v>44</v>
      </c>
      <c r="K803">
        <v>2023</v>
      </c>
      <c r="L803" t="s">
        <v>35</v>
      </c>
      <c r="M803" t="s">
        <v>6010</v>
      </c>
      <c r="N803" t="s">
        <v>5949</v>
      </c>
      <c r="O803" t="s">
        <v>6011</v>
      </c>
      <c r="P803" t="s">
        <v>6012</v>
      </c>
      <c r="Q803" t="s">
        <v>6013</v>
      </c>
      <c r="R803">
        <v>2700</v>
      </c>
      <c r="S803">
        <v>3500</v>
      </c>
      <c r="T803">
        <v>0.2286</v>
      </c>
      <c r="U803" t="s">
        <v>5920</v>
      </c>
      <c r="V803">
        <v>12</v>
      </c>
      <c r="W803" s="1">
        <v>45369</v>
      </c>
      <c r="X803" t="s">
        <v>5894</v>
      </c>
      <c r="Y803">
        <v>71</v>
      </c>
      <c r="Z803">
        <v>95</v>
      </c>
      <c r="AA803">
        <v>147</v>
      </c>
      <c r="AB803">
        <v>51</v>
      </c>
      <c r="AC803">
        <v>10</v>
      </c>
      <c r="AD803">
        <v>137700</v>
      </c>
      <c r="AE803" t="s">
        <v>6025</v>
      </c>
      <c r="AF803" s="1">
        <v>46203</v>
      </c>
      <c r="AG803" t="s">
        <v>6415</v>
      </c>
      <c r="AH803" t="s">
        <v>6027</v>
      </c>
      <c r="AI803" t="s">
        <v>6028</v>
      </c>
      <c r="AJ803" t="s">
        <v>6924</v>
      </c>
      <c r="AK803">
        <v>3500</v>
      </c>
      <c r="AL803">
        <v>6.65</v>
      </c>
      <c r="AM803">
        <v>3493.35</v>
      </c>
      <c r="AN803">
        <v>2700</v>
      </c>
      <c r="AO803">
        <v>793.35</v>
      </c>
      <c r="AP803">
        <v>0.2271</v>
      </c>
    </row>
    <row r="804" spans="1:42" x14ac:dyDescent="0.35">
      <c r="A804" t="s">
        <v>1228</v>
      </c>
      <c r="B804" s="1">
        <v>44929</v>
      </c>
      <c r="C804" t="s">
        <v>1229</v>
      </c>
      <c r="D804" t="s">
        <v>54</v>
      </c>
      <c r="E804">
        <v>1</v>
      </c>
      <c r="F804" t="s">
        <v>128</v>
      </c>
      <c r="G804" t="s">
        <v>71</v>
      </c>
      <c r="H804" t="s">
        <v>17</v>
      </c>
      <c r="I804" t="s">
        <v>43</v>
      </c>
      <c r="J804" t="s">
        <v>112</v>
      </c>
      <c r="K804">
        <v>2023</v>
      </c>
      <c r="L804" t="s">
        <v>20</v>
      </c>
      <c r="M804" t="s">
        <v>5888</v>
      </c>
      <c r="N804" t="s">
        <v>5889</v>
      </c>
      <c r="O804" t="s">
        <v>5890</v>
      </c>
      <c r="P804" t="s">
        <v>5891</v>
      </c>
      <c r="Q804" t="s">
        <v>5892</v>
      </c>
      <c r="R804">
        <v>52000</v>
      </c>
      <c r="S804">
        <v>65000</v>
      </c>
      <c r="T804">
        <v>0.2</v>
      </c>
      <c r="U804" t="s">
        <v>5893</v>
      </c>
      <c r="V804">
        <v>12</v>
      </c>
      <c r="W804" s="1">
        <v>45506</v>
      </c>
      <c r="X804" t="s">
        <v>5894</v>
      </c>
      <c r="Y804">
        <v>302</v>
      </c>
      <c r="Z804">
        <v>109</v>
      </c>
      <c r="AA804">
        <v>415</v>
      </c>
      <c r="AB804">
        <v>0</v>
      </c>
      <c r="AC804">
        <v>10</v>
      </c>
      <c r="AD804">
        <v>0</v>
      </c>
      <c r="AE804" t="s">
        <v>6029</v>
      </c>
      <c r="AF804" s="1">
        <v>46203</v>
      </c>
      <c r="AG804" t="s">
        <v>6443</v>
      </c>
      <c r="AH804" t="s">
        <v>6027</v>
      </c>
      <c r="AI804" t="s">
        <v>6028</v>
      </c>
      <c r="AJ804" t="s">
        <v>6924</v>
      </c>
      <c r="AK804">
        <v>65000</v>
      </c>
      <c r="AL804">
        <v>6220.5</v>
      </c>
      <c r="AM804">
        <v>58779.5</v>
      </c>
      <c r="AN804">
        <v>52000</v>
      </c>
      <c r="AO804">
        <v>6779.5</v>
      </c>
      <c r="AP804">
        <v>0.1153</v>
      </c>
    </row>
    <row r="805" spans="1:42" hidden="1" x14ac:dyDescent="0.35">
      <c r="A805" t="s">
        <v>1230</v>
      </c>
      <c r="B805" s="1">
        <v>44992</v>
      </c>
      <c r="C805" t="s">
        <v>1231</v>
      </c>
      <c r="D805" t="s">
        <v>221</v>
      </c>
      <c r="E805">
        <v>3</v>
      </c>
      <c r="F805" t="s">
        <v>48</v>
      </c>
      <c r="G805" t="s">
        <v>96</v>
      </c>
      <c r="H805" t="s">
        <v>32</v>
      </c>
      <c r="I805" t="s">
        <v>18</v>
      </c>
      <c r="J805" t="s">
        <v>39</v>
      </c>
      <c r="K805">
        <v>2023</v>
      </c>
      <c r="L805" t="s">
        <v>20</v>
      </c>
      <c r="M805" t="s">
        <v>5966</v>
      </c>
      <c r="N805" t="s">
        <v>5967</v>
      </c>
      <c r="O805" t="s">
        <v>5968</v>
      </c>
      <c r="P805" t="s">
        <v>5899</v>
      </c>
      <c r="Q805" t="s">
        <v>5969</v>
      </c>
      <c r="R805">
        <v>11500</v>
      </c>
      <c r="S805">
        <v>14500</v>
      </c>
      <c r="T805">
        <v>0.2069</v>
      </c>
      <c r="U805" t="s">
        <v>5901</v>
      </c>
      <c r="V805">
        <v>12</v>
      </c>
      <c r="W805" s="1">
        <v>44903</v>
      </c>
      <c r="X805" t="s">
        <v>5894</v>
      </c>
      <c r="Y805">
        <v>217</v>
      </c>
      <c r="Z805">
        <v>53</v>
      </c>
      <c r="AA805">
        <v>253</v>
      </c>
      <c r="AB805">
        <v>61</v>
      </c>
      <c r="AC805">
        <v>10</v>
      </c>
      <c r="AD805">
        <v>701500</v>
      </c>
      <c r="AE805" t="s">
        <v>6025</v>
      </c>
      <c r="AF805" s="1">
        <v>46203</v>
      </c>
      <c r="AG805" t="s">
        <v>6550</v>
      </c>
      <c r="AH805" t="s">
        <v>6027</v>
      </c>
      <c r="AI805" t="s">
        <v>6028</v>
      </c>
      <c r="AJ805" t="s">
        <v>6924</v>
      </c>
      <c r="AK805">
        <v>43500</v>
      </c>
      <c r="AL805">
        <v>2283.75</v>
      </c>
      <c r="AM805">
        <v>41216.25</v>
      </c>
      <c r="AN805">
        <v>34500</v>
      </c>
      <c r="AO805">
        <v>6716.25</v>
      </c>
      <c r="AP805">
        <v>0.16300000000000001</v>
      </c>
    </row>
    <row r="806" spans="1:42" hidden="1" x14ac:dyDescent="0.35">
      <c r="A806" t="s">
        <v>1233</v>
      </c>
      <c r="B806" s="1">
        <v>45066</v>
      </c>
      <c r="C806" t="s">
        <v>1234</v>
      </c>
      <c r="D806" t="s">
        <v>95</v>
      </c>
      <c r="E806">
        <v>1</v>
      </c>
      <c r="F806" t="s">
        <v>24</v>
      </c>
      <c r="G806" t="s">
        <v>96</v>
      </c>
      <c r="H806" t="s">
        <v>17</v>
      </c>
      <c r="I806" t="s">
        <v>43</v>
      </c>
      <c r="J806" t="s">
        <v>75</v>
      </c>
      <c r="K806">
        <v>2023</v>
      </c>
      <c r="L806" t="s">
        <v>35</v>
      </c>
      <c r="M806" t="s">
        <v>5948</v>
      </c>
      <c r="N806" t="s">
        <v>5949</v>
      </c>
      <c r="O806" t="s">
        <v>5950</v>
      </c>
      <c r="P806" t="s">
        <v>5951</v>
      </c>
      <c r="Q806" t="s">
        <v>5952</v>
      </c>
      <c r="R806">
        <v>2900</v>
      </c>
      <c r="S806">
        <v>3800</v>
      </c>
      <c r="T806">
        <v>0.23680000000000001</v>
      </c>
      <c r="U806" t="s">
        <v>5940</v>
      </c>
      <c r="V806">
        <v>12</v>
      </c>
      <c r="W806" s="1">
        <v>45359</v>
      </c>
      <c r="X806" t="s">
        <v>5894</v>
      </c>
      <c r="Y806">
        <v>220</v>
      </c>
      <c r="Z806">
        <v>49</v>
      </c>
      <c r="AA806">
        <v>227</v>
      </c>
      <c r="AB806">
        <v>23</v>
      </c>
      <c r="AC806">
        <v>10</v>
      </c>
      <c r="AD806">
        <v>66700</v>
      </c>
      <c r="AE806" t="s">
        <v>6025</v>
      </c>
      <c r="AF806" s="1">
        <v>46203</v>
      </c>
      <c r="AG806" t="s">
        <v>6561</v>
      </c>
      <c r="AH806" t="s">
        <v>6035</v>
      </c>
      <c r="AI806" t="s">
        <v>6028</v>
      </c>
      <c r="AJ806" t="s">
        <v>6924</v>
      </c>
      <c r="AK806">
        <v>3800</v>
      </c>
      <c r="AL806">
        <v>346.56</v>
      </c>
      <c r="AM806">
        <v>3453.44</v>
      </c>
      <c r="AN806">
        <v>2900</v>
      </c>
      <c r="AO806">
        <v>553.44000000000005</v>
      </c>
      <c r="AP806">
        <v>0.1603</v>
      </c>
    </row>
    <row r="807" spans="1:42" x14ac:dyDescent="0.35">
      <c r="A807" t="s">
        <v>1235</v>
      </c>
      <c r="B807" s="1">
        <v>45144</v>
      </c>
      <c r="C807" t="s">
        <v>1128</v>
      </c>
      <c r="D807" t="s">
        <v>42</v>
      </c>
      <c r="E807">
        <v>1</v>
      </c>
      <c r="F807" t="s">
        <v>24</v>
      </c>
      <c r="G807" t="s">
        <v>31</v>
      </c>
      <c r="H807" t="s">
        <v>32</v>
      </c>
      <c r="I807" t="s">
        <v>43</v>
      </c>
      <c r="J807" t="s">
        <v>59</v>
      </c>
      <c r="K807">
        <v>2023</v>
      </c>
      <c r="L807" t="s">
        <v>60</v>
      </c>
      <c r="M807" t="s">
        <v>5897</v>
      </c>
      <c r="N807" t="s">
        <v>5889</v>
      </c>
      <c r="O807" t="s">
        <v>5898</v>
      </c>
      <c r="P807" t="s">
        <v>5899</v>
      </c>
      <c r="Q807" t="s">
        <v>5900</v>
      </c>
      <c r="R807">
        <v>31000</v>
      </c>
      <c r="S807">
        <v>38000</v>
      </c>
      <c r="T807">
        <v>0.1842</v>
      </c>
      <c r="U807" t="s">
        <v>5901</v>
      </c>
      <c r="V807">
        <v>12</v>
      </c>
      <c r="W807" s="1">
        <v>45246</v>
      </c>
      <c r="X807" t="s">
        <v>5894</v>
      </c>
      <c r="Y807">
        <v>278</v>
      </c>
      <c r="Z807">
        <v>80</v>
      </c>
      <c r="AA807">
        <v>346</v>
      </c>
      <c r="AB807">
        <v>0</v>
      </c>
      <c r="AC807">
        <v>10</v>
      </c>
      <c r="AD807">
        <v>0</v>
      </c>
      <c r="AE807" t="s">
        <v>6029</v>
      </c>
      <c r="AF807" s="1">
        <v>46203</v>
      </c>
      <c r="AG807" t="s">
        <v>6525</v>
      </c>
      <c r="AH807" t="s">
        <v>6027</v>
      </c>
      <c r="AI807" t="s">
        <v>6028</v>
      </c>
      <c r="AJ807" t="s">
        <v>6925</v>
      </c>
      <c r="AK807">
        <v>38000</v>
      </c>
      <c r="AL807">
        <v>3496</v>
      </c>
      <c r="AM807">
        <v>34504</v>
      </c>
      <c r="AN807">
        <v>31000</v>
      </c>
      <c r="AO807">
        <v>3504</v>
      </c>
      <c r="AP807">
        <v>0.1016</v>
      </c>
    </row>
    <row r="808" spans="1:42" hidden="1" x14ac:dyDescent="0.35">
      <c r="A808" t="s">
        <v>1236</v>
      </c>
      <c r="B808" s="1">
        <v>45157</v>
      </c>
      <c r="C808" t="s">
        <v>1237</v>
      </c>
      <c r="D808" t="s">
        <v>105</v>
      </c>
      <c r="E808">
        <v>1</v>
      </c>
      <c r="F808" t="s">
        <v>48</v>
      </c>
      <c r="G808" t="s">
        <v>31</v>
      </c>
      <c r="H808" t="s">
        <v>25</v>
      </c>
      <c r="I808" t="s">
        <v>43</v>
      </c>
      <c r="J808" t="s">
        <v>59</v>
      </c>
      <c r="K808">
        <v>2023</v>
      </c>
      <c r="L808" t="s">
        <v>60</v>
      </c>
      <c r="M808" t="s">
        <v>5916</v>
      </c>
      <c r="N808" t="s">
        <v>5913</v>
      </c>
      <c r="O808" t="s">
        <v>5917</v>
      </c>
      <c r="P808" t="s">
        <v>5918</v>
      </c>
      <c r="Q808" t="s">
        <v>5919</v>
      </c>
      <c r="R808">
        <v>63000</v>
      </c>
      <c r="S808">
        <v>76000</v>
      </c>
      <c r="T808">
        <v>0.1711</v>
      </c>
      <c r="U808" t="s">
        <v>5920</v>
      </c>
      <c r="V808">
        <v>12</v>
      </c>
      <c r="W808" s="1">
        <v>44617</v>
      </c>
      <c r="X808" t="s">
        <v>5894</v>
      </c>
      <c r="Y808">
        <v>252</v>
      </c>
      <c r="Z808">
        <v>75</v>
      </c>
      <c r="AA808">
        <v>289</v>
      </c>
      <c r="AB808">
        <v>48</v>
      </c>
      <c r="AC808">
        <v>10</v>
      </c>
      <c r="AD808">
        <v>3024000</v>
      </c>
      <c r="AE808" t="s">
        <v>6025</v>
      </c>
      <c r="AF808" s="1">
        <v>46203</v>
      </c>
      <c r="AG808" t="s">
        <v>6527</v>
      </c>
      <c r="AH808" t="s">
        <v>6035</v>
      </c>
      <c r="AI808" t="s">
        <v>6028</v>
      </c>
      <c r="AJ808" t="s">
        <v>6925</v>
      </c>
      <c r="AK808">
        <v>76000</v>
      </c>
      <c r="AL808">
        <v>7797.6</v>
      </c>
      <c r="AM808">
        <v>68202.399999999994</v>
      </c>
      <c r="AN808">
        <v>63000</v>
      </c>
      <c r="AO808">
        <v>5202.3999999999996</v>
      </c>
      <c r="AP808">
        <v>7.6300000000000007E-2</v>
      </c>
    </row>
    <row r="809" spans="1:42" hidden="1" x14ac:dyDescent="0.35">
      <c r="A809" t="s">
        <v>1415</v>
      </c>
      <c r="B809" s="1">
        <v>45124</v>
      </c>
      <c r="C809" t="s">
        <v>1416</v>
      </c>
      <c r="D809" t="s">
        <v>82</v>
      </c>
      <c r="E809">
        <v>2</v>
      </c>
      <c r="F809" t="s">
        <v>24</v>
      </c>
      <c r="G809" t="s">
        <v>71</v>
      </c>
      <c r="H809" t="s">
        <v>32</v>
      </c>
      <c r="I809" t="s">
        <v>18</v>
      </c>
      <c r="J809" t="s">
        <v>97</v>
      </c>
      <c r="K809">
        <v>2023</v>
      </c>
      <c r="L809" t="s">
        <v>60</v>
      </c>
      <c r="M809" t="s">
        <v>5895</v>
      </c>
      <c r="N809" t="s">
        <v>5889</v>
      </c>
      <c r="O809" t="s">
        <v>5890</v>
      </c>
      <c r="P809" t="s">
        <v>5891</v>
      </c>
      <c r="Q809" t="s">
        <v>5896</v>
      </c>
      <c r="R809">
        <v>78000</v>
      </c>
      <c r="S809">
        <v>95000</v>
      </c>
      <c r="T809">
        <v>0.1789</v>
      </c>
      <c r="U809" t="s">
        <v>5893</v>
      </c>
      <c r="V809">
        <v>12</v>
      </c>
      <c r="W809" s="1">
        <v>45187</v>
      </c>
      <c r="X809" t="s">
        <v>5894</v>
      </c>
      <c r="Y809">
        <v>351</v>
      </c>
      <c r="Z809">
        <v>112</v>
      </c>
      <c r="AA809">
        <v>335</v>
      </c>
      <c r="AB809">
        <v>32</v>
      </c>
      <c r="AC809">
        <v>10</v>
      </c>
      <c r="AD809">
        <v>2496000</v>
      </c>
      <c r="AE809" t="s">
        <v>6025</v>
      </c>
      <c r="AF809" s="1">
        <v>46203</v>
      </c>
      <c r="AG809" t="s">
        <v>6422</v>
      </c>
      <c r="AH809" t="s">
        <v>6035</v>
      </c>
      <c r="AI809" t="s">
        <v>6028</v>
      </c>
      <c r="AJ809" t="s">
        <v>6925</v>
      </c>
      <c r="AK809">
        <v>190000</v>
      </c>
      <c r="AL809">
        <v>9899</v>
      </c>
      <c r="AM809">
        <v>180101</v>
      </c>
      <c r="AN809">
        <v>156000</v>
      </c>
      <c r="AO809">
        <v>24101</v>
      </c>
      <c r="AP809">
        <v>0.1338</v>
      </c>
    </row>
    <row r="810" spans="1:42" hidden="1" x14ac:dyDescent="0.35">
      <c r="A810" t="s">
        <v>1467</v>
      </c>
      <c r="B810" s="1">
        <v>45241</v>
      </c>
      <c r="C810" t="s">
        <v>740</v>
      </c>
      <c r="D810" t="s">
        <v>108</v>
      </c>
      <c r="E810">
        <v>2</v>
      </c>
      <c r="F810" t="s">
        <v>24</v>
      </c>
      <c r="G810" t="s">
        <v>67</v>
      </c>
      <c r="H810" t="s">
        <v>32</v>
      </c>
      <c r="I810" t="s">
        <v>18</v>
      </c>
      <c r="J810" t="s">
        <v>50</v>
      </c>
      <c r="K810">
        <v>2023</v>
      </c>
      <c r="L810" t="s">
        <v>51</v>
      </c>
      <c r="M810" t="s">
        <v>5977</v>
      </c>
      <c r="N810" t="s">
        <v>5974</v>
      </c>
      <c r="O810" t="s">
        <v>5978</v>
      </c>
      <c r="P810" t="s">
        <v>5979</v>
      </c>
      <c r="Q810" t="s">
        <v>5980</v>
      </c>
      <c r="R810">
        <v>3000</v>
      </c>
      <c r="S810">
        <v>3900</v>
      </c>
      <c r="T810">
        <v>0.23080000000000001</v>
      </c>
      <c r="U810" t="s">
        <v>5920</v>
      </c>
      <c r="V810">
        <v>36</v>
      </c>
      <c r="W810" s="1">
        <v>44816</v>
      </c>
      <c r="X810" t="s">
        <v>5894</v>
      </c>
      <c r="Y810">
        <v>237</v>
      </c>
      <c r="Z810">
        <v>110</v>
      </c>
      <c r="AA810">
        <v>240</v>
      </c>
      <c r="AB810">
        <v>48</v>
      </c>
      <c r="AC810">
        <v>10</v>
      </c>
      <c r="AD810">
        <v>144000</v>
      </c>
      <c r="AE810" t="s">
        <v>6025</v>
      </c>
      <c r="AF810" s="1">
        <v>46203</v>
      </c>
      <c r="AG810" t="s">
        <v>6423</v>
      </c>
      <c r="AH810" t="s">
        <v>6035</v>
      </c>
      <c r="AI810" t="s">
        <v>6028</v>
      </c>
      <c r="AJ810" t="s">
        <v>6925</v>
      </c>
      <c r="AK810">
        <v>7800</v>
      </c>
      <c r="AL810">
        <v>160.68</v>
      </c>
      <c r="AM810">
        <v>7639.32</v>
      </c>
      <c r="AN810">
        <v>6000</v>
      </c>
      <c r="AO810">
        <v>1639.32</v>
      </c>
      <c r="AP810">
        <v>0.21460000000000001</v>
      </c>
    </row>
    <row r="811" spans="1:42" hidden="1" x14ac:dyDescent="0.35">
      <c r="A811" t="s">
        <v>1240</v>
      </c>
      <c r="B811" s="1">
        <v>45015</v>
      </c>
      <c r="C811" t="s">
        <v>1241</v>
      </c>
      <c r="D811" t="s">
        <v>29</v>
      </c>
      <c r="E811">
        <v>3</v>
      </c>
      <c r="F811" t="s">
        <v>30</v>
      </c>
      <c r="G811" t="s">
        <v>16</v>
      </c>
      <c r="H811" t="s">
        <v>17</v>
      </c>
      <c r="I811" t="s">
        <v>43</v>
      </c>
      <c r="J811" t="s">
        <v>39</v>
      </c>
      <c r="K811">
        <v>2023</v>
      </c>
      <c r="L811" t="s">
        <v>20</v>
      </c>
      <c r="M811" t="s">
        <v>5985</v>
      </c>
      <c r="N811" t="s">
        <v>5974</v>
      </c>
      <c r="O811" t="s">
        <v>5986</v>
      </c>
      <c r="P811" t="s">
        <v>5979</v>
      </c>
      <c r="Q811" t="s">
        <v>5987</v>
      </c>
      <c r="R811">
        <v>500</v>
      </c>
      <c r="S811">
        <v>750</v>
      </c>
      <c r="T811">
        <v>0.33329999999999999</v>
      </c>
      <c r="U811" t="s">
        <v>5920</v>
      </c>
      <c r="V811">
        <v>24</v>
      </c>
      <c r="W811" s="1">
        <v>45007</v>
      </c>
      <c r="X811" t="s">
        <v>5894</v>
      </c>
      <c r="Y811">
        <v>294</v>
      </c>
      <c r="Z811">
        <v>81</v>
      </c>
      <c r="AA811">
        <v>264</v>
      </c>
      <c r="AB811">
        <v>82</v>
      </c>
      <c r="AC811">
        <v>10</v>
      </c>
      <c r="AD811">
        <v>41000</v>
      </c>
      <c r="AE811" t="s">
        <v>6025</v>
      </c>
      <c r="AF811" s="1">
        <v>46203</v>
      </c>
      <c r="AG811" t="s">
        <v>6428</v>
      </c>
      <c r="AH811" t="s">
        <v>6035</v>
      </c>
      <c r="AI811" t="s">
        <v>6028</v>
      </c>
      <c r="AJ811" t="s">
        <v>6924</v>
      </c>
      <c r="AK811">
        <v>2250</v>
      </c>
      <c r="AL811">
        <v>29.02</v>
      </c>
      <c r="AM811">
        <v>2220.98</v>
      </c>
      <c r="AN811">
        <v>1500</v>
      </c>
      <c r="AO811">
        <v>720.98</v>
      </c>
      <c r="AP811">
        <v>0.3246</v>
      </c>
    </row>
    <row r="812" spans="1:42" hidden="1" x14ac:dyDescent="0.35">
      <c r="A812" t="s">
        <v>1478</v>
      </c>
      <c r="B812" s="1">
        <v>44966</v>
      </c>
      <c r="C812" t="s">
        <v>740</v>
      </c>
      <c r="D812" t="s">
        <v>180</v>
      </c>
      <c r="E812">
        <v>1</v>
      </c>
      <c r="F812" t="s">
        <v>24</v>
      </c>
      <c r="G812" t="s">
        <v>96</v>
      </c>
      <c r="H812" t="s">
        <v>17</v>
      </c>
      <c r="I812" t="s">
        <v>33</v>
      </c>
      <c r="J812" t="s">
        <v>19</v>
      </c>
      <c r="K812">
        <v>2023</v>
      </c>
      <c r="L812" t="s">
        <v>20</v>
      </c>
      <c r="M812" t="s">
        <v>5956</v>
      </c>
      <c r="N812" t="s">
        <v>5949</v>
      </c>
      <c r="O812" t="s">
        <v>5957</v>
      </c>
      <c r="P812" t="s">
        <v>5958</v>
      </c>
      <c r="Q812" t="s">
        <v>5959</v>
      </c>
      <c r="R812">
        <v>3100</v>
      </c>
      <c r="S812">
        <v>4200</v>
      </c>
      <c r="T812">
        <v>0.26190000000000002</v>
      </c>
      <c r="U812" t="s">
        <v>5909</v>
      </c>
      <c r="V812">
        <v>12</v>
      </c>
      <c r="W812" s="1">
        <v>45029</v>
      </c>
      <c r="X812" t="s">
        <v>5894</v>
      </c>
      <c r="Y812">
        <v>165</v>
      </c>
      <c r="Z812">
        <v>119</v>
      </c>
      <c r="AA812">
        <v>218</v>
      </c>
      <c r="AB812">
        <v>22</v>
      </c>
      <c r="AC812">
        <v>10</v>
      </c>
      <c r="AD812">
        <v>68200</v>
      </c>
      <c r="AE812" t="s">
        <v>6025</v>
      </c>
      <c r="AF812" s="1">
        <v>46203</v>
      </c>
      <c r="AG812" t="s">
        <v>6423</v>
      </c>
      <c r="AH812" t="s">
        <v>6035</v>
      </c>
      <c r="AI812" t="s">
        <v>6028</v>
      </c>
      <c r="AJ812" t="s">
        <v>6924</v>
      </c>
      <c r="AK812">
        <v>4200</v>
      </c>
      <c r="AL812">
        <v>492.24</v>
      </c>
      <c r="AM812">
        <v>3707.76</v>
      </c>
      <c r="AN812">
        <v>3100</v>
      </c>
      <c r="AO812">
        <v>607.76</v>
      </c>
      <c r="AP812">
        <v>0.16389999999999999</v>
      </c>
    </row>
    <row r="813" spans="1:42" hidden="1" x14ac:dyDescent="0.35">
      <c r="A813" t="s">
        <v>1243</v>
      </c>
      <c r="B813" s="1">
        <v>44928</v>
      </c>
      <c r="C813" t="s">
        <v>1244</v>
      </c>
      <c r="D813" t="s">
        <v>87</v>
      </c>
      <c r="E813">
        <v>1</v>
      </c>
      <c r="F813" t="s">
        <v>58</v>
      </c>
      <c r="G813" t="s">
        <v>31</v>
      </c>
      <c r="H813" t="s">
        <v>17</v>
      </c>
      <c r="I813" t="s">
        <v>26</v>
      </c>
      <c r="J813" t="s">
        <v>112</v>
      </c>
      <c r="K813">
        <v>2023</v>
      </c>
      <c r="L813" t="s">
        <v>20</v>
      </c>
      <c r="M813" t="s">
        <v>5924</v>
      </c>
      <c r="N813" t="s">
        <v>5913</v>
      </c>
      <c r="O813" t="s">
        <v>5917</v>
      </c>
      <c r="P813" t="s">
        <v>5925</v>
      </c>
      <c r="Q813" t="s">
        <v>5926</v>
      </c>
      <c r="R813">
        <v>46000</v>
      </c>
      <c r="S813">
        <v>56000</v>
      </c>
      <c r="T813">
        <v>0.17860000000000001</v>
      </c>
      <c r="U813" t="s">
        <v>5920</v>
      </c>
      <c r="V813">
        <v>12</v>
      </c>
      <c r="W813" s="1">
        <v>44847</v>
      </c>
      <c r="X813" t="s">
        <v>5894</v>
      </c>
      <c r="Y813">
        <v>224</v>
      </c>
      <c r="Z813">
        <v>96</v>
      </c>
      <c r="AA813">
        <v>304</v>
      </c>
      <c r="AB813">
        <v>54</v>
      </c>
      <c r="AC813">
        <v>10</v>
      </c>
      <c r="AD813">
        <v>2484000</v>
      </c>
      <c r="AE813" t="s">
        <v>6025</v>
      </c>
      <c r="AF813" s="1">
        <v>46203</v>
      </c>
      <c r="AG813" t="s">
        <v>6494</v>
      </c>
      <c r="AH813" t="s">
        <v>6035</v>
      </c>
      <c r="AI813" t="s">
        <v>6028</v>
      </c>
      <c r="AJ813" t="s">
        <v>6924</v>
      </c>
      <c r="AK813">
        <v>56000</v>
      </c>
      <c r="AL813">
        <v>711.2</v>
      </c>
      <c r="AM813">
        <v>55288.800000000003</v>
      </c>
      <c r="AN813">
        <v>46000</v>
      </c>
      <c r="AO813">
        <v>9288.7999999999993</v>
      </c>
      <c r="AP813">
        <v>0.16800000000000001</v>
      </c>
    </row>
    <row r="814" spans="1:42" hidden="1" x14ac:dyDescent="0.35">
      <c r="A814" t="s">
        <v>1249</v>
      </c>
      <c r="B814" s="1">
        <v>45046</v>
      </c>
      <c r="C814" t="s">
        <v>821</v>
      </c>
      <c r="D814" t="s">
        <v>377</v>
      </c>
      <c r="E814">
        <v>5</v>
      </c>
      <c r="F814" t="s">
        <v>24</v>
      </c>
      <c r="G814" t="s">
        <v>31</v>
      </c>
      <c r="H814" t="s">
        <v>32</v>
      </c>
      <c r="I814" t="s">
        <v>18</v>
      </c>
      <c r="J814" t="s">
        <v>44</v>
      </c>
      <c r="K814">
        <v>2023</v>
      </c>
      <c r="L814" t="s">
        <v>35</v>
      </c>
      <c r="M814" t="s">
        <v>6007</v>
      </c>
      <c r="N814" t="s">
        <v>5889</v>
      </c>
      <c r="O814" t="s">
        <v>6008</v>
      </c>
      <c r="P814" t="s">
        <v>5899</v>
      </c>
      <c r="Q814" t="s">
        <v>6009</v>
      </c>
      <c r="R814">
        <v>12000</v>
      </c>
      <c r="S814">
        <v>15000</v>
      </c>
      <c r="T814">
        <v>0.2</v>
      </c>
      <c r="U814" t="s">
        <v>5901</v>
      </c>
      <c r="V814">
        <v>12</v>
      </c>
      <c r="W814" s="1">
        <v>45557</v>
      </c>
      <c r="X814" t="s">
        <v>5894</v>
      </c>
      <c r="Y814">
        <v>118</v>
      </c>
      <c r="Z814">
        <v>87</v>
      </c>
      <c r="AA814">
        <v>209</v>
      </c>
      <c r="AB814">
        <v>10</v>
      </c>
      <c r="AC814">
        <v>10</v>
      </c>
      <c r="AD814">
        <v>120000</v>
      </c>
      <c r="AE814" t="s">
        <v>6025</v>
      </c>
      <c r="AF814" s="1">
        <v>46203</v>
      </c>
      <c r="AG814" t="s">
        <v>6451</v>
      </c>
      <c r="AH814" t="s">
        <v>6027</v>
      </c>
      <c r="AI814" t="s">
        <v>6028</v>
      </c>
      <c r="AJ814" t="s">
        <v>6924</v>
      </c>
      <c r="AK814">
        <v>75000</v>
      </c>
      <c r="AL814">
        <v>2355</v>
      </c>
      <c r="AM814">
        <v>72645</v>
      </c>
      <c r="AN814">
        <v>60000</v>
      </c>
      <c r="AO814">
        <v>12645</v>
      </c>
      <c r="AP814">
        <v>0.1741</v>
      </c>
    </row>
    <row r="815" spans="1:42" x14ac:dyDescent="0.35">
      <c r="A815" t="s">
        <v>1250</v>
      </c>
      <c r="B815" s="1">
        <v>45215</v>
      </c>
      <c r="C815" t="s">
        <v>1251</v>
      </c>
      <c r="D815" t="s">
        <v>195</v>
      </c>
      <c r="E815">
        <v>2</v>
      </c>
      <c r="F815" t="s">
        <v>15</v>
      </c>
      <c r="G815" t="s">
        <v>79</v>
      </c>
      <c r="H815" t="s">
        <v>25</v>
      </c>
      <c r="I815" t="s">
        <v>18</v>
      </c>
      <c r="J815" t="s">
        <v>55</v>
      </c>
      <c r="K815">
        <v>2023</v>
      </c>
      <c r="L815" t="s">
        <v>51</v>
      </c>
      <c r="M815" t="s">
        <v>5912</v>
      </c>
      <c r="N815" t="s">
        <v>5913</v>
      </c>
      <c r="O815" t="s">
        <v>5914</v>
      </c>
      <c r="P815" t="s">
        <v>5891</v>
      </c>
      <c r="Q815" t="s">
        <v>5915</v>
      </c>
      <c r="R815">
        <v>125000</v>
      </c>
      <c r="S815">
        <v>148000</v>
      </c>
      <c r="T815">
        <v>0.15540000000000001</v>
      </c>
      <c r="U815" t="s">
        <v>5893</v>
      </c>
      <c r="V815">
        <v>12</v>
      </c>
      <c r="W815" s="1">
        <v>44787</v>
      </c>
      <c r="X815" t="s">
        <v>5894</v>
      </c>
      <c r="Y815">
        <v>168</v>
      </c>
      <c r="Z815">
        <v>62</v>
      </c>
      <c r="AA815">
        <v>271</v>
      </c>
      <c r="AB815">
        <v>0</v>
      </c>
      <c r="AC815">
        <v>10</v>
      </c>
      <c r="AD815">
        <v>0</v>
      </c>
      <c r="AE815" t="s">
        <v>6029</v>
      </c>
      <c r="AF815" s="1">
        <v>46203</v>
      </c>
      <c r="AG815" t="s">
        <v>6565</v>
      </c>
      <c r="AH815" t="s">
        <v>6035</v>
      </c>
      <c r="AI815" t="s">
        <v>6028</v>
      </c>
      <c r="AJ815" t="s">
        <v>6925</v>
      </c>
      <c r="AK815">
        <v>296000</v>
      </c>
      <c r="AL815">
        <v>35016.800000000003</v>
      </c>
      <c r="AM815">
        <v>260983.2</v>
      </c>
      <c r="AN815">
        <v>250000</v>
      </c>
      <c r="AO815">
        <v>10983.2</v>
      </c>
      <c r="AP815">
        <v>4.2099999999999999E-2</v>
      </c>
    </row>
    <row r="816" spans="1:42" hidden="1" x14ac:dyDescent="0.35">
      <c r="A816" t="s">
        <v>1519</v>
      </c>
      <c r="B816" s="1">
        <v>45044</v>
      </c>
      <c r="C816" t="s">
        <v>1241</v>
      </c>
      <c r="D816" t="s">
        <v>92</v>
      </c>
      <c r="E816">
        <v>1</v>
      </c>
      <c r="F816" t="s">
        <v>24</v>
      </c>
      <c r="G816" t="s">
        <v>16</v>
      </c>
      <c r="H816" t="s">
        <v>32</v>
      </c>
      <c r="I816" t="s">
        <v>26</v>
      </c>
      <c r="J816" t="s">
        <v>44</v>
      </c>
      <c r="K816">
        <v>2023</v>
      </c>
      <c r="L816" t="s">
        <v>35</v>
      </c>
      <c r="M816" t="s">
        <v>5973</v>
      </c>
      <c r="N816" t="s">
        <v>5974</v>
      </c>
      <c r="O816" t="s">
        <v>5975</v>
      </c>
      <c r="P816" t="s">
        <v>5899</v>
      </c>
      <c r="Q816" t="s">
        <v>5976</v>
      </c>
      <c r="R816">
        <v>7600</v>
      </c>
      <c r="S816">
        <v>9800</v>
      </c>
      <c r="T816">
        <v>0.22450000000000001</v>
      </c>
      <c r="U816" t="s">
        <v>5901</v>
      </c>
      <c r="V816">
        <v>36</v>
      </c>
      <c r="W816" s="1">
        <v>45281</v>
      </c>
      <c r="X816" t="s">
        <v>5894</v>
      </c>
      <c r="Y816">
        <v>214</v>
      </c>
      <c r="Z816">
        <v>101</v>
      </c>
      <c r="AA816">
        <v>188</v>
      </c>
      <c r="AB816">
        <v>51</v>
      </c>
      <c r="AC816">
        <v>10</v>
      </c>
      <c r="AD816">
        <v>387600</v>
      </c>
      <c r="AE816" t="s">
        <v>6025</v>
      </c>
      <c r="AF816" s="1">
        <v>46203</v>
      </c>
      <c r="AG816" t="s">
        <v>6428</v>
      </c>
      <c r="AH816" t="s">
        <v>6035</v>
      </c>
      <c r="AI816" t="s">
        <v>6028</v>
      </c>
      <c r="AJ816" t="s">
        <v>6924</v>
      </c>
      <c r="AK816">
        <v>9800</v>
      </c>
      <c r="AL816">
        <v>867.3</v>
      </c>
      <c r="AM816">
        <v>8932.7000000000007</v>
      </c>
      <c r="AN816">
        <v>7600</v>
      </c>
      <c r="AO816">
        <v>1332.7</v>
      </c>
      <c r="AP816">
        <v>0.1492</v>
      </c>
    </row>
    <row r="817" spans="1:42" hidden="1" x14ac:dyDescent="0.35">
      <c r="A817" t="s">
        <v>1253</v>
      </c>
      <c r="B817" s="1">
        <v>45239</v>
      </c>
      <c r="C817" t="s">
        <v>815</v>
      </c>
      <c r="D817" t="s">
        <v>123</v>
      </c>
      <c r="E817">
        <v>2</v>
      </c>
      <c r="F817" t="s">
        <v>48</v>
      </c>
      <c r="G817" t="s">
        <v>31</v>
      </c>
      <c r="H817" t="s">
        <v>17</v>
      </c>
      <c r="I817" t="s">
        <v>43</v>
      </c>
      <c r="J817" t="s">
        <v>50</v>
      </c>
      <c r="K817">
        <v>2023</v>
      </c>
      <c r="L817" t="s">
        <v>51</v>
      </c>
      <c r="M817" t="s">
        <v>5927</v>
      </c>
      <c r="N817" t="s">
        <v>5913</v>
      </c>
      <c r="O817" t="s">
        <v>5917</v>
      </c>
      <c r="P817" t="s">
        <v>5928</v>
      </c>
      <c r="Q817" t="s">
        <v>5929</v>
      </c>
      <c r="R817">
        <v>44000</v>
      </c>
      <c r="S817">
        <v>53000</v>
      </c>
      <c r="T817">
        <v>0.16980000000000001</v>
      </c>
      <c r="U817" t="s">
        <v>5920</v>
      </c>
      <c r="V817">
        <v>12</v>
      </c>
      <c r="W817" s="1">
        <v>45435</v>
      </c>
      <c r="X817" t="s">
        <v>5894</v>
      </c>
      <c r="Y817">
        <v>246</v>
      </c>
      <c r="Z817">
        <v>92</v>
      </c>
      <c r="AA817">
        <v>223</v>
      </c>
      <c r="AB817">
        <v>48</v>
      </c>
      <c r="AC817">
        <v>10</v>
      </c>
      <c r="AD817">
        <v>2112000</v>
      </c>
      <c r="AE817" t="s">
        <v>6025</v>
      </c>
      <c r="AF817" s="1">
        <v>46203</v>
      </c>
      <c r="AG817" t="s">
        <v>6448</v>
      </c>
      <c r="AH817" t="s">
        <v>6035</v>
      </c>
      <c r="AI817" t="s">
        <v>6028</v>
      </c>
      <c r="AJ817" t="s">
        <v>6925</v>
      </c>
      <c r="AK817">
        <v>106000</v>
      </c>
      <c r="AL817">
        <v>3328.4</v>
      </c>
      <c r="AM817">
        <v>102671.6</v>
      </c>
      <c r="AN817">
        <v>88000</v>
      </c>
      <c r="AO817">
        <v>14671.6</v>
      </c>
      <c r="AP817">
        <v>0.1429</v>
      </c>
    </row>
    <row r="818" spans="1:42" hidden="1" x14ac:dyDescent="0.35">
      <c r="A818" t="s">
        <v>1255</v>
      </c>
      <c r="B818" s="1">
        <v>45087</v>
      </c>
      <c r="C818" t="s">
        <v>1256</v>
      </c>
      <c r="D818" t="s">
        <v>65</v>
      </c>
      <c r="E818">
        <v>3</v>
      </c>
      <c r="F818" t="s">
        <v>24</v>
      </c>
      <c r="G818" t="s">
        <v>79</v>
      </c>
      <c r="H818" t="s">
        <v>25</v>
      </c>
      <c r="I818" t="s">
        <v>18</v>
      </c>
      <c r="J818" t="s">
        <v>34</v>
      </c>
      <c r="K818">
        <v>2023</v>
      </c>
      <c r="L818" t="s">
        <v>35</v>
      </c>
      <c r="M818" t="s">
        <v>5906</v>
      </c>
      <c r="N818" t="s">
        <v>5889</v>
      </c>
      <c r="O818" t="s">
        <v>5898</v>
      </c>
      <c r="P818" t="s">
        <v>5907</v>
      </c>
      <c r="Q818" t="s">
        <v>5908</v>
      </c>
      <c r="R818">
        <v>17500</v>
      </c>
      <c r="S818">
        <v>22000</v>
      </c>
      <c r="T818">
        <v>0.20449999999999999</v>
      </c>
      <c r="U818" t="s">
        <v>5909</v>
      </c>
      <c r="V818">
        <v>12</v>
      </c>
      <c r="W818" s="1">
        <v>45337</v>
      </c>
      <c r="X818" t="s">
        <v>5894</v>
      </c>
      <c r="Y818">
        <v>373</v>
      </c>
      <c r="Z818">
        <v>88</v>
      </c>
      <c r="AA818">
        <v>389</v>
      </c>
      <c r="AB818">
        <v>78</v>
      </c>
      <c r="AC818">
        <v>10</v>
      </c>
      <c r="AD818">
        <v>1365000</v>
      </c>
      <c r="AE818" t="s">
        <v>6025</v>
      </c>
      <c r="AF818" s="1">
        <v>46203</v>
      </c>
      <c r="AG818" t="s">
        <v>6449</v>
      </c>
      <c r="AH818" t="s">
        <v>6035</v>
      </c>
      <c r="AI818" t="s">
        <v>6028</v>
      </c>
      <c r="AJ818" t="s">
        <v>6924</v>
      </c>
      <c r="AK818">
        <v>66000</v>
      </c>
      <c r="AL818">
        <v>2178</v>
      </c>
      <c r="AM818">
        <v>63822</v>
      </c>
      <c r="AN818">
        <v>52500</v>
      </c>
      <c r="AO818">
        <v>11322</v>
      </c>
      <c r="AP818">
        <v>0.1774</v>
      </c>
    </row>
    <row r="819" spans="1:42" hidden="1" x14ac:dyDescent="0.35">
      <c r="A819" t="s">
        <v>1258</v>
      </c>
      <c r="B819" s="1">
        <v>44927</v>
      </c>
      <c r="C819" t="s">
        <v>1259</v>
      </c>
      <c r="D819" t="s">
        <v>87</v>
      </c>
      <c r="E819">
        <v>1</v>
      </c>
      <c r="F819" t="s">
        <v>128</v>
      </c>
      <c r="G819" t="s">
        <v>71</v>
      </c>
      <c r="H819" t="s">
        <v>25</v>
      </c>
      <c r="I819" t="s">
        <v>43</v>
      </c>
      <c r="J819" t="s">
        <v>112</v>
      </c>
      <c r="K819">
        <v>2023</v>
      </c>
      <c r="L819" t="s">
        <v>20</v>
      </c>
      <c r="M819" t="s">
        <v>5924</v>
      </c>
      <c r="N819" t="s">
        <v>5913</v>
      </c>
      <c r="O819" t="s">
        <v>5917</v>
      </c>
      <c r="P819" t="s">
        <v>5925</v>
      </c>
      <c r="Q819" t="s">
        <v>5926</v>
      </c>
      <c r="R819">
        <v>46000</v>
      </c>
      <c r="S819">
        <v>56000</v>
      </c>
      <c r="T819">
        <v>0.17860000000000001</v>
      </c>
      <c r="U819" t="s">
        <v>5920</v>
      </c>
      <c r="V819">
        <v>12</v>
      </c>
      <c r="W819" s="1">
        <v>44847</v>
      </c>
      <c r="X819" t="s">
        <v>5894</v>
      </c>
      <c r="Y819">
        <v>224</v>
      </c>
      <c r="Z819">
        <v>96</v>
      </c>
      <c r="AA819">
        <v>304</v>
      </c>
      <c r="AB819">
        <v>54</v>
      </c>
      <c r="AC819">
        <v>10</v>
      </c>
      <c r="AD819">
        <v>2484000</v>
      </c>
      <c r="AE819" t="s">
        <v>6025</v>
      </c>
      <c r="AF819" s="1">
        <v>46203</v>
      </c>
      <c r="AG819" t="s">
        <v>6567</v>
      </c>
      <c r="AH819" t="s">
        <v>6035</v>
      </c>
      <c r="AI819" t="s">
        <v>6028</v>
      </c>
      <c r="AJ819" t="s">
        <v>6924</v>
      </c>
      <c r="AK819">
        <v>56000</v>
      </c>
      <c r="AL819">
        <v>1355.2</v>
      </c>
      <c r="AM819">
        <v>54644.800000000003</v>
      </c>
      <c r="AN819">
        <v>46000</v>
      </c>
      <c r="AO819">
        <v>8644.7999999999993</v>
      </c>
      <c r="AP819">
        <v>0.15820000000000001</v>
      </c>
    </row>
    <row r="820" spans="1:42" hidden="1" x14ac:dyDescent="0.35">
      <c r="A820" t="s">
        <v>1261</v>
      </c>
      <c r="B820" s="1">
        <v>45213</v>
      </c>
      <c r="C820" t="s">
        <v>1262</v>
      </c>
      <c r="D820" t="s">
        <v>82</v>
      </c>
      <c r="E820">
        <v>1</v>
      </c>
      <c r="F820" t="s">
        <v>30</v>
      </c>
      <c r="G820" t="s">
        <v>16</v>
      </c>
      <c r="H820" t="s">
        <v>17</v>
      </c>
      <c r="I820" t="s">
        <v>26</v>
      </c>
      <c r="J820" t="s">
        <v>55</v>
      </c>
      <c r="K820">
        <v>2023</v>
      </c>
      <c r="L820" t="s">
        <v>51</v>
      </c>
      <c r="M820" t="s">
        <v>5895</v>
      </c>
      <c r="N820" t="s">
        <v>5889</v>
      </c>
      <c r="O820" t="s">
        <v>5890</v>
      </c>
      <c r="P820" t="s">
        <v>5891</v>
      </c>
      <c r="Q820" t="s">
        <v>5896</v>
      </c>
      <c r="R820">
        <v>78000</v>
      </c>
      <c r="S820">
        <v>95000</v>
      </c>
      <c r="T820">
        <v>0.1789</v>
      </c>
      <c r="U820" t="s">
        <v>5893</v>
      </c>
      <c r="V820">
        <v>12</v>
      </c>
      <c r="W820" s="1">
        <v>45187</v>
      </c>
      <c r="X820" t="s">
        <v>5894</v>
      </c>
      <c r="Y820">
        <v>351</v>
      </c>
      <c r="Z820">
        <v>112</v>
      </c>
      <c r="AA820">
        <v>335</v>
      </c>
      <c r="AB820">
        <v>32</v>
      </c>
      <c r="AC820">
        <v>10</v>
      </c>
      <c r="AD820">
        <v>2496000</v>
      </c>
      <c r="AE820" t="s">
        <v>6025</v>
      </c>
      <c r="AF820" s="1">
        <v>46203</v>
      </c>
      <c r="AG820" t="s">
        <v>6546</v>
      </c>
      <c r="AH820" t="s">
        <v>6035</v>
      </c>
      <c r="AI820" t="s">
        <v>6028</v>
      </c>
      <c r="AJ820" t="s">
        <v>6925</v>
      </c>
      <c r="AK820">
        <v>95000</v>
      </c>
      <c r="AL820">
        <v>3011.5</v>
      </c>
      <c r="AM820">
        <v>91988.5</v>
      </c>
      <c r="AN820">
        <v>78000</v>
      </c>
      <c r="AO820">
        <v>13988.5</v>
      </c>
      <c r="AP820">
        <v>0.15210000000000001</v>
      </c>
    </row>
    <row r="821" spans="1:42" hidden="1" x14ac:dyDescent="0.35">
      <c r="A821" t="s">
        <v>1517</v>
      </c>
      <c r="B821" s="1">
        <v>45158</v>
      </c>
      <c r="C821" t="s">
        <v>1518</v>
      </c>
      <c r="D821" t="s">
        <v>70</v>
      </c>
      <c r="E821">
        <v>1</v>
      </c>
      <c r="F821" t="s">
        <v>128</v>
      </c>
      <c r="G821" t="s">
        <v>31</v>
      </c>
      <c r="H821" t="s">
        <v>17</v>
      </c>
      <c r="I821" t="s">
        <v>18</v>
      </c>
      <c r="J821" t="s">
        <v>59</v>
      </c>
      <c r="K821">
        <v>2023</v>
      </c>
      <c r="L821" t="s">
        <v>60</v>
      </c>
      <c r="M821" t="s">
        <v>5970</v>
      </c>
      <c r="N821" t="s">
        <v>5949</v>
      </c>
      <c r="O821" t="s">
        <v>5971</v>
      </c>
      <c r="P821" t="s">
        <v>5922</v>
      </c>
      <c r="Q821" t="s">
        <v>5972</v>
      </c>
      <c r="R821">
        <v>9500</v>
      </c>
      <c r="S821">
        <v>12000</v>
      </c>
      <c r="T821">
        <v>0.20830000000000001</v>
      </c>
      <c r="U821" t="s">
        <v>5920</v>
      </c>
      <c r="V821">
        <v>12</v>
      </c>
      <c r="W821" s="1">
        <v>44840</v>
      </c>
      <c r="X821" t="s">
        <v>5894</v>
      </c>
      <c r="Y821">
        <v>160</v>
      </c>
      <c r="Z821">
        <v>82</v>
      </c>
      <c r="AA821">
        <v>171</v>
      </c>
      <c r="AB821">
        <v>27</v>
      </c>
      <c r="AC821">
        <v>10</v>
      </c>
      <c r="AD821">
        <v>256500</v>
      </c>
      <c r="AE821" t="s">
        <v>6025</v>
      </c>
      <c r="AF821" s="1">
        <v>46203</v>
      </c>
      <c r="AG821" t="s">
        <v>6435</v>
      </c>
      <c r="AH821" t="s">
        <v>6035</v>
      </c>
      <c r="AI821" t="s">
        <v>6028</v>
      </c>
      <c r="AJ821" t="s">
        <v>6925</v>
      </c>
      <c r="AK821">
        <v>12000</v>
      </c>
      <c r="AL821">
        <v>976.8</v>
      </c>
      <c r="AM821">
        <v>11023.2</v>
      </c>
      <c r="AN821">
        <v>9500</v>
      </c>
      <c r="AO821">
        <v>1523.2</v>
      </c>
      <c r="AP821">
        <v>0.13819999999999999</v>
      </c>
    </row>
    <row r="822" spans="1:42" hidden="1" x14ac:dyDescent="0.35">
      <c r="A822" t="s">
        <v>1265</v>
      </c>
      <c r="B822" s="1">
        <v>45052</v>
      </c>
      <c r="C822" t="s">
        <v>1266</v>
      </c>
      <c r="D822" t="s">
        <v>100</v>
      </c>
      <c r="E822">
        <v>1</v>
      </c>
      <c r="F822" t="s">
        <v>30</v>
      </c>
      <c r="G822" t="s">
        <v>31</v>
      </c>
      <c r="H822" t="s">
        <v>32</v>
      </c>
      <c r="I822" t="s">
        <v>43</v>
      </c>
      <c r="J822" t="s">
        <v>75</v>
      </c>
      <c r="K822">
        <v>2023</v>
      </c>
      <c r="L822" t="s">
        <v>35</v>
      </c>
      <c r="M822" t="s">
        <v>5941</v>
      </c>
      <c r="N822" t="s">
        <v>5931</v>
      </c>
      <c r="O822" t="s">
        <v>5942</v>
      </c>
      <c r="P822" t="s">
        <v>5938</v>
      </c>
      <c r="Q822" t="s">
        <v>5943</v>
      </c>
      <c r="R822">
        <v>9800</v>
      </c>
      <c r="S822">
        <v>12500</v>
      </c>
      <c r="T822">
        <v>0.216</v>
      </c>
      <c r="U822" t="s">
        <v>5940</v>
      </c>
      <c r="V822">
        <v>6</v>
      </c>
      <c r="W822" s="1">
        <v>45383</v>
      </c>
      <c r="X822" t="s">
        <v>5894</v>
      </c>
      <c r="Y822">
        <v>102</v>
      </c>
      <c r="Z822">
        <v>94</v>
      </c>
      <c r="AA822">
        <v>142</v>
      </c>
      <c r="AB822">
        <v>76</v>
      </c>
      <c r="AC822">
        <v>10</v>
      </c>
      <c r="AD822">
        <v>744800</v>
      </c>
      <c r="AE822" t="s">
        <v>6025</v>
      </c>
      <c r="AF822" s="1">
        <v>46203</v>
      </c>
      <c r="AG822" t="s">
        <v>6569</v>
      </c>
      <c r="AH822" t="s">
        <v>6035</v>
      </c>
      <c r="AI822" t="s">
        <v>6028</v>
      </c>
      <c r="AJ822" t="s">
        <v>6924</v>
      </c>
      <c r="AK822">
        <v>12500</v>
      </c>
      <c r="AL822">
        <v>472.5</v>
      </c>
      <c r="AM822">
        <v>12027.5</v>
      </c>
      <c r="AN822">
        <v>9800</v>
      </c>
      <c r="AO822">
        <v>2227.5</v>
      </c>
      <c r="AP822">
        <v>0.1852</v>
      </c>
    </row>
    <row r="823" spans="1:42" hidden="1" x14ac:dyDescent="0.35">
      <c r="A823" t="s">
        <v>1267</v>
      </c>
      <c r="B823" s="1">
        <v>44933</v>
      </c>
      <c r="C823" t="s">
        <v>1268</v>
      </c>
      <c r="D823" t="s">
        <v>108</v>
      </c>
      <c r="E823">
        <v>5</v>
      </c>
      <c r="F823" t="s">
        <v>48</v>
      </c>
      <c r="G823" t="s">
        <v>31</v>
      </c>
      <c r="H823" t="s">
        <v>25</v>
      </c>
      <c r="I823" t="s">
        <v>18</v>
      </c>
      <c r="J823" t="s">
        <v>112</v>
      </c>
      <c r="K823">
        <v>2023</v>
      </c>
      <c r="L823" t="s">
        <v>20</v>
      </c>
      <c r="M823" t="s">
        <v>5977</v>
      </c>
      <c r="N823" t="s">
        <v>5974</v>
      </c>
      <c r="O823" t="s">
        <v>5978</v>
      </c>
      <c r="P823" t="s">
        <v>5979</v>
      </c>
      <c r="Q823" t="s">
        <v>5980</v>
      </c>
      <c r="R823">
        <v>3000</v>
      </c>
      <c r="S823">
        <v>3900</v>
      </c>
      <c r="T823">
        <v>0.23080000000000001</v>
      </c>
      <c r="U823" t="s">
        <v>5920</v>
      </c>
      <c r="V823">
        <v>36</v>
      </c>
      <c r="W823" s="1">
        <v>44816</v>
      </c>
      <c r="X823" t="s">
        <v>5894</v>
      </c>
      <c r="Y823">
        <v>237</v>
      </c>
      <c r="Z823">
        <v>110</v>
      </c>
      <c r="AA823">
        <v>240</v>
      </c>
      <c r="AB823">
        <v>48</v>
      </c>
      <c r="AC823">
        <v>10</v>
      </c>
      <c r="AD823">
        <v>144000</v>
      </c>
      <c r="AE823" t="s">
        <v>6025</v>
      </c>
      <c r="AF823" s="1">
        <v>46203</v>
      </c>
      <c r="AG823" t="s">
        <v>6512</v>
      </c>
      <c r="AH823" t="s">
        <v>6035</v>
      </c>
      <c r="AI823" t="s">
        <v>6028</v>
      </c>
      <c r="AJ823" t="s">
        <v>6924</v>
      </c>
      <c r="AK823">
        <v>19500</v>
      </c>
      <c r="AL823">
        <v>1955.85</v>
      </c>
      <c r="AM823">
        <v>17544.150000000001</v>
      </c>
      <c r="AN823">
        <v>15000</v>
      </c>
      <c r="AO823">
        <v>2544.15</v>
      </c>
      <c r="AP823">
        <v>0.14499999999999999</v>
      </c>
    </row>
    <row r="824" spans="1:42" hidden="1" x14ac:dyDescent="0.35">
      <c r="A824" t="s">
        <v>1271</v>
      </c>
      <c r="B824" s="1">
        <v>45043</v>
      </c>
      <c r="C824" t="s">
        <v>1272</v>
      </c>
      <c r="D824" t="s">
        <v>47</v>
      </c>
      <c r="E824">
        <v>1</v>
      </c>
      <c r="F824" t="s">
        <v>66</v>
      </c>
      <c r="G824" t="s">
        <v>31</v>
      </c>
      <c r="H824" t="s">
        <v>17</v>
      </c>
      <c r="I824" t="s">
        <v>26</v>
      </c>
      <c r="J824" t="s">
        <v>44</v>
      </c>
      <c r="K824">
        <v>2023</v>
      </c>
      <c r="L824" t="s">
        <v>35</v>
      </c>
      <c r="M824" t="s">
        <v>5995</v>
      </c>
      <c r="N824" t="s">
        <v>5989</v>
      </c>
      <c r="O824" t="s">
        <v>5996</v>
      </c>
      <c r="P824" t="s">
        <v>5997</v>
      </c>
      <c r="Q824" t="s">
        <v>5998</v>
      </c>
      <c r="R824">
        <v>280</v>
      </c>
      <c r="S824">
        <v>450</v>
      </c>
      <c r="T824">
        <v>0.37780000000000002</v>
      </c>
      <c r="U824" t="s">
        <v>5909</v>
      </c>
      <c r="V824">
        <v>6</v>
      </c>
      <c r="W824" s="1">
        <v>45144</v>
      </c>
      <c r="X824" t="s">
        <v>5894</v>
      </c>
      <c r="Y824">
        <v>217</v>
      </c>
      <c r="Z824">
        <v>86</v>
      </c>
      <c r="AA824">
        <v>212</v>
      </c>
      <c r="AB824">
        <v>73</v>
      </c>
      <c r="AC824">
        <v>10</v>
      </c>
      <c r="AD824">
        <v>20440</v>
      </c>
      <c r="AE824" t="s">
        <v>6025</v>
      </c>
      <c r="AF824" s="1">
        <v>46203</v>
      </c>
      <c r="AG824" t="s">
        <v>6533</v>
      </c>
      <c r="AH824" t="s">
        <v>6027</v>
      </c>
      <c r="AI824" t="s">
        <v>6028</v>
      </c>
      <c r="AJ824" t="s">
        <v>6924</v>
      </c>
      <c r="AK824">
        <v>450</v>
      </c>
      <c r="AL824">
        <v>16.96</v>
      </c>
      <c r="AM824">
        <v>433.04</v>
      </c>
      <c r="AN824">
        <v>280</v>
      </c>
      <c r="AO824">
        <v>153.04</v>
      </c>
      <c r="AP824">
        <v>0.35339999999999999</v>
      </c>
    </row>
    <row r="825" spans="1:42" hidden="1" x14ac:dyDescent="0.35">
      <c r="A825" t="s">
        <v>1402</v>
      </c>
      <c r="B825" s="1">
        <v>45006</v>
      </c>
      <c r="C825" t="s">
        <v>786</v>
      </c>
      <c r="D825" t="s">
        <v>47</v>
      </c>
      <c r="E825">
        <v>2</v>
      </c>
      <c r="F825" t="s">
        <v>48</v>
      </c>
      <c r="G825" t="s">
        <v>16</v>
      </c>
      <c r="H825" t="s">
        <v>17</v>
      </c>
      <c r="I825" t="s">
        <v>43</v>
      </c>
      <c r="J825" t="s">
        <v>39</v>
      </c>
      <c r="K825">
        <v>2023</v>
      </c>
      <c r="L825" t="s">
        <v>20</v>
      </c>
      <c r="M825" t="s">
        <v>5995</v>
      </c>
      <c r="N825" t="s">
        <v>5989</v>
      </c>
      <c r="O825" t="s">
        <v>5996</v>
      </c>
      <c r="P825" t="s">
        <v>5997</v>
      </c>
      <c r="Q825" t="s">
        <v>5998</v>
      </c>
      <c r="R825">
        <v>280</v>
      </c>
      <c r="S825">
        <v>450</v>
      </c>
      <c r="T825">
        <v>0.37780000000000002</v>
      </c>
      <c r="U825" t="s">
        <v>5909</v>
      </c>
      <c r="V825">
        <v>6</v>
      </c>
      <c r="W825" s="1">
        <v>45144</v>
      </c>
      <c r="X825" t="s">
        <v>5894</v>
      </c>
      <c r="Y825">
        <v>217</v>
      </c>
      <c r="Z825">
        <v>86</v>
      </c>
      <c r="AA825">
        <v>212</v>
      </c>
      <c r="AB825">
        <v>73</v>
      </c>
      <c r="AC825">
        <v>10</v>
      </c>
      <c r="AD825">
        <v>20440</v>
      </c>
      <c r="AE825" t="s">
        <v>6025</v>
      </c>
      <c r="AF825" s="1">
        <v>46203</v>
      </c>
      <c r="AG825" t="s">
        <v>6438</v>
      </c>
      <c r="AH825" t="s">
        <v>6035</v>
      </c>
      <c r="AI825" t="s">
        <v>6028</v>
      </c>
      <c r="AJ825" t="s">
        <v>6924</v>
      </c>
      <c r="AK825">
        <v>900</v>
      </c>
      <c r="AL825">
        <v>5.4</v>
      </c>
      <c r="AM825">
        <v>894.6</v>
      </c>
      <c r="AN825">
        <v>560</v>
      </c>
      <c r="AO825">
        <v>334.6</v>
      </c>
      <c r="AP825">
        <v>0.374</v>
      </c>
    </row>
    <row r="826" spans="1:42" x14ac:dyDescent="0.35">
      <c r="A826" t="s">
        <v>1273</v>
      </c>
      <c r="B826" s="1">
        <v>45278</v>
      </c>
      <c r="C826" t="s">
        <v>1274</v>
      </c>
      <c r="D826" t="s">
        <v>54</v>
      </c>
      <c r="E826">
        <v>1</v>
      </c>
      <c r="F826" t="s">
        <v>58</v>
      </c>
      <c r="G826" t="s">
        <v>31</v>
      </c>
      <c r="H826" t="s">
        <v>25</v>
      </c>
      <c r="I826" t="s">
        <v>33</v>
      </c>
      <c r="J826" t="s">
        <v>155</v>
      </c>
      <c r="K826">
        <v>2023</v>
      </c>
      <c r="L826" t="s">
        <v>51</v>
      </c>
      <c r="M826" t="s">
        <v>5888</v>
      </c>
      <c r="N826" t="s">
        <v>5889</v>
      </c>
      <c r="O826" t="s">
        <v>5890</v>
      </c>
      <c r="P826" t="s">
        <v>5891</v>
      </c>
      <c r="Q826" t="s">
        <v>5892</v>
      </c>
      <c r="R826">
        <v>52000</v>
      </c>
      <c r="S826">
        <v>65000</v>
      </c>
      <c r="T826">
        <v>0.2</v>
      </c>
      <c r="U826" t="s">
        <v>5893</v>
      </c>
      <c r="V826">
        <v>12</v>
      </c>
      <c r="W826" s="1">
        <v>45506</v>
      </c>
      <c r="X826" t="s">
        <v>5894</v>
      </c>
      <c r="Y826">
        <v>302</v>
      </c>
      <c r="Z826">
        <v>109</v>
      </c>
      <c r="AA826">
        <v>415</v>
      </c>
      <c r="AB826">
        <v>0</v>
      </c>
      <c r="AC826">
        <v>10</v>
      </c>
      <c r="AD826">
        <v>0</v>
      </c>
      <c r="AE826" t="s">
        <v>6029</v>
      </c>
      <c r="AF826" s="1">
        <v>46203</v>
      </c>
      <c r="AG826" t="s">
        <v>6483</v>
      </c>
      <c r="AH826" t="s">
        <v>6027</v>
      </c>
      <c r="AI826" t="s">
        <v>6028</v>
      </c>
      <c r="AJ826" t="s">
        <v>6925</v>
      </c>
      <c r="AK826">
        <v>65000</v>
      </c>
      <c r="AL826">
        <v>5785</v>
      </c>
      <c r="AM826">
        <v>59215</v>
      </c>
      <c r="AN826">
        <v>52000</v>
      </c>
      <c r="AO826">
        <v>7215</v>
      </c>
      <c r="AP826">
        <v>0.12180000000000001</v>
      </c>
    </row>
    <row r="827" spans="1:42" hidden="1" x14ac:dyDescent="0.35">
      <c r="A827" t="s">
        <v>1291</v>
      </c>
      <c r="B827" s="1">
        <v>44998</v>
      </c>
      <c r="C827" t="s">
        <v>789</v>
      </c>
      <c r="D827" t="s">
        <v>23</v>
      </c>
      <c r="E827">
        <v>1</v>
      </c>
      <c r="F827" t="s">
        <v>58</v>
      </c>
      <c r="G827" t="s">
        <v>16</v>
      </c>
      <c r="H827" t="s">
        <v>17</v>
      </c>
      <c r="I827" t="s">
        <v>18</v>
      </c>
      <c r="J827" t="s">
        <v>39</v>
      </c>
      <c r="K827">
        <v>2023</v>
      </c>
      <c r="L827" t="s">
        <v>20</v>
      </c>
      <c r="M827" t="s">
        <v>5921</v>
      </c>
      <c r="N827" t="s">
        <v>5913</v>
      </c>
      <c r="O827" t="s">
        <v>5917</v>
      </c>
      <c r="P827" t="s">
        <v>5922</v>
      </c>
      <c r="Q827" t="s">
        <v>5923</v>
      </c>
      <c r="R827">
        <v>57000</v>
      </c>
      <c r="S827">
        <v>69000</v>
      </c>
      <c r="T827">
        <v>0.1739</v>
      </c>
      <c r="U827" t="s">
        <v>5920</v>
      </c>
      <c r="V827">
        <v>12</v>
      </c>
      <c r="W827" s="1">
        <v>44862</v>
      </c>
      <c r="X827" t="s">
        <v>5894</v>
      </c>
      <c r="Y827">
        <v>244</v>
      </c>
      <c r="Z827">
        <v>55</v>
      </c>
      <c r="AA827">
        <v>276</v>
      </c>
      <c r="AB827">
        <v>9</v>
      </c>
      <c r="AC827">
        <v>10</v>
      </c>
      <c r="AD827">
        <v>513000</v>
      </c>
      <c r="AE827" t="s">
        <v>6025</v>
      </c>
      <c r="AF827" s="1">
        <v>46203</v>
      </c>
      <c r="AG827" t="s">
        <v>6439</v>
      </c>
      <c r="AH827" t="s">
        <v>6035</v>
      </c>
      <c r="AI827" t="s">
        <v>6028</v>
      </c>
      <c r="AJ827" t="s">
        <v>6924</v>
      </c>
      <c r="AK827">
        <v>69000</v>
      </c>
      <c r="AL827">
        <v>8597.4</v>
      </c>
      <c r="AM827">
        <v>60402.6</v>
      </c>
      <c r="AN827">
        <v>57000</v>
      </c>
      <c r="AO827">
        <v>3402.6</v>
      </c>
      <c r="AP827">
        <v>5.6300000000000003E-2</v>
      </c>
    </row>
    <row r="828" spans="1:42" hidden="1" x14ac:dyDescent="0.35">
      <c r="A828" t="s">
        <v>1278</v>
      </c>
      <c r="B828" s="1">
        <v>44972</v>
      </c>
      <c r="C828" t="s">
        <v>1085</v>
      </c>
      <c r="D828" t="s">
        <v>108</v>
      </c>
      <c r="E828">
        <v>1</v>
      </c>
      <c r="F828" t="s">
        <v>24</v>
      </c>
      <c r="G828" t="s">
        <v>96</v>
      </c>
      <c r="H828" t="s">
        <v>17</v>
      </c>
      <c r="I828" t="s">
        <v>33</v>
      </c>
      <c r="J828" t="s">
        <v>19</v>
      </c>
      <c r="K828">
        <v>2023</v>
      </c>
      <c r="L828" t="s">
        <v>20</v>
      </c>
      <c r="M828" t="s">
        <v>5977</v>
      </c>
      <c r="N828" t="s">
        <v>5974</v>
      </c>
      <c r="O828" t="s">
        <v>5978</v>
      </c>
      <c r="P828" t="s">
        <v>5979</v>
      </c>
      <c r="Q828" t="s">
        <v>5980</v>
      </c>
      <c r="R828">
        <v>3000</v>
      </c>
      <c r="S828">
        <v>3900</v>
      </c>
      <c r="T828">
        <v>0.23080000000000001</v>
      </c>
      <c r="U828" t="s">
        <v>5920</v>
      </c>
      <c r="V828">
        <v>36</v>
      </c>
      <c r="W828" s="1">
        <v>44816</v>
      </c>
      <c r="X828" t="s">
        <v>5894</v>
      </c>
      <c r="Y828">
        <v>237</v>
      </c>
      <c r="Z828">
        <v>110</v>
      </c>
      <c r="AA828">
        <v>240</v>
      </c>
      <c r="AB828">
        <v>48</v>
      </c>
      <c r="AC828">
        <v>10</v>
      </c>
      <c r="AD828">
        <v>144000</v>
      </c>
      <c r="AE828" t="s">
        <v>6025</v>
      </c>
      <c r="AF828" s="1">
        <v>46203</v>
      </c>
      <c r="AG828" t="s">
        <v>6536</v>
      </c>
      <c r="AH828" t="s">
        <v>6027</v>
      </c>
      <c r="AI828" t="s">
        <v>6028</v>
      </c>
      <c r="AJ828" t="s">
        <v>6924</v>
      </c>
      <c r="AK828">
        <v>3900</v>
      </c>
      <c r="AL828">
        <v>36.270000000000003</v>
      </c>
      <c r="AM828">
        <v>3863.73</v>
      </c>
      <c r="AN828">
        <v>3000</v>
      </c>
      <c r="AO828">
        <v>863.73</v>
      </c>
      <c r="AP828">
        <v>0.2235</v>
      </c>
    </row>
    <row r="829" spans="1:42" hidden="1" x14ac:dyDescent="0.35">
      <c r="A829" t="s">
        <v>1346</v>
      </c>
      <c r="B829" s="1">
        <v>45163</v>
      </c>
      <c r="C829" t="s">
        <v>1347</v>
      </c>
      <c r="D829" t="s">
        <v>188</v>
      </c>
      <c r="E829">
        <v>1</v>
      </c>
      <c r="F829" t="s">
        <v>66</v>
      </c>
      <c r="G829" t="s">
        <v>16</v>
      </c>
      <c r="H829" t="s">
        <v>25</v>
      </c>
      <c r="I829" t="s">
        <v>33</v>
      </c>
      <c r="J829" t="s">
        <v>59</v>
      </c>
      <c r="K829">
        <v>2023</v>
      </c>
      <c r="L829" t="s">
        <v>60</v>
      </c>
      <c r="M829" t="s">
        <v>5936</v>
      </c>
      <c r="N829" t="s">
        <v>5931</v>
      </c>
      <c r="O829" t="s">
        <v>5937</v>
      </c>
      <c r="P829" t="s">
        <v>5938</v>
      </c>
      <c r="Q829" t="s">
        <v>5939</v>
      </c>
      <c r="R829">
        <v>3400</v>
      </c>
      <c r="S829">
        <v>4500</v>
      </c>
      <c r="T829">
        <v>0.24440000000000001</v>
      </c>
      <c r="U829" t="s">
        <v>5940</v>
      </c>
      <c r="V829">
        <v>6</v>
      </c>
      <c r="W829" s="1">
        <v>45061</v>
      </c>
      <c r="X829" t="s">
        <v>5894</v>
      </c>
      <c r="Y829">
        <v>200</v>
      </c>
      <c r="Z829">
        <v>91</v>
      </c>
      <c r="AA829">
        <v>223</v>
      </c>
      <c r="AB829">
        <v>18</v>
      </c>
      <c r="AC829">
        <v>10</v>
      </c>
      <c r="AD829">
        <v>61200</v>
      </c>
      <c r="AE829" t="s">
        <v>6025</v>
      </c>
      <c r="AF829" s="1">
        <v>46203</v>
      </c>
      <c r="AG829" t="s">
        <v>6441</v>
      </c>
      <c r="AH829" t="s">
        <v>6027</v>
      </c>
      <c r="AI829" t="s">
        <v>6028</v>
      </c>
      <c r="AJ829" t="s">
        <v>6925</v>
      </c>
      <c r="AK829">
        <v>4500</v>
      </c>
      <c r="AL829">
        <v>387</v>
      </c>
      <c r="AM829">
        <v>4113</v>
      </c>
      <c r="AN829">
        <v>3400</v>
      </c>
      <c r="AO829">
        <v>713</v>
      </c>
      <c r="AP829">
        <v>0.1734</v>
      </c>
    </row>
    <row r="830" spans="1:42" hidden="1" x14ac:dyDescent="0.35">
      <c r="A830" t="s">
        <v>1279</v>
      </c>
      <c r="B830" s="1">
        <v>44975</v>
      </c>
      <c r="C830" t="s">
        <v>1280</v>
      </c>
      <c r="D830" t="s">
        <v>65</v>
      </c>
      <c r="E830">
        <v>2</v>
      </c>
      <c r="F830" t="s">
        <v>24</v>
      </c>
      <c r="G830" t="s">
        <v>71</v>
      </c>
      <c r="H830" t="s">
        <v>25</v>
      </c>
      <c r="I830" t="s">
        <v>18</v>
      </c>
      <c r="J830" t="s">
        <v>19</v>
      </c>
      <c r="K830">
        <v>2023</v>
      </c>
      <c r="L830" t="s">
        <v>20</v>
      </c>
      <c r="M830" t="s">
        <v>5906</v>
      </c>
      <c r="N830" t="s">
        <v>5889</v>
      </c>
      <c r="O830" t="s">
        <v>5898</v>
      </c>
      <c r="P830" t="s">
        <v>5907</v>
      </c>
      <c r="Q830" t="s">
        <v>5908</v>
      </c>
      <c r="R830">
        <v>17500</v>
      </c>
      <c r="S830">
        <v>22000</v>
      </c>
      <c r="T830">
        <v>0.20449999999999999</v>
      </c>
      <c r="U830" t="s">
        <v>5909</v>
      </c>
      <c r="V830">
        <v>12</v>
      </c>
      <c r="W830" s="1">
        <v>45337</v>
      </c>
      <c r="X830" t="s">
        <v>5894</v>
      </c>
      <c r="Y830">
        <v>373</v>
      </c>
      <c r="Z830">
        <v>88</v>
      </c>
      <c r="AA830">
        <v>389</v>
      </c>
      <c r="AB830">
        <v>78</v>
      </c>
      <c r="AC830">
        <v>10</v>
      </c>
      <c r="AD830">
        <v>1365000</v>
      </c>
      <c r="AE830" t="s">
        <v>6025</v>
      </c>
      <c r="AF830" s="1">
        <v>46203</v>
      </c>
      <c r="AG830" t="s">
        <v>6531</v>
      </c>
      <c r="AH830" t="s">
        <v>6035</v>
      </c>
      <c r="AI830" t="s">
        <v>6028</v>
      </c>
      <c r="AJ830" t="s">
        <v>6924</v>
      </c>
      <c r="AK830">
        <v>44000</v>
      </c>
      <c r="AL830">
        <v>4294.3999999999996</v>
      </c>
      <c r="AM830">
        <v>39705.599999999999</v>
      </c>
      <c r="AN830">
        <v>35000</v>
      </c>
      <c r="AO830">
        <v>4705.6000000000004</v>
      </c>
      <c r="AP830">
        <v>0.11849999999999999</v>
      </c>
    </row>
    <row r="831" spans="1:42" hidden="1" x14ac:dyDescent="0.35">
      <c r="A831" t="s">
        <v>1429</v>
      </c>
      <c r="B831" s="1">
        <v>45205</v>
      </c>
      <c r="C831" t="s">
        <v>1430</v>
      </c>
      <c r="D831" t="s">
        <v>65</v>
      </c>
      <c r="E831">
        <v>1</v>
      </c>
      <c r="F831" t="s">
        <v>128</v>
      </c>
      <c r="G831" t="s">
        <v>31</v>
      </c>
      <c r="H831" t="s">
        <v>32</v>
      </c>
      <c r="I831" t="s">
        <v>33</v>
      </c>
      <c r="J831" t="s">
        <v>55</v>
      </c>
      <c r="K831">
        <v>2023</v>
      </c>
      <c r="L831" t="s">
        <v>51</v>
      </c>
      <c r="M831" t="s">
        <v>5906</v>
      </c>
      <c r="N831" t="s">
        <v>5889</v>
      </c>
      <c r="O831" t="s">
        <v>5898</v>
      </c>
      <c r="P831" t="s">
        <v>5907</v>
      </c>
      <c r="Q831" t="s">
        <v>5908</v>
      </c>
      <c r="R831">
        <v>17500</v>
      </c>
      <c r="S831">
        <v>22000</v>
      </c>
      <c r="T831">
        <v>0.20449999999999999</v>
      </c>
      <c r="U831" t="s">
        <v>5909</v>
      </c>
      <c r="V831">
        <v>12</v>
      </c>
      <c r="W831" s="1">
        <v>45337</v>
      </c>
      <c r="X831" t="s">
        <v>5894</v>
      </c>
      <c r="Y831">
        <v>373</v>
      </c>
      <c r="Z831">
        <v>88</v>
      </c>
      <c r="AA831">
        <v>389</v>
      </c>
      <c r="AB831">
        <v>78</v>
      </c>
      <c r="AC831">
        <v>10</v>
      </c>
      <c r="AD831">
        <v>1365000</v>
      </c>
      <c r="AE831" t="s">
        <v>6025</v>
      </c>
      <c r="AF831" s="1">
        <v>46203</v>
      </c>
      <c r="AG831" t="s">
        <v>6442</v>
      </c>
      <c r="AH831" t="s">
        <v>6035</v>
      </c>
      <c r="AI831" t="s">
        <v>6028</v>
      </c>
      <c r="AJ831" t="s">
        <v>6925</v>
      </c>
      <c r="AK831">
        <v>22000</v>
      </c>
      <c r="AL831">
        <v>3102</v>
      </c>
      <c r="AM831">
        <v>18898</v>
      </c>
      <c r="AN831">
        <v>17500</v>
      </c>
      <c r="AO831">
        <v>1398</v>
      </c>
      <c r="AP831">
        <v>7.3999999999999996E-2</v>
      </c>
    </row>
    <row r="832" spans="1:42" hidden="1" x14ac:dyDescent="0.35">
      <c r="A832" t="s">
        <v>1283</v>
      </c>
      <c r="B832" s="1">
        <v>44939</v>
      </c>
      <c r="C832" t="s">
        <v>1284</v>
      </c>
      <c r="D832" t="s">
        <v>95</v>
      </c>
      <c r="E832">
        <v>2</v>
      </c>
      <c r="F832" t="s">
        <v>24</v>
      </c>
      <c r="G832" t="s">
        <v>16</v>
      </c>
      <c r="H832" t="s">
        <v>17</v>
      </c>
      <c r="I832" t="s">
        <v>43</v>
      </c>
      <c r="J832" t="s">
        <v>112</v>
      </c>
      <c r="K832">
        <v>2023</v>
      </c>
      <c r="L832" t="s">
        <v>20</v>
      </c>
      <c r="M832" t="s">
        <v>5948</v>
      </c>
      <c r="N832" t="s">
        <v>5949</v>
      </c>
      <c r="O832" t="s">
        <v>5950</v>
      </c>
      <c r="P832" t="s">
        <v>5951</v>
      </c>
      <c r="Q832" t="s">
        <v>5952</v>
      </c>
      <c r="R832">
        <v>2900</v>
      </c>
      <c r="S832">
        <v>3800</v>
      </c>
      <c r="T832">
        <v>0.23680000000000001</v>
      </c>
      <c r="U832" t="s">
        <v>5940</v>
      </c>
      <c r="V832">
        <v>12</v>
      </c>
      <c r="W832" s="1">
        <v>45359</v>
      </c>
      <c r="X832" t="s">
        <v>5894</v>
      </c>
      <c r="Y832">
        <v>220</v>
      </c>
      <c r="Z832">
        <v>49</v>
      </c>
      <c r="AA832">
        <v>227</v>
      </c>
      <c r="AB832">
        <v>23</v>
      </c>
      <c r="AC832">
        <v>10</v>
      </c>
      <c r="AD832">
        <v>66700</v>
      </c>
      <c r="AE832" t="s">
        <v>6025</v>
      </c>
      <c r="AF832" s="1">
        <v>46203</v>
      </c>
      <c r="AG832" t="s">
        <v>6571</v>
      </c>
      <c r="AH832" t="s">
        <v>6027</v>
      </c>
      <c r="AI832" t="s">
        <v>6028</v>
      </c>
      <c r="AJ832" t="s">
        <v>6924</v>
      </c>
      <c r="AK832">
        <v>7600</v>
      </c>
      <c r="AL832">
        <v>101.84</v>
      </c>
      <c r="AM832">
        <v>7498.16</v>
      </c>
      <c r="AN832">
        <v>5800</v>
      </c>
      <c r="AO832">
        <v>1698.16</v>
      </c>
      <c r="AP832">
        <v>0.22650000000000001</v>
      </c>
    </row>
    <row r="833" spans="1:42" hidden="1" x14ac:dyDescent="0.35">
      <c r="A833" t="s">
        <v>1285</v>
      </c>
      <c r="B833" s="1">
        <v>45173</v>
      </c>
      <c r="C833" t="s">
        <v>1286</v>
      </c>
      <c r="D833" t="s">
        <v>92</v>
      </c>
      <c r="E833">
        <v>1</v>
      </c>
      <c r="F833" t="s">
        <v>24</v>
      </c>
      <c r="G833" t="s">
        <v>16</v>
      </c>
      <c r="H833" t="s">
        <v>32</v>
      </c>
      <c r="I833" t="s">
        <v>33</v>
      </c>
      <c r="J833" t="s">
        <v>109</v>
      </c>
      <c r="K833">
        <v>2023</v>
      </c>
      <c r="L833" t="s">
        <v>60</v>
      </c>
      <c r="M833" t="s">
        <v>5973</v>
      </c>
      <c r="N833" t="s">
        <v>5974</v>
      </c>
      <c r="O833" t="s">
        <v>5975</v>
      </c>
      <c r="P833" t="s">
        <v>5899</v>
      </c>
      <c r="Q833" t="s">
        <v>5976</v>
      </c>
      <c r="R833">
        <v>7600</v>
      </c>
      <c r="S833">
        <v>9800</v>
      </c>
      <c r="T833">
        <v>0.22450000000000001</v>
      </c>
      <c r="U833" t="s">
        <v>5901</v>
      </c>
      <c r="V833">
        <v>36</v>
      </c>
      <c r="W833" s="1">
        <v>45281</v>
      </c>
      <c r="X833" t="s">
        <v>5894</v>
      </c>
      <c r="Y833">
        <v>214</v>
      </c>
      <c r="Z833">
        <v>101</v>
      </c>
      <c r="AA833">
        <v>188</v>
      </c>
      <c r="AB833">
        <v>51</v>
      </c>
      <c r="AC833">
        <v>10</v>
      </c>
      <c r="AD833">
        <v>387600</v>
      </c>
      <c r="AE833" t="s">
        <v>6025</v>
      </c>
      <c r="AF833" s="1">
        <v>46203</v>
      </c>
      <c r="AG833" t="s">
        <v>6572</v>
      </c>
      <c r="AH833" t="s">
        <v>6027</v>
      </c>
      <c r="AI833" t="s">
        <v>6028</v>
      </c>
      <c r="AJ833" t="s">
        <v>6925</v>
      </c>
      <c r="AK833">
        <v>9800</v>
      </c>
      <c r="AL833">
        <v>1316.14</v>
      </c>
      <c r="AM833">
        <v>8483.86</v>
      </c>
      <c r="AN833">
        <v>7600</v>
      </c>
      <c r="AO833">
        <v>883.86</v>
      </c>
      <c r="AP833">
        <v>0.1042</v>
      </c>
    </row>
    <row r="834" spans="1:42" hidden="1" x14ac:dyDescent="0.35">
      <c r="A834" t="s">
        <v>1435</v>
      </c>
      <c r="B834" s="1">
        <v>45034</v>
      </c>
      <c r="C834" t="s">
        <v>798</v>
      </c>
      <c r="D834" t="s">
        <v>188</v>
      </c>
      <c r="E834">
        <v>2</v>
      </c>
      <c r="F834" t="s">
        <v>24</v>
      </c>
      <c r="G834" t="s">
        <v>96</v>
      </c>
      <c r="H834" t="s">
        <v>17</v>
      </c>
      <c r="I834" t="s">
        <v>43</v>
      </c>
      <c r="J834" t="s">
        <v>44</v>
      </c>
      <c r="K834">
        <v>2023</v>
      </c>
      <c r="L834" t="s">
        <v>35</v>
      </c>
      <c r="M834" t="s">
        <v>5936</v>
      </c>
      <c r="N834" t="s">
        <v>5931</v>
      </c>
      <c r="O834" t="s">
        <v>5937</v>
      </c>
      <c r="P834" t="s">
        <v>5938</v>
      </c>
      <c r="Q834" t="s">
        <v>5939</v>
      </c>
      <c r="R834">
        <v>3400</v>
      </c>
      <c r="S834">
        <v>4500</v>
      </c>
      <c r="T834">
        <v>0.24440000000000001</v>
      </c>
      <c r="U834" t="s">
        <v>5940</v>
      </c>
      <c r="V834">
        <v>6</v>
      </c>
      <c r="W834" s="1">
        <v>45061</v>
      </c>
      <c r="X834" t="s">
        <v>5894</v>
      </c>
      <c r="Y834">
        <v>200</v>
      </c>
      <c r="Z834">
        <v>91</v>
      </c>
      <c r="AA834">
        <v>223</v>
      </c>
      <c r="AB834">
        <v>18</v>
      </c>
      <c r="AC834">
        <v>10</v>
      </c>
      <c r="AD834">
        <v>61200</v>
      </c>
      <c r="AE834" t="s">
        <v>6025</v>
      </c>
      <c r="AF834" s="1">
        <v>46203</v>
      </c>
      <c r="AG834" t="s">
        <v>6444</v>
      </c>
      <c r="AH834" t="s">
        <v>6027</v>
      </c>
      <c r="AI834" t="s">
        <v>6028</v>
      </c>
      <c r="AJ834" t="s">
        <v>6924</v>
      </c>
      <c r="AK834">
        <v>9000</v>
      </c>
      <c r="AL834">
        <v>357.3</v>
      </c>
      <c r="AM834">
        <v>8642.7000000000007</v>
      </c>
      <c r="AN834">
        <v>6800</v>
      </c>
      <c r="AO834">
        <v>1842.7</v>
      </c>
      <c r="AP834">
        <v>0.2132</v>
      </c>
    </row>
    <row r="835" spans="1:42" hidden="1" x14ac:dyDescent="0.35">
      <c r="A835" t="s">
        <v>1287</v>
      </c>
      <c r="B835" s="1">
        <v>44933</v>
      </c>
      <c r="C835" t="s">
        <v>1288</v>
      </c>
      <c r="D835" t="s">
        <v>105</v>
      </c>
      <c r="E835">
        <v>1</v>
      </c>
      <c r="F835" t="s">
        <v>24</v>
      </c>
      <c r="G835" t="s">
        <v>96</v>
      </c>
      <c r="H835" t="s">
        <v>32</v>
      </c>
      <c r="I835" t="s">
        <v>43</v>
      </c>
      <c r="J835" t="s">
        <v>112</v>
      </c>
      <c r="K835">
        <v>2023</v>
      </c>
      <c r="L835" t="s">
        <v>20</v>
      </c>
      <c r="M835" t="s">
        <v>5916</v>
      </c>
      <c r="N835" t="s">
        <v>5913</v>
      </c>
      <c r="O835" t="s">
        <v>5917</v>
      </c>
      <c r="P835" t="s">
        <v>5918</v>
      </c>
      <c r="Q835" t="s">
        <v>5919</v>
      </c>
      <c r="R835">
        <v>63000</v>
      </c>
      <c r="S835">
        <v>76000</v>
      </c>
      <c r="T835">
        <v>0.1711</v>
      </c>
      <c r="U835" t="s">
        <v>5920</v>
      </c>
      <c r="V835">
        <v>12</v>
      </c>
      <c r="W835" s="1">
        <v>44617</v>
      </c>
      <c r="X835" t="s">
        <v>5894</v>
      </c>
      <c r="Y835">
        <v>252</v>
      </c>
      <c r="Z835">
        <v>75</v>
      </c>
      <c r="AA835">
        <v>289</v>
      </c>
      <c r="AB835">
        <v>48</v>
      </c>
      <c r="AC835">
        <v>10</v>
      </c>
      <c r="AD835">
        <v>3024000</v>
      </c>
      <c r="AE835" t="s">
        <v>6025</v>
      </c>
      <c r="AF835" s="1">
        <v>46203</v>
      </c>
      <c r="AG835" t="s">
        <v>6476</v>
      </c>
      <c r="AH835" t="s">
        <v>6035</v>
      </c>
      <c r="AI835" t="s">
        <v>6028</v>
      </c>
      <c r="AJ835" t="s">
        <v>6924</v>
      </c>
      <c r="AK835">
        <v>76000</v>
      </c>
      <c r="AL835">
        <v>8094</v>
      </c>
      <c r="AM835">
        <v>67906</v>
      </c>
      <c r="AN835">
        <v>63000</v>
      </c>
      <c r="AO835">
        <v>4906</v>
      </c>
      <c r="AP835">
        <v>7.22E-2</v>
      </c>
    </row>
    <row r="836" spans="1:42" x14ac:dyDescent="0.35">
      <c r="A836" t="s">
        <v>1439</v>
      </c>
      <c r="B836" s="1">
        <v>45250</v>
      </c>
      <c r="C836" t="s">
        <v>798</v>
      </c>
      <c r="D836" t="s">
        <v>42</v>
      </c>
      <c r="E836">
        <v>1</v>
      </c>
      <c r="F836" t="s">
        <v>128</v>
      </c>
      <c r="G836" t="s">
        <v>16</v>
      </c>
      <c r="H836" t="s">
        <v>32</v>
      </c>
      <c r="I836" t="s">
        <v>43</v>
      </c>
      <c r="J836" t="s">
        <v>50</v>
      </c>
      <c r="K836">
        <v>2023</v>
      </c>
      <c r="L836" t="s">
        <v>51</v>
      </c>
      <c r="M836" t="s">
        <v>5897</v>
      </c>
      <c r="N836" t="s">
        <v>5889</v>
      </c>
      <c r="O836" t="s">
        <v>5898</v>
      </c>
      <c r="P836" t="s">
        <v>5899</v>
      </c>
      <c r="Q836" t="s">
        <v>5900</v>
      </c>
      <c r="R836">
        <v>31000</v>
      </c>
      <c r="S836">
        <v>38000</v>
      </c>
      <c r="T836">
        <v>0.1842</v>
      </c>
      <c r="U836" t="s">
        <v>5901</v>
      </c>
      <c r="V836">
        <v>12</v>
      </c>
      <c r="W836" s="1">
        <v>45246</v>
      </c>
      <c r="X836" t="s">
        <v>5894</v>
      </c>
      <c r="Y836">
        <v>278</v>
      </c>
      <c r="Z836">
        <v>80</v>
      </c>
      <c r="AA836">
        <v>346</v>
      </c>
      <c r="AB836">
        <v>0</v>
      </c>
      <c r="AC836">
        <v>10</v>
      </c>
      <c r="AD836">
        <v>0</v>
      </c>
      <c r="AE836" t="s">
        <v>6029</v>
      </c>
      <c r="AF836" s="1">
        <v>46203</v>
      </c>
      <c r="AG836" t="s">
        <v>6444</v>
      </c>
      <c r="AH836" t="s">
        <v>6027</v>
      </c>
      <c r="AI836" t="s">
        <v>6028</v>
      </c>
      <c r="AJ836" t="s">
        <v>6925</v>
      </c>
      <c r="AK836">
        <v>38000</v>
      </c>
      <c r="AL836">
        <v>4510.6000000000004</v>
      </c>
      <c r="AM836">
        <v>33489.4</v>
      </c>
      <c r="AN836">
        <v>31000</v>
      </c>
      <c r="AO836">
        <v>2489.4</v>
      </c>
      <c r="AP836">
        <v>7.4300000000000005E-2</v>
      </c>
    </row>
    <row r="837" spans="1:42" hidden="1" x14ac:dyDescent="0.35">
      <c r="A837" t="s">
        <v>1289</v>
      </c>
      <c r="B837" s="1">
        <v>45009</v>
      </c>
      <c r="C837" t="s">
        <v>824</v>
      </c>
      <c r="D837" t="s">
        <v>188</v>
      </c>
      <c r="E837">
        <v>2</v>
      </c>
      <c r="F837" t="s">
        <v>30</v>
      </c>
      <c r="G837" t="s">
        <v>31</v>
      </c>
      <c r="H837" t="s">
        <v>32</v>
      </c>
      <c r="I837" t="s">
        <v>43</v>
      </c>
      <c r="J837" t="s">
        <v>39</v>
      </c>
      <c r="K837">
        <v>2023</v>
      </c>
      <c r="L837" t="s">
        <v>20</v>
      </c>
      <c r="M837" t="s">
        <v>5936</v>
      </c>
      <c r="N837" t="s">
        <v>5931</v>
      </c>
      <c r="O837" t="s">
        <v>5937</v>
      </c>
      <c r="P837" t="s">
        <v>5938</v>
      </c>
      <c r="Q837" t="s">
        <v>5939</v>
      </c>
      <c r="R837">
        <v>3400</v>
      </c>
      <c r="S837">
        <v>4500</v>
      </c>
      <c r="T837">
        <v>0.24440000000000001</v>
      </c>
      <c r="U837" t="s">
        <v>5940</v>
      </c>
      <c r="V837">
        <v>6</v>
      </c>
      <c r="W837" s="1">
        <v>45061</v>
      </c>
      <c r="X837" t="s">
        <v>5894</v>
      </c>
      <c r="Y837">
        <v>200</v>
      </c>
      <c r="Z837">
        <v>91</v>
      </c>
      <c r="AA837">
        <v>223</v>
      </c>
      <c r="AB837">
        <v>18</v>
      </c>
      <c r="AC837">
        <v>10</v>
      </c>
      <c r="AD837">
        <v>61200</v>
      </c>
      <c r="AE837" t="s">
        <v>6025</v>
      </c>
      <c r="AF837" s="1">
        <v>46203</v>
      </c>
      <c r="AG837" t="s">
        <v>6453</v>
      </c>
      <c r="AH837" t="s">
        <v>6035</v>
      </c>
      <c r="AI837" t="s">
        <v>6028</v>
      </c>
      <c r="AJ837" t="s">
        <v>6924</v>
      </c>
      <c r="AK837">
        <v>9000</v>
      </c>
      <c r="AL837">
        <v>103.5</v>
      </c>
      <c r="AM837">
        <v>8896.5</v>
      </c>
      <c r="AN837">
        <v>6800</v>
      </c>
      <c r="AO837">
        <v>2096.5</v>
      </c>
      <c r="AP837">
        <v>0.23569999999999999</v>
      </c>
    </row>
    <row r="838" spans="1:42" hidden="1" x14ac:dyDescent="0.35">
      <c r="A838" t="s">
        <v>1292</v>
      </c>
      <c r="B838" s="1">
        <v>45071</v>
      </c>
      <c r="C838" t="s">
        <v>1293</v>
      </c>
      <c r="D838" t="s">
        <v>221</v>
      </c>
      <c r="E838">
        <v>3</v>
      </c>
      <c r="F838" t="s">
        <v>15</v>
      </c>
      <c r="G838" t="s">
        <v>96</v>
      </c>
      <c r="H838" t="s">
        <v>25</v>
      </c>
      <c r="I838" t="s">
        <v>43</v>
      </c>
      <c r="J838" t="s">
        <v>75</v>
      </c>
      <c r="K838">
        <v>2023</v>
      </c>
      <c r="L838" t="s">
        <v>35</v>
      </c>
      <c r="M838" t="s">
        <v>5966</v>
      </c>
      <c r="N838" t="s">
        <v>5967</v>
      </c>
      <c r="O838" t="s">
        <v>5968</v>
      </c>
      <c r="P838" t="s">
        <v>5899</v>
      </c>
      <c r="Q838" t="s">
        <v>5969</v>
      </c>
      <c r="R838">
        <v>11500</v>
      </c>
      <c r="S838">
        <v>14500</v>
      </c>
      <c r="T838">
        <v>0.2069</v>
      </c>
      <c r="U838" t="s">
        <v>5901</v>
      </c>
      <c r="V838">
        <v>12</v>
      </c>
      <c r="W838" s="1">
        <v>44903</v>
      </c>
      <c r="X838" t="s">
        <v>5894</v>
      </c>
      <c r="Y838">
        <v>217</v>
      </c>
      <c r="Z838">
        <v>53</v>
      </c>
      <c r="AA838">
        <v>253</v>
      </c>
      <c r="AB838">
        <v>61</v>
      </c>
      <c r="AC838">
        <v>10</v>
      </c>
      <c r="AD838">
        <v>701500</v>
      </c>
      <c r="AE838" t="s">
        <v>6025</v>
      </c>
      <c r="AF838" s="1">
        <v>46203</v>
      </c>
      <c r="AG838" t="s">
        <v>6563</v>
      </c>
      <c r="AH838" t="s">
        <v>6027</v>
      </c>
      <c r="AI838" t="s">
        <v>6028</v>
      </c>
      <c r="AJ838" t="s">
        <v>6924</v>
      </c>
      <c r="AK838">
        <v>43500</v>
      </c>
      <c r="AL838">
        <v>5829</v>
      </c>
      <c r="AM838">
        <v>37671</v>
      </c>
      <c r="AN838">
        <v>34500</v>
      </c>
      <c r="AO838">
        <v>3171</v>
      </c>
      <c r="AP838">
        <v>8.4199999999999997E-2</v>
      </c>
    </row>
    <row r="839" spans="1:42" hidden="1" x14ac:dyDescent="0.35">
      <c r="A839" t="s">
        <v>1337</v>
      </c>
      <c r="B839" s="1">
        <v>45124</v>
      </c>
      <c r="C839" t="s">
        <v>802</v>
      </c>
      <c r="D839" t="s">
        <v>205</v>
      </c>
      <c r="E839">
        <v>2</v>
      </c>
      <c r="F839" t="s">
        <v>24</v>
      </c>
      <c r="G839" t="s">
        <v>79</v>
      </c>
      <c r="H839" t="s">
        <v>17</v>
      </c>
      <c r="I839" t="s">
        <v>26</v>
      </c>
      <c r="J839" t="s">
        <v>97</v>
      </c>
      <c r="K839">
        <v>2023</v>
      </c>
      <c r="L839" t="s">
        <v>60</v>
      </c>
      <c r="M839" t="s">
        <v>6003</v>
      </c>
      <c r="N839" t="s">
        <v>5989</v>
      </c>
      <c r="O839" t="s">
        <v>6004</v>
      </c>
      <c r="P839" t="s">
        <v>6005</v>
      </c>
      <c r="Q839" t="s">
        <v>6006</v>
      </c>
      <c r="R839">
        <v>420</v>
      </c>
      <c r="S839">
        <v>650</v>
      </c>
      <c r="T839">
        <v>0.3538</v>
      </c>
      <c r="U839" t="s">
        <v>5909</v>
      </c>
      <c r="V839">
        <v>6</v>
      </c>
      <c r="W839" s="1">
        <v>45071</v>
      </c>
      <c r="X839" t="s">
        <v>5894</v>
      </c>
      <c r="Y839">
        <v>160</v>
      </c>
      <c r="Z839">
        <v>85</v>
      </c>
      <c r="AA839">
        <v>167</v>
      </c>
      <c r="AB839">
        <v>56</v>
      </c>
      <c r="AC839">
        <v>10</v>
      </c>
      <c r="AD839">
        <v>23520</v>
      </c>
      <c r="AE839" t="s">
        <v>6025</v>
      </c>
      <c r="AF839" s="1">
        <v>46203</v>
      </c>
      <c r="AG839" t="s">
        <v>6447</v>
      </c>
      <c r="AH839" t="s">
        <v>6035</v>
      </c>
      <c r="AI839" t="s">
        <v>6028</v>
      </c>
      <c r="AJ839" t="s">
        <v>6925</v>
      </c>
      <c r="AK839">
        <v>1300</v>
      </c>
      <c r="AL839">
        <v>156.52000000000001</v>
      </c>
      <c r="AM839">
        <v>1143.48</v>
      </c>
      <c r="AN839">
        <v>840</v>
      </c>
      <c r="AO839">
        <v>303.48</v>
      </c>
      <c r="AP839">
        <v>0.26540000000000002</v>
      </c>
    </row>
    <row r="840" spans="1:42" hidden="1" x14ac:dyDescent="0.35">
      <c r="A840" t="s">
        <v>1297</v>
      </c>
      <c r="B840" s="1">
        <v>45097</v>
      </c>
      <c r="C840" t="s">
        <v>1215</v>
      </c>
      <c r="D840" t="s">
        <v>38</v>
      </c>
      <c r="E840">
        <v>1</v>
      </c>
      <c r="F840" t="s">
        <v>24</v>
      </c>
      <c r="G840" t="s">
        <v>71</v>
      </c>
      <c r="H840" t="s">
        <v>32</v>
      </c>
      <c r="I840" t="s">
        <v>33</v>
      </c>
      <c r="J840" t="s">
        <v>34</v>
      </c>
      <c r="K840">
        <v>2023</v>
      </c>
      <c r="L840" t="s">
        <v>35</v>
      </c>
      <c r="M840" t="s">
        <v>5981</v>
      </c>
      <c r="N840" t="s">
        <v>5974</v>
      </c>
      <c r="O840" t="s">
        <v>5982</v>
      </c>
      <c r="P840" t="s">
        <v>5983</v>
      </c>
      <c r="Q840" t="s">
        <v>5984</v>
      </c>
      <c r="R840">
        <v>3700</v>
      </c>
      <c r="S840">
        <v>4800</v>
      </c>
      <c r="T840">
        <v>0.22919999999999999</v>
      </c>
      <c r="U840" t="s">
        <v>5920</v>
      </c>
      <c r="V840">
        <v>24</v>
      </c>
      <c r="W840" s="1">
        <v>45552</v>
      </c>
      <c r="X840" t="s">
        <v>5894</v>
      </c>
      <c r="Y840">
        <v>158</v>
      </c>
      <c r="Z840">
        <v>108</v>
      </c>
      <c r="AA840">
        <v>132</v>
      </c>
      <c r="AB840">
        <v>61</v>
      </c>
      <c r="AC840">
        <v>10</v>
      </c>
      <c r="AD840">
        <v>225700</v>
      </c>
      <c r="AE840" t="s">
        <v>6025</v>
      </c>
      <c r="AF840" s="1">
        <v>46203</v>
      </c>
      <c r="AG840" t="s">
        <v>6521</v>
      </c>
      <c r="AH840" t="s">
        <v>6035</v>
      </c>
      <c r="AI840" t="s">
        <v>6028</v>
      </c>
      <c r="AJ840" t="s">
        <v>6924</v>
      </c>
      <c r="AK840">
        <v>4800</v>
      </c>
      <c r="AL840">
        <v>474.72</v>
      </c>
      <c r="AM840">
        <v>4325.28</v>
      </c>
      <c r="AN840">
        <v>3700</v>
      </c>
      <c r="AO840">
        <v>625.28</v>
      </c>
      <c r="AP840">
        <v>0.14460000000000001</v>
      </c>
    </row>
    <row r="841" spans="1:42" hidden="1" x14ac:dyDescent="0.35">
      <c r="A841" t="s">
        <v>1300</v>
      </c>
      <c r="B841" s="1">
        <v>45022</v>
      </c>
      <c r="C841" t="s">
        <v>1301</v>
      </c>
      <c r="D841" t="s">
        <v>200</v>
      </c>
      <c r="E841">
        <v>1</v>
      </c>
      <c r="F841" t="s">
        <v>30</v>
      </c>
      <c r="G841" t="s">
        <v>96</v>
      </c>
      <c r="H841" t="s">
        <v>25</v>
      </c>
      <c r="I841" t="s">
        <v>43</v>
      </c>
      <c r="J841" t="s">
        <v>44</v>
      </c>
      <c r="K841">
        <v>2023</v>
      </c>
      <c r="L841" t="s">
        <v>35</v>
      </c>
      <c r="M841" t="s">
        <v>5960</v>
      </c>
      <c r="N841" t="s">
        <v>5949</v>
      </c>
      <c r="O841" t="s">
        <v>5961</v>
      </c>
      <c r="P841" t="s">
        <v>5951</v>
      </c>
      <c r="Q841" t="s">
        <v>5962</v>
      </c>
      <c r="R841">
        <v>2100</v>
      </c>
      <c r="S841">
        <v>2800</v>
      </c>
      <c r="T841">
        <v>0.25</v>
      </c>
      <c r="U841" t="s">
        <v>5940</v>
      </c>
      <c r="V841">
        <v>12</v>
      </c>
      <c r="W841" s="1">
        <v>45378</v>
      </c>
      <c r="X841" t="s">
        <v>5894</v>
      </c>
      <c r="Y841">
        <v>198</v>
      </c>
      <c r="Z841">
        <v>79</v>
      </c>
      <c r="AA841">
        <v>243</v>
      </c>
      <c r="AB841">
        <v>87</v>
      </c>
      <c r="AC841">
        <v>10</v>
      </c>
      <c r="AD841">
        <v>182700</v>
      </c>
      <c r="AE841" t="s">
        <v>6025</v>
      </c>
      <c r="AF841" s="1">
        <v>46203</v>
      </c>
      <c r="AG841" t="s">
        <v>6573</v>
      </c>
      <c r="AH841" t="s">
        <v>6035</v>
      </c>
      <c r="AI841" t="s">
        <v>6028</v>
      </c>
      <c r="AJ841" t="s">
        <v>6924</v>
      </c>
      <c r="AK841">
        <v>2800</v>
      </c>
      <c r="AL841">
        <v>376.32</v>
      </c>
      <c r="AM841">
        <v>2423.6799999999998</v>
      </c>
      <c r="AN841">
        <v>2100</v>
      </c>
      <c r="AO841">
        <v>323.68</v>
      </c>
      <c r="AP841">
        <v>0.13350000000000001</v>
      </c>
    </row>
    <row r="842" spans="1:42" hidden="1" x14ac:dyDescent="0.35">
      <c r="A842" t="s">
        <v>1306</v>
      </c>
      <c r="B842" s="1">
        <v>45086</v>
      </c>
      <c r="C842" t="s">
        <v>996</v>
      </c>
      <c r="D842" t="s">
        <v>173</v>
      </c>
      <c r="E842">
        <v>2</v>
      </c>
      <c r="F842" t="s">
        <v>24</v>
      </c>
      <c r="G842" t="s">
        <v>31</v>
      </c>
      <c r="H842" t="s">
        <v>17</v>
      </c>
      <c r="I842" t="s">
        <v>33</v>
      </c>
      <c r="J842" t="s">
        <v>34</v>
      </c>
      <c r="K842">
        <v>2023</v>
      </c>
      <c r="L842" t="s">
        <v>35</v>
      </c>
      <c r="M842" t="s">
        <v>5904</v>
      </c>
      <c r="N842" t="s">
        <v>5889</v>
      </c>
      <c r="O842" t="s">
        <v>5898</v>
      </c>
      <c r="P842" t="s">
        <v>5899</v>
      </c>
      <c r="Q842" t="s">
        <v>5905</v>
      </c>
      <c r="R842">
        <v>12500</v>
      </c>
      <c r="S842">
        <v>15500</v>
      </c>
      <c r="T842">
        <v>0.19350000000000001</v>
      </c>
      <c r="U842" t="s">
        <v>5901</v>
      </c>
      <c r="V842">
        <v>12</v>
      </c>
      <c r="W842" s="1">
        <v>45140</v>
      </c>
      <c r="X842" t="s">
        <v>5894</v>
      </c>
      <c r="Y842">
        <v>313</v>
      </c>
      <c r="Z842">
        <v>58</v>
      </c>
      <c r="AA842">
        <v>294</v>
      </c>
      <c r="AB842">
        <v>65</v>
      </c>
      <c r="AC842">
        <v>10</v>
      </c>
      <c r="AD842">
        <v>812500</v>
      </c>
      <c r="AE842" t="s">
        <v>6025</v>
      </c>
      <c r="AF842" s="1">
        <v>46203</v>
      </c>
      <c r="AG842" t="s">
        <v>6509</v>
      </c>
      <c r="AH842" t="s">
        <v>6035</v>
      </c>
      <c r="AI842" t="s">
        <v>6028</v>
      </c>
      <c r="AJ842" t="s">
        <v>6924</v>
      </c>
      <c r="AK842">
        <v>31000</v>
      </c>
      <c r="AL842">
        <v>1949.9</v>
      </c>
      <c r="AM842">
        <v>29050.1</v>
      </c>
      <c r="AN842">
        <v>25000</v>
      </c>
      <c r="AO842">
        <v>4050.1</v>
      </c>
      <c r="AP842">
        <v>0.1394</v>
      </c>
    </row>
    <row r="843" spans="1:42" hidden="1" x14ac:dyDescent="0.35">
      <c r="A843" t="s">
        <v>1309</v>
      </c>
      <c r="B843" s="1">
        <v>45273</v>
      </c>
      <c r="C843" t="s">
        <v>947</v>
      </c>
      <c r="D843" t="s">
        <v>173</v>
      </c>
      <c r="E843">
        <v>1</v>
      </c>
      <c r="F843" t="s">
        <v>24</v>
      </c>
      <c r="G843" t="s">
        <v>31</v>
      </c>
      <c r="H843" t="s">
        <v>17</v>
      </c>
      <c r="I843" t="s">
        <v>43</v>
      </c>
      <c r="J843" t="s">
        <v>155</v>
      </c>
      <c r="K843">
        <v>2023</v>
      </c>
      <c r="L843" t="s">
        <v>51</v>
      </c>
      <c r="M843" t="s">
        <v>5904</v>
      </c>
      <c r="N843" t="s">
        <v>5889</v>
      </c>
      <c r="O843" t="s">
        <v>5898</v>
      </c>
      <c r="P843" t="s">
        <v>5899</v>
      </c>
      <c r="Q843" t="s">
        <v>5905</v>
      </c>
      <c r="R843">
        <v>12500</v>
      </c>
      <c r="S843">
        <v>15500</v>
      </c>
      <c r="T843">
        <v>0.19350000000000001</v>
      </c>
      <c r="U843" t="s">
        <v>5901</v>
      </c>
      <c r="V843">
        <v>12</v>
      </c>
      <c r="W843" s="1">
        <v>45140</v>
      </c>
      <c r="X843" t="s">
        <v>5894</v>
      </c>
      <c r="Y843">
        <v>313</v>
      </c>
      <c r="Z843">
        <v>58</v>
      </c>
      <c r="AA843">
        <v>294</v>
      </c>
      <c r="AB843">
        <v>65</v>
      </c>
      <c r="AC843">
        <v>10</v>
      </c>
      <c r="AD843">
        <v>812500</v>
      </c>
      <c r="AE843" t="s">
        <v>6025</v>
      </c>
      <c r="AF843" s="1">
        <v>46203</v>
      </c>
      <c r="AG843" t="s">
        <v>6495</v>
      </c>
      <c r="AH843" t="s">
        <v>6035</v>
      </c>
      <c r="AI843" t="s">
        <v>6028</v>
      </c>
      <c r="AJ843" t="s">
        <v>6925</v>
      </c>
      <c r="AK843">
        <v>15500</v>
      </c>
      <c r="AL843">
        <v>1540.7</v>
      </c>
      <c r="AM843">
        <v>13959.3</v>
      </c>
      <c r="AN843">
        <v>12500</v>
      </c>
      <c r="AO843">
        <v>1459.3</v>
      </c>
      <c r="AP843">
        <v>0.1045</v>
      </c>
    </row>
    <row r="844" spans="1:42" hidden="1" x14ac:dyDescent="0.35">
      <c r="A844" t="s">
        <v>1428</v>
      </c>
      <c r="B844" s="1">
        <v>44993</v>
      </c>
      <c r="C844" t="s">
        <v>826</v>
      </c>
      <c r="D844" t="s">
        <v>208</v>
      </c>
      <c r="E844">
        <v>2</v>
      </c>
      <c r="F844" t="s">
        <v>48</v>
      </c>
      <c r="G844" t="s">
        <v>31</v>
      </c>
      <c r="H844" t="s">
        <v>32</v>
      </c>
      <c r="I844" t="s">
        <v>26</v>
      </c>
      <c r="J844" t="s">
        <v>39</v>
      </c>
      <c r="K844">
        <v>2023</v>
      </c>
      <c r="L844" t="s">
        <v>20</v>
      </c>
      <c r="M844" t="s">
        <v>5910</v>
      </c>
      <c r="N844" t="s">
        <v>5889</v>
      </c>
      <c r="O844" t="s">
        <v>5898</v>
      </c>
      <c r="P844" t="s">
        <v>5907</v>
      </c>
      <c r="Q844" t="s">
        <v>5911</v>
      </c>
      <c r="R844">
        <v>10500</v>
      </c>
      <c r="S844">
        <v>13000</v>
      </c>
      <c r="T844">
        <v>0.1923</v>
      </c>
      <c r="U844" t="s">
        <v>5909</v>
      </c>
      <c r="V844">
        <v>12</v>
      </c>
      <c r="W844" s="1">
        <v>45395</v>
      </c>
      <c r="X844" t="s">
        <v>5894</v>
      </c>
      <c r="Y844">
        <v>256</v>
      </c>
      <c r="Z844">
        <v>119</v>
      </c>
      <c r="AA844">
        <v>288</v>
      </c>
      <c r="AB844">
        <v>32</v>
      </c>
      <c r="AC844">
        <v>10</v>
      </c>
      <c r="AD844">
        <v>336000</v>
      </c>
      <c r="AE844" t="s">
        <v>6025</v>
      </c>
      <c r="AF844" s="1">
        <v>46203</v>
      </c>
      <c r="AG844" t="s">
        <v>6454</v>
      </c>
      <c r="AH844" t="s">
        <v>6027</v>
      </c>
      <c r="AI844" t="s">
        <v>6028</v>
      </c>
      <c r="AJ844" t="s">
        <v>6924</v>
      </c>
      <c r="AK844">
        <v>26000</v>
      </c>
      <c r="AL844">
        <v>3302</v>
      </c>
      <c r="AM844">
        <v>22698</v>
      </c>
      <c r="AN844">
        <v>21000</v>
      </c>
      <c r="AO844">
        <v>1698</v>
      </c>
      <c r="AP844">
        <v>7.4800000000000005E-2</v>
      </c>
    </row>
    <row r="845" spans="1:42" hidden="1" x14ac:dyDescent="0.35">
      <c r="A845" t="s">
        <v>1450</v>
      </c>
      <c r="B845" s="1">
        <v>45187</v>
      </c>
      <c r="C845" t="s">
        <v>826</v>
      </c>
      <c r="D845" t="s">
        <v>173</v>
      </c>
      <c r="E845">
        <v>1</v>
      </c>
      <c r="F845" t="s">
        <v>48</v>
      </c>
      <c r="G845" t="s">
        <v>31</v>
      </c>
      <c r="H845" t="s">
        <v>32</v>
      </c>
      <c r="I845" t="s">
        <v>43</v>
      </c>
      <c r="J845" t="s">
        <v>109</v>
      </c>
      <c r="K845">
        <v>2023</v>
      </c>
      <c r="L845" t="s">
        <v>60</v>
      </c>
      <c r="M845" t="s">
        <v>5904</v>
      </c>
      <c r="N845" t="s">
        <v>5889</v>
      </c>
      <c r="O845" t="s">
        <v>5898</v>
      </c>
      <c r="P845" t="s">
        <v>5899</v>
      </c>
      <c r="Q845" t="s">
        <v>5905</v>
      </c>
      <c r="R845">
        <v>12500</v>
      </c>
      <c r="S845">
        <v>15500</v>
      </c>
      <c r="T845">
        <v>0.19350000000000001</v>
      </c>
      <c r="U845" t="s">
        <v>5901</v>
      </c>
      <c r="V845">
        <v>12</v>
      </c>
      <c r="W845" s="1">
        <v>45140</v>
      </c>
      <c r="X845" t="s">
        <v>5894</v>
      </c>
      <c r="Y845">
        <v>313</v>
      </c>
      <c r="Z845">
        <v>58</v>
      </c>
      <c r="AA845">
        <v>294</v>
      </c>
      <c r="AB845">
        <v>65</v>
      </c>
      <c r="AC845">
        <v>10</v>
      </c>
      <c r="AD845">
        <v>812500</v>
      </c>
      <c r="AE845" t="s">
        <v>6025</v>
      </c>
      <c r="AF845" s="1">
        <v>46203</v>
      </c>
      <c r="AG845" t="s">
        <v>6454</v>
      </c>
      <c r="AH845" t="s">
        <v>6027</v>
      </c>
      <c r="AI845" t="s">
        <v>6028</v>
      </c>
      <c r="AJ845" t="s">
        <v>6925</v>
      </c>
      <c r="AK845">
        <v>15500</v>
      </c>
      <c r="AL845">
        <v>426.25</v>
      </c>
      <c r="AM845">
        <v>15073.75</v>
      </c>
      <c r="AN845">
        <v>12500</v>
      </c>
      <c r="AO845">
        <v>2573.75</v>
      </c>
      <c r="AP845">
        <v>0.17069999999999999</v>
      </c>
    </row>
    <row r="846" spans="1:42" hidden="1" x14ac:dyDescent="0.35">
      <c r="A846" t="s">
        <v>1313</v>
      </c>
      <c r="B846" s="1">
        <v>45014</v>
      </c>
      <c r="C846" t="s">
        <v>1314</v>
      </c>
      <c r="D846" t="s">
        <v>105</v>
      </c>
      <c r="E846">
        <v>2</v>
      </c>
      <c r="F846" t="s">
        <v>30</v>
      </c>
      <c r="G846" t="s">
        <v>16</v>
      </c>
      <c r="H846" t="s">
        <v>32</v>
      </c>
      <c r="I846" t="s">
        <v>33</v>
      </c>
      <c r="J846" t="s">
        <v>39</v>
      </c>
      <c r="K846">
        <v>2023</v>
      </c>
      <c r="L846" t="s">
        <v>20</v>
      </c>
      <c r="M846" t="s">
        <v>5916</v>
      </c>
      <c r="N846" t="s">
        <v>5913</v>
      </c>
      <c r="O846" t="s">
        <v>5917</v>
      </c>
      <c r="P846" t="s">
        <v>5918</v>
      </c>
      <c r="Q846" t="s">
        <v>5919</v>
      </c>
      <c r="R846">
        <v>63000</v>
      </c>
      <c r="S846">
        <v>76000</v>
      </c>
      <c r="T846">
        <v>0.1711</v>
      </c>
      <c r="U846" t="s">
        <v>5920</v>
      </c>
      <c r="V846">
        <v>12</v>
      </c>
      <c r="W846" s="1">
        <v>44617</v>
      </c>
      <c r="X846" t="s">
        <v>5894</v>
      </c>
      <c r="Y846">
        <v>252</v>
      </c>
      <c r="Z846">
        <v>75</v>
      </c>
      <c r="AA846">
        <v>289</v>
      </c>
      <c r="AB846">
        <v>48</v>
      </c>
      <c r="AC846">
        <v>10</v>
      </c>
      <c r="AD846">
        <v>3024000</v>
      </c>
      <c r="AE846" t="s">
        <v>6025</v>
      </c>
      <c r="AF846" s="1">
        <v>46203</v>
      </c>
      <c r="AG846" t="s">
        <v>6510</v>
      </c>
      <c r="AH846" t="s">
        <v>6035</v>
      </c>
      <c r="AI846" t="s">
        <v>6028</v>
      </c>
      <c r="AJ846" t="s">
        <v>6924</v>
      </c>
      <c r="AK846">
        <v>152000</v>
      </c>
      <c r="AL846">
        <v>10199.200000000001</v>
      </c>
      <c r="AM846">
        <v>141800.79999999999</v>
      </c>
      <c r="AN846">
        <v>126000</v>
      </c>
      <c r="AO846">
        <v>15800.8</v>
      </c>
      <c r="AP846">
        <v>0.1114</v>
      </c>
    </row>
    <row r="847" spans="1:42" hidden="1" x14ac:dyDescent="0.35">
      <c r="A847" t="s">
        <v>1317</v>
      </c>
      <c r="B847" s="1">
        <v>45069</v>
      </c>
      <c r="C847" t="s">
        <v>1318</v>
      </c>
      <c r="D847" t="s">
        <v>65</v>
      </c>
      <c r="E847">
        <v>1</v>
      </c>
      <c r="F847" t="s">
        <v>24</v>
      </c>
      <c r="G847" t="s">
        <v>16</v>
      </c>
      <c r="H847" t="s">
        <v>25</v>
      </c>
      <c r="I847" t="s">
        <v>26</v>
      </c>
      <c r="J847" t="s">
        <v>75</v>
      </c>
      <c r="K847">
        <v>2023</v>
      </c>
      <c r="L847" t="s">
        <v>35</v>
      </c>
      <c r="M847" t="s">
        <v>5906</v>
      </c>
      <c r="N847" t="s">
        <v>5889</v>
      </c>
      <c r="O847" t="s">
        <v>5898</v>
      </c>
      <c r="P847" t="s">
        <v>5907</v>
      </c>
      <c r="Q847" t="s">
        <v>5908</v>
      </c>
      <c r="R847">
        <v>17500</v>
      </c>
      <c r="S847">
        <v>22000</v>
      </c>
      <c r="T847">
        <v>0.20449999999999999</v>
      </c>
      <c r="U847" t="s">
        <v>5909</v>
      </c>
      <c r="V847">
        <v>12</v>
      </c>
      <c r="W847" s="1">
        <v>45337</v>
      </c>
      <c r="X847" t="s">
        <v>5894</v>
      </c>
      <c r="Y847">
        <v>373</v>
      </c>
      <c r="Z847">
        <v>88</v>
      </c>
      <c r="AA847">
        <v>389</v>
      </c>
      <c r="AB847">
        <v>78</v>
      </c>
      <c r="AC847">
        <v>10</v>
      </c>
      <c r="AD847">
        <v>1365000</v>
      </c>
      <c r="AE847" t="s">
        <v>6025</v>
      </c>
      <c r="AF847" s="1">
        <v>46203</v>
      </c>
      <c r="AG847" t="s">
        <v>6522</v>
      </c>
      <c r="AH847" t="s">
        <v>6035</v>
      </c>
      <c r="AI847" t="s">
        <v>6028</v>
      </c>
      <c r="AJ847" t="s">
        <v>6924</v>
      </c>
      <c r="AK847">
        <v>22000</v>
      </c>
      <c r="AL847">
        <v>154</v>
      </c>
      <c r="AM847">
        <v>21846</v>
      </c>
      <c r="AN847">
        <v>17500</v>
      </c>
      <c r="AO847">
        <v>4346</v>
      </c>
      <c r="AP847">
        <v>0.19889999999999999</v>
      </c>
    </row>
    <row r="848" spans="1:42" x14ac:dyDescent="0.35">
      <c r="A848" t="s">
        <v>1363</v>
      </c>
      <c r="B848" s="1">
        <v>45105</v>
      </c>
      <c r="C848" t="s">
        <v>1035</v>
      </c>
      <c r="D848" t="s">
        <v>195</v>
      </c>
      <c r="E848">
        <v>1</v>
      </c>
      <c r="F848" t="s">
        <v>30</v>
      </c>
      <c r="G848" t="s">
        <v>16</v>
      </c>
      <c r="H848" t="s">
        <v>17</v>
      </c>
      <c r="I848" t="s">
        <v>26</v>
      </c>
      <c r="J848" t="s">
        <v>34</v>
      </c>
      <c r="K848">
        <v>2023</v>
      </c>
      <c r="L848" t="s">
        <v>35</v>
      </c>
      <c r="M848" t="s">
        <v>5912</v>
      </c>
      <c r="N848" t="s">
        <v>5913</v>
      </c>
      <c r="O848" t="s">
        <v>5914</v>
      </c>
      <c r="P848" t="s">
        <v>5891</v>
      </c>
      <c r="Q848" t="s">
        <v>5915</v>
      </c>
      <c r="R848">
        <v>125000</v>
      </c>
      <c r="S848">
        <v>148000</v>
      </c>
      <c r="T848">
        <v>0.15540000000000001</v>
      </c>
      <c r="U848" t="s">
        <v>5893</v>
      </c>
      <c r="V848">
        <v>12</v>
      </c>
      <c r="W848" s="1">
        <v>44787</v>
      </c>
      <c r="X848" t="s">
        <v>5894</v>
      </c>
      <c r="Y848">
        <v>168</v>
      </c>
      <c r="Z848">
        <v>62</v>
      </c>
      <c r="AA848">
        <v>271</v>
      </c>
      <c r="AB848">
        <v>0</v>
      </c>
      <c r="AC848">
        <v>10</v>
      </c>
      <c r="AD848">
        <v>0</v>
      </c>
      <c r="AE848" t="s">
        <v>6029</v>
      </c>
      <c r="AF848" s="1">
        <v>46203</v>
      </c>
      <c r="AG848" t="s">
        <v>6458</v>
      </c>
      <c r="AH848" t="s">
        <v>6027</v>
      </c>
      <c r="AI848" t="s">
        <v>6028</v>
      </c>
      <c r="AJ848" t="s">
        <v>6924</v>
      </c>
      <c r="AK848">
        <v>148000</v>
      </c>
      <c r="AL848">
        <v>21608</v>
      </c>
      <c r="AM848">
        <v>126392</v>
      </c>
      <c r="AN848">
        <v>125000</v>
      </c>
      <c r="AO848">
        <v>1392</v>
      </c>
      <c r="AP848">
        <v>1.0999999999999999E-2</v>
      </c>
    </row>
    <row r="849" spans="1:42" x14ac:dyDescent="0.35">
      <c r="A849" t="s">
        <v>1322</v>
      </c>
      <c r="B849" s="1">
        <v>44987</v>
      </c>
      <c r="C849" t="s">
        <v>1323</v>
      </c>
      <c r="D849" t="s">
        <v>195</v>
      </c>
      <c r="E849">
        <v>1</v>
      </c>
      <c r="F849" t="s">
        <v>48</v>
      </c>
      <c r="G849" t="s">
        <v>16</v>
      </c>
      <c r="H849" t="s">
        <v>32</v>
      </c>
      <c r="I849" t="s">
        <v>43</v>
      </c>
      <c r="J849" t="s">
        <v>39</v>
      </c>
      <c r="K849">
        <v>2023</v>
      </c>
      <c r="L849" t="s">
        <v>20</v>
      </c>
      <c r="M849" t="s">
        <v>5912</v>
      </c>
      <c r="N849" t="s">
        <v>5913</v>
      </c>
      <c r="O849" t="s">
        <v>5914</v>
      </c>
      <c r="P849" t="s">
        <v>5891</v>
      </c>
      <c r="Q849" t="s">
        <v>5915</v>
      </c>
      <c r="R849">
        <v>125000</v>
      </c>
      <c r="S849">
        <v>148000</v>
      </c>
      <c r="T849">
        <v>0.15540000000000001</v>
      </c>
      <c r="U849" t="s">
        <v>5893</v>
      </c>
      <c r="V849">
        <v>12</v>
      </c>
      <c r="W849" s="1">
        <v>44787</v>
      </c>
      <c r="X849" t="s">
        <v>5894</v>
      </c>
      <c r="Y849">
        <v>168</v>
      </c>
      <c r="Z849">
        <v>62</v>
      </c>
      <c r="AA849">
        <v>271</v>
      </c>
      <c r="AB849">
        <v>0</v>
      </c>
      <c r="AC849">
        <v>10</v>
      </c>
      <c r="AD849">
        <v>0</v>
      </c>
      <c r="AE849" t="s">
        <v>6029</v>
      </c>
      <c r="AF849" s="1">
        <v>46203</v>
      </c>
      <c r="AG849" t="s">
        <v>6551</v>
      </c>
      <c r="AH849" t="s">
        <v>6027</v>
      </c>
      <c r="AI849" t="s">
        <v>6028</v>
      </c>
      <c r="AJ849" t="s">
        <v>6924</v>
      </c>
      <c r="AK849">
        <v>148000</v>
      </c>
      <c r="AL849">
        <v>3936.8</v>
      </c>
      <c r="AM849">
        <v>144063.20000000001</v>
      </c>
      <c r="AN849">
        <v>125000</v>
      </c>
      <c r="AO849">
        <v>19063.2</v>
      </c>
      <c r="AP849">
        <v>0.1323</v>
      </c>
    </row>
    <row r="850" spans="1:42" x14ac:dyDescent="0.35">
      <c r="A850" t="s">
        <v>1324</v>
      </c>
      <c r="B850" s="1">
        <v>45053</v>
      </c>
      <c r="C850" t="s">
        <v>979</v>
      </c>
      <c r="D850" t="s">
        <v>42</v>
      </c>
      <c r="E850">
        <v>1</v>
      </c>
      <c r="F850" t="s">
        <v>128</v>
      </c>
      <c r="G850" t="s">
        <v>96</v>
      </c>
      <c r="H850" t="s">
        <v>25</v>
      </c>
      <c r="I850" t="s">
        <v>33</v>
      </c>
      <c r="J850" t="s">
        <v>75</v>
      </c>
      <c r="K850">
        <v>2023</v>
      </c>
      <c r="L850" t="s">
        <v>35</v>
      </c>
      <c r="M850" t="s">
        <v>5897</v>
      </c>
      <c r="N850" t="s">
        <v>5889</v>
      </c>
      <c r="O850" t="s">
        <v>5898</v>
      </c>
      <c r="P850" t="s">
        <v>5899</v>
      </c>
      <c r="Q850" t="s">
        <v>5900</v>
      </c>
      <c r="R850">
        <v>31000</v>
      </c>
      <c r="S850">
        <v>38000</v>
      </c>
      <c r="T850">
        <v>0.1842</v>
      </c>
      <c r="U850" t="s">
        <v>5901</v>
      </c>
      <c r="V850">
        <v>12</v>
      </c>
      <c r="W850" s="1">
        <v>45246</v>
      </c>
      <c r="X850" t="s">
        <v>5894</v>
      </c>
      <c r="Y850">
        <v>278</v>
      </c>
      <c r="Z850">
        <v>80</v>
      </c>
      <c r="AA850">
        <v>346</v>
      </c>
      <c r="AB850">
        <v>0</v>
      </c>
      <c r="AC850">
        <v>10</v>
      </c>
      <c r="AD850">
        <v>0</v>
      </c>
      <c r="AE850" t="s">
        <v>6029</v>
      </c>
      <c r="AF850" s="1">
        <v>46203</v>
      </c>
      <c r="AG850" t="s">
        <v>6502</v>
      </c>
      <c r="AH850" t="s">
        <v>6027</v>
      </c>
      <c r="AI850" t="s">
        <v>6028</v>
      </c>
      <c r="AJ850" t="s">
        <v>6924</v>
      </c>
      <c r="AK850">
        <v>38000</v>
      </c>
      <c r="AL850">
        <v>3344</v>
      </c>
      <c r="AM850">
        <v>34656</v>
      </c>
      <c r="AN850">
        <v>31000</v>
      </c>
      <c r="AO850">
        <v>3656</v>
      </c>
      <c r="AP850">
        <v>0.1055</v>
      </c>
    </row>
    <row r="851" spans="1:42" hidden="1" x14ac:dyDescent="0.35">
      <c r="A851" t="s">
        <v>1326</v>
      </c>
      <c r="B851" s="1">
        <v>45284</v>
      </c>
      <c r="C851" t="s">
        <v>1327</v>
      </c>
      <c r="D851" t="s">
        <v>115</v>
      </c>
      <c r="E851">
        <v>1</v>
      </c>
      <c r="F851" t="s">
        <v>30</v>
      </c>
      <c r="G851" t="s">
        <v>31</v>
      </c>
      <c r="H851" t="s">
        <v>17</v>
      </c>
      <c r="I851" t="s">
        <v>18</v>
      </c>
      <c r="J851" t="s">
        <v>155</v>
      </c>
      <c r="K851">
        <v>2023</v>
      </c>
      <c r="L851" t="s">
        <v>51</v>
      </c>
      <c r="M851" t="s">
        <v>5988</v>
      </c>
      <c r="N851" t="s">
        <v>5989</v>
      </c>
      <c r="O851" t="s">
        <v>5990</v>
      </c>
      <c r="P851" t="s">
        <v>5907</v>
      </c>
      <c r="Q851" t="s">
        <v>5991</v>
      </c>
      <c r="R851">
        <v>1600</v>
      </c>
      <c r="S851">
        <v>2200</v>
      </c>
      <c r="T851">
        <v>0.2727</v>
      </c>
      <c r="U851" t="s">
        <v>5909</v>
      </c>
      <c r="V851">
        <v>6</v>
      </c>
      <c r="W851" s="1">
        <v>45040</v>
      </c>
      <c r="X851" t="s">
        <v>5894</v>
      </c>
      <c r="Y851">
        <v>84</v>
      </c>
      <c r="Z851">
        <v>117</v>
      </c>
      <c r="AA851">
        <v>174</v>
      </c>
      <c r="AB851">
        <v>47</v>
      </c>
      <c r="AC851">
        <v>10</v>
      </c>
      <c r="AD851">
        <v>75200</v>
      </c>
      <c r="AE851" t="s">
        <v>6025</v>
      </c>
      <c r="AF851" s="1">
        <v>46203</v>
      </c>
      <c r="AG851" t="s">
        <v>6576</v>
      </c>
      <c r="AH851" t="s">
        <v>6027</v>
      </c>
      <c r="AI851" t="s">
        <v>6028</v>
      </c>
      <c r="AJ851" t="s">
        <v>6925</v>
      </c>
      <c r="AK851">
        <v>2200</v>
      </c>
      <c r="AL851">
        <v>144.54</v>
      </c>
      <c r="AM851">
        <v>2055.46</v>
      </c>
      <c r="AN851">
        <v>1600</v>
      </c>
      <c r="AO851">
        <v>455.46</v>
      </c>
      <c r="AP851">
        <v>0.22159999999999999</v>
      </c>
    </row>
    <row r="852" spans="1:42" hidden="1" x14ac:dyDescent="0.35">
      <c r="A852" t="s">
        <v>1330</v>
      </c>
      <c r="B852" s="1">
        <v>45168</v>
      </c>
      <c r="C852" t="s">
        <v>1331</v>
      </c>
      <c r="D852" t="s">
        <v>118</v>
      </c>
      <c r="E852">
        <v>5</v>
      </c>
      <c r="F852" t="s">
        <v>30</v>
      </c>
      <c r="G852" t="s">
        <v>16</v>
      </c>
      <c r="H852" t="s">
        <v>32</v>
      </c>
      <c r="I852" t="s">
        <v>26</v>
      </c>
      <c r="J852" t="s">
        <v>59</v>
      </c>
      <c r="K852">
        <v>2023</v>
      </c>
      <c r="L852" t="s">
        <v>60</v>
      </c>
      <c r="M852" t="s">
        <v>5902</v>
      </c>
      <c r="N852" t="s">
        <v>5889</v>
      </c>
      <c r="O852" t="s">
        <v>5898</v>
      </c>
      <c r="P852" t="s">
        <v>5899</v>
      </c>
      <c r="Q852" t="s">
        <v>5903</v>
      </c>
      <c r="R852">
        <v>74000</v>
      </c>
      <c r="S852">
        <v>88000</v>
      </c>
      <c r="T852">
        <v>0.15909999999999999</v>
      </c>
      <c r="U852" t="s">
        <v>5901</v>
      </c>
      <c r="V852">
        <v>12</v>
      </c>
      <c r="W852" s="1">
        <v>45459</v>
      </c>
      <c r="X852" t="s">
        <v>5894</v>
      </c>
      <c r="Y852">
        <v>214</v>
      </c>
      <c r="Z852">
        <v>97</v>
      </c>
      <c r="AA852">
        <v>218</v>
      </c>
      <c r="AB852">
        <v>43</v>
      </c>
      <c r="AC852">
        <v>10</v>
      </c>
      <c r="AD852">
        <v>3182000</v>
      </c>
      <c r="AE852" t="s">
        <v>6025</v>
      </c>
      <c r="AF852" s="1">
        <v>46203</v>
      </c>
      <c r="AG852" t="s">
        <v>6577</v>
      </c>
      <c r="AH852" t="s">
        <v>6027</v>
      </c>
      <c r="AI852" t="s">
        <v>6028</v>
      </c>
      <c r="AJ852" t="s">
        <v>6925</v>
      </c>
      <c r="AK852">
        <v>440000</v>
      </c>
      <c r="AL852">
        <v>37488</v>
      </c>
      <c r="AM852">
        <v>402512</v>
      </c>
      <c r="AN852">
        <v>370000</v>
      </c>
      <c r="AO852">
        <v>32512</v>
      </c>
      <c r="AP852">
        <v>8.0799999999999997E-2</v>
      </c>
    </row>
    <row r="853" spans="1:42" x14ac:dyDescent="0.35">
      <c r="A853" t="s">
        <v>1530</v>
      </c>
      <c r="B853" s="1">
        <v>45196</v>
      </c>
      <c r="C853" t="s">
        <v>1531</v>
      </c>
      <c r="D853" t="s">
        <v>42</v>
      </c>
      <c r="E853">
        <v>1</v>
      </c>
      <c r="F853" t="s">
        <v>48</v>
      </c>
      <c r="G853" t="s">
        <v>31</v>
      </c>
      <c r="H853" t="s">
        <v>25</v>
      </c>
      <c r="I853" t="s">
        <v>26</v>
      </c>
      <c r="J853" t="s">
        <v>109</v>
      </c>
      <c r="K853">
        <v>2023</v>
      </c>
      <c r="L853" t="s">
        <v>60</v>
      </c>
      <c r="M853" t="s">
        <v>5897</v>
      </c>
      <c r="N853" t="s">
        <v>5889</v>
      </c>
      <c r="O853" t="s">
        <v>5898</v>
      </c>
      <c r="P853" t="s">
        <v>5899</v>
      </c>
      <c r="Q853" t="s">
        <v>5900</v>
      </c>
      <c r="R853">
        <v>31000</v>
      </c>
      <c r="S853">
        <v>38000</v>
      </c>
      <c r="T853">
        <v>0.1842</v>
      </c>
      <c r="U853" t="s">
        <v>5901</v>
      </c>
      <c r="V853">
        <v>12</v>
      </c>
      <c r="W853" s="1">
        <v>45246</v>
      </c>
      <c r="X853" t="s">
        <v>5894</v>
      </c>
      <c r="Y853">
        <v>278</v>
      </c>
      <c r="Z853">
        <v>80</v>
      </c>
      <c r="AA853">
        <v>346</v>
      </c>
      <c r="AB853">
        <v>0</v>
      </c>
      <c r="AC853">
        <v>10</v>
      </c>
      <c r="AD853">
        <v>0</v>
      </c>
      <c r="AE853" t="s">
        <v>6029</v>
      </c>
      <c r="AF853" s="1">
        <v>46203</v>
      </c>
      <c r="AG853" t="s">
        <v>6465</v>
      </c>
      <c r="AH853" t="s">
        <v>6027</v>
      </c>
      <c r="AI853" t="s">
        <v>6028</v>
      </c>
      <c r="AJ853" t="s">
        <v>6925</v>
      </c>
      <c r="AK853">
        <v>38000</v>
      </c>
      <c r="AL853">
        <v>201.4</v>
      </c>
      <c r="AM853">
        <v>37798.6</v>
      </c>
      <c r="AN853">
        <v>31000</v>
      </c>
      <c r="AO853">
        <v>6798.6</v>
      </c>
      <c r="AP853">
        <v>0.1799</v>
      </c>
    </row>
    <row r="854" spans="1:42" x14ac:dyDescent="0.35">
      <c r="A854" t="s">
        <v>1332</v>
      </c>
      <c r="B854" s="1">
        <v>45018</v>
      </c>
      <c r="C854" t="s">
        <v>1274</v>
      </c>
      <c r="D854" t="s">
        <v>54</v>
      </c>
      <c r="E854">
        <v>2</v>
      </c>
      <c r="F854" t="s">
        <v>48</v>
      </c>
      <c r="G854" t="s">
        <v>71</v>
      </c>
      <c r="H854" t="s">
        <v>32</v>
      </c>
      <c r="I854" t="s">
        <v>43</v>
      </c>
      <c r="J854" t="s">
        <v>44</v>
      </c>
      <c r="K854">
        <v>2023</v>
      </c>
      <c r="L854" t="s">
        <v>35</v>
      </c>
      <c r="M854" t="s">
        <v>5888</v>
      </c>
      <c r="N854" t="s">
        <v>5889</v>
      </c>
      <c r="O854" t="s">
        <v>5890</v>
      </c>
      <c r="P854" t="s">
        <v>5891</v>
      </c>
      <c r="Q854" t="s">
        <v>5892</v>
      </c>
      <c r="R854">
        <v>52000</v>
      </c>
      <c r="S854">
        <v>65000</v>
      </c>
      <c r="T854">
        <v>0.2</v>
      </c>
      <c r="U854" t="s">
        <v>5893</v>
      </c>
      <c r="V854">
        <v>12</v>
      </c>
      <c r="W854" s="1">
        <v>45506</v>
      </c>
      <c r="X854" t="s">
        <v>5894</v>
      </c>
      <c r="Y854">
        <v>302</v>
      </c>
      <c r="Z854">
        <v>109</v>
      </c>
      <c r="AA854">
        <v>415</v>
      </c>
      <c r="AB854">
        <v>0</v>
      </c>
      <c r="AC854">
        <v>10</v>
      </c>
      <c r="AD854">
        <v>0</v>
      </c>
      <c r="AE854" t="s">
        <v>6029</v>
      </c>
      <c r="AF854" s="1">
        <v>46203</v>
      </c>
      <c r="AG854" t="s">
        <v>6483</v>
      </c>
      <c r="AH854" t="s">
        <v>6027</v>
      </c>
      <c r="AI854" t="s">
        <v>6028</v>
      </c>
      <c r="AJ854" t="s">
        <v>6924</v>
      </c>
      <c r="AK854">
        <v>130000</v>
      </c>
      <c r="AL854">
        <v>9581</v>
      </c>
      <c r="AM854">
        <v>120419</v>
      </c>
      <c r="AN854">
        <v>104000</v>
      </c>
      <c r="AO854">
        <v>16419</v>
      </c>
      <c r="AP854">
        <v>0.1363</v>
      </c>
    </row>
    <row r="855" spans="1:42" hidden="1" x14ac:dyDescent="0.35">
      <c r="A855" t="s">
        <v>1503</v>
      </c>
      <c r="B855" s="1">
        <v>45252</v>
      </c>
      <c r="C855" t="s">
        <v>1504</v>
      </c>
      <c r="D855" t="s">
        <v>216</v>
      </c>
      <c r="E855">
        <v>3</v>
      </c>
      <c r="F855" t="s">
        <v>15</v>
      </c>
      <c r="G855" t="s">
        <v>71</v>
      </c>
      <c r="H855" t="s">
        <v>17</v>
      </c>
      <c r="I855" t="s">
        <v>43</v>
      </c>
      <c r="J855" t="s">
        <v>50</v>
      </c>
      <c r="K855">
        <v>2023</v>
      </c>
      <c r="L855" t="s">
        <v>51</v>
      </c>
      <c r="M855" t="s">
        <v>5999</v>
      </c>
      <c r="N855" t="s">
        <v>5989</v>
      </c>
      <c r="O855" t="s">
        <v>6000</v>
      </c>
      <c r="P855" t="s">
        <v>6001</v>
      </c>
      <c r="Q855" t="s">
        <v>6002</v>
      </c>
      <c r="R855">
        <v>300</v>
      </c>
      <c r="S855">
        <v>500</v>
      </c>
      <c r="T855">
        <v>0.4</v>
      </c>
      <c r="U855" t="s">
        <v>5940</v>
      </c>
      <c r="V855">
        <v>3</v>
      </c>
      <c r="W855" s="1">
        <v>45115</v>
      </c>
      <c r="X855" t="s">
        <v>5894</v>
      </c>
      <c r="Y855">
        <v>197</v>
      </c>
      <c r="Z855">
        <v>100</v>
      </c>
      <c r="AA855">
        <v>205</v>
      </c>
      <c r="AB855">
        <v>66</v>
      </c>
      <c r="AC855">
        <v>10</v>
      </c>
      <c r="AD855">
        <v>19800</v>
      </c>
      <c r="AE855" t="s">
        <v>6025</v>
      </c>
      <c r="AF855" s="1">
        <v>46203</v>
      </c>
      <c r="AG855" t="s">
        <v>6467</v>
      </c>
      <c r="AH855" t="s">
        <v>6027</v>
      </c>
      <c r="AI855" t="s">
        <v>6028</v>
      </c>
      <c r="AJ855" t="s">
        <v>6925</v>
      </c>
      <c r="AK855">
        <v>1500</v>
      </c>
      <c r="AL855">
        <v>200.55</v>
      </c>
      <c r="AM855">
        <v>1299.45</v>
      </c>
      <c r="AN855">
        <v>900</v>
      </c>
      <c r="AO855">
        <v>399.45</v>
      </c>
      <c r="AP855">
        <v>0.30740000000000001</v>
      </c>
    </row>
    <row r="856" spans="1:42" hidden="1" x14ac:dyDescent="0.35">
      <c r="A856" t="s">
        <v>1335</v>
      </c>
      <c r="B856" s="1">
        <v>45252</v>
      </c>
      <c r="C856" t="s">
        <v>1336</v>
      </c>
      <c r="D856" t="s">
        <v>208</v>
      </c>
      <c r="E856">
        <v>1</v>
      </c>
      <c r="F856" t="s">
        <v>128</v>
      </c>
      <c r="G856" t="s">
        <v>96</v>
      </c>
      <c r="H856" t="s">
        <v>25</v>
      </c>
      <c r="I856" t="s">
        <v>43</v>
      </c>
      <c r="J856" t="s">
        <v>50</v>
      </c>
      <c r="K856">
        <v>2023</v>
      </c>
      <c r="L856" t="s">
        <v>51</v>
      </c>
      <c r="M856" t="s">
        <v>5910</v>
      </c>
      <c r="N856" t="s">
        <v>5889</v>
      </c>
      <c r="O856" t="s">
        <v>5898</v>
      </c>
      <c r="P856" t="s">
        <v>5907</v>
      </c>
      <c r="Q856" t="s">
        <v>5911</v>
      </c>
      <c r="R856">
        <v>10500</v>
      </c>
      <c r="S856">
        <v>13000</v>
      </c>
      <c r="T856">
        <v>0.1923</v>
      </c>
      <c r="U856" t="s">
        <v>5909</v>
      </c>
      <c r="V856">
        <v>12</v>
      </c>
      <c r="W856" s="1">
        <v>45395</v>
      </c>
      <c r="X856" t="s">
        <v>5894</v>
      </c>
      <c r="Y856">
        <v>256</v>
      </c>
      <c r="Z856">
        <v>119</v>
      </c>
      <c r="AA856">
        <v>288</v>
      </c>
      <c r="AB856">
        <v>32</v>
      </c>
      <c r="AC856">
        <v>10</v>
      </c>
      <c r="AD856">
        <v>336000</v>
      </c>
      <c r="AE856" t="s">
        <v>6025</v>
      </c>
      <c r="AF856" s="1">
        <v>46203</v>
      </c>
      <c r="AG856" t="s">
        <v>6508</v>
      </c>
      <c r="AH856" t="s">
        <v>6035</v>
      </c>
      <c r="AI856" t="s">
        <v>6028</v>
      </c>
      <c r="AJ856" t="s">
        <v>6925</v>
      </c>
      <c r="AK856">
        <v>13000</v>
      </c>
      <c r="AL856">
        <v>1207.7</v>
      </c>
      <c r="AM856">
        <v>11792.3</v>
      </c>
      <c r="AN856">
        <v>10500</v>
      </c>
      <c r="AO856">
        <v>1292.3</v>
      </c>
      <c r="AP856">
        <v>0.1096</v>
      </c>
    </row>
    <row r="857" spans="1:42" hidden="1" x14ac:dyDescent="0.35">
      <c r="A857" t="s">
        <v>1459</v>
      </c>
      <c r="B857" s="1">
        <v>45071</v>
      </c>
      <c r="C857" t="s">
        <v>1460</v>
      </c>
      <c r="D857" t="s">
        <v>65</v>
      </c>
      <c r="E857">
        <v>1</v>
      </c>
      <c r="F857" t="s">
        <v>58</v>
      </c>
      <c r="G857" t="s">
        <v>16</v>
      </c>
      <c r="H857" t="s">
        <v>25</v>
      </c>
      <c r="I857" t="s">
        <v>43</v>
      </c>
      <c r="J857" t="s">
        <v>75</v>
      </c>
      <c r="K857">
        <v>2023</v>
      </c>
      <c r="L857" t="s">
        <v>35</v>
      </c>
      <c r="M857" t="s">
        <v>5906</v>
      </c>
      <c r="N857" t="s">
        <v>5889</v>
      </c>
      <c r="O857" t="s">
        <v>5898</v>
      </c>
      <c r="P857" t="s">
        <v>5907</v>
      </c>
      <c r="Q857" t="s">
        <v>5908</v>
      </c>
      <c r="R857">
        <v>17500</v>
      </c>
      <c r="S857">
        <v>22000</v>
      </c>
      <c r="T857">
        <v>0.20449999999999999</v>
      </c>
      <c r="U857" t="s">
        <v>5909</v>
      </c>
      <c r="V857">
        <v>12</v>
      </c>
      <c r="W857" s="1">
        <v>45337</v>
      </c>
      <c r="X857" t="s">
        <v>5894</v>
      </c>
      <c r="Y857">
        <v>373</v>
      </c>
      <c r="Z857">
        <v>88</v>
      </c>
      <c r="AA857">
        <v>389</v>
      </c>
      <c r="AB857">
        <v>78</v>
      </c>
      <c r="AC857">
        <v>10</v>
      </c>
      <c r="AD857">
        <v>1365000</v>
      </c>
      <c r="AE857" t="s">
        <v>6025</v>
      </c>
      <c r="AF857" s="1">
        <v>46203</v>
      </c>
      <c r="AG857" t="s">
        <v>6469</v>
      </c>
      <c r="AH857" t="s">
        <v>6035</v>
      </c>
      <c r="AI857" t="s">
        <v>6028</v>
      </c>
      <c r="AJ857" t="s">
        <v>6924</v>
      </c>
      <c r="AK857">
        <v>22000</v>
      </c>
      <c r="AL857">
        <v>1047.2</v>
      </c>
      <c r="AM857">
        <v>20952.8</v>
      </c>
      <c r="AN857">
        <v>17500</v>
      </c>
      <c r="AO857">
        <v>3452.8</v>
      </c>
      <c r="AP857">
        <v>0.1648</v>
      </c>
    </row>
    <row r="858" spans="1:42" hidden="1" x14ac:dyDescent="0.35">
      <c r="A858" t="s">
        <v>1338</v>
      </c>
      <c r="B858" s="1">
        <v>45079</v>
      </c>
      <c r="C858" t="s">
        <v>1327</v>
      </c>
      <c r="D858" t="s">
        <v>92</v>
      </c>
      <c r="E858">
        <v>1</v>
      </c>
      <c r="F858" t="s">
        <v>30</v>
      </c>
      <c r="G858" t="s">
        <v>16</v>
      </c>
      <c r="H858" t="s">
        <v>32</v>
      </c>
      <c r="I858" t="s">
        <v>18</v>
      </c>
      <c r="J858" t="s">
        <v>34</v>
      </c>
      <c r="K858">
        <v>2023</v>
      </c>
      <c r="L858" t="s">
        <v>35</v>
      </c>
      <c r="M858" t="s">
        <v>5973</v>
      </c>
      <c r="N858" t="s">
        <v>5974</v>
      </c>
      <c r="O858" t="s">
        <v>5975</v>
      </c>
      <c r="P858" t="s">
        <v>5899</v>
      </c>
      <c r="Q858" t="s">
        <v>5976</v>
      </c>
      <c r="R858">
        <v>7600</v>
      </c>
      <c r="S858">
        <v>9800</v>
      </c>
      <c r="T858">
        <v>0.22450000000000001</v>
      </c>
      <c r="U858" t="s">
        <v>5901</v>
      </c>
      <c r="V858">
        <v>36</v>
      </c>
      <c r="W858" s="1">
        <v>45281</v>
      </c>
      <c r="X858" t="s">
        <v>5894</v>
      </c>
      <c r="Y858">
        <v>214</v>
      </c>
      <c r="Z858">
        <v>101</v>
      </c>
      <c r="AA858">
        <v>188</v>
      </c>
      <c r="AB858">
        <v>51</v>
      </c>
      <c r="AC858">
        <v>10</v>
      </c>
      <c r="AD858">
        <v>387600</v>
      </c>
      <c r="AE858" t="s">
        <v>6025</v>
      </c>
      <c r="AF858" s="1">
        <v>46203</v>
      </c>
      <c r="AG858" t="s">
        <v>6576</v>
      </c>
      <c r="AH858" t="s">
        <v>6027</v>
      </c>
      <c r="AI858" t="s">
        <v>6028</v>
      </c>
      <c r="AJ858" t="s">
        <v>6924</v>
      </c>
      <c r="AK858">
        <v>9800</v>
      </c>
      <c r="AL858">
        <v>592.9</v>
      </c>
      <c r="AM858">
        <v>9207.1</v>
      </c>
      <c r="AN858">
        <v>7600</v>
      </c>
      <c r="AO858">
        <v>1607.1</v>
      </c>
      <c r="AP858">
        <v>0.17460000000000001</v>
      </c>
    </row>
    <row r="859" spans="1:42" hidden="1" x14ac:dyDescent="0.35">
      <c r="A859" t="s">
        <v>1343</v>
      </c>
      <c r="B859" s="1">
        <v>45106</v>
      </c>
      <c r="C859" t="s">
        <v>1336</v>
      </c>
      <c r="D859" t="s">
        <v>29</v>
      </c>
      <c r="E859">
        <v>1</v>
      </c>
      <c r="F859" t="s">
        <v>24</v>
      </c>
      <c r="G859" t="s">
        <v>71</v>
      </c>
      <c r="H859" t="s">
        <v>32</v>
      </c>
      <c r="I859" t="s">
        <v>26</v>
      </c>
      <c r="J859" t="s">
        <v>34</v>
      </c>
      <c r="K859">
        <v>2023</v>
      </c>
      <c r="L859" t="s">
        <v>35</v>
      </c>
      <c r="M859" t="s">
        <v>5985</v>
      </c>
      <c r="N859" t="s">
        <v>5974</v>
      </c>
      <c r="O859" t="s">
        <v>5986</v>
      </c>
      <c r="P859" t="s">
        <v>5979</v>
      </c>
      <c r="Q859" t="s">
        <v>5987</v>
      </c>
      <c r="R859">
        <v>500</v>
      </c>
      <c r="S859">
        <v>750</v>
      </c>
      <c r="T859">
        <v>0.33329999999999999</v>
      </c>
      <c r="U859" t="s">
        <v>5920</v>
      </c>
      <c r="V859">
        <v>24</v>
      </c>
      <c r="W859" s="1">
        <v>45007</v>
      </c>
      <c r="X859" t="s">
        <v>5894</v>
      </c>
      <c r="Y859">
        <v>294</v>
      </c>
      <c r="Z859">
        <v>81</v>
      </c>
      <c r="AA859">
        <v>264</v>
      </c>
      <c r="AB859">
        <v>82</v>
      </c>
      <c r="AC859">
        <v>10</v>
      </c>
      <c r="AD859">
        <v>41000</v>
      </c>
      <c r="AE859" t="s">
        <v>6025</v>
      </c>
      <c r="AF859" s="1">
        <v>46203</v>
      </c>
      <c r="AG859" t="s">
        <v>6508</v>
      </c>
      <c r="AH859" t="s">
        <v>6035</v>
      </c>
      <c r="AI859" t="s">
        <v>6028</v>
      </c>
      <c r="AJ859" t="s">
        <v>6924</v>
      </c>
      <c r="AK859">
        <v>750</v>
      </c>
      <c r="AL859">
        <v>21.15</v>
      </c>
      <c r="AM859">
        <v>728.85</v>
      </c>
      <c r="AN859">
        <v>500</v>
      </c>
      <c r="AO859">
        <v>228.85</v>
      </c>
      <c r="AP859">
        <v>0.314</v>
      </c>
    </row>
    <row r="860" spans="1:42" hidden="1" x14ac:dyDescent="0.35">
      <c r="A860" t="s">
        <v>1348</v>
      </c>
      <c r="B860" s="1">
        <v>45190</v>
      </c>
      <c r="C860" t="s">
        <v>1349</v>
      </c>
      <c r="D860" t="s">
        <v>87</v>
      </c>
      <c r="E860">
        <v>1</v>
      </c>
      <c r="F860" t="s">
        <v>58</v>
      </c>
      <c r="G860" t="s">
        <v>31</v>
      </c>
      <c r="H860" t="s">
        <v>25</v>
      </c>
      <c r="I860" t="s">
        <v>43</v>
      </c>
      <c r="J860" t="s">
        <v>109</v>
      </c>
      <c r="K860">
        <v>2023</v>
      </c>
      <c r="L860" t="s">
        <v>60</v>
      </c>
      <c r="M860" t="s">
        <v>5924</v>
      </c>
      <c r="N860" t="s">
        <v>5913</v>
      </c>
      <c r="O860" t="s">
        <v>5917</v>
      </c>
      <c r="P860" t="s">
        <v>5925</v>
      </c>
      <c r="Q860" t="s">
        <v>5926</v>
      </c>
      <c r="R860">
        <v>46000</v>
      </c>
      <c r="S860">
        <v>56000</v>
      </c>
      <c r="T860">
        <v>0.17860000000000001</v>
      </c>
      <c r="U860" t="s">
        <v>5920</v>
      </c>
      <c r="V860">
        <v>12</v>
      </c>
      <c r="W860" s="1">
        <v>44847</v>
      </c>
      <c r="X860" t="s">
        <v>5894</v>
      </c>
      <c r="Y860">
        <v>224</v>
      </c>
      <c r="Z860">
        <v>96</v>
      </c>
      <c r="AA860">
        <v>304</v>
      </c>
      <c r="AB860">
        <v>54</v>
      </c>
      <c r="AC860">
        <v>10</v>
      </c>
      <c r="AD860">
        <v>2484000</v>
      </c>
      <c r="AE860" t="s">
        <v>6025</v>
      </c>
      <c r="AF860" s="1">
        <v>46203</v>
      </c>
      <c r="AG860" t="s">
        <v>6526</v>
      </c>
      <c r="AH860" t="s">
        <v>6027</v>
      </c>
      <c r="AI860" t="s">
        <v>6028</v>
      </c>
      <c r="AJ860" t="s">
        <v>6925</v>
      </c>
      <c r="AK860">
        <v>56000</v>
      </c>
      <c r="AL860">
        <v>3320.8</v>
      </c>
      <c r="AM860">
        <v>52679.199999999997</v>
      </c>
      <c r="AN860">
        <v>46000</v>
      </c>
      <c r="AO860">
        <v>6679.2</v>
      </c>
      <c r="AP860">
        <v>0.1268</v>
      </c>
    </row>
    <row r="861" spans="1:42" hidden="1" x14ac:dyDescent="0.35">
      <c r="A861" t="s">
        <v>1350</v>
      </c>
      <c r="B861" s="1">
        <v>45108</v>
      </c>
      <c r="C861" t="s">
        <v>1351</v>
      </c>
      <c r="D861" t="s">
        <v>65</v>
      </c>
      <c r="E861">
        <v>1</v>
      </c>
      <c r="F861" t="s">
        <v>58</v>
      </c>
      <c r="G861" t="s">
        <v>71</v>
      </c>
      <c r="H861" t="s">
        <v>25</v>
      </c>
      <c r="I861" t="s">
        <v>26</v>
      </c>
      <c r="J861" t="s">
        <v>97</v>
      </c>
      <c r="K861">
        <v>2023</v>
      </c>
      <c r="L861" t="s">
        <v>60</v>
      </c>
      <c r="M861" t="s">
        <v>5906</v>
      </c>
      <c r="N861" t="s">
        <v>5889</v>
      </c>
      <c r="O861" t="s">
        <v>5898</v>
      </c>
      <c r="P861" t="s">
        <v>5907</v>
      </c>
      <c r="Q861" t="s">
        <v>5908</v>
      </c>
      <c r="R861">
        <v>17500</v>
      </c>
      <c r="S861">
        <v>22000</v>
      </c>
      <c r="T861">
        <v>0.20449999999999999</v>
      </c>
      <c r="U861" t="s">
        <v>5909</v>
      </c>
      <c r="V861">
        <v>12</v>
      </c>
      <c r="W861" s="1">
        <v>45337</v>
      </c>
      <c r="X861" t="s">
        <v>5894</v>
      </c>
      <c r="Y861">
        <v>373</v>
      </c>
      <c r="Z861">
        <v>88</v>
      </c>
      <c r="AA861">
        <v>389</v>
      </c>
      <c r="AB861">
        <v>78</v>
      </c>
      <c r="AC861">
        <v>10</v>
      </c>
      <c r="AD861">
        <v>1365000</v>
      </c>
      <c r="AE861" t="s">
        <v>6025</v>
      </c>
      <c r="AF861" s="1">
        <v>46203</v>
      </c>
      <c r="AG861" t="s">
        <v>6530</v>
      </c>
      <c r="AH861" t="s">
        <v>6035</v>
      </c>
      <c r="AI861" t="s">
        <v>6028</v>
      </c>
      <c r="AJ861" t="s">
        <v>6925</v>
      </c>
      <c r="AK861">
        <v>22000</v>
      </c>
      <c r="AL861">
        <v>842.6</v>
      </c>
      <c r="AM861">
        <v>21157.4</v>
      </c>
      <c r="AN861">
        <v>17500</v>
      </c>
      <c r="AO861">
        <v>3657.4</v>
      </c>
      <c r="AP861">
        <v>0.1729</v>
      </c>
    </row>
    <row r="862" spans="1:42" hidden="1" x14ac:dyDescent="0.35">
      <c r="A862" t="s">
        <v>1408</v>
      </c>
      <c r="B862" s="1">
        <v>45122</v>
      </c>
      <c r="C862" t="s">
        <v>1409</v>
      </c>
      <c r="D862" t="s">
        <v>208</v>
      </c>
      <c r="E862">
        <v>1</v>
      </c>
      <c r="F862" t="s">
        <v>24</v>
      </c>
      <c r="G862" t="s">
        <v>96</v>
      </c>
      <c r="H862" t="s">
        <v>25</v>
      </c>
      <c r="I862" t="s">
        <v>18</v>
      </c>
      <c r="J862" t="s">
        <v>97</v>
      </c>
      <c r="K862">
        <v>2023</v>
      </c>
      <c r="L862" t="s">
        <v>60</v>
      </c>
      <c r="M862" t="s">
        <v>5910</v>
      </c>
      <c r="N862" t="s">
        <v>5889</v>
      </c>
      <c r="O862" t="s">
        <v>5898</v>
      </c>
      <c r="P862" t="s">
        <v>5907</v>
      </c>
      <c r="Q862" t="s">
        <v>5911</v>
      </c>
      <c r="R862">
        <v>10500</v>
      </c>
      <c r="S862">
        <v>13000</v>
      </c>
      <c r="T862">
        <v>0.1923</v>
      </c>
      <c r="U862" t="s">
        <v>5909</v>
      </c>
      <c r="V862">
        <v>12</v>
      </c>
      <c r="W862" s="1">
        <v>45395</v>
      </c>
      <c r="X862" t="s">
        <v>5894</v>
      </c>
      <c r="Y862">
        <v>256</v>
      </c>
      <c r="Z862">
        <v>119</v>
      </c>
      <c r="AA862">
        <v>288</v>
      </c>
      <c r="AB862">
        <v>32</v>
      </c>
      <c r="AC862">
        <v>10</v>
      </c>
      <c r="AD862">
        <v>336000</v>
      </c>
      <c r="AE862" t="s">
        <v>6025</v>
      </c>
      <c r="AF862" s="1">
        <v>46203</v>
      </c>
      <c r="AG862" t="s">
        <v>6479</v>
      </c>
      <c r="AH862" t="s">
        <v>6035</v>
      </c>
      <c r="AI862" t="s">
        <v>6028</v>
      </c>
      <c r="AJ862" t="s">
        <v>6925</v>
      </c>
      <c r="AK862">
        <v>13000</v>
      </c>
      <c r="AL862">
        <v>1790.1</v>
      </c>
      <c r="AM862">
        <v>11209.9</v>
      </c>
      <c r="AN862">
        <v>10500</v>
      </c>
      <c r="AO862">
        <v>709.9</v>
      </c>
      <c r="AP862">
        <v>6.3299999999999995E-2</v>
      </c>
    </row>
    <row r="863" spans="1:42" x14ac:dyDescent="0.35">
      <c r="A863" t="s">
        <v>1373</v>
      </c>
      <c r="B863" s="1">
        <v>45025</v>
      </c>
      <c r="C863" t="s">
        <v>936</v>
      </c>
      <c r="D863" t="s">
        <v>195</v>
      </c>
      <c r="E863">
        <v>1</v>
      </c>
      <c r="F863" t="s">
        <v>128</v>
      </c>
      <c r="G863" t="s">
        <v>71</v>
      </c>
      <c r="H863" t="s">
        <v>25</v>
      </c>
      <c r="I863" t="s">
        <v>26</v>
      </c>
      <c r="J863" t="s">
        <v>44</v>
      </c>
      <c r="K863">
        <v>2023</v>
      </c>
      <c r="L863" t="s">
        <v>35</v>
      </c>
      <c r="M863" t="s">
        <v>5912</v>
      </c>
      <c r="N863" t="s">
        <v>5913</v>
      </c>
      <c r="O863" t="s">
        <v>5914</v>
      </c>
      <c r="P863" t="s">
        <v>5891</v>
      </c>
      <c r="Q863" t="s">
        <v>5915</v>
      </c>
      <c r="R863">
        <v>125000</v>
      </c>
      <c r="S863">
        <v>148000</v>
      </c>
      <c r="T863">
        <v>0.15540000000000001</v>
      </c>
      <c r="U863" t="s">
        <v>5893</v>
      </c>
      <c r="V863">
        <v>12</v>
      </c>
      <c r="W863" s="1">
        <v>44787</v>
      </c>
      <c r="X863" t="s">
        <v>5894</v>
      </c>
      <c r="Y863">
        <v>168</v>
      </c>
      <c r="Z863">
        <v>62</v>
      </c>
      <c r="AA863">
        <v>271</v>
      </c>
      <c r="AB863">
        <v>0</v>
      </c>
      <c r="AC863">
        <v>10</v>
      </c>
      <c r="AD863">
        <v>0</v>
      </c>
      <c r="AE863" t="s">
        <v>6029</v>
      </c>
      <c r="AF863" s="1">
        <v>46203</v>
      </c>
      <c r="AG863" t="s">
        <v>6480</v>
      </c>
      <c r="AH863" t="s">
        <v>6035</v>
      </c>
      <c r="AI863" t="s">
        <v>6028</v>
      </c>
      <c r="AJ863" t="s">
        <v>6924</v>
      </c>
      <c r="AK863">
        <v>148000</v>
      </c>
      <c r="AL863">
        <v>6882</v>
      </c>
      <c r="AM863">
        <v>141118</v>
      </c>
      <c r="AN863">
        <v>125000</v>
      </c>
      <c r="AO863">
        <v>16118</v>
      </c>
      <c r="AP863">
        <v>0.1142</v>
      </c>
    </row>
    <row r="864" spans="1:42" hidden="1" x14ac:dyDescent="0.35">
      <c r="A864" t="s">
        <v>1357</v>
      </c>
      <c r="B864" s="1">
        <v>44932</v>
      </c>
      <c r="C864" t="s">
        <v>1358</v>
      </c>
      <c r="D864" t="s">
        <v>29</v>
      </c>
      <c r="E864">
        <v>3</v>
      </c>
      <c r="F864" t="s">
        <v>15</v>
      </c>
      <c r="G864" t="s">
        <v>16</v>
      </c>
      <c r="H864" t="s">
        <v>17</v>
      </c>
      <c r="I864" t="s">
        <v>33</v>
      </c>
      <c r="J864" t="s">
        <v>112</v>
      </c>
      <c r="K864">
        <v>2023</v>
      </c>
      <c r="L864" t="s">
        <v>20</v>
      </c>
      <c r="M864" t="s">
        <v>5985</v>
      </c>
      <c r="N864" t="s">
        <v>5974</v>
      </c>
      <c r="O864" t="s">
        <v>5986</v>
      </c>
      <c r="P864" t="s">
        <v>5979</v>
      </c>
      <c r="Q864" t="s">
        <v>5987</v>
      </c>
      <c r="R864">
        <v>500</v>
      </c>
      <c r="S864">
        <v>750</v>
      </c>
      <c r="T864">
        <v>0.33329999999999999</v>
      </c>
      <c r="U864" t="s">
        <v>5920</v>
      </c>
      <c r="V864">
        <v>24</v>
      </c>
      <c r="W864" s="1">
        <v>45007</v>
      </c>
      <c r="X864" t="s">
        <v>5894</v>
      </c>
      <c r="Y864">
        <v>294</v>
      </c>
      <c r="Z864">
        <v>81</v>
      </c>
      <c r="AA864">
        <v>264</v>
      </c>
      <c r="AB864">
        <v>82</v>
      </c>
      <c r="AC864">
        <v>10</v>
      </c>
      <c r="AD864">
        <v>41000</v>
      </c>
      <c r="AE864" t="s">
        <v>6025</v>
      </c>
      <c r="AF864" s="1">
        <v>46203</v>
      </c>
      <c r="AG864" t="s">
        <v>6568</v>
      </c>
      <c r="AH864" t="s">
        <v>6027</v>
      </c>
      <c r="AI864" t="s">
        <v>6028</v>
      </c>
      <c r="AJ864" t="s">
        <v>6924</v>
      </c>
      <c r="AK864">
        <v>2250</v>
      </c>
      <c r="AL864">
        <v>122.4</v>
      </c>
      <c r="AM864">
        <v>2127.6</v>
      </c>
      <c r="AN864">
        <v>1500</v>
      </c>
      <c r="AO864">
        <v>627.6</v>
      </c>
      <c r="AP864">
        <v>0.29499999999999998</v>
      </c>
    </row>
    <row r="865" spans="1:42" hidden="1" x14ac:dyDescent="0.35">
      <c r="A865" t="s">
        <v>1401</v>
      </c>
      <c r="B865" s="1">
        <v>45249</v>
      </c>
      <c r="C865" t="s">
        <v>899</v>
      </c>
      <c r="D865" t="s">
        <v>173</v>
      </c>
      <c r="E865">
        <v>2</v>
      </c>
      <c r="F865" t="s">
        <v>48</v>
      </c>
      <c r="G865" t="s">
        <v>16</v>
      </c>
      <c r="H865" t="s">
        <v>25</v>
      </c>
      <c r="I865" t="s">
        <v>26</v>
      </c>
      <c r="J865" t="s">
        <v>50</v>
      </c>
      <c r="K865">
        <v>2023</v>
      </c>
      <c r="L865" t="s">
        <v>51</v>
      </c>
      <c r="M865" t="s">
        <v>5904</v>
      </c>
      <c r="N865" t="s">
        <v>5889</v>
      </c>
      <c r="O865" t="s">
        <v>5898</v>
      </c>
      <c r="P865" t="s">
        <v>5899</v>
      </c>
      <c r="Q865" t="s">
        <v>5905</v>
      </c>
      <c r="R865">
        <v>12500</v>
      </c>
      <c r="S865">
        <v>15500</v>
      </c>
      <c r="T865">
        <v>0.19350000000000001</v>
      </c>
      <c r="U865" t="s">
        <v>5901</v>
      </c>
      <c r="V865">
        <v>12</v>
      </c>
      <c r="W865" s="1">
        <v>45140</v>
      </c>
      <c r="X865" t="s">
        <v>5894</v>
      </c>
      <c r="Y865">
        <v>313</v>
      </c>
      <c r="Z865">
        <v>58</v>
      </c>
      <c r="AA865">
        <v>294</v>
      </c>
      <c r="AB865">
        <v>65</v>
      </c>
      <c r="AC865">
        <v>10</v>
      </c>
      <c r="AD865">
        <v>812500</v>
      </c>
      <c r="AE865" t="s">
        <v>6025</v>
      </c>
      <c r="AF865" s="1">
        <v>46203</v>
      </c>
      <c r="AG865" t="s">
        <v>6481</v>
      </c>
      <c r="AH865" t="s">
        <v>6035</v>
      </c>
      <c r="AI865" t="s">
        <v>6028</v>
      </c>
      <c r="AJ865" t="s">
        <v>6925</v>
      </c>
      <c r="AK865">
        <v>31000</v>
      </c>
      <c r="AL865">
        <v>641.70000000000005</v>
      </c>
      <c r="AM865">
        <v>30358.3</v>
      </c>
      <c r="AN865">
        <v>25000</v>
      </c>
      <c r="AO865">
        <v>5358.3</v>
      </c>
      <c r="AP865">
        <v>0.17649999999999999</v>
      </c>
    </row>
    <row r="866" spans="1:42" hidden="1" x14ac:dyDescent="0.35">
      <c r="A866" t="s">
        <v>1362</v>
      </c>
      <c r="B866" s="1">
        <v>45092</v>
      </c>
      <c r="C866" t="s">
        <v>1109</v>
      </c>
      <c r="D866" t="s">
        <v>173</v>
      </c>
      <c r="E866">
        <v>1</v>
      </c>
      <c r="F866" t="s">
        <v>128</v>
      </c>
      <c r="G866" t="s">
        <v>31</v>
      </c>
      <c r="H866" t="s">
        <v>25</v>
      </c>
      <c r="I866" t="s">
        <v>33</v>
      </c>
      <c r="J866" t="s">
        <v>34</v>
      </c>
      <c r="K866">
        <v>2023</v>
      </c>
      <c r="L866" t="s">
        <v>35</v>
      </c>
      <c r="M866" t="s">
        <v>5904</v>
      </c>
      <c r="N866" t="s">
        <v>5889</v>
      </c>
      <c r="O866" t="s">
        <v>5898</v>
      </c>
      <c r="P866" t="s">
        <v>5899</v>
      </c>
      <c r="Q866" t="s">
        <v>5905</v>
      </c>
      <c r="R866">
        <v>12500</v>
      </c>
      <c r="S866">
        <v>15500</v>
      </c>
      <c r="T866">
        <v>0.19350000000000001</v>
      </c>
      <c r="U866" t="s">
        <v>5901</v>
      </c>
      <c r="V866">
        <v>12</v>
      </c>
      <c r="W866" s="1">
        <v>45140</v>
      </c>
      <c r="X866" t="s">
        <v>5894</v>
      </c>
      <c r="Y866">
        <v>313</v>
      </c>
      <c r="Z866">
        <v>58</v>
      </c>
      <c r="AA866">
        <v>294</v>
      </c>
      <c r="AB866">
        <v>65</v>
      </c>
      <c r="AC866">
        <v>10</v>
      </c>
      <c r="AD866">
        <v>812500</v>
      </c>
      <c r="AE866" t="s">
        <v>6025</v>
      </c>
      <c r="AF866" s="1">
        <v>46203</v>
      </c>
      <c r="AG866" t="s">
        <v>6548</v>
      </c>
      <c r="AH866" t="s">
        <v>6027</v>
      </c>
      <c r="AI866" t="s">
        <v>6028</v>
      </c>
      <c r="AJ866" t="s">
        <v>6924</v>
      </c>
      <c r="AK866">
        <v>15500</v>
      </c>
      <c r="AL866">
        <v>1040.05</v>
      </c>
      <c r="AM866">
        <v>14459.95</v>
      </c>
      <c r="AN866">
        <v>12500</v>
      </c>
      <c r="AO866">
        <v>1959.95</v>
      </c>
      <c r="AP866">
        <v>0.13550000000000001</v>
      </c>
    </row>
    <row r="867" spans="1:42" hidden="1" x14ac:dyDescent="0.35">
      <c r="A867" t="s">
        <v>1464</v>
      </c>
      <c r="B867" s="1">
        <v>45064</v>
      </c>
      <c r="C867" t="s">
        <v>1465</v>
      </c>
      <c r="D867" t="s">
        <v>180</v>
      </c>
      <c r="E867">
        <v>2</v>
      </c>
      <c r="F867" t="s">
        <v>58</v>
      </c>
      <c r="G867" t="s">
        <v>71</v>
      </c>
      <c r="H867" t="s">
        <v>17</v>
      </c>
      <c r="I867" t="s">
        <v>33</v>
      </c>
      <c r="J867" t="s">
        <v>75</v>
      </c>
      <c r="K867">
        <v>2023</v>
      </c>
      <c r="L867" t="s">
        <v>35</v>
      </c>
      <c r="M867" t="s">
        <v>5956</v>
      </c>
      <c r="N867" t="s">
        <v>5949</v>
      </c>
      <c r="O867" t="s">
        <v>5957</v>
      </c>
      <c r="P867" t="s">
        <v>5958</v>
      </c>
      <c r="Q867" t="s">
        <v>5959</v>
      </c>
      <c r="R867">
        <v>3100</v>
      </c>
      <c r="S867">
        <v>4200</v>
      </c>
      <c r="T867">
        <v>0.26190000000000002</v>
      </c>
      <c r="U867" t="s">
        <v>5909</v>
      </c>
      <c r="V867">
        <v>12</v>
      </c>
      <c r="W867" s="1">
        <v>45029</v>
      </c>
      <c r="X867" t="s">
        <v>5894</v>
      </c>
      <c r="Y867">
        <v>165</v>
      </c>
      <c r="Z867">
        <v>119</v>
      </c>
      <c r="AA867">
        <v>218</v>
      </c>
      <c r="AB867">
        <v>22</v>
      </c>
      <c r="AC867">
        <v>10</v>
      </c>
      <c r="AD867">
        <v>68200</v>
      </c>
      <c r="AE867" t="s">
        <v>6025</v>
      </c>
      <c r="AF867" s="1">
        <v>46203</v>
      </c>
      <c r="AG867" t="s">
        <v>6485</v>
      </c>
      <c r="AH867" t="s">
        <v>6027</v>
      </c>
      <c r="AI867" t="s">
        <v>6028</v>
      </c>
      <c r="AJ867" t="s">
        <v>6924</v>
      </c>
      <c r="AK867">
        <v>8400</v>
      </c>
      <c r="AL867">
        <v>178.92</v>
      </c>
      <c r="AM867">
        <v>8221.08</v>
      </c>
      <c r="AN867">
        <v>6200</v>
      </c>
      <c r="AO867">
        <v>2021.08</v>
      </c>
      <c r="AP867">
        <v>0.24579999999999999</v>
      </c>
    </row>
    <row r="868" spans="1:42" hidden="1" x14ac:dyDescent="0.35">
      <c r="A868" t="s">
        <v>1365</v>
      </c>
      <c r="B868" s="1">
        <v>44952</v>
      </c>
      <c r="C868" t="s">
        <v>1366</v>
      </c>
      <c r="D868" t="s">
        <v>108</v>
      </c>
      <c r="E868">
        <v>2</v>
      </c>
      <c r="F868" t="s">
        <v>30</v>
      </c>
      <c r="G868" t="s">
        <v>71</v>
      </c>
      <c r="H868" t="s">
        <v>25</v>
      </c>
      <c r="I868" t="s">
        <v>18</v>
      </c>
      <c r="J868" t="s">
        <v>112</v>
      </c>
      <c r="K868">
        <v>2023</v>
      </c>
      <c r="L868" t="s">
        <v>20</v>
      </c>
      <c r="M868" t="s">
        <v>5977</v>
      </c>
      <c r="N868" t="s">
        <v>5974</v>
      </c>
      <c r="O868" t="s">
        <v>5978</v>
      </c>
      <c r="P868" t="s">
        <v>5979</v>
      </c>
      <c r="Q868" t="s">
        <v>5980</v>
      </c>
      <c r="R868">
        <v>3000</v>
      </c>
      <c r="S868">
        <v>3900</v>
      </c>
      <c r="T868">
        <v>0.23080000000000001</v>
      </c>
      <c r="U868" t="s">
        <v>5920</v>
      </c>
      <c r="V868">
        <v>36</v>
      </c>
      <c r="W868" s="1">
        <v>44816</v>
      </c>
      <c r="X868" t="s">
        <v>5894</v>
      </c>
      <c r="Y868">
        <v>237</v>
      </c>
      <c r="Z868">
        <v>110</v>
      </c>
      <c r="AA868">
        <v>240</v>
      </c>
      <c r="AB868">
        <v>48</v>
      </c>
      <c r="AC868">
        <v>10</v>
      </c>
      <c r="AD868">
        <v>144000</v>
      </c>
      <c r="AE868" t="s">
        <v>6025</v>
      </c>
      <c r="AF868" s="1">
        <v>46203</v>
      </c>
      <c r="AG868" t="s">
        <v>6504</v>
      </c>
      <c r="AH868" t="s">
        <v>6027</v>
      </c>
      <c r="AI868" t="s">
        <v>6028</v>
      </c>
      <c r="AJ868" t="s">
        <v>6924</v>
      </c>
      <c r="AK868">
        <v>7800</v>
      </c>
      <c r="AL868">
        <v>465.66</v>
      </c>
      <c r="AM868">
        <v>7334.34</v>
      </c>
      <c r="AN868">
        <v>6000</v>
      </c>
      <c r="AO868">
        <v>1334.34</v>
      </c>
      <c r="AP868">
        <v>0.18190000000000001</v>
      </c>
    </row>
    <row r="869" spans="1:42" x14ac:dyDescent="0.35">
      <c r="A869" t="s">
        <v>1371</v>
      </c>
      <c r="B869" s="1">
        <v>45244</v>
      </c>
      <c r="C869" t="s">
        <v>1372</v>
      </c>
      <c r="D869" t="s">
        <v>54</v>
      </c>
      <c r="E869">
        <v>1</v>
      </c>
      <c r="F869" t="s">
        <v>58</v>
      </c>
      <c r="G869" t="s">
        <v>71</v>
      </c>
      <c r="H869" t="s">
        <v>32</v>
      </c>
      <c r="I869" t="s">
        <v>26</v>
      </c>
      <c r="J869" t="s">
        <v>50</v>
      </c>
      <c r="K869">
        <v>2023</v>
      </c>
      <c r="L869" t="s">
        <v>51</v>
      </c>
      <c r="M869" t="s">
        <v>5888</v>
      </c>
      <c r="N869" t="s">
        <v>5889</v>
      </c>
      <c r="O869" t="s">
        <v>5890</v>
      </c>
      <c r="P869" t="s">
        <v>5891</v>
      </c>
      <c r="Q869" t="s">
        <v>5892</v>
      </c>
      <c r="R869">
        <v>52000</v>
      </c>
      <c r="S869">
        <v>65000</v>
      </c>
      <c r="T869">
        <v>0.2</v>
      </c>
      <c r="U869" t="s">
        <v>5893</v>
      </c>
      <c r="V869">
        <v>12</v>
      </c>
      <c r="W869" s="1">
        <v>45506</v>
      </c>
      <c r="X869" t="s">
        <v>5894</v>
      </c>
      <c r="Y869">
        <v>302</v>
      </c>
      <c r="Z869">
        <v>109</v>
      </c>
      <c r="AA869">
        <v>415</v>
      </c>
      <c r="AB869">
        <v>0</v>
      </c>
      <c r="AC869">
        <v>10</v>
      </c>
      <c r="AD869">
        <v>0</v>
      </c>
      <c r="AE869" t="s">
        <v>6029</v>
      </c>
      <c r="AF869" s="1">
        <v>46203</v>
      </c>
      <c r="AG869" t="s">
        <v>6543</v>
      </c>
      <c r="AH869" t="s">
        <v>6027</v>
      </c>
      <c r="AI869" t="s">
        <v>6028</v>
      </c>
      <c r="AJ869" t="s">
        <v>6925</v>
      </c>
      <c r="AK869">
        <v>65000</v>
      </c>
      <c r="AL869">
        <v>3770</v>
      </c>
      <c r="AM869">
        <v>61230</v>
      </c>
      <c r="AN869">
        <v>52000</v>
      </c>
      <c r="AO869">
        <v>9230</v>
      </c>
      <c r="AP869">
        <v>0.1507</v>
      </c>
    </row>
    <row r="870" spans="1:42" hidden="1" x14ac:dyDescent="0.35">
      <c r="A870" t="s">
        <v>1516</v>
      </c>
      <c r="B870" s="1">
        <v>45005</v>
      </c>
      <c r="C870" t="s">
        <v>983</v>
      </c>
      <c r="D870" t="s">
        <v>123</v>
      </c>
      <c r="E870">
        <v>5</v>
      </c>
      <c r="F870" t="s">
        <v>58</v>
      </c>
      <c r="G870" t="s">
        <v>31</v>
      </c>
      <c r="H870" t="s">
        <v>17</v>
      </c>
      <c r="I870" t="s">
        <v>43</v>
      </c>
      <c r="J870" t="s">
        <v>39</v>
      </c>
      <c r="K870">
        <v>2023</v>
      </c>
      <c r="L870" t="s">
        <v>20</v>
      </c>
      <c r="M870" t="s">
        <v>5927</v>
      </c>
      <c r="N870" t="s">
        <v>5913</v>
      </c>
      <c r="O870" t="s">
        <v>5917</v>
      </c>
      <c r="P870" t="s">
        <v>5928</v>
      </c>
      <c r="Q870" t="s">
        <v>5929</v>
      </c>
      <c r="R870">
        <v>44000</v>
      </c>
      <c r="S870">
        <v>53000</v>
      </c>
      <c r="T870">
        <v>0.16980000000000001</v>
      </c>
      <c r="U870" t="s">
        <v>5920</v>
      </c>
      <c r="V870">
        <v>12</v>
      </c>
      <c r="W870" s="1">
        <v>45435</v>
      </c>
      <c r="X870" t="s">
        <v>5894</v>
      </c>
      <c r="Y870">
        <v>246</v>
      </c>
      <c r="Z870">
        <v>92</v>
      </c>
      <c r="AA870">
        <v>223</v>
      </c>
      <c r="AB870">
        <v>48</v>
      </c>
      <c r="AC870">
        <v>10</v>
      </c>
      <c r="AD870">
        <v>2112000</v>
      </c>
      <c r="AE870" t="s">
        <v>6025</v>
      </c>
      <c r="AF870" s="1">
        <v>46203</v>
      </c>
      <c r="AG870" t="s">
        <v>6489</v>
      </c>
      <c r="AH870" t="s">
        <v>6027</v>
      </c>
      <c r="AI870" t="s">
        <v>6028</v>
      </c>
      <c r="AJ870" t="s">
        <v>6924</v>
      </c>
      <c r="AK870">
        <v>265000</v>
      </c>
      <c r="AL870">
        <v>34556</v>
      </c>
      <c r="AM870">
        <v>230444</v>
      </c>
      <c r="AN870">
        <v>220000</v>
      </c>
      <c r="AO870">
        <v>10444</v>
      </c>
      <c r="AP870">
        <v>4.53E-2</v>
      </c>
    </row>
    <row r="871" spans="1:42" hidden="1" x14ac:dyDescent="0.35">
      <c r="A871" t="s">
        <v>1458</v>
      </c>
      <c r="B871" s="1">
        <v>45267</v>
      </c>
      <c r="C871" t="s">
        <v>1179</v>
      </c>
      <c r="D871" t="s">
        <v>82</v>
      </c>
      <c r="E871">
        <v>2</v>
      </c>
      <c r="F871" t="s">
        <v>128</v>
      </c>
      <c r="G871" t="s">
        <v>31</v>
      </c>
      <c r="H871" t="s">
        <v>32</v>
      </c>
      <c r="I871" t="s">
        <v>43</v>
      </c>
      <c r="J871" t="s">
        <v>155</v>
      </c>
      <c r="K871">
        <v>2023</v>
      </c>
      <c r="L871" t="s">
        <v>51</v>
      </c>
      <c r="M871" t="s">
        <v>5895</v>
      </c>
      <c r="N871" t="s">
        <v>5889</v>
      </c>
      <c r="O871" t="s">
        <v>5890</v>
      </c>
      <c r="P871" t="s">
        <v>5891</v>
      </c>
      <c r="Q871" t="s">
        <v>5896</v>
      </c>
      <c r="R871">
        <v>78000</v>
      </c>
      <c r="S871">
        <v>95000</v>
      </c>
      <c r="T871">
        <v>0.1789</v>
      </c>
      <c r="U871" t="s">
        <v>5893</v>
      </c>
      <c r="V871">
        <v>12</v>
      </c>
      <c r="W871" s="1">
        <v>45187</v>
      </c>
      <c r="X871" t="s">
        <v>5894</v>
      </c>
      <c r="Y871">
        <v>351</v>
      </c>
      <c r="Z871">
        <v>112</v>
      </c>
      <c r="AA871">
        <v>335</v>
      </c>
      <c r="AB871">
        <v>32</v>
      </c>
      <c r="AC871">
        <v>10</v>
      </c>
      <c r="AD871">
        <v>2496000</v>
      </c>
      <c r="AE871" t="s">
        <v>6025</v>
      </c>
      <c r="AF871" s="1">
        <v>46203</v>
      </c>
      <c r="AG871" t="s">
        <v>6493</v>
      </c>
      <c r="AH871" t="s">
        <v>6027</v>
      </c>
      <c r="AI871" t="s">
        <v>6028</v>
      </c>
      <c r="AJ871" t="s">
        <v>6925</v>
      </c>
      <c r="AK871">
        <v>190000</v>
      </c>
      <c r="AL871">
        <v>10013</v>
      </c>
      <c r="AM871">
        <v>179987</v>
      </c>
      <c r="AN871">
        <v>156000</v>
      </c>
      <c r="AO871">
        <v>23987</v>
      </c>
      <c r="AP871">
        <v>0.1333</v>
      </c>
    </row>
    <row r="872" spans="1:42" x14ac:dyDescent="0.35">
      <c r="A872" t="s">
        <v>1382</v>
      </c>
      <c r="B872" s="1">
        <v>45069</v>
      </c>
      <c r="C872" t="s">
        <v>1383</v>
      </c>
      <c r="D872" t="s">
        <v>195</v>
      </c>
      <c r="E872">
        <v>1</v>
      </c>
      <c r="F872" t="s">
        <v>24</v>
      </c>
      <c r="G872" t="s">
        <v>96</v>
      </c>
      <c r="H872" t="s">
        <v>17</v>
      </c>
      <c r="I872" t="s">
        <v>43</v>
      </c>
      <c r="J872" t="s">
        <v>75</v>
      </c>
      <c r="K872">
        <v>2023</v>
      </c>
      <c r="L872" t="s">
        <v>35</v>
      </c>
      <c r="M872" t="s">
        <v>5912</v>
      </c>
      <c r="N872" t="s">
        <v>5913</v>
      </c>
      <c r="O872" t="s">
        <v>5914</v>
      </c>
      <c r="P872" t="s">
        <v>5891</v>
      </c>
      <c r="Q872" t="s">
        <v>5915</v>
      </c>
      <c r="R872">
        <v>125000</v>
      </c>
      <c r="S872">
        <v>148000</v>
      </c>
      <c r="T872">
        <v>0.15540000000000001</v>
      </c>
      <c r="U872" t="s">
        <v>5893</v>
      </c>
      <c r="V872">
        <v>12</v>
      </c>
      <c r="W872" s="1">
        <v>44787</v>
      </c>
      <c r="X872" t="s">
        <v>5894</v>
      </c>
      <c r="Y872">
        <v>168</v>
      </c>
      <c r="Z872">
        <v>62</v>
      </c>
      <c r="AA872">
        <v>271</v>
      </c>
      <c r="AB872">
        <v>0</v>
      </c>
      <c r="AC872">
        <v>10</v>
      </c>
      <c r="AD872">
        <v>0</v>
      </c>
      <c r="AE872" t="s">
        <v>6029</v>
      </c>
      <c r="AF872" s="1">
        <v>46203</v>
      </c>
      <c r="AG872" t="s">
        <v>6541</v>
      </c>
      <c r="AH872" t="s">
        <v>6027</v>
      </c>
      <c r="AI872" t="s">
        <v>6028</v>
      </c>
      <c r="AJ872" t="s">
        <v>6924</v>
      </c>
      <c r="AK872">
        <v>148000</v>
      </c>
      <c r="AL872">
        <v>20838.400000000001</v>
      </c>
      <c r="AM872">
        <v>127161.60000000001</v>
      </c>
      <c r="AN872">
        <v>125000</v>
      </c>
      <c r="AO872">
        <v>2161.6</v>
      </c>
      <c r="AP872">
        <v>1.7000000000000001E-2</v>
      </c>
    </row>
    <row r="873" spans="1:42" hidden="1" x14ac:dyDescent="0.35">
      <c r="A873" t="s">
        <v>1440</v>
      </c>
      <c r="B873" s="1">
        <v>44976</v>
      </c>
      <c r="C873" t="s">
        <v>1441</v>
      </c>
      <c r="D873" t="s">
        <v>173</v>
      </c>
      <c r="E873">
        <v>1</v>
      </c>
      <c r="F873" t="s">
        <v>58</v>
      </c>
      <c r="G873" t="s">
        <v>31</v>
      </c>
      <c r="H873" t="s">
        <v>32</v>
      </c>
      <c r="I873" t="s">
        <v>33</v>
      </c>
      <c r="J873" t="s">
        <v>19</v>
      </c>
      <c r="K873">
        <v>2023</v>
      </c>
      <c r="L873" t="s">
        <v>20</v>
      </c>
      <c r="M873" t="s">
        <v>5904</v>
      </c>
      <c r="N873" t="s">
        <v>5889</v>
      </c>
      <c r="O873" t="s">
        <v>5898</v>
      </c>
      <c r="P873" t="s">
        <v>5899</v>
      </c>
      <c r="Q873" t="s">
        <v>5905</v>
      </c>
      <c r="R873">
        <v>12500</v>
      </c>
      <c r="S873">
        <v>15500</v>
      </c>
      <c r="T873">
        <v>0.19350000000000001</v>
      </c>
      <c r="U873" t="s">
        <v>5901</v>
      </c>
      <c r="V873">
        <v>12</v>
      </c>
      <c r="W873" s="1">
        <v>45140</v>
      </c>
      <c r="X873" t="s">
        <v>5894</v>
      </c>
      <c r="Y873">
        <v>313</v>
      </c>
      <c r="Z873">
        <v>58</v>
      </c>
      <c r="AA873">
        <v>294</v>
      </c>
      <c r="AB873">
        <v>65</v>
      </c>
      <c r="AC873">
        <v>10</v>
      </c>
      <c r="AD873">
        <v>812500</v>
      </c>
      <c r="AE873" t="s">
        <v>6025</v>
      </c>
      <c r="AF873" s="1">
        <v>46203</v>
      </c>
      <c r="AG873" t="s">
        <v>6496</v>
      </c>
      <c r="AH873" t="s">
        <v>6027</v>
      </c>
      <c r="AI873" t="s">
        <v>6028</v>
      </c>
      <c r="AJ873" t="s">
        <v>6924</v>
      </c>
      <c r="AK873">
        <v>15500</v>
      </c>
      <c r="AL873">
        <v>846.3</v>
      </c>
      <c r="AM873">
        <v>14653.7</v>
      </c>
      <c r="AN873">
        <v>12500</v>
      </c>
      <c r="AO873">
        <v>2153.6999999999998</v>
      </c>
      <c r="AP873">
        <v>0.14699999999999999</v>
      </c>
    </row>
    <row r="874" spans="1:42" hidden="1" x14ac:dyDescent="0.35">
      <c r="A874" t="s">
        <v>1385</v>
      </c>
      <c r="B874" s="1">
        <v>45260</v>
      </c>
      <c r="C874" t="s">
        <v>1386</v>
      </c>
      <c r="D874" t="s">
        <v>439</v>
      </c>
      <c r="E874">
        <v>1</v>
      </c>
      <c r="F874" t="s">
        <v>58</v>
      </c>
      <c r="G874" t="s">
        <v>16</v>
      </c>
      <c r="H874" t="s">
        <v>32</v>
      </c>
      <c r="I874" t="s">
        <v>33</v>
      </c>
      <c r="J874" t="s">
        <v>50</v>
      </c>
      <c r="K874">
        <v>2023</v>
      </c>
      <c r="L874" t="s">
        <v>51</v>
      </c>
      <c r="M874" t="s">
        <v>5953</v>
      </c>
      <c r="N874" t="s">
        <v>5949</v>
      </c>
      <c r="O874" t="s">
        <v>5954</v>
      </c>
      <c r="P874" t="s">
        <v>5951</v>
      </c>
      <c r="Q874" t="s">
        <v>5955</v>
      </c>
      <c r="R874">
        <v>1400</v>
      </c>
      <c r="S874">
        <v>1900</v>
      </c>
      <c r="T874">
        <v>0.26319999999999999</v>
      </c>
      <c r="U874" t="s">
        <v>5940</v>
      </c>
      <c r="V874">
        <v>12</v>
      </c>
      <c r="W874" s="1">
        <v>44681</v>
      </c>
      <c r="X874" t="s">
        <v>5894</v>
      </c>
      <c r="Y874">
        <v>129</v>
      </c>
      <c r="Z874">
        <v>73</v>
      </c>
      <c r="AA874">
        <v>194</v>
      </c>
      <c r="AB874">
        <v>7</v>
      </c>
      <c r="AC874">
        <v>10</v>
      </c>
      <c r="AD874">
        <v>9800</v>
      </c>
      <c r="AE874" t="s">
        <v>6025</v>
      </c>
      <c r="AF874" s="1">
        <v>46203</v>
      </c>
      <c r="AG874" t="s">
        <v>6570</v>
      </c>
      <c r="AH874" t="s">
        <v>6035</v>
      </c>
      <c r="AI874" t="s">
        <v>6028</v>
      </c>
      <c r="AJ874" t="s">
        <v>6925</v>
      </c>
      <c r="AK874">
        <v>1900</v>
      </c>
      <c r="AL874">
        <v>153.33000000000001</v>
      </c>
      <c r="AM874">
        <v>1746.67</v>
      </c>
      <c r="AN874">
        <v>1400</v>
      </c>
      <c r="AO874">
        <v>346.67</v>
      </c>
      <c r="AP874">
        <v>0.19850000000000001</v>
      </c>
    </row>
    <row r="875" spans="1:42" x14ac:dyDescent="0.35">
      <c r="A875" t="s">
        <v>1387</v>
      </c>
      <c r="B875" s="1">
        <v>45217</v>
      </c>
      <c r="C875" t="s">
        <v>1388</v>
      </c>
      <c r="D875" t="s">
        <v>54</v>
      </c>
      <c r="E875">
        <v>1</v>
      </c>
      <c r="F875" t="s">
        <v>24</v>
      </c>
      <c r="G875" t="s">
        <v>16</v>
      </c>
      <c r="H875" t="s">
        <v>32</v>
      </c>
      <c r="I875" t="s">
        <v>43</v>
      </c>
      <c r="J875" t="s">
        <v>55</v>
      </c>
      <c r="K875">
        <v>2023</v>
      </c>
      <c r="L875" t="s">
        <v>51</v>
      </c>
      <c r="M875" t="s">
        <v>5888</v>
      </c>
      <c r="N875" t="s">
        <v>5889</v>
      </c>
      <c r="O875" t="s">
        <v>5890</v>
      </c>
      <c r="P875" t="s">
        <v>5891</v>
      </c>
      <c r="Q875" t="s">
        <v>5892</v>
      </c>
      <c r="R875">
        <v>52000</v>
      </c>
      <c r="S875">
        <v>65000</v>
      </c>
      <c r="T875">
        <v>0.2</v>
      </c>
      <c r="U875" t="s">
        <v>5893</v>
      </c>
      <c r="V875">
        <v>12</v>
      </c>
      <c r="W875" s="1">
        <v>45506</v>
      </c>
      <c r="X875" t="s">
        <v>5894</v>
      </c>
      <c r="Y875">
        <v>302</v>
      </c>
      <c r="Z875">
        <v>109</v>
      </c>
      <c r="AA875">
        <v>415</v>
      </c>
      <c r="AB875">
        <v>0</v>
      </c>
      <c r="AC875">
        <v>10</v>
      </c>
      <c r="AD875">
        <v>0</v>
      </c>
      <c r="AE875" t="s">
        <v>6029</v>
      </c>
      <c r="AF875" s="1">
        <v>46203</v>
      </c>
      <c r="AG875" t="s">
        <v>6578</v>
      </c>
      <c r="AH875" t="s">
        <v>6027</v>
      </c>
      <c r="AI875" t="s">
        <v>6028</v>
      </c>
      <c r="AJ875" t="s">
        <v>6925</v>
      </c>
      <c r="AK875">
        <v>65000</v>
      </c>
      <c r="AL875">
        <v>2028</v>
      </c>
      <c r="AM875">
        <v>62972</v>
      </c>
      <c r="AN875">
        <v>52000</v>
      </c>
      <c r="AO875">
        <v>10972</v>
      </c>
      <c r="AP875">
        <v>0.17419999999999999</v>
      </c>
    </row>
    <row r="876" spans="1:42" hidden="1" x14ac:dyDescent="0.35">
      <c r="A876" t="s">
        <v>1394</v>
      </c>
      <c r="B876" s="1">
        <v>44962</v>
      </c>
      <c r="C876" t="s">
        <v>1395</v>
      </c>
      <c r="D876" t="s">
        <v>38</v>
      </c>
      <c r="E876">
        <v>2</v>
      </c>
      <c r="F876" t="s">
        <v>48</v>
      </c>
      <c r="G876" t="s">
        <v>31</v>
      </c>
      <c r="H876" t="s">
        <v>32</v>
      </c>
      <c r="I876" t="s">
        <v>26</v>
      </c>
      <c r="J876" t="s">
        <v>19</v>
      </c>
      <c r="K876">
        <v>2023</v>
      </c>
      <c r="L876" t="s">
        <v>20</v>
      </c>
      <c r="M876" t="s">
        <v>5981</v>
      </c>
      <c r="N876" t="s">
        <v>5974</v>
      </c>
      <c r="O876" t="s">
        <v>5982</v>
      </c>
      <c r="P876" t="s">
        <v>5983</v>
      </c>
      <c r="Q876" t="s">
        <v>5984</v>
      </c>
      <c r="R876">
        <v>3700</v>
      </c>
      <c r="S876">
        <v>4800</v>
      </c>
      <c r="T876">
        <v>0.22919999999999999</v>
      </c>
      <c r="U876" t="s">
        <v>5920</v>
      </c>
      <c r="V876">
        <v>24</v>
      </c>
      <c r="W876" s="1">
        <v>45552</v>
      </c>
      <c r="X876" t="s">
        <v>5894</v>
      </c>
      <c r="Y876">
        <v>158</v>
      </c>
      <c r="Z876">
        <v>108</v>
      </c>
      <c r="AA876">
        <v>132</v>
      </c>
      <c r="AB876">
        <v>61</v>
      </c>
      <c r="AC876">
        <v>10</v>
      </c>
      <c r="AD876">
        <v>225700</v>
      </c>
      <c r="AE876" t="s">
        <v>6025</v>
      </c>
      <c r="AF876" s="1">
        <v>46203</v>
      </c>
      <c r="AG876" t="s">
        <v>6553</v>
      </c>
      <c r="AH876" t="s">
        <v>6035</v>
      </c>
      <c r="AI876" t="s">
        <v>6028</v>
      </c>
      <c r="AJ876" t="s">
        <v>6924</v>
      </c>
      <c r="AK876">
        <v>9600</v>
      </c>
      <c r="AL876">
        <v>1014.72</v>
      </c>
      <c r="AM876">
        <v>8585.2800000000007</v>
      </c>
      <c r="AN876">
        <v>7400</v>
      </c>
      <c r="AO876">
        <v>1185.28</v>
      </c>
      <c r="AP876">
        <v>0.1381</v>
      </c>
    </row>
    <row r="877" spans="1:42" hidden="1" x14ac:dyDescent="0.35">
      <c r="A877" t="s">
        <v>1396</v>
      </c>
      <c r="B877" s="1">
        <v>44940</v>
      </c>
      <c r="C877" t="s">
        <v>1397</v>
      </c>
      <c r="D877" t="s">
        <v>95</v>
      </c>
      <c r="E877">
        <v>2</v>
      </c>
      <c r="F877" t="s">
        <v>128</v>
      </c>
      <c r="G877" t="s">
        <v>71</v>
      </c>
      <c r="H877" t="s">
        <v>32</v>
      </c>
      <c r="I877" t="s">
        <v>26</v>
      </c>
      <c r="J877" t="s">
        <v>112</v>
      </c>
      <c r="K877">
        <v>2023</v>
      </c>
      <c r="L877" t="s">
        <v>20</v>
      </c>
      <c r="M877" t="s">
        <v>5948</v>
      </c>
      <c r="N877" t="s">
        <v>5949</v>
      </c>
      <c r="O877" t="s">
        <v>5950</v>
      </c>
      <c r="P877" t="s">
        <v>5951</v>
      </c>
      <c r="Q877" t="s">
        <v>5952</v>
      </c>
      <c r="R877">
        <v>2900</v>
      </c>
      <c r="S877">
        <v>3800</v>
      </c>
      <c r="T877">
        <v>0.23680000000000001</v>
      </c>
      <c r="U877" t="s">
        <v>5940</v>
      </c>
      <c r="V877">
        <v>12</v>
      </c>
      <c r="W877" s="1">
        <v>45359</v>
      </c>
      <c r="X877" t="s">
        <v>5894</v>
      </c>
      <c r="Y877">
        <v>220</v>
      </c>
      <c r="Z877">
        <v>49</v>
      </c>
      <c r="AA877">
        <v>227</v>
      </c>
      <c r="AB877">
        <v>23</v>
      </c>
      <c r="AC877">
        <v>10</v>
      </c>
      <c r="AD877">
        <v>66700</v>
      </c>
      <c r="AE877" t="s">
        <v>6025</v>
      </c>
      <c r="AF877" s="1">
        <v>46203</v>
      </c>
      <c r="AG877" t="s">
        <v>6564</v>
      </c>
      <c r="AH877" t="s">
        <v>6027</v>
      </c>
      <c r="AI877" t="s">
        <v>6028</v>
      </c>
      <c r="AJ877" t="s">
        <v>6924</v>
      </c>
      <c r="AK877">
        <v>7600</v>
      </c>
      <c r="AL877">
        <v>655.12</v>
      </c>
      <c r="AM877">
        <v>6944.88</v>
      </c>
      <c r="AN877">
        <v>5800</v>
      </c>
      <c r="AO877">
        <v>1144.8800000000001</v>
      </c>
      <c r="AP877">
        <v>0.16489999999999999</v>
      </c>
    </row>
    <row r="878" spans="1:42" hidden="1" x14ac:dyDescent="0.35">
      <c r="A878" t="s">
        <v>1399</v>
      </c>
      <c r="B878" s="1">
        <v>45021</v>
      </c>
      <c r="C878" t="s">
        <v>1400</v>
      </c>
      <c r="D878" t="s">
        <v>200</v>
      </c>
      <c r="E878">
        <v>1</v>
      </c>
      <c r="F878" t="s">
        <v>128</v>
      </c>
      <c r="G878" t="s">
        <v>31</v>
      </c>
      <c r="H878" t="s">
        <v>32</v>
      </c>
      <c r="I878" t="s">
        <v>43</v>
      </c>
      <c r="J878" t="s">
        <v>44</v>
      </c>
      <c r="K878">
        <v>2023</v>
      </c>
      <c r="L878" t="s">
        <v>35</v>
      </c>
      <c r="M878" t="s">
        <v>5960</v>
      </c>
      <c r="N878" t="s">
        <v>5949</v>
      </c>
      <c r="O878" t="s">
        <v>5961</v>
      </c>
      <c r="P878" t="s">
        <v>5951</v>
      </c>
      <c r="Q878" t="s">
        <v>5962</v>
      </c>
      <c r="R878">
        <v>2100</v>
      </c>
      <c r="S878">
        <v>2800</v>
      </c>
      <c r="T878">
        <v>0.25</v>
      </c>
      <c r="U878" t="s">
        <v>5940</v>
      </c>
      <c r="V878">
        <v>12</v>
      </c>
      <c r="W878" s="1">
        <v>45378</v>
      </c>
      <c r="X878" t="s">
        <v>5894</v>
      </c>
      <c r="Y878">
        <v>198</v>
      </c>
      <c r="Z878">
        <v>79</v>
      </c>
      <c r="AA878">
        <v>243</v>
      </c>
      <c r="AB878">
        <v>87</v>
      </c>
      <c r="AC878">
        <v>10</v>
      </c>
      <c r="AD878">
        <v>182700</v>
      </c>
      <c r="AE878" t="s">
        <v>6025</v>
      </c>
      <c r="AF878" s="1">
        <v>46203</v>
      </c>
      <c r="AG878" t="s">
        <v>6539</v>
      </c>
      <c r="AH878" t="s">
        <v>6035</v>
      </c>
      <c r="AI878" t="s">
        <v>6028</v>
      </c>
      <c r="AJ878" t="s">
        <v>6924</v>
      </c>
      <c r="AK878">
        <v>2800</v>
      </c>
      <c r="AL878">
        <v>173.04</v>
      </c>
      <c r="AM878">
        <v>2626.96</v>
      </c>
      <c r="AN878">
        <v>2100</v>
      </c>
      <c r="AO878">
        <v>526.96</v>
      </c>
      <c r="AP878">
        <v>0.2006</v>
      </c>
    </row>
    <row r="879" spans="1:42" hidden="1" x14ac:dyDescent="0.35">
      <c r="A879" t="s">
        <v>1420</v>
      </c>
      <c r="B879" s="1">
        <v>45020</v>
      </c>
      <c r="C879" t="s">
        <v>1209</v>
      </c>
      <c r="D879" t="s">
        <v>205</v>
      </c>
      <c r="E879">
        <v>1</v>
      </c>
      <c r="F879" t="s">
        <v>128</v>
      </c>
      <c r="G879" t="s">
        <v>71</v>
      </c>
      <c r="H879" t="s">
        <v>32</v>
      </c>
      <c r="I879" t="s">
        <v>33</v>
      </c>
      <c r="J879" t="s">
        <v>44</v>
      </c>
      <c r="K879">
        <v>2023</v>
      </c>
      <c r="L879" t="s">
        <v>35</v>
      </c>
      <c r="M879" t="s">
        <v>6003</v>
      </c>
      <c r="N879" t="s">
        <v>5989</v>
      </c>
      <c r="O879" t="s">
        <v>6004</v>
      </c>
      <c r="P879" t="s">
        <v>6005</v>
      </c>
      <c r="Q879" t="s">
        <v>6006</v>
      </c>
      <c r="R879">
        <v>420</v>
      </c>
      <c r="S879">
        <v>650</v>
      </c>
      <c r="T879">
        <v>0.3538</v>
      </c>
      <c r="U879" t="s">
        <v>5909</v>
      </c>
      <c r="V879">
        <v>6</v>
      </c>
      <c r="W879" s="1">
        <v>45071</v>
      </c>
      <c r="X879" t="s">
        <v>5894</v>
      </c>
      <c r="Y879">
        <v>160</v>
      </c>
      <c r="Z879">
        <v>85</v>
      </c>
      <c r="AA879">
        <v>167</v>
      </c>
      <c r="AB879">
        <v>56</v>
      </c>
      <c r="AC879">
        <v>10</v>
      </c>
      <c r="AD879">
        <v>23520</v>
      </c>
      <c r="AE879" t="s">
        <v>6025</v>
      </c>
      <c r="AF879" s="1">
        <v>46203</v>
      </c>
      <c r="AG879" t="s">
        <v>6507</v>
      </c>
      <c r="AH879" t="s">
        <v>6035</v>
      </c>
      <c r="AI879" t="s">
        <v>6028</v>
      </c>
      <c r="AJ879" t="s">
        <v>6924</v>
      </c>
      <c r="AK879">
        <v>650</v>
      </c>
      <c r="AL879">
        <v>8.25</v>
      </c>
      <c r="AM879">
        <v>641.75</v>
      </c>
      <c r="AN879">
        <v>420</v>
      </c>
      <c r="AO879">
        <v>221.75</v>
      </c>
      <c r="AP879">
        <v>0.34549999999999997</v>
      </c>
    </row>
    <row r="880" spans="1:42" hidden="1" x14ac:dyDescent="0.35">
      <c r="A880" t="s">
        <v>1413</v>
      </c>
      <c r="B880" s="1">
        <v>45195</v>
      </c>
      <c r="C880" t="s">
        <v>1414</v>
      </c>
      <c r="D880" t="s">
        <v>221</v>
      </c>
      <c r="E880">
        <v>2</v>
      </c>
      <c r="F880" t="s">
        <v>48</v>
      </c>
      <c r="G880" t="s">
        <v>16</v>
      </c>
      <c r="H880" t="s">
        <v>32</v>
      </c>
      <c r="I880" t="s">
        <v>18</v>
      </c>
      <c r="J880" t="s">
        <v>109</v>
      </c>
      <c r="K880">
        <v>2023</v>
      </c>
      <c r="L880" t="s">
        <v>60</v>
      </c>
      <c r="M880" t="s">
        <v>5966</v>
      </c>
      <c r="N880" t="s">
        <v>5967</v>
      </c>
      <c r="O880" t="s">
        <v>5968</v>
      </c>
      <c r="P880" t="s">
        <v>5899</v>
      </c>
      <c r="Q880" t="s">
        <v>5969</v>
      </c>
      <c r="R880">
        <v>11500</v>
      </c>
      <c r="S880">
        <v>14500</v>
      </c>
      <c r="T880">
        <v>0.2069</v>
      </c>
      <c r="U880" t="s">
        <v>5901</v>
      </c>
      <c r="V880">
        <v>12</v>
      </c>
      <c r="W880" s="1">
        <v>44903</v>
      </c>
      <c r="X880" t="s">
        <v>5894</v>
      </c>
      <c r="Y880">
        <v>217</v>
      </c>
      <c r="Z880">
        <v>53</v>
      </c>
      <c r="AA880">
        <v>253</v>
      </c>
      <c r="AB880">
        <v>61</v>
      </c>
      <c r="AC880">
        <v>10</v>
      </c>
      <c r="AD880">
        <v>701500</v>
      </c>
      <c r="AE880" t="s">
        <v>6025</v>
      </c>
      <c r="AF880" s="1">
        <v>46203</v>
      </c>
      <c r="AG880" t="s">
        <v>6579</v>
      </c>
      <c r="AH880" t="s">
        <v>6027</v>
      </c>
      <c r="AI880" t="s">
        <v>6028</v>
      </c>
      <c r="AJ880" t="s">
        <v>6925</v>
      </c>
      <c r="AK880">
        <v>29000</v>
      </c>
      <c r="AL880">
        <v>1539.9</v>
      </c>
      <c r="AM880">
        <v>27460.1</v>
      </c>
      <c r="AN880">
        <v>23000</v>
      </c>
      <c r="AO880">
        <v>4460.1000000000004</v>
      </c>
      <c r="AP880">
        <v>0.16239999999999999</v>
      </c>
    </row>
    <row r="881" spans="1:42" hidden="1" x14ac:dyDescent="0.35">
      <c r="A881" t="s">
        <v>1486</v>
      </c>
      <c r="B881" s="1">
        <v>45017</v>
      </c>
      <c r="C881" t="s">
        <v>1017</v>
      </c>
      <c r="D881" t="s">
        <v>92</v>
      </c>
      <c r="E881">
        <v>4</v>
      </c>
      <c r="F881" t="s">
        <v>24</v>
      </c>
      <c r="G881" t="s">
        <v>16</v>
      </c>
      <c r="H881" t="s">
        <v>32</v>
      </c>
      <c r="I881" t="s">
        <v>43</v>
      </c>
      <c r="J881" t="s">
        <v>44</v>
      </c>
      <c r="K881">
        <v>2023</v>
      </c>
      <c r="L881" t="s">
        <v>35</v>
      </c>
      <c r="M881" t="s">
        <v>5973</v>
      </c>
      <c r="N881" t="s">
        <v>5974</v>
      </c>
      <c r="O881" t="s">
        <v>5975</v>
      </c>
      <c r="P881" t="s">
        <v>5899</v>
      </c>
      <c r="Q881" t="s">
        <v>5976</v>
      </c>
      <c r="R881">
        <v>7600</v>
      </c>
      <c r="S881">
        <v>9800</v>
      </c>
      <c r="T881">
        <v>0.22450000000000001</v>
      </c>
      <c r="U881" t="s">
        <v>5901</v>
      </c>
      <c r="V881">
        <v>36</v>
      </c>
      <c r="W881" s="1">
        <v>45281</v>
      </c>
      <c r="X881" t="s">
        <v>5894</v>
      </c>
      <c r="Y881">
        <v>214</v>
      </c>
      <c r="Z881">
        <v>101</v>
      </c>
      <c r="AA881">
        <v>188</v>
      </c>
      <c r="AB881">
        <v>51</v>
      </c>
      <c r="AC881">
        <v>10</v>
      </c>
      <c r="AD881">
        <v>387600</v>
      </c>
      <c r="AE881" t="s">
        <v>6025</v>
      </c>
      <c r="AF881" s="1">
        <v>46203</v>
      </c>
      <c r="AG881" t="s">
        <v>6515</v>
      </c>
      <c r="AH881" t="s">
        <v>6027</v>
      </c>
      <c r="AI881" t="s">
        <v>6028</v>
      </c>
      <c r="AJ881" t="s">
        <v>6924</v>
      </c>
      <c r="AK881">
        <v>39200</v>
      </c>
      <c r="AL881">
        <v>4860.8</v>
      </c>
      <c r="AM881">
        <v>34339.199999999997</v>
      </c>
      <c r="AN881">
        <v>30400</v>
      </c>
      <c r="AO881">
        <v>3939.2</v>
      </c>
      <c r="AP881">
        <v>0.1147</v>
      </c>
    </row>
    <row r="882" spans="1:42" x14ac:dyDescent="0.35">
      <c r="A882" t="s">
        <v>1431</v>
      </c>
      <c r="B882" s="1">
        <v>45027</v>
      </c>
      <c r="C882" t="s">
        <v>1217</v>
      </c>
      <c r="D882" t="s">
        <v>195</v>
      </c>
      <c r="E882">
        <v>1</v>
      </c>
      <c r="F882" t="s">
        <v>30</v>
      </c>
      <c r="G882" t="s">
        <v>31</v>
      </c>
      <c r="H882" t="s">
        <v>17</v>
      </c>
      <c r="I882" t="s">
        <v>26</v>
      </c>
      <c r="J882" t="s">
        <v>44</v>
      </c>
      <c r="K882">
        <v>2023</v>
      </c>
      <c r="L882" t="s">
        <v>35</v>
      </c>
      <c r="M882" t="s">
        <v>5912</v>
      </c>
      <c r="N882" t="s">
        <v>5913</v>
      </c>
      <c r="O882" t="s">
        <v>5914</v>
      </c>
      <c r="P882" t="s">
        <v>5891</v>
      </c>
      <c r="Q882" t="s">
        <v>5915</v>
      </c>
      <c r="R882">
        <v>125000</v>
      </c>
      <c r="S882">
        <v>148000</v>
      </c>
      <c r="T882">
        <v>0.15540000000000001</v>
      </c>
      <c r="U882" t="s">
        <v>5893</v>
      </c>
      <c r="V882">
        <v>12</v>
      </c>
      <c r="W882" s="1">
        <v>44787</v>
      </c>
      <c r="X882" t="s">
        <v>5894</v>
      </c>
      <c r="Y882">
        <v>168</v>
      </c>
      <c r="Z882">
        <v>62</v>
      </c>
      <c r="AA882">
        <v>271</v>
      </c>
      <c r="AB882">
        <v>0</v>
      </c>
      <c r="AC882">
        <v>10</v>
      </c>
      <c r="AD882">
        <v>0</v>
      </c>
      <c r="AE882" t="s">
        <v>6029</v>
      </c>
      <c r="AF882" s="1">
        <v>46203</v>
      </c>
      <c r="AG882" t="s">
        <v>6562</v>
      </c>
      <c r="AH882" t="s">
        <v>6027</v>
      </c>
      <c r="AI882" t="s">
        <v>6028</v>
      </c>
      <c r="AJ882" t="s">
        <v>6924</v>
      </c>
      <c r="AK882">
        <v>148000</v>
      </c>
      <c r="AL882">
        <v>6674.8</v>
      </c>
      <c r="AM882">
        <v>141325.20000000001</v>
      </c>
      <c r="AN882">
        <v>125000</v>
      </c>
      <c r="AO882">
        <v>16325.2</v>
      </c>
      <c r="AP882">
        <v>0.11550000000000001</v>
      </c>
    </row>
    <row r="883" spans="1:42" hidden="1" x14ac:dyDescent="0.35">
      <c r="A883" t="s">
        <v>1468</v>
      </c>
      <c r="B883" s="1">
        <v>45061</v>
      </c>
      <c r="C883" t="s">
        <v>1469</v>
      </c>
      <c r="D883" t="s">
        <v>92</v>
      </c>
      <c r="E883">
        <v>1</v>
      </c>
      <c r="F883" t="s">
        <v>128</v>
      </c>
      <c r="G883" t="s">
        <v>96</v>
      </c>
      <c r="H883" t="s">
        <v>25</v>
      </c>
      <c r="I883" t="s">
        <v>26</v>
      </c>
      <c r="J883" t="s">
        <v>75</v>
      </c>
      <c r="K883">
        <v>2023</v>
      </c>
      <c r="L883" t="s">
        <v>35</v>
      </c>
      <c r="M883" t="s">
        <v>5973</v>
      </c>
      <c r="N883" t="s">
        <v>5974</v>
      </c>
      <c r="O883" t="s">
        <v>5975</v>
      </c>
      <c r="P883" t="s">
        <v>5899</v>
      </c>
      <c r="Q883" t="s">
        <v>5976</v>
      </c>
      <c r="R883">
        <v>7600</v>
      </c>
      <c r="S883">
        <v>9800</v>
      </c>
      <c r="T883">
        <v>0.22450000000000001</v>
      </c>
      <c r="U883" t="s">
        <v>5901</v>
      </c>
      <c r="V883">
        <v>36</v>
      </c>
      <c r="W883" s="1">
        <v>45281</v>
      </c>
      <c r="X883" t="s">
        <v>5894</v>
      </c>
      <c r="Y883">
        <v>214</v>
      </c>
      <c r="Z883">
        <v>101</v>
      </c>
      <c r="AA883">
        <v>188</v>
      </c>
      <c r="AB883">
        <v>51</v>
      </c>
      <c r="AC883">
        <v>10</v>
      </c>
      <c r="AD883">
        <v>387600</v>
      </c>
      <c r="AE883" t="s">
        <v>6025</v>
      </c>
      <c r="AF883" s="1">
        <v>46203</v>
      </c>
      <c r="AG883" t="s">
        <v>6524</v>
      </c>
      <c r="AH883" t="s">
        <v>6027</v>
      </c>
      <c r="AI883" t="s">
        <v>6028</v>
      </c>
      <c r="AJ883" t="s">
        <v>6924</v>
      </c>
      <c r="AK883">
        <v>9800</v>
      </c>
      <c r="AL883">
        <v>556.64</v>
      </c>
      <c r="AM883">
        <v>9243.36</v>
      </c>
      <c r="AN883">
        <v>7600</v>
      </c>
      <c r="AO883">
        <v>1643.36</v>
      </c>
      <c r="AP883">
        <v>0.17780000000000001</v>
      </c>
    </row>
    <row r="884" spans="1:42" hidden="1" x14ac:dyDescent="0.35">
      <c r="A884" t="s">
        <v>1436</v>
      </c>
      <c r="B884" s="1">
        <v>45080</v>
      </c>
      <c r="C884" t="s">
        <v>1437</v>
      </c>
      <c r="D884" t="s">
        <v>23</v>
      </c>
      <c r="E884">
        <v>1</v>
      </c>
      <c r="F884" t="s">
        <v>48</v>
      </c>
      <c r="G884" t="s">
        <v>31</v>
      </c>
      <c r="H884" t="s">
        <v>32</v>
      </c>
      <c r="I884" t="s">
        <v>18</v>
      </c>
      <c r="J884" t="s">
        <v>34</v>
      </c>
      <c r="K884">
        <v>2023</v>
      </c>
      <c r="L884" t="s">
        <v>35</v>
      </c>
      <c r="M884" t="s">
        <v>5921</v>
      </c>
      <c r="N884" t="s">
        <v>5913</v>
      </c>
      <c r="O884" t="s">
        <v>5917</v>
      </c>
      <c r="P884" t="s">
        <v>5922</v>
      </c>
      <c r="Q884" t="s">
        <v>5923</v>
      </c>
      <c r="R884">
        <v>57000</v>
      </c>
      <c r="S884">
        <v>69000</v>
      </c>
      <c r="T884">
        <v>0.1739</v>
      </c>
      <c r="U884" t="s">
        <v>5920</v>
      </c>
      <c r="V884">
        <v>12</v>
      </c>
      <c r="W884" s="1">
        <v>44862</v>
      </c>
      <c r="X884" t="s">
        <v>5894</v>
      </c>
      <c r="Y884">
        <v>244</v>
      </c>
      <c r="Z884">
        <v>55</v>
      </c>
      <c r="AA884">
        <v>276</v>
      </c>
      <c r="AB884">
        <v>9</v>
      </c>
      <c r="AC884">
        <v>10</v>
      </c>
      <c r="AD884">
        <v>513000</v>
      </c>
      <c r="AE884" t="s">
        <v>6025</v>
      </c>
      <c r="AF884" s="1">
        <v>46203</v>
      </c>
      <c r="AG884" t="s">
        <v>6549</v>
      </c>
      <c r="AH884" t="s">
        <v>6027</v>
      </c>
      <c r="AI884" t="s">
        <v>6028</v>
      </c>
      <c r="AJ884" t="s">
        <v>6924</v>
      </c>
      <c r="AK884">
        <v>69000</v>
      </c>
      <c r="AL884">
        <v>1876.8</v>
      </c>
      <c r="AM884">
        <v>67123.199999999997</v>
      </c>
      <c r="AN884">
        <v>57000</v>
      </c>
      <c r="AO884">
        <v>10123.200000000001</v>
      </c>
      <c r="AP884">
        <v>0.15079999999999999</v>
      </c>
    </row>
    <row r="885" spans="1:42" hidden="1" x14ac:dyDescent="0.35">
      <c r="A885" t="s">
        <v>1474</v>
      </c>
      <c r="B885" s="1">
        <v>45289</v>
      </c>
      <c r="C885" t="s">
        <v>1475</v>
      </c>
      <c r="D885" t="s">
        <v>216</v>
      </c>
      <c r="E885">
        <v>1</v>
      </c>
      <c r="F885" t="s">
        <v>58</v>
      </c>
      <c r="G885" t="s">
        <v>67</v>
      </c>
      <c r="H885" t="s">
        <v>17</v>
      </c>
      <c r="I885" t="s">
        <v>43</v>
      </c>
      <c r="J885" t="s">
        <v>155</v>
      </c>
      <c r="K885">
        <v>2023</v>
      </c>
      <c r="L885" t="s">
        <v>51</v>
      </c>
      <c r="M885" t="s">
        <v>5999</v>
      </c>
      <c r="N885" t="s">
        <v>5989</v>
      </c>
      <c r="O885" t="s">
        <v>6000</v>
      </c>
      <c r="P885" t="s">
        <v>6001</v>
      </c>
      <c r="Q885" t="s">
        <v>6002</v>
      </c>
      <c r="R885">
        <v>300</v>
      </c>
      <c r="S885">
        <v>500</v>
      </c>
      <c r="T885">
        <v>0.4</v>
      </c>
      <c r="U885" t="s">
        <v>5940</v>
      </c>
      <c r="V885">
        <v>3</v>
      </c>
      <c r="W885" s="1">
        <v>45115</v>
      </c>
      <c r="X885" t="s">
        <v>5894</v>
      </c>
      <c r="Y885">
        <v>197</v>
      </c>
      <c r="Z885">
        <v>100</v>
      </c>
      <c r="AA885">
        <v>205</v>
      </c>
      <c r="AB885">
        <v>66</v>
      </c>
      <c r="AC885">
        <v>10</v>
      </c>
      <c r="AD885">
        <v>19800</v>
      </c>
      <c r="AE885" t="s">
        <v>6025</v>
      </c>
      <c r="AF885" s="1">
        <v>46203</v>
      </c>
      <c r="AG885" t="s">
        <v>6528</v>
      </c>
      <c r="AH885" t="s">
        <v>6035</v>
      </c>
      <c r="AI885" t="s">
        <v>6028</v>
      </c>
      <c r="AJ885" t="s">
        <v>6925</v>
      </c>
      <c r="AK885">
        <v>500</v>
      </c>
      <c r="AL885">
        <v>38.9</v>
      </c>
      <c r="AM885">
        <v>461.1</v>
      </c>
      <c r="AN885">
        <v>300</v>
      </c>
      <c r="AO885">
        <v>161.1</v>
      </c>
      <c r="AP885">
        <v>0.34939999999999999</v>
      </c>
    </row>
    <row r="886" spans="1:42" hidden="1" x14ac:dyDescent="0.35">
      <c r="A886" t="s">
        <v>1507</v>
      </c>
      <c r="B886" s="1">
        <v>45119</v>
      </c>
      <c r="C886" t="s">
        <v>1475</v>
      </c>
      <c r="D886" t="s">
        <v>29</v>
      </c>
      <c r="E886">
        <v>1</v>
      </c>
      <c r="F886" t="s">
        <v>58</v>
      </c>
      <c r="G886" t="s">
        <v>31</v>
      </c>
      <c r="H886" t="s">
        <v>17</v>
      </c>
      <c r="I886" t="s">
        <v>26</v>
      </c>
      <c r="J886" t="s">
        <v>97</v>
      </c>
      <c r="K886">
        <v>2023</v>
      </c>
      <c r="L886" t="s">
        <v>60</v>
      </c>
      <c r="M886" t="s">
        <v>5985</v>
      </c>
      <c r="N886" t="s">
        <v>5974</v>
      </c>
      <c r="O886" t="s">
        <v>5986</v>
      </c>
      <c r="P886" t="s">
        <v>5979</v>
      </c>
      <c r="Q886" t="s">
        <v>5987</v>
      </c>
      <c r="R886">
        <v>500</v>
      </c>
      <c r="S886">
        <v>750</v>
      </c>
      <c r="T886">
        <v>0.33329999999999999</v>
      </c>
      <c r="U886" t="s">
        <v>5920</v>
      </c>
      <c r="V886">
        <v>24</v>
      </c>
      <c r="W886" s="1">
        <v>45007</v>
      </c>
      <c r="X886" t="s">
        <v>5894</v>
      </c>
      <c r="Y886">
        <v>294</v>
      </c>
      <c r="Z886">
        <v>81</v>
      </c>
      <c r="AA886">
        <v>264</v>
      </c>
      <c r="AB886">
        <v>82</v>
      </c>
      <c r="AC886">
        <v>10</v>
      </c>
      <c r="AD886">
        <v>41000</v>
      </c>
      <c r="AE886" t="s">
        <v>6025</v>
      </c>
      <c r="AF886" s="1">
        <v>46203</v>
      </c>
      <c r="AG886" t="s">
        <v>6528</v>
      </c>
      <c r="AH886" t="s">
        <v>6035</v>
      </c>
      <c r="AI886" t="s">
        <v>6028</v>
      </c>
      <c r="AJ886" t="s">
        <v>6925</v>
      </c>
      <c r="AK886">
        <v>750</v>
      </c>
      <c r="AL886">
        <v>82.42</v>
      </c>
      <c r="AM886">
        <v>667.58</v>
      </c>
      <c r="AN886">
        <v>500</v>
      </c>
      <c r="AO886">
        <v>167.58</v>
      </c>
      <c r="AP886">
        <v>0.251</v>
      </c>
    </row>
    <row r="887" spans="1:42" hidden="1" x14ac:dyDescent="0.35">
      <c r="A887" t="s">
        <v>1446</v>
      </c>
      <c r="B887" s="1">
        <v>45289</v>
      </c>
      <c r="C887" t="s">
        <v>1447</v>
      </c>
      <c r="D887" t="s">
        <v>200</v>
      </c>
      <c r="E887">
        <v>1</v>
      </c>
      <c r="F887" t="s">
        <v>58</v>
      </c>
      <c r="G887" t="s">
        <v>16</v>
      </c>
      <c r="H887" t="s">
        <v>32</v>
      </c>
      <c r="I887" t="s">
        <v>43</v>
      </c>
      <c r="J887" t="s">
        <v>155</v>
      </c>
      <c r="K887">
        <v>2023</v>
      </c>
      <c r="L887" t="s">
        <v>51</v>
      </c>
      <c r="M887" t="s">
        <v>5960</v>
      </c>
      <c r="N887" t="s">
        <v>5949</v>
      </c>
      <c r="O887" t="s">
        <v>5961</v>
      </c>
      <c r="P887" t="s">
        <v>5951</v>
      </c>
      <c r="Q887" t="s">
        <v>5962</v>
      </c>
      <c r="R887">
        <v>2100</v>
      </c>
      <c r="S887">
        <v>2800</v>
      </c>
      <c r="T887">
        <v>0.25</v>
      </c>
      <c r="U887" t="s">
        <v>5940</v>
      </c>
      <c r="V887">
        <v>12</v>
      </c>
      <c r="W887" s="1">
        <v>45378</v>
      </c>
      <c r="X887" t="s">
        <v>5894</v>
      </c>
      <c r="Y887">
        <v>198</v>
      </c>
      <c r="Z887">
        <v>79</v>
      </c>
      <c r="AA887">
        <v>243</v>
      </c>
      <c r="AB887">
        <v>87</v>
      </c>
      <c r="AC887">
        <v>10</v>
      </c>
      <c r="AD887">
        <v>182700</v>
      </c>
      <c r="AE887" t="s">
        <v>6025</v>
      </c>
      <c r="AF887" s="1">
        <v>46203</v>
      </c>
      <c r="AG887" t="s">
        <v>6580</v>
      </c>
      <c r="AH887" t="s">
        <v>6035</v>
      </c>
      <c r="AI887" t="s">
        <v>6028</v>
      </c>
      <c r="AJ887" t="s">
        <v>6925</v>
      </c>
      <c r="AK887">
        <v>2800</v>
      </c>
      <c r="AL887">
        <v>113.96</v>
      </c>
      <c r="AM887">
        <v>2686.04</v>
      </c>
      <c r="AN887">
        <v>2100</v>
      </c>
      <c r="AO887">
        <v>586.04</v>
      </c>
      <c r="AP887">
        <v>0.21820000000000001</v>
      </c>
    </row>
    <row r="888" spans="1:42" hidden="1" x14ac:dyDescent="0.35">
      <c r="A888" t="s">
        <v>1448</v>
      </c>
      <c r="B888" s="1">
        <v>45257</v>
      </c>
      <c r="C888" t="s">
        <v>1449</v>
      </c>
      <c r="D888" t="s">
        <v>82</v>
      </c>
      <c r="E888">
        <v>1</v>
      </c>
      <c r="F888" t="s">
        <v>24</v>
      </c>
      <c r="G888" t="s">
        <v>16</v>
      </c>
      <c r="H888" t="s">
        <v>25</v>
      </c>
      <c r="I888" t="s">
        <v>18</v>
      </c>
      <c r="J888" t="s">
        <v>50</v>
      </c>
      <c r="K888">
        <v>2023</v>
      </c>
      <c r="L888" t="s">
        <v>51</v>
      </c>
      <c r="M888" t="s">
        <v>5895</v>
      </c>
      <c r="N888" t="s">
        <v>5889</v>
      </c>
      <c r="O888" t="s">
        <v>5890</v>
      </c>
      <c r="P888" t="s">
        <v>5891</v>
      </c>
      <c r="Q888" t="s">
        <v>5896</v>
      </c>
      <c r="R888">
        <v>78000</v>
      </c>
      <c r="S888">
        <v>95000</v>
      </c>
      <c r="T888">
        <v>0.1789</v>
      </c>
      <c r="U888" t="s">
        <v>5893</v>
      </c>
      <c r="V888">
        <v>12</v>
      </c>
      <c r="W888" s="1">
        <v>45187</v>
      </c>
      <c r="X888" t="s">
        <v>5894</v>
      </c>
      <c r="Y888">
        <v>351</v>
      </c>
      <c r="Z888">
        <v>112</v>
      </c>
      <c r="AA888">
        <v>335</v>
      </c>
      <c r="AB888">
        <v>32</v>
      </c>
      <c r="AC888">
        <v>10</v>
      </c>
      <c r="AD888">
        <v>2496000</v>
      </c>
      <c r="AE888" t="s">
        <v>6025</v>
      </c>
      <c r="AF888" s="1">
        <v>46203</v>
      </c>
      <c r="AG888" t="s">
        <v>6575</v>
      </c>
      <c r="AH888" t="s">
        <v>6035</v>
      </c>
      <c r="AI888" t="s">
        <v>6028</v>
      </c>
      <c r="AJ888" t="s">
        <v>6925</v>
      </c>
      <c r="AK888">
        <v>95000</v>
      </c>
      <c r="AL888">
        <v>14221.5</v>
      </c>
      <c r="AM888">
        <v>80778.5</v>
      </c>
      <c r="AN888">
        <v>78000</v>
      </c>
      <c r="AO888">
        <v>2778.5</v>
      </c>
      <c r="AP888">
        <v>3.44E-2</v>
      </c>
    </row>
    <row r="889" spans="1:42" x14ac:dyDescent="0.35">
      <c r="A889" t="s">
        <v>1487</v>
      </c>
      <c r="B889" s="1">
        <v>45264</v>
      </c>
      <c r="C889" t="s">
        <v>1400</v>
      </c>
      <c r="D889" t="s">
        <v>42</v>
      </c>
      <c r="E889">
        <v>3</v>
      </c>
      <c r="F889" t="s">
        <v>24</v>
      </c>
      <c r="G889" t="s">
        <v>96</v>
      </c>
      <c r="H889" t="s">
        <v>17</v>
      </c>
      <c r="I889" t="s">
        <v>18</v>
      </c>
      <c r="J889" t="s">
        <v>155</v>
      </c>
      <c r="K889">
        <v>2023</v>
      </c>
      <c r="L889" t="s">
        <v>51</v>
      </c>
      <c r="M889" t="s">
        <v>5897</v>
      </c>
      <c r="N889" t="s">
        <v>5889</v>
      </c>
      <c r="O889" t="s">
        <v>5898</v>
      </c>
      <c r="P889" t="s">
        <v>5899</v>
      </c>
      <c r="Q889" t="s">
        <v>5900</v>
      </c>
      <c r="R889">
        <v>31000</v>
      </c>
      <c r="S889">
        <v>38000</v>
      </c>
      <c r="T889">
        <v>0.1842</v>
      </c>
      <c r="U889" t="s">
        <v>5901</v>
      </c>
      <c r="V889">
        <v>12</v>
      </c>
      <c r="W889" s="1">
        <v>45246</v>
      </c>
      <c r="X889" t="s">
        <v>5894</v>
      </c>
      <c r="Y889">
        <v>278</v>
      </c>
      <c r="Z889">
        <v>80</v>
      </c>
      <c r="AA889">
        <v>346</v>
      </c>
      <c r="AB889">
        <v>0</v>
      </c>
      <c r="AC889">
        <v>10</v>
      </c>
      <c r="AD889">
        <v>0</v>
      </c>
      <c r="AE889" t="s">
        <v>6029</v>
      </c>
      <c r="AF889" s="1">
        <v>46203</v>
      </c>
      <c r="AG889" t="s">
        <v>6539</v>
      </c>
      <c r="AH889" t="s">
        <v>6035</v>
      </c>
      <c r="AI889" t="s">
        <v>6028</v>
      </c>
      <c r="AJ889" t="s">
        <v>6925</v>
      </c>
      <c r="AK889">
        <v>114000</v>
      </c>
      <c r="AL889">
        <v>16986</v>
      </c>
      <c r="AM889">
        <v>97014</v>
      </c>
      <c r="AN889">
        <v>93000</v>
      </c>
      <c r="AO889">
        <v>4014</v>
      </c>
      <c r="AP889">
        <v>4.1399999999999999E-2</v>
      </c>
    </row>
    <row r="890" spans="1:42" x14ac:dyDescent="0.35">
      <c r="A890" t="s">
        <v>1495</v>
      </c>
      <c r="B890" s="1">
        <v>45007</v>
      </c>
      <c r="C890" t="s">
        <v>1383</v>
      </c>
      <c r="D890" t="s">
        <v>54</v>
      </c>
      <c r="E890">
        <v>1</v>
      </c>
      <c r="F890" t="s">
        <v>24</v>
      </c>
      <c r="G890" t="s">
        <v>31</v>
      </c>
      <c r="H890" t="s">
        <v>25</v>
      </c>
      <c r="I890" t="s">
        <v>33</v>
      </c>
      <c r="J890" t="s">
        <v>39</v>
      </c>
      <c r="K890">
        <v>2023</v>
      </c>
      <c r="L890" t="s">
        <v>20</v>
      </c>
      <c r="M890" t="s">
        <v>5888</v>
      </c>
      <c r="N890" t="s">
        <v>5889</v>
      </c>
      <c r="O890" t="s">
        <v>5890</v>
      </c>
      <c r="P890" t="s">
        <v>5891</v>
      </c>
      <c r="Q890" t="s">
        <v>5892</v>
      </c>
      <c r="R890">
        <v>52000</v>
      </c>
      <c r="S890">
        <v>65000</v>
      </c>
      <c r="T890">
        <v>0.2</v>
      </c>
      <c r="U890" t="s">
        <v>5893</v>
      </c>
      <c r="V890">
        <v>12</v>
      </c>
      <c r="W890" s="1">
        <v>45506</v>
      </c>
      <c r="X890" t="s">
        <v>5894</v>
      </c>
      <c r="Y890">
        <v>302</v>
      </c>
      <c r="Z890">
        <v>109</v>
      </c>
      <c r="AA890">
        <v>415</v>
      </c>
      <c r="AB890">
        <v>0</v>
      </c>
      <c r="AC890">
        <v>10</v>
      </c>
      <c r="AD890">
        <v>0</v>
      </c>
      <c r="AE890" t="s">
        <v>6029</v>
      </c>
      <c r="AF890" s="1">
        <v>46203</v>
      </c>
      <c r="AG890" t="s">
        <v>6541</v>
      </c>
      <c r="AH890" t="s">
        <v>6027</v>
      </c>
      <c r="AI890" t="s">
        <v>6028</v>
      </c>
      <c r="AJ890" t="s">
        <v>6924</v>
      </c>
      <c r="AK890">
        <v>65000</v>
      </c>
      <c r="AL890">
        <v>3113.5</v>
      </c>
      <c r="AM890">
        <v>61886.5</v>
      </c>
      <c r="AN890">
        <v>52000</v>
      </c>
      <c r="AO890">
        <v>9886.5</v>
      </c>
      <c r="AP890">
        <v>0.1598</v>
      </c>
    </row>
    <row r="891" spans="1:42" hidden="1" x14ac:dyDescent="0.35">
      <c r="A891" t="s">
        <v>1470</v>
      </c>
      <c r="B891" s="1">
        <v>44976</v>
      </c>
      <c r="C891" t="s">
        <v>1471</v>
      </c>
      <c r="D891" t="s">
        <v>200</v>
      </c>
      <c r="E891">
        <v>1</v>
      </c>
      <c r="F891" t="s">
        <v>30</v>
      </c>
      <c r="G891" t="s">
        <v>71</v>
      </c>
      <c r="H891" t="s">
        <v>17</v>
      </c>
      <c r="I891" t="s">
        <v>43</v>
      </c>
      <c r="J891" t="s">
        <v>19</v>
      </c>
      <c r="K891">
        <v>2023</v>
      </c>
      <c r="L891" t="s">
        <v>20</v>
      </c>
      <c r="M891" t="s">
        <v>5960</v>
      </c>
      <c r="N891" t="s">
        <v>5949</v>
      </c>
      <c r="O891" t="s">
        <v>5961</v>
      </c>
      <c r="P891" t="s">
        <v>5951</v>
      </c>
      <c r="Q891" t="s">
        <v>5962</v>
      </c>
      <c r="R891">
        <v>2100</v>
      </c>
      <c r="S891">
        <v>2800</v>
      </c>
      <c r="T891">
        <v>0.25</v>
      </c>
      <c r="U891" t="s">
        <v>5940</v>
      </c>
      <c r="V891">
        <v>12</v>
      </c>
      <c r="W891" s="1">
        <v>45378</v>
      </c>
      <c r="X891" t="s">
        <v>5894</v>
      </c>
      <c r="Y891">
        <v>198</v>
      </c>
      <c r="Z891">
        <v>79</v>
      </c>
      <c r="AA891">
        <v>243</v>
      </c>
      <c r="AB891">
        <v>87</v>
      </c>
      <c r="AC891">
        <v>10</v>
      </c>
      <c r="AD891">
        <v>182700</v>
      </c>
      <c r="AE891" t="s">
        <v>6025</v>
      </c>
      <c r="AF891" s="1">
        <v>46203</v>
      </c>
      <c r="AG891" t="s">
        <v>6583</v>
      </c>
      <c r="AH891" t="s">
        <v>6027</v>
      </c>
      <c r="AI891" t="s">
        <v>6028</v>
      </c>
      <c r="AJ891" t="s">
        <v>6924</v>
      </c>
      <c r="AK891">
        <v>2800</v>
      </c>
      <c r="AL891">
        <v>59.64</v>
      </c>
      <c r="AM891">
        <v>2740.36</v>
      </c>
      <c r="AN891">
        <v>2100</v>
      </c>
      <c r="AO891">
        <v>640.36</v>
      </c>
      <c r="AP891">
        <v>0.23369999999999999</v>
      </c>
    </row>
    <row r="892" spans="1:42" hidden="1" x14ac:dyDescent="0.35">
      <c r="A892" t="s">
        <v>1472</v>
      </c>
      <c r="B892" s="1">
        <v>45159</v>
      </c>
      <c r="C892" t="s">
        <v>1473</v>
      </c>
      <c r="D892" t="s">
        <v>137</v>
      </c>
      <c r="E892">
        <v>1</v>
      </c>
      <c r="F892" t="s">
        <v>48</v>
      </c>
      <c r="G892" t="s">
        <v>16</v>
      </c>
      <c r="H892" t="s">
        <v>25</v>
      </c>
      <c r="I892" t="s">
        <v>43</v>
      </c>
      <c r="J892" t="s">
        <v>59</v>
      </c>
      <c r="K892">
        <v>2023</v>
      </c>
      <c r="L892" t="s">
        <v>60</v>
      </c>
      <c r="M892" t="s">
        <v>5930</v>
      </c>
      <c r="N892" t="s">
        <v>5931</v>
      </c>
      <c r="O892" t="s">
        <v>5932</v>
      </c>
      <c r="P892" t="s">
        <v>5891</v>
      </c>
      <c r="Q892" t="s">
        <v>5933</v>
      </c>
      <c r="R892">
        <v>14800</v>
      </c>
      <c r="S892">
        <v>18500</v>
      </c>
      <c r="T892">
        <v>0.2</v>
      </c>
      <c r="U892" t="s">
        <v>5893</v>
      </c>
      <c r="V892">
        <v>12</v>
      </c>
      <c r="W892" s="1">
        <v>45474</v>
      </c>
      <c r="X892" t="s">
        <v>5894</v>
      </c>
      <c r="Y892">
        <v>213</v>
      </c>
      <c r="Z892">
        <v>93</v>
      </c>
      <c r="AA892">
        <v>278</v>
      </c>
      <c r="AB892">
        <v>42</v>
      </c>
      <c r="AC892">
        <v>10</v>
      </c>
      <c r="AD892">
        <v>621600</v>
      </c>
      <c r="AE892" t="s">
        <v>6025</v>
      </c>
      <c r="AF892" s="1">
        <v>46203</v>
      </c>
      <c r="AG892" t="s">
        <v>6581</v>
      </c>
      <c r="AH892" t="s">
        <v>6027</v>
      </c>
      <c r="AI892" t="s">
        <v>6028</v>
      </c>
      <c r="AJ892" t="s">
        <v>6925</v>
      </c>
      <c r="AK892">
        <v>18500</v>
      </c>
      <c r="AL892">
        <v>1801.9</v>
      </c>
      <c r="AM892">
        <v>16698.099999999999</v>
      </c>
      <c r="AN892">
        <v>14800</v>
      </c>
      <c r="AO892">
        <v>1898.1</v>
      </c>
      <c r="AP892">
        <v>0.1137</v>
      </c>
    </row>
    <row r="893" spans="1:42" hidden="1" x14ac:dyDescent="0.35">
      <c r="A893" t="s">
        <v>1476</v>
      </c>
      <c r="B893" s="1">
        <v>45044</v>
      </c>
      <c r="C893" t="s">
        <v>1477</v>
      </c>
      <c r="D893" t="s">
        <v>108</v>
      </c>
      <c r="E893">
        <v>1</v>
      </c>
      <c r="F893" t="s">
        <v>30</v>
      </c>
      <c r="G893" t="s">
        <v>16</v>
      </c>
      <c r="H893" t="s">
        <v>32</v>
      </c>
      <c r="I893" t="s">
        <v>26</v>
      </c>
      <c r="J893" t="s">
        <v>44</v>
      </c>
      <c r="K893">
        <v>2023</v>
      </c>
      <c r="L893" t="s">
        <v>35</v>
      </c>
      <c r="M893" t="s">
        <v>5977</v>
      </c>
      <c r="N893" t="s">
        <v>5974</v>
      </c>
      <c r="O893" t="s">
        <v>5978</v>
      </c>
      <c r="P893" t="s">
        <v>5979</v>
      </c>
      <c r="Q893" t="s">
        <v>5980</v>
      </c>
      <c r="R893">
        <v>3000</v>
      </c>
      <c r="S893">
        <v>3900</v>
      </c>
      <c r="T893">
        <v>0.23080000000000001</v>
      </c>
      <c r="U893" t="s">
        <v>5920</v>
      </c>
      <c r="V893">
        <v>36</v>
      </c>
      <c r="W893" s="1">
        <v>44816</v>
      </c>
      <c r="X893" t="s">
        <v>5894</v>
      </c>
      <c r="Y893">
        <v>237</v>
      </c>
      <c r="Z893">
        <v>110</v>
      </c>
      <c r="AA893">
        <v>240</v>
      </c>
      <c r="AB893">
        <v>48</v>
      </c>
      <c r="AC893">
        <v>10</v>
      </c>
      <c r="AD893">
        <v>144000</v>
      </c>
      <c r="AE893" t="s">
        <v>6025</v>
      </c>
      <c r="AF893" s="1">
        <v>46203</v>
      </c>
      <c r="AG893" t="s">
        <v>6582</v>
      </c>
      <c r="AH893" t="s">
        <v>6027</v>
      </c>
      <c r="AI893" t="s">
        <v>6028</v>
      </c>
      <c r="AJ893" t="s">
        <v>6924</v>
      </c>
      <c r="AK893">
        <v>3900</v>
      </c>
      <c r="AL893">
        <v>497.64</v>
      </c>
      <c r="AM893">
        <v>3402.36</v>
      </c>
      <c r="AN893">
        <v>3000</v>
      </c>
      <c r="AO893">
        <v>402.36</v>
      </c>
      <c r="AP893">
        <v>0.1183</v>
      </c>
    </row>
    <row r="894" spans="1:42" hidden="1" x14ac:dyDescent="0.35">
      <c r="A894" t="s">
        <v>1479</v>
      </c>
      <c r="B894" s="1">
        <v>44991</v>
      </c>
      <c r="C894" t="s">
        <v>1259</v>
      </c>
      <c r="D894" t="s">
        <v>180</v>
      </c>
      <c r="E894">
        <v>1</v>
      </c>
      <c r="F894" t="s">
        <v>58</v>
      </c>
      <c r="G894" t="s">
        <v>16</v>
      </c>
      <c r="H894" t="s">
        <v>17</v>
      </c>
      <c r="I894" t="s">
        <v>43</v>
      </c>
      <c r="J894" t="s">
        <v>39</v>
      </c>
      <c r="K894">
        <v>2023</v>
      </c>
      <c r="L894" t="s">
        <v>20</v>
      </c>
      <c r="M894" t="s">
        <v>5956</v>
      </c>
      <c r="N894" t="s">
        <v>5949</v>
      </c>
      <c r="O894" t="s">
        <v>5957</v>
      </c>
      <c r="P894" t="s">
        <v>5958</v>
      </c>
      <c r="Q894" t="s">
        <v>5959</v>
      </c>
      <c r="R894">
        <v>3100</v>
      </c>
      <c r="S894">
        <v>4200</v>
      </c>
      <c r="T894">
        <v>0.26190000000000002</v>
      </c>
      <c r="U894" t="s">
        <v>5909</v>
      </c>
      <c r="V894">
        <v>12</v>
      </c>
      <c r="W894" s="1">
        <v>45029</v>
      </c>
      <c r="X894" t="s">
        <v>5894</v>
      </c>
      <c r="Y894">
        <v>165</v>
      </c>
      <c r="Z894">
        <v>119</v>
      </c>
      <c r="AA894">
        <v>218</v>
      </c>
      <c r="AB894">
        <v>22</v>
      </c>
      <c r="AC894">
        <v>10</v>
      </c>
      <c r="AD894">
        <v>68200</v>
      </c>
      <c r="AE894" t="s">
        <v>6025</v>
      </c>
      <c r="AF894" s="1">
        <v>46203</v>
      </c>
      <c r="AG894" t="s">
        <v>6567</v>
      </c>
      <c r="AH894" t="s">
        <v>6035</v>
      </c>
      <c r="AI894" t="s">
        <v>6028</v>
      </c>
      <c r="AJ894" t="s">
        <v>6924</v>
      </c>
      <c r="AK894">
        <v>4200</v>
      </c>
      <c r="AL894">
        <v>64.260000000000005</v>
      </c>
      <c r="AM894">
        <v>4135.74</v>
      </c>
      <c r="AN894">
        <v>3100</v>
      </c>
      <c r="AO894">
        <v>1035.74</v>
      </c>
      <c r="AP894">
        <v>0.25040000000000001</v>
      </c>
    </row>
    <row r="895" spans="1:42" hidden="1" x14ac:dyDescent="0.35">
      <c r="A895" t="s">
        <v>1529</v>
      </c>
      <c r="B895" s="1">
        <v>45285</v>
      </c>
      <c r="C895" t="s">
        <v>1323</v>
      </c>
      <c r="D895" t="s">
        <v>65</v>
      </c>
      <c r="E895">
        <v>1</v>
      </c>
      <c r="F895" t="s">
        <v>128</v>
      </c>
      <c r="G895" t="s">
        <v>16</v>
      </c>
      <c r="H895" t="s">
        <v>32</v>
      </c>
      <c r="I895" t="s">
        <v>18</v>
      </c>
      <c r="J895" t="s">
        <v>155</v>
      </c>
      <c r="K895">
        <v>2023</v>
      </c>
      <c r="L895" t="s">
        <v>51</v>
      </c>
      <c r="M895" t="s">
        <v>5906</v>
      </c>
      <c r="N895" t="s">
        <v>5889</v>
      </c>
      <c r="O895" t="s">
        <v>5898</v>
      </c>
      <c r="P895" t="s">
        <v>5907</v>
      </c>
      <c r="Q895" t="s">
        <v>5908</v>
      </c>
      <c r="R895">
        <v>17500</v>
      </c>
      <c r="S895">
        <v>22000</v>
      </c>
      <c r="T895">
        <v>0.20449999999999999</v>
      </c>
      <c r="U895" t="s">
        <v>5909</v>
      </c>
      <c r="V895">
        <v>12</v>
      </c>
      <c r="W895" s="1">
        <v>45337</v>
      </c>
      <c r="X895" t="s">
        <v>5894</v>
      </c>
      <c r="Y895">
        <v>373</v>
      </c>
      <c r="Z895">
        <v>88</v>
      </c>
      <c r="AA895">
        <v>389</v>
      </c>
      <c r="AB895">
        <v>78</v>
      </c>
      <c r="AC895">
        <v>10</v>
      </c>
      <c r="AD895">
        <v>1365000</v>
      </c>
      <c r="AE895" t="s">
        <v>6025</v>
      </c>
      <c r="AF895" s="1">
        <v>46203</v>
      </c>
      <c r="AG895" t="s">
        <v>6551</v>
      </c>
      <c r="AH895" t="s">
        <v>6027</v>
      </c>
      <c r="AI895" t="s">
        <v>6028</v>
      </c>
      <c r="AJ895" t="s">
        <v>6925</v>
      </c>
      <c r="AK895">
        <v>22000</v>
      </c>
      <c r="AL895">
        <v>1524.6</v>
      </c>
      <c r="AM895">
        <v>20475.400000000001</v>
      </c>
      <c r="AN895">
        <v>17500</v>
      </c>
      <c r="AO895">
        <v>2975.4</v>
      </c>
      <c r="AP895">
        <v>0.14530000000000001</v>
      </c>
    </row>
    <row r="896" spans="1:42" hidden="1" x14ac:dyDescent="0.35">
      <c r="A896" t="s">
        <v>1537</v>
      </c>
      <c r="B896" s="1">
        <v>44998</v>
      </c>
      <c r="C896" t="s">
        <v>1538</v>
      </c>
      <c r="D896" t="s">
        <v>188</v>
      </c>
      <c r="E896">
        <v>2</v>
      </c>
      <c r="F896" t="s">
        <v>24</v>
      </c>
      <c r="G896" t="s">
        <v>16</v>
      </c>
      <c r="H896" t="s">
        <v>25</v>
      </c>
      <c r="I896" t="s">
        <v>26</v>
      </c>
      <c r="J896" t="s">
        <v>39</v>
      </c>
      <c r="K896">
        <v>2023</v>
      </c>
      <c r="L896" t="s">
        <v>20</v>
      </c>
      <c r="M896" t="s">
        <v>5936</v>
      </c>
      <c r="N896" t="s">
        <v>5931</v>
      </c>
      <c r="O896" t="s">
        <v>5937</v>
      </c>
      <c r="P896" t="s">
        <v>5938</v>
      </c>
      <c r="Q896" t="s">
        <v>5939</v>
      </c>
      <c r="R896">
        <v>3400</v>
      </c>
      <c r="S896">
        <v>4500</v>
      </c>
      <c r="T896">
        <v>0.24440000000000001</v>
      </c>
      <c r="U896" t="s">
        <v>5940</v>
      </c>
      <c r="V896">
        <v>6</v>
      </c>
      <c r="W896" s="1">
        <v>45061</v>
      </c>
      <c r="X896" t="s">
        <v>5894</v>
      </c>
      <c r="Y896">
        <v>200</v>
      </c>
      <c r="Z896">
        <v>91</v>
      </c>
      <c r="AA896">
        <v>223</v>
      </c>
      <c r="AB896">
        <v>18</v>
      </c>
      <c r="AC896">
        <v>10</v>
      </c>
      <c r="AD896">
        <v>61200</v>
      </c>
      <c r="AE896" t="s">
        <v>6025</v>
      </c>
      <c r="AF896" s="1">
        <v>46203</v>
      </c>
      <c r="AG896" t="s">
        <v>6555</v>
      </c>
      <c r="AH896" t="s">
        <v>6035</v>
      </c>
      <c r="AI896" t="s">
        <v>6028</v>
      </c>
      <c r="AJ896" t="s">
        <v>6924</v>
      </c>
      <c r="AK896">
        <v>9000</v>
      </c>
      <c r="AL896">
        <v>1181.7</v>
      </c>
      <c r="AM896">
        <v>7818.3</v>
      </c>
      <c r="AN896">
        <v>6800</v>
      </c>
      <c r="AO896">
        <v>1018.3</v>
      </c>
      <c r="AP896">
        <v>0.13020000000000001</v>
      </c>
    </row>
    <row r="897" spans="1:42" hidden="1" x14ac:dyDescent="0.35">
      <c r="A897" t="s">
        <v>1494</v>
      </c>
      <c r="B897" s="1">
        <v>45080</v>
      </c>
      <c r="C897" t="s">
        <v>1284</v>
      </c>
      <c r="D897" t="s">
        <v>188</v>
      </c>
      <c r="E897">
        <v>1</v>
      </c>
      <c r="F897" t="s">
        <v>48</v>
      </c>
      <c r="G897" t="s">
        <v>71</v>
      </c>
      <c r="H897" t="s">
        <v>32</v>
      </c>
      <c r="I897" t="s">
        <v>26</v>
      </c>
      <c r="J897" t="s">
        <v>34</v>
      </c>
      <c r="K897">
        <v>2023</v>
      </c>
      <c r="L897" t="s">
        <v>35</v>
      </c>
      <c r="M897" t="s">
        <v>5936</v>
      </c>
      <c r="N897" t="s">
        <v>5931</v>
      </c>
      <c r="O897" t="s">
        <v>5937</v>
      </c>
      <c r="P897" t="s">
        <v>5938</v>
      </c>
      <c r="Q897" t="s">
        <v>5939</v>
      </c>
      <c r="R897">
        <v>3400</v>
      </c>
      <c r="S897">
        <v>4500</v>
      </c>
      <c r="T897">
        <v>0.24440000000000001</v>
      </c>
      <c r="U897" t="s">
        <v>5940</v>
      </c>
      <c r="V897">
        <v>6</v>
      </c>
      <c r="W897" s="1">
        <v>45061</v>
      </c>
      <c r="X897" t="s">
        <v>5894</v>
      </c>
      <c r="Y897">
        <v>200</v>
      </c>
      <c r="Z897">
        <v>91</v>
      </c>
      <c r="AA897">
        <v>223</v>
      </c>
      <c r="AB897">
        <v>18</v>
      </c>
      <c r="AC897">
        <v>10</v>
      </c>
      <c r="AD897">
        <v>61200</v>
      </c>
      <c r="AE897" t="s">
        <v>6025</v>
      </c>
      <c r="AF897" s="1">
        <v>46203</v>
      </c>
      <c r="AG897" t="s">
        <v>6571</v>
      </c>
      <c r="AH897" t="s">
        <v>6027</v>
      </c>
      <c r="AI897" t="s">
        <v>6028</v>
      </c>
      <c r="AJ897" t="s">
        <v>6924</v>
      </c>
      <c r="AK897">
        <v>4500</v>
      </c>
      <c r="AL897">
        <v>595.79999999999995</v>
      </c>
      <c r="AM897">
        <v>3904.2</v>
      </c>
      <c r="AN897">
        <v>3400</v>
      </c>
      <c r="AO897">
        <v>504.2</v>
      </c>
      <c r="AP897">
        <v>0.12909999999999999</v>
      </c>
    </row>
    <row r="898" spans="1:42" hidden="1" x14ac:dyDescent="0.35">
      <c r="A898" t="s">
        <v>1515</v>
      </c>
      <c r="B898" s="1">
        <v>45154</v>
      </c>
      <c r="C898" t="s">
        <v>1217</v>
      </c>
      <c r="D898" t="s">
        <v>377</v>
      </c>
      <c r="E898">
        <v>4</v>
      </c>
      <c r="F898" t="s">
        <v>30</v>
      </c>
      <c r="G898" t="s">
        <v>16</v>
      </c>
      <c r="H898" t="s">
        <v>32</v>
      </c>
      <c r="I898" t="s">
        <v>26</v>
      </c>
      <c r="J898" t="s">
        <v>59</v>
      </c>
      <c r="K898">
        <v>2023</v>
      </c>
      <c r="L898" t="s">
        <v>60</v>
      </c>
      <c r="M898" t="s">
        <v>6007</v>
      </c>
      <c r="N898" t="s">
        <v>5889</v>
      </c>
      <c r="O898" t="s">
        <v>6008</v>
      </c>
      <c r="P898" t="s">
        <v>5899</v>
      </c>
      <c r="Q898" t="s">
        <v>6009</v>
      </c>
      <c r="R898">
        <v>12000</v>
      </c>
      <c r="S898">
        <v>15000</v>
      </c>
      <c r="T898">
        <v>0.2</v>
      </c>
      <c r="U898" t="s">
        <v>5901</v>
      </c>
      <c r="V898">
        <v>12</v>
      </c>
      <c r="W898" s="1">
        <v>45557</v>
      </c>
      <c r="X898" t="s">
        <v>5894</v>
      </c>
      <c r="Y898">
        <v>118</v>
      </c>
      <c r="Z898">
        <v>87</v>
      </c>
      <c r="AA898">
        <v>209</v>
      </c>
      <c r="AB898">
        <v>10</v>
      </c>
      <c r="AC898">
        <v>10</v>
      </c>
      <c r="AD898">
        <v>120000</v>
      </c>
      <c r="AE898" t="s">
        <v>6025</v>
      </c>
      <c r="AF898" s="1">
        <v>46203</v>
      </c>
      <c r="AG898" t="s">
        <v>6562</v>
      </c>
      <c r="AH898" t="s">
        <v>6027</v>
      </c>
      <c r="AI898" t="s">
        <v>6028</v>
      </c>
      <c r="AJ898" t="s">
        <v>6925</v>
      </c>
      <c r="AK898">
        <v>60000</v>
      </c>
      <c r="AL898">
        <v>1080</v>
      </c>
      <c r="AM898">
        <v>58920</v>
      </c>
      <c r="AN898">
        <v>48000</v>
      </c>
      <c r="AO898">
        <v>10920</v>
      </c>
      <c r="AP898">
        <v>0.18529999999999999</v>
      </c>
    </row>
    <row r="899" spans="1:42" hidden="1" x14ac:dyDescent="0.35">
      <c r="A899" t="s">
        <v>1506</v>
      </c>
      <c r="B899" s="1">
        <v>45123</v>
      </c>
      <c r="C899" t="s">
        <v>1286</v>
      </c>
      <c r="D899" t="s">
        <v>200</v>
      </c>
      <c r="E899">
        <v>5</v>
      </c>
      <c r="F899" t="s">
        <v>24</v>
      </c>
      <c r="G899" t="s">
        <v>31</v>
      </c>
      <c r="H899" t="s">
        <v>17</v>
      </c>
      <c r="I899" t="s">
        <v>33</v>
      </c>
      <c r="J899" t="s">
        <v>97</v>
      </c>
      <c r="K899">
        <v>2023</v>
      </c>
      <c r="L899" t="s">
        <v>60</v>
      </c>
      <c r="M899" t="s">
        <v>5960</v>
      </c>
      <c r="N899" t="s">
        <v>5949</v>
      </c>
      <c r="O899" t="s">
        <v>5961</v>
      </c>
      <c r="P899" t="s">
        <v>5951</v>
      </c>
      <c r="Q899" t="s">
        <v>5962</v>
      </c>
      <c r="R899">
        <v>2100</v>
      </c>
      <c r="S899">
        <v>2800</v>
      </c>
      <c r="T899">
        <v>0.25</v>
      </c>
      <c r="U899" t="s">
        <v>5940</v>
      </c>
      <c r="V899">
        <v>12</v>
      </c>
      <c r="W899" s="1">
        <v>45378</v>
      </c>
      <c r="X899" t="s">
        <v>5894</v>
      </c>
      <c r="Y899">
        <v>198</v>
      </c>
      <c r="Z899">
        <v>79</v>
      </c>
      <c r="AA899">
        <v>243</v>
      </c>
      <c r="AB899">
        <v>87</v>
      </c>
      <c r="AC899">
        <v>10</v>
      </c>
      <c r="AD899">
        <v>182700</v>
      </c>
      <c r="AE899" t="s">
        <v>6025</v>
      </c>
      <c r="AF899" s="1">
        <v>46203</v>
      </c>
      <c r="AG899" t="s">
        <v>6572</v>
      </c>
      <c r="AH899" t="s">
        <v>6027</v>
      </c>
      <c r="AI899" t="s">
        <v>6028</v>
      </c>
      <c r="AJ899" t="s">
        <v>6925</v>
      </c>
      <c r="AK899">
        <v>14000</v>
      </c>
      <c r="AL899">
        <v>116.2</v>
      </c>
      <c r="AM899">
        <v>13883.8</v>
      </c>
      <c r="AN899">
        <v>10500</v>
      </c>
      <c r="AO899">
        <v>3383.8</v>
      </c>
      <c r="AP899">
        <v>0.2437</v>
      </c>
    </row>
    <row r="900" spans="1:42" x14ac:dyDescent="0.35">
      <c r="A900" t="s">
        <v>1511</v>
      </c>
      <c r="B900" s="1">
        <v>45276</v>
      </c>
      <c r="C900" t="s">
        <v>1512</v>
      </c>
      <c r="D900" t="s">
        <v>54</v>
      </c>
      <c r="E900">
        <v>1</v>
      </c>
      <c r="F900" t="s">
        <v>48</v>
      </c>
      <c r="G900" t="s">
        <v>31</v>
      </c>
      <c r="H900" t="s">
        <v>17</v>
      </c>
      <c r="I900" t="s">
        <v>43</v>
      </c>
      <c r="J900" t="s">
        <v>155</v>
      </c>
      <c r="K900">
        <v>2023</v>
      </c>
      <c r="L900" t="s">
        <v>51</v>
      </c>
      <c r="M900" t="s">
        <v>5888</v>
      </c>
      <c r="N900" t="s">
        <v>5889</v>
      </c>
      <c r="O900" t="s">
        <v>5890</v>
      </c>
      <c r="P900" t="s">
        <v>5891</v>
      </c>
      <c r="Q900" t="s">
        <v>5892</v>
      </c>
      <c r="R900">
        <v>52000</v>
      </c>
      <c r="S900">
        <v>65000</v>
      </c>
      <c r="T900">
        <v>0.2</v>
      </c>
      <c r="U900" t="s">
        <v>5893</v>
      </c>
      <c r="V900">
        <v>12</v>
      </c>
      <c r="W900" s="1">
        <v>45506</v>
      </c>
      <c r="X900" t="s">
        <v>5894</v>
      </c>
      <c r="Y900">
        <v>302</v>
      </c>
      <c r="Z900">
        <v>109</v>
      </c>
      <c r="AA900">
        <v>415</v>
      </c>
      <c r="AB900">
        <v>0</v>
      </c>
      <c r="AC900">
        <v>10</v>
      </c>
      <c r="AD900">
        <v>0</v>
      </c>
      <c r="AE900" t="s">
        <v>6029</v>
      </c>
      <c r="AF900" s="1">
        <v>46203</v>
      </c>
      <c r="AG900" t="s">
        <v>6566</v>
      </c>
      <c r="AH900" t="s">
        <v>6027</v>
      </c>
      <c r="AI900" t="s">
        <v>6028</v>
      </c>
      <c r="AJ900" t="s">
        <v>6925</v>
      </c>
      <c r="AK900">
        <v>65000</v>
      </c>
      <c r="AL900">
        <v>708.5</v>
      </c>
      <c r="AM900">
        <v>64291.5</v>
      </c>
      <c r="AN900">
        <v>52000</v>
      </c>
      <c r="AO900">
        <v>12291.5</v>
      </c>
      <c r="AP900">
        <v>0.19120000000000001</v>
      </c>
    </row>
    <row r="901" spans="1:42" hidden="1" x14ac:dyDescent="0.35">
      <c r="A901" t="s">
        <v>1532</v>
      </c>
      <c r="B901" s="1">
        <v>45220</v>
      </c>
      <c r="C901" t="s">
        <v>1266</v>
      </c>
      <c r="D901" t="s">
        <v>95</v>
      </c>
      <c r="E901">
        <v>1</v>
      </c>
      <c r="F901" t="s">
        <v>128</v>
      </c>
      <c r="G901" t="s">
        <v>16</v>
      </c>
      <c r="H901" t="s">
        <v>32</v>
      </c>
      <c r="I901" t="s">
        <v>33</v>
      </c>
      <c r="J901" t="s">
        <v>55</v>
      </c>
      <c r="K901">
        <v>2023</v>
      </c>
      <c r="L901" t="s">
        <v>51</v>
      </c>
      <c r="M901" t="s">
        <v>5948</v>
      </c>
      <c r="N901" t="s">
        <v>5949</v>
      </c>
      <c r="O901" t="s">
        <v>5950</v>
      </c>
      <c r="P901" t="s">
        <v>5951</v>
      </c>
      <c r="Q901" t="s">
        <v>5952</v>
      </c>
      <c r="R901">
        <v>2900</v>
      </c>
      <c r="S901">
        <v>3800</v>
      </c>
      <c r="T901">
        <v>0.23680000000000001</v>
      </c>
      <c r="U901" t="s">
        <v>5940</v>
      </c>
      <c r="V901">
        <v>12</v>
      </c>
      <c r="W901" s="1">
        <v>45359</v>
      </c>
      <c r="X901" t="s">
        <v>5894</v>
      </c>
      <c r="Y901">
        <v>220</v>
      </c>
      <c r="Z901">
        <v>49</v>
      </c>
      <c r="AA901">
        <v>227</v>
      </c>
      <c r="AB901">
        <v>23</v>
      </c>
      <c r="AC901">
        <v>10</v>
      </c>
      <c r="AD901">
        <v>66700</v>
      </c>
      <c r="AE901" t="s">
        <v>6025</v>
      </c>
      <c r="AF901" s="1">
        <v>46203</v>
      </c>
      <c r="AG901" t="s">
        <v>6569</v>
      </c>
      <c r="AH901" t="s">
        <v>6035</v>
      </c>
      <c r="AI901" t="s">
        <v>6028</v>
      </c>
      <c r="AJ901" t="s">
        <v>6925</v>
      </c>
      <c r="AK901">
        <v>3800</v>
      </c>
      <c r="AL901">
        <v>99.56</v>
      </c>
      <c r="AM901">
        <v>3700.44</v>
      </c>
      <c r="AN901">
        <v>2900</v>
      </c>
      <c r="AO901">
        <v>800.44</v>
      </c>
      <c r="AP901">
        <v>0.21629999999999999</v>
      </c>
    </row>
    <row r="902" spans="1:42" hidden="1" x14ac:dyDescent="0.35">
      <c r="A902" t="s">
        <v>1523</v>
      </c>
      <c r="B902" s="1">
        <v>45202</v>
      </c>
      <c r="C902" t="s">
        <v>1524</v>
      </c>
      <c r="D902" t="s">
        <v>87</v>
      </c>
      <c r="E902">
        <v>1</v>
      </c>
      <c r="F902" t="s">
        <v>48</v>
      </c>
      <c r="G902" t="s">
        <v>67</v>
      </c>
      <c r="H902" t="s">
        <v>32</v>
      </c>
      <c r="I902" t="s">
        <v>26</v>
      </c>
      <c r="J902" t="s">
        <v>55</v>
      </c>
      <c r="K902">
        <v>2023</v>
      </c>
      <c r="L902" t="s">
        <v>51</v>
      </c>
      <c r="M902" t="s">
        <v>5924</v>
      </c>
      <c r="N902" t="s">
        <v>5913</v>
      </c>
      <c r="O902" t="s">
        <v>5917</v>
      </c>
      <c r="P902" t="s">
        <v>5925</v>
      </c>
      <c r="Q902" t="s">
        <v>5926</v>
      </c>
      <c r="R902">
        <v>46000</v>
      </c>
      <c r="S902">
        <v>56000</v>
      </c>
      <c r="T902">
        <v>0.17860000000000001</v>
      </c>
      <c r="U902" t="s">
        <v>5920</v>
      </c>
      <c r="V902">
        <v>12</v>
      </c>
      <c r="W902" s="1">
        <v>44847</v>
      </c>
      <c r="X902" t="s">
        <v>5894</v>
      </c>
      <c r="Y902">
        <v>224</v>
      </c>
      <c r="Z902">
        <v>96</v>
      </c>
      <c r="AA902">
        <v>304</v>
      </c>
      <c r="AB902">
        <v>54</v>
      </c>
      <c r="AC902">
        <v>10</v>
      </c>
      <c r="AD902">
        <v>2484000</v>
      </c>
      <c r="AE902" t="s">
        <v>6025</v>
      </c>
      <c r="AF902" s="1">
        <v>46203</v>
      </c>
      <c r="AG902" t="s">
        <v>6574</v>
      </c>
      <c r="AH902" t="s">
        <v>6035</v>
      </c>
      <c r="AI902" t="s">
        <v>6028</v>
      </c>
      <c r="AJ902" t="s">
        <v>6925</v>
      </c>
      <c r="AK902">
        <v>56000</v>
      </c>
      <c r="AL902">
        <v>7067.2</v>
      </c>
      <c r="AM902">
        <v>48932.800000000003</v>
      </c>
      <c r="AN902">
        <v>46000</v>
      </c>
      <c r="AO902">
        <v>2932.8</v>
      </c>
      <c r="AP902">
        <v>5.9900000000000002E-2</v>
      </c>
    </row>
    <row r="903" spans="1:42" x14ac:dyDescent="0.35">
      <c r="A903" t="s">
        <v>1539</v>
      </c>
      <c r="B903" s="1">
        <v>45140</v>
      </c>
      <c r="C903" t="s">
        <v>1540</v>
      </c>
      <c r="D903" t="s">
        <v>195</v>
      </c>
      <c r="E903">
        <v>3</v>
      </c>
      <c r="F903" t="s">
        <v>48</v>
      </c>
      <c r="G903" t="s">
        <v>96</v>
      </c>
      <c r="H903" t="s">
        <v>25</v>
      </c>
      <c r="I903" t="s">
        <v>26</v>
      </c>
      <c r="J903" t="s">
        <v>59</v>
      </c>
      <c r="K903">
        <v>2023</v>
      </c>
      <c r="L903" t="s">
        <v>60</v>
      </c>
      <c r="M903" t="s">
        <v>5912</v>
      </c>
      <c r="N903" t="s">
        <v>5913</v>
      </c>
      <c r="O903" t="s">
        <v>5914</v>
      </c>
      <c r="P903" t="s">
        <v>5891</v>
      </c>
      <c r="Q903" t="s">
        <v>5915</v>
      </c>
      <c r="R903">
        <v>125000</v>
      </c>
      <c r="S903">
        <v>148000</v>
      </c>
      <c r="T903">
        <v>0.15540000000000001</v>
      </c>
      <c r="U903" t="s">
        <v>5893</v>
      </c>
      <c r="V903">
        <v>12</v>
      </c>
      <c r="W903" s="1">
        <v>44787</v>
      </c>
      <c r="X903" t="s">
        <v>5894</v>
      </c>
      <c r="Y903">
        <v>168</v>
      </c>
      <c r="Z903">
        <v>62</v>
      </c>
      <c r="AA903">
        <v>271</v>
      </c>
      <c r="AB903">
        <v>0</v>
      </c>
      <c r="AC903">
        <v>10</v>
      </c>
      <c r="AD903">
        <v>0</v>
      </c>
      <c r="AE903" t="s">
        <v>6029</v>
      </c>
      <c r="AF903" s="1">
        <v>46203</v>
      </c>
      <c r="AG903" t="s">
        <v>6584</v>
      </c>
      <c r="AH903" t="s">
        <v>6035</v>
      </c>
      <c r="AI903" t="s">
        <v>6028</v>
      </c>
      <c r="AJ903" t="s">
        <v>6925</v>
      </c>
      <c r="AK903">
        <v>444000</v>
      </c>
      <c r="AL903">
        <v>24819.599999999999</v>
      </c>
      <c r="AM903">
        <v>419180.4</v>
      </c>
      <c r="AN903">
        <v>375000</v>
      </c>
      <c r="AO903">
        <v>44180.4</v>
      </c>
      <c r="AP903">
        <v>0.10539999999999999</v>
      </c>
    </row>
    <row r="904" spans="1:42" hidden="1" x14ac:dyDescent="0.35">
      <c r="A904" t="s">
        <v>1541</v>
      </c>
      <c r="B904" s="1">
        <v>45172</v>
      </c>
      <c r="C904" t="s">
        <v>1542</v>
      </c>
      <c r="D904" t="s">
        <v>173</v>
      </c>
      <c r="E904">
        <v>1</v>
      </c>
      <c r="F904" t="s">
        <v>24</v>
      </c>
      <c r="G904" t="s">
        <v>16</v>
      </c>
      <c r="H904" t="s">
        <v>17</v>
      </c>
      <c r="I904" t="s">
        <v>18</v>
      </c>
      <c r="J904" t="s">
        <v>109</v>
      </c>
      <c r="K904">
        <v>2023</v>
      </c>
      <c r="L904" t="s">
        <v>60</v>
      </c>
      <c r="M904" t="s">
        <v>5904</v>
      </c>
      <c r="N904" t="s">
        <v>5889</v>
      </c>
      <c r="O904" t="s">
        <v>5898</v>
      </c>
      <c r="P904" t="s">
        <v>5899</v>
      </c>
      <c r="Q904" t="s">
        <v>5905</v>
      </c>
      <c r="R904">
        <v>12500</v>
      </c>
      <c r="S904">
        <v>15500</v>
      </c>
      <c r="T904">
        <v>0.19350000000000001</v>
      </c>
      <c r="U904" t="s">
        <v>5901</v>
      </c>
      <c r="V904">
        <v>12</v>
      </c>
      <c r="W904" s="1">
        <v>45140</v>
      </c>
      <c r="X904" t="s">
        <v>5894</v>
      </c>
      <c r="Y904">
        <v>313</v>
      </c>
      <c r="Z904">
        <v>58</v>
      </c>
      <c r="AA904">
        <v>294</v>
      </c>
      <c r="AB904">
        <v>65</v>
      </c>
      <c r="AC904">
        <v>10</v>
      </c>
      <c r="AD904">
        <v>812500</v>
      </c>
      <c r="AE904" t="s">
        <v>6025</v>
      </c>
      <c r="AF904" s="1">
        <v>46203</v>
      </c>
      <c r="AG904" t="s">
        <v>6585</v>
      </c>
      <c r="AH904" t="s">
        <v>6035</v>
      </c>
      <c r="AI904" t="s">
        <v>6028</v>
      </c>
      <c r="AJ904" t="s">
        <v>6925</v>
      </c>
      <c r="AK904">
        <v>15500</v>
      </c>
      <c r="AL904">
        <v>2287.8000000000002</v>
      </c>
      <c r="AM904">
        <v>13212.2</v>
      </c>
      <c r="AN904">
        <v>12500</v>
      </c>
      <c r="AO904">
        <v>712.2</v>
      </c>
      <c r="AP904">
        <v>5.3900000000000003E-2</v>
      </c>
    </row>
    <row r="905" spans="1:42" hidden="1" x14ac:dyDescent="0.35">
      <c r="A905" t="s">
        <v>1543</v>
      </c>
      <c r="B905" s="1">
        <v>45016</v>
      </c>
      <c r="C905" t="s">
        <v>633</v>
      </c>
      <c r="D905" t="s">
        <v>70</v>
      </c>
      <c r="E905">
        <v>5</v>
      </c>
      <c r="F905" t="s">
        <v>24</v>
      </c>
      <c r="G905" t="s">
        <v>31</v>
      </c>
      <c r="H905" t="s">
        <v>17</v>
      </c>
      <c r="I905" t="s">
        <v>43</v>
      </c>
      <c r="J905" t="s">
        <v>39</v>
      </c>
      <c r="K905">
        <v>2023</v>
      </c>
      <c r="L905" t="s">
        <v>20</v>
      </c>
      <c r="M905" t="s">
        <v>5970</v>
      </c>
      <c r="N905" t="s">
        <v>5949</v>
      </c>
      <c r="O905" t="s">
        <v>5971</v>
      </c>
      <c r="P905" t="s">
        <v>5922</v>
      </c>
      <c r="Q905" t="s">
        <v>5972</v>
      </c>
      <c r="R905">
        <v>9500</v>
      </c>
      <c r="S905">
        <v>12000</v>
      </c>
      <c r="T905">
        <v>0.20830000000000001</v>
      </c>
      <c r="U905" t="s">
        <v>5920</v>
      </c>
      <c r="V905">
        <v>12</v>
      </c>
      <c r="W905" s="1">
        <v>44840</v>
      </c>
      <c r="X905" t="s">
        <v>5894</v>
      </c>
      <c r="Y905">
        <v>160</v>
      </c>
      <c r="Z905">
        <v>82</v>
      </c>
      <c r="AA905">
        <v>171</v>
      </c>
      <c r="AB905">
        <v>27</v>
      </c>
      <c r="AC905">
        <v>10</v>
      </c>
      <c r="AD905">
        <v>256500</v>
      </c>
      <c r="AE905" t="s">
        <v>6025</v>
      </c>
      <c r="AF905" s="1">
        <v>46203</v>
      </c>
      <c r="AG905" t="s">
        <v>6349</v>
      </c>
      <c r="AH905" t="s">
        <v>6035</v>
      </c>
      <c r="AI905" t="s">
        <v>6028</v>
      </c>
      <c r="AJ905" t="s">
        <v>6924</v>
      </c>
      <c r="AK905">
        <v>60000</v>
      </c>
      <c r="AL905">
        <v>1158</v>
      </c>
      <c r="AM905">
        <v>58842</v>
      </c>
      <c r="AN905">
        <v>47500</v>
      </c>
      <c r="AO905">
        <v>11342</v>
      </c>
      <c r="AP905">
        <v>0.1928</v>
      </c>
    </row>
    <row r="906" spans="1:42" hidden="1" x14ac:dyDescent="0.35">
      <c r="A906" t="s">
        <v>1544</v>
      </c>
      <c r="B906" s="1">
        <v>45167</v>
      </c>
      <c r="C906" t="s">
        <v>697</v>
      </c>
      <c r="D906" t="s">
        <v>183</v>
      </c>
      <c r="E906">
        <v>1</v>
      </c>
      <c r="F906" t="s">
        <v>24</v>
      </c>
      <c r="G906" t="s">
        <v>96</v>
      </c>
      <c r="H906" t="s">
        <v>17</v>
      </c>
      <c r="I906" t="s">
        <v>26</v>
      </c>
      <c r="J906" t="s">
        <v>59</v>
      </c>
      <c r="K906">
        <v>2023</v>
      </c>
      <c r="L906" t="s">
        <v>60</v>
      </c>
      <c r="M906" t="s">
        <v>6010</v>
      </c>
      <c r="N906" t="s">
        <v>5949</v>
      </c>
      <c r="O906" t="s">
        <v>6011</v>
      </c>
      <c r="P906" t="s">
        <v>6012</v>
      </c>
      <c r="Q906" t="s">
        <v>6013</v>
      </c>
      <c r="R906">
        <v>2700</v>
      </c>
      <c r="S906">
        <v>3500</v>
      </c>
      <c r="T906">
        <v>0.2286</v>
      </c>
      <c r="U906" t="s">
        <v>5920</v>
      </c>
      <c r="V906">
        <v>12</v>
      </c>
      <c r="W906" s="1">
        <v>45369</v>
      </c>
      <c r="X906" t="s">
        <v>5894</v>
      </c>
      <c r="Y906">
        <v>71</v>
      </c>
      <c r="Z906">
        <v>95</v>
      </c>
      <c r="AA906">
        <v>147</v>
      </c>
      <c r="AB906">
        <v>51</v>
      </c>
      <c r="AC906">
        <v>10</v>
      </c>
      <c r="AD906">
        <v>137700</v>
      </c>
      <c r="AE906" t="s">
        <v>6025</v>
      </c>
      <c r="AF906" s="1">
        <v>46203</v>
      </c>
      <c r="AG906" t="s">
        <v>6370</v>
      </c>
      <c r="AH906" t="s">
        <v>6035</v>
      </c>
      <c r="AI906" t="s">
        <v>6028</v>
      </c>
      <c r="AJ906" t="s">
        <v>6925</v>
      </c>
      <c r="AK906">
        <v>3500</v>
      </c>
      <c r="AL906">
        <v>480.9</v>
      </c>
      <c r="AM906">
        <v>3019.1</v>
      </c>
      <c r="AN906">
        <v>2700</v>
      </c>
      <c r="AO906">
        <v>319.10000000000002</v>
      </c>
      <c r="AP906">
        <v>0.1057</v>
      </c>
    </row>
    <row r="907" spans="1:42" hidden="1" x14ac:dyDescent="0.35">
      <c r="A907" t="s">
        <v>1545</v>
      </c>
      <c r="B907" s="1">
        <v>44997</v>
      </c>
      <c r="C907" t="s">
        <v>1122</v>
      </c>
      <c r="D907" t="s">
        <v>377</v>
      </c>
      <c r="E907">
        <v>2</v>
      </c>
      <c r="F907" t="s">
        <v>30</v>
      </c>
      <c r="G907" t="s">
        <v>31</v>
      </c>
      <c r="H907" t="s">
        <v>32</v>
      </c>
      <c r="I907" t="s">
        <v>33</v>
      </c>
      <c r="J907" t="s">
        <v>39</v>
      </c>
      <c r="K907">
        <v>2023</v>
      </c>
      <c r="L907" t="s">
        <v>20</v>
      </c>
      <c r="M907" t="s">
        <v>6007</v>
      </c>
      <c r="N907" t="s">
        <v>5889</v>
      </c>
      <c r="O907" t="s">
        <v>6008</v>
      </c>
      <c r="P907" t="s">
        <v>5899</v>
      </c>
      <c r="Q907" t="s">
        <v>6009</v>
      </c>
      <c r="R907">
        <v>12000</v>
      </c>
      <c r="S907">
        <v>15000</v>
      </c>
      <c r="T907">
        <v>0.2</v>
      </c>
      <c r="U907" t="s">
        <v>5901</v>
      </c>
      <c r="V907">
        <v>12</v>
      </c>
      <c r="W907" s="1">
        <v>45557</v>
      </c>
      <c r="X907" t="s">
        <v>5894</v>
      </c>
      <c r="Y907">
        <v>118</v>
      </c>
      <c r="Z907">
        <v>87</v>
      </c>
      <c r="AA907">
        <v>209</v>
      </c>
      <c r="AB907">
        <v>10</v>
      </c>
      <c r="AC907">
        <v>10</v>
      </c>
      <c r="AD907">
        <v>120000</v>
      </c>
      <c r="AE907" t="s">
        <v>6025</v>
      </c>
      <c r="AF907" s="1">
        <v>46203</v>
      </c>
      <c r="AG907" t="s">
        <v>6519</v>
      </c>
      <c r="AH907" t="s">
        <v>6035</v>
      </c>
      <c r="AI907" t="s">
        <v>6028</v>
      </c>
      <c r="AJ907" t="s">
        <v>6924</v>
      </c>
      <c r="AK907">
        <v>30000</v>
      </c>
      <c r="AL907">
        <v>1530</v>
      </c>
      <c r="AM907">
        <v>28470</v>
      </c>
      <c r="AN907">
        <v>24000</v>
      </c>
      <c r="AO907">
        <v>4470</v>
      </c>
      <c r="AP907">
        <v>0.157</v>
      </c>
    </row>
    <row r="908" spans="1:42" x14ac:dyDescent="0.35">
      <c r="A908" t="s">
        <v>1546</v>
      </c>
      <c r="B908" s="1">
        <v>45183</v>
      </c>
      <c r="C908" t="s">
        <v>397</v>
      </c>
      <c r="D908" t="s">
        <v>54</v>
      </c>
      <c r="E908">
        <v>1</v>
      </c>
      <c r="F908" t="s">
        <v>15</v>
      </c>
      <c r="G908" t="s">
        <v>96</v>
      </c>
      <c r="H908" t="s">
        <v>25</v>
      </c>
      <c r="I908" t="s">
        <v>26</v>
      </c>
      <c r="J908" t="s">
        <v>109</v>
      </c>
      <c r="K908">
        <v>2023</v>
      </c>
      <c r="L908" t="s">
        <v>60</v>
      </c>
      <c r="M908" t="s">
        <v>5888</v>
      </c>
      <c r="N908" t="s">
        <v>5889</v>
      </c>
      <c r="O908" t="s">
        <v>5890</v>
      </c>
      <c r="P908" t="s">
        <v>5891</v>
      </c>
      <c r="Q908" t="s">
        <v>5892</v>
      </c>
      <c r="R908">
        <v>52000</v>
      </c>
      <c r="S908">
        <v>65000</v>
      </c>
      <c r="T908">
        <v>0.2</v>
      </c>
      <c r="U908" t="s">
        <v>5893</v>
      </c>
      <c r="V908">
        <v>12</v>
      </c>
      <c r="W908" s="1">
        <v>45506</v>
      </c>
      <c r="X908" t="s">
        <v>5894</v>
      </c>
      <c r="Y908">
        <v>302</v>
      </c>
      <c r="Z908">
        <v>109</v>
      </c>
      <c r="AA908">
        <v>415</v>
      </c>
      <c r="AB908">
        <v>0</v>
      </c>
      <c r="AC908">
        <v>10</v>
      </c>
      <c r="AD908">
        <v>0</v>
      </c>
      <c r="AE908" t="s">
        <v>6029</v>
      </c>
      <c r="AF908" s="1">
        <v>46203</v>
      </c>
      <c r="AG908" t="s">
        <v>6252</v>
      </c>
      <c r="AH908" t="s">
        <v>6027</v>
      </c>
      <c r="AI908" t="s">
        <v>6028</v>
      </c>
      <c r="AJ908" t="s">
        <v>6925</v>
      </c>
      <c r="AK908">
        <v>65000</v>
      </c>
      <c r="AL908">
        <v>2385.5</v>
      </c>
      <c r="AM908">
        <v>62614.5</v>
      </c>
      <c r="AN908">
        <v>52000</v>
      </c>
      <c r="AO908">
        <v>10614.5</v>
      </c>
      <c r="AP908">
        <v>0.16950000000000001</v>
      </c>
    </row>
    <row r="909" spans="1:42" hidden="1" x14ac:dyDescent="0.35">
      <c r="A909" t="s">
        <v>1547</v>
      </c>
      <c r="B909" s="1">
        <v>45290</v>
      </c>
      <c r="C909" t="s">
        <v>22</v>
      </c>
      <c r="D909" t="s">
        <v>208</v>
      </c>
      <c r="E909">
        <v>1</v>
      </c>
      <c r="F909" t="s">
        <v>15</v>
      </c>
      <c r="G909" t="s">
        <v>31</v>
      </c>
      <c r="H909" t="s">
        <v>25</v>
      </c>
      <c r="I909" t="s">
        <v>43</v>
      </c>
      <c r="J909" t="s">
        <v>155</v>
      </c>
      <c r="K909">
        <v>2023</v>
      </c>
      <c r="L909" t="s">
        <v>51</v>
      </c>
      <c r="M909" t="s">
        <v>5910</v>
      </c>
      <c r="N909" t="s">
        <v>5889</v>
      </c>
      <c r="O909" t="s">
        <v>5898</v>
      </c>
      <c r="P909" t="s">
        <v>5907</v>
      </c>
      <c r="Q909" t="s">
        <v>5911</v>
      </c>
      <c r="R909">
        <v>10500</v>
      </c>
      <c r="S909">
        <v>13000</v>
      </c>
      <c r="T909">
        <v>0.1923</v>
      </c>
      <c r="U909" t="s">
        <v>5909</v>
      </c>
      <c r="V909">
        <v>12</v>
      </c>
      <c r="W909" s="1">
        <v>45395</v>
      </c>
      <c r="X909" t="s">
        <v>5894</v>
      </c>
      <c r="Y909">
        <v>256</v>
      </c>
      <c r="Z909">
        <v>119</v>
      </c>
      <c r="AA909">
        <v>288</v>
      </c>
      <c r="AB909">
        <v>32</v>
      </c>
      <c r="AC909">
        <v>10</v>
      </c>
      <c r="AD909">
        <v>336000</v>
      </c>
      <c r="AE909" t="s">
        <v>6025</v>
      </c>
      <c r="AF909" s="1">
        <v>46203</v>
      </c>
      <c r="AG909" t="s">
        <v>6048</v>
      </c>
      <c r="AH909" t="s">
        <v>6035</v>
      </c>
      <c r="AI909" t="s">
        <v>6028</v>
      </c>
      <c r="AJ909" t="s">
        <v>6925</v>
      </c>
      <c r="AK909">
        <v>13000</v>
      </c>
      <c r="AL909">
        <v>61.1</v>
      </c>
      <c r="AM909">
        <v>12938.9</v>
      </c>
      <c r="AN909">
        <v>10500</v>
      </c>
      <c r="AO909">
        <v>2438.9</v>
      </c>
      <c r="AP909">
        <v>0.1885</v>
      </c>
    </row>
    <row r="910" spans="1:42" hidden="1" x14ac:dyDescent="0.35">
      <c r="A910" t="s">
        <v>1548</v>
      </c>
      <c r="B910" s="1">
        <v>44943</v>
      </c>
      <c r="C910" t="s">
        <v>1164</v>
      </c>
      <c r="D910" t="s">
        <v>205</v>
      </c>
      <c r="E910">
        <v>1</v>
      </c>
      <c r="F910" t="s">
        <v>24</v>
      </c>
      <c r="G910" t="s">
        <v>79</v>
      </c>
      <c r="H910" t="s">
        <v>25</v>
      </c>
      <c r="I910" t="s">
        <v>43</v>
      </c>
      <c r="J910" t="s">
        <v>112</v>
      </c>
      <c r="K910">
        <v>2023</v>
      </c>
      <c r="L910" t="s">
        <v>20</v>
      </c>
      <c r="M910" t="s">
        <v>6003</v>
      </c>
      <c r="N910" t="s">
        <v>5989</v>
      </c>
      <c r="O910" t="s">
        <v>6004</v>
      </c>
      <c r="P910" t="s">
        <v>6005</v>
      </c>
      <c r="Q910" t="s">
        <v>6006</v>
      </c>
      <c r="R910">
        <v>420</v>
      </c>
      <c r="S910">
        <v>650</v>
      </c>
      <c r="T910">
        <v>0.3538</v>
      </c>
      <c r="U910" t="s">
        <v>5909</v>
      </c>
      <c r="V910">
        <v>6</v>
      </c>
      <c r="W910" s="1">
        <v>45071</v>
      </c>
      <c r="X910" t="s">
        <v>5894</v>
      </c>
      <c r="Y910">
        <v>160</v>
      </c>
      <c r="Z910">
        <v>85</v>
      </c>
      <c r="AA910">
        <v>167</v>
      </c>
      <c r="AB910">
        <v>56</v>
      </c>
      <c r="AC910">
        <v>10</v>
      </c>
      <c r="AD910">
        <v>23520</v>
      </c>
      <c r="AE910" t="s">
        <v>6025</v>
      </c>
      <c r="AF910" s="1">
        <v>46203</v>
      </c>
      <c r="AG910" t="s">
        <v>6183</v>
      </c>
      <c r="AH910" t="s">
        <v>6035</v>
      </c>
      <c r="AI910" t="s">
        <v>6028</v>
      </c>
      <c r="AJ910" t="s">
        <v>6924</v>
      </c>
      <c r="AK910">
        <v>650</v>
      </c>
      <c r="AL910">
        <v>97.5</v>
      </c>
      <c r="AM910">
        <v>552.5</v>
      </c>
      <c r="AN910">
        <v>420</v>
      </c>
      <c r="AO910">
        <v>132.5</v>
      </c>
      <c r="AP910">
        <v>0.23980000000000001</v>
      </c>
    </row>
    <row r="911" spans="1:42" hidden="1" x14ac:dyDescent="0.35">
      <c r="A911" t="s">
        <v>1549</v>
      </c>
      <c r="B911" s="1">
        <v>45202</v>
      </c>
      <c r="C911" t="s">
        <v>1013</v>
      </c>
      <c r="D911" t="s">
        <v>65</v>
      </c>
      <c r="E911">
        <v>3</v>
      </c>
      <c r="F911" t="s">
        <v>58</v>
      </c>
      <c r="G911" t="s">
        <v>31</v>
      </c>
      <c r="H911" t="s">
        <v>17</v>
      </c>
      <c r="I911" t="s">
        <v>43</v>
      </c>
      <c r="J911" t="s">
        <v>55</v>
      </c>
      <c r="K911">
        <v>2023</v>
      </c>
      <c r="L911" t="s">
        <v>51</v>
      </c>
      <c r="M911" t="s">
        <v>5906</v>
      </c>
      <c r="N911" t="s">
        <v>5889</v>
      </c>
      <c r="O911" t="s">
        <v>5898</v>
      </c>
      <c r="P911" t="s">
        <v>5907</v>
      </c>
      <c r="Q911" t="s">
        <v>5908</v>
      </c>
      <c r="R911">
        <v>17500</v>
      </c>
      <c r="S911">
        <v>22000</v>
      </c>
      <c r="T911">
        <v>0.20449999999999999</v>
      </c>
      <c r="U911" t="s">
        <v>5909</v>
      </c>
      <c r="V911">
        <v>12</v>
      </c>
      <c r="W911" s="1">
        <v>45337</v>
      </c>
      <c r="X911" t="s">
        <v>5894</v>
      </c>
      <c r="Y911">
        <v>373</v>
      </c>
      <c r="Z911">
        <v>88</v>
      </c>
      <c r="AA911">
        <v>389</v>
      </c>
      <c r="AB911">
        <v>78</v>
      </c>
      <c r="AC911">
        <v>10</v>
      </c>
      <c r="AD911">
        <v>1365000</v>
      </c>
      <c r="AE911" t="s">
        <v>6025</v>
      </c>
      <c r="AF911" s="1">
        <v>46203</v>
      </c>
      <c r="AG911" t="s">
        <v>6514</v>
      </c>
      <c r="AH911" t="s">
        <v>6035</v>
      </c>
      <c r="AI911" t="s">
        <v>6028</v>
      </c>
      <c r="AJ911" t="s">
        <v>6925</v>
      </c>
      <c r="AK911">
        <v>66000</v>
      </c>
      <c r="AL911">
        <v>8335.7999999999993</v>
      </c>
      <c r="AM911">
        <v>57664.2</v>
      </c>
      <c r="AN911">
        <v>52500</v>
      </c>
      <c r="AO911">
        <v>5164.2</v>
      </c>
      <c r="AP911">
        <v>8.9599999999999999E-2</v>
      </c>
    </row>
    <row r="912" spans="1:42" x14ac:dyDescent="0.35">
      <c r="A912" t="s">
        <v>1550</v>
      </c>
      <c r="B912" s="1">
        <v>44999</v>
      </c>
      <c r="C912" t="s">
        <v>699</v>
      </c>
      <c r="D912" t="s">
        <v>42</v>
      </c>
      <c r="E912">
        <v>1</v>
      </c>
      <c r="F912" t="s">
        <v>24</v>
      </c>
      <c r="G912" t="s">
        <v>31</v>
      </c>
      <c r="H912" t="s">
        <v>25</v>
      </c>
      <c r="I912" t="s">
        <v>33</v>
      </c>
      <c r="J912" t="s">
        <v>39</v>
      </c>
      <c r="K912">
        <v>2023</v>
      </c>
      <c r="L912" t="s">
        <v>20</v>
      </c>
      <c r="M912" t="s">
        <v>5897</v>
      </c>
      <c r="N912" t="s">
        <v>5889</v>
      </c>
      <c r="O912" t="s">
        <v>5898</v>
      </c>
      <c r="P912" t="s">
        <v>5899</v>
      </c>
      <c r="Q912" t="s">
        <v>5900</v>
      </c>
      <c r="R912">
        <v>31000</v>
      </c>
      <c r="S912">
        <v>38000</v>
      </c>
      <c r="T912">
        <v>0.1842</v>
      </c>
      <c r="U912" t="s">
        <v>5901</v>
      </c>
      <c r="V912">
        <v>12</v>
      </c>
      <c r="W912" s="1">
        <v>45246</v>
      </c>
      <c r="X912" t="s">
        <v>5894</v>
      </c>
      <c r="Y912">
        <v>278</v>
      </c>
      <c r="Z912">
        <v>80</v>
      </c>
      <c r="AA912">
        <v>346</v>
      </c>
      <c r="AB912">
        <v>0</v>
      </c>
      <c r="AC912">
        <v>10</v>
      </c>
      <c r="AD912">
        <v>0</v>
      </c>
      <c r="AE912" t="s">
        <v>6029</v>
      </c>
      <c r="AF912" s="1">
        <v>46203</v>
      </c>
      <c r="AG912" t="s">
        <v>6407</v>
      </c>
      <c r="AH912" t="s">
        <v>6035</v>
      </c>
      <c r="AI912" t="s">
        <v>6028</v>
      </c>
      <c r="AJ912" t="s">
        <v>6924</v>
      </c>
      <c r="AK912">
        <v>38000</v>
      </c>
      <c r="AL912">
        <v>3378.2</v>
      </c>
      <c r="AM912">
        <v>34621.800000000003</v>
      </c>
      <c r="AN912">
        <v>31000</v>
      </c>
      <c r="AO912">
        <v>3621.8</v>
      </c>
      <c r="AP912">
        <v>0.1046</v>
      </c>
    </row>
    <row r="913" spans="1:42" hidden="1" x14ac:dyDescent="0.35">
      <c r="A913" t="s">
        <v>1551</v>
      </c>
      <c r="B913" s="1">
        <v>45199</v>
      </c>
      <c r="C913" t="s">
        <v>1177</v>
      </c>
      <c r="D913" t="s">
        <v>78</v>
      </c>
      <c r="E913">
        <v>1</v>
      </c>
      <c r="F913" t="s">
        <v>24</v>
      </c>
      <c r="G913" t="s">
        <v>71</v>
      </c>
      <c r="H913" t="s">
        <v>25</v>
      </c>
      <c r="I913" t="s">
        <v>43</v>
      </c>
      <c r="J913" t="s">
        <v>109</v>
      </c>
      <c r="K913">
        <v>2023</v>
      </c>
      <c r="L913" t="s">
        <v>60</v>
      </c>
      <c r="M913" t="s">
        <v>5992</v>
      </c>
      <c r="N913" t="s">
        <v>5989</v>
      </c>
      <c r="O913" t="s">
        <v>5993</v>
      </c>
      <c r="P913" t="s">
        <v>5899</v>
      </c>
      <c r="Q913" t="s">
        <v>5994</v>
      </c>
      <c r="R913">
        <v>850</v>
      </c>
      <c r="S913">
        <v>1200</v>
      </c>
      <c r="T913">
        <v>0.29170000000000001</v>
      </c>
      <c r="U913" t="s">
        <v>5901</v>
      </c>
      <c r="V913">
        <v>6</v>
      </c>
      <c r="W913" s="1">
        <v>45066</v>
      </c>
      <c r="X913" t="s">
        <v>5894</v>
      </c>
      <c r="Y913">
        <v>275</v>
      </c>
      <c r="Z913">
        <v>92</v>
      </c>
      <c r="AA913">
        <v>285</v>
      </c>
      <c r="AB913">
        <v>78</v>
      </c>
      <c r="AC913">
        <v>10</v>
      </c>
      <c r="AD913">
        <v>66300</v>
      </c>
      <c r="AE913" t="s">
        <v>6025</v>
      </c>
      <c r="AF913" s="1">
        <v>46203</v>
      </c>
      <c r="AG913" t="s">
        <v>6157</v>
      </c>
      <c r="AH913" t="s">
        <v>6035</v>
      </c>
      <c r="AI913" t="s">
        <v>6028</v>
      </c>
      <c r="AJ913" t="s">
        <v>6925</v>
      </c>
      <c r="AK913">
        <v>1200</v>
      </c>
      <c r="AL913">
        <v>10.32</v>
      </c>
      <c r="AM913">
        <v>1189.68</v>
      </c>
      <c r="AN913">
        <v>850</v>
      </c>
      <c r="AO913">
        <v>339.68</v>
      </c>
      <c r="AP913">
        <v>0.28549999999999998</v>
      </c>
    </row>
    <row r="914" spans="1:42" hidden="1" x14ac:dyDescent="0.35">
      <c r="A914" t="s">
        <v>1552</v>
      </c>
      <c r="B914" s="1">
        <v>45189</v>
      </c>
      <c r="C914" t="s">
        <v>1553</v>
      </c>
      <c r="D914" t="s">
        <v>78</v>
      </c>
      <c r="E914">
        <v>4</v>
      </c>
      <c r="F914" t="s">
        <v>24</v>
      </c>
      <c r="G914" t="s">
        <v>16</v>
      </c>
      <c r="H914" t="s">
        <v>17</v>
      </c>
      <c r="I914" t="s">
        <v>43</v>
      </c>
      <c r="J914" t="s">
        <v>109</v>
      </c>
      <c r="K914">
        <v>2023</v>
      </c>
      <c r="L914" t="s">
        <v>60</v>
      </c>
      <c r="M914" t="s">
        <v>5992</v>
      </c>
      <c r="N914" t="s">
        <v>5989</v>
      </c>
      <c r="O914" t="s">
        <v>5993</v>
      </c>
      <c r="P914" t="s">
        <v>5899</v>
      </c>
      <c r="Q914" t="s">
        <v>5994</v>
      </c>
      <c r="R914">
        <v>850</v>
      </c>
      <c r="S914">
        <v>1200</v>
      </c>
      <c r="T914">
        <v>0.29170000000000001</v>
      </c>
      <c r="U914" t="s">
        <v>5901</v>
      </c>
      <c r="V914">
        <v>6</v>
      </c>
      <c r="W914" s="1">
        <v>45066</v>
      </c>
      <c r="X914" t="s">
        <v>5894</v>
      </c>
      <c r="Y914">
        <v>275</v>
      </c>
      <c r="Z914">
        <v>92</v>
      </c>
      <c r="AA914">
        <v>285</v>
      </c>
      <c r="AB914">
        <v>78</v>
      </c>
      <c r="AC914">
        <v>10</v>
      </c>
      <c r="AD914">
        <v>66300</v>
      </c>
      <c r="AE914" t="s">
        <v>6025</v>
      </c>
      <c r="AF914" s="1">
        <v>46203</v>
      </c>
      <c r="AG914" t="s">
        <v>6586</v>
      </c>
      <c r="AH914" t="s">
        <v>6027</v>
      </c>
      <c r="AI914" t="s">
        <v>6028</v>
      </c>
      <c r="AJ914" t="s">
        <v>6925</v>
      </c>
      <c r="AK914">
        <v>4800</v>
      </c>
      <c r="AL914">
        <v>387.84</v>
      </c>
      <c r="AM914">
        <v>4412.16</v>
      </c>
      <c r="AN914">
        <v>3400</v>
      </c>
      <c r="AO914">
        <v>1012.16</v>
      </c>
      <c r="AP914">
        <v>0.22939999999999999</v>
      </c>
    </row>
    <row r="915" spans="1:42" hidden="1" x14ac:dyDescent="0.35">
      <c r="A915" t="s">
        <v>1554</v>
      </c>
      <c r="B915" s="1">
        <v>45231</v>
      </c>
      <c r="C915" t="s">
        <v>1555</v>
      </c>
      <c r="D915" t="s">
        <v>377</v>
      </c>
      <c r="E915">
        <v>5</v>
      </c>
      <c r="F915" t="s">
        <v>30</v>
      </c>
      <c r="G915" t="s">
        <v>31</v>
      </c>
      <c r="H915" t="s">
        <v>17</v>
      </c>
      <c r="I915" t="s">
        <v>33</v>
      </c>
      <c r="J915" t="s">
        <v>50</v>
      </c>
      <c r="K915">
        <v>2023</v>
      </c>
      <c r="L915" t="s">
        <v>51</v>
      </c>
      <c r="M915" t="s">
        <v>6007</v>
      </c>
      <c r="N915" t="s">
        <v>5889</v>
      </c>
      <c r="O915" t="s">
        <v>6008</v>
      </c>
      <c r="P915" t="s">
        <v>5899</v>
      </c>
      <c r="Q915" t="s">
        <v>6009</v>
      </c>
      <c r="R915">
        <v>12000</v>
      </c>
      <c r="S915">
        <v>15000</v>
      </c>
      <c r="T915">
        <v>0.2</v>
      </c>
      <c r="U915" t="s">
        <v>5901</v>
      </c>
      <c r="V915">
        <v>12</v>
      </c>
      <c r="W915" s="1">
        <v>45557</v>
      </c>
      <c r="X915" t="s">
        <v>5894</v>
      </c>
      <c r="Y915">
        <v>118</v>
      </c>
      <c r="Z915">
        <v>87</v>
      </c>
      <c r="AA915">
        <v>209</v>
      </c>
      <c r="AB915">
        <v>10</v>
      </c>
      <c r="AC915">
        <v>10</v>
      </c>
      <c r="AD915">
        <v>120000</v>
      </c>
      <c r="AE915" t="s">
        <v>6025</v>
      </c>
      <c r="AF915" s="1">
        <v>46203</v>
      </c>
      <c r="AG915" t="s">
        <v>6587</v>
      </c>
      <c r="AH915" t="s">
        <v>6035</v>
      </c>
      <c r="AI915" t="s">
        <v>6028</v>
      </c>
      <c r="AJ915" t="s">
        <v>6925</v>
      </c>
      <c r="AK915">
        <v>75000</v>
      </c>
      <c r="AL915">
        <v>10042.5</v>
      </c>
      <c r="AM915">
        <v>64957.5</v>
      </c>
      <c r="AN915">
        <v>60000</v>
      </c>
      <c r="AO915">
        <v>4957.5</v>
      </c>
      <c r="AP915">
        <v>7.6300000000000007E-2</v>
      </c>
    </row>
    <row r="916" spans="1:42" hidden="1" x14ac:dyDescent="0.35">
      <c r="A916" t="s">
        <v>1556</v>
      </c>
      <c r="B916" s="1">
        <v>45112</v>
      </c>
      <c r="C916" t="s">
        <v>1557</v>
      </c>
      <c r="D916" t="s">
        <v>108</v>
      </c>
      <c r="E916">
        <v>1</v>
      </c>
      <c r="F916" t="s">
        <v>24</v>
      </c>
      <c r="G916" t="s">
        <v>71</v>
      </c>
      <c r="H916" t="s">
        <v>25</v>
      </c>
      <c r="I916" t="s">
        <v>26</v>
      </c>
      <c r="J916" t="s">
        <v>97</v>
      </c>
      <c r="K916">
        <v>2023</v>
      </c>
      <c r="L916" t="s">
        <v>60</v>
      </c>
      <c r="M916" t="s">
        <v>5977</v>
      </c>
      <c r="N916" t="s">
        <v>5974</v>
      </c>
      <c r="O916" t="s">
        <v>5978</v>
      </c>
      <c r="P916" t="s">
        <v>5979</v>
      </c>
      <c r="Q916" t="s">
        <v>5980</v>
      </c>
      <c r="R916">
        <v>3000</v>
      </c>
      <c r="S916">
        <v>3900</v>
      </c>
      <c r="T916">
        <v>0.23080000000000001</v>
      </c>
      <c r="U916" t="s">
        <v>5920</v>
      </c>
      <c r="V916">
        <v>36</v>
      </c>
      <c r="W916" s="1">
        <v>44816</v>
      </c>
      <c r="X916" t="s">
        <v>5894</v>
      </c>
      <c r="Y916">
        <v>237</v>
      </c>
      <c r="Z916">
        <v>110</v>
      </c>
      <c r="AA916">
        <v>240</v>
      </c>
      <c r="AB916">
        <v>48</v>
      </c>
      <c r="AC916">
        <v>10</v>
      </c>
      <c r="AD916">
        <v>144000</v>
      </c>
      <c r="AE916" t="s">
        <v>6025</v>
      </c>
      <c r="AF916" s="1">
        <v>46203</v>
      </c>
      <c r="AG916" t="s">
        <v>6588</v>
      </c>
      <c r="AH916" t="s">
        <v>6035</v>
      </c>
      <c r="AI916" t="s">
        <v>6028</v>
      </c>
      <c r="AJ916" t="s">
        <v>6925</v>
      </c>
      <c r="AK916">
        <v>3900</v>
      </c>
      <c r="AL916">
        <v>468.78</v>
      </c>
      <c r="AM916">
        <v>3431.22</v>
      </c>
      <c r="AN916">
        <v>3000</v>
      </c>
      <c r="AO916">
        <v>431.22</v>
      </c>
      <c r="AP916">
        <v>0.12570000000000001</v>
      </c>
    </row>
    <row r="917" spans="1:42" hidden="1" x14ac:dyDescent="0.35">
      <c r="A917" t="s">
        <v>1558</v>
      </c>
      <c r="B917" s="1">
        <v>44958</v>
      </c>
      <c r="C917" t="s">
        <v>1553</v>
      </c>
      <c r="D917" t="s">
        <v>183</v>
      </c>
      <c r="E917">
        <v>2</v>
      </c>
      <c r="F917" t="s">
        <v>24</v>
      </c>
      <c r="G917" t="s">
        <v>31</v>
      </c>
      <c r="H917" t="s">
        <v>25</v>
      </c>
      <c r="I917" t="s">
        <v>43</v>
      </c>
      <c r="J917" t="s">
        <v>19</v>
      </c>
      <c r="K917">
        <v>2023</v>
      </c>
      <c r="L917" t="s">
        <v>20</v>
      </c>
      <c r="M917" t="s">
        <v>6010</v>
      </c>
      <c r="N917" t="s">
        <v>5949</v>
      </c>
      <c r="O917" t="s">
        <v>6011</v>
      </c>
      <c r="P917" t="s">
        <v>6012</v>
      </c>
      <c r="Q917" t="s">
        <v>6013</v>
      </c>
      <c r="R917">
        <v>2700</v>
      </c>
      <c r="S917">
        <v>3500</v>
      </c>
      <c r="T917">
        <v>0.2286</v>
      </c>
      <c r="U917" t="s">
        <v>5920</v>
      </c>
      <c r="V917">
        <v>12</v>
      </c>
      <c r="W917" s="1">
        <v>45369</v>
      </c>
      <c r="X917" t="s">
        <v>5894</v>
      </c>
      <c r="Y917">
        <v>71</v>
      </c>
      <c r="Z917">
        <v>95</v>
      </c>
      <c r="AA917">
        <v>147</v>
      </c>
      <c r="AB917">
        <v>51</v>
      </c>
      <c r="AC917">
        <v>10</v>
      </c>
      <c r="AD917">
        <v>137700</v>
      </c>
      <c r="AE917" t="s">
        <v>6025</v>
      </c>
      <c r="AF917" s="1">
        <v>46203</v>
      </c>
      <c r="AG917" t="s">
        <v>6586</v>
      </c>
      <c r="AH917" t="s">
        <v>6027</v>
      </c>
      <c r="AI917" t="s">
        <v>6028</v>
      </c>
      <c r="AJ917" t="s">
        <v>6924</v>
      </c>
      <c r="AK917">
        <v>7000</v>
      </c>
      <c r="AL917">
        <v>331.8</v>
      </c>
      <c r="AM917">
        <v>6668.2</v>
      </c>
      <c r="AN917">
        <v>5400</v>
      </c>
      <c r="AO917">
        <v>1268.2</v>
      </c>
      <c r="AP917">
        <v>0.19020000000000001</v>
      </c>
    </row>
    <row r="918" spans="1:42" hidden="1" x14ac:dyDescent="0.35">
      <c r="A918" t="s">
        <v>1559</v>
      </c>
      <c r="B918" s="1">
        <v>44982</v>
      </c>
      <c r="C918" t="s">
        <v>307</v>
      </c>
      <c r="D918" t="s">
        <v>92</v>
      </c>
      <c r="E918">
        <v>1</v>
      </c>
      <c r="F918" t="s">
        <v>30</v>
      </c>
      <c r="G918" t="s">
        <v>16</v>
      </c>
      <c r="H918" t="s">
        <v>25</v>
      </c>
      <c r="I918" t="s">
        <v>33</v>
      </c>
      <c r="J918" t="s">
        <v>19</v>
      </c>
      <c r="K918">
        <v>2023</v>
      </c>
      <c r="L918" t="s">
        <v>20</v>
      </c>
      <c r="M918" t="s">
        <v>5973</v>
      </c>
      <c r="N918" t="s">
        <v>5974</v>
      </c>
      <c r="O918" t="s">
        <v>5975</v>
      </c>
      <c r="P918" t="s">
        <v>5899</v>
      </c>
      <c r="Q918" t="s">
        <v>5976</v>
      </c>
      <c r="R918">
        <v>7600</v>
      </c>
      <c r="S918">
        <v>9800</v>
      </c>
      <c r="T918">
        <v>0.22450000000000001</v>
      </c>
      <c r="U918" t="s">
        <v>5901</v>
      </c>
      <c r="V918">
        <v>36</v>
      </c>
      <c r="W918" s="1">
        <v>45281</v>
      </c>
      <c r="X918" t="s">
        <v>5894</v>
      </c>
      <c r="Y918">
        <v>214</v>
      </c>
      <c r="Z918">
        <v>101</v>
      </c>
      <c r="AA918">
        <v>188</v>
      </c>
      <c r="AB918">
        <v>51</v>
      </c>
      <c r="AC918">
        <v>10</v>
      </c>
      <c r="AD918">
        <v>387600</v>
      </c>
      <c r="AE918" t="s">
        <v>6025</v>
      </c>
      <c r="AF918" s="1">
        <v>46203</v>
      </c>
      <c r="AG918" t="s">
        <v>6195</v>
      </c>
      <c r="AH918" t="s">
        <v>6027</v>
      </c>
      <c r="AI918" t="s">
        <v>6028</v>
      </c>
      <c r="AJ918" t="s">
        <v>6924</v>
      </c>
      <c r="AK918">
        <v>9800</v>
      </c>
      <c r="AL918">
        <v>19.600000000000001</v>
      </c>
      <c r="AM918">
        <v>9780.4</v>
      </c>
      <c r="AN918">
        <v>7600</v>
      </c>
      <c r="AO918">
        <v>2180.4</v>
      </c>
      <c r="AP918">
        <v>0.22289999999999999</v>
      </c>
    </row>
    <row r="919" spans="1:42" hidden="1" x14ac:dyDescent="0.35">
      <c r="A919" t="s">
        <v>1560</v>
      </c>
      <c r="B919" s="1">
        <v>44954</v>
      </c>
      <c r="C919" t="s">
        <v>768</v>
      </c>
      <c r="D919" t="s">
        <v>100</v>
      </c>
      <c r="E919">
        <v>2</v>
      </c>
      <c r="F919" t="s">
        <v>48</v>
      </c>
      <c r="G919" t="s">
        <v>16</v>
      </c>
      <c r="H919" t="s">
        <v>17</v>
      </c>
      <c r="I919" t="s">
        <v>26</v>
      </c>
      <c r="J919" t="s">
        <v>112</v>
      </c>
      <c r="K919">
        <v>2023</v>
      </c>
      <c r="L919" t="s">
        <v>20</v>
      </c>
      <c r="M919" t="s">
        <v>5941</v>
      </c>
      <c r="N919" t="s">
        <v>5931</v>
      </c>
      <c r="O919" t="s">
        <v>5942</v>
      </c>
      <c r="P919" t="s">
        <v>5938</v>
      </c>
      <c r="Q919" t="s">
        <v>5943</v>
      </c>
      <c r="R919">
        <v>9800</v>
      </c>
      <c r="S919">
        <v>12500</v>
      </c>
      <c r="T919">
        <v>0.216</v>
      </c>
      <c r="U919" t="s">
        <v>5940</v>
      </c>
      <c r="V919">
        <v>6</v>
      </c>
      <c r="W919" s="1">
        <v>45383</v>
      </c>
      <c r="X919" t="s">
        <v>5894</v>
      </c>
      <c r="Y919">
        <v>102</v>
      </c>
      <c r="Z919">
        <v>94</v>
      </c>
      <c r="AA919">
        <v>142</v>
      </c>
      <c r="AB919">
        <v>76</v>
      </c>
      <c r="AC919">
        <v>10</v>
      </c>
      <c r="AD919">
        <v>744800</v>
      </c>
      <c r="AE919" t="s">
        <v>6025</v>
      </c>
      <c r="AF919" s="1">
        <v>46203</v>
      </c>
      <c r="AG919" t="s">
        <v>6412</v>
      </c>
      <c r="AH919" t="s">
        <v>6027</v>
      </c>
      <c r="AI919" t="s">
        <v>6028</v>
      </c>
      <c r="AJ919" t="s">
        <v>6924</v>
      </c>
      <c r="AK919">
        <v>25000</v>
      </c>
      <c r="AL919">
        <v>2665</v>
      </c>
      <c r="AM919">
        <v>22335</v>
      </c>
      <c r="AN919">
        <v>19600</v>
      </c>
      <c r="AO919">
        <v>2735</v>
      </c>
      <c r="AP919">
        <v>0.1225</v>
      </c>
    </row>
    <row r="920" spans="1:42" hidden="1" x14ac:dyDescent="0.35">
      <c r="A920" t="s">
        <v>1561</v>
      </c>
      <c r="B920" s="1">
        <v>45290</v>
      </c>
      <c r="C920" t="s">
        <v>945</v>
      </c>
      <c r="D920" t="s">
        <v>137</v>
      </c>
      <c r="E920">
        <v>1</v>
      </c>
      <c r="F920" t="s">
        <v>24</v>
      </c>
      <c r="G920" t="s">
        <v>79</v>
      </c>
      <c r="H920" t="s">
        <v>25</v>
      </c>
      <c r="I920" t="s">
        <v>33</v>
      </c>
      <c r="J920" t="s">
        <v>155</v>
      </c>
      <c r="K920">
        <v>2023</v>
      </c>
      <c r="L920" t="s">
        <v>51</v>
      </c>
      <c r="M920" t="s">
        <v>5930</v>
      </c>
      <c r="N920" t="s">
        <v>5931</v>
      </c>
      <c r="O920" t="s">
        <v>5932</v>
      </c>
      <c r="P920" t="s">
        <v>5891</v>
      </c>
      <c r="Q920" t="s">
        <v>5933</v>
      </c>
      <c r="R920">
        <v>14800</v>
      </c>
      <c r="S920">
        <v>18500</v>
      </c>
      <c r="T920">
        <v>0.2</v>
      </c>
      <c r="U920" t="s">
        <v>5893</v>
      </c>
      <c r="V920">
        <v>12</v>
      </c>
      <c r="W920" s="1">
        <v>45474</v>
      </c>
      <c r="X920" t="s">
        <v>5894</v>
      </c>
      <c r="Y920">
        <v>213</v>
      </c>
      <c r="Z920">
        <v>93</v>
      </c>
      <c r="AA920">
        <v>278</v>
      </c>
      <c r="AB920">
        <v>42</v>
      </c>
      <c r="AC920">
        <v>10</v>
      </c>
      <c r="AD920">
        <v>621600</v>
      </c>
      <c r="AE920" t="s">
        <v>6025</v>
      </c>
      <c r="AF920" s="1">
        <v>46203</v>
      </c>
      <c r="AG920" t="s">
        <v>6296</v>
      </c>
      <c r="AH920" t="s">
        <v>6035</v>
      </c>
      <c r="AI920" t="s">
        <v>6028</v>
      </c>
      <c r="AJ920" t="s">
        <v>6925</v>
      </c>
      <c r="AK920">
        <v>18500</v>
      </c>
      <c r="AL920">
        <v>1082.25</v>
      </c>
      <c r="AM920">
        <v>17417.75</v>
      </c>
      <c r="AN920">
        <v>14800</v>
      </c>
      <c r="AO920">
        <v>2617.75</v>
      </c>
      <c r="AP920">
        <v>0.15029999999999999</v>
      </c>
    </row>
    <row r="921" spans="1:42" x14ac:dyDescent="0.35">
      <c r="A921" t="s">
        <v>1562</v>
      </c>
      <c r="B921" s="1">
        <v>45041</v>
      </c>
      <c r="C921" t="s">
        <v>629</v>
      </c>
      <c r="D921" t="s">
        <v>54</v>
      </c>
      <c r="E921">
        <v>1</v>
      </c>
      <c r="F921" t="s">
        <v>128</v>
      </c>
      <c r="G921" t="s">
        <v>31</v>
      </c>
      <c r="H921" t="s">
        <v>32</v>
      </c>
      <c r="I921" t="s">
        <v>18</v>
      </c>
      <c r="J921" t="s">
        <v>44</v>
      </c>
      <c r="K921">
        <v>2023</v>
      </c>
      <c r="L921" t="s">
        <v>35</v>
      </c>
      <c r="M921" t="s">
        <v>5888</v>
      </c>
      <c r="N921" t="s">
        <v>5889</v>
      </c>
      <c r="O921" t="s">
        <v>5890</v>
      </c>
      <c r="P921" t="s">
        <v>5891</v>
      </c>
      <c r="Q921" t="s">
        <v>5892</v>
      </c>
      <c r="R921">
        <v>52000</v>
      </c>
      <c r="S921">
        <v>65000</v>
      </c>
      <c r="T921">
        <v>0.2</v>
      </c>
      <c r="U921" t="s">
        <v>5893</v>
      </c>
      <c r="V921">
        <v>12</v>
      </c>
      <c r="W921" s="1">
        <v>45506</v>
      </c>
      <c r="X921" t="s">
        <v>5894</v>
      </c>
      <c r="Y921">
        <v>302</v>
      </c>
      <c r="Z921">
        <v>109</v>
      </c>
      <c r="AA921">
        <v>415</v>
      </c>
      <c r="AB921">
        <v>0</v>
      </c>
      <c r="AC921">
        <v>10</v>
      </c>
      <c r="AD921">
        <v>0</v>
      </c>
      <c r="AE921" t="s">
        <v>6029</v>
      </c>
      <c r="AF921" s="1">
        <v>46203</v>
      </c>
      <c r="AG921" t="s">
        <v>6375</v>
      </c>
      <c r="AH921" t="s">
        <v>6027</v>
      </c>
      <c r="AI921" t="s">
        <v>6028</v>
      </c>
      <c r="AJ921" t="s">
        <v>6924</v>
      </c>
      <c r="AK921">
        <v>65000</v>
      </c>
      <c r="AL921">
        <v>6019</v>
      </c>
      <c r="AM921">
        <v>58981</v>
      </c>
      <c r="AN921">
        <v>52000</v>
      </c>
      <c r="AO921">
        <v>6981</v>
      </c>
      <c r="AP921">
        <v>0.11840000000000001</v>
      </c>
    </row>
    <row r="922" spans="1:42" hidden="1" x14ac:dyDescent="0.35">
      <c r="A922" t="s">
        <v>1563</v>
      </c>
      <c r="B922" s="1">
        <v>44961</v>
      </c>
      <c r="C922" t="s">
        <v>643</v>
      </c>
      <c r="D922" t="s">
        <v>205</v>
      </c>
      <c r="E922">
        <v>2</v>
      </c>
      <c r="F922" t="s">
        <v>24</v>
      </c>
      <c r="G922" t="s">
        <v>67</v>
      </c>
      <c r="H922" t="s">
        <v>25</v>
      </c>
      <c r="I922" t="s">
        <v>26</v>
      </c>
      <c r="J922" t="s">
        <v>19</v>
      </c>
      <c r="K922">
        <v>2023</v>
      </c>
      <c r="L922" t="s">
        <v>20</v>
      </c>
      <c r="M922" t="s">
        <v>6003</v>
      </c>
      <c r="N922" t="s">
        <v>5989</v>
      </c>
      <c r="O922" t="s">
        <v>6004</v>
      </c>
      <c r="P922" t="s">
        <v>6005</v>
      </c>
      <c r="Q922" t="s">
        <v>6006</v>
      </c>
      <c r="R922">
        <v>420</v>
      </c>
      <c r="S922">
        <v>650</v>
      </c>
      <c r="T922">
        <v>0.3538</v>
      </c>
      <c r="U922" t="s">
        <v>5909</v>
      </c>
      <c r="V922">
        <v>6</v>
      </c>
      <c r="W922" s="1">
        <v>45071</v>
      </c>
      <c r="X922" t="s">
        <v>5894</v>
      </c>
      <c r="Y922">
        <v>160</v>
      </c>
      <c r="Z922">
        <v>85</v>
      </c>
      <c r="AA922">
        <v>167</v>
      </c>
      <c r="AB922">
        <v>56</v>
      </c>
      <c r="AC922">
        <v>10</v>
      </c>
      <c r="AD922">
        <v>23520</v>
      </c>
      <c r="AE922" t="s">
        <v>6025</v>
      </c>
      <c r="AF922" s="1">
        <v>46203</v>
      </c>
      <c r="AG922" t="s">
        <v>6381</v>
      </c>
      <c r="AH922" t="s">
        <v>6035</v>
      </c>
      <c r="AI922" t="s">
        <v>6028</v>
      </c>
      <c r="AJ922" t="s">
        <v>6924</v>
      </c>
      <c r="AK922">
        <v>1300</v>
      </c>
      <c r="AL922">
        <v>169.39</v>
      </c>
      <c r="AM922">
        <v>1130.6099999999999</v>
      </c>
      <c r="AN922">
        <v>840</v>
      </c>
      <c r="AO922">
        <v>290.61</v>
      </c>
      <c r="AP922">
        <v>0.25700000000000001</v>
      </c>
    </row>
    <row r="923" spans="1:42" hidden="1" x14ac:dyDescent="0.35">
      <c r="A923" t="s">
        <v>1564</v>
      </c>
      <c r="B923" s="1">
        <v>45240</v>
      </c>
      <c r="C923" t="s">
        <v>1419</v>
      </c>
      <c r="D923" t="s">
        <v>14</v>
      </c>
      <c r="E923">
        <v>1</v>
      </c>
      <c r="F923" t="s">
        <v>24</v>
      </c>
      <c r="G923" t="s">
        <v>31</v>
      </c>
      <c r="H923" t="s">
        <v>17</v>
      </c>
      <c r="I923" t="s">
        <v>43</v>
      </c>
      <c r="J923" t="s">
        <v>50</v>
      </c>
      <c r="K923">
        <v>2023</v>
      </c>
      <c r="L923" t="s">
        <v>51</v>
      </c>
      <c r="M923" t="s">
        <v>5934</v>
      </c>
      <c r="N923" t="s">
        <v>5931</v>
      </c>
      <c r="O923" t="s">
        <v>5932</v>
      </c>
      <c r="P923" t="s">
        <v>5891</v>
      </c>
      <c r="Q923" t="s">
        <v>5935</v>
      </c>
      <c r="R923">
        <v>10800</v>
      </c>
      <c r="S923">
        <v>13500</v>
      </c>
      <c r="T923">
        <v>0.2</v>
      </c>
      <c r="U923" t="s">
        <v>5893</v>
      </c>
      <c r="V923">
        <v>12</v>
      </c>
      <c r="W923" s="1">
        <v>44567</v>
      </c>
      <c r="X923" t="s">
        <v>5894</v>
      </c>
      <c r="Y923">
        <v>169</v>
      </c>
      <c r="Z923">
        <v>68</v>
      </c>
      <c r="AA923">
        <v>202</v>
      </c>
      <c r="AB923">
        <v>85</v>
      </c>
      <c r="AC923">
        <v>10</v>
      </c>
      <c r="AD923">
        <v>918000</v>
      </c>
      <c r="AE923" t="s">
        <v>6025</v>
      </c>
      <c r="AF923" s="1">
        <v>46203</v>
      </c>
      <c r="AG923" t="s">
        <v>6201</v>
      </c>
      <c r="AH923" t="s">
        <v>6027</v>
      </c>
      <c r="AI923" t="s">
        <v>6028</v>
      </c>
      <c r="AJ923" t="s">
        <v>6925</v>
      </c>
      <c r="AK923">
        <v>13500</v>
      </c>
      <c r="AL923">
        <v>301.05</v>
      </c>
      <c r="AM923">
        <v>13198.95</v>
      </c>
      <c r="AN923">
        <v>10800</v>
      </c>
      <c r="AO923">
        <v>2398.9499999999998</v>
      </c>
      <c r="AP923">
        <v>0.18179999999999999</v>
      </c>
    </row>
    <row r="924" spans="1:42" x14ac:dyDescent="0.35">
      <c r="A924" t="s">
        <v>1565</v>
      </c>
      <c r="B924" s="1">
        <v>45273</v>
      </c>
      <c r="C924" t="s">
        <v>154</v>
      </c>
      <c r="D924" t="s">
        <v>42</v>
      </c>
      <c r="E924">
        <v>1</v>
      </c>
      <c r="F924" t="s">
        <v>24</v>
      </c>
      <c r="G924" t="s">
        <v>31</v>
      </c>
      <c r="H924" t="s">
        <v>32</v>
      </c>
      <c r="I924" t="s">
        <v>43</v>
      </c>
      <c r="J924" t="s">
        <v>155</v>
      </c>
      <c r="K924">
        <v>2023</v>
      </c>
      <c r="L924" t="s">
        <v>51</v>
      </c>
      <c r="M924" t="s">
        <v>5897</v>
      </c>
      <c r="N924" t="s">
        <v>5889</v>
      </c>
      <c r="O924" t="s">
        <v>5898</v>
      </c>
      <c r="P924" t="s">
        <v>5899</v>
      </c>
      <c r="Q924" t="s">
        <v>5900</v>
      </c>
      <c r="R924">
        <v>31000</v>
      </c>
      <c r="S924">
        <v>38000</v>
      </c>
      <c r="T924">
        <v>0.1842</v>
      </c>
      <c r="U924" t="s">
        <v>5901</v>
      </c>
      <c r="V924">
        <v>12</v>
      </c>
      <c r="W924" s="1">
        <v>45246</v>
      </c>
      <c r="X924" t="s">
        <v>5894</v>
      </c>
      <c r="Y924">
        <v>278</v>
      </c>
      <c r="Z924">
        <v>80</v>
      </c>
      <c r="AA924">
        <v>346</v>
      </c>
      <c r="AB924">
        <v>0</v>
      </c>
      <c r="AC924">
        <v>10</v>
      </c>
      <c r="AD924">
        <v>0</v>
      </c>
      <c r="AE924" t="s">
        <v>6029</v>
      </c>
      <c r="AF924" s="1">
        <v>46203</v>
      </c>
      <c r="AG924" t="s">
        <v>6092</v>
      </c>
      <c r="AH924" t="s">
        <v>6035</v>
      </c>
      <c r="AI924" t="s">
        <v>6028</v>
      </c>
      <c r="AJ924" t="s">
        <v>6925</v>
      </c>
      <c r="AK924">
        <v>38000</v>
      </c>
      <c r="AL924">
        <v>2272.4</v>
      </c>
      <c r="AM924">
        <v>35727.599999999999</v>
      </c>
      <c r="AN924">
        <v>31000</v>
      </c>
      <c r="AO924">
        <v>4727.6000000000004</v>
      </c>
      <c r="AP924">
        <v>0.1323</v>
      </c>
    </row>
    <row r="925" spans="1:42" x14ac:dyDescent="0.35">
      <c r="A925" t="s">
        <v>1566</v>
      </c>
      <c r="B925" s="1">
        <v>45025</v>
      </c>
      <c r="C925" t="s">
        <v>182</v>
      </c>
      <c r="D925" t="s">
        <v>195</v>
      </c>
      <c r="E925">
        <v>1</v>
      </c>
      <c r="F925" t="s">
        <v>48</v>
      </c>
      <c r="G925" t="s">
        <v>67</v>
      </c>
      <c r="H925" t="s">
        <v>32</v>
      </c>
      <c r="I925" t="s">
        <v>33</v>
      </c>
      <c r="J925" t="s">
        <v>44</v>
      </c>
      <c r="K925">
        <v>2023</v>
      </c>
      <c r="L925" t="s">
        <v>35</v>
      </c>
      <c r="M925" t="s">
        <v>5912</v>
      </c>
      <c r="N925" t="s">
        <v>5913</v>
      </c>
      <c r="O925" t="s">
        <v>5914</v>
      </c>
      <c r="P925" t="s">
        <v>5891</v>
      </c>
      <c r="Q925" t="s">
        <v>5915</v>
      </c>
      <c r="R925">
        <v>125000</v>
      </c>
      <c r="S925">
        <v>148000</v>
      </c>
      <c r="T925">
        <v>0.15540000000000001</v>
      </c>
      <c r="U925" t="s">
        <v>5893</v>
      </c>
      <c r="V925">
        <v>12</v>
      </c>
      <c r="W925" s="1">
        <v>44787</v>
      </c>
      <c r="X925" t="s">
        <v>5894</v>
      </c>
      <c r="Y925">
        <v>168</v>
      </c>
      <c r="Z925">
        <v>62</v>
      </c>
      <c r="AA925">
        <v>271</v>
      </c>
      <c r="AB925">
        <v>0</v>
      </c>
      <c r="AC925">
        <v>10</v>
      </c>
      <c r="AD925">
        <v>0</v>
      </c>
      <c r="AE925" t="s">
        <v>6029</v>
      </c>
      <c r="AF925" s="1">
        <v>46203</v>
      </c>
      <c r="AG925" t="s">
        <v>6110</v>
      </c>
      <c r="AH925" t="s">
        <v>6027</v>
      </c>
      <c r="AI925" t="s">
        <v>6028</v>
      </c>
      <c r="AJ925" t="s">
        <v>6924</v>
      </c>
      <c r="AK925">
        <v>148000</v>
      </c>
      <c r="AL925">
        <v>2131.1999999999998</v>
      </c>
      <c r="AM925">
        <v>145868.79999999999</v>
      </c>
      <c r="AN925">
        <v>125000</v>
      </c>
      <c r="AO925">
        <v>20868.8</v>
      </c>
      <c r="AP925">
        <v>0.1431</v>
      </c>
    </row>
    <row r="926" spans="1:42" x14ac:dyDescent="0.35">
      <c r="A926" t="s">
        <v>1567</v>
      </c>
      <c r="B926" s="1">
        <v>44990</v>
      </c>
      <c r="C926" t="s">
        <v>1568</v>
      </c>
      <c r="D926" t="s">
        <v>54</v>
      </c>
      <c r="E926">
        <v>1</v>
      </c>
      <c r="F926" t="s">
        <v>24</v>
      </c>
      <c r="G926" t="s">
        <v>79</v>
      </c>
      <c r="H926" t="s">
        <v>17</v>
      </c>
      <c r="I926" t="s">
        <v>43</v>
      </c>
      <c r="J926" t="s">
        <v>39</v>
      </c>
      <c r="K926">
        <v>2023</v>
      </c>
      <c r="L926" t="s">
        <v>20</v>
      </c>
      <c r="M926" t="s">
        <v>5888</v>
      </c>
      <c r="N926" t="s">
        <v>5889</v>
      </c>
      <c r="O926" t="s">
        <v>5890</v>
      </c>
      <c r="P926" t="s">
        <v>5891</v>
      </c>
      <c r="Q926" t="s">
        <v>5892</v>
      </c>
      <c r="R926">
        <v>52000</v>
      </c>
      <c r="S926">
        <v>65000</v>
      </c>
      <c r="T926">
        <v>0.2</v>
      </c>
      <c r="U926" t="s">
        <v>5893</v>
      </c>
      <c r="V926">
        <v>12</v>
      </c>
      <c r="W926" s="1">
        <v>45506</v>
      </c>
      <c r="X926" t="s">
        <v>5894</v>
      </c>
      <c r="Y926">
        <v>302</v>
      </c>
      <c r="Z926">
        <v>109</v>
      </c>
      <c r="AA926">
        <v>415</v>
      </c>
      <c r="AB926">
        <v>0</v>
      </c>
      <c r="AC926">
        <v>10</v>
      </c>
      <c r="AD926">
        <v>0</v>
      </c>
      <c r="AE926" t="s">
        <v>6029</v>
      </c>
      <c r="AF926" s="1">
        <v>46203</v>
      </c>
      <c r="AG926" t="s">
        <v>6589</v>
      </c>
      <c r="AH926" t="s">
        <v>6027</v>
      </c>
      <c r="AI926" t="s">
        <v>6028</v>
      </c>
      <c r="AJ926" t="s">
        <v>6924</v>
      </c>
      <c r="AK926">
        <v>65000</v>
      </c>
      <c r="AL926">
        <v>422.5</v>
      </c>
      <c r="AM926">
        <v>64577.5</v>
      </c>
      <c r="AN926">
        <v>52000</v>
      </c>
      <c r="AO926">
        <v>12577.5</v>
      </c>
      <c r="AP926">
        <v>0.1948</v>
      </c>
    </row>
    <row r="927" spans="1:42" x14ac:dyDescent="0.35">
      <c r="A927" t="s">
        <v>1569</v>
      </c>
      <c r="B927" s="1">
        <v>45065</v>
      </c>
      <c r="C927" t="s">
        <v>1570</v>
      </c>
      <c r="D927" t="s">
        <v>54</v>
      </c>
      <c r="E927">
        <v>1</v>
      </c>
      <c r="F927" t="s">
        <v>24</v>
      </c>
      <c r="G927" t="s">
        <v>79</v>
      </c>
      <c r="H927" t="s">
        <v>25</v>
      </c>
      <c r="I927" t="s">
        <v>43</v>
      </c>
      <c r="J927" t="s">
        <v>75</v>
      </c>
      <c r="K927">
        <v>2023</v>
      </c>
      <c r="L927" t="s">
        <v>35</v>
      </c>
      <c r="M927" t="s">
        <v>5888</v>
      </c>
      <c r="N927" t="s">
        <v>5889</v>
      </c>
      <c r="O927" t="s">
        <v>5890</v>
      </c>
      <c r="P927" t="s">
        <v>5891</v>
      </c>
      <c r="Q927" t="s">
        <v>5892</v>
      </c>
      <c r="R927">
        <v>52000</v>
      </c>
      <c r="S927">
        <v>65000</v>
      </c>
      <c r="T927">
        <v>0.2</v>
      </c>
      <c r="U927" t="s">
        <v>5893</v>
      </c>
      <c r="V927">
        <v>12</v>
      </c>
      <c r="W927" s="1">
        <v>45506</v>
      </c>
      <c r="X927" t="s">
        <v>5894</v>
      </c>
      <c r="Y927">
        <v>302</v>
      </c>
      <c r="Z927">
        <v>109</v>
      </c>
      <c r="AA927">
        <v>415</v>
      </c>
      <c r="AB927">
        <v>0</v>
      </c>
      <c r="AC927">
        <v>10</v>
      </c>
      <c r="AD927">
        <v>0</v>
      </c>
      <c r="AE927" t="s">
        <v>6029</v>
      </c>
      <c r="AF927" s="1">
        <v>46203</v>
      </c>
      <c r="AG927" t="s">
        <v>6590</v>
      </c>
      <c r="AH927" t="s">
        <v>6027</v>
      </c>
      <c r="AI927" t="s">
        <v>6028</v>
      </c>
      <c r="AJ927" t="s">
        <v>6924</v>
      </c>
      <c r="AK927">
        <v>65000</v>
      </c>
      <c r="AL927">
        <v>3919.5</v>
      </c>
      <c r="AM927">
        <v>61080.5</v>
      </c>
      <c r="AN927">
        <v>52000</v>
      </c>
      <c r="AO927">
        <v>9080.5</v>
      </c>
      <c r="AP927">
        <v>0.1487</v>
      </c>
    </row>
    <row r="928" spans="1:42" hidden="1" x14ac:dyDescent="0.35">
      <c r="A928" t="s">
        <v>1571</v>
      </c>
      <c r="B928" s="1">
        <v>45110</v>
      </c>
      <c r="C928" t="s">
        <v>1493</v>
      </c>
      <c r="D928" t="s">
        <v>78</v>
      </c>
      <c r="E928">
        <v>3</v>
      </c>
      <c r="F928" t="s">
        <v>30</v>
      </c>
      <c r="G928" t="s">
        <v>96</v>
      </c>
      <c r="H928" t="s">
        <v>25</v>
      </c>
      <c r="I928" t="s">
        <v>43</v>
      </c>
      <c r="J928" t="s">
        <v>97</v>
      </c>
      <c r="K928">
        <v>2023</v>
      </c>
      <c r="L928" t="s">
        <v>60</v>
      </c>
      <c r="M928" t="s">
        <v>5992</v>
      </c>
      <c r="N928" t="s">
        <v>5989</v>
      </c>
      <c r="O928" t="s">
        <v>5993</v>
      </c>
      <c r="P928" t="s">
        <v>5899</v>
      </c>
      <c r="Q928" t="s">
        <v>5994</v>
      </c>
      <c r="R928">
        <v>850</v>
      </c>
      <c r="S928">
        <v>1200</v>
      </c>
      <c r="T928">
        <v>0.29170000000000001</v>
      </c>
      <c r="U928" t="s">
        <v>5901</v>
      </c>
      <c r="V928">
        <v>6</v>
      </c>
      <c r="W928" s="1">
        <v>45066</v>
      </c>
      <c r="X928" t="s">
        <v>5894</v>
      </c>
      <c r="Y928">
        <v>275</v>
      </c>
      <c r="Z928">
        <v>92</v>
      </c>
      <c r="AA928">
        <v>285</v>
      </c>
      <c r="AB928">
        <v>78</v>
      </c>
      <c r="AC928">
        <v>10</v>
      </c>
      <c r="AD928">
        <v>66300</v>
      </c>
      <c r="AE928" t="s">
        <v>6025</v>
      </c>
      <c r="AF928" s="1">
        <v>46203</v>
      </c>
      <c r="AG928" t="s">
        <v>6234</v>
      </c>
      <c r="AH928" t="s">
        <v>6035</v>
      </c>
      <c r="AI928" t="s">
        <v>6028</v>
      </c>
      <c r="AJ928" t="s">
        <v>6925</v>
      </c>
      <c r="AK928">
        <v>3600</v>
      </c>
      <c r="AL928">
        <v>41.04</v>
      </c>
      <c r="AM928">
        <v>3558.96</v>
      </c>
      <c r="AN928">
        <v>2550</v>
      </c>
      <c r="AO928">
        <v>1008.96</v>
      </c>
      <c r="AP928">
        <v>0.28349999999999997</v>
      </c>
    </row>
    <row r="929" spans="1:42" x14ac:dyDescent="0.35">
      <c r="A929" t="s">
        <v>1572</v>
      </c>
      <c r="B929" s="1">
        <v>45232</v>
      </c>
      <c r="C929" t="s">
        <v>120</v>
      </c>
      <c r="D929" t="s">
        <v>54</v>
      </c>
      <c r="E929">
        <v>4</v>
      </c>
      <c r="F929" t="s">
        <v>58</v>
      </c>
      <c r="G929" t="s">
        <v>31</v>
      </c>
      <c r="H929" t="s">
        <v>32</v>
      </c>
      <c r="I929" t="s">
        <v>18</v>
      </c>
      <c r="J929" t="s">
        <v>50</v>
      </c>
      <c r="K929">
        <v>2023</v>
      </c>
      <c r="L929" t="s">
        <v>51</v>
      </c>
      <c r="M929" t="s">
        <v>5888</v>
      </c>
      <c r="N929" t="s">
        <v>5889</v>
      </c>
      <c r="O929" t="s">
        <v>5890</v>
      </c>
      <c r="P929" t="s">
        <v>5891</v>
      </c>
      <c r="Q929" t="s">
        <v>5892</v>
      </c>
      <c r="R929">
        <v>52000</v>
      </c>
      <c r="S929">
        <v>65000</v>
      </c>
      <c r="T929">
        <v>0.2</v>
      </c>
      <c r="U929" t="s">
        <v>5893</v>
      </c>
      <c r="V929">
        <v>12</v>
      </c>
      <c r="W929" s="1">
        <v>45506</v>
      </c>
      <c r="X929" t="s">
        <v>5894</v>
      </c>
      <c r="Y929">
        <v>302</v>
      </c>
      <c r="Z929">
        <v>109</v>
      </c>
      <c r="AA929">
        <v>415</v>
      </c>
      <c r="AB929">
        <v>0</v>
      </c>
      <c r="AC929">
        <v>10</v>
      </c>
      <c r="AD929">
        <v>0</v>
      </c>
      <c r="AE929" t="s">
        <v>6029</v>
      </c>
      <c r="AF929" s="1">
        <v>46203</v>
      </c>
      <c r="AG929" t="s">
        <v>6043</v>
      </c>
      <c r="AH929" t="s">
        <v>6027</v>
      </c>
      <c r="AI929" t="s">
        <v>6028</v>
      </c>
      <c r="AJ929" t="s">
        <v>6925</v>
      </c>
      <c r="AK929">
        <v>260000</v>
      </c>
      <c r="AL929">
        <v>2028</v>
      </c>
      <c r="AM929">
        <v>257972</v>
      </c>
      <c r="AN929">
        <v>208000</v>
      </c>
      <c r="AO929">
        <v>49972</v>
      </c>
      <c r="AP929">
        <v>0.19370000000000001</v>
      </c>
    </row>
    <row r="930" spans="1:42" hidden="1" x14ac:dyDescent="0.35">
      <c r="A930" t="s">
        <v>1573</v>
      </c>
      <c r="B930" s="1">
        <v>45283</v>
      </c>
      <c r="C930" t="s">
        <v>562</v>
      </c>
      <c r="D930" t="s">
        <v>14</v>
      </c>
      <c r="E930">
        <v>2</v>
      </c>
      <c r="F930" t="s">
        <v>48</v>
      </c>
      <c r="G930" t="s">
        <v>16</v>
      </c>
      <c r="H930" t="s">
        <v>25</v>
      </c>
      <c r="I930" t="s">
        <v>33</v>
      </c>
      <c r="J930" t="s">
        <v>155</v>
      </c>
      <c r="K930">
        <v>2023</v>
      </c>
      <c r="L930" t="s">
        <v>51</v>
      </c>
      <c r="M930" t="s">
        <v>5934</v>
      </c>
      <c r="N930" t="s">
        <v>5931</v>
      </c>
      <c r="O930" t="s">
        <v>5932</v>
      </c>
      <c r="P930" t="s">
        <v>5891</v>
      </c>
      <c r="Q930" t="s">
        <v>5935</v>
      </c>
      <c r="R930">
        <v>10800</v>
      </c>
      <c r="S930">
        <v>13500</v>
      </c>
      <c r="T930">
        <v>0.2</v>
      </c>
      <c r="U930" t="s">
        <v>5893</v>
      </c>
      <c r="V930">
        <v>12</v>
      </c>
      <c r="W930" s="1">
        <v>44567</v>
      </c>
      <c r="X930" t="s">
        <v>5894</v>
      </c>
      <c r="Y930">
        <v>169</v>
      </c>
      <c r="Z930">
        <v>68</v>
      </c>
      <c r="AA930">
        <v>202</v>
      </c>
      <c r="AB930">
        <v>85</v>
      </c>
      <c r="AC930">
        <v>10</v>
      </c>
      <c r="AD930">
        <v>918000</v>
      </c>
      <c r="AE930" t="s">
        <v>6025</v>
      </c>
      <c r="AF930" s="1">
        <v>46203</v>
      </c>
      <c r="AG930" t="s">
        <v>6339</v>
      </c>
      <c r="AH930" t="s">
        <v>6035</v>
      </c>
      <c r="AI930" t="s">
        <v>6028</v>
      </c>
      <c r="AJ930" t="s">
        <v>6925</v>
      </c>
      <c r="AK930">
        <v>27000</v>
      </c>
      <c r="AL930">
        <v>1493.1</v>
      </c>
      <c r="AM930">
        <v>25506.9</v>
      </c>
      <c r="AN930">
        <v>21600</v>
      </c>
      <c r="AO930">
        <v>3906.9</v>
      </c>
      <c r="AP930">
        <v>0.1532</v>
      </c>
    </row>
    <row r="931" spans="1:42" hidden="1" x14ac:dyDescent="0.35">
      <c r="A931" t="s">
        <v>1574</v>
      </c>
      <c r="B931" s="1">
        <v>44978</v>
      </c>
      <c r="C931" t="s">
        <v>1575</v>
      </c>
      <c r="D931" t="s">
        <v>105</v>
      </c>
      <c r="E931">
        <v>3</v>
      </c>
      <c r="F931" t="s">
        <v>24</v>
      </c>
      <c r="G931" t="s">
        <v>16</v>
      </c>
      <c r="H931" t="s">
        <v>25</v>
      </c>
      <c r="I931" t="s">
        <v>43</v>
      </c>
      <c r="J931" t="s">
        <v>19</v>
      </c>
      <c r="K931">
        <v>2023</v>
      </c>
      <c r="L931" t="s">
        <v>20</v>
      </c>
      <c r="M931" t="s">
        <v>5916</v>
      </c>
      <c r="N931" t="s">
        <v>5913</v>
      </c>
      <c r="O931" t="s">
        <v>5917</v>
      </c>
      <c r="P931" t="s">
        <v>5918</v>
      </c>
      <c r="Q931" t="s">
        <v>5919</v>
      </c>
      <c r="R931">
        <v>63000</v>
      </c>
      <c r="S931">
        <v>76000</v>
      </c>
      <c r="T931">
        <v>0.1711</v>
      </c>
      <c r="U931" t="s">
        <v>5920</v>
      </c>
      <c r="V931">
        <v>12</v>
      </c>
      <c r="W931" s="1">
        <v>44617</v>
      </c>
      <c r="X931" t="s">
        <v>5894</v>
      </c>
      <c r="Y931">
        <v>252</v>
      </c>
      <c r="Z931">
        <v>75</v>
      </c>
      <c r="AA931">
        <v>289</v>
      </c>
      <c r="AB931">
        <v>48</v>
      </c>
      <c r="AC931">
        <v>10</v>
      </c>
      <c r="AD931">
        <v>3024000</v>
      </c>
      <c r="AE931" t="s">
        <v>6025</v>
      </c>
      <c r="AF931" s="1">
        <v>46203</v>
      </c>
      <c r="AG931" t="s">
        <v>6591</v>
      </c>
      <c r="AH931" t="s">
        <v>6027</v>
      </c>
      <c r="AI931" t="s">
        <v>6028</v>
      </c>
      <c r="AJ931" t="s">
        <v>6924</v>
      </c>
      <c r="AK931">
        <v>228000</v>
      </c>
      <c r="AL931">
        <v>21591.599999999999</v>
      </c>
      <c r="AM931">
        <v>206408.4</v>
      </c>
      <c r="AN931">
        <v>189000</v>
      </c>
      <c r="AO931">
        <v>17408.400000000001</v>
      </c>
      <c r="AP931">
        <v>8.43E-2</v>
      </c>
    </row>
    <row r="932" spans="1:42" x14ac:dyDescent="0.35">
      <c r="A932" t="s">
        <v>1576</v>
      </c>
      <c r="B932" s="1">
        <v>45009</v>
      </c>
      <c r="C932" t="s">
        <v>1504</v>
      </c>
      <c r="D932" t="s">
        <v>42</v>
      </c>
      <c r="E932">
        <v>2</v>
      </c>
      <c r="F932" t="s">
        <v>24</v>
      </c>
      <c r="G932" t="s">
        <v>96</v>
      </c>
      <c r="H932" t="s">
        <v>17</v>
      </c>
      <c r="I932" t="s">
        <v>43</v>
      </c>
      <c r="J932" t="s">
        <v>39</v>
      </c>
      <c r="K932">
        <v>2023</v>
      </c>
      <c r="L932" t="s">
        <v>20</v>
      </c>
      <c r="M932" t="s">
        <v>5897</v>
      </c>
      <c r="N932" t="s">
        <v>5889</v>
      </c>
      <c r="O932" t="s">
        <v>5898</v>
      </c>
      <c r="P932" t="s">
        <v>5899</v>
      </c>
      <c r="Q932" t="s">
        <v>5900</v>
      </c>
      <c r="R932">
        <v>31000</v>
      </c>
      <c r="S932">
        <v>38000</v>
      </c>
      <c r="T932">
        <v>0.1842</v>
      </c>
      <c r="U932" t="s">
        <v>5901</v>
      </c>
      <c r="V932">
        <v>12</v>
      </c>
      <c r="W932" s="1">
        <v>45246</v>
      </c>
      <c r="X932" t="s">
        <v>5894</v>
      </c>
      <c r="Y932">
        <v>278</v>
      </c>
      <c r="Z932">
        <v>80</v>
      </c>
      <c r="AA932">
        <v>346</v>
      </c>
      <c r="AB932">
        <v>0</v>
      </c>
      <c r="AC932">
        <v>10</v>
      </c>
      <c r="AD932">
        <v>0</v>
      </c>
      <c r="AE932" t="s">
        <v>6029</v>
      </c>
      <c r="AF932" s="1">
        <v>46203</v>
      </c>
      <c r="AG932" t="s">
        <v>6467</v>
      </c>
      <c r="AH932" t="s">
        <v>6027</v>
      </c>
      <c r="AI932" t="s">
        <v>6028</v>
      </c>
      <c r="AJ932" t="s">
        <v>6924</v>
      </c>
      <c r="AK932">
        <v>76000</v>
      </c>
      <c r="AL932">
        <v>7949.6</v>
      </c>
      <c r="AM932">
        <v>68050.399999999994</v>
      </c>
      <c r="AN932">
        <v>62000</v>
      </c>
      <c r="AO932">
        <v>6050.4</v>
      </c>
      <c r="AP932">
        <v>8.8900000000000007E-2</v>
      </c>
    </row>
    <row r="933" spans="1:42" hidden="1" x14ac:dyDescent="0.35">
      <c r="A933" t="s">
        <v>1577</v>
      </c>
      <c r="B933" s="1">
        <v>45007</v>
      </c>
      <c r="C933" t="s">
        <v>729</v>
      </c>
      <c r="D933" t="s">
        <v>82</v>
      </c>
      <c r="E933">
        <v>4</v>
      </c>
      <c r="F933" t="s">
        <v>30</v>
      </c>
      <c r="G933" t="s">
        <v>16</v>
      </c>
      <c r="H933" t="s">
        <v>17</v>
      </c>
      <c r="I933" t="s">
        <v>18</v>
      </c>
      <c r="J933" t="s">
        <v>39</v>
      </c>
      <c r="K933">
        <v>2023</v>
      </c>
      <c r="L933" t="s">
        <v>20</v>
      </c>
      <c r="M933" t="s">
        <v>5895</v>
      </c>
      <c r="N933" t="s">
        <v>5889</v>
      </c>
      <c r="O933" t="s">
        <v>5890</v>
      </c>
      <c r="P933" t="s">
        <v>5891</v>
      </c>
      <c r="Q933" t="s">
        <v>5896</v>
      </c>
      <c r="R933">
        <v>78000</v>
      </c>
      <c r="S933">
        <v>95000</v>
      </c>
      <c r="T933">
        <v>0.1789</v>
      </c>
      <c r="U933" t="s">
        <v>5893</v>
      </c>
      <c r="V933">
        <v>12</v>
      </c>
      <c r="W933" s="1">
        <v>45187</v>
      </c>
      <c r="X933" t="s">
        <v>5894</v>
      </c>
      <c r="Y933">
        <v>351</v>
      </c>
      <c r="Z933">
        <v>112</v>
      </c>
      <c r="AA933">
        <v>335</v>
      </c>
      <c r="AB933">
        <v>32</v>
      </c>
      <c r="AC933">
        <v>10</v>
      </c>
      <c r="AD933">
        <v>2496000</v>
      </c>
      <c r="AE933" t="s">
        <v>6025</v>
      </c>
      <c r="AF933" s="1">
        <v>46203</v>
      </c>
      <c r="AG933" t="s">
        <v>6251</v>
      </c>
      <c r="AH933" t="s">
        <v>6027</v>
      </c>
      <c r="AI933" t="s">
        <v>6028</v>
      </c>
      <c r="AJ933" t="s">
        <v>6924</v>
      </c>
      <c r="AK933">
        <v>380000</v>
      </c>
      <c r="AL933">
        <v>12502</v>
      </c>
      <c r="AM933">
        <v>367498</v>
      </c>
      <c r="AN933">
        <v>312000</v>
      </c>
      <c r="AO933">
        <v>55498</v>
      </c>
      <c r="AP933">
        <v>0.151</v>
      </c>
    </row>
    <row r="934" spans="1:42" hidden="1" x14ac:dyDescent="0.35">
      <c r="A934" t="s">
        <v>1578</v>
      </c>
      <c r="B934" s="1">
        <v>45205</v>
      </c>
      <c r="C934" t="s">
        <v>1579</v>
      </c>
      <c r="D934" t="s">
        <v>82</v>
      </c>
      <c r="E934">
        <v>3</v>
      </c>
      <c r="F934" t="s">
        <v>15</v>
      </c>
      <c r="G934" t="s">
        <v>31</v>
      </c>
      <c r="H934" t="s">
        <v>25</v>
      </c>
      <c r="I934" t="s">
        <v>33</v>
      </c>
      <c r="J934" t="s">
        <v>55</v>
      </c>
      <c r="K934">
        <v>2023</v>
      </c>
      <c r="L934" t="s">
        <v>51</v>
      </c>
      <c r="M934" t="s">
        <v>5895</v>
      </c>
      <c r="N934" t="s">
        <v>5889</v>
      </c>
      <c r="O934" t="s">
        <v>5890</v>
      </c>
      <c r="P934" t="s">
        <v>5891</v>
      </c>
      <c r="Q934" t="s">
        <v>5896</v>
      </c>
      <c r="R934">
        <v>78000</v>
      </c>
      <c r="S934">
        <v>95000</v>
      </c>
      <c r="T934">
        <v>0.1789</v>
      </c>
      <c r="U934" t="s">
        <v>5893</v>
      </c>
      <c r="V934">
        <v>12</v>
      </c>
      <c r="W934" s="1">
        <v>45187</v>
      </c>
      <c r="X934" t="s">
        <v>5894</v>
      </c>
      <c r="Y934">
        <v>351</v>
      </c>
      <c r="Z934">
        <v>112</v>
      </c>
      <c r="AA934">
        <v>335</v>
      </c>
      <c r="AB934">
        <v>32</v>
      </c>
      <c r="AC934">
        <v>10</v>
      </c>
      <c r="AD934">
        <v>2496000</v>
      </c>
      <c r="AE934" t="s">
        <v>6025</v>
      </c>
      <c r="AF934" s="1">
        <v>46203</v>
      </c>
      <c r="AG934" t="s">
        <v>6592</v>
      </c>
      <c r="AH934" t="s">
        <v>6027</v>
      </c>
      <c r="AI934" t="s">
        <v>6028</v>
      </c>
      <c r="AJ934" t="s">
        <v>6925</v>
      </c>
      <c r="AK934">
        <v>285000</v>
      </c>
      <c r="AL934">
        <v>21774</v>
      </c>
      <c r="AM934">
        <v>263226</v>
      </c>
      <c r="AN934">
        <v>234000</v>
      </c>
      <c r="AO934">
        <v>29226</v>
      </c>
      <c r="AP934">
        <v>0.111</v>
      </c>
    </row>
    <row r="935" spans="1:42" hidden="1" x14ac:dyDescent="0.35">
      <c r="A935" t="s">
        <v>1580</v>
      </c>
      <c r="B935" s="1">
        <v>45083</v>
      </c>
      <c r="C935" t="s">
        <v>1001</v>
      </c>
      <c r="D935" t="s">
        <v>70</v>
      </c>
      <c r="E935">
        <v>1</v>
      </c>
      <c r="F935" t="s">
        <v>24</v>
      </c>
      <c r="G935" t="s">
        <v>71</v>
      </c>
      <c r="H935" t="s">
        <v>17</v>
      </c>
      <c r="I935" t="s">
        <v>26</v>
      </c>
      <c r="J935" t="s">
        <v>34</v>
      </c>
      <c r="K935">
        <v>2023</v>
      </c>
      <c r="L935" t="s">
        <v>35</v>
      </c>
      <c r="M935" t="s">
        <v>5970</v>
      </c>
      <c r="N935" t="s">
        <v>5949</v>
      </c>
      <c r="O935" t="s">
        <v>5971</v>
      </c>
      <c r="P935" t="s">
        <v>5922</v>
      </c>
      <c r="Q935" t="s">
        <v>5972</v>
      </c>
      <c r="R935">
        <v>9500</v>
      </c>
      <c r="S935">
        <v>12000</v>
      </c>
      <c r="T935">
        <v>0.20830000000000001</v>
      </c>
      <c r="U935" t="s">
        <v>5920</v>
      </c>
      <c r="V935">
        <v>12</v>
      </c>
      <c r="W935" s="1">
        <v>44840</v>
      </c>
      <c r="X935" t="s">
        <v>5894</v>
      </c>
      <c r="Y935">
        <v>160</v>
      </c>
      <c r="Z935">
        <v>82</v>
      </c>
      <c r="AA935">
        <v>171</v>
      </c>
      <c r="AB935">
        <v>27</v>
      </c>
      <c r="AC935">
        <v>10</v>
      </c>
      <c r="AD935">
        <v>256500</v>
      </c>
      <c r="AE935" t="s">
        <v>6025</v>
      </c>
      <c r="AF935" s="1">
        <v>46203</v>
      </c>
      <c r="AG935" t="s">
        <v>6437</v>
      </c>
      <c r="AH935" t="s">
        <v>6035</v>
      </c>
      <c r="AI935" t="s">
        <v>6028</v>
      </c>
      <c r="AJ935" t="s">
        <v>6924</v>
      </c>
      <c r="AK935">
        <v>12000</v>
      </c>
      <c r="AL935">
        <v>46.8</v>
      </c>
      <c r="AM935">
        <v>11953.2</v>
      </c>
      <c r="AN935">
        <v>9500</v>
      </c>
      <c r="AO935">
        <v>2453.1999999999998</v>
      </c>
      <c r="AP935">
        <v>0.20519999999999999</v>
      </c>
    </row>
    <row r="936" spans="1:42" hidden="1" x14ac:dyDescent="0.35">
      <c r="A936" t="s">
        <v>1581</v>
      </c>
      <c r="B936" s="1">
        <v>45035</v>
      </c>
      <c r="C936" t="s">
        <v>1582</v>
      </c>
      <c r="D936" t="s">
        <v>38</v>
      </c>
      <c r="E936">
        <v>1</v>
      </c>
      <c r="F936" t="s">
        <v>24</v>
      </c>
      <c r="G936" t="s">
        <v>16</v>
      </c>
      <c r="H936" t="s">
        <v>25</v>
      </c>
      <c r="I936" t="s">
        <v>43</v>
      </c>
      <c r="J936" t="s">
        <v>44</v>
      </c>
      <c r="K936">
        <v>2023</v>
      </c>
      <c r="L936" t="s">
        <v>35</v>
      </c>
      <c r="M936" t="s">
        <v>5981</v>
      </c>
      <c r="N936" t="s">
        <v>5974</v>
      </c>
      <c r="O936" t="s">
        <v>5982</v>
      </c>
      <c r="P936" t="s">
        <v>5983</v>
      </c>
      <c r="Q936" t="s">
        <v>5984</v>
      </c>
      <c r="R936">
        <v>3700</v>
      </c>
      <c r="S936">
        <v>4800</v>
      </c>
      <c r="T936">
        <v>0.22919999999999999</v>
      </c>
      <c r="U936" t="s">
        <v>5920</v>
      </c>
      <c r="V936">
        <v>24</v>
      </c>
      <c r="W936" s="1">
        <v>45552</v>
      </c>
      <c r="X936" t="s">
        <v>5894</v>
      </c>
      <c r="Y936">
        <v>158</v>
      </c>
      <c r="Z936">
        <v>108</v>
      </c>
      <c r="AA936">
        <v>132</v>
      </c>
      <c r="AB936">
        <v>61</v>
      </c>
      <c r="AC936">
        <v>10</v>
      </c>
      <c r="AD936">
        <v>225700</v>
      </c>
      <c r="AE936" t="s">
        <v>6025</v>
      </c>
      <c r="AF936" s="1">
        <v>46203</v>
      </c>
      <c r="AG936" t="s">
        <v>6593</v>
      </c>
      <c r="AH936" t="s">
        <v>6027</v>
      </c>
      <c r="AI936" t="s">
        <v>6028</v>
      </c>
      <c r="AJ936" t="s">
        <v>6924</v>
      </c>
      <c r="AK936">
        <v>4800</v>
      </c>
      <c r="AL936">
        <v>481.92</v>
      </c>
      <c r="AM936">
        <v>4318.08</v>
      </c>
      <c r="AN936">
        <v>3700</v>
      </c>
      <c r="AO936">
        <v>618.08000000000004</v>
      </c>
      <c r="AP936">
        <v>0.1431</v>
      </c>
    </row>
    <row r="937" spans="1:42" hidden="1" x14ac:dyDescent="0.35">
      <c r="A937" t="s">
        <v>1583</v>
      </c>
      <c r="B937" s="1">
        <v>45058</v>
      </c>
      <c r="C937" t="s">
        <v>1584</v>
      </c>
      <c r="D937" t="s">
        <v>180</v>
      </c>
      <c r="E937">
        <v>1</v>
      </c>
      <c r="F937" t="s">
        <v>128</v>
      </c>
      <c r="G937" t="s">
        <v>96</v>
      </c>
      <c r="H937" t="s">
        <v>32</v>
      </c>
      <c r="I937" t="s">
        <v>18</v>
      </c>
      <c r="J937" t="s">
        <v>75</v>
      </c>
      <c r="K937">
        <v>2023</v>
      </c>
      <c r="L937" t="s">
        <v>35</v>
      </c>
      <c r="M937" t="s">
        <v>5956</v>
      </c>
      <c r="N937" t="s">
        <v>5949</v>
      </c>
      <c r="O937" t="s">
        <v>5957</v>
      </c>
      <c r="P937" t="s">
        <v>5958</v>
      </c>
      <c r="Q937" t="s">
        <v>5959</v>
      </c>
      <c r="R937">
        <v>3100</v>
      </c>
      <c r="S937">
        <v>4200</v>
      </c>
      <c r="T937">
        <v>0.26190000000000002</v>
      </c>
      <c r="U937" t="s">
        <v>5909</v>
      </c>
      <c r="V937">
        <v>12</v>
      </c>
      <c r="W937" s="1">
        <v>45029</v>
      </c>
      <c r="X937" t="s">
        <v>5894</v>
      </c>
      <c r="Y937">
        <v>165</v>
      </c>
      <c r="Z937">
        <v>119</v>
      </c>
      <c r="AA937">
        <v>218</v>
      </c>
      <c r="AB937">
        <v>22</v>
      </c>
      <c r="AC937">
        <v>10</v>
      </c>
      <c r="AD937">
        <v>68200</v>
      </c>
      <c r="AE937" t="s">
        <v>6025</v>
      </c>
      <c r="AF937" s="1">
        <v>46203</v>
      </c>
      <c r="AG937" t="s">
        <v>6594</v>
      </c>
      <c r="AH937" t="s">
        <v>6027</v>
      </c>
      <c r="AI937" t="s">
        <v>6028</v>
      </c>
      <c r="AJ937" t="s">
        <v>6924</v>
      </c>
      <c r="AK937">
        <v>4200</v>
      </c>
      <c r="AL937">
        <v>315.42</v>
      </c>
      <c r="AM937">
        <v>3884.58</v>
      </c>
      <c r="AN937">
        <v>3100</v>
      </c>
      <c r="AO937">
        <v>784.58</v>
      </c>
      <c r="AP937">
        <v>0.20200000000000001</v>
      </c>
    </row>
    <row r="938" spans="1:42" hidden="1" x14ac:dyDescent="0.35">
      <c r="A938" t="s">
        <v>1585</v>
      </c>
      <c r="B938" s="1">
        <v>45012</v>
      </c>
      <c r="C938" t="s">
        <v>1347</v>
      </c>
      <c r="D938" t="s">
        <v>29</v>
      </c>
      <c r="E938">
        <v>1</v>
      </c>
      <c r="F938" t="s">
        <v>30</v>
      </c>
      <c r="G938" t="s">
        <v>16</v>
      </c>
      <c r="H938" t="s">
        <v>32</v>
      </c>
      <c r="I938" t="s">
        <v>33</v>
      </c>
      <c r="J938" t="s">
        <v>39</v>
      </c>
      <c r="K938">
        <v>2023</v>
      </c>
      <c r="L938" t="s">
        <v>20</v>
      </c>
      <c r="M938" t="s">
        <v>5985</v>
      </c>
      <c r="N938" t="s">
        <v>5974</v>
      </c>
      <c r="O938" t="s">
        <v>5986</v>
      </c>
      <c r="P938" t="s">
        <v>5979</v>
      </c>
      <c r="Q938" t="s">
        <v>5987</v>
      </c>
      <c r="R938">
        <v>500</v>
      </c>
      <c r="S938">
        <v>750</v>
      </c>
      <c r="T938">
        <v>0.33329999999999999</v>
      </c>
      <c r="U938" t="s">
        <v>5920</v>
      </c>
      <c r="V938">
        <v>24</v>
      </c>
      <c r="W938" s="1">
        <v>45007</v>
      </c>
      <c r="X938" t="s">
        <v>5894</v>
      </c>
      <c r="Y938">
        <v>294</v>
      </c>
      <c r="Z938">
        <v>81</v>
      </c>
      <c r="AA938">
        <v>264</v>
      </c>
      <c r="AB938">
        <v>82</v>
      </c>
      <c r="AC938">
        <v>10</v>
      </c>
      <c r="AD938">
        <v>41000</v>
      </c>
      <c r="AE938" t="s">
        <v>6025</v>
      </c>
      <c r="AF938" s="1">
        <v>46203</v>
      </c>
      <c r="AG938" t="s">
        <v>6441</v>
      </c>
      <c r="AH938" t="s">
        <v>6027</v>
      </c>
      <c r="AI938" t="s">
        <v>6028</v>
      </c>
      <c r="AJ938" t="s">
        <v>6924</v>
      </c>
      <c r="AK938">
        <v>750</v>
      </c>
      <c r="AL938">
        <v>45</v>
      </c>
      <c r="AM938">
        <v>705</v>
      </c>
      <c r="AN938">
        <v>500</v>
      </c>
      <c r="AO938">
        <v>205</v>
      </c>
      <c r="AP938">
        <v>0.2908</v>
      </c>
    </row>
    <row r="939" spans="1:42" x14ac:dyDescent="0.35">
      <c r="A939" t="s">
        <v>1586</v>
      </c>
      <c r="B939" s="1">
        <v>45265</v>
      </c>
      <c r="C939" t="s">
        <v>756</v>
      </c>
      <c r="D939" t="s">
        <v>195</v>
      </c>
      <c r="E939">
        <v>4</v>
      </c>
      <c r="F939" t="s">
        <v>30</v>
      </c>
      <c r="G939" t="s">
        <v>16</v>
      </c>
      <c r="H939" t="s">
        <v>17</v>
      </c>
      <c r="I939" t="s">
        <v>43</v>
      </c>
      <c r="J939" t="s">
        <v>155</v>
      </c>
      <c r="K939">
        <v>2023</v>
      </c>
      <c r="L939" t="s">
        <v>51</v>
      </c>
      <c r="M939" t="s">
        <v>5912</v>
      </c>
      <c r="N939" t="s">
        <v>5913</v>
      </c>
      <c r="O939" t="s">
        <v>5914</v>
      </c>
      <c r="P939" t="s">
        <v>5891</v>
      </c>
      <c r="Q939" t="s">
        <v>5915</v>
      </c>
      <c r="R939">
        <v>125000</v>
      </c>
      <c r="S939">
        <v>148000</v>
      </c>
      <c r="T939">
        <v>0.15540000000000001</v>
      </c>
      <c r="U939" t="s">
        <v>5893</v>
      </c>
      <c r="V939">
        <v>12</v>
      </c>
      <c r="W939" s="1">
        <v>44787</v>
      </c>
      <c r="X939" t="s">
        <v>5894</v>
      </c>
      <c r="Y939">
        <v>168</v>
      </c>
      <c r="Z939">
        <v>62</v>
      </c>
      <c r="AA939">
        <v>271</v>
      </c>
      <c r="AB939">
        <v>0</v>
      </c>
      <c r="AC939">
        <v>10</v>
      </c>
      <c r="AD939">
        <v>0</v>
      </c>
      <c r="AE939" t="s">
        <v>6029</v>
      </c>
      <c r="AF939" s="1">
        <v>46203</v>
      </c>
      <c r="AG939" t="s">
        <v>6430</v>
      </c>
      <c r="AH939" t="s">
        <v>6035</v>
      </c>
      <c r="AI939" t="s">
        <v>6028</v>
      </c>
      <c r="AJ939" t="s">
        <v>6925</v>
      </c>
      <c r="AK939">
        <v>592000</v>
      </c>
      <c r="AL939">
        <v>44222.400000000001</v>
      </c>
      <c r="AM939">
        <v>547777.6</v>
      </c>
      <c r="AN939">
        <v>500000</v>
      </c>
      <c r="AO939">
        <v>47777.599999999999</v>
      </c>
      <c r="AP939">
        <v>8.72E-2</v>
      </c>
    </row>
    <row r="940" spans="1:42" hidden="1" x14ac:dyDescent="0.35">
      <c r="A940" t="s">
        <v>1587</v>
      </c>
      <c r="B940" s="1">
        <v>45273</v>
      </c>
      <c r="C940" t="s">
        <v>86</v>
      </c>
      <c r="D940" t="s">
        <v>82</v>
      </c>
      <c r="E940">
        <v>1</v>
      </c>
      <c r="F940" t="s">
        <v>128</v>
      </c>
      <c r="G940" t="s">
        <v>31</v>
      </c>
      <c r="H940" t="s">
        <v>32</v>
      </c>
      <c r="I940" t="s">
        <v>18</v>
      </c>
      <c r="J940" t="s">
        <v>155</v>
      </c>
      <c r="K940">
        <v>2023</v>
      </c>
      <c r="L940" t="s">
        <v>51</v>
      </c>
      <c r="M940" t="s">
        <v>5895</v>
      </c>
      <c r="N940" t="s">
        <v>5889</v>
      </c>
      <c r="O940" t="s">
        <v>5890</v>
      </c>
      <c r="P940" t="s">
        <v>5891</v>
      </c>
      <c r="Q940" t="s">
        <v>5896</v>
      </c>
      <c r="R940">
        <v>78000</v>
      </c>
      <c r="S940">
        <v>95000</v>
      </c>
      <c r="T940">
        <v>0.1789</v>
      </c>
      <c r="U940" t="s">
        <v>5893</v>
      </c>
      <c r="V940">
        <v>12</v>
      </c>
      <c r="W940" s="1">
        <v>45187</v>
      </c>
      <c r="X940" t="s">
        <v>5894</v>
      </c>
      <c r="Y940">
        <v>351</v>
      </c>
      <c r="Z940">
        <v>112</v>
      </c>
      <c r="AA940">
        <v>335</v>
      </c>
      <c r="AB940">
        <v>32</v>
      </c>
      <c r="AC940">
        <v>10</v>
      </c>
      <c r="AD940">
        <v>2496000</v>
      </c>
      <c r="AE940" t="s">
        <v>6025</v>
      </c>
      <c r="AF940" s="1">
        <v>46203</v>
      </c>
      <c r="AG940" t="s">
        <v>6058</v>
      </c>
      <c r="AH940" t="s">
        <v>6027</v>
      </c>
      <c r="AI940" t="s">
        <v>6028</v>
      </c>
      <c r="AJ940" t="s">
        <v>6925</v>
      </c>
      <c r="AK940">
        <v>95000</v>
      </c>
      <c r="AL940">
        <v>11941.5</v>
      </c>
      <c r="AM940">
        <v>83058.5</v>
      </c>
      <c r="AN940">
        <v>78000</v>
      </c>
      <c r="AO940">
        <v>5058.5</v>
      </c>
      <c r="AP940">
        <v>6.0900000000000003E-2</v>
      </c>
    </row>
    <row r="941" spans="1:42" hidden="1" x14ac:dyDescent="0.35">
      <c r="A941" t="s">
        <v>1588</v>
      </c>
      <c r="B941" s="1">
        <v>45107</v>
      </c>
      <c r="C941" t="s">
        <v>264</v>
      </c>
      <c r="D941" t="s">
        <v>137</v>
      </c>
      <c r="E941">
        <v>1</v>
      </c>
      <c r="F941" t="s">
        <v>24</v>
      </c>
      <c r="G941" t="s">
        <v>96</v>
      </c>
      <c r="H941" t="s">
        <v>17</v>
      </c>
      <c r="I941" t="s">
        <v>43</v>
      </c>
      <c r="J941" t="s">
        <v>34</v>
      </c>
      <c r="K941">
        <v>2023</v>
      </c>
      <c r="L941" t="s">
        <v>35</v>
      </c>
      <c r="M941" t="s">
        <v>5930</v>
      </c>
      <c r="N941" t="s">
        <v>5931</v>
      </c>
      <c r="O941" t="s">
        <v>5932</v>
      </c>
      <c r="P941" t="s">
        <v>5891</v>
      </c>
      <c r="Q941" t="s">
        <v>5933</v>
      </c>
      <c r="R941">
        <v>14800</v>
      </c>
      <c r="S941">
        <v>18500</v>
      </c>
      <c r="T941">
        <v>0.2</v>
      </c>
      <c r="U941" t="s">
        <v>5893</v>
      </c>
      <c r="V941">
        <v>12</v>
      </c>
      <c r="W941" s="1">
        <v>45474</v>
      </c>
      <c r="X941" t="s">
        <v>5894</v>
      </c>
      <c r="Y941">
        <v>213</v>
      </c>
      <c r="Z941">
        <v>93</v>
      </c>
      <c r="AA941">
        <v>278</v>
      </c>
      <c r="AB941">
        <v>42</v>
      </c>
      <c r="AC941">
        <v>10</v>
      </c>
      <c r="AD941">
        <v>621600</v>
      </c>
      <c r="AE941" t="s">
        <v>6025</v>
      </c>
      <c r="AF941" s="1">
        <v>46203</v>
      </c>
      <c r="AG941" t="s">
        <v>6161</v>
      </c>
      <c r="AH941" t="s">
        <v>6035</v>
      </c>
      <c r="AI941" t="s">
        <v>6028</v>
      </c>
      <c r="AJ941" t="s">
        <v>6924</v>
      </c>
      <c r="AK941">
        <v>18500</v>
      </c>
      <c r="AL941">
        <v>1465.2</v>
      </c>
      <c r="AM941">
        <v>17034.8</v>
      </c>
      <c r="AN941">
        <v>14800</v>
      </c>
      <c r="AO941">
        <v>2234.8000000000002</v>
      </c>
      <c r="AP941">
        <v>0.13120000000000001</v>
      </c>
    </row>
    <row r="942" spans="1:42" hidden="1" x14ac:dyDescent="0.35">
      <c r="A942" t="s">
        <v>1589</v>
      </c>
      <c r="B942" s="1">
        <v>45203</v>
      </c>
      <c r="C942" t="s">
        <v>892</v>
      </c>
      <c r="D942" t="s">
        <v>118</v>
      </c>
      <c r="E942">
        <v>1</v>
      </c>
      <c r="F942" t="s">
        <v>48</v>
      </c>
      <c r="G942" t="s">
        <v>16</v>
      </c>
      <c r="H942" t="s">
        <v>25</v>
      </c>
      <c r="I942" t="s">
        <v>33</v>
      </c>
      <c r="J942" t="s">
        <v>55</v>
      </c>
      <c r="K942">
        <v>2023</v>
      </c>
      <c r="L942" t="s">
        <v>51</v>
      </c>
      <c r="M942" t="s">
        <v>5902</v>
      </c>
      <c r="N942" t="s">
        <v>5889</v>
      </c>
      <c r="O942" t="s">
        <v>5898</v>
      </c>
      <c r="P942" t="s">
        <v>5899</v>
      </c>
      <c r="Q942" t="s">
        <v>5903</v>
      </c>
      <c r="R942">
        <v>74000</v>
      </c>
      <c r="S942">
        <v>88000</v>
      </c>
      <c r="T942">
        <v>0.15909999999999999</v>
      </c>
      <c r="U942" t="s">
        <v>5901</v>
      </c>
      <c r="V942">
        <v>12</v>
      </c>
      <c r="W942" s="1">
        <v>45459</v>
      </c>
      <c r="X942" t="s">
        <v>5894</v>
      </c>
      <c r="Y942">
        <v>214</v>
      </c>
      <c r="Z942">
        <v>97</v>
      </c>
      <c r="AA942">
        <v>218</v>
      </c>
      <c r="AB942">
        <v>43</v>
      </c>
      <c r="AC942">
        <v>10</v>
      </c>
      <c r="AD942">
        <v>3182000</v>
      </c>
      <c r="AE942" t="s">
        <v>6025</v>
      </c>
      <c r="AF942" s="1">
        <v>46203</v>
      </c>
      <c r="AG942" t="s">
        <v>6471</v>
      </c>
      <c r="AH942" t="s">
        <v>6027</v>
      </c>
      <c r="AI942" t="s">
        <v>6028</v>
      </c>
      <c r="AJ942" t="s">
        <v>6925</v>
      </c>
      <c r="AK942">
        <v>88000</v>
      </c>
      <c r="AL942">
        <v>10208</v>
      </c>
      <c r="AM942">
        <v>77792</v>
      </c>
      <c r="AN942">
        <v>74000</v>
      </c>
      <c r="AO942">
        <v>3792</v>
      </c>
      <c r="AP942">
        <v>4.87E-2</v>
      </c>
    </row>
    <row r="943" spans="1:42" hidden="1" x14ac:dyDescent="0.35">
      <c r="A943" t="s">
        <v>1590</v>
      </c>
      <c r="B943" s="1">
        <v>45107</v>
      </c>
      <c r="C943" t="s">
        <v>1591</v>
      </c>
      <c r="D943" t="s">
        <v>74</v>
      </c>
      <c r="E943">
        <v>2</v>
      </c>
      <c r="F943" t="s">
        <v>128</v>
      </c>
      <c r="G943" t="s">
        <v>16</v>
      </c>
      <c r="H943" t="s">
        <v>32</v>
      </c>
      <c r="I943" t="s">
        <v>33</v>
      </c>
      <c r="J943" t="s">
        <v>34</v>
      </c>
      <c r="K943">
        <v>2023</v>
      </c>
      <c r="L943" t="s">
        <v>35</v>
      </c>
      <c r="M943" t="s">
        <v>5963</v>
      </c>
      <c r="N943" t="s">
        <v>5949</v>
      </c>
      <c r="O943" t="s">
        <v>5964</v>
      </c>
      <c r="P943" t="s">
        <v>5951</v>
      </c>
      <c r="Q943" t="s">
        <v>5965</v>
      </c>
      <c r="R943">
        <v>5700</v>
      </c>
      <c r="S943">
        <v>7500</v>
      </c>
      <c r="T943">
        <v>0.24</v>
      </c>
      <c r="U943" t="s">
        <v>5940</v>
      </c>
      <c r="V943">
        <v>12</v>
      </c>
      <c r="W943" s="1">
        <v>44865</v>
      </c>
      <c r="X943" t="s">
        <v>5894</v>
      </c>
      <c r="Y943">
        <v>145</v>
      </c>
      <c r="Z943">
        <v>60</v>
      </c>
      <c r="AA943">
        <v>189</v>
      </c>
      <c r="AB943">
        <v>10</v>
      </c>
      <c r="AC943">
        <v>10</v>
      </c>
      <c r="AD943">
        <v>57000</v>
      </c>
      <c r="AE943" t="s">
        <v>6025</v>
      </c>
      <c r="AF943" s="1">
        <v>46203</v>
      </c>
      <c r="AG943" t="s">
        <v>6595</v>
      </c>
      <c r="AH943" t="s">
        <v>6027</v>
      </c>
      <c r="AI943" t="s">
        <v>6028</v>
      </c>
      <c r="AJ943" t="s">
        <v>6924</v>
      </c>
      <c r="AK943">
        <v>15000</v>
      </c>
      <c r="AL943">
        <v>2146.5</v>
      </c>
      <c r="AM943">
        <v>12853.5</v>
      </c>
      <c r="AN943">
        <v>11400</v>
      </c>
      <c r="AO943">
        <v>1453.5</v>
      </c>
      <c r="AP943">
        <v>0.11310000000000001</v>
      </c>
    </row>
    <row r="944" spans="1:42" x14ac:dyDescent="0.35">
      <c r="A944" t="s">
        <v>1592</v>
      </c>
      <c r="B944" s="1">
        <v>45211</v>
      </c>
      <c r="C944" t="s">
        <v>593</v>
      </c>
      <c r="D944" t="s">
        <v>42</v>
      </c>
      <c r="E944">
        <v>1</v>
      </c>
      <c r="F944" t="s">
        <v>58</v>
      </c>
      <c r="G944" t="s">
        <v>31</v>
      </c>
      <c r="H944" t="s">
        <v>25</v>
      </c>
      <c r="I944" t="s">
        <v>26</v>
      </c>
      <c r="J944" t="s">
        <v>55</v>
      </c>
      <c r="K944">
        <v>2023</v>
      </c>
      <c r="L944" t="s">
        <v>51</v>
      </c>
      <c r="M944" t="s">
        <v>5897</v>
      </c>
      <c r="N944" t="s">
        <v>5889</v>
      </c>
      <c r="O944" t="s">
        <v>5898</v>
      </c>
      <c r="P944" t="s">
        <v>5899</v>
      </c>
      <c r="Q944" t="s">
        <v>5900</v>
      </c>
      <c r="R944">
        <v>31000</v>
      </c>
      <c r="S944">
        <v>38000</v>
      </c>
      <c r="T944">
        <v>0.1842</v>
      </c>
      <c r="U944" t="s">
        <v>5901</v>
      </c>
      <c r="V944">
        <v>12</v>
      </c>
      <c r="W944" s="1">
        <v>45246</v>
      </c>
      <c r="X944" t="s">
        <v>5894</v>
      </c>
      <c r="Y944">
        <v>278</v>
      </c>
      <c r="Z944">
        <v>80</v>
      </c>
      <c r="AA944">
        <v>346</v>
      </c>
      <c r="AB944">
        <v>0</v>
      </c>
      <c r="AC944">
        <v>10</v>
      </c>
      <c r="AD944">
        <v>0</v>
      </c>
      <c r="AE944" t="s">
        <v>6029</v>
      </c>
      <c r="AF944" s="1">
        <v>46203</v>
      </c>
      <c r="AG944" t="s">
        <v>6189</v>
      </c>
      <c r="AH944" t="s">
        <v>6035</v>
      </c>
      <c r="AI944" t="s">
        <v>6028</v>
      </c>
      <c r="AJ944" t="s">
        <v>6925</v>
      </c>
      <c r="AK944">
        <v>38000</v>
      </c>
      <c r="AL944">
        <v>4434.6000000000004</v>
      </c>
      <c r="AM944">
        <v>33565.4</v>
      </c>
      <c r="AN944">
        <v>31000</v>
      </c>
      <c r="AO944">
        <v>2565.4</v>
      </c>
      <c r="AP944">
        <v>7.6399999999999996E-2</v>
      </c>
    </row>
    <row r="945" spans="1:42" x14ac:dyDescent="0.35">
      <c r="A945" t="s">
        <v>1593</v>
      </c>
      <c r="B945" s="1">
        <v>45037</v>
      </c>
      <c r="C945" t="s">
        <v>1594</v>
      </c>
      <c r="D945" t="s">
        <v>42</v>
      </c>
      <c r="E945">
        <v>1</v>
      </c>
      <c r="F945" t="s">
        <v>58</v>
      </c>
      <c r="G945" t="s">
        <v>31</v>
      </c>
      <c r="H945" t="s">
        <v>32</v>
      </c>
      <c r="I945" t="s">
        <v>26</v>
      </c>
      <c r="J945" t="s">
        <v>44</v>
      </c>
      <c r="K945">
        <v>2023</v>
      </c>
      <c r="L945" t="s">
        <v>35</v>
      </c>
      <c r="M945" t="s">
        <v>5897</v>
      </c>
      <c r="N945" t="s">
        <v>5889</v>
      </c>
      <c r="O945" t="s">
        <v>5898</v>
      </c>
      <c r="P945" t="s">
        <v>5899</v>
      </c>
      <c r="Q945" t="s">
        <v>5900</v>
      </c>
      <c r="R945">
        <v>31000</v>
      </c>
      <c r="S945">
        <v>38000</v>
      </c>
      <c r="T945">
        <v>0.1842</v>
      </c>
      <c r="U945" t="s">
        <v>5901</v>
      </c>
      <c r="V945">
        <v>12</v>
      </c>
      <c r="W945" s="1">
        <v>45246</v>
      </c>
      <c r="X945" t="s">
        <v>5894</v>
      </c>
      <c r="Y945">
        <v>278</v>
      </c>
      <c r="Z945">
        <v>80</v>
      </c>
      <c r="AA945">
        <v>346</v>
      </c>
      <c r="AB945">
        <v>0</v>
      </c>
      <c r="AC945">
        <v>10</v>
      </c>
      <c r="AD945">
        <v>0</v>
      </c>
      <c r="AE945" t="s">
        <v>6029</v>
      </c>
      <c r="AF945" s="1">
        <v>46203</v>
      </c>
      <c r="AG945" t="s">
        <v>6596</v>
      </c>
      <c r="AH945" t="s">
        <v>6035</v>
      </c>
      <c r="AI945" t="s">
        <v>6028</v>
      </c>
      <c r="AJ945" t="s">
        <v>6924</v>
      </c>
      <c r="AK945">
        <v>38000</v>
      </c>
      <c r="AL945">
        <v>1470.6</v>
      </c>
      <c r="AM945">
        <v>36529.4</v>
      </c>
      <c r="AN945">
        <v>31000</v>
      </c>
      <c r="AO945">
        <v>5529.4</v>
      </c>
      <c r="AP945">
        <v>0.15140000000000001</v>
      </c>
    </row>
    <row r="946" spans="1:42" hidden="1" x14ac:dyDescent="0.35">
      <c r="A946" t="s">
        <v>1595</v>
      </c>
      <c r="B946" s="1">
        <v>45130</v>
      </c>
      <c r="C946" t="s">
        <v>1596</v>
      </c>
      <c r="D946" t="s">
        <v>137</v>
      </c>
      <c r="E946">
        <v>2</v>
      </c>
      <c r="F946" t="s">
        <v>48</v>
      </c>
      <c r="G946" t="s">
        <v>96</v>
      </c>
      <c r="H946" t="s">
        <v>32</v>
      </c>
      <c r="I946" t="s">
        <v>33</v>
      </c>
      <c r="J946" t="s">
        <v>97</v>
      </c>
      <c r="K946">
        <v>2023</v>
      </c>
      <c r="L946" t="s">
        <v>60</v>
      </c>
      <c r="M946" t="s">
        <v>5930</v>
      </c>
      <c r="N946" t="s">
        <v>5931</v>
      </c>
      <c r="O946" t="s">
        <v>5932</v>
      </c>
      <c r="P946" t="s">
        <v>5891</v>
      </c>
      <c r="Q946" t="s">
        <v>5933</v>
      </c>
      <c r="R946">
        <v>14800</v>
      </c>
      <c r="S946">
        <v>18500</v>
      </c>
      <c r="T946">
        <v>0.2</v>
      </c>
      <c r="U946" t="s">
        <v>5893</v>
      </c>
      <c r="V946">
        <v>12</v>
      </c>
      <c r="W946" s="1">
        <v>45474</v>
      </c>
      <c r="X946" t="s">
        <v>5894</v>
      </c>
      <c r="Y946">
        <v>213</v>
      </c>
      <c r="Z946">
        <v>93</v>
      </c>
      <c r="AA946">
        <v>278</v>
      </c>
      <c r="AB946">
        <v>42</v>
      </c>
      <c r="AC946">
        <v>10</v>
      </c>
      <c r="AD946">
        <v>621600</v>
      </c>
      <c r="AE946" t="s">
        <v>6025</v>
      </c>
      <c r="AF946" s="1">
        <v>46203</v>
      </c>
      <c r="AG946" t="s">
        <v>6597</v>
      </c>
      <c r="AH946" t="s">
        <v>6035</v>
      </c>
      <c r="AI946" t="s">
        <v>6028</v>
      </c>
      <c r="AJ946" t="s">
        <v>6925</v>
      </c>
      <c r="AK946">
        <v>37000</v>
      </c>
      <c r="AL946">
        <v>4269.8</v>
      </c>
      <c r="AM946">
        <v>32730.2</v>
      </c>
      <c r="AN946">
        <v>29600</v>
      </c>
      <c r="AO946">
        <v>3130.2</v>
      </c>
      <c r="AP946">
        <v>9.5600000000000004E-2</v>
      </c>
    </row>
    <row r="947" spans="1:42" hidden="1" x14ac:dyDescent="0.35">
      <c r="A947" t="s">
        <v>1597</v>
      </c>
      <c r="B947" s="1">
        <v>45230</v>
      </c>
      <c r="C947" t="s">
        <v>1098</v>
      </c>
      <c r="D947" t="s">
        <v>78</v>
      </c>
      <c r="E947">
        <v>2</v>
      </c>
      <c r="F947" t="s">
        <v>128</v>
      </c>
      <c r="G947" t="s">
        <v>16</v>
      </c>
      <c r="H947" t="s">
        <v>32</v>
      </c>
      <c r="I947" t="s">
        <v>18</v>
      </c>
      <c r="J947" t="s">
        <v>55</v>
      </c>
      <c r="K947">
        <v>2023</v>
      </c>
      <c r="L947" t="s">
        <v>51</v>
      </c>
      <c r="M947" t="s">
        <v>5992</v>
      </c>
      <c r="N947" t="s">
        <v>5989</v>
      </c>
      <c r="O947" t="s">
        <v>5993</v>
      </c>
      <c r="P947" t="s">
        <v>5899</v>
      </c>
      <c r="Q947" t="s">
        <v>5994</v>
      </c>
      <c r="R947">
        <v>850</v>
      </c>
      <c r="S947">
        <v>1200</v>
      </c>
      <c r="T947">
        <v>0.29170000000000001</v>
      </c>
      <c r="U947" t="s">
        <v>5901</v>
      </c>
      <c r="V947">
        <v>6</v>
      </c>
      <c r="W947" s="1">
        <v>45066</v>
      </c>
      <c r="X947" t="s">
        <v>5894</v>
      </c>
      <c r="Y947">
        <v>275</v>
      </c>
      <c r="Z947">
        <v>92</v>
      </c>
      <c r="AA947">
        <v>285</v>
      </c>
      <c r="AB947">
        <v>78</v>
      </c>
      <c r="AC947">
        <v>10</v>
      </c>
      <c r="AD947">
        <v>66300</v>
      </c>
      <c r="AE947" t="s">
        <v>6025</v>
      </c>
      <c r="AF947" s="1">
        <v>46203</v>
      </c>
      <c r="AG947" t="s">
        <v>6544</v>
      </c>
      <c r="AH947" t="s">
        <v>6027</v>
      </c>
      <c r="AI947" t="s">
        <v>6028</v>
      </c>
      <c r="AJ947" t="s">
        <v>6925</v>
      </c>
      <c r="AK947">
        <v>2400</v>
      </c>
      <c r="AL947">
        <v>18.72</v>
      </c>
      <c r="AM947">
        <v>2381.2800000000002</v>
      </c>
      <c r="AN947">
        <v>1700</v>
      </c>
      <c r="AO947">
        <v>681.28</v>
      </c>
      <c r="AP947">
        <v>0.28610000000000002</v>
      </c>
    </row>
    <row r="948" spans="1:42" hidden="1" x14ac:dyDescent="0.35">
      <c r="A948" t="s">
        <v>1598</v>
      </c>
      <c r="B948" s="1">
        <v>45053</v>
      </c>
      <c r="C948" t="s">
        <v>1599</v>
      </c>
      <c r="D948" t="s">
        <v>200</v>
      </c>
      <c r="E948">
        <v>1</v>
      </c>
      <c r="F948" t="s">
        <v>128</v>
      </c>
      <c r="G948" t="s">
        <v>67</v>
      </c>
      <c r="H948" t="s">
        <v>17</v>
      </c>
      <c r="I948" t="s">
        <v>43</v>
      </c>
      <c r="J948" t="s">
        <v>75</v>
      </c>
      <c r="K948">
        <v>2023</v>
      </c>
      <c r="L948" t="s">
        <v>35</v>
      </c>
      <c r="M948" t="s">
        <v>5960</v>
      </c>
      <c r="N948" t="s">
        <v>5949</v>
      </c>
      <c r="O948" t="s">
        <v>5961</v>
      </c>
      <c r="P948" t="s">
        <v>5951</v>
      </c>
      <c r="Q948" t="s">
        <v>5962</v>
      </c>
      <c r="R948">
        <v>2100</v>
      </c>
      <c r="S948">
        <v>2800</v>
      </c>
      <c r="T948">
        <v>0.25</v>
      </c>
      <c r="U948" t="s">
        <v>5940</v>
      </c>
      <c r="V948">
        <v>12</v>
      </c>
      <c r="W948" s="1">
        <v>45378</v>
      </c>
      <c r="X948" t="s">
        <v>5894</v>
      </c>
      <c r="Y948">
        <v>198</v>
      </c>
      <c r="Z948">
        <v>79</v>
      </c>
      <c r="AA948">
        <v>243</v>
      </c>
      <c r="AB948">
        <v>87</v>
      </c>
      <c r="AC948">
        <v>10</v>
      </c>
      <c r="AD948">
        <v>182700</v>
      </c>
      <c r="AE948" t="s">
        <v>6025</v>
      </c>
      <c r="AF948" s="1">
        <v>46203</v>
      </c>
      <c r="AG948" t="s">
        <v>6598</v>
      </c>
      <c r="AH948" t="s">
        <v>6035</v>
      </c>
      <c r="AI948" t="s">
        <v>6028</v>
      </c>
      <c r="AJ948" t="s">
        <v>6924</v>
      </c>
      <c r="AK948">
        <v>2800</v>
      </c>
      <c r="AL948">
        <v>68.319999999999993</v>
      </c>
      <c r="AM948">
        <v>2731.68</v>
      </c>
      <c r="AN948">
        <v>2100</v>
      </c>
      <c r="AO948">
        <v>631.67999999999995</v>
      </c>
      <c r="AP948">
        <v>0.23119999999999999</v>
      </c>
    </row>
    <row r="949" spans="1:42" hidden="1" x14ac:dyDescent="0.35">
      <c r="A949" t="s">
        <v>1600</v>
      </c>
      <c r="B949" s="1">
        <v>45245</v>
      </c>
      <c r="C949" t="s">
        <v>596</v>
      </c>
      <c r="D949" t="s">
        <v>82</v>
      </c>
      <c r="E949">
        <v>1</v>
      </c>
      <c r="F949" t="s">
        <v>128</v>
      </c>
      <c r="G949" t="s">
        <v>16</v>
      </c>
      <c r="H949" t="s">
        <v>17</v>
      </c>
      <c r="I949" t="s">
        <v>43</v>
      </c>
      <c r="J949" t="s">
        <v>50</v>
      </c>
      <c r="K949">
        <v>2023</v>
      </c>
      <c r="L949" t="s">
        <v>51</v>
      </c>
      <c r="M949" t="s">
        <v>5895</v>
      </c>
      <c r="N949" t="s">
        <v>5889</v>
      </c>
      <c r="O949" t="s">
        <v>5890</v>
      </c>
      <c r="P949" t="s">
        <v>5891</v>
      </c>
      <c r="Q949" t="s">
        <v>5896</v>
      </c>
      <c r="R949">
        <v>78000</v>
      </c>
      <c r="S949">
        <v>95000</v>
      </c>
      <c r="T949">
        <v>0.1789</v>
      </c>
      <c r="U949" t="s">
        <v>5893</v>
      </c>
      <c r="V949">
        <v>12</v>
      </c>
      <c r="W949" s="1">
        <v>45187</v>
      </c>
      <c r="X949" t="s">
        <v>5894</v>
      </c>
      <c r="Y949">
        <v>351</v>
      </c>
      <c r="Z949">
        <v>112</v>
      </c>
      <c r="AA949">
        <v>335</v>
      </c>
      <c r="AB949">
        <v>32</v>
      </c>
      <c r="AC949">
        <v>10</v>
      </c>
      <c r="AD949">
        <v>2496000</v>
      </c>
      <c r="AE949" t="s">
        <v>6025</v>
      </c>
      <c r="AF949" s="1">
        <v>46203</v>
      </c>
      <c r="AG949" t="s">
        <v>6132</v>
      </c>
      <c r="AH949" t="s">
        <v>6027</v>
      </c>
      <c r="AI949" t="s">
        <v>6028</v>
      </c>
      <c r="AJ949" t="s">
        <v>6925</v>
      </c>
      <c r="AK949">
        <v>95000</v>
      </c>
      <c r="AL949">
        <v>11713.5</v>
      </c>
      <c r="AM949">
        <v>83286.5</v>
      </c>
      <c r="AN949">
        <v>78000</v>
      </c>
      <c r="AO949">
        <v>5286.5</v>
      </c>
      <c r="AP949">
        <v>6.3500000000000001E-2</v>
      </c>
    </row>
    <row r="950" spans="1:42" hidden="1" x14ac:dyDescent="0.35">
      <c r="A950" t="s">
        <v>1601</v>
      </c>
      <c r="B950" s="1">
        <v>45137</v>
      </c>
      <c r="C950" t="s">
        <v>1602</v>
      </c>
      <c r="D950" t="s">
        <v>208</v>
      </c>
      <c r="E950">
        <v>2</v>
      </c>
      <c r="F950" t="s">
        <v>58</v>
      </c>
      <c r="G950" t="s">
        <v>31</v>
      </c>
      <c r="H950" t="s">
        <v>32</v>
      </c>
      <c r="I950" t="s">
        <v>43</v>
      </c>
      <c r="J950" t="s">
        <v>97</v>
      </c>
      <c r="K950">
        <v>2023</v>
      </c>
      <c r="L950" t="s">
        <v>60</v>
      </c>
      <c r="M950" t="s">
        <v>5910</v>
      </c>
      <c r="N950" t="s">
        <v>5889</v>
      </c>
      <c r="O950" t="s">
        <v>5898</v>
      </c>
      <c r="P950" t="s">
        <v>5907</v>
      </c>
      <c r="Q950" t="s">
        <v>5911</v>
      </c>
      <c r="R950">
        <v>10500</v>
      </c>
      <c r="S950">
        <v>13000</v>
      </c>
      <c r="T950">
        <v>0.1923</v>
      </c>
      <c r="U950" t="s">
        <v>5909</v>
      </c>
      <c r="V950">
        <v>12</v>
      </c>
      <c r="W950" s="1">
        <v>45395</v>
      </c>
      <c r="X950" t="s">
        <v>5894</v>
      </c>
      <c r="Y950">
        <v>256</v>
      </c>
      <c r="Z950">
        <v>119</v>
      </c>
      <c r="AA950">
        <v>288</v>
      </c>
      <c r="AB950">
        <v>32</v>
      </c>
      <c r="AC950">
        <v>10</v>
      </c>
      <c r="AD950">
        <v>336000</v>
      </c>
      <c r="AE950" t="s">
        <v>6025</v>
      </c>
      <c r="AF950" s="1">
        <v>46203</v>
      </c>
      <c r="AG950" t="s">
        <v>6599</v>
      </c>
      <c r="AH950" t="s">
        <v>6035</v>
      </c>
      <c r="AI950" t="s">
        <v>6028</v>
      </c>
      <c r="AJ950" t="s">
        <v>6925</v>
      </c>
      <c r="AK950">
        <v>26000</v>
      </c>
      <c r="AL950">
        <v>665.6</v>
      </c>
      <c r="AM950">
        <v>25334.400000000001</v>
      </c>
      <c r="AN950">
        <v>21000</v>
      </c>
      <c r="AO950">
        <v>4334.3999999999996</v>
      </c>
      <c r="AP950">
        <v>0.1711</v>
      </c>
    </row>
    <row r="951" spans="1:42" hidden="1" x14ac:dyDescent="0.35">
      <c r="A951" t="s">
        <v>1603</v>
      </c>
      <c r="B951" s="1">
        <v>45010</v>
      </c>
      <c r="C951" t="s">
        <v>1056</v>
      </c>
      <c r="D951" t="s">
        <v>29</v>
      </c>
      <c r="E951">
        <v>1</v>
      </c>
      <c r="F951" t="s">
        <v>24</v>
      </c>
      <c r="G951" t="s">
        <v>16</v>
      </c>
      <c r="H951" t="s">
        <v>25</v>
      </c>
      <c r="I951" t="s">
        <v>33</v>
      </c>
      <c r="J951" t="s">
        <v>39</v>
      </c>
      <c r="K951">
        <v>2023</v>
      </c>
      <c r="L951" t="s">
        <v>20</v>
      </c>
      <c r="M951" t="s">
        <v>5985</v>
      </c>
      <c r="N951" t="s">
        <v>5974</v>
      </c>
      <c r="O951" t="s">
        <v>5986</v>
      </c>
      <c r="P951" t="s">
        <v>5979</v>
      </c>
      <c r="Q951" t="s">
        <v>5987</v>
      </c>
      <c r="R951">
        <v>500</v>
      </c>
      <c r="S951">
        <v>750</v>
      </c>
      <c r="T951">
        <v>0.33329999999999999</v>
      </c>
      <c r="U951" t="s">
        <v>5920</v>
      </c>
      <c r="V951">
        <v>24</v>
      </c>
      <c r="W951" s="1">
        <v>45007</v>
      </c>
      <c r="X951" t="s">
        <v>5894</v>
      </c>
      <c r="Y951">
        <v>294</v>
      </c>
      <c r="Z951">
        <v>81</v>
      </c>
      <c r="AA951">
        <v>264</v>
      </c>
      <c r="AB951">
        <v>82</v>
      </c>
      <c r="AC951">
        <v>10</v>
      </c>
      <c r="AD951">
        <v>41000</v>
      </c>
      <c r="AE951" t="s">
        <v>6025</v>
      </c>
      <c r="AF951" s="1">
        <v>46203</v>
      </c>
      <c r="AG951" t="s">
        <v>6529</v>
      </c>
      <c r="AH951" t="s">
        <v>6027</v>
      </c>
      <c r="AI951" t="s">
        <v>6028</v>
      </c>
      <c r="AJ951" t="s">
        <v>6924</v>
      </c>
      <c r="AK951">
        <v>750</v>
      </c>
      <c r="AL951">
        <v>64.58</v>
      </c>
      <c r="AM951">
        <v>685.42</v>
      </c>
      <c r="AN951">
        <v>500</v>
      </c>
      <c r="AO951">
        <v>185.42</v>
      </c>
      <c r="AP951">
        <v>0.27050000000000002</v>
      </c>
    </row>
    <row r="952" spans="1:42" hidden="1" x14ac:dyDescent="0.35">
      <c r="A952" t="s">
        <v>1604</v>
      </c>
      <c r="B952" s="1">
        <v>45172</v>
      </c>
      <c r="C952" t="s">
        <v>94</v>
      </c>
      <c r="D952" t="s">
        <v>123</v>
      </c>
      <c r="E952">
        <v>1</v>
      </c>
      <c r="F952" t="s">
        <v>30</v>
      </c>
      <c r="G952" t="s">
        <v>31</v>
      </c>
      <c r="H952" t="s">
        <v>17</v>
      </c>
      <c r="I952" t="s">
        <v>18</v>
      </c>
      <c r="J952" t="s">
        <v>109</v>
      </c>
      <c r="K952">
        <v>2023</v>
      </c>
      <c r="L952" t="s">
        <v>60</v>
      </c>
      <c r="M952" t="s">
        <v>5927</v>
      </c>
      <c r="N952" t="s">
        <v>5913</v>
      </c>
      <c r="O952" t="s">
        <v>5917</v>
      </c>
      <c r="P952" t="s">
        <v>5928</v>
      </c>
      <c r="Q952" t="s">
        <v>5929</v>
      </c>
      <c r="R952">
        <v>44000</v>
      </c>
      <c r="S952">
        <v>53000</v>
      </c>
      <c r="T952">
        <v>0.16980000000000001</v>
      </c>
      <c r="U952" t="s">
        <v>5920</v>
      </c>
      <c r="V952">
        <v>12</v>
      </c>
      <c r="W952" s="1">
        <v>45435</v>
      </c>
      <c r="X952" t="s">
        <v>5894</v>
      </c>
      <c r="Y952">
        <v>246</v>
      </c>
      <c r="Z952">
        <v>92</v>
      </c>
      <c r="AA952">
        <v>223</v>
      </c>
      <c r="AB952">
        <v>48</v>
      </c>
      <c r="AC952">
        <v>10</v>
      </c>
      <c r="AD952">
        <v>2112000</v>
      </c>
      <c r="AE952" t="s">
        <v>6025</v>
      </c>
      <c r="AF952" s="1">
        <v>46203</v>
      </c>
      <c r="AG952" t="s">
        <v>6070</v>
      </c>
      <c r="AH952" t="s">
        <v>6035</v>
      </c>
      <c r="AI952" t="s">
        <v>6028</v>
      </c>
      <c r="AJ952" t="s">
        <v>6925</v>
      </c>
      <c r="AK952">
        <v>53000</v>
      </c>
      <c r="AL952">
        <v>7764.5</v>
      </c>
      <c r="AM952">
        <v>45235.5</v>
      </c>
      <c r="AN952">
        <v>44000</v>
      </c>
      <c r="AO952">
        <v>1235.5</v>
      </c>
      <c r="AP952">
        <v>2.7300000000000001E-2</v>
      </c>
    </row>
    <row r="953" spans="1:42" hidden="1" x14ac:dyDescent="0.35">
      <c r="A953" t="s">
        <v>1605</v>
      </c>
      <c r="B953" s="1">
        <v>45018</v>
      </c>
      <c r="C953" t="s">
        <v>1606</v>
      </c>
      <c r="D953" t="s">
        <v>47</v>
      </c>
      <c r="E953">
        <v>3</v>
      </c>
      <c r="F953" t="s">
        <v>30</v>
      </c>
      <c r="G953" t="s">
        <v>96</v>
      </c>
      <c r="H953" t="s">
        <v>32</v>
      </c>
      <c r="I953" t="s">
        <v>26</v>
      </c>
      <c r="J953" t="s">
        <v>44</v>
      </c>
      <c r="K953">
        <v>2023</v>
      </c>
      <c r="L953" t="s">
        <v>35</v>
      </c>
      <c r="M953" t="s">
        <v>5995</v>
      </c>
      <c r="N953" t="s">
        <v>5989</v>
      </c>
      <c r="O953" t="s">
        <v>5996</v>
      </c>
      <c r="P953" t="s">
        <v>5997</v>
      </c>
      <c r="Q953" t="s">
        <v>5998</v>
      </c>
      <c r="R953">
        <v>280</v>
      </c>
      <c r="S953">
        <v>450</v>
      </c>
      <c r="T953">
        <v>0.37780000000000002</v>
      </c>
      <c r="U953" t="s">
        <v>5909</v>
      </c>
      <c r="V953">
        <v>6</v>
      </c>
      <c r="W953" s="1">
        <v>45144</v>
      </c>
      <c r="X953" t="s">
        <v>5894</v>
      </c>
      <c r="Y953">
        <v>217</v>
      </c>
      <c r="Z953">
        <v>86</v>
      </c>
      <c r="AA953">
        <v>212</v>
      </c>
      <c r="AB953">
        <v>73</v>
      </c>
      <c r="AC953">
        <v>10</v>
      </c>
      <c r="AD953">
        <v>20440</v>
      </c>
      <c r="AE953" t="s">
        <v>6025</v>
      </c>
      <c r="AF953" s="1">
        <v>46203</v>
      </c>
      <c r="AG953" t="s">
        <v>6600</v>
      </c>
      <c r="AH953" t="s">
        <v>6035</v>
      </c>
      <c r="AI953" t="s">
        <v>6028</v>
      </c>
      <c r="AJ953" t="s">
        <v>6924</v>
      </c>
      <c r="AK953">
        <v>1350</v>
      </c>
      <c r="AL953">
        <v>122.45</v>
      </c>
      <c r="AM953">
        <v>1227.55</v>
      </c>
      <c r="AN953">
        <v>840</v>
      </c>
      <c r="AO953">
        <v>387.55</v>
      </c>
      <c r="AP953">
        <v>0.31569999999999998</v>
      </c>
    </row>
    <row r="954" spans="1:42" hidden="1" x14ac:dyDescent="0.35">
      <c r="A954" t="s">
        <v>1607</v>
      </c>
      <c r="B954" s="1">
        <v>44961</v>
      </c>
      <c r="C954" t="s">
        <v>1416</v>
      </c>
      <c r="D954" t="s">
        <v>95</v>
      </c>
      <c r="E954">
        <v>2</v>
      </c>
      <c r="F954" t="s">
        <v>24</v>
      </c>
      <c r="G954" t="s">
        <v>96</v>
      </c>
      <c r="H954" t="s">
        <v>17</v>
      </c>
      <c r="I954" t="s">
        <v>43</v>
      </c>
      <c r="J954" t="s">
        <v>19</v>
      </c>
      <c r="K954">
        <v>2023</v>
      </c>
      <c r="L954" t="s">
        <v>20</v>
      </c>
      <c r="M954" t="s">
        <v>5948</v>
      </c>
      <c r="N954" t="s">
        <v>5949</v>
      </c>
      <c r="O954" t="s">
        <v>5950</v>
      </c>
      <c r="P954" t="s">
        <v>5951</v>
      </c>
      <c r="Q954" t="s">
        <v>5952</v>
      </c>
      <c r="R954">
        <v>2900</v>
      </c>
      <c r="S954">
        <v>3800</v>
      </c>
      <c r="T954">
        <v>0.23680000000000001</v>
      </c>
      <c r="U954" t="s">
        <v>5940</v>
      </c>
      <c r="V954">
        <v>12</v>
      </c>
      <c r="W954" s="1">
        <v>45359</v>
      </c>
      <c r="X954" t="s">
        <v>5894</v>
      </c>
      <c r="Y954">
        <v>220</v>
      </c>
      <c r="Z954">
        <v>49</v>
      </c>
      <c r="AA954">
        <v>227</v>
      </c>
      <c r="AB954">
        <v>23</v>
      </c>
      <c r="AC954">
        <v>10</v>
      </c>
      <c r="AD954">
        <v>66700</v>
      </c>
      <c r="AE954" t="s">
        <v>6025</v>
      </c>
      <c r="AF954" s="1">
        <v>46203</v>
      </c>
      <c r="AG954" t="s">
        <v>6422</v>
      </c>
      <c r="AH954" t="s">
        <v>6035</v>
      </c>
      <c r="AI954" t="s">
        <v>6028</v>
      </c>
      <c r="AJ954" t="s">
        <v>6924</v>
      </c>
      <c r="AK954">
        <v>7600</v>
      </c>
      <c r="AL954">
        <v>156.56</v>
      </c>
      <c r="AM954">
        <v>7443.44</v>
      </c>
      <c r="AN954">
        <v>5800</v>
      </c>
      <c r="AO954">
        <v>1643.44</v>
      </c>
      <c r="AP954">
        <v>0.2208</v>
      </c>
    </row>
    <row r="955" spans="1:42" hidden="1" x14ac:dyDescent="0.35">
      <c r="A955" t="s">
        <v>1608</v>
      </c>
      <c r="B955" s="1">
        <v>44957</v>
      </c>
      <c r="C955" t="s">
        <v>1011</v>
      </c>
      <c r="D955" t="s">
        <v>221</v>
      </c>
      <c r="E955">
        <v>1</v>
      </c>
      <c r="F955" t="s">
        <v>24</v>
      </c>
      <c r="G955" t="s">
        <v>16</v>
      </c>
      <c r="H955" t="s">
        <v>17</v>
      </c>
      <c r="I955" t="s">
        <v>18</v>
      </c>
      <c r="J955" t="s">
        <v>112</v>
      </c>
      <c r="K955">
        <v>2023</v>
      </c>
      <c r="L955" t="s">
        <v>20</v>
      </c>
      <c r="M955" t="s">
        <v>5966</v>
      </c>
      <c r="N955" t="s">
        <v>5967</v>
      </c>
      <c r="O955" t="s">
        <v>5968</v>
      </c>
      <c r="P955" t="s">
        <v>5899</v>
      </c>
      <c r="Q955" t="s">
        <v>5969</v>
      </c>
      <c r="R955">
        <v>11500</v>
      </c>
      <c r="S955">
        <v>14500</v>
      </c>
      <c r="T955">
        <v>0.2069</v>
      </c>
      <c r="U955" t="s">
        <v>5901</v>
      </c>
      <c r="V955">
        <v>12</v>
      </c>
      <c r="W955" s="1">
        <v>44903</v>
      </c>
      <c r="X955" t="s">
        <v>5894</v>
      </c>
      <c r="Y955">
        <v>217</v>
      </c>
      <c r="Z955">
        <v>53</v>
      </c>
      <c r="AA955">
        <v>253</v>
      </c>
      <c r="AB955">
        <v>61</v>
      </c>
      <c r="AC955">
        <v>10</v>
      </c>
      <c r="AD955">
        <v>701500</v>
      </c>
      <c r="AE955" t="s">
        <v>6025</v>
      </c>
      <c r="AF955" s="1">
        <v>46203</v>
      </c>
      <c r="AG955" t="s">
        <v>6513</v>
      </c>
      <c r="AH955" t="s">
        <v>6027</v>
      </c>
      <c r="AI955" t="s">
        <v>6028</v>
      </c>
      <c r="AJ955" t="s">
        <v>6924</v>
      </c>
      <c r="AK955">
        <v>14500</v>
      </c>
      <c r="AL955">
        <v>353.8</v>
      </c>
      <c r="AM955">
        <v>14146.2</v>
      </c>
      <c r="AN955">
        <v>11500</v>
      </c>
      <c r="AO955">
        <v>2646.2</v>
      </c>
      <c r="AP955">
        <v>0.18709999999999999</v>
      </c>
    </row>
    <row r="956" spans="1:42" hidden="1" x14ac:dyDescent="0.35">
      <c r="A956" t="s">
        <v>1609</v>
      </c>
      <c r="B956" s="1">
        <v>44972</v>
      </c>
      <c r="C956" t="s">
        <v>789</v>
      </c>
      <c r="D956" t="s">
        <v>173</v>
      </c>
      <c r="E956">
        <v>1</v>
      </c>
      <c r="F956" t="s">
        <v>15</v>
      </c>
      <c r="G956" t="s">
        <v>71</v>
      </c>
      <c r="H956" t="s">
        <v>17</v>
      </c>
      <c r="I956" t="s">
        <v>26</v>
      </c>
      <c r="J956" t="s">
        <v>19</v>
      </c>
      <c r="K956">
        <v>2023</v>
      </c>
      <c r="L956" t="s">
        <v>20</v>
      </c>
      <c r="M956" t="s">
        <v>5904</v>
      </c>
      <c r="N956" t="s">
        <v>5889</v>
      </c>
      <c r="O956" t="s">
        <v>5898</v>
      </c>
      <c r="P956" t="s">
        <v>5899</v>
      </c>
      <c r="Q956" t="s">
        <v>5905</v>
      </c>
      <c r="R956">
        <v>12500</v>
      </c>
      <c r="S956">
        <v>15500</v>
      </c>
      <c r="T956">
        <v>0.19350000000000001</v>
      </c>
      <c r="U956" t="s">
        <v>5901</v>
      </c>
      <c r="V956">
        <v>12</v>
      </c>
      <c r="W956" s="1">
        <v>45140</v>
      </c>
      <c r="X956" t="s">
        <v>5894</v>
      </c>
      <c r="Y956">
        <v>313</v>
      </c>
      <c r="Z956">
        <v>58</v>
      </c>
      <c r="AA956">
        <v>294</v>
      </c>
      <c r="AB956">
        <v>65</v>
      </c>
      <c r="AC956">
        <v>10</v>
      </c>
      <c r="AD956">
        <v>812500</v>
      </c>
      <c r="AE956" t="s">
        <v>6025</v>
      </c>
      <c r="AF956" s="1">
        <v>46203</v>
      </c>
      <c r="AG956" t="s">
        <v>6439</v>
      </c>
      <c r="AH956" t="s">
        <v>6035</v>
      </c>
      <c r="AI956" t="s">
        <v>6028</v>
      </c>
      <c r="AJ956" t="s">
        <v>6924</v>
      </c>
      <c r="AK956">
        <v>15500</v>
      </c>
      <c r="AL956">
        <v>744</v>
      </c>
      <c r="AM956">
        <v>14756</v>
      </c>
      <c r="AN956">
        <v>12500</v>
      </c>
      <c r="AO956">
        <v>2256</v>
      </c>
      <c r="AP956">
        <v>0.15290000000000001</v>
      </c>
    </row>
    <row r="957" spans="1:42" hidden="1" x14ac:dyDescent="0.35">
      <c r="A957" t="s">
        <v>1610</v>
      </c>
      <c r="B957" s="1">
        <v>45097</v>
      </c>
      <c r="C957" t="s">
        <v>433</v>
      </c>
      <c r="D957" t="s">
        <v>208</v>
      </c>
      <c r="E957">
        <v>1</v>
      </c>
      <c r="F957" t="s">
        <v>15</v>
      </c>
      <c r="G957" t="s">
        <v>16</v>
      </c>
      <c r="H957" t="s">
        <v>25</v>
      </c>
      <c r="I957" t="s">
        <v>18</v>
      </c>
      <c r="J957" t="s">
        <v>34</v>
      </c>
      <c r="K957">
        <v>2023</v>
      </c>
      <c r="L957" t="s">
        <v>35</v>
      </c>
      <c r="M957" t="s">
        <v>5910</v>
      </c>
      <c r="N957" t="s">
        <v>5889</v>
      </c>
      <c r="O957" t="s">
        <v>5898</v>
      </c>
      <c r="P957" t="s">
        <v>5907</v>
      </c>
      <c r="Q957" t="s">
        <v>5911</v>
      </c>
      <c r="R957">
        <v>10500</v>
      </c>
      <c r="S957">
        <v>13000</v>
      </c>
      <c r="T957">
        <v>0.1923</v>
      </c>
      <c r="U957" t="s">
        <v>5909</v>
      </c>
      <c r="V957">
        <v>12</v>
      </c>
      <c r="W957" s="1">
        <v>45395</v>
      </c>
      <c r="X957" t="s">
        <v>5894</v>
      </c>
      <c r="Y957">
        <v>256</v>
      </c>
      <c r="Z957">
        <v>119</v>
      </c>
      <c r="AA957">
        <v>288</v>
      </c>
      <c r="AB957">
        <v>32</v>
      </c>
      <c r="AC957">
        <v>10</v>
      </c>
      <c r="AD957">
        <v>336000</v>
      </c>
      <c r="AE957" t="s">
        <v>6025</v>
      </c>
      <c r="AF957" s="1">
        <v>46203</v>
      </c>
      <c r="AG957" t="s">
        <v>6271</v>
      </c>
      <c r="AH957" t="s">
        <v>6035</v>
      </c>
      <c r="AI957" t="s">
        <v>6028</v>
      </c>
      <c r="AJ957" t="s">
        <v>6924</v>
      </c>
      <c r="AK957">
        <v>13000</v>
      </c>
      <c r="AL957">
        <v>1218.0999999999999</v>
      </c>
      <c r="AM957">
        <v>11781.9</v>
      </c>
      <c r="AN957">
        <v>10500</v>
      </c>
      <c r="AO957">
        <v>1281.9000000000001</v>
      </c>
      <c r="AP957">
        <v>0.10879999999999999</v>
      </c>
    </row>
    <row r="958" spans="1:42" hidden="1" x14ac:dyDescent="0.35">
      <c r="A958" t="s">
        <v>1611</v>
      </c>
      <c r="B958" s="1">
        <v>44967</v>
      </c>
      <c r="C958" t="s">
        <v>1612</v>
      </c>
      <c r="D958" t="s">
        <v>221</v>
      </c>
      <c r="E958">
        <v>2</v>
      </c>
      <c r="F958" t="s">
        <v>128</v>
      </c>
      <c r="G958" t="s">
        <v>71</v>
      </c>
      <c r="H958" t="s">
        <v>17</v>
      </c>
      <c r="I958" t="s">
        <v>33</v>
      </c>
      <c r="J958" t="s">
        <v>19</v>
      </c>
      <c r="K958">
        <v>2023</v>
      </c>
      <c r="L958" t="s">
        <v>20</v>
      </c>
      <c r="M958" t="s">
        <v>5966</v>
      </c>
      <c r="N958" t="s">
        <v>5967</v>
      </c>
      <c r="O958" t="s">
        <v>5968</v>
      </c>
      <c r="P958" t="s">
        <v>5899</v>
      </c>
      <c r="Q958" t="s">
        <v>5969</v>
      </c>
      <c r="R958">
        <v>11500</v>
      </c>
      <c r="S958">
        <v>14500</v>
      </c>
      <c r="T958">
        <v>0.2069</v>
      </c>
      <c r="U958" t="s">
        <v>5901</v>
      </c>
      <c r="V958">
        <v>12</v>
      </c>
      <c r="W958" s="1">
        <v>44903</v>
      </c>
      <c r="X958" t="s">
        <v>5894</v>
      </c>
      <c r="Y958">
        <v>217</v>
      </c>
      <c r="Z958">
        <v>53</v>
      </c>
      <c r="AA958">
        <v>253</v>
      </c>
      <c r="AB958">
        <v>61</v>
      </c>
      <c r="AC958">
        <v>10</v>
      </c>
      <c r="AD958">
        <v>701500</v>
      </c>
      <c r="AE958" t="s">
        <v>6025</v>
      </c>
      <c r="AF958" s="1">
        <v>46203</v>
      </c>
      <c r="AG958" t="s">
        <v>6601</v>
      </c>
      <c r="AH958" t="s">
        <v>6027</v>
      </c>
      <c r="AI958" t="s">
        <v>6028</v>
      </c>
      <c r="AJ958" t="s">
        <v>6924</v>
      </c>
      <c r="AK958">
        <v>29000</v>
      </c>
      <c r="AL958">
        <v>3024.7</v>
      </c>
      <c r="AM958">
        <v>25975.3</v>
      </c>
      <c r="AN958">
        <v>23000</v>
      </c>
      <c r="AO958">
        <v>2975.3</v>
      </c>
      <c r="AP958">
        <v>0.1145</v>
      </c>
    </row>
    <row r="959" spans="1:42" x14ac:dyDescent="0.35">
      <c r="A959" t="s">
        <v>1613</v>
      </c>
      <c r="B959" s="1">
        <v>45144</v>
      </c>
      <c r="C959" t="s">
        <v>1614</v>
      </c>
      <c r="D959" t="s">
        <v>42</v>
      </c>
      <c r="E959">
        <v>1</v>
      </c>
      <c r="F959" t="s">
        <v>128</v>
      </c>
      <c r="G959" t="s">
        <v>96</v>
      </c>
      <c r="H959" t="s">
        <v>32</v>
      </c>
      <c r="I959" t="s">
        <v>33</v>
      </c>
      <c r="J959" t="s">
        <v>59</v>
      </c>
      <c r="K959">
        <v>2023</v>
      </c>
      <c r="L959" t="s">
        <v>60</v>
      </c>
      <c r="M959" t="s">
        <v>5897</v>
      </c>
      <c r="N959" t="s">
        <v>5889</v>
      </c>
      <c r="O959" t="s">
        <v>5898</v>
      </c>
      <c r="P959" t="s">
        <v>5899</v>
      </c>
      <c r="Q959" t="s">
        <v>5900</v>
      </c>
      <c r="R959">
        <v>31000</v>
      </c>
      <c r="S959">
        <v>38000</v>
      </c>
      <c r="T959">
        <v>0.1842</v>
      </c>
      <c r="U959" t="s">
        <v>5901</v>
      </c>
      <c r="V959">
        <v>12</v>
      </c>
      <c r="W959" s="1">
        <v>45246</v>
      </c>
      <c r="X959" t="s">
        <v>5894</v>
      </c>
      <c r="Y959">
        <v>278</v>
      </c>
      <c r="Z959">
        <v>80</v>
      </c>
      <c r="AA959">
        <v>346</v>
      </c>
      <c r="AB959">
        <v>0</v>
      </c>
      <c r="AC959">
        <v>10</v>
      </c>
      <c r="AD959">
        <v>0</v>
      </c>
      <c r="AE959" t="s">
        <v>6029</v>
      </c>
      <c r="AF959" s="1">
        <v>46203</v>
      </c>
      <c r="AG959" t="s">
        <v>6602</v>
      </c>
      <c r="AH959" t="s">
        <v>6035</v>
      </c>
      <c r="AI959" t="s">
        <v>6028</v>
      </c>
      <c r="AJ959" t="s">
        <v>6925</v>
      </c>
      <c r="AK959">
        <v>38000</v>
      </c>
      <c r="AL959">
        <v>4544.8</v>
      </c>
      <c r="AM959">
        <v>33455.199999999997</v>
      </c>
      <c r="AN959">
        <v>31000</v>
      </c>
      <c r="AO959">
        <v>2455.1999999999998</v>
      </c>
      <c r="AP959">
        <v>7.3400000000000007E-2</v>
      </c>
    </row>
    <row r="960" spans="1:42" hidden="1" x14ac:dyDescent="0.35">
      <c r="A960" t="s">
        <v>1615</v>
      </c>
      <c r="B960" s="1">
        <v>45177</v>
      </c>
      <c r="C960" t="s">
        <v>568</v>
      </c>
      <c r="D960" t="s">
        <v>105</v>
      </c>
      <c r="E960">
        <v>2</v>
      </c>
      <c r="F960" t="s">
        <v>15</v>
      </c>
      <c r="G960" t="s">
        <v>16</v>
      </c>
      <c r="H960" t="s">
        <v>17</v>
      </c>
      <c r="I960" t="s">
        <v>43</v>
      </c>
      <c r="J960" t="s">
        <v>109</v>
      </c>
      <c r="K960">
        <v>2023</v>
      </c>
      <c r="L960" t="s">
        <v>60</v>
      </c>
      <c r="M960" t="s">
        <v>5916</v>
      </c>
      <c r="N960" t="s">
        <v>5913</v>
      </c>
      <c r="O960" t="s">
        <v>5917</v>
      </c>
      <c r="P960" t="s">
        <v>5918</v>
      </c>
      <c r="Q960" t="s">
        <v>5919</v>
      </c>
      <c r="R960">
        <v>63000</v>
      </c>
      <c r="S960">
        <v>76000</v>
      </c>
      <c r="T960">
        <v>0.1711</v>
      </c>
      <c r="U960" t="s">
        <v>5920</v>
      </c>
      <c r="V960">
        <v>12</v>
      </c>
      <c r="W960" s="1">
        <v>44617</v>
      </c>
      <c r="X960" t="s">
        <v>5894</v>
      </c>
      <c r="Y960">
        <v>252</v>
      </c>
      <c r="Z960">
        <v>75</v>
      </c>
      <c r="AA960">
        <v>289</v>
      </c>
      <c r="AB960">
        <v>48</v>
      </c>
      <c r="AC960">
        <v>10</v>
      </c>
      <c r="AD960">
        <v>3024000</v>
      </c>
      <c r="AE960" t="s">
        <v>6025</v>
      </c>
      <c r="AF960" s="1">
        <v>46203</v>
      </c>
      <c r="AG960" t="s">
        <v>6342</v>
      </c>
      <c r="AH960" t="s">
        <v>6027</v>
      </c>
      <c r="AI960" t="s">
        <v>6028</v>
      </c>
      <c r="AJ960" t="s">
        <v>6925</v>
      </c>
      <c r="AK960">
        <v>152000</v>
      </c>
      <c r="AL960">
        <v>20155.2</v>
      </c>
      <c r="AM960">
        <v>131844.79999999999</v>
      </c>
      <c r="AN960">
        <v>126000</v>
      </c>
      <c r="AO960">
        <v>5844.8</v>
      </c>
      <c r="AP960">
        <v>4.4299999999999999E-2</v>
      </c>
    </row>
    <row r="961" spans="1:42" hidden="1" x14ac:dyDescent="0.35">
      <c r="A961" t="s">
        <v>1616</v>
      </c>
      <c r="B961" s="1">
        <v>45289</v>
      </c>
      <c r="C961" t="s">
        <v>517</v>
      </c>
      <c r="D961" t="s">
        <v>100</v>
      </c>
      <c r="E961">
        <v>1</v>
      </c>
      <c r="F961" t="s">
        <v>128</v>
      </c>
      <c r="G961" t="s">
        <v>96</v>
      </c>
      <c r="H961" t="s">
        <v>17</v>
      </c>
      <c r="I961" t="s">
        <v>33</v>
      </c>
      <c r="J961" t="s">
        <v>155</v>
      </c>
      <c r="K961">
        <v>2023</v>
      </c>
      <c r="L961" t="s">
        <v>51</v>
      </c>
      <c r="M961" t="s">
        <v>5941</v>
      </c>
      <c r="N961" t="s">
        <v>5931</v>
      </c>
      <c r="O961" t="s">
        <v>5942</v>
      </c>
      <c r="P961" t="s">
        <v>5938</v>
      </c>
      <c r="Q961" t="s">
        <v>5943</v>
      </c>
      <c r="R961">
        <v>9800</v>
      </c>
      <c r="S961">
        <v>12500</v>
      </c>
      <c r="T961">
        <v>0.216</v>
      </c>
      <c r="U961" t="s">
        <v>5940</v>
      </c>
      <c r="V961">
        <v>6</v>
      </c>
      <c r="W961" s="1">
        <v>45383</v>
      </c>
      <c r="X961" t="s">
        <v>5894</v>
      </c>
      <c r="Y961">
        <v>102</v>
      </c>
      <c r="Z961">
        <v>94</v>
      </c>
      <c r="AA961">
        <v>142</v>
      </c>
      <c r="AB961">
        <v>76</v>
      </c>
      <c r="AC961">
        <v>10</v>
      </c>
      <c r="AD961">
        <v>744800</v>
      </c>
      <c r="AE961" t="s">
        <v>6025</v>
      </c>
      <c r="AF961" s="1">
        <v>46203</v>
      </c>
      <c r="AG961" t="s">
        <v>6314</v>
      </c>
      <c r="AH961" t="s">
        <v>6027</v>
      </c>
      <c r="AI961" t="s">
        <v>6028</v>
      </c>
      <c r="AJ961" t="s">
        <v>6925</v>
      </c>
      <c r="AK961">
        <v>12500</v>
      </c>
      <c r="AL961">
        <v>1217.5</v>
      </c>
      <c r="AM961">
        <v>11282.5</v>
      </c>
      <c r="AN961">
        <v>9800</v>
      </c>
      <c r="AO961">
        <v>1482.5</v>
      </c>
      <c r="AP961">
        <v>0.13139999999999999</v>
      </c>
    </row>
    <row r="962" spans="1:42" hidden="1" x14ac:dyDescent="0.35">
      <c r="A962" t="s">
        <v>1617</v>
      </c>
      <c r="B962" s="1">
        <v>45047</v>
      </c>
      <c r="C962" t="s">
        <v>536</v>
      </c>
      <c r="D962" t="s">
        <v>208</v>
      </c>
      <c r="E962">
        <v>1</v>
      </c>
      <c r="F962" t="s">
        <v>58</v>
      </c>
      <c r="G962" t="s">
        <v>31</v>
      </c>
      <c r="H962" t="s">
        <v>17</v>
      </c>
      <c r="I962" t="s">
        <v>18</v>
      </c>
      <c r="J962" t="s">
        <v>75</v>
      </c>
      <c r="K962">
        <v>2023</v>
      </c>
      <c r="L962" t="s">
        <v>35</v>
      </c>
      <c r="M962" t="s">
        <v>5910</v>
      </c>
      <c r="N962" t="s">
        <v>5889</v>
      </c>
      <c r="O962" t="s">
        <v>5898</v>
      </c>
      <c r="P962" t="s">
        <v>5907</v>
      </c>
      <c r="Q962" t="s">
        <v>5911</v>
      </c>
      <c r="R962">
        <v>10500</v>
      </c>
      <c r="S962">
        <v>13000</v>
      </c>
      <c r="T962">
        <v>0.1923</v>
      </c>
      <c r="U962" t="s">
        <v>5909</v>
      </c>
      <c r="V962">
        <v>12</v>
      </c>
      <c r="W962" s="1">
        <v>45395</v>
      </c>
      <c r="X962" t="s">
        <v>5894</v>
      </c>
      <c r="Y962">
        <v>256</v>
      </c>
      <c r="Z962">
        <v>119</v>
      </c>
      <c r="AA962">
        <v>288</v>
      </c>
      <c r="AB962">
        <v>32</v>
      </c>
      <c r="AC962">
        <v>10</v>
      </c>
      <c r="AD962">
        <v>336000</v>
      </c>
      <c r="AE962" t="s">
        <v>6025</v>
      </c>
      <c r="AF962" s="1">
        <v>46203</v>
      </c>
      <c r="AG962" t="s">
        <v>6328</v>
      </c>
      <c r="AH962" t="s">
        <v>6035</v>
      </c>
      <c r="AI962" t="s">
        <v>6028</v>
      </c>
      <c r="AJ962" t="s">
        <v>6924</v>
      </c>
      <c r="AK962">
        <v>13000</v>
      </c>
      <c r="AL962">
        <v>1251.9000000000001</v>
      </c>
      <c r="AM962">
        <v>11748.1</v>
      </c>
      <c r="AN962">
        <v>10500</v>
      </c>
      <c r="AO962">
        <v>1248.0999999999999</v>
      </c>
      <c r="AP962">
        <v>0.1062</v>
      </c>
    </row>
    <row r="963" spans="1:42" hidden="1" x14ac:dyDescent="0.35">
      <c r="A963" t="s">
        <v>1618</v>
      </c>
      <c r="B963" s="1">
        <v>45006</v>
      </c>
      <c r="C963" t="s">
        <v>426</v>
      </c>
      <c r="D963" t="s">
        <v>95</v>
      </c>
      <c r="E963">
        <v>1</v>
      </c>
      <c r="F963" t="s">
        <v>48</v>
      </c>
      <c r="G963" t="s">
        <v>16</v>
      </c>
      <c r="H963" t="s">
        <v>25</v>
      </c>
      <c r="I963" t="s">
        <v>26</v>
      </c>
      <c r="J963" t="s">
        <v>39</v>
      </c>
      <c r="K963">
        <v>2023</v>
      </c>
      <c r="L963" t="s">
        <v>20</v>
      </c>
      <c r="M963" t="s">
        <v>5948</v>
      </c>
      <c r="N963" t="s">
        <v>5949</v>
      </c>
      <c r="O963" t="s">
        <v>5950</v>
      </c>
      <c r="P963" t="s">
        <v>5951</v>
      </c>
      <c r="Q963" t="s">
        <v>5952</v>
      </c>
      <c r="R963">
        <v>2900</v>
      </c>
      <c r="S963">
        <v>3800</v>
      </c>
      <c r="T963">
        <v>0.23680000000000001</v>
      </c>
      <c r="U963" t="s">
        <v>5940</v>
      </c>
      <c r="V963">
        <v>12</v>
      </c>
      <c r="W963" s="1">
        <v>45359</v>
      </c>
      <c r="X963" t="s">
        <v>5894</v>
      </c>
      <c r="Y963">
        <v>220</v>
      </c>
      <c r="Z963">
        <v>49</v>
      </c>
      <c r="AA963">
        <v>227</v>
      </c>
      <c r="AB963">
        <v>23</v>
      </c>
      <c r="AC963">
        <v>10</v>
      </c>
      <c r="AD963">
        <v>66700</v>
      </c>
      <c r="AE963" t="s">
        <v>6025</v>
      </c>
      <c r="AF963" s="1">
        <v>46203</v>
      </c>
      <c r="AG963" t="s">
        <v>6266</v>
      </c>
      <c r="AH963" t="s">
        <v>6035</v>
      </c>
      <c r="AI963" t="s">
        <v>6028</v>
      </c>
      <c r="AJ963" t="s">
        <v>6924</v>
      </c>
      <c r="AK963">
        <v>3800</v>
      </c>
      <c r="AL963">
        <v>432.06</v>
      </c>
      <c r="AM963">
        <v>3367.94</v>
      </c>
      <c r="AN963">
        <v>2900</v>
      </c>
      <c r="AO963">
        <v>467.94</v>
      </c>
      <c r="AP963">
        <v>0.1389</v>
      </c>
    </row>
    <row r="964" spans="1:42" hidden="1" x14ac:dyDescent="0.35">
      <c r="A964" t="s">
        <v>1619</v>
      </c>
      <c r="B964" s="1">
        <v>45244</v>
      </c>
      <c r="C964" t="s">
        <v>464</v>
      </c>
      <c r="D964" t="s">
        <v>118</v>
      </c>
      <c r="E964">
        <v>1</v>
      </c>
      <c r="F964" t="s">
        <v>48</v>
      </c>
      <c r="G964" t="s">
        <v>67</v>
      </c>
      <c r="H964" t="s">
        <v>25</v>
      </c>
      <c r="I964" t="s">
        <v>18</v>
      </c>
      <c r="J964" t="s">
        <v>50</v>
      </c>
      <c r="K964">
        <v>2023</v>
      </c>
      <c r="L964" t="s">
        <v>51</v>
      </c>
      <c r="M964" t="s">
        <v>5902</v>
      </c>
      <c r="N964" t="s">
        <v>5889</v>
      </c>
      <c r="O964" t="s">
        <v>5898</v>
      </c>
      <c r="P964" t="s">
        <v>5899</v>
      </c>
      <c r="Q964" t="s">
        <v>5903</v>
      </c>
      <c r="R964">
        <v>74000</v>
      </c>
      <c r="S964">
        <v>88000</v>
      </c>
      <c r="T964">
        <v>0.15909999999999999</v>
      </c>
      <c r="U964" t="s">
        <v>5901</v>
      </c>
      <c r="V964">
        <v>12</v>
      </c>
      <c r="W964" s="1">
        <v>45459</v>
      </c>
      <c r="X964" t="s">
        <v>5894</v>
      </c>
      <c r="Y964">
        <v>214</v>
      </c>
      <c r="Z964">
        <v>97</v>
      </c>
      <c r="AA964">
        <v>218</v>
      </c>
      <c r="AB964">
        <v>43</v>
      </c>
      <c r="AC964">
        <v>10</v>
      </c>
      <c r="AD964">
        <v>3182000</v>
      </c>
      <c r="AE964" t="s">
        <v>6025</v>
      </c>
      <c r="AF964" s="1">
        <v>46203</v>
      </c>
      <c r="AG964" t="s">
        <v>6290</v>
      </c>
      <c r="AH964" t="s">
        <v>6035</v>
      </c>
      <c r="AI964" t="s">
        <v>6028</v>
      </c>
      <c r="AJ964" t="s">
        <v>6925</v>
      </c>
      <c r="AK964">
        <v>88000</v>
      </c>
      <c r="AL964">
        <v>3572.8</v>
      </c>
      <c r="AM964">
        <v>84427.199999999997</v>
      </c>
      <c r="AN964">
        <v>74000</v>
      </c>
      <c r="AO964">
        <v>10427.200000000001</v>
      </c>
      <c r="AP964">
        <v>0.1235</v>
      </c>
    </row>
    <row r="965" spans="1:42" hidden="1" x14ac:dyDescent="0.35">
      <c r="A965" t="s">
        <v>1620</v>
      </c>
      <c r="B965" s="1">
        <v>45077</v>
      </c>
      <c r="C965" t="s">
        <v>837</v>
      </c>
      <c r="D965" t="s">
        <v>123</v>
      </c>
      <c r="E965">
        <v>2</v>
      </c>
      <c r="F965" t="s">
        <v>48</v>
      </c>
      <c r="G965" t="s">
        <v>16</v>
      </c>
      <c r="H965" t="s">
        <v>17</v>
      </c>
      <c r="I965" t="s">
        <v>43</v>
      </c>
      <c r="J965" t="s">
        <v>75</v>
      </c>
      <c r="K965">
        <v>2023</v>
      </c>
      <c r="L965" t="s">
        <v>35</v>
      </c>
      <c r="M965" t="s">
        <v>5927</v>
      </c>
      <c r="N965" t="s">
        <v>5913</v>
      </c>
      <c r="O965" t="s">
        <v>5917</v>
      </c>
      <c r="P965" t="s">
        <v>5928</v>
      </c>
      <c r="Q965" t="s">
        <v>5929</v>
      </c>
      <c r="R965">
        <v>44000</v>
      </c>
      <c r="S965">
        <v>53000</v>
      </c>
      <c r="T965">
        <v>0.16980000000000001</v>
      </c>
      <c r="U965" t="s">
        <v>5920</v>
      </c>
      <c r="V965">
        <v>12</v>
      </c>
      <c r="W965" s="1">
        <v>45435</v>
      </c>
      <c r="X965" t="s">
        <v>5894</v>
      </c>
      <c r="Y965">
        <v>246</v>
      </c>
      <c r="Z965">
        <v>92</v>
      </c>
      <c r="AA965">
        <v>223</v>
      </c>
      <c r="AB965">
        <v>48</v>
      </c>
      <c r="AC965">
        <v>10</v>
      </c>
      <c r="AD965">
        <v>2112000</v>
      </c>
      <c r="AE965" t="s">
        <v>6025</v>
      </c>
      <c r="AF965" s="1">
        <v>46203</v>
      </c>
      <c r="AG965" t="s">
        <v>6388</v>
      </c>
      <c r="AH965" t="s">
        <v>6035</v>
      </c>
      <c r="AI965" t="s">
        <v>6028</v>
      </c>
      <c r="AJ965" t="s">
        <v>6924</v>
      </c>
      <c r="AK965">
        <v>106000</v>
      </c>
      <c r="AL965">
        <v>14596.2</v>
      </c>
      <c r="AM965">
        <v>91403.8</v>
      </c>
      <c r="AN965">
        <v>88000</v>
      </c>
      <c r="AO965">
        <v>3403.8</v>
      </c>
      <c r="AP965">
        <v>3.7199999999999997E-2</v>
      </c>
    </row>
    <row r="966" spans="1:42" x14ac:dyDescent="0.35">
      <c r="A966" t="s">
        <v>1621</v>
      </c>
      <c r="B966" s="1">
        <v>45206</v>
      </c>
      <c r="C966" t="s">
        <v>204</v>
      </c>
      <c r="D966" t="s">
        <v>195</v>
      </c>
      <c r="E966">
        <v>1</v>
      </c>
      <c r="F966" t="s">
        <v>128</v>
      </c>
      <c r="G966" t="s">
        <v>71</v>
      </c>
      <c r="H966" t="s">
        <v>17</v>
      </c>
      <c r="I966" t="s">
        <v>18</v>
      </c>
      <c r="J966" t="s">
        <v>55</v>
      </c>
      <c r="K966">
        <v>2023</v>
      </c>
      <c r="L966" t="s">
        <v>51</v>
      </c>
      <c r="M966" t="s">
        <v>5912</v>
      </c>
      <c r="N966" t="s">
        <v>5913</v>
      </c>
      <c r="O966" t="s">
        <v>5914</v>
      </c>
      <c r="P966" t="s">
        <v>5891</v>
      </c>
      <c r="Q966" t="s">
        <v>5915</v>
      </c>
      <c r="R966">
        <v>125000</v>
      </c>
      <c r="S966">
        <v>148000</v>
      </c>
      <c r="T966">
        <v>0.15540000000000001</v>
      </c>
      <c r="U966" t="s">
        <v>5893</v>
      </c>
      <c r="V966">
        <v>12</v>
      </c>
      <c r="W966" s="1">
        <v>44787</v>
      </c>
      <c r="X966" t="s">
        <v>5894</v>
      </c>
      <c r="Y966">
        <v>168</v>
      </c>
      <c r="Z966">
        <v>62</v>
      </c>
      <c r="AA966">
        <v>271</v>
      </c>
      <c r="AB966">
        <v>0</v>
      </c>
      <c r="AC966">
        <v>10</v>
      </c>
      <c r="AD966">
        <v>0</v>
      </c>
      <c r="AE966" t="s">
        <v>6029</v>
      </c>
      <c r="AF966" s="1">
        <v>46203</v>
      </c>
      <c r="AG966" t="s">
        <v>6123</v>
      </c>
      <c r="AH966" t="s">
        <v>6035</v>
      </c>
      <c r="AI966" t="s">
        <v>6028</v>
      </c>
      <c r="AJ966" t="s">
        <v>6925</v>
      </c>
      <c r="AK966">
        <v>148000</v>
      </c>
      <c r="AL966">
        <v>15244</v>
      </c>
      <c r="AM966">
        <v>132756</v>
      </c>
      <c r="AN966">
        <v>125000</v>
      </c>
      <c r="AO966">
        <v>7756</v>
      </c>
      <c r="AP966">
        <v>5.8400000000000001E-2</v>
      </c>
    </row>
    <row r="967" spans="1:42" x14ac:dyDescent="0.35">
      <c r="A967" t="s">
        <v>1622</v>
      </c>
      <c r="B967" s="1">
        <v>45228</v>
      </c>
      <c r="C967" t="s">
        <v>742</v>
      </c>
      <c r="D967" t="s">
        <v>42</v>
      </c>
      <c r="E967">
        <v>3</v>
      </c>
      <c r="F967" t="s">
        <v>24</v>
      </c>
      <c r="G967" t="s">
        <v>16</v>
      </c>
      <c r="H967" t="s">
        <v>17</v>
      </c>
      <c r="I967" t="s">
        <v>18</v>
      </c>
      <c r="J967" t="s">
        <v>55</v>
      </c>
      <c r="K967">
        <v>2023</v>
      </c>
      <c r="L967" t="s">
        <v>51</v>
      </c>
      <c r="M967" t="s">
        <v>5897</v>
      </c>
      <c r="N967" t="s">
        <v>5889</v>
      </c>
      <c r="O967" t="s">
        <v>5898</v>
      </c>
      <c r="P967" t="s">
        <v>5899</v>
      </c>
      <c r="Q967" t="s">
        <v>5900</v>
      </c>
      <c r="R967">
        <v>31000</v>
      </c>
      <c r="S967">
        <v>38000</v>
      </c>
      <c r="T967">
        <v>0.1842</v>
      </c>
      <c r="U967" t="s">
        <v>5901</v>
      </c>
      <c r="V967">
        <v>12</v>
      </c>
      <c r="W967" s="1">
        <v>45246</v>
      </c>
      <c r="X967" t="s">
        <v>5894</v>
      </c>
      <c r="Y967">
        <v>278</v>
      </c>
      <c r="Z967">
        <v>80</v>
      </c>
      <c r="AA967">
        <v>346</v>
      </c>
      <c r="AB967">
        <v>0</v>
      </c>
      <c r="AC967">
        <v>10</v>
      </c>
      <c r="AD967">
        <v>0</v>
      </c>
      <c r="AE967" t="s">
        <v>6029</v>
      </c>
      <c r="AF967" s="1">
        <v>46203</v>
      </c>
      <c r="AG967" t="s">
        <v>6385</v>
      </c>
      <c r="AH967" t="s">
        <v>6035</v>
      </c>
      <c r="AI967" t="s">
        <v>6028</v>
      </c>
      <c r="AJ967" t="s">
        <v>6925</v>
      </c>
      <c r="AK967">
        <v>114000</v>
      </c>
      <c r="AL967">
        <v>15629.4</v>
      </c>
      <c r="AM967">
        <v>98370.6</v>
      </c>
      <c r="AN967">
        <v>93000</v>
      </c>
      <c r="AO967">
        <v>5370.6</v>
      </c>
      <c r="AP967">
        <v>5.4600000000000003E-2</v>
      </c>
    </row>
    <row r="968" spans="1:42" hidden="1" x14ac:dyDescent="0.35">
      <c r="A968" t="s">
        <v>1623</v>
      </c>
      <c r="B968" s="1">
        <v>44960</v>
      </c>
      <c r="C968" t="s">
        <v>207</v>
      </c>
      <c r="D968" t="s">
        <v>221</v>
      </c>
      <c r="E968">
        <v>1</v>
      </c>
      <c r="F968" t="s">
        <v>30</v>
      </c>
      <c r="G968" t="s">
        <v>16</v>
      </c>
      <c r="H968" t="s">
        <v>17</v>
      </c>
      <c r="I968" t="s">
        <v>33</v>
      </c>
      <c r="J968" t="s">
        <v>19</v>
      </c>
      <c r="K968">
        <v>2023</v>
      </c>
      <c r="L968" t="s">
        <v>20</v>
      </c>
      <c r="M968" t="s">
        <v>5966</v>
      </c>
      <c r="N968" t="s">
        <v>5967</v>
      </c>
      <c r="O968" t="s">
        <v>5968</v>
      </c>
      <c r="P968" t="s">
        <v>5899</v>
      </c>
      <c r="Q968" t="s">
        <v>5969</v>
      </c>
      <c r="R968">
        <v>11500</v>
      </c>
      <c r="S968">
        <v>14500</v>
      </c>
      <c r="T968">
        <v>0.2069</v>
      </c>
      <c r="U968" t="s">
        <v>5901</v>
      </c>
      <c r="V968">
        <v>12</v>
      </c>
      <c r="W968" s="1">
        <v>44903</v>
      </c>
      <c r="X968" t="s">
        <v>5894</v>
      </c>
      <c r="Y968">
        <v>217</v>
      </c>
      <c r="Z968">
        <v>53</v>
      </c>
      <c r="AA968">
        <v>253</v>
      </c>
      <c r="AB968">
        <v>61</v>
      </c>
      <c r="AC968">
        <v>10</v>
      </c>
      <c r="AD968">
        <v>701500</v>
      </c>
      <c r="AE968" t="s">
        <v>6025</v>
      </c>
      <c r="AF968" s="1">
        <v>46203</v>
      </c>
      <c r="AG968" t="s">
        <v>6124</v>
      </c>
      <c r="AH968" t="s">
        <v>6027</v>
      </c>
      <c r="AI968" t="s">
        <v>6028</v>
      </c>
      <c r="AJ968" t="s">
        <v>6924</v>
      </c>
      <c r="AK968">
        <v>14500</v>
      </c>
      <c r="AL968">
        <v>1409.4</v>
      </c>
      <c r="AM968">
        <v>13090.6</v>
      </c>
      <c r="AN968">
        <v>11500</v>
      </c>
      <c r="AO968">
        <v>1590.6</v>
      </c>
      <c r="AP968">
        <v>0.1215</v>
      </c>
    </row>
    <row r="969" spans="1:42" x14ac:dyDescent="0.35">
      <c r="A969" t="s">
        <v>1624</v>
      </c>
      <c r="B969" s="1">
        <v>45204</v>
      </c>
      <c r="C969" t="s">
        <v>1025</v>
      </c>
      <c r="D969" t="s">
        <v>42</v>
      </c>
      <c r="E969">
        <v>1</v>
      </c>
      <c r="F969" t="s">
        <v>48</v>
      </c>
      <c r="G969" t="s">
        <v>79</v>
      </c>
      <c r="H969" t="s">
        <v>17</v>
      </c>
      <c r="I969" t="s">
        <v>43</v>
      </c>
      <c r="J969" t="s">
        <v>55</v>
      </c>
      <c r="K969">
        <v>2023</v>
      </c>
      <c r="L969" t="s">
        <v>51</v>
      </c>
      <c r="M969" t="s">
        <v>5897</v>
      </c>
      <c r="N969" t="s">
        <v>5889</v>
      </c>
      <c r="O969" t="s">
        <v>5898</v>
      </c>
      <c r="P969" t="s">
        <v>5899</v>
      </c>
      <c r="Q969" t="s">
        <v>5900</v>
      </c>
      <c r="R969">
        <v>31000</v>
      </c>
      <c r="S969">
        <v>38000</v>
      </c>
      <c r="T969">
        <v>0.1842</v>
      </c>
      <c r="U969" t="s">
        <v>5901</v>
      </c>
      <c r="V969">
        <v>12</v>
      </c>
      <c r="W969" s="1">
        <v>45246</v>
      </c>
      <c r="X969" t="s">
        <v>5894</v>
      </c>
      <c r="Y969">
        <v>278</v>
      </c>
      <c r="Z969">
        <v>80</v>
      </c>
      <c r="AA969">
        <v>346</v>
      </c>
      <c r="AB969">
        <v>0</v>
      </c>
      <c r="AC969">
        <v>10</v>
      </c>
      <c r="AD969">
        <v>0</v>
      </c>
      <c r="AE969" t="s">
        <v>6029</v>
      </c>
      <c r="AF969" s="1">
        <v>46203</v>
      </c>
      <c r="AG969" t="s">
        <v>6518</v>
      </c>
      <c r="AH969" t="s">
        <v>6035</v>
      </c>
      <c r="AI969" t="s">
        <v>6028</v>
      </c>
      <c r="AJ969" t="s">
        <v>6925</v>
      </c>
      <c r="AK969">
        <v>38000</v>
      </c>
      <c r="AL969">
        <v>5456.8</v>
      </c>
      <c r="AM969">
        <v>32543.200000000001</v>
      </c>
      <c r="AN969">
        <v>31000</v>
      </c>
      <c r="AO969">
        <v>1543.2</v>
      </c>
      <c r="AP969">
        <v>4.7399999999999998E-2</v>
      </c>
    </row>
    <row r="970" spans="1:42" hidden="1" x14ac:dyDescent="0.35">
      <c r="A970" t="s">
        <v>1625</v>
      </c>
      <c r="B970" s="1">
        <v>45042</v>
      </c>
      <c r="C970" t="s">
        <v>523</v>
      </c>
      <c r="D970" t="s">
        <v>377</v>
      </c>
      <c r="E970">
        <v>2</v>
      </c>
      <c r="F970" t="s">
        <v>15</v>
      </c>
      <c r="G970" t="s">
        <v>31</v>
      </c>
      <c r="H970" t="s">
        <v>25</v>
      </c>
      <c r="I970" t="s">
        <v>18</v>
      </c>
      <c r="J970" t="s">
        <v>44</v>
      </c>
      <c r="K970">
        <v>2023</v>
      </c>
      <c r="L970" t="s">
        <v>35</v>
      </c>
      <c r="M970" t="s">
        <v>6007</v>
      </c>
      <c r="N970" t="s">
        <v>5889</v>
      </c>
      <c r="O970" t="s">
        <v>6008</v>
      </c>
      <c r="P970" t="s">
        <v>5899</v>
      </c>
      <c r="Q970" t="s">
        <v>6009</v>
      </c>
      <c r="R970">
        <v>12000</v>
      </c>
      <c r="S970">
        <v>15000</v>
      </c>
      <c r="T970">
        <v>0.2</v>
      </c>
      <c r="U970" t="s">
        <v>5901</v>
      </c>
      <c r="V970">
        <v>12</v>
      </c>
      <c r="W970" s="1">
        <v>45557</v>
      </c>
      <c r="X970" t="s">
        <v>5894</v>
      </c>
      <c r="Y970">
        <v>118</v>
      </c>
      <c r="Z970">
        <v>87</v>
      </c>
      <c r="AA970">
        <v>209</v>
      </c>
      <c r="AB970">
        <v>10</v>
      </c>
      <c r="AC970">
        <v>10</v>
      </c>
      <c r="AD970">
        <v>120000</v>
      </c>
      <c r="AE970" t="s">
        <v>6025</v>
      </c>
      <c r="AF970" s="1">
        <v>46203</v>
      </c>
      <c r="AG970" t="s">
        <v>6319</v>
      </c>
      <c r="AH970" t="s">
        <v>6027</v>
      </c>
      <c r="AI970" t="s">
        <v>6028</v>
      </c>
      <c r="AJ970" t="s">
        <v>6924</v>
      </c>
      <c r="AK970">
        <v>30000</v>
      </c>
      <c r="AL970">
        <v>36</v>
      </c>
      <c r="AM970">
        <v>29964</v>
      </c>
      <c r="AN970">
        <v>24000</v>
      </c>
      <c r="AO970">
        <v>5964</v>
      </c>
      <c r="AP970">
        <v>0.19900000000000001</v>
      </c>
    </row>
    <row r="971" spans="1:42" hidden="1" x14ac:dyDescent="0.35">
      <c r="A971" t="s">
        <v>1626</v>
      </c>
      <c r="B971" s="1">
        <v>44990</v>
      </c>
      <c r="C971" t="s">
        <v>1627</v>
      </c>
      <c r="D971" t="s">
        <v>65</v>
      </c>
      <c r="E971">
        <v>1</v>
      </c>
      <c r="F971" t="s">
        <v>15</v>
      </c>
      <c r="G971" t="s">
        <v>16</v>
      </c>
      <c r="H971" t="s">
        <v>32</v>
      </c>
      <c r="I971" t="s">
        <v>26</v>
      </c>
      <c r="J971" t="s">
        <v>39</v>
      </c>
      <c r="K971">
        <v>2023</v>
      </c>
      <c r="L971" t="s">
        <v>20</v>
      </c>
      <c r="M971" t="s">
        <v>5906</v>
      </c>
      <c r="N971" t="s">
        <v>5889</v>
      </c>
      <c r="O971" t="s">
        <v>5898</v>
      </c>
      <c r="P971" t="s">
        <v>5907</v>
      </c>
      <c r="Q971" t="s">
        <v>5908</v>
      </c>
      <c r="R971">
        <v>17500</v>
      </c>
      <c r="S971">
        <v>22000</v>
      </c>
      <c r="T971">
        <v>0.20449999999999999</v>
      </c>
      <c r="U971" t="s">
        <v>5909</v>
      </c>
      <c r="V971">
        <v>12</v>
      </c>
      <c r="W971" s="1">
        <v>45337</v>
      </c>
      <c r="X971" t="s">
        <v>5894</v>
      </c>
      <c r="Y971">
        <v>373</v>
      </c>
      <c r="Z971">
        <v>88</v>
      </c>
      <c r="AA971">
        <v>389</v>
      </c>
      <c r="AB971">
        <v>78</v>
      </c>
      <c r="AC971">
        <v>10</v>
      </c>
      <c r="AD971">
        <v>1365000</v>
      </c>
      <c r="AE971" t="s">
        <v>6025</v>
      </c>
      <c r="AF971" s="1">
        <v>46203</v>
      </c>
      <c r="AG971" t="s">
        <v>6603</v>
      </c>
      <c r="AH971" t="s">
        <v>6035</v>
      </c>
      <c r="AI971" t="s">
        <v>6028</v>
      </c>
      <c r="AJ971" t="s">
        <v>6924</v>
      </c>
      <c r="AK971">
        <v>22000</v>
      </c>
      <c r="AL971">
        <v>2846.8</v>
      </c>
      <c r="AM971">
        <v>19153.2</v>
      </c>
      <c r="AN971">
        <v>17500</v>
      </c>
      <c r="AO971">
        <v>1653.2</v>
      </c>
      <c r="AP971">
        <v>8.6300000000000002E-2</v>
      </c>
    </row>
    <row r="972" spans="1:42" hidden="1" x14ac:dyDescent="0.35">
      <c r="A972" t="s">
        <v>1628</v>
      </c>
      <c r="B972" s="1">
        <v>44991</v>
      </c>
      <c r="C972" t="s">
        <v>1629</v>
      </c>
      <c r="D972" t="s">
        <v>140</v>
      </c>
      <c r="E972">
        <v>2</v>
      </c>
      <c r="F972" t="s">
        <v>24</v>
      </c>
      <c r="G972" t="s">
        <v>96</v>
      </c>
      <c r="H972" t="s">
        <v>25</v>
      </c>
      <c r="I972" t="s">
        <v>33</v>
      </c>
      <c r="J972" t="s">
        <v>39</v>
      </c>
      <c r="K972">
        <v>2023</v>
      </c>
      <c r="L972" t="s">
        <v>20</v>
      </c>
      <c r="M972" t="s">
        <v>5944</v>
      </c>
      <c r="N972" t="s">
        <v>5931</v>
      </c>
      <c r="O972" t="s">
        <v>5945</v>
      </c>
      <c r="P972" t="s">
        <v>5946</v>
      </c>
      <c r="Q972" t="s">
        <v>5947</v>
      </c>
      <c r="R972">
        <v>6500</v>
      </c>
      <c r="S972">
        <v>8500</v>
      </c>
      <c r="T972">
        <v>0.23530000000000001</v>
      </c>
      <c r="U972" t="s">
        <v>5940</v>
      </c>
      <c r="V972">
        <v>6</v>
      </c>
      <c r="W972" s="1">
        <v>44693</v>
      </c>
      <c r="X972" t="s">
        <v>5894</v>
      </c>
      <c r="Y972">
        <v>116</v>
      </c>
      <c r="Z972">
        <v>117</v>
      </c>
      <c r="AA972">
        <v>124</v>
      </c>
      <c r="AB972">
        <v>67</v>
      </c>
      <c r="AC972">
        <v>10</v>
      </c>
      <c r="AD972">
        <v>435500</v>
      </c>
      <c r="AE972" t="s">
        <v>6025</v>
      </c>
      <c r="AF972" s="1">
        <v>46203</v>
      </c>
      <c r="AG972" t="s">
        <v>6604</v>
      </c>
      <c r="AH972" t="s">
        <v>6027</v>
      </c>
      <c r="AI972" t="s">
        <v>6028</v>
      </c>
      <c r="AJ972" t="s">
        <v>6924</v>
      </c>
      <c r="AK972">
        <v>17000</v>
      </c>
      <c r="AL972">
        <v>992.8</v>
      </c>
      <c r="AM972">
        <v>16007.2</v>
      </c>
      <c r="AN972">
        <v>13000</v>
      </c>
      <c r="AO972">
        <v>3007.2</v>
      </c>
      <c r="AP972">
        <v>0.18790000000000001</v>
      </c>
    </row>
    <row r="973" spans="1:42" hidden="1" x14ac:dyDescent="0.35">
      <c r="A973" t="s">
        <v>1630</v>
      </c>
      <c r="B973" s="1">
        <v>45059</v>
      </c>
      <c r="C973" t="s">
        <v>1631</v>
      </c>
      <c r="D973" t="s">
        <v>70</v>
      </c>
      <c r="E973">
        <v>1</v>
      </c>
      <c r="F973" t="s">
        <v>24</v>
      </c>
      <c r="G973" t="s">
        <v>31</v>
      </c>
      <c r="H973" t="s">
        <v>32</v>
      </c>
      <c r="I973" t="s">
        <v>18</v>
      </c>
      <c r="J973" t="s">
        <v>75</v>
      </c>
      <c r="K973">
        <v>2023</v>
      </c>
      <c r="L973" t="s">
        <v>35</v>
      </c>
      <c r="M973" t="s">
        <v>5970</v>
      </c>
      <c r="N973" t="s">
        <v>5949</v>
      </c>
      <c r="O973" t="s">
        <v>5971</v>
      </c>
      <c r="P973" t="s">
        <v>5922</v>
      </c>
      <c r="Q973" t="s">
        <v>5972</v>
      </c>
      <c r="R973">
        <v>9500</v>
      </c>
      <c r="S973">
        <v>12000</v>
      </c>
      <c r="T973">
        <v>0.20830000000000001</v>
      </c>
      <c r="U973" t="s">
        <v>5920</v>
      </c>
      <c r="V973">
        <v>12</v>
      </c>
      <c r="W973" s="1">
        <v>44840</v>
      </c>
      <c r="X973" t="s">
        <v>5894</v>
      </c>
      <c r="Y973">
        <v>160</v>
      </c>
      <c r="Z973">
        <v>82</v>
      </c>
      <c r="AA973">
        <v>171</v>
      </c>
      <c r="AB973">
        <v>27</v>
      </c>
      <c r="AC973">
        <v>10</v>
      </c>
      <c r="AD973">
        <v>256500</v>
      </c>
      <c r="AE973" t="s">
        <v>6025</v>
      </c>
      <c r="AF973" s="1">
        <v>46203</v>
      </c>
      <c r="AG973" t="s">
        <v>6605</v>
      </c>
      <c r="AH973" t="s">
        <v>6027</v>
      </c>
      <c r="AI973" t="s">
        <v>6028</v>
      </c>
      <c r="AJ973" t="s">
        <v>6924</v>
      </c>
      <c r="AK973">
        <v>12000</v>
      </c>
      <c r="AL973">
        <v>1658.4</v>
      </c>
      <c r="AM973">
        <v>10341.6</v>
      </c>
      <c r="AN973">
        <v>9500</v>
      </c>
      <c r="AO973">
        <v>841.6</v>
      </c>
      <c r="AP973">
        <v>8.14E-2</v>
      </c>
    </row>
    <row r="974" spans="1:42" hidden="1" x14ac:dyDescent="0.35">
      <c r="A974" t="s">
        <v>1632</v>
      </c>
      <c r="B974" s="1">
        <v>45068</v>
      </c>
      <c r="C974" t="s">
        <v>1633</v>
      </c>
      <c r="D974" t="s">
        <v>100</v>
      </c>
      <c r="E974">
        <v>1</v>
      </c>
      <c r="F974" t="s">
        <v>15</v>
      </c>
      <c r="G974" t="s">
        <v>31</v>
      </c>
      <c r="H974" t="s">
        <v>32</v>
      </c>
      <c r="I974" t="s">
        <v>26</v>
      </c>
      <c r="J974" t="s">
        <v>75</v>
      </c>
      <c r="K974">
        <v>2023</v>
      </c>
      <c r="L974" t="s">
        <v>35</v>
      </c>
      <c r="M974" t="s">
        <v>5941</v>
      </c>
      <c r="N974" t="s">
        <v>5931</v>
      </c>
      <c r="O974" t="s">
        <v>5942</v>
      </c>
      <c r="P974" t="s">
        <v>5938</v>
      </c>
      <c r="Q974" t="s">
        <v>5943</v>
      </c>
      <c r="R974">
        <v>9800</v>
      </c>
      <c r="S974">
        <v>12500</v>
      </c>
      <c r="T974">
        <v>0.216</v>
      </c>
      <c r="U974" t="s">
        <v>5940</v>
      </c>
      <c r="V974">
        <v>6</v>
      </c>
      <c r="W974" s="1">
        <v>45383</v>
      </c>
      <c r="X974" t="s">
        <v>5894</v>
      </c>
      <c r="Y974">
        <v>102</v>
      </c>
      <c r="Z974">
        <v>94</v>
      </c>
      <c r="AA974">
        <v>142</v>
      </c>
      <c r="AB974">
        <v>76</v>
      </c>
      <c r="AC974">
        <v>10</v>
      </c>
      <c r="AD974">
        <v>744800</v>
      </c>
      <c r="AE974" t="s">
        <v>6025</v>
      </c>
      <c r="AF974" s="1">
        <v>46203</v>
      </c>
      <c r="AG974" t="s">
        <v>6606</v>
      </c>
      <c r="AH974" t="s">
        <v>6035</v>
      </c>
      <c r="AI974" t="s">
        <v>6028</v>
      </c>
      <c r="AJ974" t="s">
        <v>6924</v>
      </c>
      <c r="AK974">
        <v>12500</v>
      </c>
      <c r="AL974">
        <v>1140</v>
      </c>
      <c r="AM974">
        <v>11360</v>
      </c>
      <c r="AN974">
        <v>9800</v>
      </c>
      <c r="AO974">
        <v>1560</v>
      </c>
      <c r="AP974">
        <v>0.13730000000000001</v>
      </c>
    </row>
    <row r="975" spans="1:42" hidden="1" x14ac:dyDescent="0.35">
      <c r="A975" t="s">
        <v>1634</v>
      </c>
      <c r="B975" s="1">
        <v>45193</v>
      </c>
      <c r="C975" t="s">
        <v>1635</v>
      </c>
      <c r="D975" t="s">
        <v>29</v>
      </c>
      <c r="E975">
        <v>2</v>
      </c>
      <c r="F975" t="s">
        <v>48</v>
      </c>
      <c r="G975" t="s">
        <v>16</v>
      </c>
      <c r="H975" t="s">
        <v>17</v>
      </c>
      <c r="I975" t="s">
        <v>26</v>
      </c>
      <c r="J975" t="s">
        <v>109</v>
      </c>
      <c r="K975">
        <v>2023</v>
      </c>
      <c r="L975" t="s">
        <v>60</v>
      </c>
      <c r="M975" t="s">
        <v>5985</v>
      </c>
      <c r="N975" t="s">
        <v>5974</v>
      </c>
      <c r="O975" t="s">
        <v>5986</v>
      </c>
      <c r="P975" t="s">
        <v>5979</v>
      </c>
      <c r="Q975" t="s">
        <v>5987</v>
      </c>
      <c r="R975">
        <v>500</v>
      </c>
      <c r="S975">
        <v>750</v>
      </c>
      <c r="T975">
        <v>0.33329999999999999</v>
      </c>
      <c r="U975" t="s">
        <v>5920</v>
      </c>
      <c r="V975">
        <v>24</v>
      </c>
      <c r="W975" s="1">
        <v>45007</v>
      </c>
      <c r="X975" t="s">
        <v>5894</v>
      </c>
      <c r="Y975">
        <v>294</v>
      </c>
      <c r="Z975">
        <v>81</v>
      </c>
      <c r="AA975">
        <v>264</v>
      </c>
      <c r="AB975">
        <v>82</v>
      </c>
      <c r="AC975">
        <v>10</v>
      </c>
      <c r="AD975">
        <v>41000</v>
      </c>
      <c r="AE975" t="s">
        <v>6025</v>
      </c>
      <c r="AF975" s="1">
        <v>46203</v>
      </c>
      <c r="AG975" t="s">
        <v>6607</v>
      </c>
      <c r="AH975" t="s">
        <v>6035</v>
      </c>
      <c r="AI975" t="s">
        <v>6028</v>
      </c>
      <c r="AJ975" t="s">
        <v>6925</v>
      </c>
      <c r="AK975">
        <v>1500</v>
      </c>
      <c r="AL975">
        <v>132.15</v>
      </c>
      <c r="AM975">
        <v>1367.85</v>
      </c>
      <c r="AN975">
        <v>1000</v>
      </c>
      <c r="AO975">
        <v>367.85</v>
      </c>
      <c r="AP975">
        <v>0.26889999999999997</v>
      </c>
    </row>
    <row r="976" spans="1:42" hidden="1" x14ac:dyDescent="0.35">
      <c r="A976" t="s">
        <v>1636</v>
      </c>
      <c r="B976" s="1">
        <v>45232</v>
      </c>
      <c r="C976" t="s">
        <v>620</v>
      </c>
      <c r="D976" t="s">
        <v>65</v>
      </c>
      <c r="E976">
        <v>2</v>
      </c>
      <c r="F976" t="s">
        <v>15</v>
      </c>
      <c r="G976" t="s">
        <v>71</v>
      </c>
      <c r="H976" t="s">
        <v>17</v>
      </c>
      <c r="I976" t="s">
        <v>33</v>
      </c>
      <c r="J976" t="s">
        <v>50</v>
      </c>
      <c r="K976">
        <v>2023</v>
      </c>
      <c r="L976" t="s">
        <v>51</v>
      </c>
      <c r="M976" t="s">
        <v>5906</v>
      </c>
      <c r="N976" t="s">
        <v>5889</v>
      </c>
      <c r="O976" t="s">
        <v>5898</v>
      </c>
      <c r="P976" t="s">
        <v>5907</v>
      </c>
      <c r="Q976" t="s">
        <v>5908</v>
      </c>
      <c r="R976">
        <v>17500</v>
      </c>
      <c r="S976">
        <v>22000</v>
      </c>
      <c r="T976">
        <v>0.20449999999999999</v>
      </c>
      <c r="U976" t="s">
        <v>5909</v>
      </c>
      <c r="V976">
        <v>12</v>
      </c>
      <c r="W976" s="1">
        <v>45337</v>
      </c>
      <c r="X976" t="s">
        <v>5894</v>
      </c>
      <c r="Y976">
        <v>373</v>
      </c>
      <c r="Z976">
        <v>88</v>
      </c>
      <c r="AA976">
        <v>389</v>
      </c>
      <c r="AB976">
        <v>78</v>
      </c>
      <c r="AC976">
        <v>10</v>
      </c>
      <c r="AD976">
        <v>1365000</v>
      </c>
      <c r="AE976" t="s">
        <v>6025</v>
      </c>
      <c r="AF976" s="1">
        <v>46203</v>
      </c>
      <c r="AG976" t="s">
        <v>6169</v>
      </c>
      <c r="AH976" t="s">
        <v>6035</v>
      </c>
      <c r="AI976" t="s">
        <v>6028</v>
      </c>
      <c r="AJ976" t="s">
        <v>6925</v>
      </c>
      <c r="AK976">
        <v>44000</v>
      </c>
      <c r="AL976">
        <v>2640</v>
      </c>
      <c r="AM976">
        <v>41360</v>
      </c>
      <c r="AN976">
        <v>35000</v>
      </c>
      <c r="AO976">
        <v>6360</v>
      </c>
      <c r="AP976">
        <v>0.15379999999999999</v>
      </c>
    </row>
    <row r="977" spans="1:42" x14ac:dyDescent="0.35">
      <c r="A977" t="s">
        <v>1637</v>
      </c>
      <c r="B977" s="1">
        <v>44933</v>
      </c>
      <c r="C977" t="s">
        <v>1638</v>
      </c>
      <c r="D977" t="s">
        <v>42</v>
      </c>
      <c r="E977">
        <v>1</v>
      </c>
      <c r="F977" t="s">
        <v>66</v>
      </c>
      <c r="G977" t="s">
        <v>16</v>
      </c>
      <c r="H977" t="s">
        <v>17</v>
      </c>
      <c r="I977" t="s">
        <v>33</v>
      </c>
      <c r="J977" t="s">
        <v>112</v>
      </c>
      <c r="K977">
        <v>2023</v>
      </c>
      <c r="L977" t="s">
        <v>20</v>
      </c>
      <c r="M977" t="s">
        <v>5897</v>
      </c>
      <c r="N977" t="s">
        <v>5889</v>
      </c>
      <c r="O977" t="s">
        <v>5898</v>
      </c>
      <c r="P977" t="s">
        <v>5899</v>
      </c>
      <c r="Q977" t="s">
        <v>5900</v>
      </c>
      <c r="R977">
        <v>31000</v>
      </c>
      <c r="S977">
        <v>38000</v>
      </c>
      <c r="T977">
        <v>0.1842</v>
      </c>
      <c r="U977" t="s">
        <v>5901</v>
      </c>
      <c r="V977">
        <v>12</v>
      </c>
      <c r="W977" s="1">
        <v>45246</v>
      </c>
      <c r="X977" t="s">
        <v>5894</v>
      </c>
      <c r="Y977">
        <v>278</v>
      </c>
      <c r="Z977">
        <v>80</v>
      </c>
      <c r="AA977">
        <v>346</v>
      </c>
      <c r="AB977">
        <v>0</v>
      </c>
      <c r="AC977">
        <v>10</v>
      </c>
      <c r="AD977">
        <v>0</v>
      </c>
      <c r="AE977" t="s">
        <v>6029</v>
      </c>
      <c r="AF977" s="1">
        <v>46203</v>
      </c>
      <c r="AG977" t="s">
        <v>6608</v>
      </c>
      <c r="AH977" t="s">
        <v>6027</v>
      </c>
      <c r="AI977" t="s">
        <v>6028</v>
      </c>
      <c r="AJ977" t="s">
        <v>6924</v>
      </c>
      <c r="AK977">
        <v>38000</v>
      </c>
      <c r="AL977">
        <v>2139.4</v>
      </c>
      <c r="AM977">
        <v>35860.6</v>
      </c>
      <c r="AN977">
        <v>31000</v>
      </c>
      <c r="AO977">
        <v>4860.6000000000004</v>
      </c>
      <c r="AP977">
        <v>0.13550000000000001</v>
      </c>
    </row>
    <row r="978" spans="1:42" hidden="1" x14ac:dyDescent="0.35">
      <c r="A978" t="s">
        <v>1639</v>
      </c>
      <c r="B978" s="1">
        <v>45000</v>
      </c>
      <c r="C978" t="s">
        <v>1640</v>
      </c>
      <c r="D978" t="s">
        <v>87</v>
      </c>
      <c r="E978">
        <v>1</v>
      </c>
      <c r="F978" t="s">
        <v>24</v>
      </c>
      <c r="G978" t="s">
        <v>79</v>
      </c>
      <c r="H978" t="s">
        <v>17</v>
      </c>
      <c r="I978" t="s">
        <v>26</v>
      </c>
      <c r="J978" t="s">
        <v>39</v>
      </c>
      <c r="K978">
        <v>2023</v>
      </c>
      <c r="L978" t="s">
        <v>20</v>
      </c>
      <c r="M978" t="s">
        <v>5924</v>
      </c>
      <c r="N978" t="s">
        <v>5913</v>
      </c>
      <c r="O978" t="s">
        <v>5917</v>
      </c>
      <c r="P978" t="s">
        <v>5925</v>
      </c>
      <c r="Q978" t="s">
        <v>5926</v>
      </c>
      <c r="R978">
        <v>46000</v>
      </c>
      <c r="S978">
        <v>56000</v>
      </c>
      <c r="T978">
        <v>0.17860000000000001</v>
      </c>
      <c r="U978" t="s">
        <v>5920</v>
      </c>
      <c r="V978">
        <v>12</v>
      </c>
      <c r="W978" s="1">
        <v>44847</v>
      </c>
      <c r="X978" t="s">
        <v>5894</v>
      </c>
      <c r="Y978">
        <v>224</v>
      </c>
      <c r="Z978">
        <v>96</v>
      </c>
      <c r="AA978">
        <v>304</v>
      </c>
      <c r="AB978">
        <v>54</v>
      </c>
      <c r="AC978">
        <v>10</v>
      </c>
      <c r="AD978">
        <v>2484000</v>
      </c>
      <c r="AE978" t="s">
        <v>6025</v>
      </c>
      <c r="AF978" s="1">
        <v>46203</v>
      </c>
      <c r="AG978" t="s">
        <v>6609</v>
      </c>
      <c r="AH978" t="s">
        <v>6027</v>
      </c>
      <c r="AI978" t="s">
        <v>6028</v>
      </c>
      <c r="AJ978" t="s">
        <v>6924</v>
      </c>
      <c r="AK978">
        <v>56000</v>
      </c>
      <c r="AL978">
        <v>2357.6</v>
      </c>
      <c r="AM978">
        <v>53642.400000000001</v>
      </c>
      <c r="AN978">
        <v>46000</v>
      </c>
      <c r="AO978">
        <v>7642.4</v>
      </c>
      <c r="AP978">
        <v>0.14249999999999999</v>
      </c>
    </row>
    <row r="979" spans="1:42" hidden="1" x14ac:dyDescent="0.35">
      <c r="A979" t="s">
        <v>1641</v>
      </c>
      <c r="B979" s="1">
        <v>45173</v>
      </c>
      <c r="C979" t="s">
        <v>1642</v>
      </c>
      <c r="D979" t="s">
        <v>439</v>
      </c>
      <c r="E979">
        <v>1</v>
      </c>
      <c r="F979" t="s">
        <v>24</v>
      </c>
      <c r="G979" t="s">
        <v>31</v>
      </c>
      <c r="H979" t="s">
        <v>32</v>
      </c>
      <c r="I979" t="s">
        <v>18</v>
      </c>
      <c r="J979" t="s">
        <v>109</v>
      </c>
      <c r="K979">
        <v>2023</v>
      </c>
      <c r="L979" t="s">
        <v>60</v>
      </c>
      <c r="M979" t="s">
        <v>5953</v>
      </c>
      <c r="N979" t="s">
        <v>5949</v>
      </c>
      <c r="O979" t="s">
        <v>5954</v>
      </c>
      <c r="P979" t="s">
        <v>5951</v>
      </c>
      <c r="Q979" t="s">
        <v>5955</v>
      </c>
      <c r="R979">
        <v>1400</v>
      </c>
      <c r="S979">
        <v>1900</v>
      </c>
      <c r="T979">
        <v>0.26319999999999999</v>
      </c>
      <c r="U979" t="s">
        <v>5940</v>
      </c>
      <c r="V979">
        <v>12</v>
      </c>
      <c r="W979" s="1">
        <v>44681</v>
      </c>
      <c r="X979" t="s">
        <v>5894</v>
      </c>
      <c r="Y979">
        <v>129</v>
      </c>
      <c r="Z979">
        <v>73</v>
      </c>
      <c r="AA979">
        <v>194</v>
      </c>
      <c r="AB979">
        <v>7</v>
      </c>
      <c r="AC979">
        <v>10</v>
      </c>
      <c r="AD979">
        <v>9800</v>
      </c>
      <c r="AE979" t="s">
        <v>6025</v>
      </c>
      <c r="AF979" s="1">
        <v>46203</v>
      </c>
      <c r="AG979" t="s">
        <v>6610</v>
      </c>
      <c r="AH979" t="s">
        <v>6027</v>
      </c>
      <c r="AI979" t="s">
        <v>6028</v>
      </c>
      <c r="AJ979" t="s">
        <v>6925</v>
      </c>
      <c r="AK979">
        <v>1900</v>
      </c>
      <c r="AL979">
        <v>72.2</v>
      </c>
      <c r="AM979">
        <v>1827.8</v>
      </c>
      <c r="AN979">
        <v>1400</v>
      </c>
      <c r="AO979">
        <v>427.8</v>
      </c>
      <c r="AP979">
        <v>0.2341</v>
      </c>
    </row>
    <row r="980" spans="1:42" hidden="1" x14ac:dyDescent="0.35">
      <c r="A980" t="s">
        <v>1643</v>
      </c>
      <c r="B980" s="1">
        <v>44944</v>
      </c>
      <c r="C980" t="s">
        <v>1644</v>
      </c>
      <c r="D980" t="s">
        <v>78</v>
      </c>
      <c r="E980">
        <v>1</v>
      </c>
      <c r="F980" t="s">
        <v>58</v>
      </c>
      <c r="G980" t="s">
        <v>79</v>
      </c>
      <c r="H980" t="s">
        <v>17</v>
      </c>
      <c r="I980" t="s">
        <v>18</v>
      </c>
      <c r="J980" t="s">
        <v>112</v>
      </c>
      <c r="K980">
        <v>2023</v>
      </c>
      <c r="L980" t="s">
        <v>20</v>
      </c>
      <c r="M980" t="s">
        <v>5992</v>
      </c>
      <c r="N980" t="s">
        <v>5989</v>
      </c>
      <c r="O980" t="s">
        <v>5993</v>
      </c>
      <c r="P980" t="s">
        <v>5899</v>
      </c>
      <c r="Q980" t="s">
        <v>5994</v>
      </c>
      <c r="R980">
        <v>850</v>
      </c>
      <c r="S980">
        <v>1200</v>
      </c>
      <c r="T980">
        <v>0.29170000000000001</v>
      </c>
      <c r="U980" t="s">
        <v>5901</v>
      </c>
      <c r="V980">
        <v>6</v>
      </c>
      <c r="W980" s="1">
        <v>45066</v>
      </c>
      <c r="X980" t="s">
        <v>5894</v>
      </c>
      <c r="Y980">
        <v>275</v>
      </c>
      <c r="Z980">
        <v>92</v>
      </c>
      <c r="AA980">
        <v>285</v>
      </c>
      <c r="AB980">
        <v>78</v>
      </c>
      <c r="AC980">
        <v>10</v>
      </c>
      <c r="AD980">
        <v>66300</v>
      </c>
      <c r="AE980" t="s">
        <v>6025</v>
      </c>
      <c r="AF980" s="1">
        <v>46203</v>
      </c>
      <c r="AG980" t="s">
        <v>6611</v>
      </c>
      <c r="AH980" t="s">
        <v>6027</v>
      </c>
      <c r="AI980" t="s">
        <v>6028</v>
      </c>
      <c r="AJ980" t="s">
        <v>6924</v>
      </c>
      <c r="AK980">
        <v>1200</v>
      </c>
      <c r="AL980">
        <v>101.76</v>
      </c>
      <c r="AM980">
        <v>1098.24</v>
      </c>
      <c r="AN980">
        <v>850</v>
      </c>
      <c r="AO980">
        <v>248.24</v>
      </c>
      <c r="AP980">
        <v>0.22600000000000001</v>
      </c>
    </row>
    <row r="981" spans="1:42" hidden="1" x14ac:dyDescent="0.35">
      <c r="A981" t="s">
        <v>1645</v>
      </c>
      <c r="B981" s="1">
        <v>44961</v>
      </c>
      <c r="C981" t="s">
        <v>833</v>
      </c>
      <c r="D981" t="s">
        <v>82</v>
      </c>
      <c r="E981">
        <v>1</v>
      </c>
      <c r="F981" t="s">
        <v>48</v>
      </c>
      <c r="G981" t="s">
        <v>16</v>
      </c>
      <c r="H981" t="s">
        <v>32</v>
      </c>
      <c r="I981" t="s">
        <v>18</v>
      </c>
      <c r="J981" t="s">
        <v>19</v>
      </c>
      <c r="K981">
        <v>2023</v>
      </c>
      <c r="L981" t="s">
        <v>20</v>
      </c>
      <c r="M981" t="s">
        <v>5895</v>
      </c>
      <c r="N981" t="s">
        <v>5889</v>
      </c>
      <c r="O981" t="s">
        <v>5890</v>
      </c>
      <c r="P981" t="s">
        <v>5891</v>
      </c>
      <c r="Q981" t="s">
        <v>5896</v>
      </c>
      <c r="R981">
        <v>78000</v>
      </c>
      <c r="S981">
        <v>95000</v>
      </c>
      <c r="T981">
        <v>0.1789</v>
      </c>
      <c r="U981" t="s">
        <v>5893</v>
      </c>
      <c r="V981">
        <v>12</v>
      </c>
      <c r="W981" s="1">
        <v>45187</v>
      </c>
      <c r="X981" t="s">
        <v>5894</v>
      </c>
      <c r="Y981">
        <v>351</v>
      </c>
      <c r="Z981">
        <v>112</v>
      </c>
      <c r="AA981">
        <v>335</v>
      </c>
      <c r="AB981">
        <v>32</v>
      </c>
      <c r="AC981">
        <v>10</v>
      </c>
      <c r="AD981">
        <v>2496000</v>
      </c>
      <c r="AE981" t="s">
        <v>6025</v>
      </c>
      <c r="AF981" s="1">
        <v>46203</v>
      </c>
      <c r="AG981" t="s">
        <v>6459</v>
      </c>
      <c r="AH981" t="s">
        <v>6035</v>
      </c>
      <c r="AI981" t="s">
        <v>6028</v>
      </c>
      <c r="AJ981" t="s">
        <v>6924</v>
      </c>
      <c r="AK981">
        <v>95000</v>
      </c>
      <c r="AL981">
        <v>6944.5</v>
      </c>
      <c r="AM981">
        <v>88055.5</v>
      </c>
      <c r="AN981">
        <v>78000</v>
      </c>
      <c r="AO981">
        <v>10055.5</v>
      </c>
      <c r="AP981">
        <v>0.1142</v>
      </c>
    </row>
    <row r="982" spans="1:42" hidden="1" x14ac:dyDescent="0.35">
      <c r="A982" t="s">
        <v>1646</v>
      </c>
      <c r="B982" s="1">
        <v>45269</v>
      </c>
      <c r="C982" t="s">
        <v>1501</v>
      </c>
      <c r="D982" t="s">
        <v>377</v>
      </c>
      <c r="E982">
        <v>1</v>
      </c>
      <c r="F982" t="s">
        <v>24</v>
      </c>
      <c r="G982" t="s">
        <v>71</v>
      </c>
      <c r="H982" t="s">
        <v>32</v>
      </c>
      <c r="I982" t="s">
        <v>33</v>
      </c>
      <c r="J982" t="s">
        <v>155</v>
      </c>
      <c r="K982">
        <v>2023</v>
      </c>
      <c r="L982" t="s">
        <v>51</v>
      </c>
      <c r="M982" t="s">
        <v>6007</v>
      </c>
      <c r="N982" t="s">
        <v>5889</v>
      </c>
      <c r="O982" t="s">
        <v>6008</v>
      </c>
      <c r="P982" t="s">
        <v>5899</v>
      </c>
      <c r="Q982" t="s">
        <v>6009</v>
      </c>
      <c r="R982">
        <v>12000</v>
      </c>
      <c r="S982">
        <v>15000</v>
      </c>
      <c r="T982">
        <v>0.2</v>
      </c>
      <c r="U982" t="s">
        <v>5901</v>
      </c>
      <c r="V982">
        <v>12</v>
      </c>
      <c r="W982" s="1">
        <v>45557</v>
      </c>
      <c r="X982" t="s">
        <v>5894</v>
      </c>
      <c r="Y982">
        <v>118</v>
      </c>
      <c r="Z982">
        <v>87</v>
      </c>
      <c r="AA982">
        <v>209</v>
      </c>
      <c r="AB982">
        <v>10</v>
      </c>
      <c r="AC982">
        <v>10</v>
      </c>
      <c r="AD982">
        <v>120000</v>
      </c>
      <c r="AE982" t="s">
        <v>6025</v>
      </c>
      <c r="AF982" s="1">
        <v>46203</v>
      </c>
      <c r="AG982" t="s">
        <v>6280</v>
      </c>
      <c r="AH982" t="s">
        <v>6035</v>
      </c>
      <c r="AI982" t="s">
        <v>6028</v>
      </c>
      <c r="AJ982" t="s">
        <v>6925</v>
      </c>
      <c r="AK982">
        <v>15000</v>
      </c>
      <c r="AL982">
        <v>900</v>
      </c>
      <c r="AM982">
        <v>14100</v>
      </c>
      <c r="AN982">
        <v>12000</v>
      </c>
      <c r="AO982">
        <v>2100</v>
      </c>
      <c r="AP982">
        <v>0.1489</v>
      </c>
    </row>
    <row r="983" spans="1:42" hidden="1" x14ac:dyDescent="0.35">
      <c r="A983" t="s">
        <v>1647</v>
      </c>
      <c r="B983" s="1">
        <v>45240</v>
      </c>
      <c r="C983" t="s">
        <v>1524</v>
      </c>
      <c r="D983" t="s">
        <v>108</v>
      </c>
      <c r="E983">
        <v>1</v>
      </c>
      <c r="F983" t="s">
        <v>15</v>
      </c>
      <c r="G983" t="s">
        <v>16</v>
      </c>
      <c r="H983" t="s">
        <v>17</v>
      </c>
      <c r="I983" t="s">
        <v>18</v>
      </c>
      <c r="J983" t="s">
        <v>50</v>
      </c>
      <c r="K983">
        <v>2023</v>
      </c>
      <c r="L983" t="s">
        <v>51</v>
      </c>
      <c r="M983" t="s">
        <v>5977</v>
      </c>
      <c r="N983" t="s">
        <v>5974</v>
      </c>
      <c r="O983" t="s">
        <v>5978</v>
      </c>
      <c r="P983" t="s">
        <v>5979</v>
      </c>
      <c r="Q983" t="s">
        <v>5980</v>
      </c>
      <c r="R983">
        <v>3000</v>
      </c>
      <c r="S983">
        <v>3900</v>
      </c>
      <c r="T983">
        <v>0.23080000000000001</v>
      </c>
      <c r="U983" t="s">
        <v>5920</v>
      </c>
      <c r="V983">
        <v>36</v>
      </c>
      <c r="W983" s="1">
        <v>44816</v>
      </c>
      <c r="X983" t="s">
        <v>5894</v>
      </c>
      <c r="Y983">
        <v>237</v>
      </c>
      <c r="Z983">
        <v>110</v>
      </c>
      <c r="AA983">
        <v>240</v>
      </c>
      <c r="AB983">
        <v>48</v>
      </c>
      <c r="AC983">
        <v>10</v>
      </c>
      <c r="AD983">
        <v>144000</v>
      </c>
      <c r="AE983" t="s">
        <v>6025</v>
      </c>
      <c r="AF983" s="1">
        <v>46203</v>
      </c>
      <c r="AG983" t="s">
        <v>6574</v>
      </c>
      <c r="AH983" t="s">
        <v>6035</v>
      </c>
      <c r="AI983" t="s">
        <v>6028</v>
      </c>
      <c r="AJ983" t="s">
        <v>6925</v>
      </c>
      <c r="AK983">
        <v>3900</v>
      </c>
      <c r="AL983">
        <v>321.36</v>
      </c>
      <c r="AM983">
        <v>3578.64</v>
      </c>
      <c r="AN983">
        <v>3000</v>
      </c>
      <c r="AO983">
        <v>578.64</v>
      </c>
      <c r="AP983">
        <v>0.16170000000000001</v>
      </c>
    </row>
    <row r="984" spans="1:42" hidden="1" x14ac:dyDescent="0.35">
      <c r="A984" t="s">
        <v>1648</v>
      </c>
      <c r="B984" s="1">
        <v>44947</v>
      </c>
      <c r="C984" t="s">
        <v>1282</v>
      </c>
      <c r="D984" t="s">
        <v>108</v>
      </c>
      <c r="E984">
        <v>2</v>
      </c>
      <c r="F984" t="s">
        <v>24</v>
      </c>
      <c r="G984" t="s">
        <v>71</v>
      </c>
      <c r="H984" t="s">
        <v>32</v>
      </c>
      <c r="I984" t="s">
        <v>33</v>
      </c>
      <c r="J984" t="s">
        <v>112</v>
      </c>
      <c r="K984">
        <v>2023</v>
      </c>
      <c r="L984" t="s">
        <v>20</v>
      </c>
      <c r="M984" t="s">
        <v>5977</v>
      </c>
      <c r="N984" t="s">
        <v>5974</v>
      </c>
      <c r="O984" t="s">
        <v>5978</v>
      </c>
      <c r="P984" t="s">
        <v>5979</v>
      </c>
      <c r="Q984" t="s">
        <v>5980</v>
      </c>
      <c r="R984">
        <v>3000</v>
      </c>
      <c r="S984">
        <v>3900</v>
      </c>
      <c r="T984">
        <v>0.23080000000000001</v>
      </c>
      <c r="U984" t="s">
        <v>5920</v>
      </c>
      <c r="V984">
        <v>36</v>
      </c>
      <c r="W984" s="1">
        <v>44816</v>
      </c>
      <c r="X984" t="s">
        <v>5894</v>
      </c>
      <c r="Y984">
        <v>237</v>
      </c>
      <c r="Z984">
        <v>110</v>
      </c>
      <c r="AA984">
        <v>240</v>
      </c>
      <c r="AB984">
        <v>48</v>
      </c>
      <c r="AC984">
        <v>10</v>
      </c>
      <c r="AD984">
        <v>144000</v>
      </c>
      <c r="AE984" t="s">
        <v>6025</v>
      </c>
      <c r="AF984" s="1">
        <v>46203</v>
      </c>
      <c r="AG984" t="s">
        <v>6204</v>
      </c>
      <c r="AH984" t="s">
        <v>6035</v>
      </c>
      <c r="AI984" t="s">
        <v>6028</v>
      </c>
      <c r="AJ984" t="s">
        <v>6924</v>
      </c>
      <c r="AK984">
        <v>7800</v>
      </c>
      <c r="AL984">
        <v>130.26</v>
      </c>
      <c r="AM984">
        <v>7669.74</v>
      </c>
      <c r="AN984">
        <v>6000</v>
      </c>
      <c r="AO984">
        <v>1669.74</v>
      </c>
      <c r="AP984">
        <v>0.2177</v>
      </c>
    </row>
    <row r="985" spans="1:42" hidden="1" x14ac:dyDescent="0.35">
      <c r="A985" t="s">
        <v>1649</v>
      </c>
      <c r="B985" s="1">
        <v>45242</v>
      </c>
      <c r="C985" t="s">
        <v>256</v>
      </c>
      <c r="D985" t="s">
        <v>47</v>
      </c>
      <c r="E985">
        <v>3</v>
      </c>
      <c r="F985" t="s">
        <v>66</v>
      </c>
      <c r="G985" t="s">
        <v>16</v>
      </c>
      <c r="H985" t="s">
        <v>25</v>
      </c>
      <c r="I985" t="s">
        <v>26</v>
      </c>
      <c r="J985" t="s">
        <v>50</v>
      </c>
      <c r="K985">
        <v>2023</v>
      </c>
      <c r="L985" t="s">
        <v>51</v>
      </c>
      <c r="M985" t="s">
        <v>5995</v>
      </c>
      <c r="N985" t="s">
        <v>5989</v>
      </c>
      <c r="O985" t="s">
        <v>5996</v>
      </c>
      <c r="P985" t="s">
        <v>5997</v>
      </c>
      <c r="Q985" t="s">
        <v>5998</v>
      </c>
      <c r="R985">
        <v>280</v>
      </c>
      <c r="S985">
        <v>450</v>
      </c>
      <c r="T985">
        <v>0.37780000000000002</v>
      </c>
      <c r="U985" t="s">
        <v>5909</v>
      </c>
      <c r="V985">
        <v>6</v>
      </c>
      <c r="W985" s="1">
        <v>45144</v>
      </c>
      <c r="X985" t="s">
        <v>5894</v>
      </c>
      <c r="Y985">
        <v>217</v>
      </c>
      <c r="Z985">
        <v>86</v>
      </c>
      <c r="AA985">
        <v>212</v>
      </c>
      <c r="AB985">
        <v>73</v>
      </c>
      <c r="AC985">
        <v>10</v>
      </c>
      <c r="AD985">
        <v>20440</v>
      </c>
      <c r="AE985" t="s">
        <v>6025</v>
      </c>
      <c r="AF985" s="1">
        <v>46203</v>
      </c>
      <c r="AG985" t="s">
        <v>6156</v>
      </c>
      <c r="AH985" t="s">
        <v>6027</v>
      </c>
      <c r="AI985" t="s">
        <v>6028</v>
      </c>
      <c r="AJ985" t="s">
        <v>6925</v>
      </c>
      <c r="AK985">
        <v>1350</v>
      </c>
      <c r="AL985">
        <v>29.56</v>
      </c>
      <c r="AM985">
        <v>1320.44</v>
      </c>
      <c r="AN985">
        <v>840</v>
      </c>
      <c r="AO985">
        <v>480.44</v>
      </c>
      <c r="AP985">
        <v>0.36380000000000001</v>
      </c>
    </row>
    <row r="986" spans="1:42" hidden="1" x14ac:dyDescent="0.35">
      <c r="A986" t="s">
        <v>1650</v>
      </c>
      <c r="B986" s="1">
        <v>45246</v>
      </c>
      <c r="C986" t="s">
        <v>1651</v>
      </c>
      <c r="D986" t="s">
        <v>70</v>
      </c>
      <c r="E986">
        <v>3</v>
      </c>
      <c r="F986" t="s">
        <v>128</v>
      </c>
      <c r="G986" t="s">
        <v>31</v>
      </c>
      <c r="H986" t="s">
        <v>25</v>
      </c>
      <c r="I986" t="s">
        <v>26</v>
      </c>
      <c r="J986" t="s">
        <v>50</v>
      </c>
      <c r="K986">
        <v>2023</v>
      </c>
      <c r="L986" t="s">
        <v>51</v>
      </c>
      <c r="M986" t="s">
        <v>5970</v>
      </c>
      <c r="N986" t="s">
        <v>5949</v>
      </c>
      <c r="O986" t="s">
        <v>5971</v>
      </c>
      <c r="P986" t="s">
        <v>5922</v>
      </c>
      <c r="Q986" t="s">
        <v>5972</v>
      </c>
      <c r="R986">
        <v>9500</v>
      </c>
      <c r="S986">
        <v>12000</v>
      </c>
      <c r="T986">
        <v>0.20830000000000001</v>
      </c>
      <c r="U986" t="s">
        <v>5920</v>
      </c>
      <c r="V986">
        <v>12</v>
      </c>
      <c r="W986" s="1">
        <v>44840</v>
      </c>
      <c r="X986" t="s">
        <v>5894</v>
      </c>
      <c r="Y986">
        <v>160</v>
      </c>
      <c r="Z986">
        <v>82</v>
      </c>
      <c r="AA986">
        <v>171</v>
      </c>
      <c r="AB986">
        <v>27</v>
      </c>
      <c r="AC986">
        <v>10</v>
      </c>
      <c r="AD986">
        <v>256500</v>
      </c>
      <c r="AE986" t="s">
        <v>6025</v>
      </c>
      <c r="AF986" s="1">
        <v>46203</v>
      </c>
      <c r="AG986" t="s">
        <v>6612</v>
      </c>
      <c r="AH986" t="s">
        <v>6035</v>
      </c>
      <c r="AI986" t="s">
        <v>6028</v>
      </c>
      <c r="AJ986" t="s">
        <v>6925</v>
      </c>
      <c r="AK986">
        <v>36000</v>
      </c>
      <c r="AL986">
        <v>2232</v>
      </c>
      <c r="AM986">
        <v>33768</v>
      </c>
      <c r="AN986">
        <v>28500</v>
      </c>
      <c r="AO986">
        <v>5268</v>
      </c>
      <c r="AP986">
        <v>0.156</v>
      </c>
    </row>
    <row r="987" spans="1:42" hidden="1" x14ac:dyDescent="0.35">
      <c r="A987" t="s">
        <v>1652</v>
      </c>
      <c r="B987" s="1">
        <v>45232</v>
      </c>
      <c r="C987" t="s">
        <v>1336</v>
      </c>
      <c r="D987" t="s">
        <v>140</v>
      </c>
      <c r="E987">
        <v>1</v>
      </c>
      <c r="F987" t="s">
        <v>58</v>
      </c>
      <c r="G987" t="s">
        <v>16</v>
      </c>
      <c r="H987" t="s">
        <v>32</v>
      </c>
      <c r="I987" t="s">
        <v>43</v>
      </c>
      <c r="J987" t="s">
        <v>50</v>
      </c>
      <c r="K987">
        <v>2023</v>
      </c>
      <c r="L987" t="s">
        <v>51</v>
      </c>
      <c r="M987" t="s">
        <v>5944</v>
      </c>
      <c r="N987" t="s">
        <v>5931</v>
      </c>
      <c r="O987" t="s">
        <v>5945</v>
      </c>
      <c r="P987" t="s">
        <v>5946</v>
      </c>
      <c r="Q987" t="s">
        <v>5947</v>
      </c>
      <c r="R987">
        <v>6500</v>
      </c>
      <c r="S987">
        <v>8500</v>
      </c>
      <c r="T987">
        <v>0.23530000000000001</v>
      </c>
      <c r="U987" t="s">
        <v>5940</v>
      </c>
      <c r="V987">
        <v>6</v>
      </c>
      <c r="W987" s="1">
        <v>44693</v>
      </c>
      <c r="X987" t="s">
        <v>5894</v>
      </c>
      <c r="Y987">
        <v>116</v>
      </c>
      <c r="Z987">
        <v>117</v>
      </c>
      <c r="AA987">
        <v>124</v>
      </c>
      <c r="AB987">
        <v>67</v>
      </c>
      <c r="AC987">
        <v>10</v>
      </c>
      <c r="AD987">
        <v>435500</v>
      </c>
      <c r="AE987" t="s">
        <v>6025</v>
      </c>
      <c r="AF987" s="1">
        <v>46203</v>
      </c>
      <c r="AG987" t="s">
        <v>6508</v>
      </c>
      <c r="AH987" t="s">
        <v>6035</v>
      </c>
      <c r="AI987" t="s">
        <v>6028</v>
      </c>
      <c r="AJ987" t="s">
        <v>6925</v>
      </c>
      <c r="AK987">
        <v>8500</v>
      </c>
      <c r="AL987">
        <v>1088.8499999999999</v>
      </c>
      <c r="AM987">
        <v>7411.15</v>
      </c>
      <c r="AN987">
        <v>6500</v>
      </c>
      <c r="AO987">
        <v>911.15</v>
      </c>
      <c r="AP987">
        <v>0.1229</v>
      </c>
    </row>
    <row r="988" spans="1:42" hidden="1" x14ac:dyDescent="0.35">
      <c r="A988" t="s">
        <v>1653</v>
      </c>
      <c r="B988" s="1">
        <v>45030</v>
      </c>
      <c r="C988" t="s">
        <v>1067</v>
      </c>
      <c r="D988" t="s">
        <v>92</v>
      </c>
      <c r="E988">
        <v>1</v>
      </c>
      <c r="F988" t="s">
        <v>48</v>
      </c>
      <c r="G988" t="s">
        <v>16</v>
      </c>
      <c r="H988" t="s">
        <v>25</v>
      </c>
      <c r="I988" t="s">
        <v>33</v>
      </c>
      <c r="J988" t="s">
        <v>44</v>
      </c>
      <c r="K988">
        <v>2023</v>
      </c>
      <c r="L988" t="s">
        <v>35</v>
      </c>
      <c r="M988" t="s">
        <v>5973</v>
      </c>
      <c r="N988" t="s">
        <v>5974</v>
      </c>
      <c r="O988" t="s">
        <v>5975</v>
      </c>
      <c r="P988" t="s">
        <v>5899</v>
      </c>
      <c r="Q988" t="s">
        <v>5976</v>
      </c>
      <c r="R988">
        <v>7600</v>
      </c>
      <c r="S988">
        <v>9800</v>
      </c>
      <c r="T988">
        <v>0.22450000000000001</v>
      </c>
      <c r="U988" t="s">
        <v>5901</v>
      </c>
      <c r="V988">
        <v>36</v>
      </c>
      <c r="W988" s="1">
        <v>45281</v>
      </c>
      <c r="X988" t="s">
        <v>5894</v>
      </c>
      <c r="Y988">
        <v>214</v>
      </c>
      <c r="Z988">
        <v>101</v>
      </c>
      <c r="AA988">
        <v>188</v>
      </c>
      <c r="AB988">
        <v>51</v>
      </c>
      <c r="AC988">
        <v>10</v>
      </c>
      <c r="AD988">
        <v>387600</v>
      </c>
      <c r="AE988" t="s">
        <v>6025</v>
      </c>
      <c r="AF988" s="1">
        <v>46203</v>
      </c>
      <c r="AG988" t="s">
        <v>6174</v>
      </c>
      <c r="AH988" t="s">
        <v>6027</v>
      </c>
      <c r="AI988" t="s">
        <v>6028</v>
      </c>
      <c r="AJ988" t="s">
        <v>6924</v>
      </c>
      <c r="AK988">
        <v>9800</v>
      </c>
      <c r="AL988">
        <v>1091.72</v>
      </c>
      <c r="AM988">
        <v>8708.2800000000007</v>
      </c>
      <c r="AN988">
        <v>7600</v>
      </c>
      <c r="AO988">
        <v>1108.28</v>
      </c>
      <c r="AP988">
        <v>0.1273</v>
      </c>
    </row>
    <row r="989" spans="1:42" hidden="1" x14ac:dyDescent="0.35">
      <c r="A989" t="s">
        <v>1654</v>
      </c>
      <c r="B989" s="1">
        <v>45058</v>
      </c>
      <c r="C989" t="s">
        <v>1655</v>
      </c>
      <c r="D989" t="s">
        <v>92</v>
      </c>
      <c r="E989">
        <v>1</v>
      </c>
      <c r="F989" t="s">
        <v>30</v>
      </c>
      <c r="G989" t="s">
        <v>16</v>
      </c>
      <c r="H989" t="s">
        <v>32</v>
      </c>
      <c r="I989" t="s">
        <v>18</v>
      </c>
      <c r="J989" t="s">
        <v>75</v>
      </c>
      <c r="K989">
        <v>2023</v>
      </c>
      <c r="L989" t="s">
        <v>35</v>
      </c>
      <c r="M989" t="s">
        <v>5973</v>
      </c>
      <c r="N989" t="s">
        <v>5974</v>
      </c>
      <c r="O989" t="s">
        <v>5975</v>
      </c>
      <c r="P989" t="s">
        <v>5899</v>
      </c>
      <c r="Q989" t="s">
        <v>5976</v>
      </c>
      <c r="R989">
        <v>7600</v>
      </c>
      <c r="S989">
        <v>9800</v>
      </c>
      <c r="T989">
        <v>0.22450000000000001</v>
      </c>
      <c r="U989" t="s">
        <v>5901</v>
      </c>
      <c r="V989">
        <v>36</v>
      </c>
      <c r="W989" s="1">
        <v>45281</v>
      </c>
      <c r="X989" t="s">
        <v>5894</v>
      </c>
      <c r="Y989">
        <v>214</v>
      </c>
      <c r="Z989">
        <v>101</v>
      </c>
      <c r="AA989">
        <v>188</v>
      </c>
      <c r="AB989">
        <v>51</v>
      </c>
      <c r="AC989">
        <v>10</v>
      </c>
      <c r="AD989">
        <v>387600</v>
      </c>
      <c r="AE989" t="s">
        <v>6025</v>
      </c>
      <c r="AF989" s="1">
        <v>46203</v>
      </c>
      <c r="AG989" t="s">
        <v>6613</v>
      </c>
      <c r="AH989" t="s">
        <v>6035</v>
      </c>
      <c r="AI989" t="s">
        <v>6028</v>
      </c>
      <c r="AJ989" t="s">
        <v>6924</v>
      </c>
      <c r="AK989">
        <v>9800</v>
      </c>
      <c r="AL989">
        <v>1405.32</v>
      </c>
      <c r="AM989">
        <v>8394.68</v>
      </c>
      <c r="AN989">
        <v>7600</v>
      </c>
      <c r="AO989">
        <v>794.68</v>
      </c>
      <c r="AP989">
        <v>9.4700000000000006E-2</v>
      </c>
    </row>
    <row r="990" spans="1:42" x14ac:dyDescent="0.35">
      <c r="A990" t="s">
        <v>1656</v>
      </c>
      <c r="B990" s="1">
        <v>45186</v>
      </c>
      <c r="C990" t="s">
        <v>1606</v>
      </c>
      <c r="D990" t="s">
        <v>54</v>
      </c>
      <c r="E990">
        <v>1</v>
      </c>
      <c r="F990" t="s">
        <v>58</v>
      </c>
      <c r="G990" t="s">
        <v>96</v>
      </c>
      <c r="H990" t="s">
        <v>17</v>
      </c>
      <c r="I990" t="s">
        <v>33</v>
      </c>
      <c r="J990" t="s">
        <v>109</v>
      </c>
      <c r="K990">
        <v>2023</v>
      </c>
      <c r="L990" t="s">
        <v>60</v>
      </c>
      <c r="M990" t="s">
        <v>5888</v>
      </c>
      <c r="N990" t="s">
        <v>5889</v>
      </c>
      <c r="O990" t="s">
        <v>5890</v>
      </c>
      <c r="P990" t="s">
        <v>5891</v>
      </c>
      <c r="Q990" t="s">
        <v>5892</v>
      </c>
      <c r="R990">
        <v>52000</v>
      </c>
      <c r="S990">
        <v>65000</v>
      </c>
      <c r="T990">
        <v>0.2</v>
      </c>
      <c r="U990" t="s">
        <v>5893</v>
      </c>
      <c r="V990">
        <v>12</v>
      </c>
      <c r="W990" s="1">
        <v>45506</v>
      </c>
      <c r="X990" t="s">
        <v>5894</v>
      </c>
      <c r="Y990">
        <v>302</v>
      </c>
      <c r="Z990">
        <v>109</v>
      </c>
      <c r="AA990">
        <v>415</v>
      </c>
      <c r="AB990">
        <v>0</v>
      </c>
      <c r="AC990">
        <v>10</v>
      </c>
      <c r="AD990">
        <v>0</v>
      </c>
      <c r="AE990" t="s">
        <v>6029</v>
      </c>
      <c r="AF990" s="1">
        <v>46203</v>
      </c>
      <c r="AG990" t="s">
        <v>6600</v>
      </c>
      <c r="AH990" t="s">
        <v>6035</v>
      </c>
      <c r="AI990" t="s">
        <v>6028</v>
      </c>
      <c r="AJ990" t="s">
        <v>6925</v>
      </c>
      <c r="AK990">
        <v>65000</v>
      </c>
      <c r="AL990">
        <v>1475.5</v>
      </c>
      <c r="AM990">
        <v>63524.5</v>
      </c>
      <c r="AN990">
        <v>52000</v>
      </c>
      <c r="AO990">
        <v>11524.5</v>
      </c>
      <c r="AP990">
        <v>0.18140000000000001</v>
      </c>
    </row>
    <row r="991" spans="1:42" hidden="1" x14ac:dyDescent="0.35">
      <c r="A991" t="s">
        <v>1657</v>
      </c>
      <c r="B991" s="1">
        <v>44951</v>
      </c>
      <c r="C991" t="s">
        <v>921</v>
      </c>
      <c r="D991" t="s">
        <v>173</v>
      </c>
      <c r="E991">
        <v>1</v>
      </c>
      <c r="F991" t="s">
        <v>48</v>
      </c>
      <c r="G991" t="s">
        <v>96</v>
      </c>
      <c r="H991" t="s">
        <v>17</v>
      </c>
      <c r="I991" t="s">
        <v>26</v>
      </c>
      <c r="J991" t="s">
        <v>112</v>
      </c>
      <c r="K991">
        <v>2023</v>
      </c>
      <c r="L991" t="s">
        <v>20</v>
      </c>
      <c r="M991" t="s">
        <v>5904</v>
      </c>
      <c r="N991" t="s">
        <v>5889</v>
      </c>
      <c r="O991" t="s">
        <v>5898</v>
      </c>
      <c r="P991" t="s">
        <v>5899</v>
      </c>
      <c r="Q991" t="s">
        <v>5905</v>
      </c>
      <c r="R991">
        <v>12500</v>
      </c>
      <c r="S991">
        <v>15500</v>
      </c>
      <c r="T991">
        <v>0.19350000000000001</v>
      </c>
      <c r="U991" t="s">
        <v>5901</v>
      </c>
      <c r="V991">
        <v>12</v>
      </c>
      <c r="W991" s="1">
        <v>45140</v>
      </c>
      <c r="X991" t="s">
        <v>5894</v>
      </c>
      <c r="Y991">
        <v>313</v>
      </c>
      <c r="Z991">
        <v>58</v>
      </c>
      <c r="AA991">
        <v>294</v>
      </c>
      <c r="AB991">
        <v>65</v>
      </c>
      <c r="AC991">
        <v>10</v>
      </c>
      <c r="AD991">
        <v>812500</v>
      </c>
      <c r="AE991" t="s">
        <v>6025</v>
      </c>
      <c r="AF991" s="1">
        <v>46203</v>
      </c>
      <c r="AG991" t="s">
        <v>6488</v>
      </c>
      <c r="AH991" t="s">
        <v>6027</v>
      </c>
      <c r="AI991" t="s">
        <v>6028</v>
      </c>
      <c r="AJ991" t="s">
        <v>6924</v>
      </c>
      <c r="AK991">
        <v>15500</v>
      </c>
      <c r="AL991">
        <v>316.2</v>
      </c>
      <c r="AM991">
        <v>15183.8</v>
      </c>
      <c r="AN991">
        <v>12500</v>
      </c>
      <c r="AO991">
        <v>2683.8</v>
      </c>
      <c r="AP991">
        <v>0.17680000000000001</v>
      </c>
    </row>
    <row r="992" spans="1:42" hidden="1" x14ac:dyDescent="0.35">
      <c r="A992" t="s">
        <v>1658</v>
      </c>
      <c r="B992" s="1">
        <v>45188</v>
      </c>
      <c r="C992" t="s">
        <v>1659</v>
      </c>
      <c r="D992" t="s">
        <v>115</v>
      </c>
      <c r="E992">
        <v>1</v>
      </c>
      <c r="F992" t="s">
        <v>128</v>
      </c>
      <c r="G992" t="s">
        <v>31</v>
      </c>
      <c r="H992" t="s">
        <v>25</v>
      </c>
      <c r="I992" t="s">
        <v>18</v>
      </c>
      <c r="J992" t="s">
        <v>109</v>
      </c>
      <c r="K992">
        <v>2023</v>
      </c>
      <c r="L992" t="s">
        <v>60</v>
      </c>
      <c r="M992" t="s">
        <v>5988</v>
      </c>
      <c r="N992" t="s">
        <v>5989</v>
      </c>
      <c r="O992" t="s">
        <v>5990</v>
      </c>
      <c r="P992" t="s">
        <v>5907</v>
      </c>
      <c r="Q992" t="s">
        <v>5991</v>
      </c>
      <c r="R992">
        <v>1600</v>
      </c>
      <c r="S992">
        <v>2200</v>
      </c>
      <c r="T992">
        <v>0.2727</v>
      </c>
      <c r="U992" t="s">
        <v>5909</v>
      </c>
      <c r="V992">
        <v>6</v>
      </c>
      <c r="W992" s="1">
        <v>45040</v>
      </c>
      <c r="X992" t="s">
        <v>5894</v>
      </c>
      <c r="Y992">
        <v>84</v>
      </c>
      <c r="Z992">
        <v>117</v>
      </c>
      <c r="AA992">
        <v>174</v>
      </c>
      <c r="AB992">
        <v>47</v>
      </c>
      <c r="AC992">
        <v>10</v>
      </c>
      <c r="AD992">
        <v>75200</v>
      </c>
      <c r="AE992" t="s">
        <v>6025</v>
      </c>
      <c r="AF992" s="1">
        <v>46203</v>
      </c>
      <c r="AG992" t="s">
        <v>6614</v>
      </c>
      <c r="AH992" t="s">
        <v>6027</v>
      </c>
      <c r="AI992" t="s">
        <v>6028</v>
      </c>
      <c r="AJ992" t="s">
        <v>6925</v>
      </c>
      <c r="AK992">
        <v>2200</v>
      </c>
      <c r="AL992">
        <v>159.5</v>
      </c>
      <c r="AM992">
        <v>2040.5</v>
      </c>
      <c r="AN992">
        <v>1600</v>
      </c>
      <c r="AO992">
        <v>440.5</v>
      </c>
      <c r="AP992">
        <v>0.21590000000000001</v>
      </c>
    </row>
    <row r="993" spans="1:42" hidden="1" x14ac:dyDescent="0.35">
      <c r="A993" t="s">
        <v>1660</v>
      </c>
      <c r="B993" s="1">
        <v>44951</v>
      </c>
      <c r="C993" t="s">
        <v>1661</v>
      </c>
      <c r="D993" t="s">
        <v>118</v>
      </c>
      <c r="E993">
        <v>1</v>
      </c>
      <c r="F993" t="s">
        <v>24</v>
      </c>
      <c r="G993" t="s">
        <v>31</v>
      </c>
      <c r="H993" t="s">
        <v>32</v>
      </c>
      <c r="I993" t="s">
        <v>26</v>
      </c>
      <c r="J993" t="s">
        <v>112</v>
      </c>
      <c r="K993">
        <v>2023</v>
      </c>
      <c r="L993" t="s">
        <v>20</v>
      </c>
      <c r="M993" t="s">
        <v>5902</v>
      </c>
      <c r="N993" t="s">
        <v>5889</v>
      </c>
      <c r="O993" t="s">
        <v>5898</v>
      </c>
      <c r="P993" t="s">
        <v>5899</v>
      </c>
      <c r="Q993" t="s">
        <v>5903</v>
      </c>
      <c r="R993">
        <v>74000</v>
      </c>
      <c r="S993">
        <v>88000</v>
      </c>
      <c r="T993">
        <v>0.15909999999999999</v>
      </c>
      <c r="U993" t="s">
        <v>5901</v>
      </c>
      <c r="V993">
        <v>12</v>
      </c>
      <c r="W993" s="1">
        <v>45459</v>
      </c>
      <c r="X993" t="s">
        <v>5894</v>
      </c>
      <c r="Y993">
        <v>214</v>
      </c>
      <c r="Z993">
        <v>97</v>
      </c>
      <c r="AA993">
        <v>218</v>
      </c>
      <c r="AB993">
        <v>43</v>
      </c>
      <c r="AC993">
        <v>10</v>
      </c>
      <c r="AD993">
        <v>3182000</v>
      </c>
      <c r="AE993" t="s">
        <v>6025</v>
      </c>
      <c r="AF993" s="1">
        <v>46203</v>
      </c>
      <c r="AG993" t="s">
        <v>6615</v>
      </c>
      <c r="AH993" t="s">
        <v>6027</v>
      </c>
      <c r="AI993" t="s">
        <v>6028</v>
      </c>
      <c r="AJ993" t="s">
        <v>6924</v>
      </c>
      <c r="AK993">
        <v>88000</v>
      </c>
      <c r="AL993">
        <v>10630.4</v>
      </c>
      <c r="AM993">
        <v>77369.600000000006</v>
      </c>
      <c r="AN993">
        <v>74000</v>
      </c>
      <c r="AO993">
        <v>3369.6</v>
      </c>
      <c r="AP993">
        <v>4.36E-2</v>
      </c>
    </row>
    <row r="994" spans="1:42" hidden="1" x14ac:dyDescent="0.35">
      <c r="A994" t="s">
        <v>1662</v>
      </c>
      <c r="B994" s="1">
        <v>45132</v>
      </c>
      <c r="C994" t="s">
        <v>1663</v>
      </c>
      <c r="D994" t="s">
        <v>180</v>
      </c>
      <c r="E994">
        <v>3</v>
      </c>
      <c r="F994" t="s">
        <v>24</v>
      </c>
      <c r="G994" t="s">
        <v>31</v>
      </c>
      <c r="H994" t="s">
        <v>25</v>
      </c>
      <c r="I994" t="s">
        <v>26</v>
      </c>
      <c r="J994" t="s">
        <v>97</v>
      </c>
      <c r="K994">
        <v>2023</v>
      </c>
      <c r="L994" t="s">
        <v>60</v>
      </c>
      <c r="M994" t="s">
        <v>5956</v>
      </c>
      <c r="N994" t="s">
        <v>5949</v>
      </c>
      <c r="O994" t="s">
        <v>5957</v>
      </c>
      <c r="P994" t="s">
        <v>5958</v>
      </c>
      <c r="Q994" t="s">
        <v>5959</v>
      </c>
      <c r="R994">
        <v>3100</v>
      </c>
      <c r="S994">
        <v>4200</v>
      </c>
      <c r="T994">
        <v>0.26190000000000002</v>
      </c>
      <c r="U994" t="s">
        <v>5909</v>
      </c>
      <c r="V994">
        <v>12</v>
      </c>
      <c r="W994" s="1">
        <v>45029</v>
      </c>
      <c r="X994" t="s">
        <v>5894</v>
      </c>
      <c r="Y994">
        <v>165</v>
      </c>
      <c r="Z994">
        <v>119</v>
      </c>
      <c r="AA994">
        <v>218</v>
      </c>
      <c r="AB994">
        <v>22</v>
      </c>
      <c r="AC994">
        <v>10</v>
      </c>
      <c r="AD994">
        <v>68200</v>
      </c>
      <c r="AE994" t="s">
        <v>6025</v>
      </c>
      <c r="AF994" s="1">
        <v>46203</v>
      </c>
      <c r="AG994" t="s">
        <v>6616</v>
      </c>
      <c r="AH994" t="s">
        <v>6035</v>
      </c>
      <c r="AI994" t="s">
        <v>6028</v>
      </c>
      <c r="AJ994" t="s">
        <v>6925</v>
      </c>
      <c r="AK994">
        <v>12600</v>
      </c>
      <c r="AL994">
        <v>361.62</v>
      </c>
      <c r="AM994">
        <v>12238.38</v>
      </c>
      <c r="AN994">
        <v>9300</v>
      </c>
      <c r="AO994">
        <v>2938.38</v>
      </c>
      <c r="AP994">
        <v>0.24010000000000001</v>
      </c>
    </row>
    <row r="995" spans="1:42" hidden="1" x14ac:dyDescent="0.35">
      <c r="A995" t="s">
        <v>1664</v>
      </c>
      <c r="B995" s="1">
        <v>45212</v>
      </c>
      <c r="C995" t="s">
        <v>712</v>
      </c>
      <c r="D995" t="s">
        <v>29</v>
      </c>
      <c r="E995">
        <v>1</v>
      </c>
      <c r="F995" t="s">
        <v>15</v>
      </c>
      <c r="G995" t="s">
        <v>31</v>
      </c>
      <c r="H995" t="s">
        <v>17</v>
      </c>
      <c r="I995" t="s">
        <v>18</v>
      </c>
      <c r="J995" t="s">
        <v>55</v>
      </c>
      <c r="K995">
        <v>2023</v>
      </c>
      <c r="L995" t="s">
        <v>51</v>
      </c>
      <c r="M995" t="s">
        <v>5985</v>
      </c>
      <c r="N995" t="s">
        <v>5974</v>
      </c>
      <c r="O995" t="s">
        <v>5986</v>
      </c>
      <c r="P995" t="s">
        <v>5979</v>
      </c>
      <c r="Q995" t="s">
        <v>5987</v>
      </c>
      <c r="R995">
        <v>500</v>
      </c>
      <c r="S995">
        <v>750</v>
      </c>
      <c r="T995">
        <v>0.33329999999999999</v>
      </c>
      <c r="U995" t="s">
        <v>5920</v>
      </c>
      <c r="V995">
        <v>24</v>
      </c>
      <c r="W995" s="1">
        <v>45007</v>
      </c>
      <c r="X995" t="s">
        <v>5894</v>
      </c>
      <c r="Y995">
        <v>294</v>
      </c>
      <c r="Z995">
        <v>81</v>
      </c>
      <c r="AA995">
        <v>264</v>
      </c>
      <c r="AB995">
        <v>82</v>
      </c>
      <c r="AC995">
        <v>10</v>
      </c>
      <c r="AD995">
        <v>41000</v>
      </c>
      <c r="AE995" t="s">
        <v>6025</v>
      </c>
      <c r="AF995" s="1">
        <v>46203</v>
      </c>
      <c r="AG995" t="s">
        <v>6097</v>
      </c>
      <c r="AH995" t="s">
        <v>6027</v>
      </c>
      <c r="AI995" t="s">
        <v>6028</v>
      </c>
      <c r="AJ995" t="s">
        <v>6925</v>
      </c>
      <c r="AK995">
        <v>750</v>
      </c>
      <c r="AL995">
        <v>14.4</v>
      </c>
      <c r="AM995">
        <v>735.6</v>
      </c>
      <c r="AN995">
        <v>500</v>
      </c>
      <c r="AO995">
        <v>235.6</v>
      </c>
      <c r="AP995">
        <v>0.32029999999999997</v>
      </c>
    </row>
    <row r="996" spans="1:42" x14ac:dyDescent="0.35">
      <c r="A996" t="s">
        <v>1665</v>
      </c>
      <c r="B996" s="1">
        <v>45281</v>
      </c>
      <c r="C996" t="s">
        <v>1666</v>
      </c>
      <c r="D996" t="s">
        <v>42</v>
      </c>
      <c r="E996">
        <v>1</v>
      </c>
      <c r="F996" t="s">
        <v>128</v>
      </c>
      <c r="G996" t="s">
        <v>71</v>
      </c>
      <c r="H996" t="s">
        <v>17</v>
      </c>
      <c r="I996" t="s">
        <v>18</v>
      </c>
      <c r="J996" t="s">
        <v>155</v>
      </c>
      <c r="K996">
        <v>2023</v>
      </c>
      <c r="L996" t="s">
        <v>51</v>
      </c>
      <c r="M996" t="s">
        <v>5897</v>
      </c>
      <c r="N996" t="s">
        <v>5889</v>
      </c>
      <c r="O996" t="s">
        <v>5898</v>
      </c>
      <c r="P996" t="s">
        <v>5899</v>
      </c>
      <c r="Q996" t="s">
        <v>5900</v>
      </c>
      <c r="R996">
        <v>31000</v>
      </c>
      <c r="S996">
        <v>38000</v>
      </c>
      <c r="T996">
        <v>0.1842</v>
      </c>
      <c r="U996" t="s">
        <v>5901</v>
      </c>
      <c r="V996">
        <v>12</v>
      </c>
      <c r="W996" s="1">
        <v>45246</v>
      </c>
      <c r="X996" t="s">
        <v>5894</v>
      </c>
      <c r="Y996">
        <v>278</v>
      </c>
      <c r="Z996">
        <v>80</v>
      </c>
      <c r="AA996">
        <v>346</v>
      </c>
      <c r="AB996">
        <v>0</v>
      </c>
      <c r="AC996">
        <v>10</v>
      </c>
      <c r="AD996">
        <v>0</v>
      </c>
      <c r="AE996" t="s">
        <v>6029</v>
      </c>
      <c r="AF996" s="1">
        <v>46203</v>
      </c>
      <c r="AG996" t="s">
        <v>6617</v>
      </c>
      <c r="AH996" t="s">
        <v>6035</v>
      </c>
      <c r="AI996" t="s">
        <v>6028</v>
      </c>
      <c r="AJ996" t="s">
        <v>6925</v>
      </c>
      <c r="AK996">
        <v>38000</v>
      </c>
      <c r="AL996">
        <v>5255.4</v>
      </c>
      <c r="AM996">
        <v>32744.6</v>
      </c>
      <c r="AN996">
        <v>31000</v>
      </c>
      <c r="AO996">
        <v>1744.6</v>
      </c>
      <c r="AP996">
        <v>5.33E-2</v>
      </c>
    </row>
    <row r="997" spans="1:42" hidden="1" x14ac:dyDescent="0.35">
      <c r="A997" t="s">
        <v>1667</v>
      </c>
      <c r="B997" s="1">
        <v>45286</v>
      </c>
      <c r="C997" t="s">
        <v>1076</v>
      </c>
      <c r="D997" t="s">
        <v>23</v>
      </c>
      <c r="E997">
        <v>1</v>
      </c>
      <c r="F997" t="s">
        <v>48</v>
      </c>
      <c r="G997" t="s">
        <v>67</v>
      </c>
      <c r="H997" t="s">
        <v>17</v>
      </c>
      <c r="I997" t="s">
        <v>18</v>
      </c>
      <c r="J997" t="s">
        <v>155</v>
      </c>
      <c r="K997">
        <v>2023</v>
      </c>
      <c r="L997" t="s">
        <v>51</v>
      </c>
      <c r="M997" t="s">
        <v>5921</v>
      </c>
      <c r="N997" t="s">
        <v>5913</v>
      </c>
      <c r="O997" t="s">
        <v>5917</v>
      </c>
      <c r="P997" t="s">
        <v>5922</v>
      </c>
      <c r="Q997" t="s">
        <v>5923</v>
      </c>
      <c r="R997">
        <v>57000</v>
      </c>
      <c r="S997">
        <v>69000</v>
      </c>
      <c r="T997">
        <v>0.1739</v>
      </c>
      <c r="U997" t="s">
        <v>5920</v>
      </c>
      <c r="V997">
        <v>12</v>
      </c>
      <c r="W997" s="1">
        <v>44862</v>
      </c>
      <c r="X997" t="s">
        <v>5894</v>
      </c>
      <c r="Y997">
        <v>244</v>
      </c>
      <c r="Z997">
        <v>55</v>
      </c>
      <c r="AA997">
        <v>276</v>
      </c>
      <c r="AB997">
        <v>9</v>
      </c>
      <c r="AC997">
        <v>10</v>
      </c>
      <c r="AD997">
        <v>513000</v>
      </c>
      <c r="AE997" t="s">
        <v>6025</v>
      </c>
      <c r="AF997" s="1">
        <v>46203</v>
      </c>
      <c r="AG997" t="s">
        <v>6364</v>
      </c>
      <c r="AH997" t="s">
        <v>6027</v>
      </c>
      <c r="AI997" t="s">
        <v>6028</v>
      </c>
      <c r="AJ997" t="s">
        <v>6925</v>
      </c>
      <c r="AK997">
        <v>69000</v>
      </c>
      <c r="AL997">
        <v>2870.4</v>
      </c>
      <c r="AM997">
        <v>66129.600000000006</v>
      </c>
      <c r="AN997">
        <v>57000</v>
      </c>
      <c r="AO997">
        <v>9129.6</v>
      </c>
      <c r="AP997">
        <v>0.1381</v>
      </c>
    </row>
    <row r="998" spans="1:42" hidden="1" x14ac:dyDescent="0.35">
      <c r="A998" t="s">
        <v>1668</v>
      </c>
      <c r="B998" s="1">
        <v>45048</v>
      </c>
      <c r="C998" t="s">
        <v>558</v>
      </c>
      <c r="D998" t="s">
        <v>65</v>
      </c>
      <c r="E998">
        <v>1</v>
      </c>
      <c r="F998" t="s">
        <v>58</v>
      </c>
      <c r="G998" t="s">
        <v>96</v>
      </c>
      <c r="H998" t="s">
        <v>25</v>
      </c>
      <c r="I998" t="s">
        <v>43</v>
      </c>
      <c r="J998" t="s">
        <v>75</v>
      </c>
      <c r="K998">
        <v>2023</v>
      </c>
      <c r="L998" t="s">
        <v>35</v>
      </c>
      <c r="M998" t="s">
        <v>5906</v>
      </c>
      <c r="N998" t="s">
        <v>5889</v>
      </c>
      <c r="O998" t="s">
        <v>5898</v>
      </c>
      <c r="P998" t="s">
        <v>5907</v>
      </c>
      <c r="Q998" t="s">
        <v>5908</v>
      </c>
      <c r="R998">
        <v>17500</v>
      </c>
      <c r="S998">
        <v>22000</v>
      </c>
      <c r="T998">
        <v>0.20449999999999999</v>
      </c>
      <c r="U998" t="s">
        <v>5909</v>
      </c>
      <c r="V998">
        <v>12</v>
      </c>
      <c r="W998" s="1">
        <v>45337</v>
      </c>
      <c r="X998" t="s">
        <v>5894</v>
      </c>
      <c r="Y998">
        <v>373</v>
      </c>
      <c r="Z998">
        <v>88</v>
      </c>
      <c r="AA998">
        <v>389</v>
      </c>
      <c r="AB998">
        <v>78</v>
      </c>
      <c r="AC998">
        <v>10</v>
      </c>
      <c r="AD998">
        <v>1365000</v>
      </c>
      <c r="AE998" t="s">
        <v>6025</v>
      </c>
      <c r="AF998" s="1">
        <v>46203</v>
      </c>
      <c r="AG998" t="s">
        <v>6173</v>
      </c>
      <c r="AH998" t="s">
        <v>6027</v>
      </c>
      <c r="AI998" t="s">
        <v>6028</v>
      </c>
      <c r="AJ998" t="s">
        <v>6924</v>
      </c>
      <c r="AK998">
        <v>22000</v>
      </c>
      <c r="AL998">
        <v>3132.8</v>
      </c>
      <c r="AM998">
        <v>18867.2</v>
      </c>
      <c r="AN998">
        <v>17500</v>
      </c>
      <c r="AO998">
        <v>1367.2</v>
      </c>
      <c r="AP998">
        <v>7.2499999999999995E-2</v>
      </c>
    </row>
    <row r="999" spans="1:42" x14ac:dyDescent="0.35">
      <c r="A999" t="s">
        <v>1669</v>
      </c>
      <c r="B999" s="1">
        <v>44972</v>
      </c>
      <c r="C999" t="s">
        <v>326</v>
      </c>
      <c r="D999" t="s">
        <v>195</v>
      </c>
      <c r="E999">
        <v>3</v>
      </c>
      <c r="F999" t="s">
        <v>48</v>
      </c>
      <c r="G999" t="s">
        <v>16</v>
      </c>
      <c r="H999" t="s">
        <v>17</v>
      </c>
      <c r="I999" t="s">
        <v>18</v>
      </c>
      <c r="J999" t="s">
        <v>19</v>
      </c>
      <c r="K999">
        <v>2023</v>
      </c>
      <c r="L999" t="s">
        <v>20</v>
      </c>
      <c r="M999" t="s">
        <v>5912</v>
      </c>
      <c r="N999" t="s">
        <v>5913</v>
      </c>
      <c r="O999" t="s">
        <v>5914</v>
      </c>
      <c r="P999" t="s">
        <v>5891</v>
      </c>
      <c r="Q999" t="s">
        <v>5915</v>
      </c>
      <c r="R999">
        <v>125000</v>
      </c>
      <c r="S999">
        <v>148000</v>
      </c>
      <c r="T999">
        <v>0.15540000000000001</v>
      </c>
      <c r="U999" t="s">
        <v>5893</v>
      </c>
      <c r="V999">
        <v>12</v>
      </c>
      <c r="W999" s="1">
        <v>44787</v>
      </c>
      <c r="X999" t="s">
        <v>5894</v>
      </c>
      <c r="Y999">
        <v>168</v>
      </c>
      <c r="Z999">
        <v>62</v>
      </c>
      <c r="AA999">
        <v>271</v>
      </c>
      <c r="AB999">
        <v>0</v>
      </c>
      <c r="AC999">
        <v>10</v>
      </c>
      <c r="AD999">
        <v>0</v>
      </c>
      <c r="AE999" t="s">
        <v>6029</v>
      </c>
      <c r="AF999" s="1">
        <v>46203</v>
      </c>
      <c r="AG999" t="s">
        <v>6209</v>
      </c>
      <c r="AH999" t="s">
        <v>6035</v>
      </c>
      <c r="AI999" t="s">
        <v>6028</v>
      </c>
      <c r="AJ999" t="s">
        <v>6924</v>
      </c>
      <c r="AK999">
        <v>444000</v>
      </c>
      <c r="AL999">
        <v>3774</v>
      </c>
      <c r="AM999">
        <v>440226</v>
      </c>
      <c r="AN999">
        <v>375000</v>
      </c>
      <c r="AO999">
        <v>65226</v>
      </c>
      <c r="AP999">
        <v>0.1482</v>
      </c>
    </row>
    <row r="1000" spans="1:42" x14ac:dyDescent="0.35">
      <c r="A1000" t="s">
        <v>1670</v>
      </c>
      <c r="B1000" s="1">
        <v>44935</v>
      </c>
      <c r="C1000" t="s">
        <v>1671</v>
      </c>
      <c r="D1000" t="s">
        <v>54</v>
      </c>
      <c r="E1000">
        <v>1</v>
      </c>
      <c r="F1000" t="s">
        <v>58</v>
      </c>
      <c r="G1000" t="s">
        <v>31</v>
      </c>
      <c r="H1000" t="s">
        <v>17</v>
      </c>
      <c r="I1000" t="s">
        <v>33</v>
      </c>
      <c r="J1000" t="s">
        <v>112</v>
      </c>
      <c r="K1000">
        <v>2023</v>
      </c>
      <c r="L1000" t="s">
        <v>20</v>
      </c>
      <c r="M1000" t="s">
        <v>5888</v>
      </c>
      <c r="N1000" t="s">
        <v>5889</v>
      </c>
      <c r="O1000" t="s">
        <v>5890</v>
      </c>
      <c r="P1000" t="s">
        <v>5891</v>
      </c>
      <c r="Q1000" t="s">
        <v>5892</v>
      </c>
      <c r="R1000">
        <v>52000</v>
      </c>
      <c r="S1000">
        <v>65000</v>
      </c>
      <c r="T1000">
        <v>0.2</v>
      </c>
      <c r="U1000" t="s">
        <v>5893</v>
      </c>
      <c r="V1000">
        <v>12</v>
      </c>
      <c r="W1000" s="1">
        <v>45506</v>
      </c>
      <c r="X1000" t="s">
        <v>5894</v>
      </c>
      <c r="Y1000">
        <v>302</v>
      </c>
      <c r="Z1000">
        <v>109</v>
      </c>
      <c r="AA1000">
        <v>415</v>
      </c>
      <c r="AB1000">
        <v>0</v>
      </c>
      <c r="AC1000">
        <v>10</v>
      </c>
      <c r="AD1000">
        <v>0</v>
      </c>
      <c r="AE1000" t="s">
        <v>6029</v>
      </c>
      <c r="AF1000" s="1">
        <v>46203</v>
      </c>
      <c r="AG1000" t="s">
        <v>6618</v>
      </c>
      <c r="AH1000" t="s">
        <v>6027</v>
      </c>
      <c r="AI1000" t="s">
        <v>6028</v>
      </c>
      <c r="AJ1000" t="s">
        <v>6924</v>
      </c>
      <c r="AK1000">
        <v>65000</v>
      </c>
      <c r="AL1000">
        <v>5089.5</v>
      </c>
      <c r="AM1000">
        <v>59910.5</v>
      </c>
      <c r="AN1000">
        <v>52000</v>
      </c>
      <c r="AO1000">
        <v>7910.5</v>
      </c>
      <c r="AP1000">
        <v>0.13200000000000001</v>
      </c>
    </row>
    <row r="1001" spans="1:42" hidden="1" x14ac:dyDescent="0.35">
      <c r="A1001" t="s">
        <v>1672</v>
      </c>
      <c r="B1001" s="1">
        <v>44999</v>
      </c>
      <c r="C1001" t="s">
        <v>768</v>
      </c>
      <c r="D1001" t="s">
        <v>208</v>
      </c>
      <c r="E1001">
        <v>1</v>
      </c>
      <c r="F1001" t="s">
        <v>128</v>
      </c>
      <c r="G1001" t="s">
        <v>16</v>
      </c>
      <c r="H1001" t="s">
        <v>25</v>
      </c>
      <c r="I1001" t="s">
        <v>43</v>
      </c>
      <c r="J1001" t="s">
        <v>39</v>
      </c>
      <c r="K1001">
        <v>2023</v>
      </c>
      <c r="L1001" t="s">
        <v>20</v>
      </c>
      <c r="M1001" t="s">
        <v>5910</v>
      </c>
      <c r="N1001" t="s">
        <v>5889</v>
      </c>
      <c r="O1001" t="s">
        <v>5898</v>
      </c>
      <c r="P1001" t="s">
        <v>5907</v>
      </c>
      <c r="Q1001" t="s">
        <v>5911</v>
      </c>
      <c r="R1001">
        <v>10500</v>
      </c>
      <c r="S1001">
        <v>13000</v>
      </c>
      <c r="T1001">
        <v>0.1923</v>
      </c>
      <c r="U1001" t="s">
        <v>5909</v>
      </c>
      <c r="V1001">
        <v>12</v>
      </c>
      <c r="W1001" s="1">
        <v>45395</v>
      </c>
      <c r="X1001" t="s">
        <v>5894</v>
      </c>
      <c r="Y1001">
        <v>256</v>
      </c>
      <c r="Z1001">
        <v>119</v>
      </c>
      <c r="AA1001">
        <v>288</v>
      </c>
      <c r="AB1001">
        <v>32</v>
      </c>
      <c r="AC1001">
        <v>10</v>
      </c>
      <c r="AD1001">
        <v>336000</v>
      </c>
      <c r="AE1001" t="s">
        <v>6025</v>
      </c>
      <c r="AF1001" s="1">
        <v>46203</v>
      </c>
      <c r="AG1001" t="s">
        <v>6412</v>
      </c>
      <c r="AH1001" t="s">
        <v>6027</v>
      </c>
      <c r="AI1001" t="s">
        <v>6028</v>
      </c>
      <c r="AJ1001" t="s">
        <v>6924</v>
      </c>
      <c r="AK1001">
        <v>13000</v>
      </c>
      <c r="AL1001">
        <v>920.4</v>
      </c>
      <c r="AM1001">
        <v>12079.6</v>
      </c>
      <c r="AN1001">
        <v>10500</v>
      </c>
      <c r="AO1001">
        <v>1579.6</v>
      </c>
      <c r="AP1001">
        <v>0.1308</v>
      </c>
    </row>
    <row r="1002" spans="1:42" x14ac:dyDescent="0.35">
      <c r="A1002" t="s">
        <v>1673</v>
      </c>
      <c r="B1002" s="1">
        <v>45188</v>
      </c>
      <c r="C1002" t="s">
        <v>1033</v>
      </c>
      <c r="D1002" t="s">
        <v>42</v>
      </c>
      <c r="E1002">
        <v>2</v>
      </c>
      <c r="F1002" t="s">
        <v>128</v>
      </c>
      <c r="G1002" t="s">
        <v>16</v>
      </c>
      <c r="H1002" t="s">
        <v>25</v>
      </c>
      <c r="I1002" t="s">
        <v>43</v>
      </c>
      <c r="J1002" t="s">
        <v>109</v>
      </c>
      <c r="K1002">
        <v>2023</v>
      </c>
      <c r="L1002" t="s">
        <v>60</v>
      </c>
      <c r="M1002" t="s">
        <v>5897</v>
      </c>
      <c r="N1002" t="s">
        <v>5889</v>
      </c>
      <c r="O1002" t="s">
        <v>5898</v>
      </c>
      <c r="P1002" t="s">
        <v>5899</v>
      </c>
      <c r="Q1002" t="s">
        <v>5900</v>
      </c>
      <c r="R1002">
        <v>31000</v>
      </c>
      <c r="S1002">
        <v>38000</v>
      </c>
      <c r="T1002">
        <v>0.1842</v>
      </c>
      <c r="U1002" t="s">
        <v>5901</v>
      </c>
      <c r="V1002">
        <v>12</v>
      </c>
      <c r="W1002" s="1">
        <v>45246</v>
      </c>
      <c r="X1002" t="s">
        <v>5894</v>
      </c>
      <c r="Y1002">
        <v>278</v>
      </c>
      <c r="Z1002">
        <v>80</v>
      </c>
      <c r="AA1002">
        <v>346</v>
      </c>
      <c r="AB1002">
        <v>0</v>
      </c>
      <c r="AC1002">
        <v>10</v>
      </c>
      <c r="AD1002">
        <v>0</v>
      </c>
      <c r="AE1002" t="s">
        <v>6029</v>
      </c>
      <c r="AF1002" s="1">
        <v>46203</v>
      </c>
      <c r="AG1002" t="s">
        <v>6315</v>
      </c>
      <c r="AH1002" t="s">
        <v>6035</v>
      </c>
      <c r="AI1002" t="s">
        <v>6028</v>
      </c>
      <c r="AJ1002" t="s">
        <v>6925</v>
      </c>
      <c r="AK1002">
        <v>76000</v>
      </c>
      <c r="AL1002">
        <v>3313.6</v>
      </c>
      <c r="AM1002">
        <v>72686.399999999994</v>
      </c>
      <c r="AN1002">
        <v>62000</v>
      </c>
      <c r="AO1002">
        <v>10686.4</v>
      </c>
      <c r="AP1002">
        <v>0.14699999999999999</v>
      </c>
    </row>
    <row r="1003" spans="1:42" hidden="1" x14ac:dyDescent="0.35">
      <c r="A1003" t="s">
        <v>1674</v>
      </c>
      <c r="B1003" s="1">
        <v>45173</v>
      </c>
      <c r="C1003" t="s">
        <v>474</v>
      </c>
      <c r="D1003" t="s">
        <v>82</v>
      </c>
      <c r="E1003">
        <v>1</v>
      </c>
      <c r="F1003" t="s">
        <v>48</v>
      </c>
      <c r="G1003" t="s">
        <v>31</v>
      </c>
      <c r="H1003" t="s">
        <v>17</v>
      </c>
      <c r="I1003" t="s">
        <v>26</v>
      </c>
      <c r="J1003" t="s">
        <v>109</v>
      </c>
      <c r="K1003">
        <v>2023</v>
      </c>
      <c r="L1003" t="s">
        <v>60</v>
      </c>
      <c r="M1003" t="s">
        <v>5895</v>
      </c>
      <c r="N1003" t="s">
        <v>5889</v>
      </c>
      <c r="O1003" t="s">
        <v>5890</v>
      </c>
      <c r="P1003" t="s">
        <v>5891</v>
      </c>
      <c r="Q1003" t="s">
        <v>5896</v>
      </c>
      <c r="R1003">
        <v>78000</v>
      </c>
      <c r="S1003">
        <v>95000</v>
      </c>
      <c r="T1003">
        <v>0.1789</v>
      </c>
      <c r="U1003" t="s">
        <v>5893</v>
      </c>
      <c r="V1003">
        <v>12</v>
      </c>
      <c r="W1003" s="1">
        <v>45187</v>
      </c>
      <c r="X1003" t="s">
        <v>5894</v>
      </c>
      <c r="Y1003">
        <v>351</v>
      </c>
      <c r="Z1003">
        <v>112</v>
      </c>
      <c r="AA1003">
        <v>335</v>
      </c>
      <c r="AB1003">
        <v>32</v>
      </c>
      <c r="AC1003">
        <v>10</v>
      </c>
      <c r="AD1003">
        <v>2496000</v>
      </c>
      <c r="AE1003" t="s">
        <v>6025</v>
      </c>
      <c r="AF1003" s="1">
        <v>46203</v>
      </c>
      <c r="AG1003" t="s">
        <v>6293</v>
      </c>
      <c r="AH1003" t="s">
        <v>6035</v>
      </c>
      <c r="AI1003" t="s">
        <v>6028</v>
      </c>
      <c r="AJ1003" t="s">
        <v>6925</v>
      </c>
      <c r="AK1003">
        <v>95000</v>
      </c>
      <c r="AL1003">
        <v>13423.5</v>
      </c>
      <c r="AM1003">
        <v>81576.5</v>
      </c>
      <c r="AN1003">
        <v>78000</v>
      </c>
      <c r="AO1003">
        <v>3576.5</v>
      </c>
      <c r="AP1003">
        <v>4.3799999999999999E-2</v>
      </c>
    </row>
    <row r="1004" spans="1:42" hidden="1" x14ac:dyDescent="0.35">
      <c r="A1004" t="s">
        <v>1675</v>
      </c>
      <c r="B1004" s="1">
        <v>44934</v>
      </c>
      <c r="C1004" t="s">
        <v>752</v>
      </c>
      <c r="D1004" t="s">
        <v>92</v>
      </c>
      <c r="E1004">
        <v>2</v>
      </c>
      <c r="F1004" t="s">
        <v>58</v>
      </c>
      <c r="G1004" t="s">
        <v>31</v>
      </c>
      <c r="H1004" t="s">
        <v>17</v>
      </c>
      <c r="I1004" t="s">
        <v>33</v>
      </c>
      <c r="J1004" t="s">
        <v>112</v>
      </c>
      <c r="K1004">
        <v>2023</v>
      </c>
      <c r="L1004" t="s">
        <v>20</v>
      </c>
      <c r="M1004" t="s">
        <v>5973</v>
      </c>
      <c r="N1004" t="s">
        <v>5974</v>
      </c>
      <c r="O1004" t="s">
        <v>5975</v>
      </c>
      <c r="P1004" t="s">
        <v>5899</v>
      </c>
      <c r="Q1004" t="s">
        <v>5976</v>
      </c>
      <c r="R1004">
        <v>7600</v>
      </c>
      <c r="S1004">
        <v>9800</v>
      </c>
      <c r="T1004">
        <v>0.22450000000000001</v>
      </c>
      <c r="U1004" t="s">
        <v>5901</v>
      </c>
      <c r="V1004">
        <v>36</v>
      </c>
      <c r="W1004" s="1">
        <v>45281</v>
      </c>
      <c r="X1004" t="s">
        <v>5894</v>
      </c>
      <c r="Y1004">
        <v>214</v>
      </c>
      <c r="Z1004">
        <v>101</v>
      </c>
      <c r="AA1004">
        <v>188</v>
      </c>
      <c r="AB1004">
        <v>51</v>
      </c>
      <c r="AC1004">
        <v>10</v>
      </c>
      <c r="AD1004">
        <v>387600</v>
      </c>
      <c r="AE1004" t="s">
        <v>6025</v>
      </c>
      <c r="AF1004" s="1">
        <v>46203</v>
      </c>
      <c r="AG1004" t="s">
        <v>6343</v>
      </c>
      <c r="AH1004" t="s">
        <v>6027</v>
      </c>
      <c r="AI1004" t="s">
        <v>6028</v>
      </c>
      <c r="AJ1004" t="s">
        <v>6924</v>
      </c>
      <c r="AK1004">
        <v>19600</v>
      </c>
      <c r="AL1004">
        <v>2832.2</v>
      </c>
      <c r="AM1004">
        <v>16767.8</v>
      </c>
      <c r="AN1004">
        <v>15200</v>
      </c>
      <c r="AO1004">
        <v>1567.8</v>
      </c>
      <c r="AP1004">
        <v>9.35E-2</v>
      </c>
    </row>
    <row r="1005" spans="1:42" hidden="1" x14ac:dyDescent="0.35">
      <c r="A1005" t="s">
        <v>1676</v>
      </c>
      <c r="B1005" s="1">
        <v>44987</v>
      </c>
      <c r="C1005" t="s">
        <v>815</v>
      </c>
      <c r="D1005" t="s">
        <v>29</v>
      </c>
      <c r="E1005">
        <v>1</v>
      </c>
      <c r="F1005" t="s">
        <v>24</v>
      </c>
      <c r="G1005" t="s">
        <v>96</v>
      </c>
      <c r="H1005" t="s">
        <v>25</v>
      </c>
      <c r="I1005" t="s">
        <v>43</v>
      </c>
      <c r="J1005" t="s">
        <v>39</v>
      </c>
      <c r="K1005">
        <v>2023</v>
      </c>
      <c r="L1005" t="s">
        <v>20</v>
      </c>
      <c r="M1005" t="s">
        <v>5985</v>
      </c>
      <c r="N1005" t="s">
        <v>5974</v>
      </c>
      <c r="O1005" t="s">
        <v>5986</v>
      </c>
      <c r="P1005" t="s">
        <v>5979</v>
      </c>
      <c r="Q1005" t="s">
        <v>5987</v>
      </c>
      <c r="R1005">
        <v>500</v>
      </c>
      <c r="S1005">
        <v>750</v>
      </c>
      <c r="T1005">
        <v>0.33329999999999999</v>
      </c>
      <c r="U1005" t="s">
        <v>5920</v>
      </c>
      <c r="V1005">
        <v>24</v>
      </c>
      <c r="W1005" s="1">
        <v>45007</v>
      </c>
      <c r="X1005" t="s">
        <v>5894</v>
      </c>
      <c r="Y1005">
        <v>294</v>
      </c>
      <c r="Z1005">
        <v>81</v>
      </c>
      <c r="AA1005">
        <v>264</v>
      </c>
      <c r="AB1005">
        <v>82</v>
      </c>
      <c r="AC1005">
        <v>10</v>
      </c>
      <c r="AD1005">
        <v>41000</v>
      </c>
      <c r="AE1005" t="s">
        <v>6025</v>
      </c>
      <c r="AF1005" s="1">
        <v>46203</v>
      </c>
      <c r="AG1005" t="s">
        <v>6448</v>
      </c>
      <c r="AH1005" t="s">
        <v>6035</v>
      </c>
      <c r="AI1005" t="s">
        <v>6028</v>
      </c>
      <c r="AJ1005" t="s">
        <v>6924</v>
      </c>
      <c r="AK1005">
        <v>750</v>
      </c>
      <c r="AL1005">
        <v>69.3</v>
      </c>
      <c r="AM1005">
        <v>680.7</v>
      </c>
      <c r="AN1005">
        <v>500</v>
      </c>
      <c r="AO1005">
        <v>180.7</v>
      </c>
      <c r="AP1005">
        <v>0.26550000000000001</v>
      </c>
    </row>
    <row r="1006" spans="1:42" hidden="1" x14ac:dyDescent="0.35">
      <c r="A1006" t="s">
        <v>1677</v>
      </c>
      <c r="B1006" s="1">
        <v>45010</v>
      </c>
      <c r="C1006" t="s">
        <v>1678</v>
      </c>
      <c r="D1006" t="s">
        <v>205</v>
      </c>
      <c r="E1006">
        <v>2</v>
      </c>
      <c r="F1006" t="s">
        <v>48</v>
      </c>
      <c r="G1006" t="s">
        <v>96</v>
      </c>
      <c r="H1006" t="s">
        <v>25</v>
      </c>
      <c r="I1006" t="s">
        <v>26</v>
      </c>
      <c r="J1006" t="s">
        <v>39</v>
      </c>
      <c r="K1006">
        <v>2023</v>
      </c>
      <c r="L1006" t="s">
        <v>20</v>
      </c>
      <c r="M1006" t="s">
        <v>6003</v>
      </c>
      <c r="N1006" t="s">
        <v>5989</v>
      </c>
      <c r="O1006" t="s">
        <v>6004</v>
      </c>
      <c r="P1006" t="s">
        <v>6005</v>
      </c>
      <c r="Q1006" t="s">
        <v>6006</v>
      </c>
      <c r="R1006">
        <v>420</v>
      </c>
      <c r="S1006">
        <v>650</v>
      </c>
      <c r="T1006">
        <v>0.3538</v>
      </c>
      <c r="U1006" t="s">
        <v>5909</v>
      </c>
      <c r="V1006">
        <v>6</v>
      </c>
      <c r="W1006" s="1">
        <v>45071</v>
      </c>
      <c r="X1006" t="s">
        <v>5894</v>
      </c>
      <c r="Y1006">
        <v>160</v>
      </c>
      <c r="Z1006">
        <v>85</v>
      </c>
      <c r="AA1006">
        <v>167</v>
      </c>
      <c r="AB1006">
        <v>56</v>
      </c>
      <c r="AC1006">
        <v>10</v>
      </c>
      <c r="AD1006">
        <v>23520</v>
      </c>
      <c r="AE1006" t="s">
        <v>6025</v>
      </c>
      <c r="AF1006" s="1">
        <v>46203</v>
      </c>
      <c r="AG1006" t="s">
        <v>6619</v>
      </c>
      <c r="AH1006" t="s">
        <v>6035</v>
      </c>
      <c r="AI1006" t="s">
        <v>6028</v>
      </c>
      <c r="AJ1006" t="s">
        <v>6924</v>
      </c>
      <c r="AK1006">
        <v>1300</v>
      </c>
      <c r="AL1006">
        <v>159.63999999999999</v>
      </c>
      <c r="AM1006">
        <v>1140.3599999999999</v>
      </c>
      <c r="AN1006">
        <v>840</v>
      </c>
      <c r="AO1006">
        <v>300.36</v>
      </c>
      <c r="AP1006">
        <v>0.26340000000000002</v>
      </c>
    </row>
    <row r="1007" spans="1:42" hidden="1" x14ac:dyDescent="0.35">
      <c r="A1007" t="s">
        <v>1679</v>
      </c>
      <c r="B1007" s="1">
        <v>45055</v>
      </c>
      <c r="C1007" t="s">
        <v>643</v>
      </c>
      <c r="D1007" t="s">
        <v>118</v>
      </c>
      <c r="E1007">
        <v>1</v>
      </c>
      <c r="F1007" t="s">
        <v>128</v>
      </c>
      <c r="G1007" t="s">
        <v>16</v>
      </c>
      <c r="H1007" t="s">
        <v>17</v>
      </c>
      <c r="I1007" t="s">
        <v>18</v>
      </c>
      <c r="J1007" t="s">
        <v>75</v>
      </c>
      <c r="K1007">
        <v>2023</v>
      </c>
      <c r="L1007" t="s">
        <v>35</v>
      </c>
      <c r="M1007" t="s">
        <v>5902</v>
      </c>
      <c r="N1007" t="s">
        <v>5889</v>
      </c>
      <c r="O1007" t="s">
        <v>5898</v>
      </c>
      <c r="P1007" t="s">
        <v>5899</v>
      </c>
      <c r="Q1007" t="s">
        <v>5903</v>
      </c>
      <c r="R1007">
        <v>74000</v>
      </c>
      <c r="S1007">
        <v>88000</v>
      </c>
      <c r="T1007">
        <v>0.15909999999999999</v>
      </c>
      <c r="U1007" t="s">
        <v>5901</v>
      </c>
      <c r="V1007">
        <v>12</v>
      </c>
      <c r="W1007" s="1">
        <v>45459</v>
      </c>
      <c r="X1007" t="s">
        <v>5894</v>
      </c>
      <c r="Y1007">
        <v>214</v>
      </c>
      <c r="Z1007">
        <v>97</v>
      </c>
      <c r="AA1007">
        <v>218</v>
      </c>
      <c r="AB1007">
        <v>43</v>
      </c>
      <c r="AC1007">
        <v>10</v>
      </c>
      <c r="AD1007">
        <v>3182000</v>
      </c>
      <c r="AE1007" t="s">
        <v>6025</v>
      </c>
      <c r="AF1007" s="1">
        <v>46203</v>
      </c>
      <c r="AG1007" t="s">
        <v>6381</v>
      </c>
      <c r="AH1007" t="s">
        <v>6035</v>
      </c>
      <c r="AI1007" t="s">
        <v>6028</v>
      </c>
      <c r="AJ1007" t="s">
        <v>6924</v>
      </c>
      <c r="AK1007">
        <v>88000</v>
      </c>
      <c r="AL1007">
        <v>1416.8</v>
      </c>
      <c r="AM1007">
        <v>86583.2</v>
      </c>
      <c r="AN1007">
        <v>74000</v>
      </c>
      <c r="AO1007">
        <v>12583.2</v>
      </c>
      <c r="AP1007">
        <v>0.14530000000000001</v>
      </c>
    </row>
    <row r="1008" spans="1:42" hidden="1" x14ac:dyDescent="0.35">
      <c r="A1008" t="s">
        <v>1680</v>
      </c>
      <c r="B1008" s="1">
        <v>45246</v>
      </c>
      <c r="C1008" t="s">
        <v>77</v>
      </c>
      <c r="D1008" t="s">
        <v>200</v>
      </c>
      <c r="E1008">
        <v>2</v>
      </c>
      <c r="F1008" t="s">
        <v>128</v>
      </c>
      <c r="G1008" t="s">
        <v>71</v>
      </c>
      <c r="H1008" t="s">
        <v>17</v>
      </c>
      <c r="I1008" t="s">
        <v>43</v>
      </c>
      <c r="J1008" t="s">
        <v>50</v>
      </c>
      <c r="K1008">
        <v>2023</v>
      </c>
      <c r="L1008" t="s">
        <v>51</v>
      </c>
      <c r="M1008" t="s">
        <v>5960</v>
      </c>
      <c r="N1008" t="s">
        <v>5949</v>
      </c>
      <c r="O1008" t="s">
        <v>5961</v>
      </c>
      <c r="P1008" t="s">
        <v>5951</v>
      </c>
      <c r="Q1008" t="s">
        <v>5962</v>
      </c>
      <c r="R1008">
        <v>2100</v>
      </c>
      <c r="S1008">
        <v>2800</v>
      </c>
      <c r="T1008">
        <v>0.25</v>
      </c>
      <c r="U1008" t="s">
        <v>5940</v>
      </c>
      <c r="V1008">
        <v>12</v>
      </c>
      <c r="W1008" s="1">
        <v>45378</v>
      </c>
      <c r="X1008" t="s">
        <v>5894</v>
      </c>
      <c r="Y1008">
        <v>198</v>
      </c>
      <c r="Z1008">
        <v>79</v>
      </c>
      <c r="AA1008">
        <v>243</v>
      </c>
      <c r="AB1008">
        <v>87</v>
      </c>
      <c r="AC1008">
        <v>10</v>
      </c>
      <c r="AD1008">
        <v>182700</v>
      </c>
      <c r="AE1008" t="s">
        <v>6025</v>
      </c>
      <c r="AF1008" s="1">
        <v>46203</v>
      </c>
      <c r="AG1008" t="s">
        <v>6076</v>
      </c>
      <c r="AH1008" t="s">
        <v>6035</v>
      </c>
      <c r="AI1008" t="s">
        <v>6028</v>
      </c>
      <c r="AJ1008" t="s">
        <v>6925</v>
      </c>
      <c r="AK1008">
        <v>5600</v>
      </c>
      <c r="AL1008">
        <v>641.20000000000005</v>
      </c>
      <c r="AM1008">
        <v>4958.8</v>
      </c>
      <c r="AN1008">
        <v>4200</v>
      </c>
      <c r="AO1008">
        <v>758.8</v>
      </c>
      <c r="AP1008">
        <v>0.153</v>
      </c>
    </row>
    <row r="1009" spans="1:42" hidden="1" x14ac:dyDescent="0.35">
      <c r="A1009" t="s">
        <v>1681</v>
      </c>
      <c r="B1009" s="1">
        <v>45264</v>
      </c>
      <c r="C1009" t="s">
        <v>1682</v>
      </c>
      <c r="D1009" t="s">
        <v>123</v>
      </c>
      <c r="E1009">
        <v>3</v>
      </c>
      <c r="F1009" t="s">
        <v>58</v>
      </c>
      <c r="G1009" t="s">
        <v>31</v>
      </c>
      <c r="H1009" t="s">
        <v>32</v>
      </c>
      <c r="I1009" t="s">
        <v>33</v>
      </c>
      <c r="J1009" t="s">
        <v>155</v>
      </c>
      <c r="K1009">
        <v>2023</v>
      </c>
      <c r="L1009" t="s">
        <v>51</v>
      </c>
      <c r="M1009" t="s">
        <v>5927</v>
      </c>
      <c r="N1009" t="s">
        <v>5913</v>
      </c>
      <c r="O1009" t="s">
        <v>5917</v>
      </c>
      <c r="P1009" t="s">
        <v>5928</v>
      </c>
      <c r="Q1009" t="s">
        <v>5929</v>
      </c>
      <c r="R1009">
        <v>44000</v>
      </c>
      <c r="S1009">
        <v>53000</v>
      </c>
      <c r="T1009">
        <v>0.16980000000000001</v>
      </c>
      <c r="U1009" t="s">
        <v>5920</v>
      </c>
      <c r="V1009">
        <v>12</v>
      </c>
      <c r="W1009" s="1">
        <v>45435</v>
      </c>
      <c r="X1009" t="s">
        <v>5894</v>
      </c>
      <c r="Y1009">
        <v>246</v>
      </c>
      <c r="Z1009">
        <v>92</v>
      </c>
      <c r="AA1009">
        <v>223</v>
      </c>
      <c r="AB1009">
        <v>48</v>
      </c>
      <c r="AC1009">
        <v>10</v>
      </c>
      <c r="AD1009">
        <v>2112000</v>
      </c>
      <c r="AE1009" t="s">
        <v>6025</v>
      </c>
      <c r="AF1009" s="1">
        <v>46203</v>
      </c>
      <c r="AG1009" t="s">
        <v>6620</v>
      </c>
      <c r="AH1009" t="s">
        <v>6027</v>
      </c>
      <c r="AI1009" t="s">
        <v>6028</v>
      </c>
      <c r="AJ1009" t="s">
        <v>6925</v>
      </c>
      <c r="AK1009">
        <v>159000</v>
      </c>
      <c r="AL1009">
        <v>20670</v>
      </c>
      <c r="AM1009">
        <v>138330</v>
      </c>
      <c r="AN1009">
        <v>132000</v>
      </c>
      <c r="AO1009">
        <v>6330</v>
      </c>
      <c r="AP1009">
        <v>4.58E-2</v>
      </c>
    </row>
    <row r="1010" spans="1:42" hidden="1" x14ac:dyDescent="0.35">
      <c r="A1010" t="s">
        <v>1683</v>
      </c>
      <c r="B1010" s="1">
        <v>45099</v>
      </c>
      <c r="C1010" t="s">
        <v>1684</v>
      </c>
      <c r="D1010" t="s">
        <v>82</v>
      </c>
      <c r="E1010">
        <v>1</v>
      </c>
      <c r="F1010" t="s">
        <v>24</v>
      </c>
      <c r="G1010" t="s">
        <v>31</v>
      </c>
      <c r="H1010" t="s">
        <v>17</v>
      </c>
      <c r="I1010" t="s">
        <v>18</v>
      </c>
      <c r="J1010" t="s">
        <v>34</v>
      </c>
      <c r="K1010">
        <v>2023</v>
      </c>
      <c r="L1010" t="s">
        <v>35</v>
      </c>
      <c r="M1010" t="s">
        <v>5895</v>
      </c>
      <c r="N1010" t="s">
        <v>5889</v>
      </c>
      <c r="O1010" t="s">
        <v>5890</v>
      </c>
      <c r="P1010" t="s">
        <v>5891</v>
      </c>
      <c r="Q1010" t="s">
        <v>5896</v>
      </c>
      <c r="R1010">
        <v>78000</v>
      </c>
      <c r="S1010">
        <v>95000</v>
      </c>
      <c r="T1010">
        <v>0.1789</v>
      </c>
      <c r="U1010" t="s">
        <v>5893</v>
      </c>
      <c r="V1010">
        <v>12</v>
      </c>
      <c r="W1010" s="1">
        <v>45187</v>
      </c>
      <c r="X1010" t="s">
        <v>5894</v>
      </c>
      <c r="Y1010">
        <v>351</v>
      </c>
      <c r="Z1010">
        <v>112</v>
      </c>
      <c r="AA1010">
        <v>335</v>
      </c>
      <c r="AB1010">
        <v>32</v>
      </c>
      <c r="AC1010">
        <v>10</v>
      </c>
      <c r="AD1010">
        <v>2496000</v>
      </c>
      <c r="AE1010" t="s">
        <v>6025</v>
      </c>
      <c r="AF1010" s="1">
        <v>46203</v>
      </c>
      <c r="AG1010" t="s">
        <v>6621</v>
      </c>
      <c r="AH1010" t="s">
        <v>6035</v>
      </c>
      <c r="AI1010" t="s">
        <v>6028</v>
      </c>
      <c r="AJ1010" t="s">
        <v>6924</v>
      </c>
      <c r="AK1010">
        <v>95000</v>
      </c>
      <c r="AL1010">
        <v>7600</v>
      </c>
      <c r="AM1010">
        <v>87400</v>
      </c>
      <c r="AN1010">
        <v>78000</v>
      </c>
      <c r="AO1010">
        <v>9400</v>
      </c>
      <c r="AP1010">
        <v>0.1076</v>
      </c>
    </row>
    <row r="1011" spans="1:42" hidden="1" x14ac:dyDescent="0.35">
      <c r="A1011" t="s">
        <v>1685</v>
      </c>
      <c r="B1011" s="1">
        <v>45145</v>
      </c>
      <c r="C1011" t="s">
        <v>366</v>
      </c>
      <c r="D1011" t="s">
        <v>208</v>
      </c>
      <c r="E1011">
        <v>1</v>
      </c>
      <c r="F1011" t="s">
        <v>58</v>
      </c>
      <c r="G1011" t="s">
        <v>31</v>
      </c>
      <c r="H1011" t="s">
        <v>32</v>
      </c>
      <c r="I1011" t="s">
        <v>26</v>
      </c>
      <c r="J1011" t="s">
        <v>59</v>
      </c>
      <c r="K1011">
        <v>2023</v>
      </c>
      <c r="L1011" t="s">
        <v>60</v>
      </c>
      <c r="M1011" t="s">
        <v>5910</v>
      </c>
      <c r="N1011" t="s">
        <v>5889</v>
      </c>
      <c r="O1011" t="s">
        <v>5898</v>
      </c>
      <c r="P1011" t="s">
        <v>5907</v>
      </c>
      <c r="Q1011" t="s">
        <v>5911</v>
      </c>
      <c r="R1011">
        <v>10500</v>
      </c>
      <c r="S1011">
        <v>13000</v>
      </c>
      <c r="T1011">
        <v>0.1923</v>
      </c>
      <c r="U1011" t="s">
        <v>5909</v>
      </c>
      <c r="V1011">
        <v>12</v>
      </c>
      <c r="W1011" s="1">
        <v>45395</v>
      </c>
      <c r="X1011" t="s">
        <v>5894</v>
      </c>
      <c r="Y1011">
        <v>256</v>
      </c>
      <c r="Z1011">
        <v>119</v>
      </c>
      <c r="AA1011">
        <v>288</v>
      </c>
      <c r="AB1011">
        <v>32</v>
      </c>
      <c r="AC1011">
        <v>10</v>
      </c>
      <c r="AD1011">
        <v>336000</v>
      </c>
      <c r="AE1011" t="s">
        <v>6025</v>
      </c>
      <c r="AF1011" s="1">
        <v>46203</v>
      </c>
      <c r="AG1011" t="s">
        <v>6233</v>
      </c>
      <c r="AH1011" t="s">
        <v>6035</v>
      </c>
      <c r="AI1011" t="s">
        <v>6028</v>
      </c>
      <c r="AJ1011" t="s">
        <v>6925</v>
      </c>
      <c r="AK1011">
        <v>13000</v>
      </c>
      <c r="AL1011">
        <v>227.5</v>
      </c>
      <c r="AM1011">
        <v>12772.5</v>
      </c>
      <c r="AN1011">
        <v>10500</v>
      </c>
      <c r="AO1011">
        <v>2272.5</v>
      </c>
      <c r="AP1011">
        <v>0.1779</v>
      </c>
    </row>
    <row r="1012" spans="1:42" x14ac:dyDescent="0.35">
      <c r="A1012" t="s">
        <v>1686</v>
      </c>
      <c r="B1012" s="1">
        <v>45194</v>
      </c>
      <c r="C1012" t="s">
        <v>182</v>
      </c>
      <c r="D1012" t="s">
        <v>54</v>
      </c>
      <c r="E1012">
        <v>1</v>
      </c>
      <c r="F1012" t="s">
        <v>128</v>
      </c>
      <c r="G1012" t="s">
        <v>16</v>
      </c>
      <c r="H1012" t="s">
        <v>17</v>
      </c>
      <c r="I1012" t="s">
        <v>43</v>
      </c>
      <c r="J1012" t="s">
        <v>109</v>
      </c>
      <c r="K1012">
        <v>2023</v>
      </c>
      <c r="L1012" t="s">
        <v>60</v>
      </c>
      <c r="M1012" t="s">
        <v>5888</v>
      </c>
      <c r="N1012" t="s">
        <v>5889</v>
      </c>
      <c r="O1012" t="s">
        <v>5890</v>
      </c>
      <c r="P1012" t="s">
        <v>5891</v>
      </c>
      <c r="Q1012" t="s">
        <v>5892</v>
      </c>
      <c r="R1012">
        <v>52000</v>
      </c>
      <c r="S1012">
        <v>65000</v>
      </c>
      <c r="T1012">
        <v>0.2</v>
      </c>
      <c r="U1012" t="s">
        <v>5893</v>
      </c>
      <c r="V1012">
        <v>12</v>
      </c>
      <c r="W1012" s="1">
        <v>45506</v>
      </c>
      <c r="X1012" t="s">
        <v>5894</v>
      </c>
      <c r="Y1012">
        <v>302</v>
      </c>
      <c r="Z1012">
        <v>109</v>
      </c>
      <c r="AA1012">
        <v>415</v>
      </c>
      <c r="AB1012">
        <v>0</v>
      </c>
      <c r="AC1012">
        <v>10</v>
      </c>
      <c r="AD1012">
        <v>0</v>
      </c>
      <c r="AE1012" t="s">
        <v>6029</v>
      </c>
      <c r="AF1012" s="1">
        <v>46203</v>
      </c>
      <c r="AG1012" t="s">
        <v>6110</v>
      </c>
      <c r="AH1012" t="s">
        <v>6027</v>
      </c>
      <c r="AI1012" t="s">
        <v>6028</v>
      </c>
      <c r="AJ1012" t="s">
        <v>6925</v>
      </c>
      <c r="AK1012">
        <v>65000</v>
      </c>
      <c r="AL1012">
        <v>6500</v>
      </c>
      <c r="AM1012">
        <v>58500</v>
      </c>
      <c r="AN1012">
        <v>52000</v>
      </c>
      <c r="AO1012">
        <v>6500</v>
      </c>
      <c r="AP1012">
        <v>0.1111</v>
      </c>
    </row>
    <row r="1013" spans="1:42" hidden="1" x14ac:dyDescent="0.35">
      <c r="A1013" t="s">
        <v>1687</v>
      </c>
      <c r="B1013" s="1">
        <v>45024</v>
      </c>
      <c r="C1013" t="s">
        <v>1651</v>
      </c>
      <c r="D1013" t="s">
        <v>78</v>
      </c>
      <c r="E1013">
        <v>2</v>
      </c>
      <c r="F1013" t="s">
        <v>58</v>
      </c>
      <c r="G1013" t="s">
        <v>16</v>
      </c>
      <c r="H1013" t="s">
        <v>32</v>
      </c>
      <c r="I1013" t="s">
        <v>18</v>
      </c>
      <c r="J1013" t="s">
        <v>44</v>
      </c>
      <c r="K1013">
        <v>2023</v>
      </c>
      <c r="L1013" t="s">
        <v>35</v>
      </c>
      <c r="M1013" t="s">
        <v>5992</v>
      </c>
      <c r="N1013" t="s">
        <v>5989</v>
      </c>
      <c r="O1013" t="s">
        <v>5993</v>
      </c>
      <c r="P1013" t="s">
        <v>5899</v>
      </c>
      <c r="Q1013" t="s">
        <v>5994</v>
      </c>
      <c r="R1013">
        <v>850</v>
      </c>
      <c r="S1013">
        <v>1200</v>
      </c>
      <c r="T1013">
        <v>0.29170000000000001</v>
      </c>
      <c r="U1013" t="s">
        <v>5901</v>
      </c>
      <c r="V1013">
        <v>6</v>
      </c>
      <c r="W1013" s="1">
        <v>45066</v>
      </c>
      <c r="X1013" t="s">
        <v>5894</v>
      </c>
      <c r="Y1013">
        <v>275</v>
      </c>
      <c r="Z1013">
        <v>92</v>
      </c>
      <c r="AA1013">
        <v>285</v>
      </c>
      <c r="AB1013">
        <v>78</v>
      </c>
      <c r="AC1013">
        <v>10</v>
      </c>
      <c r="AD1013">
        <v>66300</v>
      </c>
      <c r="AE1013" t="s">
        <v>6025</v>
      </c>
      <c r="AF1013" s="1">
        <v>46203</v>
      </c>
      <c r="AG1013" t="s">
        <v>6612</v>
      </c>
      <c r="AH1013" t="s">
        <v>6035</v>
      </c>
      <c r="AI1013" t="s">
        <v>6028</v>
      </c>
      <c r="AJ1013" t="s">
        <v>6924</v>
      </c>
      <c r="AK1013">
        <v>2400</v>
      </c>
      <c r="AL1013">
        <v>353.76</v>
      </c>
      <c r="AM1013">
        <v>2046.24</v>
      </c>
      <c r="AN1013">
        <v>1700</v>
      </c>
      <c r="AO1013">
        <v>346.24</v>
      </c>
      <c r="AP1013">
        <v>0.16919999999999999</v>
      </c>
    </row>
    <row r="1014" spans="1:42" x14ac:dyDescent="0.35">
      <c r="A1014" t="s">
        <v>1688</v>
      </c>
      <c r="B1014" s="1">
        <v>45240</v>
      </c>
      <c r="C1014" t="s">
        <v>1689</v>
      </c>
      <c r="D1014" t="s">
        <v>195</v>
      </c>
      <c r="E1014">
        <v>2</v>
      </c>
      <c r="F1014" t="s">
        <v>58</v>
      </c>
      <c r="G1014" t="s">
        <v>16</v>
      </c>
      <c r="H1014" t="s">
        <v>17</v>
      </c>
      <c r="I1014" t="s">
        <v>18</v>
      </c>
      <c r="J1014" t="s">
        <v>50</v>
      </c>
      <c r="K1014">
        <v>2023</v>
      </c>
      <c r="L1014" t="s">
        <v>51</v>
      </c>
      <c r="M1014" t="s">
        <v>5912</v>
      </c>
      <c r="N1014" t="s">
        <v>5913</v>
      </c>
      <c r="O1014" t="s">
        <v>5914</v>
      </c>
      <c r="P1014" t="s">
        <v>5891</v>
      </c>
      <c r="Q1014" t="s">
        <v>5915</v>
      </c>
      <c r="R1014">
        <v>125000</v>
      </c>
      <c r="S1014">
        <v>148000</v>
      </c>
      <c r="T1014">
        <v>0.15540000000000001</v>
      </c>
      <c r="U1014" t="s">
        <v>5893</v>
      </c>
      <c r="V1014">
        <v>12</v>
      </c>
      <c r="W1014" s="1">
        <v>44787</v>
      </c>
      <c r="X1014" t="s">
        <v>5894</v>
      </c>
      <c r="Y1014">
        <v>168</v>
      </c>
      <c r="Z1014">
        <v>62</v>
      </c>
      <c r="AA1014">
        <v>271</v>
      </c>
      <c r="AB1014">
        <v>0</v>
      </c>
      <c r="AC1014">
        <v>10</v>
      </c>
      <c r="AD1014">
        <v>0</v>
      </c>
      <c r="AE1014" t="s">
        <v>6029</v>
      </c>
      <c r="AF1014" s="1">
        <v>46203</v>
      </c>
      <c r="AG1014" t="s">
        <v>6622</v>
      </c>
      <c r="AH1014" t="s">
        <v>6035</v>
      </c>
      <c r="AI1014" t="s">
        <v>6028</v>
      </c>
      <c r="AJ1014" t="s">
        <v>6925</v>
      </c>
      <c r="AK1014">
        <v>296000</v>
      </c>
      <c r="AL1014">
        <v>37444</v>
      </c>
      <c r="AM1014">
        <v>258556</v>
      </c>
      <c r="AN1014">
        <v>250000</v>
      </c>
      <c r="AO1014">
        <v>8556</v>
      </c>
      <c r="AP1014">
        <v>3.3099999999999997E-2</v>
      </c>
    </row>
    <row r="1015" spans="1:42" hidden="1" x14ac:dyDescent="0.35">
      <c r="A1015" t="s">
        <v>1690</v>
      </c>
      <c r="B1015" s="1">
        <v>45267</v>
      </c>
      <c r="C1015" t="s">
        <v>697</v>
      </c>
      <c r="D1015" t="s">
        <v>92</v>
      </c>
      <c r="E1015">
        <v>1</v>
      </c>
      <c r="F1015" t="s">
        <v>58</v>
      </c>
      <c r="G1015" t="s">
        <v>96</v>
      </c>
      <c r="H1015" t="s">
        <v>25</v>
      </c>
      <c r="I1015" t="s">
        <v>26</v>
      </c>
      <c r="J1015" t="s">
        <v>155</v>
      </c>
      <c r="K1015">
        <v>2023</v>
      </c>
      <c r="L1015" t="s">
        <v>51</v>
      </c>
      <c r="M1015" t="s">
        <v>5973</v>
      </c>
      <c r="N1015" t="s">
        <v>5974</v>
      </c>
      <c r="O1015" t="s">
        <v>5975</v>
      </c>
      <c r="P1015" t="s">
        <v>5899</v>
      </c>
      <c r="Q1015" t="s">
        <v>5976</v>
      </c>
      <c r="R1015">
        <v>7600</v>
      </c>
      <c r="S1015">
        <v>9800</v>
      </c>
      <c r="T1015">
        <v>0.22450000000000001</v>
      </c>
      <c r="U1015" t="s">
        <v>5901</v>
      </c>
      <c r="V1015">
        <v>36</v>
      </c>
      <c r="W1015" s="1">
        <v>45281</v>
      </c>
      <c r="X1015" t="s">
        <v>5894</v>
      </c>
      <c r="Y1015">
        <v>214</v>
      </c>
      <c r="Z1015">
        <v>101</v>
      </c>
      <c r="AA1015">
        <v>188</v>
      </c>
      <c r="AB1015">
        <v>51</v>
      </c>
      <c r="AC1015">
        <v>10</v>
      </c>
      <c r="AD1015">
        <v>387600</v>
      </c>
      <c r="AE1015" t="s">
        <v>6025</v>
      </c>
      <c r="AF1015" s="1">
        <v>46203</v>
      </c>
      <c r="AG1015" t="s">
        <v>6370</v>
      </c>
      <c r="AH1015" t="s">
        <v>6035</v>
      </c>
      <c r="AI1015" t="s">
        <v>6028</v>
      </c>
      <c r="AJ1015" t="s">
        <v>6925</v>
      </c>
      <c r="AK1015">
        <v>9800</v>
      </c>
      <c r="AL1015">
        <v>584.08000000000004</v>
      </c>
      <c r="AM1015">
        <v>9215.92</v>
      </c>
      <c r="AN1015">
        <v>7600</v>
      </c>
      <c r="AO1015">
        <v>1615.92</v>
      </c>
      <c r="AP1015">
        <v>0.17530000000000001</v>
      </c>
    </row>
    <row r="1016" spans="1:42" hidden="1" x14ac:dyDescent="0.35">
      <c r="A1016" t="s">
        <v>1691</v>
      </c>
      <c r="B1016" s="1">
        <v>45097</v>
      </c>
      <c r="C1016" t="s">
        <v>1692</v>
      </c>
      <c r="D1016" t="s">
        <v>377</v>
      </c>
      <c r="E1016">
        <v>2</v>
      </c>
      <c r="F1016" t="s">
        <v>24</v>
      </c>
      <c r="G1016" t="s">
        <v>31</v>
      </c>
      <c r="H1016" t="s">
        <v>25</v>
      </c>
      <c r="I1016" t="s">
        <v>26</v>
      </c>
      <c r="J1016" t="s">
        <v>34</v>
      </c>
      <c r="K1016">
        <v>2023</v>
      </c>
      <c r="L1016" t="s">
        <v>35</v>
      </c>
      <c r="M1016" t="s">
        <v>6007</v>
      </c>
      <c r="N1016" t="s">
        <v>5889</v>
      </c>
      <c r="O1016" t="s">
        <v>6008</v>
      </c>
      <c r="P1016" t="s">
        <v>5899</v>
      </c>
      <c r="Q1016" t="s">
        <v>6009</v>
      </c>
      <c r="R1016">
        <v>12000</v>
      </c>
      <c r="S1016">
        <v>15000</v>
      </c>
      <c r="T1016">
        <v>0.2</v>
      </c>
      <c r="U1016" t="s">
        <v>5901</v>
      </c>
      <c r="V1016">
        <v>12</v>
      </c>
      <c r="W1016" s="1">
        <v>45557</v>
      </c>
      <c r="X1016" t="s">
        <v>5894</v>
      </c>
      <c r="Y1016">
        <v>118</v>
      </c>
      <c r="Z1016">
        <v>87</v>
      </c>
      <c r="AA1016">
        <v>209</v>
      </c>
      <c r="AB1016">
        <v>10</v>
      </c>
      <c r="AC1016">
        <v>10</v>
      </c>
      <c r="AD1016">
        <v>120000</v>
      </c>
      <c r="AE1016" t="s">
        <v>6025</v>
      </c>
      <c r="AF1016" s="1">
        <v>46203</v>
      </c>
      <c r="AG1016" t="s">
        <v>6623</v>
      </c>
      <c r="AH1016" t="s">
        <v>6027</v>
      </c>
      <c r="AI1016" t="s">
        <v>6028</v>
      </c>
      <c r="AJ1016" t="s">
        <v>6924</v>
      </c>
      <c r="AK1016">
        <v>30000</v>
      </c>
      <c r="AL1016">
        <v>1302</v>
      </c>
      <c r="AM1016">
        <v>28698</v>
      </c>
      <c r="AN1016">
        <v>24000</v>
      </c>
      <c r="AO1016">
        <v>4698</v>
      </c>
      <c r="AP1016">
        <v>0.16370000000000001</v>
      </c>
    </row>
    <row r="1017" spans="1:42" hidden="1" x14ac:dyDescent="0.35">
      <c r="A1017" t="s">
        <v>1693</v>
      </c>
      <c r="B1017" s="1">
        <v>45161</v>
      </c>
      <c r="C1017" t="s">
        <v>1694</v>
      </c>
      <c r="D1017" t="s">
        <v>216</v>
      </c>
      <c r="E1017">
        <v>1</v>
      </c>
      <c r="F1017" t="s">
        <v>24</v>
      </c>
      <c r="G1017" t="s">
        <v>31</v>
      </c>
      <c r="H1017" t="s">
        <v>32</v>
      </c>
      <c r="I1017" t="s">
        <v>33</v>
      </c>
      <c r="J1017" t="s">
        <v>59</v>
      </c>
      <c r="K1017">
        <v>2023</v>
      </c>
      <c r="L1017" t="s">
        <v>60</v>
      </c>
      <c r="M1017" t="s">
        <v>5999</v>
      </c>
      <c r="N1017" t="s">
        <v>5989</v>
      </c>
      <c r="O1017" t="s">
        <v>6000</v>
      </c>
      <c r="P1017" t="s">
        <v>6001</v>
      </c>
      <c r="Q1017" t="s">
        <v>6002</v>
      </c>
      <c r="R1017">
        <v>300</v>
      </c>
      <c r="S1017">
        <v>500</v>
      </c>
      <c r="T1017">
        <v>0.4</v>
      </c>
      <c r="U1017" t="s">
        <v>5940</v>
      </c>
      <c r="V1017">
        <v>3</v>
      </c>
      <c r="W1017" s="1">
        <v>45115</v>
      </c>
      <c r="X1017" t="s">
        <v>5894</v>
      </c>
      <c r="Y1017">
        <v>197</v>
      </c>
      <c r="Z1017">
        <v>100</v>
      </c>
      <c r="AA1017">
        <v>205</v>
      </c>
      <c r="AB1017">
        <v>66</v>
      </c>
      <c r="AC1017">
        <v>10</v>
      </c>
      <c r="AD1017">
        <v>19800</v>
      </c>
      <c r="AE1017" t="s">
        <v>6025</v>
      </c>
      <c r="AF1017" s="1">
        <v>46203</v>
      </c>
      <c r="AG1017" t="s">
        <v>6624</v>
      </c>
      <c r="AH1017" t="s">
        <v>6035</v>
      </c>
      <c r="AI1017" t="s">
        <v>6028</v>
      </c>
      <c r="AJ1017" t="s">
        <v>6925</v>
      </c>
      <c r="AK1017">
        <v>500</v>
      </c>
      <c r="AL1017">
        <v>54.2</v>
      </c>
      <c r="AM1017">
        <v>445.8</v>
      </c>
      <c r="AN1017">
        <v>300</v>
      </c>
      <c r="AO1017">
        <v>145.80000000000001</v>
      </c>
      <c r="AP1017">
        <v>0.3271</v>
      </c>
    </row>
    <row r="1018" spans="1:42" hidden="1" x14ac:dyDescent="0.35">
      <c r="A1018" t="s">
        <v>1695</v>
      </c>
      <c r="B1018" s="1">
        <v>45099</v>
      </c>
      <c r="C1018" t="s">
        <v>1696</v>
      </c>
      <c r="D1018" t="s">
        <v>47</v>
      </c>
      <c r="E1018">
        <v>1</v>
      </c>
      <c r="F1018" t="s">
        <v>15</v>
      </c>
      <c r="G1018" t="s">
        <v>31</v>
      </c>
      <c r="H1018" t="s">
        <v>17</v>
      </c>
      <c r="I1018" t="s">
        <v>33</v>
      </c>
      <c r="J1018" t="s">
        <v>34</v>
      </c>
      <c r="K1018">
        <v>2023</v>
      </c>
      <c r="L1018" t="s">
        <v>35</v>
      </c>
      <c r="M1018" t="s">
        <v>5995</v>
      </c>
      <c r="N1018" t="s">
        <v>5989</v>
      </c>
      <c r="O1018" t="s">
        <v>5996</v>
      </c>
      <c r="P1018" t="s">
        <v>5997</v>
      </c>
      <c r="Q1018" t="s">
        <v>5998</v>
      </c>
      <c r="R1018">
        <v>280</v>
      </c>
      <c r="S1018">
        <v>450</v>
      </c>
      <c r="T1018">
        <v>0.37780000000000002</v>
      </c>
      <c r="U1018" t="s">
        <v>5909</v>
      </c>
      <c r="V1018">
        <v>6</v>
      </c>
      <c r="W1018" s="1">
        <v>45144</v>
      </c>
      <c r="X1018" t="s">
        <v>5894</v>
      </c>
      <c r="Y1018">
        <v>217</v>
      </c>
      <c r="Z1018">
        <v>86</v>
      </c>
      <c r="AA1018">
        <v>212</v>
      </c>
      <c r="AB1018">
        <v>73</v>
      </c>
      <c r="AC1018">
        <v>10</v>
      </c>
      <c r="AD1018">
        <v>20440</v>
      </c>
      <c r="AE1018" t="s">
        <v>6025</v>
      </c>
      <c r="AF1018" s="1">
        <v>46203</v>
      </c>
      <c r="AG1018" t="s">
        <v>6625</v>
      </c>
      <c r="AH1018" t="s">
        <v>6035</v>
      </c>
      <c r="AI1018" t="s">
        <v>6028</v>
      </c>
      <c r="AJ1018" t="s">
        <v>6924</v>
      </c>
      <c r="AK1018">
        <v>450</v>
      </c>
      <c r="AL1018">
        <v>9</v>
      </c>
      <c r="AM1018">
        <v>441</v>
      </c>
      <c r="AN1018">
        <v>280</v>
      </c>
      <c r="AO1018">
        <v>161</v>
      </c>
      <c r="AP1018">
        <v>0.36509999999999998</v>
      </c>
    </row>
    <row r="1019" spans="1:42" hidden="1" x14ac:dyDescent="0.35">
      <c r="A1019" t="s">
        <v>1697</v>
      </c>
      <c r="B1019" s="1">
        <v>45116</v>
      </c>
      <c r="C1019" t="s">
        <v>1698</v>
      </c>
      <c r="D1019" t="s">
        <v>100</v>
      </c>
      <c r="E1019">
        <v>1</v>
      </c>
      <c r="F1019" t="s">
        <v>128</v>
      </c>
      <c r="G1019" t="s">
        <v>16</v>
      </c>
      <c r="H1019" t="s">
        <v>25</v>
      </c>
      <c r="I1019" t="s">
        <v>43</v>
      </c>
      <c r="J1019" t="s">
        <v>97</v>
      </c>
      <c r="K1019">
        <v>2023</v>
      </c>
      <c r="L1019" t="s">
        <v>60</v>
      </c>
      <c r="M1019" t="s">
        <v>5941</v>
      </c>
      <c r="N1019" t="s">
        <v>5931</v>
      </c>
      <c r="O1019" t="s">
        <v>5942</v>
      </c>
      <c r="P1019" t="s">
        <v>5938</v>
      </c>
      <c r="Q1019" t="s">
        <v>5943</v>
      </c>
      <c r="R1019">
        <v>9800</v>
      </c>
      <c r="S1019">
        <v>12500</v>
      </c>
      <c r="T1019">
        <v>0.216</v>
      </c>
      <c r="U1019" t="s">
        <v>5940</v>
      </c>
      <c r="V1019">
        <v>6</v>
      </c>
      <c r="W1019" s="1">
        <v>45383</v>
      </c>
      <c r="X1019" t="s">
        <v>5894</v>
      </c>
      <c r="Y1019">
        <v>102</v>
      </c>
      <c r="Z1019">
        <v>94</v>
      </c>
      <c r="AA1019">
        <v>142</v>
      </c>
      <c r="AB1019">
        <v>76</v>
      </c>
      <c r="AC1019">
        <v>10</v>
      </c>
      <c r="AD1019">
        <v>744800</v>
      </c>
      <c r="AE1019" t="s">
        <v>6025</v>
      </c>
      <c r="AF1019" s="1">
        <v>46203</v>
      </c>
      <c r="AG1019" t="s">
        <v>6626</v>
      </c>
      <c r="AH1019" t="s">
        <v>6035</v>
      </c>
      <c r="AI1019" t="s">
        <v>6028</v>
      </c>
      <c r="AJ1019" t="s">
        <v>6925</v>
      </c>
      <c r="AK1019">
        <v>12500</v>
      </c>
      <c r="AL1019">
        <v>1816.25</v>
      </c>
      <c r="AM1019">
        <v>10683.75</v>
      </c>
      <c r="AN1019">
        <v>9800</v>
      </c>
      <c r="AO1019">
        <v>883.75</v>
      </c>
      <c r="AP1019">
        <v>8.2699999999999996E-2</v>
      </c>
    </row>
    <row r="1020" spans="1:42" hidden="1" x14ac:dyDescent="0.35">
      <c r="A1020" t="s">
        <v>1699</v>
      </c>
      <c r="B1020" s="1">
        <v>45231</v>
      </c>
      <c r="C1020" t="s">
        <v>1128</v>
      </c>
      <c r="D1020" t="s">
        <v>29</v>
      </c>
      <c r="E1020">
        <v>1</v>
      </c>
      <c r="F1020" t="s">
        <v>24</v>
      </c>
      <c r="G1020" t="s">
        <v>31</v>
      </c>
      <c r="H1020" t="s">
        <v>17</v>
      </c>
      <c r="I1020" t="s">
        <v>43</v>
      </c>
      <c r="J1020" t="s">
        <v>50</v>
      </c>
      <c r="K1020">
        <v>2023</v>
      </c>
      <c r="L1020" t="s">
        <v>51</v>
      </c>
      <c r="M1020" t="s">
        <v>5985</v>
      </c>
      <c r="N1020" t="s">
        <v>5974</v>
      </c>
      <c r="O1020" t="s">
        <v>5986</v>
      </c>
      <c r="P1020" t="s">
        <v>5979</v>
      </c>
      <c r="Q1020" t="s">
        <v>5987</v>
      </c>
      <c r="R1020">
        <v>500</v>
      </c>
      <c r="S1020">
        <v>750</v>
      </c>
      <c r="T1020">
        <v>0.33329999999999999</v>
      </c>
      <c r="U1020" t="s">
        <v>5920</v>
      </c>
      <c r="V1020">
        <v>24</v>
      </c>
      <c r="W1020" s="1">
        <v>45007</v>
      </c>
      <c r="X1020" t="s">
        <v>5894</v>
      </c>
      <c r="Y1020">
        <v>294</v>
      </c>
      <c r="Z1020">
        <v>81</v>
      </c>
      <c r="AA1020">
        <v>264</v>
      </c>
      <c r="AB1020">
        <v>82</v>
      </c>
      <c r="AC1020">
        <v>10</v>
      </c>
      <c r="AD1020">
        <v>41000</v>
      </c>
      <c r="AE1020" t="s">
        <v>6025</v>
      </c>
      <c r="AF1020" s="1">
        <v>46203</v>
      </c>
      <c r="AG1020" t="s">
        <v>6525</v>
      </c>
      <c r="AH1020" t="s">
        <v>6027</v>
      </c>
      <c r="AI1020" t="s">
        <v>6028</v>
      </c>
      <c r="AJ1020" t="s">
        <v>6925</v>
      </c>
      <c r="AK1020">
        <v>750</v>
      </c>
      <c r="AL1020">
        <v>76.05</v>
      </c>
      <c r="AM1020">
        <v>673.95</v>
      </c>
      <c r="AN1020">
        <v>500</v>
      </c>
      <c r="AO1020">
        <v>173.95</v>
      </c>
      <c r="AP1020">
        <v>0.2581</v>
      </c>
    </row>
    <row r="1021" spans="1:42" hidden="1" x14ac:dyDescent="0.35">
      <c r="A1021" t="s">
        <v>1700</v>
      </c>
      <c r="B1021" s="1">
        <v>45094</v>
      </c>
      <c r="C1021" t="s">
        <v>142</v>
      </c>
      <c r="D1021" t="s">
        <v>123</v>
      </c>
      <c r="E1021">
        <v>1</v>
      </c>
      <c r="F1021" t="s">
        <v>48</v>
      </c>
      <c r="G1021" t="s">
        <v>96</v>
      </c>
      <c r="H1021" t="s">
        <v>25</v>
      </c>
      <c r="I1021" t="s">
        <v>18</v>
      </c>
      <c r="J1021" t="s">
        <v>34</v>
      </c>
      <c r="K1021">
        <v>2023</v>
      </c>
      <c r="L1021" t="s">
        <v>35</v>
      </c>
      <c r="M1021" t="s">
        <v>5927</v>
      </c>
      <c r="N1021" t="s">
        <v>5913</v>
      </c>
      <c r="O1021" t="s">
        <v>5917</v>
      </c>
      <c r="P1021" t="s">
        <v>5928</v>
      </c>
      <c r="Q1021" t="s">
        <v>5929</v>
      </c>
      <c r="R1021">
        <v>44000</v>
      </c>
      <c r="S1021">
        <v>53000</v>
      </c>
      <c r="T1021">
        <v>0.16980000000000001</v>
      </c>
      <c r="U1021" t="s">
        <v>5920</v>
      </c>
      <c r="V1021">
        <v>12</v>
      </c>
      <c r="W1021" s="1">
        <v>45435</v>
      </c>
      <c r="X1021" t="s">
        <v>5894</v>
      </c>
      <c r="Y1021">
        <v>246</v>
      </c>
      <c r="Z1021">
        <v>92</v>
      </c>
      <c r="AA1021">
        <v>223</v>
      </c>
      <c r="AB1021">
        <v>48</v>
      </c>
      <c r="AC1021">
        <v>10</v>
      </c>
      <c r="AD1021">
        <v>2112000</v>
      </c>
      <c r="AE1021" t="s">
        <v>6025</v>
      </c>
      <c r="AF1021" s="1">
        <v>46203</v>
      </c>
      <c r="AG1021" t="s">
        <v>6060</v>
      </c>
      <c r="AH1021" t="s">
        <v>6027</v>
      </c>
      <c r="AI1021" t="s">
        <v>6028</v>
      </c>
      <c r="AJ1021" t="s">
        <v>6924</v>
      </c>
      <c r="AK1021">
        <v>53000</v>
      </c>
      <c r="AL1021">
        <v>174.9</v>
      </c>
      <c r="AM1021">
        <v>52825.1</v>
      </c>
      <c r="AN1021">
        <v>44000</v>
      </c>
      <c r="AO1021">
        <v>8825.1</v>
      </c>
      <c r="AP1021">
        <v>0.1671</v>
      </c>
    </row>
    <row r="1022" spans="1:42" hidden="1" x14ac:dyDescent="0.35">
      <c r="A1022" t="s">
        <v>1701</v>
      </c>
      <c r="B1022" s="1">
        <v>45052</v>
      </c>
      <c r="C1022" t="s">
        <v>1702</v>
      </c>
      <c r="D1022" t="s">
        <v>137</v>
      </c>
      <c r="E1022">
        <v>4</v>
      </c>
      <c r="F1022" t="s">
        <v>48</v>
      </c>
      <c r="G1022" t="s">
        <v>31</v>
      </c>
      <c r="H1022" t="s">
        <v>17</v>
      </c>
      <c r="I1022" t="s">
        <v>26</v>
      </c>
      <c r="J1022" t="s">
        <v>75</v>
      </c>
      <c r="K1022">
        <v>2023</v>
      </c>
      <c r="L1022" t="s">
        <v>35</v>
      </c>
      <c r="M1022" t="s">
        <v>5930</v>
      </c>
      <c r="N1022" t="s">
        <v>5931</v>
      </c>
      <c r="O1022" t="s">
        <v>5932</v>
      </c>
      <c r="P1022" t="s">
        <v>5891</v>
      </c>
      <c r="Q1022" t="s">
        <v>5933</v>
      </c>
      <c r="R1022">
        <v>14800</v>
      </c>
      <c r="S1022">
        <v>18500</v>
      </c>
      <c r="T1022">
        <v>0.2</v>
      </c>
      <c r="U1022" t="s">
        <v>5893</v>
      </c>
      <c r="V1022">
        <v>12</v>
      </c>
      <c r="W1022" s="1">
        <v>45474</v>
      </c>
      <c r="X1022" t="s">
        <v>5894</v>
      </c>
      <c r="Y1022">
        <v>213</v>
      </c>
      <c r="Z1022">
        <v>93</v>
      </c>
      <c r="AA1022">
        <v>278</v>
      </c>
      <c r="AB1022">
        <v>42</v>
      </c>
      <c r="AC1022">
        <v>10</v>
      </c>
      <c r="AD1022">
        <v>621600</v>
      </c>
      <c r="AE1022" t="s">
        <v>6025</v>
      </c>
      <c r="AF1022" s="1">
        <v>46203</v>
      </c>
      <c r="AG1022" t="s">
        <v>6627</v>
      </c>
      <c r="AH1022" t="s">
        <v>6027</v>
      </c>
      <c r="AI1022" t="s">
        <v>6028</v>
      </c>
      <c r="AJ1022" t="s">
        <v>6924</v>
      </c>
      <c r="AK1022">
        <v>74000</v>
      </c>
      <c r="AL1022">
        <v>1620.6</v>
      </c>
      <c r="AM1022">
        <v>72379.399999999994</v>
      </c>
      <c r="AN1022">
        <v>59200</v>
      </c>
      <c r="AO1022">
        <v>13179.4</v>
      </c>
      <c r="AP1022">
        <v>0.18210000000000001</v>
      </c>
    </row>
    <row r="1023" spans="1:42" hidden="1" x14ac:dyDescent="0.35">
      <c r="A1023" t="s">
        <v>1703</v>
      </c>
      <c r="B1023" s="1">
        <v>45240</v>
      </c>
      <c r="C1023" t="s">
        <v>686</v>
      </c>
      <c r="D1023" t="s">
        <v>14</v>
      </c>
      <c r="E1023">
        <v>3</v>
      </c>
      <c r="F1023" t="s">
        <v>58</v>
      </c>
      <c r="G1023" t="s">
        <v>31</v>
      </c>
      <c r="H1023" t="s">
        <v>17</v>
      </c>
      <c r="I1023" t="s">
        <v>26</v>
      </c>
      <c r="J1023" t="s">
        <v>50</v>
      </c>
      <c r="K1023">
        <v>2023</v>
      </c>
      <c r="L1023" t="s">
        <v>51</v>
      </c>
      <c r="M1023" t="s">
        <v>5934</v>
      </c>
      <c r="N1023" t="s">
        <v>5931</v>
      </c>
      <c r="O1023" t="s">
        <v>5932</v>
      </c>
      <c r="P1023" t="s">
        <v>5891</v>
      </c>
      <c r="Q1023" t="s">
        <v>5935</v>
      </c>
      <c r="R1023">
        <v>10800</v>
      </c>
      <c r="S1023">
        <v>13500</v>
      </c>
      <c r="T1023">
        <v>0.2</v>
      </c>
      <c r="U1023" t="s">
        <v>5893</v>
      </c>
      <c r="V1023">
        <v>12</v>
      </c>
      <c r="W1023" s="1">
        <v>44567</v>
      </c>
      <c r="X1023" t="s">
        <v>5894</v>
      </c>
      <c r="Y1023">
        <v>169</v>
      </c>
      <c r="Z1023">
        <v>68</v>
      </c>
      <c r="AA1023">
        <v>202</v>
      </c>
      <c r="AB1023">
        <v>85</v>
      </c>
      <c r="AC1023">
        <v>10</v>
      </c>
      <c r="AD1023">
        <v>918000</v>
      </c>
      <c r="AE1023" t="s">
        <v>6025</v>
      </c>
      <c r="AF1023" s="1">
        <v>46203</v>
      </c>
      <c r="AG1023" t="s">
        <v>6401</v>
      </c>
      <c r="AH1023" t="s">
        <v>6035</v>
      </c>
      <c r="AI1023" t="s">
        <v>6028</v>
      </c>
      <c r="AJ1023" t="s">
        <v>6925</v>
      </c>
      <c r="AK1023">
        <v>40500</v>
      </c>
      <c r="AL1023">
        <v>5455.35</v>
      </c>
      <c r="AM1023">
        <v>35044.65</v>
      </c>
      <c r="AN1023">
        <v>32400</v>
      </c>
      <c r="AO1023">
        <v>2644.65</v>
      </c>
      <c r="AP1023">
        <v>7.5499999999999998E-2</v>
      </c>
    </row>
    <row r="1024" spans="1:42" hidden="1" x14ac:dyDescent="0.35">
      <c r="A1024" t="s">
        <v>1704</v>
      </c>
      <c r="B1024" s="1">
        <v>45204</v>
      </c>
      <c r="C1024" t="s">
        <v>250</v>
      </c>
      <c r="D1024" t="s">
        <v>137</v>
      </c>
      <c r="E1024">
        <v>2</v>
      </c>
      <c r="F1024" t="s">
        <v>15</v>
      </c>
      <c r="G1024" t="s">
        <v>96</v>
      </c>
      <c r="H1024" t="s">
        <v>25</v>
      </c>
      <c r="I1024" t="s">
        <v>26</v>
      </c>
      <c r="J1024" t="s">
        <v>55</v>
      </c>
      <c r="K1024">
        <v>2023</v>
      </c>
      <c r="L1024" t="s">
        <v>51</v>
      </c>
      <c r="M1024" t="s">
        <v>5930</v>
      </c>
      <c r="N1024" t="s">
        <v>5931</v>
      </c>
      <c r="O1024" t="s">
        <v>5932</v>
      </c>
      <c r="P1024" t="s">
        <v>5891</v>
      </c>
      <c r="Q1024" t="s">
        <v>5933</v>
      </c>
      <c r="R1024">
        <v>14800</v>
      </c>
      <c r="S1024">
        <v>18500</v>
      </c>
      <c r="T1024">
        <v>0.2</v>
      </c>
      <c r="U1024" t="s">
        <v>5893</v>
      </c>
      <c r="V1024">
        <v>12</v>
      </c>
      <c r="W1024" s="1">
        <v>45474</v>
      </c>
      <c r="X1024" t="s">
        <v>5894</v>
      </c>
      <c r="Y1024">
        <v>213</v>
      </c>
      <c r="Z1024">
        <v>93</v>
      </c>
      <c r="AA1024">
        <v>278</v>
      </c>
      <c r="AB1024">
        <v>42</v>
      </c>
      <c r="AC1024">
        <v>10</v>
      </c>
      <c r="AD1024">
        <v>621600</v>
      </c>
      <c r="AE1024" t="s">
        <v>6025</v>
      </c>
      <c r="AF1024" s="1">
        <v>46203</v>
      </c>
      <c r="AG1024" t="s">
        <v>6152</v>
      </c>
      <c r="AH1024" t="s">
        <v>6027</v>
      </c>
      <c r="AI1024" t="s">
        <v>6028</v>
      </c>
      <c r="AJ1024" t="s">
        <v>6925</v>
      </c>
      <c r="AK1024">
        <v>37000</v>
      </c>
      <c r="AL1024">
        <v>251.6</v>
      </c>
      <c r="AM1024">
        <v>36748.400000000001</v>
      </c>
      <c r="AN1024">
        <v>29600</v>
      </c>
      <c r="AO1024">
        <v>7148.4</v>
      </c>
      <c r="AP1024">
        <v>0.19450000000000001</v>
      </c>
    </row>
    <row r="1025" spans="1:42" hidden="1" x14ac:dyDescent="0.35">
      <c r="A1025" t="s">
        <v>1705</v>
      </c>
      <c r="B1025" s="1">
        <v>45115</v>
      </c>
      <c r="C1025" t="s">
        <v>1706</v>
      </c>
      <c r="D1025" t="s">
        <v>123</v>
      </c>
      <c r="E1025">
        <v>2</v>
      </c>
      <c r="F1025" t="s">
        <v>128</v>
      </c>
      <c r="G1025" t="s">
        <v>67</v>
      </c>
      <c r="H1025" t="s">
        <v>17</v>
      </c>
      <c r="I1025" t="s">
        <v>43</v>
      </c>
      <c r="J1025" t="s">
        <v>97</v>
      </c>
      <c r="K1025">
        <v>2023</v>
      </c>
      <c r="L1025" t="s">
        <v>60</v>
      </c>
      <c r="M1025" t="s">
        <v>5927</v>
      </c>
      <c r="N1025" t="s">
        <v>5913</v>
      </c>
      <c r="O1025" t="s">
        <v>5917</v>
      </c>
      <c r="P1025" t="s">
        <v>5928</v>
      </c>
      <c r="Q1025" t="s">
        <v>5929</v>
      </c>
      <c r="R1025">
        <v>44000</v>
      </c>
      <c r="S1025">
        <v>53000</v>
      </c>
      <c r="T1025">
        <v>0.16980000000000001</v>
      </c>
      <c r="U1025" t="s">
        <v>5920</v>
      </c>
      <c r="V1025">
        <v>12</v>
      </c>
      <c r="W1025" s="1">
        <v>45435</v>
      </c>
      <c r="X1025" t="s">
        <v>5894</v>
      </c>
      <c r="Y1025">
        <v>246</v>
      </c>
      <c r="Z1025">
        <v>92</v>
      </c>
      <c r="AA1025">
        <v>223</v>
      </c>
      <c r="AB1025">
        <v>48</v>
      </c>
      <c r="AC1025">
        <v>10</v>
      </c>
      <c r="AD1025">
        <v>2112000</v>
      </c>
      <c r="AE1025" t="s">
        <v>6025</v>
      </c>
      <c r="AF1025" s="1">
        <v>46203</v>
      </c>
      <c r="AG1025" t="s">
        <v>6628</v>
      </c>
      <c r="AH1025" t="s">
        <v>6027</v>
      </c>
      <c r="AI1025" t="s">
        <v>6028</v>
      </c>
      <c r="AJ1025" t="s">
        <v>6925</v>
      </c>
      <c r="AK1025">
        <v>106000</v>
      </c>
      <c r="AL1025">
        <v>6932.4</v>
      </c>
      <c r="AM1025">
        <v>99067.6</v>
      </c>
      <c r="AN1025">
        <v>88000</v>
      </c>
      <c r="AO1025">
        <v>11067.6</v>
      </c>
      <c r="AP1025">
        <v>0.11169999999999999</v>
      </c>
    </row>
    <row r="1026" spans="1:42" hidden="1" x14ac:dyDescent="0.35">
      <c r="A1026" t="s">
        <v>1707</v>
      </c>
      <c r="B1026" s="1">
        <v>45160</v>
      </c>
      <c r="C1026" t="s">
        <v>1708</v>
      </c>
      <c r="D1026" t="s">
        <v>74</v>
      </c>
      <c r="E1026">
        <v>3</v>
      </c>
      <c r="F1026" t="s">
        <v>24</v>
      </c>
      <c r="G1026" t="s">
        <v>96</v>
      </c>
      <c r="H1026" t="s">
        <v>25</v>
      </c>
      <c r="I1026" t="s">
        <v>26</v>
      </c>
      <c r="J1026" t="s">
        <v>59</v>
      </c>
      <c r="K1026">
        <v>2023</v>
      </c>
      <c r="L1026" t="s">
        <v>60</v>
      </c>
      <c r="M1026" t="s">
        <v>5963</v>
      </c>
      <c r="N1026" t="s">
        <v>5949</v>
      </c>
      <c r="O1026" t="s">
        <v>5964</v>
      </c>
      <c r="P1026" t="s">
        <v>5951</v>
      </c>
      <c r="Q1026" t="s">
        <v>5965</v>
      </c>
      <c r="R1026">
        <v>5700</v>
      </c>
      <c r="S1026">
        <v>7500</v>
      </c>
      <c r="T1026">
        <v>0.24</v>
      </c>
      <c r="U1026" t="s">
        <v>5940</v>
      </c>
      <c r="V1026">
        <v>12</v>
      </c>
      <c r="W1026" s="1">
        <v>44865</v>
      </c>
      <c r="X1026" t="s">
        <v>5894</v>
      </c>
      <c r="Y1026">
        <v>145</v>
      </c>
      <c r="Z1026">
        <v>60</v>
      </c>
      <c r="AA1026">
        <v>189</v>
      </c>
      <c r="AB1026">
        <v>10</v>
      </c>
      <c r="AC1026">
        <v>10</v>
      </c>
      <c r="AD1026">
        <v>57000</v>
      </c>
      <c r="AE1026" t="s">
        <v>6025</v>
      </c>
      <c r="AF1026" s="1">
        <v>46203</v>
      </c>
      <c r="AG1026" t="s">
        <v>6629</v>
      </c>
      <c r="AH1026" t="s">
        <v>6035</v>
      </c>
      <c r="AI1026" t="s">
        <v>6028</v>
      </c>
      <c r="AJ1026" t="s">
        <v>6925</v>
      </c>
      <c r="AK1026">
        <v>22500</v>
      </c>
      <c r="AL1026">
        <v>1296</v>
      </c>
      <c r="AM1026">
        <v>21204</v>
      </c>
      <c r="AN1026">
        <v>17100</v>
      </c>
      <c r="AO1026">
        <v>4104</v>
      </c>
      <c r="AP1026">
        <v>0.19350000000000001</v>
      </c>
    </row>
    <row r="1027" spans="1:42" hidden="1" x14ac:dyDescent="0.35">
      <c r="A1027" t="s">
        <v>1709</v>
      </c>
      <c r="B1027" s="1">
        <v>45244</v>
      </c>
      <c r="C1027" t="s">
        <v>161</v>
      </c>
      <c r="D1027" t="s">
        <v>140</v>
      </c>
      <c r="E1027">
        <v>3</v>
      </c>
      <c r="F1027" t="s">
        <v>24</v>
      </c>
      <c r="G1027" t="s">
        <v>16</v>
      </c>
      <c r="H1027" t="s">
        <v>17</v>
      </c>
      <c r="I1027" t="s">
        <v>26</v>
      </c>
      <c r="J1027" t="s">
        <v>50</v>
      </c>
      <c r="K1027">
        <v>2023</v>
      </c>
      <c r="L1027" t="s">
        <v>51</v>
      </c>
      <c r="M1027" t="s">
        <v>5944</v>
      </c>
      <c r="N1027" t="s">
        <v>5931</v>
      </c>
      <c r="O1027" t="s">
        <v>5945</v>
      </c>
      <c r="P1027" t="s">
        <v>5946</v>
      </c>
      <c r="Q1027" t="s">
        <v>5947</v>
      </c>
      <c r="R1027">
        <v>6500</v>
      </c>
      <c r="S1027">
        <v>8500</v>
      </c>
      <c r="T1027">
        <v>0.23530000000000001</v>
      </c>
      <c r="U1027" t="s">
        <v>5940</v>
      </c>
      <c r="V1027">
        <v>6</v>
      </c>
      <c r="W1027" s="1">
        <v>44693</v>
      </c>
      <c r="X1027" t="s">
        <v>5894</v>
      </c>
      <c r="Y1027">
        <v>116</v>
      </c>
      <c r="Z1027">
        <v>117</v>
      </c>
      <c r="AA1027">
        <v>124</v>
      </c>
      <c r="AB1027">
        <v>67</v>
      </c>
      <c r="AC1027">
        <v>10</v>
      </c>
      <c r="AD1027">
        <v>435500</v>
      </c>
      <c r="AE1027" t="s">
        <v>6025</v>
      </c>
      <c r="AF1027" s="1">
        <v>46203</v>
      </c>
      <c r="AG1027" t="s">
        <v>6098</v>
      </c>
      <c r="AH1027" t="s">
        <v>6035</v>
      </c>
      <c r="AI1027" t="s">
        <v>6028</v>
      </c>
      <c r="AJ1027" t="s">
        <v>6925</v>
      </c>
      <c r="AK1027">
        <v>25500</v>
      </c>
      <c r="AL1027">
        <v>1690.65</v>
      </c>
      <c r="AM1027">
        <v>23809.35</v>
      </c>
      <c r="AN1027">
        <v>19500</v>
      </c>
      <c r="AO1027">
        <v>4309.3500000000004</v>
      </c>
      <c r="AP1027">
        <v>0.18099999999999999</v>
      </c>
    </row>
    <row r="1028" spans="1:42" hidden="1" x14ac:dyDescent="0.35">
      <c r="A1028" t="s">
        <v>1710</v>
      </c>
      <c r="B1028" s="1">
        <v>45128</v>
      </c>
      <c r="C1028" t="s">
        <v>921</v>
      </c>
      <c r="D1028" t="s">
        <v>118</v>
      </c>
      <c r="E1028">
        <v>1</v>
      </c>
      <c r="F1028" t="s">
        <v>24</v>
      </c>
      <c r="G1028" t="s">
        <v>31</v>
      </c>
      <c r="H1028" t="s">
        <v>32</v>
      </c>
      <c r="I1028" t="s">
        <v>43</v>
      </c>
      <c r="J1028" t="s">
        <v>97</v>
      </c>
      <c r="K1028">
        <v>2023</v>
      </c>
      <c r="L1028" t="s">
        <v>60</v>
      </c>
      <c r="M1028" t="s">
        <v>5902</v>
      </c>
      <c r="N1028" t="s">
        <v>5889</v>
      </c>
      <c r="O1028" t="s">
        <v>5898</v>
      </c>
      <c r="P1028" t="s">
        <v>5899</v>
      </c>
      <c r="Q1028" t="s">
        <v>5903</v>
      </c>
      <c r="R1028">
        <v>74000</v>
      </c>
      <c r="S1028">
        <v>88000</v>
      </c>
      <c r="T1028">
        <v>0.15909999999999999</v>
      </c>
      <c r="U1028" t="s">
        <v>5901</v>
      </c>
      <c r="V1028">
        <v>12</v>
      </c>
      <c r="W1028" s="1">
        <v>45459</v>
      </c>
      <c r="X1028" t="s">
        <v>5894</v>
      </c>
      <c r="Y1028">
        <v>214</v>
      </c>
      <c r="Z1028">
        <v>97</v>
      </c>
      <c r="AA1028">
        <v>218</v>
      </c>
      <c r="AB1028">
        <v>43</v>
      </c>
      <c r="AC1028">
        <v>10</v>
      </c>
      <c r="AD1028">
        <v>3182000</v>
      </c>
      <c r="AE1028" t="s">
        <v>6025</v>
      </c>
      <c r="AF1028" s="1">
        <v>46203</v>
      </c>
      <c r="AG1028" t="s">
        <v>6488</v>
      </c>
      <c r="AH1028" t="s">
        <v>6027</v>
      </c>
      <c r="AI1028" t="s">
        <v>6028</v>
      </c>
      <c r="AJ1028" t="s">
        <v>6925</v>
      </c>
      <c r="AK1028">
        <v>88000</v>
      </c>
      <c r="AL1028">
        <v>8527.2000000000007</v>
      </c>
      <c r="AM1028">
        <v>79472.800000000003</v>
      </c>
      <c r="AN1028">
        <v>74000</v>
      </c>
      <c r="AO1028">
        <v>5472.8</v>
      </c>
      <c r="AP1028">
        <v>6.8900000000000003E-2</v>
      </c>
    </row>
    <row r="1029" spans="1:42" hidden="1" x14ac:dyDescent="0.35">
      <c r="A1029" t="s">
        <v>1711</v>
      </c>
      <c r="B1029" s="1">
        <v>45065</v>
      </c>
      <c r="C1029" t="s">
        <v>566</v>
      </c>
      <c r="D1029" t="s">
        <v>92</v>
      </c>
      <c r="E1029">
        <v>2</v>
      </c>
      <c r="F1029" t="s">
        <v>58</v>
      </c>
      <c r="G1029" t="s">
        <v>71</v>
      </c>
      <c r="H1029" t="s">
        <v>25</v>
      </c>
      <c r="I1029" t="s">
        <v>18</v>
      </c>
      <c r="J1029" t="s">
        <v>75</v>
      </c>
      <c r="K1029">
        <v>2023</v>
      </c>
      <c r="L1029" t="s">
        <v>35</v>
      </c>
      <c r="M1029" t="s">
        <v>5973</v>
      </c>
      <c r="N1029" t="s">
        <v>5974</v>
      </c>
      <c r="O1029" t="s">
        <v>5975</v>
      </c>
      <c r="P1029" t="s">
        <v>5899</v>
      </c>
      <c r="Q1029" t="s">
        <v>5976</v>
      </c>
      <c r="R1029">
        <v>7600</v>
      </c>
      <c r="S1029">
        <v>9800</v>
      </c>
      <c r="T1029">
        <v>0.22450000000000001</v>
      </c>
      <c r="U1029" t="s">
        <v>5901</v>
      </c>
      <c r="V1029">
        <v>36</v>
      </c>
      <c r="W1029" s="1">
        <v>45281</v>
      </c>
      <c r="X1029" t="s">
        <v>5894</v>
      </c>
      <c r="Y1029">
        <v>214</v>
      </c>
      <c r="Z1029">
        <v>101</v>
      </c>
      <c r="AA1029">
        <v>188</v>
      </c>
      <c r="AB1029">
        <v>51</v>
      </c>
      <c r="AC1029">
        <v>10</v>
      </c>
      <c r="AD1029">
        <v>387600</v>
      </c>
      <c r="AE1029" t="s">
        <v>6025</v>
      </c>
      <c r="AF1029" s="1">
        <v>46203</v>
      </c>
      <c r="AG1029" t="s">
        <v>6341</v>
      </c>
      <c r="AH1029" t="s">
        <v>6027</v>
      </c>
      <c r="AI1029" t="s">
        <v>6028</v>
      </c>
      <c r="AJ1029" t="s">
        <v>6924</v>
      </c>
      <c r="AK1029">
        <v>19600</v>
      </c>
      <c r="AL1029">
        <v>2663.64</v>
      </c>
      <c r="AM1029">
        <v>16936.36</v>
      </c>
      <c r="AN1029">
        <v>15200</v>
      </c>
      <c r="AO1029">
        <v>1736.36</v>
      </c>
      <c r="AP1029">
        <v>0.10249999999999999</v>
      </c>
    </row>
    <row r="1030" spans="1:42" hidden="1" x14ac:dyDescent="0.35">
      <c r="A1030" t="s">
        <v>1712</v>
      </c>
      <c r="B1030" s="1">
        <v>45276</v>
      </c>
      <c r="C1030" t="s">
        <v>629</v>
      </c>
      <c r="D1030" t="s">
        <v>29</v>
      </c>
      <c r="E1030">
        <v>2</v>
      </c>
      <c r="F1030" t="s">
        <v>24</v>
      </c>
      <c r="G1030" t="s">
        <v>96</v>
      </c>
      <c r="H1030" t="s">
        <v>25</v>
      </c>
      <c r="I1030" t="s">
        <v>43</v>
      </c>
      <c r="J1030" t="s">
        <v>155</v>
      </c>
      <c r="K1030">
        <v>2023</v>
      </c>
      <c r="L1030" t="s">
        <v>51</v>
      </c>
      <c r="M1030" t="s">
        <v>5985</v>
      </c>
      <c r="N1030" t="s">
        <v>5974</v>
      </c>
      <c r="O1030" t="s">
        <v>5986</v>
      </c>
      <c r="P1030" t="s">
        <v>5979</v>
      </c>
      <c r="Q1030" t="s">
        <v>5987</v>
      </c>
      <c r="R1030">
        <v>500</v>
      </c>
      <c r="S1030">
        <v>750</v>
      </c>
      <c r="T1030">
        <v>0.33329999999999999</v>
      </c>
      <c r="U1030" t="s">
        <v>5920</v>
      </c>
      <c r="V1030">
        <v>24</v>
      </c>
      <c r="W1030" s="1">
        <v>45007</v>
      </c>
      <c r="X1030" t="s">
        <v>5894</v>
      </c>
      <c r="Y1030">
        <v>294</v>
      </c>
      <c r="Z1030">
        <v>81</v>
      </c>
      <c r="AA1030">
        <v>264</v>
      </c>
      <c r="AB1030">
        <v>82</v>
      </c>
      <c r="AC1030">
        <v>10</v>
      </c>
      <c r="AD1030">
        <v>41000</v>
      </c>
      <c r="AE1030" t="s">
        <v>6025</v>
      </c>
      <c r="AF1030" s="1">
        <v>46203</v>
      </c>
      <c r="AG1030" t="s">
        <v>6375</v>
      </c>
      <c r="AH1030" t="s">
        <v>6027</v>
      </c>
      <c r="AI1030" t="s">
        <v>6028</v>
      </c>
      <c r="AJ1030" t="s">
        <v>6925</v>
      </c>
      <c r="AK1030">
        <v>1500</v>
      </c>
      <c r="AL1030">
        <v>93</v>
      </c>
      <c r="AM1030">
        <v>1407</v>
      </c>
      <c r="AN1030">
        <v>1000</v>
      </c>
      <c r="AO1030">
        <v>407</v>
      </c>
      <c r="AP1030">
        <v>0.2893</v>
      </c>
    </row>
    <row r="1031" spans="1:42" hidden="1" x14ac:dyDescent="0.35">
      <c r="A1031" t="s">
        <v>1713</v>
      </c>
      <c r="B1031" s="1">
        <v>45025</v>
      </c>
      <c r="C1031" t="s">
        <v>1714</v>
      </c>
      <c r="D1031" t="s">
        <v>87</v>
      </c>
      <c r="E1031">
        <v>1</v>
      </c>
      <c r="F1031" t="s">
        <v>128</v>
      </c>
      <c r="G1031" t="s">
        <v>71</v>
      </c>
      <c r="H1031" t="s">
        <v>17</v>
      </c>
      <c r="I1031" t="s">
        <v>33</v>
      </c>
      <c r="J1031" t="s">
        <v>44</v>
      </c>
      <c r="K1031">
        <v>2023</v>
      </c>
      <c r="L1031" t="s">
        <v>35</v>
      </c>
      <c r="M1031" t="s">
        <v>5924</v>
      </c>
      <c r="N1031" t="s">
        <v>5913</v>
      </c>
      <c r="O1031" t="s">
        <v>5917</v>
      </c>
      <c r="P1031" t="s">
        <v>5925</v>
      </c>
      <c r="Q1031" t="s">
        <v>5926</v>
      </c>
      <c r="R1031">
        <v>46000</v>
      </c>
      <c r="S1031">
        <v>56000</v>
      </c>
      <c r="T1031">
        <v>0.17860000000000001</v>
      </c>
      <c r="U1031" t="s">
        <v>5920</v>
      </c>
      <c r="V1031">
        <v>12</v>
      </c>
      <c r="W1031" s="1">
        <v>44847</v>
      </c>
      <c r="X1031" t="s">
        <v>5894</v>
      </c>
      <c r="Y1031">
        <v>224</v>
      </c>
      <c r="Z1031">
        <v>96</v>
      </c>
      <c r="AA1031">
        <v>304</v>
      </c>
      <c r="AB1031">
        <v>54</v>
      </c>
      <c r="AC1031">
        <v>10</v>
      </c>
      <c r="AD1031">
        <v>2484000</v>
      </c>
      <c r="AE1031" t="s">
        <v>6025</v>
      </c>
      <c r="AF1031" s="1">
        <v>46203</v>
      </c>
      <c r="AG1031" t="s">
        <v>6630</v>
      </c>
      <c r="AH1031" t="s">
        <v>6027</v>
      </c>
      <c r="AI1031" t="s">
        <v>6028</v>
      </c>
      <c r="AJ1031" t="s">
        <v>6924</v>
      </c>
      <c r="AK1031">
        <v>56000</v>
      </c>
      <c r="AL1031">
        <v>3192</v>
      </c>
      <c r="AM1031">
        <v>52808</v>
      </c>
      <c r="AN1031">
        <v>46000</v>
      </c>
      <c r="AO1031">
        <v>6808</v>
      </c>
      <c r="AP1031">
        <v>0.12889999999999999</v>
      </c>
    </row>
    <row r="1032" spans="1:42" hidden="1" x14ac:dyDescent="0.35">
      <c r="A1032" t="s">
        <v>1715</v>
      </c>
      <c r="B1032" s="1">
        <v>45239</v>
      </c>
      <c r="C1032" t="s">
        <v>826</v>
      </c>
      <c r="D1032" t="s">
        <v>216</v>
      </c>
      <c r="E1032">
        <v>5</v>
      </c>
      <c r="F1032" t="s">
        <v>48</v>
      </c>
      <c r="G1032" t="s">
        <v>31</v>
      </c>
      <c r="H1032" t="s">
        <v>32</v>
      </c>
      <c r="I1032" t="s">
        <v>43</v>
      </c>
      <c r="J1032" t="s">
        <v>50</v>
      </c>
      <c r="K1032">
        <v>2023</v>
      </c>
      <c r="L1032" t="s">
        <v>51</v>
      </c>
      <c r="M1032" t="s">
        <v>5999</v>
      </c>
      <c r="N1032" t="s">
        <v>5989</v>
      </c>
      <c r="O1032" t="s">
        <v>6000</v>
      </c>
      <c r="P1032" t="s">
        <v>6001</v>
      </c>
      <c r="Q1032" t="s">
        <v>6002</v>
      </c>
      <c r="R1032">
        <v>300</v>
      </c>
      <c r="S1032">
        <v>500</v>
      </c>
      <c r="T1032">
        <v>0.4</v>
      </c>
      <c r="U1032" t="s">
        <v>5940</v>
      </c>
      <c r="V1032">
        <v>3</v>
      </c>
      <c r="W1032" s="1">
        <v>45115</v>
      </c>
      <c r="X1032" t="s">
        <v>5894</v>
      </c>
      <c r="Y1032">
        <v>197</v>
      </c>
      <c r="Z1032">
        <v>100</v>
      </c>
      <c r="AA1032">
        <v>205</v>
      </c>
      <c r="AB1032">
        <v>66</v>
      </c>
      <c r="AC1032">
        <v>10</v>
      </c>
      <c r="AD1032">
        <v>19800</v>
      </c>
      <c r="AE1032" t="s">
        <v>6025</v>
      </c>
      <c r="AF1032" s="1">
        <v>46203</v>
      </c>
      <c r="AG1032" t="s">
        <v>6454</v>
      </c>
      <c r="AH1032" t="s">
        <v>6027</v>
      </c>
      <c r="AI1032" t="s">
        <v>6028</v>
      </c>
      <c r="AJ1032" t="s">
        <v>6925</v>
      </c>
      <c r="AK1032">
        <v>2500</v>
      </c>
      <c r="AL1032">
        <v>214</v>
      </c>
      <c r="AM1032">
        <v>2286</v>
      </c>
      <c r="AN1032">
        <v>1500</v>
      </c>
      <c r="AO1032">
        <v>786</v>
      </c>
      <c r="AP1032">
        <v>0.34379999999999999</v>
      </c>
    </row>
    <row r="1033" spans="1:42" x14ac:dyDescent="0.35">
      <c r="A1033" t="s">
        <v>1716</v>
      </c>
      <c r="B1033" s="1">
        <v>44967</v>
      </c>
      <c r="C1033" t="s">
        <v>1262</v>
      </c>
      <c r="D1033" t="s">
        <v>54</v>
      </c>
      <c r="E1033">
        <v>2</v>
      </c>
      <c r="F1033" t="s">
        <v>58</v>
      </c>
      <c r="G1033" t="s">
        <v>96</v>
      </c>
      <c r="H1033" t="s">
        <v>17</v>
      </c>
      <c r="I1033" t="s">
        <v>43</v>
      </c>
      <c r="J1033" t="s">
        <v>19</v>
      </c>
      <c r="K1033">
        <v>2023</v>
      </c>
      <c r="L1033" t="s">
        <v>20</v>
      </c>
      <c r="M1033" t="s">
        <v>5888</v>
      </c>
      <c r="N1033" t="s">
        <v>5889</v>
      </c>
      <c r="O1033" t="s">
        <v>5890</v>
      </c>
      <c r="P1033" t="s">
        <v>5891</v>
      </c>
      <c r="Q1033" t="s">
        <v>5892</v>
      </c>
      <c r="R1033">
        <v>52000</v>
      </c>
      <c r="S1033">
        <v>65000</v>
      </c>
      <c r="T1033">
        <v>0.2</v>
      </c>
      <c r="U1033" t="s">
        <v>5893</v>
      </c>
      <c r="V1033">
        <v>12</v>
      </c>
      <c r="W1033" s="1">
        <v>45506</v>
      </c>
      <c r="X1033" t="s">
        <v>5894</v>
      </c>
      <c r="Y1033">
        <v>302</v>
      </c>
      <c r="Z1033">
        <v>109</v>
      </c>
      <c r="AA1033">
        <v>415</v>
      </c>
      <c r="AB1033">
        <v>0</v>
      </c>
      <c r="AC1033">
        <v>10</v>
      </c>
      <c r="AD1033">
        <v>0</v>
      </c>
      <c r="AE1033" t="s">
        <v>6029</v>
      </c>
      <c r="AF1033" s="1">
        <v>46203</v>
      </c>
      <c r="AG1033" t="s">
        <v>6546</v>
      </c>
      <c r="AH1033" t="s">
        <v>6035</v>
      </c>
      <c r="AI1033" t="s">
        <v>6028</v>
      </c>
      <c r="AJ1033" t="s">
        <v>6924</v>
      </c>
      <c r="AK1033">
        <v>130000</v>
      </c>
      <c r="AL1033">
        <v>897</v>
      </c>
      <c r="AM1033">
        <v>129103</v>
      </c>
      <c r="AN1033">
        <v>104000</v>
      </c>
      <c r="AO1033">
        <v>25103</v>
      </c>
      <c r="AP1033">
        <v>0.19439999999999999</v>
      </c>
    </row>
    <row r="1034" spans="1:42" hidden="1" x14ac:dyDescent="0.35">
      <c r="A1034" t="s">
        <v>1717</v>
      </c>
      <c r="B1034" s="1">
        <v>45062</v>
      </c>
      <c r="C1034" t="s">
        <v>387</v>
      </c>
      <c r="D1034" t="s">
        <v>82</v>
      </c>
      <c r="E1034">
        <v>1</v>
      </c>
      <c r="F1034" t="s">
        <v>24</v>
      </c>
      <c r="G1034" t="s">
        <v>16</v>
      </c>
      <c r="H1034" t="s">
        <v>17</v>
      </c>
      <c r="I1034" t="s">
        <v>43</v>
      </c>
      <c r="J1034" t="s">
        <v>75</v>
      </c>
      <c r="K1034">
        <v>2023</v>
      </c>
      <c r="L1034" t="s">
        <v>35</v>
      </c>
      <c r="M1034" t="s">
        <v>5895</v>
      </c>
      <c r="N1034" t="s">
        <v>5889</v>
      </c>
      <c r="O1034" t="s">
        <v>5890</v>
      </c>
      <c r="P1034" t="s">
        <v>5891</v>
      </c>
      <c r="Q1034" t="s">
        <v>5896</v>
      </c>
      <c r="R1034">
        <v>78000</v>
      </c>
      <c r="S1034">
        <v>95000</v>
      </c>
      <c r="T1034">
        <v>0.1789</v>
      </c>
      <c r="U1034" t="s">
        <v>5893</v>
      </c>
      <c r="V1034">
        <v>12</v>
      </c>
      <c r="W1034" s="1">
        <v>45187</v>
      </c>
      <c r="X1034" t="s">
        <v>5894</v>
      </c>
      <c r="Y1034">
        <v>351</v>
      </c>
      <c r="Z1034">
        <v>112</v>
      </c>
      <c r="AA1034">
        <v>335</v>
      </c>
      <c r="AB1034">
        <v>32</v>
      </c>
      <c r="AC1034">
        <v>10</v>
      </c>
      <c r="AD1034">
        <v>2496000</v>
      </c>
      <c r="AE1034" t="s">
        <v>6025</v>
      </c>
      <c r="AF1034" s="1">
        <v>46203</v>
      </c>
      <c r="AG1034" t="s">
        <v>6247</v>
      </c>
      <c r="AH1034" t="s">
        <v>6035</v>
      </c>
      <c r="AI1034" t="s">
        <v>6028</v>
      </c>
      <c r="AJ1034" t="s">
        <v>6924</v>
      </c>
      <c r="AK1034">
        <v>95000</v>
      </c>
      <c r="AL1034">
        <v>10355</v>
      </c>
      <c r="AM1034">
        <v>84645</v>
      </c>
      <c r="AN1034">
        <v>78000</v>
      </c>
      <c r="AO1034">
        <v>6645</v>
      </c>
      <c r="AP1034">
        <v>7.85E-2</v>
      </c>
    </row>
    <row r="1035" spans="1:42" hidden="1" x14ac:dyDescent="0.35">
      <c r="A1035" t="s">
        <v>1718</v>
      </c>
      <c r="B1035" s="1">
        <v>45240</v>
      </c>
      <c r="C1035" t="s">
        <v>1719</v>
      </c>
      <c r="D1035" t="s">
        <v>377</v>
      </c>
      <c r="E1035">
        <v>5</v>
      </c>
      <c r="F1035" t="s">
        <v>128</v>
      </c>
      <c r="G1035" t="s">
        <v>67</v>
      </c>
      <c r="H1035" t="s">
        <v>17</v>
      </c>
      <c r="I1035" t="s">
        <v>43</v>
      </c>
      <c r="J1035" t="s">
        <v>50</v>
      </c>
      <c r="K1035">
        <v>2023</v>
      </c>
      <c r="L1035" t="s">
        <v>51</v>
      </c>
      <c r="M1035" t="s">
        <v>6007</v>
      </c>
      <c r="N1035" t="s">
        <v>5889</v>
      </c>
      <c r="O1035" t="s">
        <v>6008</v>
      </c>
      <c r="P1035" t="s">
        <v>5899</v>
      </c>
      <c r="Q1035" t="s">
        <v>6009</v>
      </c>
      <c r="R1035">
        <v>12000</v>
      </c>
      <c r="S1035">
        <v>15000</v>
      </c>
      <c r="T1035">
        <v>0.2</v>
      </c>
      <c r="U1035" t="s">
        <v>5901</v>
      </c>
      <c r="V1035">
        <v>12</v>
      </c>
      <c r="W1035" s="1">
        <v>45557</v>
      </c>
      <c r="X1035" t="s">
        <v>5894</v>
      </c>
      <c r="Y1035">
        <v>118</v>
      </c>
      <c r="Z1035">
        <v>87</v>
      </c>
      <c r="AA1035">
        <v>209</v>
      </c>
      <c r="AB1035">
        <v>10</v>
      </c>
      <c r="AC1035">
        <v>10</v>
      </c>
      <c r="AD1035">
        <v>120000</v>
      </c>
      <c r="AE1035" t="s">
        <v>6025</v>
      </c>
      <c r="AF1035" s="1">
        <v>46203</v>
      </c>
      <c r="AG1035" t="s">
        <v>6631</v>
      </c>
      <c r="AH1035" t="s">
        <v>6027</v>
      </c>
      <c r="AI1035" t="s">
        <v>6028</v>
      </c>
      <c r="AJ1035" t="s">
        <v>6925</v>
      </c>
      <c r="AK1035">
        <v>75000</v>
      </c>
      <c r="AL1035">
        <v>5557.5</v>
      </c>
      <c r="AM1035">
        <v>69442.5</v>
      </c>
      <c r="AN1035">
        <v>60000</v>
      </c>
      <c r="AO1035">
        <v>9442.5</v>
      </c>
      <c r="AP1035">
        <v>0.13600000000000001</v>
      </c>
    </row>
    <row r="1036" spans="1:42" hidden="1" x14ac:dyDescent="0.35">
      <c r="A1036" t="s">
        <v>1720</v>
      </c>
      <c r="B1036" s="1">
        <v>45164</v>
      </c>
      <c r="C1036" t="s">
        <v>296</v>
      </c>
      <c r="D1036" t="s">
        <v>208</v>
      </c>
      <c r="E1036">
        <v>1</v>
      </c>
      <c r="F1036" t="s">
        <v>24</v>
      </c>
      <c r="G1036" t="s">
        <v>16</v>
      </c>
      <c r="H1036" t="s">
        <v>32</v>
      </c>
      <c r="I1036" t="s">
        <v>26</v>
      </c>
      <c r="J1036" t="s">
        <v>59</v>
      </c>
      <c r="K1036">
        <v>2023</v>
      </c>
      <c r="L1036" t="s">
        <v>60</v>
      </c>
      <c r="M1036" t="s">
        <v>5910</v>
      </c>
      <c r="N1036" t="s">
        <v>5889</v>
      </c>
      <c r="O1036" t="s">
        <v>5898</v>
      </c>
      <c r="P1036" t="s">
        <v>5907</v>
      </c>
      <c r="Q1036" t="s">
        <v>5911</v>
      </c>
      <c r="R1036">
        <v>10500</v>
      </c>
      <c r="S1036">
        <v>13000</v>
      </c>
      <c r="T1036">
        <v>0.1923</v>
      </c>
      <c r="U1036" t="s">
        <v>5909</v>
      </c>
      <c r="V1036">
        <v>12</v>
      </c>
      <c r="W1036" s="1">
        <v>45395</v>
      </c>
      <c r="X1036" t="s">
        <v>5894</v>
      </c>
      <c r="Y1036">
        <v>256</v>
      </c>
      <c r="Z1036">
        <v>119</v>
      </c>
      <c r="AA1036">
        <v>288</v>
      </c>
      <c r="AB1036">
        <v>32</v>
      </c>
      <c r="AC1036">
        <v>10</v>
      </c>
      <c r="AD1036">
        <v>336000</v>
      </c>
      <c r="AE1036" t="s">
        <v>6025</v>
      </c>
      <c r="AF1036" s="1">
        <v>46203</v>
      </c>
      <c r="AG1036" t="s">
        <v>6186</v>
      </c>
      <c r="AH1036" t="s">
        <v>6027</v>
      </c>
      <c r="AI1036" t="s">
        <v>6028</v>
      </c>
      <c r="AJ1036" t="s">
        <v>6925</v>
      </c>
      <c r="AK1036">
        <v>13000</v>
      </c>
      <c r="AL1036">
        <v>864.5</v>
      </c>
      <c r="AM1036">
        <v>12135.5</v>
      </c>
      <c r="AN1036">
        <v>10500</v>
      </c>
      <c r="AO1036">
        <v>1635.5</v>
      </c>
      <c r="AP1036">
        <v>0.1348</v>
      </c>
    </row>
    <row r="1037" spans="1:42" hidden="1" x14ac:dyDescent="0.35">
      <c r="A1037" t="s">
        <v>1721</v>
      </c>
      <c r="B1037" s="1">
        <v>45042</v>
      </c>
      <c r="C1037" t="s">
        <v>1722</v>
      </c>
      <c r="D1037" t="s">
        <v>137</v>
      </c>
      <c r="E1037">
        <v>1</v>
      </c>
      <c r="F1037" t="s">
        <v>48</v>
      </c>
      <c r="G1037" t="s">
        <v>16</v>
      </c>
      <c r="H1037" t="s">
        <v>25</v>
      </c>
      <c r="I1037" t="s">
        <v>43</v>
      </c>
      <c r="J1037" t="s">
        <v>44</v>
      </c>
      <c r="K1037">
        <v>2023</v>
      </c>
      <c r="L1037" t="s">
        <v>35</v>
      </c>
      <c r="M1037" t="s">
        <v>5930</v>
      </c>
      <c r="N1037" t="s">
        <v>5931</v>
      </c>
      <c r="O1037" t="s">
        <v>5932</v>
      </c>
      <c r="P1037" t="s">
        <v>5891</v>
      </c>
      <c r="Q1037" t="s">
        <v>5933</v>
      </c>
      <c r="R1037">
        <v>14800</v>
      </c>
      <c r="S1037">
        <v>18500</v>
      </c>
      <c r="T1037">
        <v>0.2</v>
      </c>
      <c r="U1037" t="s">
        <v>5893</v>
      </c>
      <c r="V1037">
        <v>12</v>
      </c>
      <c r="W1037" s="1">
        <v>45474</v>
      </c>
      <c r="X1037" t="s">
        <v>5894</v>
      </c>
      <c r="Y1037">
        <v>213</v>
      </c>
      <c r="Z1037">
        <v>93</v>
      </c>
      <c r="AA1037">
        <v>278</v>
      </c>
      <c r="AB1037">
        <v>42</v>
      </c>
      <c r="AC1037">
        <v>10</v>
      </c>
      <c r="AD1037">
        <v>621600</v>
      </c>
      <c r="AE1037" t="s">
        <v>6025</v>
      </c>
      <c r="AF1037" s="1">
        <v>46203</v>
      </c>
      <c r="AG1037" t="s">
        <v>6632</v>
      </c>
      <c r="AH1037" t="s">
        <v>6027</v>
      </c>
      <c r="AI1037" t="s">
        <v>6028</v>
      </c>
      <c r="AJ1037" t="s">
        <v>6924</v>
      </c>
      <c r="AK1037">
        <v>18500</v>
      </c>
      <c r="AL1037">
        <v>2503.0500000000002</v>
      </c>
      <c r="AM1037">
        <v>15996.95</v>
      </c>
      <c r="AN1037">
        <v>14800</v>
      </c>
      <c r="AO1037">
        <v>1196.95</v>
      </c>
      <c r="AP1037">
        <v>7.4800000000000005E-2</v>
      </c>
    </row>
    <row r="1038" spans="1:42" hidden="1" x14ac:dyDescent="0.35">
      <c r="A1038" t="s">
        <v>1723</v>
      </c>
      <c r="B1038" s="1">
        <v>45148</v>
      </c>
      <c r="C1038" t="s">
        <v>1372</v>
      </c>
      <c r="D1038" t="s">
        <v>23</v>
      </c>
      <c r="E1038">
        <v>2</v>
      </c>
      <c r="F1038" t="s">
        <v>24</v>
      </c>
      <c r="G1038" t="s">
        <v>71</v>
      </c>
      <c r="H1038" t="s">
        <v>17</v>
      </c>
      <c r="I1038" t="s">
        <v>18</v>
      </c>
      <c r="J1038" t="s">
        <v>59</v>
      </c>
      <c r="K1038">
        <v>2023</v>
      </c>
      <c r="L1038" t="s">
        <v>60</v>
      </c>
      <c r="M1038" t="s">
        <v>5921</v>
      </c>
      <c r="N1038" t="s">
        <v>5913</v>
      </c>
      <c r="O1038" t="s">
        <v>5917</v>
      </c>
      <c r="P1038" t="s">
        <v>5922</v>
      </c>
      <c r="Q1038" t="s">
        <v>5923</v>
      </c>
      <c r="R1038">
        <v>57000</v>
      </c>
      <c r="S1038">
        <v>69000</v>
      </c>
      <c r="T1038">
        <v>0.1739</v>
      </c>
      <c r="U1038" t="s">
        <v>5920</v>
      </c>
      <c r="V1038">
        <v>12</v>
      </c>
      <c r="W1038" s="1">
        <v>44862</v>
      </c>
      <c r="X1038" t="s">
        <v>5894</v>
      </c>
      <c r="Y1038">
        <v>244</v>
      </c>
      <c r="Z1038">
        <v>55</v>
      </c>
      <c r="AA1038">
        <v>276</v>
      </c>
      <c r="AB1038">
        <v>9</v>
      </c>
      <c r="AC1038">
        <v>10</v>
      </c>
      <c r="AD1038">
        <v>513000</v>
      </c>
      <c r="AE1038" t="s">
        <v>6025</v>
      </c>
      <c r="AF1038" s="1">
        <v>46203</v>
      </c>
      <c r="AG1038" t="s">
        <v>6543</v>
      </c>
      <c r="AH1038" t="s">
        <v>6027</v>
      </c>
      <c r="AI1038" t="s">
        <v>6028</v>
      </c>
      <c r="AJ1038" t="s">
        <v>6925</v>
      </c>
      <c r="AK1038">
        <v>138000</v>
      </c>
      <c r="AL1038">
        <v>15276.6</v>
      </c>
      <c r="AM1038">
        <v>122723.4</v>
      </c>
      <c r="AN1038">
        <v>114000</v>
      </c>
      <c r="AO1038">
        <v>8723.4</v>
      </c>
      <c r="AP1038">
        <v>7.1099999999999997E-2</v>
      </c>
    </row>
    <row r="1039" spans="1:42" hidden="1" x14ac:dyDescent="0.35">
      <c r="A1039" t="s">
        <v>1724</v>
      </c>
      <c r="B1039" s="1">
        <v>45258</v>
      </c>
      <c r="C1039" t="s">
        <v>1725</v>
      </c>
      <c r="D1039" t="s">
        <v>78</v>
      </c>
      <c r="E1039">
        <v>1</v>
      </c>
      <c r="F1039" t="s">
        <v>24</v>
      </c>
      <c r="G1039" t="s">
        <v>16</v>
      </c>
      <c r="H1039" t="s">
        <v>25</v>
      </c>
      <c r="I1039" t="s">
        <v>33</v>
      </c>
      <c r="J1039" t="s">
        <v>50</v>
      </c>
      <c r="K1039">
        <v>2023</v>
      </c>
      <c r="L1039" t="s">
        <v>51</v>
      </c>
      <c r="M1039" t="s">
        <v>5992</v>
      </c>
      <c r="N1039" t="s">
        <v>5989</v>
      </c>
      <c r="O1039" t="s">
        <v>5993</v>
      </c>
      <c r="P1039" t="s">
        <v>5899</v>
      </c>
      <c r="Q1039" t="s">
        <v>5994</v>
      </c>
      <c r="R1039">
        <v>850</v>
      </c>
      <c r="S1039">
        <v>1200</v>
      </c>
      <c r="T1039">
        <v>0.29170000000000001</v>
      </c>
      <c r="U1039" t="s">
        <v>5901</v>
      </c>
      <c r="V1039">
        <v>6</v>
      </c>
      <c r="W1039" s="1">
        <v>45066</v>
      </c>
      <c r="X1039" t="s">
        <v>5894</v>
      </c>
      <c r="Y1039">
        <v>275</v>
      </c>
      <c r="Z1039">
        <v>92</v>
      </c>
      <c r="AA1039">
        <v>285</v>
      </c>
      <c r="AB1039">
        <v>78</v>
      </c>
      <c r="AC1039">
        <v>10</v>
      </c>
      <c r="AD1039">
        <v>66300</v>
      </c>
      <c r="AE1039" t="s">
        <v>6025</v>
      </c>
      <c r="AF1039" s="1">
        <v>46203</v>
      </c>
      <c r="AG1039" t="s">
        <v>6633</v>
      </c>
      <c r="AH1039" t="s">
        <v>6027</v>
      </c>
      <c r="AI1039" t="s">
        <v>6028</v>
      </c>
      <c r="AJ1039" t="s">
        <v>6925</v>
      </c>
      <c r="AK1039">
        <v>1200</v>
      </c>
      <c r="AL1039">
        <v>46.56</v>
      </c>
      <c r="AM1039">
        <v>1153.44</v>
      </c>
      <c r="AN1039">
        <v>850</v>
      </c>
      <c r="AO1039">
        <v>303.44</v>
      </c>
      <c r="AP1039">
        <v>0.2631</v>
      </c>
    </row>
    <row r="1040" spans="1:42" x14ac:dyDescent="0.35">
      <c r="A1040" t="s">
        <v>1726</v>
      </c>
      <c r="B1040" s="1">
        <v>44954</v>
      </c>
      <c r="C1040" t="s">
        <v>1355</v>
      </c>
      <c r="D1040" t="s">
        <v>195</v>
      </c>
      <c r="E1040">
        <v>1</v>
      </c>
      <c r="F1040" t="s">
        <v>30</v>
      </c>
      <c r="G1040" t="s">
        <v>71</v>
      </c>
      <c r="H1040" t="s">
        <v>17</v>
      </c>
      <c r="I1040" t="s">
        <v>33</v>
      </c>
      <c r="J1040" t="s">
        <v>112</v>
      </c>
      <c r="K1040">
        <v>2023</v>
      </c>
      <c r="L1040" t="s">
        <v>20</v>
      </c>
      <c r="M1040" t="s">
        <v>5912</v>
      </c>
      <c r="N1040" t="s">
        <v>5913</v>
      </c>
      <c r="O1040" t="s">
        <v>5914</v>
      </c>
      <c r="P1040" t="s">
        <v>5891</v>
      </c>
      <c r="Q1040" t="s">
        <v>5915</v>
      </c>
      <c r="R1040">
        <v>125000</v>
      </c>
      <c r="S1040">
        <v>148000</v>
      </c>
      <c r="T1040">
        <v>0.15540000000000001</v>
      </c>
      <c r="U1040" t="s">
        <v>5893</v>
      </c>
      <c r="V1040">
        <v>12</v>
      </c>
      <c r="W1040" s="1">
        <v>44787</v>
      </c>
      <c r="X1040" t="s">
        <v>5894</v>
      </c>
      <c r="Y1040">
        <v>168</v>
      </c>
      <c r="Z1040">
        <v>62</v>
      </c>
      <c r="AA1040">
        <v>271</v>
      </c>
      <c r="AB1040">
        <v>0</v>
      </c>
      <c r="AC1040">
        <v>10</v>
      </c>
      <c r="AD1040">
        <v>0</v>
      </c>
      <c r="AE1040" t="s">
        <v>6029</v>
      </c>
      <c r="AF1040" s="1">
        <v>46203</v>
      </c>
      <c r="AG1040" t="s">
        <v>6320</v>
      </c>
      <c r="AH1040" t="s">
        <v>6027</v>
      </c>
      <c r="AI1040" t="s">
        <v>6028</v>
      </c>
      <c r="AJ1040" t="s">
        <v>6924</v>
      </c>
      <c r="AK1040">
        <v>148000</v>
      </c>
      <c r="AL1040">
        <v>962</v>
      </c>
      <c r="AM1040">
        <v>147038</v>
      </c>
      <c r="AN1040">
        <v>125000</v>
      </c>
      <c r="AO1040">
        <v>22038</v>
      </c>
      <c r="AP1040">
        <v>0.14990000000000001</v>
      </c>
    </row>
    <row r="1041" spans="1:42" hidden="1" x14ac:dyDescent="0.35">
      <c r="A1041" t="s">
        <v>1727</v>
      </c>
      <c r="B1041" s="1">
        <v>45233</v>
      </c>
      <c r="C1041" t="s">
        <v>1728</v>
      </c>
      <c r="D1041" t="s">
        <v>14</v>
      </c>
      <c r="E1041">
        <v>2</v>
      </c>
      <c r="F1041" t="s">
        <v>24</v>
      </c>
      <c r="G1041" t="s">
        <v>16</v>
      </c>
      <c r="H1041" t="s">
        <v>25</v>
      </c>
      <c r="I1041" t="s">
        <v>33</v>
      </c>
      <c r="J1041" t="s">
        <v>50</v>
      </c>
      <c r="K1041">
        <v>2023</v>
      </c>
      <c r="L1041" t="s">
        <v>51</v>
      </c>
      <c r="M1041" t="s">
        <v>5934</v>
      </c>
      <c r="N1041" t="s">
        <v>5931</v>
      </c>
      <c r="O1041" t="s">
        <v>5932</v>
      </c>
      <c r="P1041" t="s">
        <v>5891</v>
      </c>
      <c r="Q1041" t="s">
        <v>5935</v>
      </c>
      <c r="R1041">
        <v>10800</v>
      </c>
      <c r="S1041">
        <v>13500</v>
      </c>
      <c r="T1041">
        <v>0.2</v>
      </c>
      <c r="U1041" t="s">
        <v>5893</v>
      </c>
      <c r="V1041">
        <v>12</v>
      </c>
      <c r="W1041" s="1">
        <v>44567</v>
      </c>
      <c r="X1041" t="s">
        <v>5894</v>
      </c>
      <c r="Y1041">
        <v>169</v>
      </c>
      <c r="Z1041">
        <v>68</v>
      </c>
      <c r="AA1041">
        <v>202</v>
      </c>
      <c r="AB1041">
        <v>85</v>
      </c>
      <c r="AC1041">
        <v>10</v>
      </c>
      <c r="AD1041">
        <v>918000</v>
      </c>
      <c r="AE1041" t="s">
        <v>6025</v>
      </c>
      <c r="AF1041" s="1">
        <v>46203</v>
      </c>
      <c r="AG1041" t="s">
        <v>6634</v>
      </c>
      <c r="AH1041" t="s">
        <v>6027</v>
      </c>
      <c r="AI1041" t="s">
        <v>6028</v>
      </c>
      <c r="AJ1041" t="s">
        <v>6925</v>
      </c>
      <c r="AK1041">
        <v>27000</v>
      </c>
      <c r="AL1041">
        <v>3377.7</v>
      </c>
      <c r="AM1041">
        <v>23622.3</v>
      </c>
      <c r="AN1041">
        <v>21600</v>
      </c>
      <c r="AO1041">
        <v>2022.3</v>
      </c>
      <c r="AP1041">
        <v>8.5599999999999996E-2</v>
      </c>
    </row>
    <row r="1042" spans="1:42" hidden="1" x14ac:dyDescent="0.35">
      <c r="A1042" t="s">
        <v>1729</v>
      </c>
      <c r="B1042" s="1">
        <v>45254</v>
      </c>
      <c r="C1042" t="s">
        <v>1730</v>
      </c>
      <c r="D1042" t="s">
        <v>183</v>
      </c>
      <c r="E1042">
        <v>1</v>
      </c>
      <c r="F1042" t="s">
        <v>24</v>
      </c>
      <c r="G1042" t="s">
        <v>71</v>
      </c>
      <c r="H1042" t="s">
        <v>32</v>
      </c>
      <c r="I1042" t="s">
        <v>26</v>
      </c>
      <c r="J1042" t="s">
        <v>50</v>
      </c>
      <c r="K1042">
        <v>2023</v>
      </c>
      <c r="L1042" t="s">
        <v>51</v>
      </c>
      <c r="M1042" t="s">
        <v>6010</v>
      </c>
      <c r="N1042" t="s">
        <v>5949</v>
      </c>
      <c r="O1042" t="s">
        <v>6011</v>
      </c>
      <c r="P1042" t="s">
        <v>6012</v>
      </c>
      <c r="Q1042" t="s">
        <v>6013</v>
      </c>
      <c r="R1042">
        <v>2700</v>
      </c>
      <c r="S1042">
        <v>3500</v>
      </c>
      <c r="T1042">
        <v>0.2286</v>
      </c>
      <c r="U1042" t="s">
        <v>5920</v>
      </c>
      <c r="V1042">
        <v>12</v>
      </c>
      <c r="W1042" s="1">
        <v>45369</v>
      </c>
      <c r="X1042" t="s">
        <v>5894</v>
      </c>
      <c r="Y1042">
        <v>71</v>
      </c>
      <c r="Z1042">
        <v>95</v>
      </c>
      <c r="AA1042">
        <v>147</v>
      </c>
      <c r="AB1042">
        <v>51</v>
      </c>
      <c r="AC1042">
        <v>10</v>
      </c>
      <c r="AD1042">
        <v>137700</v>
      </c>
      <c r="AE1042" t="s">
        <v>6025</v>
      </c>
      <c r="AF1042" s="1">
        <v>46203</v>
      </c>
      <c r="AG1042" t="s">
        <v>6635</v>
      </c>
      <c r="AH1042" t="s">
        <v>6035</v>
      </c>
      <c r="AI1042" t="s">
        <v>6028</v>
      </c>
      <c r="AJ1042" t="s">
        <v>6925</v>
      </c>
      <c r="AK1042">
        <v>3500</v>
      </c>
      <c r="AL1042">
        <v>142.44999999999999</v>
      </c>
      <c r="AM1042">
        <v>3357.55</v>
      </c>
      <c r="AN1042">
        <v>2700</v>
      </c>
      <c r="AO1042">
        <v>657.55</v>
      </c>
      <c r="AP1042">
        <v>0.1958</v>
      </c>
    </row>
    <row r="1043" spans="1:42" hidden="1" x14ac:dyDescent="0.35">
      <c r="A1043" t="s">
        <v>1731</v>
      </c>
      <c r="B1043" s="1">
        <v>45271</v>
      </c>
      <c r="C1043" t="s">
        <v>1732</v>
      </c>
      <c r="D1043" t="s">
        <v>82</v>
      </c>
      <c r="E1043">
        <v>2</v>
      </c>
      <c r="F1043" t="s">
        <v>24</v>
      </c>
      <c r="G1043" t="s">
        <v>96</v>
      </c>
      <c r="H1043" t="s">
        <v>25</v>
      </c>
      <c r="I1043" t="s">
        <v>43</v>
      </c>
      <c r="J1043" t="s">
        <v>155</v>
      </c>
      <c r="K1043">
        <v>2023</v>
      </c>
      <c r="L1043" t="s">
        <v>51</v>
      </c>
      <c r="M1043" t="s">
        <v>5895</v>
      </c>
      <c r="N1043" t="s">
        <v>5889</v>
      </c>
      <c r="O1043" t="s">
        <v>5890</v>
      </c>
      <c r="P1043" t="s">
        <v>5891</v>
      </c>
      <c r="Q1043" t="s">
        <v>5896</v>
      </c>
      <c r="R1043">
        <v>78000</v>
      </c>
      <c r="S1043">
        <v>95000</v>
      </c>
      <c r="T1043">
        <v>0.1789</v>
      </c>
      <c r="U1043" t="s">
        <v>5893</v>
      </c>
      <c r="V1043">
        <v>12</v>
      </c>
      <c r="W1043" s="1">
        <v>45187</v>
      </c>
      <c r="X1043" t="s">
        <v>5894</v>
      </c>
      <c r="Y1043">
        <v>351</v>
      </c>
      <c r="Z1043">
        <v>112</v>
      </c>
      <c r="AA1043">
        <v>335</v>
      </c>
      <c r="AB1043">
        <v>32</v>
      </c>
      <c r="AC1043">
        <v>10</v>
      </c>
      <c r="AD1043">
        <v>2496000</v>
      </c>
      <c r="AE1043" t="s">
        <v>6025</v>
      </c>
      <c r="AF1043" s="1">
        <v>46203</v>
      </c>
      <c r="AG1043" t="s">
        <v>6636</v>
      </c>
      <c r="AH1043" t="s">
        <v>6027</v>
      </c>
      <c r="AI1043" t="s">
        <v>6028</v>
      </c>
      <c r="AJ1043" t="s">
        <v>6925</v>
      </c>
      <c r="AK1043">
        <v>190000</v>
      </c>
      <c r="AL1043">
        <v>21071</v>
      </c>
      <c r="AM1043">
        <v>168929</v>
      </c>
      <c r="AN1043">
        <v>156000</v>
      </c>
      <c r="AO1043">
        <v>12929</v>
      </c>
      <c r="AP1043">
        <v>7.6499999999999999E-2</v>
      </c>
    </row>
    <row r="1044" spans="1:42" hidden="1" x14ac:dyDescent="0.35">
      <c r="A1044" t="s">
        <v>1733</v>
      </c>
      <c r="B1044" s="1">
        <v>45214</v>
      </c>
      <c r="C1044" t="s">
        <v>1734</v>
      </c>
      <c r="D1044" t="s">
        <v>78</v>
      </c>
      <c r="E1044">
        <v>1</v>
      </c>
      <c r="F1044" t="s">
        <v>128</v>
      </c>
      <c r="G1044" t="s">
        <v>96</v>
      </c>
      <c r="H1044" t="s">
        <v>17</v>
      </c>
      <c r="I1044" t="s">
        <v>33</v>
      </c>
      <c r="J1044" t="s">
        <v>55</v>
      </c>
      <c r="K1044">
        <v>2023</v>
      </c>
      <c r="L1044" t="s">
        <v>51</v>
      </c>
      <c r="M1044" t="s">
        <v>5992</v>
      </c>
      <c r="N1044" t="s">
        <v>5989</v>
      </c>
      <c r="O1044" t="s">
        <v>5993</v>
      </c>
      <c r="P1044" t="s">
        <v>5899</v>
      </c>
      <c r="Q1044" t="s">
        <v>5994</v>
      </c>
      <c r="R1044">
        <v>850</v>
      </c>
      <c r="S1044">
        <v>1200</v>
      </c>
      <c r="T1044">
        <v>0.29170000000000001</v>
      </c>
      <c r="U1044" t="s">
        <v>5901</v>
      </c>
      <c r="V1044">
        <v>6</v>
      </c>
      <c r="W1044" s="1">
        <v>45066</v>
      </c>
      <c r="X1044" t="s">
        <v>5894</v>
      </c>
      <c r="Y1044">
        <v>275</v>
      </c>
      <c r="Z1044">
        <v>92</v>
      </c>
      <c r="AA1044">
        <v>285</v>
      </c>
      <c r="AB1044">
        <v>78</v>
      </c>
      <c r="AC1044">
        <v>10</v>
      </c>
      <c r="AD1044">
        <v>66300</v>
      </c>
      <c r="AE1044" t="s">
        <v>6025</v>
      </c>
      <c r="AF1044" s="1">
        <v>46203</v>
      </c>
      <c r="AG1044" t="s">
        <v>6637</v>
      </c>
      <c r="AH1044" t="s">
        <v>6027</v>
      </c>
      <c r="AI1044" t="s">
        <v>6028</v>
      </c>
      <c r="AJ1044" t="s">
        <v>6925</v>
      </c>
      <c r="AK1044">
        <v>1200</v>
      </c>
      <c r="AL1044">
        <v>57.72</v>
      </c>
      <c r="AM1044">
        <v>1142.28</v>
      </c>
      <c r="AN1044">
        <v>850</v>
      </c>
      <c r="AO1044">
        <v>292.27999999999997</v>
      </c>
      <c r="AP1044">
        <v>0.25590000000000002</v>
      </c>
    </row>
    <row r="1045" spans="1:42" x14ac:dyDescent="0.35">
      <c r="A1045" t="s">
        <v>1735</v>
      </c>
      <c r="B1045" s="1">
        <v>45187</v>
      </c>
      <c r="C1045" t="s">
        <v>1736</v>
      </c>
      <c r="D1045" t="s">
        <v>54</v>
      </c>
      <c r="E1045">
        <v>1</v>
      </c>
      <c r="F1045" t="s">
        <v>58</v>
      </c>
      <c r="G1045" t="s">
        <v>31</v>
      </c>
      <c r="H1045" t="s">
        <v>17</v>
      </c>
      <c r="I1045" t="s">
        <v>33</v>
      </c>
      <c r="J1045" t="s">
        <v>109</v>
      </c>
      <c r="K1045">
        <v>2023</v>
      </c>
      <c r="L1045" t="s">
        <v>60</v>
      </c>
      <c r="M1045" t="s">
        <v>5888</v>
      </c>
      <c r="N1045" t="s">
        <v>5889</v>
      </c>
      <c r="O1045" t="s">
        <v>5890</v>
      </c>
      <c r="P1045" t="s">
        <v>5891</v>
      </c>
      <c r="Q1045" t="s">
        <v>5892</v>
      </c>
      <c r="R1045">
        <v>52000</v>
      </c>
      <c r="S1045">
        <v>65000</v>
      </c>
      <c r="T1045">
        <v>0.2</v>
      </c>
      <c r="U1045" t="s">
        <v>5893</v>
      </c>
      <c r="V1045">
        <v>12</v>
      </c>
      <c r="W1045" s="1">
        <v>45506</v>
      </c>
      <c r="X1045" t="s">
        <v>5894</v>
      </c>
      <c r="Y1045">
        <v>302</v>
      </c>
      <c r="Z1045">
        <v>109</v>
      </c>
      <c r="AA1045">
        <v>415</v>
      </c>
      <c r="AB1045">
        <v>0</v>
      </c>
      <c r="AC1045">
        <v>10</v>
      </c>
      <c r="AD1045">
        <v>0</v>
      </c>
      <c r="AE1045" t="s">
        <v>6029</v>
      </c>
      <c r="AF1045" s="1">
        <v>46203</v>
      </c>
      <c r="AG1045" t="s">
        <v>6638</v>
      </c>
      <c r="AH1045" t="s">
        <v>6035</v>
      </c>
      <c r="AI1045" t="s">
        <v>6028</v>
      </c>
      <c r="AJ1045" t="s">
        <v>6925</v>
      </c>
      <c r="AK1045">
        <v>65000</v>
      </c>
      <c r="AL1045">
        <v>3185</v>
      </c>
      <c r="AM1045">
        <v>61815</v>
      </c>
      <c r="AN1045">
        <v>52000</v>
      </c>
      <c r="AO1045">
        <v>9815</v>
      </c>
      <c r="AP1045">
        <v>0.1588</v>
      </c>
    </row>
    <row r="1046" spans="1:42" x14ac:dyDescent="0.35">
      <c r="A1046" t="s">
        <v>1737</v>
      </c>
      <c r="B1046" s="1">
        <v>45027</v>
      </c>
      <c r="C1046" t="s">
        <v>1393</v>
      </c>
      <c r="D1046" t="s">
        <v>195</v>
      </c>
      <c r="E1046">
        <v>2</v>
      </c>
      <c r="F1046" t="s">
        <v>48</v>
      </c>
      <c r="G1046" t="s">
        <v>31</v>
      </c>
      <c r="H1046" t="s">
        <v>32</v>
      </c>
      <c r="I1046" t="s">
        <v>18</v>
      </c>
      <c r="J1046" t="s">
        <v>44</v>
      </c>
      <c r="K1046">
        <v>2023</v>
      </c>
      <c r="L1046" t="s">
        <v>35</v>
      </c>
      <c r="M1046" t="s">
        <v>5912</v>
      </c>
      <c r="N1046" t="s">
        <v>5913</v>
      </c>
      <c r="O1046" t="s">
        <v>5914</v>
      </c>
      <c r="P1046" t="s">
        <v>5891</v>
      </c>
      <c r="Q1046" t="s">
        <v>5915</v>
      </c>
      <c r="R1046">
        <v>125000</v>
      </c>
      <c r="S1046">
        <v>148000</v>
      </c>
      <c r="T1046">
        <v>0.15540000000000001</v>
      </c>
      <c r="U1046" t="s">
        <v>5893</v>
      </c>
      <c r="V1046">
        <v>12</v>
      </c>
      <c r="W1046" s="1">
        <v>44787</v>
      </c>
      <c r="X1046" t="s">
        <v>5894</v>
      </c>
      <c r="Y1046">
        <v>168</v>
      </c>
      <c r="Z1046">
        <v>62</v>
      </c>
      <c r="AA1046">
        <v>271</v>
      </c>
      <c r="AB1046">
        <v>0</v>
      </c>
      <c r="AC1046">
        <v>10</v>
      </c>
      <c r="AD1046">
        <v>0</v>
      </c>
      <c r="AE1046" t="s">
        <v>6029</v>
      </c>
      <c r="AF1046" s="1">
        <v>46203</v>
      </c>
      <c r="AG1046" t="s">
        <v>6414</v>
      </c>
      <c r="AH1046" t="s">
        <v>6035</v>
      </c>
      <c r="AI1046" t="s">
        <v>6028</v>
      </c>
      <c r="AJ1046" t="s">
        <v>6924</v>
      </c>
      <c r="AK1046">
        <v>296000</v>
      </c>
      <c r="AL1046">
        <v>6719.2</v>
      </c>
      <c r="AM1046">
        <v>289280.8</v>
      </c>
      <c r="AN1046">
        <v>250000</v>
      </c>
      <c r="AO1046">
        <v>39280.800000000003</v>
      </c>
      <c r="AP1046">
        <v>0.1358</v>
      </c>
    </row>
    <row r="1047" spans="1:42" hidden="1" x14ac:dyDescent="0.35">
      <c r="A1047" t="s">
        <v>1738</v>
      </c>
      <c r="B1047" s="1">
        <v>44945</v>
      </c>
      <c r="C1047" t="s">
        <v>710</v>
      </c>
      <c r="D1047" t="s">
        <v>118</v>
      </c>
      <c r="E1047">
        <v>2</v>
      </c>
      <c r="F1047" t="s">
        <v>58</v>
      </c>
      <c r="G1047" t="s">
        <v>79</v>
      </c>
      <c r="H1047" t="s">
        <v>32</v>
      </c>
      <c r="I1047" t="s">
        <v>26</v>
      </c>
      <c r="J1047" t="s">
        <v>112</v>
      </c>
      <c r="K1047">
        <v>2023</v>
      </c>
      <c r="L1047" t="s">
        <v>20</v>
      </c>
      <c r="M1047" t="s">
        <v>5902</v>
      </c>
      <c r="N1047" t="s">
        <v>5889</v>
      </c>
      <c r="O1047" t="s">
        <v>5898</v>
      </c>
      <c r="P1047" t="s">
        <v>5899</v>
      </c>
      <c r="Q1047" t="s">
        <v>5903</v>
      </c>
      <c r="R1047">
        <v>74000</v>
      </c>
      <c r="S1047">
        <v>88000</v>
      </c>
      <c r="T1047">
        <v>0.15909999999999999</v>
      </c>
      <c r="U1047" t="s">
        <v>5901</v>
      </c>
      <c r="V1047">
        <v>12</v>
      </c>
      <c r="W1047" s="1">
        <v>45459</v>
      </c>
      <c r="X1047" t="s">
        <v>5894</v>
      </c>
      <c r="Y1047">
        <v>214</v>
      </c>
      <c r="Z1047">
        <v>97</v>
      </c>
      <c r="AA1047">
        <v>218</v>
      </c>
      <c r="AB1047">
        <v>43</v>
      </c>
      <c r="AC1047">
        <v>10</v>
      </c>
      <c r="AD1047">
        <v>3182000</v>
      </c>
      <c r="AE1047" t="s">
        <v>6025</v>
      </c>
      <c r="AF1047" s="1">
        <v>46203</v>
      </c>
      <c r="AG1047" t="s">
        <v>6411</v>
      </c>
      <c r="AH1047" t="s">
        <v>6027</v>
      </c>
      <c r="AI1047" t="s">
        <v>6028</v>
      </c>
      <c r="AJ1047" t="s">
        <v>6924</v>
      </c>
      <c r="AK1047">
        <v>176000</v>
      </c>
      <c r="AL1047">
        <v>264</v>
      </c>
      <c r="AM1047">
        <v>175736</v>
      </c>
      <c r="AN1047">
        <v>148000</v>
      </c>
      <c r="AO1047">
        <v>27736</v>
      </c>
      <c r="AP1047">
        <v>0.1578</v>
      </c>
    </row>
    <row r="1048" spans="1:42" x14ac:dyDescent="0.35">
      <c r="A1048" t="s">
        <v>1739</v>
      </c>
      <c r="B1048" s="1">
        <v>45097</v>
      </c>
      <c r="C1048" t="s">
        <v>1740</v>
      </c>
      <c r="D1048" t="s">
        <v>54</v>
      </c>
      <c r="E1048">
        <v>1</v>
      </c>
      <c r="F1048" t="s">
        <v>30</v>
      </c>
      <c r="G1048" t="s">
        <v>96</v>
      </c>
      <c r="H1048" t="s">
        <v>32</v>
      </c>
      <c r="I1048" t="s">
        <v>43</v>
      </c>
      <c r="J1048" t="s">
        <v>34</v>
      </c>
      <c r="K1048">
        <v>2023</v>
      </c>
      <c r="L1048" t="s">
        <v>35</v>
      </c>
      <c r="M1048" t="s">
        <v>5888</v>
      </c>
      <c r="N1048" t="s">
        <v>5889</v>
      </c>
      <c r="O1048" t="s">
        <v>5890</v>
      </c>
      <c r="P1048" t="s">
        <v>5891</v>
      </c>
      <c r="Q1048" t="s">
        <v>5892</v>
      </c>
      <c r="R1048">
        <v>52000</v>
      </c>
      <c r="S1048">
        <v>65000</v>
      </c>
      <c r="T1048">
        <v>0.2</v>
      </c>
      <c r="U1048" t="s">
        <v>5893</v>
      </c>
      <c r="V1048">
        <v>12</v>
      </c>
      <c r="W1048" s="1">
        <v>45506</v>
      </c>
      <c r="X1048" t="s">
        <v>5894</v>
      </c>
      <c r="Y1048">
        <v>302</v>
      </c>
      <c r="Z1048">
        <v>109</v>
      </c>
      <c r="AA1048">
        <v>415</v>
      </c>
      <c r="AB1048">
        <v>0</v>
      </c>
      <c r="AC1048">
        <v>10</v>
      </c>
      <c r="AD1048">
        <v>0</v>
      </c>
      <c r="AE1048" t="s">
        <v>6029</v>
      </c>
      <c r="AF1048" s="1">
        <v>46203</v>
      </c>
      <c r="AG1048" t="s">
        <v>6639</v>
      </c>
      <c r="AH1048" t="s">
        <v>6035</v>
      </c>
      <c r="AI1048" t="s">
        <v>6028</v>
      </c>
      <c r="AJ1048" t="s">
        <v>6924</v>
      </c>
      <c r="AK1048">
        <v>65000</v>
      </c>
      <c r="AL1048">
        <v>4296.5</v>
      </c>
      <c r="AM1048">
        <v>60703.5</v>
      </c>
      <c r="AN1048">
        <v>52000</v>
      </c>
      <c r="AO1048">
        <v>8703.5</v>
      </c>
      <c r="AP1048">
        <v>0.1434</v>
      </c>
    </row>
    <row r="1049" spans="1:42" x14ac:dyDescent="0.35">
      <c r="A1049" t="s">
        <v>1741</v>
      </c>
      <c r="B1049" s="1">
        <v>45122</v>
      </c>
      <c r="C1049" t="s">
        <v>996</v>
      </c>
      <c r="D1049" t="s">
        <v>54</v>
      </c>
      <c r="E1049">
        <v>1</v>
      </c>
      <c r="F1049" t="s">
        <v>24</v>
      </c>
      <c r="G1049" t="s">
        <v>16</v>
      </c>
      <c r="H1049" t="s">
        <v>17</v>
      </c>
      <c r="I1049" t="s">
        <v>18</v>
      </c>
      <c r="J1049" t="s">
        <v>97</v>
      </c>
      <c r="K1049">
        <v>2023</v>
      </c>
      <c r="L1049" t="s">
        <v>60</v>
      </c>
      <c r="M1049" t="s">
        <v>5888</v>
      </c>
      <c r="N1049" t="s">
        <v>5889</v>
      </c>
      <c r="O1049" t="s">
        <v>5890</v>
      </c>
      <c r="P1049" t="s">
        <v>5891</v>
      </c>
      <c r="Q1049" t="s">
        <v>5892</v>
      </c>
      <c r="R1049">
        <v>52000</v>
      </c>
      <c r="S1049">
        <v>65000</v>
      </c>
      <c r="T1049">
        <v>0.2</v>
      </c>
      <c r="U1049" t="s">
        <v>5893</v>
      </c>
      <c r="V1049">
        <v>12</v>
      </c>
      <c r="W1049" s="1">
        <v>45506</v>
      </c>
      <c r="X1049" t="s">
        <v>5894</v>
      </c>
      <c r="Y1049">
        <v>302</v>
      </c>
      <c r="Z1049">
        <v>109</v>
      </c>
      <c r="AA1049">
        <v>415</v>
      </c>
      <c r="AB1049">
        <v>0</v>
      </c>
      <c r="AC1049">
        <v>10</v>
      </c>
      <c r="AD1049">
        <v>0</v>
      </c>
      <c r="AE1049" t="s">
        <v>6029</v>
      </c>
      <c r="AF1049" s="1">
        <v>46203</v>
      </c>
      <c r="AG1049" t="s">
        <v>6509</v>
      </c>
      <c r="AH1049" t="s">
        <v>6035</v>
      </c>
      <c r="AI1049" t="s">
        <v>6028</v>
      </c>
      <c r="AJ1049" t="s">
        <v>6925</v>
      </c>
      <c r="AK1049">
        <v>65000</v>
      </c>
      <c r="AL1049">
        <v>4680</v>
      </c>
      <c r="AM1049">
        <v>60320</v>
      </c>
      <c r="AN1049">
        <v>52000</v>
      </c>
      <c r="AO1049">
        <v>8320</v>
      </c>
      <c r="AP1049">
        <v>0.13789999999999999</v>
      </c>
    </row>
    <row r="1050" spans="1:42" x14ac:dyDescent="0.35">
      <c r="A1050" t="s">
        <v>1742</v>
      </c>
      <c r="B1050" s="1">
        <v>45096</v>
      </c>
      <c r="C1050" t="s">
        <v>637</v>
      </c>
      <c r="D1050" t="s">
        <v>54</v>
      </c>
      <c r="E1050">
        <v>1</v>
      </c>
      <c r="F1050" t="s">
        <v>24</v>
      </c>
      <c r="G1050" t="s">
        <v>31</v>
      </c>
      <c r="H1050" t="s">
        <v>17</v>
      </c>
      <c r="I1050" t="s">
        <v>33</v>
      </c>
      <c r="J1050" t="s">
        <v>34</v>
      </c>
      <c r="K1050">
        <v>2023</v>
      </c>
      <c r="L1050" t="s">
        <v>35</v>
      </c>
      <c r="M1050" t="s">
        <v>5888</v>
      </c>
      <c r="N1050" t="s">
        <v>5889</v>
      </c>
      <c r="O1050" t="s">
        <v>5890</v>
      </c>
      <c r="P1050" t="s">
        <v>5891</v>
      </c>
      <c r="Q1050" t="s">
        <v>5892</v>
      </c>
      <c r="R1050">
        <v>52000</v>
      </c>
      <c r="S1050">
        <v>65000</v>
      </c>
      <c r="T1050">
        <v>0.2</v>
      </c>
      <c r="U1050" t="s">
        <v>5893</v>
      </c>
      <c r="V1050">
        <v>12</v>
      </c>
      <c r="W1050" s="1">
        <v>45506</v>
      </c>
      <c r="X1050" t="s">
        <v>5894</v>
      </c>
      <c r="Y1050">
        <v>302</v>
      </c>
      <c r="Z1050">
        <v>109</v>
      </c>
      <c r="AA1050">
        <v>415</v>
      </c>
      <c r="AB1050">
        <v>0</v>
      </c>
      <c r="AC1050">
        <v>10</v>
      </c>
      <c r="AD1050">
        <v>0</v>
      </c>
      <c r="AE1050" t="s">
        <v>6029</v>
      </c>
      <c r="AF1050" s="1">
        <v>46203</v>
      </c>
      <c r="AG1050" t="s">
        <v>6379</v>
      </c>
      <c r="AH1050" t="s">
        <v>6027</v>
      </c>
      <c r="AI1050" t="s">
        <v>6028</v>
      </c>
      <c r="AJ1050" t="s">
        <v>6924</v>
      </c>
      <c r="AK1050">
        <v>65000</v>
      </c>
      <c r="AL1050">
        <v>4244.5</v>
      </c>
      <c r="AM1050">
        <v>60755.5</v>
      </c>
      <c r="AN1050">
        <v>52000</v>
      </c>
      <c r="AO1050">
        <v>8755.5</v>
      </c>
      <c r="AP1050">
        <v>0.14410000000000001</v>
      </c>
    </row>
    <row r="1051" spans="1:42" hidden="1" x14ac:dyDescent="0.35">
      <c r="A1051" t="s">
        <v>1743</v>
      </c>
      <c r="B1051" s="1">
        <v>44989</v>
      </c>
      <c r="C1051" t="s">
        <v>1744</v>
      </c>
      <c r="D1051" t="s">
        <v>137</v>
      </c>
      <c r="E1051">
        <v>2</v>
      </c>
      <c r="F1051" t="s">
        <v>24</v>
      </c>
      <c r="G1051" t="s">
        <v>31</v>
      </c>
      <c r="H1051" t="s">
        <v>25</v>
      </c>
      <c r="I1051" t="s">
        <v>18</v>
      </c>
      <c r="J1051" t="s">
        <v>39</v>
      </c>
      <c r="K1051">
        <v>2023</v>
      </c>
      <c r="L1051" t="s">
        <v>20</v>
      </c>
      <c r="M1051" t="s">
        <v>5930</v>
      </c>
      <c r="N1051" t="s">
        <v>5931</v>
      </c>
      <c r="O1051" t="s">
        <v>5932</v>
      </c>
      <c r="P1051" t="s">
        <v>5891</v>
      </c>
      <c r="Q1051" t="s">
        <v>5933</v>
      </c>
      <c r="R1051">
        <v>14800</v>
      </c>
      <c r="S1051">
        <v>18500</v>
      </c>
      <c r="T1051">
        <v>0.2</v>
      </c>
      <c r="U1051" t="s">
        <v>5893</v>
      </c>
      <c r="V1051">
        <v>12</v>
      </c>
      <c r="W1051" s="1">
        <v>45474</v>
      </c>
      <c r="X1051" t="s">
        <v>5894</v>
      </c>
      <c r="Y1051">
        <v>213</v>
      </c>
      <c r="Z1051">
        <v>93</v>
      </c>
      <c r="AA1051">
        <v>278</v>
      </c>
      <c r="AB1051">
        <v>42</v>
      </c>
      <c r="AC1051">
        <v>10</v>
      </c>
      <c r="AD1051">
        <v>621600</v>
      </c>
      <c r="AE1051" t="s">
        <v>6025</v>
      </c>
      <c r="AF1051" s="1">
        <v>46203</v>
      </c>
      <c r="AG1051" t="s">
        <v>6640</v>
      </c>
      <c r="AH1051" t="s">
        <v>6027</v>
      </c>
      <c r="AI1051" t="s">
        <v>6028</v>
      </c>
      <c r="AJ1051" t="s">
        <v>6924</v>
      </c>
      <c r="AK1051">
        <v>37000</v>
      </c>
      <c r="AL1051">
        <v>1979.5</v>
      </c>
      <c r="AM1051">
        <v>35020.5</v>
      </c>
      <c r="AN1051">
        <v>29600</v>
      </c>
      <c r="AO1051">
        <v>5420.5</v>
      </c>
      <c r="AP1051">
        <v>0.15479999999999999</v>
      </c>
    </row>
    <row r="1052" spans="1:42" hidden="1" x14ac:dyDescent="0.35">
      <c r="A1052" t="s">
        <v>1745</v>
      </c>
      <c r="B1052" s="1">
        <v>45003</v>
      </c>
      <c r="C1052" t="s">
        <v>1746</v>
      </c>
      <c r="D1052" t="s">
        <v>92</v>
      </c>
      <c r="E1052">
        <v>1</v>
      </c>
      <c r="F1052" t="s">
        <v>30</v>
      </c>
      <c r="G1052" t="s">
        <v>96</v>
      </c>
      <c r="H1052" t="s">
        <v>25</v>
      </c>
      <c r="I1052" t="s">
        <v>43</v>
      </c>
      <c r="J1052" t="s">
        <v>39</v>
      </c>
      <c r="K1052">
        <v>2023</v>
      </c>
      <c r="L1052" t="s">
        <v>20</v>
      </c>
      <c r="M1052" t="s">
        <v>5973</v>
      </c>
      <c r="N1052" t="s">
        <v>5974</v>
      </c>
      <c r="O1052" t="s">
        <v>5975</v>
      </c>
      <c r="P1052" t="s">
        <v>5899</v>
      </c>
      <c r="Q1052" t="s">
        <v>5976</v>
      </c>
      <c r="R1052">
        <v>7600</v>
      </c>
      <c r="S1052">
        <v>9800</v>
      </c>
      <c r="T1052">
        <v>0.22450000000000001</v>
      </c>
      <c r="U1052" t="s">
        <v>5901</v>
      </c>
      <c r="V1052">
        <v>36</v>
      </c>
      <c r="W1052" s="1">
        <v>45281</v>
      </c>
      <c r="X1052" t="s">
        <v>5894</v>
      </c>
      <c r="Y1052">
        <v>214</v>
      </c>
      <c r="Z1052">
        <v>101</v>
      </c>
      <c r="AA1052">
        <v>188</v>
      </c>
      <c r="AB1052">
        <v>51</v>
      </c>
      <c r="AC1052">
        <v>10</v>
      </c>
      <c r="AD1052">
        <v>387600</v>
      </c>
      <c r="AE1052" t="s">
        <v>6025</v>
      </c>
      <c r="AF1052" s="1">
        <v>46203</v>
      </c>
      <c r="AG1052" t="s">
        <v>6641</v>
      </c>
      <c r="AH1052" t="s">
        <v>6027</v>
      </c>
      <c r="AI1052" t="s">
        <v>6028</v>
      </c>
      <c r="AJ1052" t="s">
        <v>6924</v>
      </c>
      <c r="AK1052">
        <v>9800</v>
      </c>
      <c r="AL1052">
        <v>1041.74</v>
      </c>
      <c r="AM1052">
        <v>8758.26</v>
      </c>
      <c r="AN1052">
        <v>7600</v>
      </c>
      <c r="AO1052">
        <v>1158.26</v>
      </c>
      <c r="AP1052">
        <v>0.13220000000000001</v>
      </c>
    </row>
    <row r="1053" spans="1:42" hidden="1" x14ac:dyDescent="0.35">
      <c r="A1053" t="s">
        <v>1747</v>
      </c>
      <c r="B1053" s="1">
        <v>45102</v>
      </c>
      <c r="C1053" t="s">
        <v>1748</v>
      </c>
      <c r="D1053" t="s">
        <v>95</v>
      </c>
      <c r="E1053">
        <v>1</v>
      </c>
      <c r="F1053" t="s">
        <v>66</v>
      </c>
      <c r="G1053" t="s">
        <v>16</v>
      </c>
      <c r="H1053" t="s">
        <v>25</v>
      </c>
      <c r="I1053" t="s">
        <v>18</v>
      </c>
      <c r="J1053" t="s">
        <v>34</v>
      </c>
      <c r="K1053">
        <v>2023</v>
      </c>
      <c r="L1053" t="s">
        <v>35</v>
      </c>
      <c r="M1053" t="s">
        <v>5948</v>
      </c>
      <c r="N1053" t="s">
        <v>5949</v>
      </c>
      <c r="O1053" t="s">
        <v>5950</v>
      </c>
      <c r="P1053" t="s">
        <v>5951</v>
      </c>
      <c r="Q1053" t="s">
        <v>5952</v>
      </c>
      <c r="R1053">
        <v>2900</v>
      </c>
      <c r="S1053">
        <v>3800</v>
      </c>
      <c r="T1053">
        <v>0.23680000000000001</v>
      </c>
      <c r="U1053" t="s">
        <v>5940</v>
      </c>
      <c r="V1053">
        <v>12</v>
      </c>
      <c r="W1053" s="1">
        <v>45359</v>
      </c>
      <c r="X1053" t="s">
        <v>5894</v>
      </c>
      <c r="Y1053">
        <v>220</v>
      </c>
      <c r="Z1053">
        <v>49</v>
      </c>
      <c r="AA1053">
        <v>227</v>
      </c>
      <c r="AB1053">
        <v>23</v>
      </c>
      <c r="AC1053">
        <v>10</v>
      </c>
      <c r="AD1053">
        <v>66700</v>
      </c>
      <c r="AE1053" t="s">
        <v>6025</v>
      </c>
      <c r="AF1053" s="1">
        <v>46203</v>
      </c>
      <c r="AG1053" t="s">
        <v>6642</v>
      </c>
      <c r="AH1053" t="s">
        <v>6035</v>
      </c>
      <c r="AI1053" t="s">
        <v>6028</v>
      </c>
      <c r="AJ1053" t="s">
        <v>6924</v>
      </c>
      <c r="AK1053">
        <v>3800</v>
      </c>
      <c r="AL1053">
        <v>247.76</v>
      </c>
      <c r="AM1053">
        <v>3552.24</v>
      </c>
      <c r="AN1053">
        <v>2900</v>
      </c>
      <c r="AO1053">
        <v>652.24</v>
      </c>
      <c r="AP1053">
        <v>0.18360000000000001</v>
      </c>
    </row>
    <row r="1054" spans="1:42" hidden="1" x14ac:dyDescent="0.35">
      <c r="A1054" t="s">
        <v>1749</v>
      </c>
      <c r="B1054" s="1">
        <v>45066</v>
      </c>
      <c r="C1054" t="s">
        <v>1750</v>
      </c>
      <c r="D1054" t="s">
        <v>100</v>
      </c>
      <c r="E1054">
        <v>4</v>
      </c>
      <c r="F1054" t="s">
        <v>66</v>
      </c>
      <c r="G1054" t="s">
        <v>67</v>
      </c>
      <c r="H1054" t="s">
        <v>17</v>
      </c>
      <c r="I1054" t="s">
        <v>33</v>
      </c>
      <c r="J1054" t="s">
        <v>75</v>
      </c>
      <c r="K1054">
        <v>2023</v>
      </c>
      <c r="L1054" t="s">
        <v>35</v>
      </c>
      <c r="M1054" t="s">
        <v>5941</v>
      </c>
      <c r="N1054" t="s">
        <v>5931</v>
      </c>
      <c r="O1054" t="s">
        <v>5942</v>
      </c>
      <c r="P1054" t="s">
        <v>5938</v>
      </c>
      <c r="Q1054" t="s">
        <v>5943</v>
      </c>
      <c r="R1054">
        <v>9800</v>
      </c>
      <c r="S1054">
        <v>12500</v>
      </c>
      <c r="T1054">
        <v>0.216</v>
      </c>
      <c r="U1054" t="s">
        <v>5940</v>
      </c>
      <c r="V1054">
        <v>6</v>
      </c>
      <c r="W1054" s="1">
        <v>45383</v>
      </c>
      <c r="X1054" t="s">
        <v>5894</v>
      </c>
      <c r="Y1054">
        <v>102</v>
      </c>
      <c r="Z1054">
        <v>94</v>
      </c>
      <c r="AA1054">
        <v>142</v>
      </c>
      <c r="AB1054">
        <v>76</v>
      </c>
      <c r="AC1054">
        <v>10</v>
      </c>
      <c r="AD1054">
        <v>744800</v>
      </c>
      <c r="AE1054" t="s">
        <v>6025</v>
      </c>
      <c r="AF1054" s="1">
        <v>46203</v>
      </c>
      <c r="AG1054" t="s">
        <v>6643</v>
      </c>
      <c r="AH1054" t="s">
        <v>6027</v>
      </c>
      <c r="AI1054" t="s">
        <v>6028</v>
      </c>
      <c r="AJ1054" t="s">
        <v>6924</v>
      </c>
      <c r="AK1054">
        <v>50000</v>
      </c>
      <c r="AL1054">
        <v>560</v>
      </c>
      <c r="AM1054">
        <v>49440</v>
      </c>
      <c r="AN1054">
        <v>39200</v>
      </c>
      <c r="AO1054">
        <v>10240</v>
      </c>
      <c r="AP1054">
        <v>0.20710000000000001</v>
      </c>
    </row>
    <row r="1055" spans="1:42" x14ac:dyDescent="0.35">
      <c r="A1055" t="s">
        <v>1751</v>
      </c>
      <c r="B1055" s="1">
        <v>45051</v>
      </c>
      <c r="C1055" t="s">
        <v>1752</v>
      </c>
      <c r="D1055" t="s">
        <v>42</v>
      </c>
      <c r="E1055">
        <v>1</v>
      </c>
      <c r="F1055" t="s">
        <v>48</v>
      </c>
      <c r="G1055" t="s">
        <v>16</v>
      </c>
      <c r="H1055" t="s">
        <v>17</v>
      </c>
      <c r="I1055" t="s">
        <v>18</v>
      </c>
      <c r="J1055" t="s">
        <v>75</v>
      </c>
      <c r="K1055">
        <v>2023</v>
      </c>
      <c r="L1055" t="s">
        <v>35</v>
      </c>
      <c r="M1055" t="s">
        <v>5897</v>
      </c>
      <c r="N1055" t="s">
        <v>5889</v>
      </c>
      <c r="O1055" t="s">
        <v>5898</v>
      </c>
      <c r="P1055" t="s">
        <v>5899</v>
      </c>
      <c r="Q1055" t="s">
        <v>5900</v>
      </c>
      <c r="R1055">
        <v>31000</v>
      </c>
      <c r="S1055">
        <v>38000</v>
      </c>
      <c r="T1055">
        <v>0.1842</v>
      </c>
      <c r="U1055" t="s">
        <v>5901</v>
      </c>
      <c r="V1055">
        <v>12</v>
      </c>
      <c r="W1055" s="1">
        <v>45246</v>
      </c>
      <c r="X1055" t="s">
        <v>5894</v>
      </c>
      <c r="Y1055">
        <v>278</v>
      </c>
      <c r="Z1055">
        <v>80</v>
      </c>
      <c r="AA1055">
        <v>346</v>
      </c>
      <c r="AB1055">
        <v>0</v>
      </c>
      <c r="AC1055">
        <v>10</v>
      </c>
      <c r="AD1055">
        <v>0</v>
      </c>
      <c r="AE1055" t="s">
        <v>6029</v>
      </c>
      <c r="AF1055" s="1">
        <v>46203</v>
      </c>
      <c r="AG1055" t="s">
        <v>6644</v>
      </c>
      <c r="AH1055" t="s">
        <v>6035</v>
      </c>
      <c r="AI1055" t="s">
        <v>6028</v>
      </c>
      <c r="AJ1055" t="s">
        <v>6924</v>
      </c>
      <c r="AK1055">
        <v>38000</v>
      </c>
      <c r="AL1055">
        <v>676.4</v>
      </c>
      <c r="AM1055">
        <v>37323.599999999999</v>
      </c>
      <c r="AN1055">
        <v>31000</v>
      </c>
      <c r="AO1055">
        <v>6323.6</v>
      </c>
      <c r="AP1055">
        <v>0.1694</v>
      </c>
    </row>
    <row r="1056" spans="1:42" hidden="1" x14ac:dyDescent="0.35">
      <c r="A1056" t="s">
        <v>1753</v>
      </c>
      <c r="B1056" s="1">
        <v>45265</v>
      </c>
      <c r="C1056" t="s">
        <v>1754</v>
      </c>
      <c r="D1056" t="s">
        <v>74</v>
      </c>
      <c r="E1056">
        <v>2</v>
      </c>
      <c r="F1056" t="s">
        <v>58</v>
      </c>
      <c r="G1056" t="s">
        <v>16</v>
      </c>
      <c r="H1056" t="s">
        <v>17</v>
      </c>
      <c r="I1056" t="s">
        <v>26</v>
      </c>
      <c r="J1056" t="s">
        <v>155</v>
      </c>
      <c r="K1056">
        <v>2023</v>
      </c>
      <c r="L1056" t="s">
        <v>51</v>
      </c>
      <c r="M1056" t="s">
        <v>5963</v>
      </c>
      <c r="N1056" t="s">
        <v>5949</v>
      </c>
      <c r="O1056" t="s">
        <v>5964</v>
      </c>
      <c r="P1056" t="s">
        <v>5951</v>
      </c>
      <c r="Q1056" t="s">
        <v>5965</v>
      </c>
      <c r="R1056">
        <v>5700</v>
      </c>
      <c r="S1056">
        <v>7500</v>
      </c>
      <c r="T1056">
        <v>0.24</v>
      </c>
      <c r="U1056" t="s">
        <v>5940</v>
      </c>
      <c r="V1056">
        <v>12</v>
      </c>
      <c r="W1056" s="1">
        <v>44865</v>
      </c>
      <c r="X1056" t="s">
        <v>5894</v>
      </c>
      <c r="Y1056">
        <v>145</v>
      </c>
      <c r="Z1056">
        <v>60</v>
      </c>
      <c r="AA1056">
        <v>189</v>
      </c>
      <c r="AB1056">
        <v>10</v>
      </c>
      <c r="AC1056">
        <v>10</v>
      </c>
      <c r="AD1056">
        <v>57000</v>
      </c>
      <c r="AE1056" t="s">
        <v>6025</v>
      </c>
      <c r="AF1056" s="1">
        <v>46203</v>
      </c>
      <c r="AG1056" t="s">
        <v>6645</v>
      </c>
      <c r="AH1056" t="s">
        <v>6027</v>
      </c>
      <c r="AI1056" t="s">
        <v>6028</v>
      </c>
      <c r="AJ1056" t="s">
        <v>6925</v>
      </c>
      <c r="AK1056">
        <v>15000</v>
      </c>
      <c r="AL1056">
        <v>2148</v>
      </c>
      <c r="AM1056">
        <v>12852</v>
      </c>
      <c r="AN1056">
        <v>11400</v>
      </c>
      <c r="AO1056">
        <v>1452</v>
      </c>
      <c r="AP1056">
        <v>0.113</v>
      </c>
    </row>
    <row r="1057" spans="1:42" hidden="1" x14ac:dyDescent="0.35">
      <c r="A1057" t="s">
        <v>1755</v>
      </c>
      <c r="B1057" s="1">
        <v>44994</v>
      </c>
      <c r="C1057" t="s">
        <v>1286</v>
      </c>
      <c r="D1057" t="s">
        <v>377</v>
      </c>
      <c r="E1057">
        <v>5</v>
      </c>
      <c r="F1057" t="s">
        <v>30</v>
      </c>
      <c r="G1057" t="s">
        <v>79</v>
      </c>
      <c r="H1057" t="s">
        <v>25</v>
      </c>
      <c r="I1057" t="s">
        <v>43</v>
      </c>
      <c r="J1057" t="s">
        <v>39</v>
      </c>
      <c r="K1057">
        <v>2023</v>
      </c>
      <c r="L1057" t="s">
        <v>20</v>
      </c>
      <c r="M1057" t="s">
        <v>6007</v>
      </c>
      <c r="N1057" t="s">
        <v>5889</v>
      </c>
      <c r="O1057" t="s">
        <v>6008</v>
      </c>
      <c r="P1057" t="s">
        <v>5899</v>
      </c>
      <c r="Q1057" t="s">
        <v>6009</v>
      </c>
      <c r="R1057">
        <v>12000</v>
      </c>
      <c r="S1057">
        <v>15000</v>
      </c>
      <c r="T1057">
        <v>0.2</v>
      </c>
      <c r="U1057" t="s">
        <v>5901</v>
      </c>
      <c r="V1057">
        <v>12</v>
      </c>
      <c r="W1057" s="1">
        <v>45557</v>
      </c>
      <c r="X1057" t="s">
        <v>5894</v>
      </c>
      <c r="Y1057">
        <v>118</v>
      </c>
      <c r="Z1057">
        <v>87</v>
      </c>
      <c r="AA1057">
        <v>209</v>
      </c>
      <c r="AB1057">
        <v>10</v>
      </c>
      <c r="AC1057">
        <v>10</v>
      </c>
      <c r="AD1057">
        <v>120000</v>
      </c>
      <c r="AE1057" t="s">
        <v>6025</v>
      </c>
      <c r="AF1057" s="1">
        <v>46203</v>
      </c>
      <c r="AG1057" t="s">
        <v>6572</v>
      </c>
      <c r="AH1057" t="s">
        <v>6027</v>
      </c>
      <c r="AI1057" t="s">
        <v>6028</v>
      </c>
      <c r="AJ1057" t="s">
        <v>6924</v>
      </c>
      <c r="AK1057">
        <v>75000</v>
      </c>
      <c r="AL1057">
        <v>3615</v>
      </c>
      <c r="AM1057">
        <v>71385</v>
      </c>
      <c r="AN1057">
        <v>60000</v>
      </c>
      <c r="AO1057">
        <v>11385</v>
      </c>
      <c r="AP1057">
        <v>0.1595</v>
      </c>
    </row>
    <row r="1058" spans="1:42" hidden="1" x14ac:dyDescent="0.35">
      <c r="A1058" t="s">
        <v>1756</v>
      </c>
      <c r="B1058" s="1">
        <v>44992</v>
      </c>
      <c r="C1058" t="s">
        <v>637</v>
      </c>
      <c r="D1058" t="s">
        <v>137</v>
      </c>
      <c r="E1058">
        <v>1</v>
      </c>
      <c r="F1058" t="s">
        <v>30</v>
      </c>
      <c r="G1058" t="s">
        <v>16</v>
      </c>
      <c r="H1058" t="s">
        <v>32</v>
      </c>
      <c r="I1058" t="s">
        <v>33</v>
      </c>
      <c r="J1058" t="s">
        <v>39</v>
      </c>
      <c r="K1058">
        <v>2023</v>
      </c>
      <c r="L1058" t="s">
        <v>20</v>
      </c>
      <c r="M1058" t="s">
        <v>5930</v>
      </c>
      <c r="N1058" t="s">
        <v>5931</v>
      </c>
      <c r="O1058" t="s">
        <v>5932</v>
      </c>
      <c r="P1058" t="s">
        <v>5891</v>
      </c>
      <c r="Q1058" t="s">
        <v>5933</v>
      </c>
      <c r="R1058">
        <v>14800</v>
      </c>
      <c r="S1058">
        <v>18500</v>
      </c>
      <c r="T1058">
        <v>0.2</v>
      </c>
      <c r="U1058" t="s">
        <v>5893</v>
      </c>
      <c r="V1058">
        <v>12</v>
      </c>
      <c r="W1058" s="1">
        <v>45474</v>
      </c>
      <c r="X1058" t="s">
        <v>5894</v>
      </c>
      <c r="Y1058">
        <v>213</v>
      </c>
      <c r="Z1058">
        <v>93</v>
      </c>
      <c r="AA1058">
        <v>278</v>
      </c>
      <c r="AB1058">
        <v>42</v>
      </c>
      <c r="AC1058">
        <v>10</v>
      </c>
      <c r="AD1058">
        <v>621600</v>
      </c>
      <c r="AE1058" t="s">
        <v>6025</v>
      </c>
      <c r="AF1058" s="1">
        <v>46203</v>
      </c>
      <c r="AG1058" t="s">
        <v>6379</v>
      </c>
      <c r="AH1058" t="s">
        <v>6027</v>
      </c>
      <c r="AI1058" t="s">
        <v>6028</v>
      </c>
      <c r="AJ1058" t="s">
        <v>6924</v>
      </c>
      <c r="AK1058">
        <v>18500</v>
      </c>
      <c r="AL1058">
        <v>2399.4499999999998</v>
      </c>
      <c r="AM1058">
        <v>16100.55</v>
      </c>
      <c r="AN1058">
        <v>14800</v>
      </c>
      <c r="AO1058">
        <v>1300.55</v>
      </c>
      <c r="AP1058">
        <v>8.0799999999999997E-2</v>
      </c>
    </row>
    <row r="1059" spans="1:42" hidden="1" x14ac:dyDescent="0.35">
      <c r="A1059" t="s">
        <v>1757</v>
      </c>
      <c r="B1059" s="1">
        <v>45153</v>
      </c>
      <c r="C1059" t="s">
        <v>423</v>
      </c>
      <c r="D1059" t="s">
        <v>23</v>
      </c>
      <c r="E1059">
        <v>1</v>
      </c>
      <c r="F1059" t="s">
        <v>48</v>
      </c>
      <c r="G1059" t="s">
        <v>16</v>
      </c>
      <c r="H1059" t="s">
        <v>17</v>
      </c>
      <c r="I1059" t="s">
        <v>33</v>
      </c>
      <c r="J1059" t="s">
        <v>59</v>
      </c>
      <c r="K1059">
        <v>2023</v>
      </c>
      <c r="L1059" t="s">
        <v>60</v>
      </c>
      <c r="M1059" t="s">
        <v>5921</v>
      </c>
      <c r="N1059" t="s">
        <v>5913</v>
      </c>
      <c r="O1059" t="s">
        <v>5917</v>
      </c>
      <c r="P1059" t="s">
        <v>5922</v>
      </c>
      <c r="Q1059" t="s">
        <v>5923</v>
      </c>
      <c r="R1059">
        <v>57000</v>
      </c>
      <c r="S1059">
        <v>69000</v>
      </c>
      <c r="T1059">
        <v>0.1739</v>
      </c>
      <c r="U1059" t="s">
        <v>5920</v>
      </c>
      <c r="V1059">
        <v>12</v>
      </c>
      <c r="W1059" s="1">
        <v>44862</v>
      </c>
      <c r="X1059" t="s">
        <v>5894</v>
      </c>
      <c r="Y1059">
        <v>244</v>
      </c>
      <c r="Z1059">
        <v>55</v>
      </c>
      <c r="AA1059">
        <v>276</v>
      </c>
      <c r="AB1059">
        <v>9</v>
      </c>
      <c r="AC1059">
        <v>10</v>
      </c>
      <c r="AD1059">
        <v>513000</v>
      </c>
      <c r="AE1059" t="s">
        <v>6025</v>
      </c>
      <c r="AF1059" s="1">
        <v>46203</v>
      </c>
      <c r="AG1059" t="s">
        <v>6265</v>
      </c>
      <c r="AH1059" t="s">
        <v>6027</v>
      </c>
      <c r="AI1059" t="s">
        <v>6028</v>
      </c>
      <c r="AJ1059" t="s">
        <v>6925</v>
      </c>
      <c r="AK1059">
        <v>69000</v>
      </c>
      <c r="AL1059">
        <v>4968</v>
      </c>
      <c r="AM1059">
        <v>64032</v>
      </c>
      <c r="AN1059">
        <v>57000</v>
      </c>
      <c r="AO1059">
        <v>7032</v>
      </c>
      <c r="AP1059">
        <v>0.10979999999999999</v>
      </c>
    </row>
    <row r="1060" spans="1:42" hidden="1" x14ac:dyDescent="0.35">
      <c r="A1060" t="s">
        <v>1758</v>
      </c>
      <c r="B1060" s="1">
        <v>45198</v>
      </c>
      <c r="C1060" t="s">
        <v>1759</v>
      </c>
      <c r="D1060" t="s">
        <v>216</v>
      </c>
      <c r="E1060">
        <v>1</v>
      </c>
      <c r="F1060" t="s">
        <v>24</v>
      </c>
      <c r="G1060" t="s">
        <v>71</v>
      </c>
      <c r="H1060" t="s">
        <v>32</v>
      </c>
      <c r="I1060" t="s">
        <v>43</v>
      </c>
      <c r="J1060" t="s">
        <v>109</v>
      </c>
      <c r="K1060">
        <v>2023</v>
      </c>
      <c r="L1060" t="s">
        <v>60</v>
      </c>
      <c r="M1060" t="s">
        <v>5999</v>
      </c>
      <c r="N1060" t="s">
        <v>5989</v>
      </c>
      <c r="O1060" t="s">
        <v>6000</v>
      </c>
      <c r="P1060" t="s">
        <v>6001</v>
      </c>
      <c r="Q1060" t="s">
        <v>6002</v>
      </c>
      <c r="R1060">
        <v>300</v>
      </c>
      <c r="S1060">
        <v>500</v>
      </c>
      <c r="T1060">
        <v>0.4</v>
      </c>
      <c r="U1060" t="s">
        <v>5940</v>
      </c>
      <c r="V1060">
        <v>3</v>
      </c>
      <c r="W1060" s="1">
        <v>45115</v>
      </c>
      <c r="X1060" t="s">
        <v>5894</v>
      </c>
      <c r="Y1060">
        <v>197</v>
      </c>
      <c r="Z1060">
        <v>100</v>
      </c>
      <c r="AA1060">
        <v>205</v>
      </c>
      <c r="AB1060">
        <v>66</v>
      </c>
      <c r="AC1060">
        <v>10</v>
      </c>
      <c r="AD1060">
        <v>19800</v>
      </c>
      <c r="AE1060" t="s">
        <v>6025</v>
      </c>
      <c r="AF1060" s="1">
        <v>46203</v>
      </c>
      <c r="AG1060" t="s">
        <v>6646</v>
      </c>
      <c r="AH1060" t="s">
        <v>6027</v>
      </c>
      <c r="AI1060" t="s">
        <v>6028</v>
      </c>
      <c r="AJ1060" t="s">
        <v>6925</v>
      </c>
      <c r="AK1060">
        <v>500</v>
      </c>
      <c r="AL1060">
        <v>72.8</v>
      </c>
      <c r="AM1060">
        <v>427.2</v>
      </c>
      <c r="AN1060">
        <v>300</v>
      </c>
      <c r="AO1060">
        <v>127.2</v>
      </c>
      <c r="AP1060">
        <v>0.29780000000000001</v>
      </c>
    </row>
    <row r="1061" spans="1:42" hidden="1" x14ac:dyDescent="0.35">
      <c r="A1061" t="s">
        <v>1760</v>
      </c>
      <c r="B1061" s="1">
        <v>45004</v>
      </c>
      <c r="C1061" t="s">
        <v>303</v>
      </c>
      <c r="D1061" t="s">
        <v>173</v>
      </c>
      <c r="E1061">
        <v>1</v>
      </c>
      <c r="F1061" t="s">
        <v>24</v>
      </c>
      <c r="G1061" t="s">
        <v>16</v>
      </c>
      <c r="H1061" t="s">
        <v>32</v>
      </c>
      <c r="I1061" t="s">
        <v>26</v>
      </c>
      <c r="J1061" t="s">
        <v>39</v>
      </c>
      <c r="K1061">
        <v>2023</v>
      </c>
      <c r="L1061" t="s">
        <v>20</v>
      </c>
      <c r="M1061" t="s">
        <v>5904</v>
      </c>
      <c r="N1061" t="s">
        <v>5889</v>
      </c>
      <c r="O1061" t="s">
        <v>5898</v>
      </c>
      <c r="P1061" t="s">
        <v>5899</v>
      </c>
      <c r="Q1061" t="s">
        <v>5905</v>
      </c>
      <c r="R1061">
        <v>12500</v>
      </c>
      <c r="S1061">
        <v>15500</v>
      </c>
      <c r="T1061">
        <v>0.19350000000000001</v>
      </c>
      <c r="U1061" t="s">
        <v>5901</v>
      </c>
      <c r="V1061">
        <v>12</v>
      </c>
      <c r="W1061" s="1">
        <v>45140</v>
      </c>
      <c r="X1061" t="s">
        <v>5894</v>
      </c>
      <c r="Y1061">
        <v>313</v>
      </c>
      <c r="Z1061">
        <v>58</v>
      </c>
      <c r="AA1061">
        <v>294</v>
      </c>
      <c r="AB1061">
        <v>65</v>
      </c>
      <c r="AC1061">
        <v>10</v>
      </c>
      <c r="AD1061">
        <v>812500</v>
      </c>
      <c r="AE1061" t="s">
        <v>6025</v>
      </c>
      <c r="AF1061" s="1">
        <v>46203</v>
      </c>
      <c r="AG1061" t="s">
        <v>6192</v>
      </c>
      <c r="AH1061" t="s">
        <v>6035</v>
      </c>
      <c r="AI1061" t="s">
        <v>6028</v>
      </c>
      <c r="AJ1061" t="s">
        <v>6924</v>
      </c>
      <c r="AK1061">
        <v>15500</v>
      </c>
      <c r="AL1061">
        <v>830.8</v>
      </c>
      <c r="AM1061">
        <v>14669.2</v>
      </c>
      <c r="AN1061">
        <v>12500</v>
      </c>
      <c r="AO1061">
        <v>2169.1999999999998</v>
      </c>
      <c r="AP1061">
        <v>0.1479</v>
      </c>
    </row>
    <row r="1062" spans="1:42" hidden="1" x14ac:dyDescent="0.35">
      <c r="A1062" t="s">
        <v>1761</v>
      </c>
      <c r="B1062" s="1">
        <v>44950</v>
      </c>
      <c r="C1062" t="s">
        <v>175</v>
      </c>
      <c r="D1062" t="s">
        <v>65</v>
      </c>
      <c r="E1062">
        <v>1</v>
      </c>
      <c r="F1062" t="s">
        <v>66</v>
      </c>
      <c r="G1062" t="s">
        <v>96</v>
      </c>
      <c r="H1062" t="s">
        <v>25</v>
      </c>
      <c r="I1062" t="s">
        <v>43</v>
      </c>
      <c r="J1062" t="s">
        <v>112</v>
      </c>
      <c r="K1062">
        <v>2023</v>
      </c>
      <c r="L1062" t="s">
        <v>20</v>
      </c>
      <c r="M1062" t="s">
        <v>5906</v>
      </c>
      <c r="N1062" t="s">
        <v>5889</v>
      </c>
      <c r="O1062" t="s">
        <v>5898</v>
      </c>
      <c r="P1062" t="s">
        <v>5907</v>
      </c>
      <c r="Q1062" t="s">
        <v>5908</v>
      </c>
      <c r="R1062">
        <v>17500</v>
      </c>
      <c r="S1062">
        <v>22000</v>
      </c>
      <c r="T1062">
        <v>0.20449999999999999</v>
      </c>
      <c r="U1062" t="s">
        <v>5909</v>
      </c>
      <c r="V1062">
        <v>12</v>
      </c>
      <c r="W1062" s="1">
        <v>45337</v>
      </c>
      <c r="X1062" t="s">
        <v>5894</v>
      </c>
      <c r="Y1062">
        <v>373</v>
      </c>
      <c r="Z1062">
        <v>88</v>
      </c>
      <c r="AA1062">
        <v>389</v>
      </c>
      <c r="AB1062">
        <v>78</v>
      </c>
      <c r="AC1062">
        <v>10</v>
      </c>
      <c r="AD1062">
        <v>1365000</v>
      </c>
      <c r="AE1062" t="s">
        <v>6025</v>
      </c>
      <c r="AF1062" s="1">
        <v>46203</v>
      </c>
      <c r="AG1062" t="s">
        <v>6107</v>
      </c>
      <c r="AH1062" t="s">
        <v>6035</v>
      </c>
      <c r="AI1062" t="s">
        <v>6028</v>
      </c>
      <c r="AJ1062" t="s">
        <v>6924</v>
      </c>
      <c r="AK1062">
        <v>22000</v>
      </c>
      <c r="AL1062">
        <v>759</v>
      </c>
      <c r="AM1062">
        <v>21241</v>
      </c>
      <c r="AN1062">
        <v>17500</v>
      </c>
      <c r="AO1062">
        <v>3741</v>
      </c>
      <c r="AP1062">
        <v>0.17610000000000001</v>
      </c>
    </row>
    <row r="1063" spans="1:42" hidden="1" x14ac:dyDescent="0.35">
      <c r="A1063" t="s">
        <v>1762</v>
      </c>
      <c r="B1063" s="1">
        <v>45199</v>
      </c>
      <c r="C1063" t="s">
        <v>1518</v>
      </c>
      <c r="D1063" t="s">
        <v>87</v>
      </c>
      <c r="E1063">
        <v>2</v>
      </c>
      <c r="F1063" t="s">
        <v>30</v>
      </c>
      <c r="G1063" t="s">
        <v>31</v>
      </c>
      <c r="H1063" t="s">
        <v>25</v>
      </c>
      <c r="I1063" t="s">
        <v>26</v>
      </c>
      <c r="J1063" t="s">
        <v>109</v>
      </c>
      <c r="K1063">
        <v>2023</v>
      </c>
      <c r="L1063" t="s">
        <v>60</v>
      </c>
      <c r="M1063" t="s">
        <v>5924</v>
      </c>
      <c r="N1063" t="s">
        <v>5913</v>
      </c>
      <c r="O1063" t="s">
        <v>5917</v>
      </c>
      <c r="P1063" t="s">
        <v>5925</v>
      </c>
      <c r="Q1063" t="s">
        <v>5926</v>
      </c>
      <c r="R1063">
        <v>46000</v>
      </c>
      <c r="S1063">
        <v>56000</v>
      </c>
      <c r="T1063">
        <v>0.17860000000000001</v>
      </c>
      <c r="U1063" t="s">
        <v>5920</v>
      </c>
      <c r="V1063">
        <v>12</v>
      </c>
      <c r="W1063" s="1">
        <v>44847</v>
      </c>
      <c r="X1063" t="s">
        <v>5894</v>
      </c>
      <c r="Y1063">
        <v>224</v>
      </c>
      <c r="Z1063">
        <v>96</v>
      </c>
      <c r="AA1063">
        <v>304</v>
      </c>
      <c r="AB1063">
        <v>54</v>
      </c>
      <c r="AC1063">
        <v>10</v>
      </c>
      <c r="AD1063">
        <v>2484000</v>
      </c>
      <c r="AE1063" t="s">
        <v>6025</v>
      </c>
      <c r="AF1063" s="1">
        <v>46203</v>
      </c>
      <c r="AG1063" t="s">
        <v>6435</v>
      </c>
      <c r="AH1063" t="s">
        <v>6035</v>
      </c>
      <c r="AI1063" t="s">
        <v>6028</v>
      </c>
      <c r="AJ1063" t="s">
        <v>6925</v>
      </c>
      <c r="AK1063">
        <v>112000</v>
      </c>
      <c r="AL1063">
        <v>392</v>
      </c>
      <c r="AM1063">
        <v>111608</v>
      </c>
      <c r="AN1063">
        <v>92000</v>
      </c>
      <c r="AO1063">
        <v>19608</v>
      </c>
      <c r="AP1063">
        <v>0.1757</v>
      </c>
    </row>
    <row r="1064" spans="1:42" hidden="1" x14ac:dyDescent="0.35">
      <c r="A1064" t="s">
        <v>1763</v>
      </c>
      <c r="B1064" s="1">
        <v>45051</v>
      </c>
      <c r="C1064" t="s">
        <v>956</v>
      </c>
      <c r="D1064" t="s">
        <v>87</v>
      </c>
      <c r="E1064">
        <v>2</v>
      </c>
      <c r="F1064" t="s">
        <v>15</v>
      </c>
      <c r="G1064" t="s">
        <v>16</v>
      </c>
      <c r="H1064" t="s">
        <v>32</v>
      </c>
      <c r="I1064" t="s">
        <v>43</v>
      </c>
      <c r="J1064" t="s">
        <v>75</v>
      </c>
      <c r="K1064">
        <v>2023</v>
      </c>
      <c r="L1064" t="s">
        <v>35</v>
      </c>
      <c r="M1064" t="s">
        <v>5924</v>
      </c>
      <c r="N1064" t="s">
        <v>5913</v>
      </c>
      <c r="O1064" t="s">
        <v>5917</v>
      </c>
      <c r="P1064" t="s">
        <v>5925</v>
      </c>
      <c r="Q1064" t="s">
        <v>5926</v>
      </c>
      <c r="R1064">
        <v>46000</v>
      </c>
      <c r="S1064">
        <v>56000</v>
      </c>
      <c r="T1064">
        <v>0.17860000000000001</v>
      </c>
      <c r="U1064" t="s">
        <v>5920</v>
      </c>
      <c r="V1064">
        <v>12</v>
      </c>
      <c r="W1064" s="1">
        <v>44847</v>
      </c>
      <c r="X1064" t="s">
        <v>5894</v>
      </c>
      <c r="Y1064">
        <v>224</v>
      </c>
      <c r="Z1064">
        <v>96</v>
      </c>
      <c r="AA1064">
        <v>304</v>
      </c>
      <c r="AB1064">
        <v>54</v>
      </c>
      <c r="AC1064">
        <v>10</v>
      </c>
      <c r="AD1064">
        <v>2484000</v>
      </c>
      <c r="AE1064" t="s">
        <v>6025</v>
      </c>
      <c r="AF1064" s="1">
        <v>46203</v>
      </c>
      <c r="AG1064" t="s">
        <v>6498</v>
      </c>
      <c r="AH1064" t="s">
        <v>6035</v>
      </c>
      <c r="AI1064" t="s">
        <v>6028</v>
      </c>
      <c r="AJ1064" t="s">
        <v>6924</v>
      </c>
      <c r="AK1064">
        <v>112000</v>
      </c>
      <c r="AL1064">
        <v>6552</v>
      </c>
      <c r="AM1064">
        <v>105448</v>
      </c>
      <c r="AN1064">
        <v>92000</v>
      </c>
      <c r="AO1064">
        <v>13448</v>
      </c>
      <c r="AP1064">
        <v>0.1275</v>
      </c>
    </row>
    <row r="1065" spans="1:42" hidden="1" x14ac:dyDescent="0.35">
      <c r="A1065" t="s">
        <v>1764</v>
      </c>
      <c r="B1065" s="1">
        <v>44942</v>
      </c>
      <c r="C1065" t="s">
        <v>1259</v>
      </c>
      <c r="D1065" t="s">
        <v>208</v>
      </c>
      <c r="E1065">
        <v>1</v>
      </c>
      <c r="F1065" t="s">
        <v>24</v>
      </c>
      <c r="G1065" t="s">
        <v>31</v>
      </c>
      <c r="H1065" t="s">
        <v>25</v>
      </c>
      <c r="I1065" t="s">
        <v>43</v>
      </c>
      <c r="J1065" t="s">
        <v>112</v>
      </c>
      <c r="K1065">
        <v>2023</v>
      </c>
      <c r="L1065" t="s">
        <v>20</v>
      </c>
      <c r="M1065" t="s">
        <v>5910</v>
      </c>
      <c r="N1065" t="s">
        <v>5889</v>
      </c>
      <c r="O1065" t="s">
        <v>5898</v>
      </c>
      <c r="P1065" t="s">
        <v>5907</v>
      </c>
      <c r="Q1065" t="s">
        <v>5911</v>
      </c>
      <c r="R1065">
        <v>10500</v>
      </c>
      <c r="S1065">
        <v>13000</v>
      </c>
      <c r="T1065">
        <v>0.1923</v>
      </c>
      <c r="U1065" t="s">
        <v>5909</v>
      </c>
      <c r="V1065">
        <v>12</v>
      </c>
      <c r="W1065" s="1">
        <v>45395</v>
      </c>
      <c r="X1065" t="s">
        <v>5894</v>
      </c>
      <c r="Y1065">
        <v>256</v>
      </c>
      <c r="Z1065">
        <v>119</v>
      </c>
      <c r="AA1065">
        <v>288</v>
      </c>
      <c r="AB1065">
        <v>32</v>
      </c>
      <c r="AC1065">
        <v>10</v>
      </c>
      <c r="AD1065">
        <v>336000</v>
      </c>
      <c r="AE1065" t="s">
        <v>6025</v>
      </c>
      <c r="AF1065" s="1">
        <v>46203</v>
      </c>
      <c r="AG1065" t="s">
        <v>6567</v>
      </c>
      <c r="AH1065" t="s">
        <v>6035</v>
      </c>
      <c r="AI1065" t="s">
        <v>6028</v>
      </c>
      <c r="AJ1065" t="s">
        <v>6924</v>
      </c>
      <c r="AK1065">
        <v>13000</v>
      </c>
      <c r="AL1065">
        <v>1055.5999999999999</v>
      </c>
      <c r="AM1065">
        <v>11944.4</v>
      </c>
      <c r="AN1065">
        <v>10500</v>
      </c>
      <c r="AO1065">
        <v>1444.4</v>
      </c>
      <c r="AP1065">
        <v>0.12089999999999999</v>
      </c>
    </row>
    <row r="1066" spans="1:42" hidden="1" x14ac:dyDescent="0.35">
      <c r="A1066" t="s">
        <v>1765</v>
      </c>
      <c r="B1066" s="1">
        <v>44930</v>
      </c>
      <c r="C1066" t="s">
        <v>894</v>
      </c>
      <c r="D1066" t="s">
        <v>123</v>
      </c>
      <c r="E1066">
        <v>1</v>
      </c>
      <c r="F1066" t="s">
        <v>128</v>
      </c>
      <c r="G1066" t="s">
        <v>16</v>
      </c>
      <c r="H1066" t="s">
        <v>17</v>
      </c>
      <c r="I1066" t="s">
        <v>43</v>
      </c>
      <c r="J1066" t="s">
        <v>112</v>
      </c>
      <c r="K1066">
        <v>2023</v>
      </c>
      <c r="L1066" t="s">
        <v>20</v>
      </c>
      <c r="M1066" t="s">
        <v>5927</v>
      </c>
      <c r="N1066" t="s">
        <v>5913</v>
      </c>
      <c r="O1066" t="s">
        <v>5917</v>
      </c>
      <c r="P1066" t="s">
        <v>5928</v>
      </c>
      <c r="Q1066" t="s">
        <v>5929</v>
      </c>
      <c r="R1066">
        <v>44000</v>
      </c>
      <c r="S1066">
        <v>53000</v>
      </c>
      <c r="T1066">
        <v>0.16980000000000001</v>
      </c>
      <c r="U1066" t="s">
        <v>5920</v>
      </c>
      <c r="V1066">
        <v>12</v>
      </c>
      <c r="W1066" s="1">
        <v>45435</v>
      </c>
      <c r="X1066" t="s">
        <v>5894</v>
      </c>
      <c r="Y1066">
        <v>246</v>
      </c>
      <c r="Z1066">
        <v>92</v>
      </c>
      <c r="AA1066">
        <v>223</v>
      </c>
      <c r="AB1066">
        <v>48</v>
      </c>
      <c r="AC1066">
        <v>10</v>
      </c>
      <c r="AD1066">
        <v>2112000</v>
      </c>
      <c r="AE1066" t="s">
        <v>6025</v>
      </c>
      <c r="AF1066" s="1">
        <v>46203</v>
      </c>
      <c r="AG1066" t="s">
        <v>6478</v>
      </c>
      <c r="AH1066" t="s">
        <v>6027</v>
      </c>
      <c r="AI1066" t="s">
        <v>6028</v>
      </c>
      <c r="AJ1066" t="s">
        <v>6924</v>
      </c>
      <c r="AK1066">
        <v>53000</v>
      </c>
      <c r="AL1066">
        <v>6937.7</v>
      </c>
      <c r="AM1066">
        <v>46062.3</v>
      </c>
      <c r="AN1066">
        <v>44000</v>
      </c>
      <c r="AO1066">
        <v>2062.3000000000002</v>
      </c>
      <c r="AP1066">
        <v>4.48E-2</v>
      </c>
    </row>
    <row r="1067" spans="1:42" hidden="1" x14ac:dyDescent="0.35">
      <c r="A1067" t="s">
        <v>1766</v>
      </c>
      <c r="B1067" s="1">
        <v>44976</v>
      </c>
      <c r="C1067" t="s">
        <v>1425</v>
      </c>
      <c r="D1067" t="s">
        <v>23</v>
      </c>
      <c r="E1067">
        <v>1</v>
      </c>
      <c r="F1067" t="s">
        <v>24</v>
      </c>
      <c r="G1067" t="s">
        <v>31</v>
      </c>
      <c r="H1067" t="s">
        <v>17</v>
      </c>
      <c r="I1067" t="s">
        <v>18</v>
      </c>
      <c r="J1067" t="s">
        <v>19</v>
      </c>
      <c r="K1067">
        <v>2023</v>
      </c>
      <c r="L1067" t="s">
        <v>20</v>
      </c>
      <c r="M1067" t="s">
        <v>5921</v>
      </c>
      <c r="N1067" t="s">
        <v>5913</v>
      </c>
      <c r="O1067" t="s">
        <v>5917</v>
      </c>
      <c r="P1067" t="s">
        <v>5922</v>
      </c>
      <c r="Q1067" t="s">
        <v>5923</v>
      </c>
      <c r="R1067">
        <v>57000</v>
      </c>
      <c r="S1067">
        <v>69000</v>
      </c>
      <c r="T1067">
        <v>0.1739</v>
      </c>
      <c r="U1067" t="s">
        <v>5920</v>
      </c>
      <c r="V1067">
        <v>12</v>
      </c>
      <c r="W1067" s="1">
        <v>44862</v>
      </c>
      <c r="X1067" t="s">
        <v>5894</v>
      </c>
      <c r="Y1067">
        <v>244</v>
      </c>
      <c r="Z1067">
        <v>55</v>
      </c>
      <c r="AA1067">
        <v>276</v>
      </c>
      <c r="AB1067">
        <v>9</v>
      </c>
      <c r="AC1067">
        <v>10</v>
      </c>
      <c r="AD1067">
        <v>513000</v>
      </c>
      <c r="AE1067" t="s">
        <v>6025</v>
      </c>
      <c r="AF1067" s="1">
        <v>46203</v>
      </c>
      <c r="AG1067" t="s">
        <v>6178</v>
      </c>
      <c r="AH1067" t="s">
        <v>6027</v>
      </c>
      <c r="AI1067" t="s">
        <v>6028</v>
      </c>
      <c r="AJ1067" t="s">
        <v>6924</v>
      </c>
      <c r="AK1067">
        <v>69000</v>
      </c>
      <c r="AL1067">
        <v>1462.8</v>
      </c>
      <c r="AM1067">
        <v>67537.2</v>
      </c>
      <c r="AN1067">
        <v>57000</v>
      </c>
      <c r="AO1067">
        <v>10537.2</v>
      </c>
      <c r="AP1067">
        <v>0.156</v>
      </c>
    </row>
    <row r="1068" spans="1:42" x14ac:dyDescent="0.35">
      <c r="A1068" t="s">
        <v>1767</v>
      </c>
      <c r="B1068" s="1">
        <v>45224</v>
      </c>
      <c r="C1068" t="s">
        <v>1768</v>
      </c>
      <c r="D1068" t="s">
        <v>54</v>
      </c>
      <c r="E1068">
        <v>1</v>
      </c>
      <c r="F1068" t="s">
        <v>58</v>
      </c>
      <c r="G1068" t="s">
        <v>16</v>
      </c>
      <c r="H1068" t="s">
        <v>32</v>
      </c>
      <c r="I1068" t="s">
        <v>43</v>
      </c>
      <c r="J1068" t="s">
        <v>55</v>
      </c>
      <c r="K1068">
        <v>2023</v>
      </c>
      <c r="L1068" t="s">
        <v>51</v>
      </c>
      <c r="M1068" t="s">
        <v>5888</v>
      </c>
      <c r="N1068" t="s">
        <v>5889</v>
      </c>
      <c r="O1068" t="s">
        <v>5890</v>
      </c>
      <c r="P1068" t="s">
        <v>5891</v>
      </c>
      <c r="Q1068" t="s">
        <v>5892</v>
      </c>
      <c r="R1068">
        <v>52000</v>
      </c>
      <c r="S1068">
        <v>65000</v>
      </c>
      <c r="T1068">
        <v>0.2</v>
      </c>
      <c r="U1068" t="s">
        <v>5893</v>
      </c>
      <c r="V1068">
        <v>12</v>
      </c>
      <c r="W1068" s="1">
        <v>45506</v>
      </c>
      <c r="X1068" t="s">
        <v>5894</v>
      </c>
      <c r="Y1068">
        <v>302</v>
      </c>
      <c r="Z1068">
        <v>109</v>
      </c>
      <c r="AA1068">
        <v>415</v>
      </c>
      <c r="AB1068">
        <v>0</v>
      </c>
      <c r="AC1068">
        <v>10</v>
      </c>
      <c r="AD1068">
        <v>0</v>
      </c>
      <c r="AE1068" t="s">
        <v>6029</v>
      </c>
      <c r="AF1068" s="1">
        <v>46203</v>
      </c>
      <c r="AG1068" t="s">
        <v>6647</v>
      </c>
      <c r="AH1068" t="s">
        <v>6035</v>
      </c>
      <c r="AI1068" t="s">
        <v>6028</v>
      </c>
      <c r="AJ1068" t="s">
        <v>6925</v>
      </c>
      <c r="AK1068">
        <v>65000</v>
      </c>
      <c r="AL1068">
        <v>2554.5</v>
      </c>
      <c r="AM1068">
        <v>62445.5</v>
      </c>
      <c r="AN1068">
        <v>52000</v>
      </c>
      <c r="AO1068">
        <v>10445.5</v>
      </c>
      <c r="AP1068">
        <v>0.1673</v>
      </c>
    </row>
    <row r="1069" spans="1:42" hidden="1" x14ac:dyDescent="0.35">
      <c r="A1069" t="s">
        <v>1769</v>
      </c>
      <c r="B1069" s="1">
        <v>45194</v>
      </c>
      <c r="C1069" t="s">
        <v>1770</v>
      </c>
      <c r="D1069" t="s">
        <v>137</v>
      </c>
      <c r="E1069">
        <v>1</v>
      </c>
      <c r="F1069" t="s">
        <v>128</v>
      </c>
      <c r="G1069" t="s">
        <v>96</v>
      </c>
      <c r="H1069" t="s">
        <v>25</v>
      </c>
      <c r="I1069" t="s">
        <v>43</v>
      </c>
      <c r="J1069" t="s">
        <v>109</v>
      </c>
      <c r="K1069">
        <v>2023</v>
      </c>
      <c r="L1069" t="s">
        <v>60</v>
      </c>
      <c r="M1069" t="s">
        <v>5930</v>
      </c>
      <c r="N1069" t="s">
        <v>5931</v>
      </c>
      <c r="O1069" t="s">
        <v>5932</v>
      </c>
      <c r="P1069" t="s">
        <v>5891</v>
      </c>
      <c r="Q1069" t="s">
        <v>5933</v>
      </c>
      <c r="R1069">
        <v>14800</v>
      </c>
      <c r="S1069">
        <v>18500</v>
      </c>
      <c r="T1069">
        <v>0.2</v>
      </c>
      <c r="U1069" t="s">
        <v>5893</v>
      </c>
      <c r="V1069">
        <v>12</v>
      </c>
      <c r="W1069" s="1">
        <v>45474</v>
      </c>
      <c r="X1069" t="s">
        <v>5894</v>
      </c>
      <c r="Y1069">
        <v>213</v>
      </c>
      <c r="Z1069">
        <v>93</v>
      </c>
      <c r="AA1069">
        <v>278</v>
      </c>
      <c r="AB1069">
        <v>42</v>
      </c>
      <c r="AC1069">
        <v>10</v>
      </c>
      <c r="AD1069">
        <v>621600</v>
      </c>
      <c r="AE1069" t="s">
        <v>6025</v>
      </c>
      <c r="AF1069" s="1">
        <v>46203</v>
      </c>
      <c r="AG1069" t="s">
        <v>6648</v>
      </c>
      <c r="AH1069" t="s">
        <v>6027</v>
      </c>
      <c r="AI1069" t="s">
        <v>6028</v>
      </c>
      <c r="AJ1069" t="s">
        <v>6925</v>
      </c>
      <c r="AK1069">
        <v>18500</v>
      </c>
      <c r="AL1069">
        <v>342.25</v>
      </c>
      <c r="AM1069">
        <v>18157.75</v>
      </c>
      <c r="AN1069">
        <v>14800</v>
      </c>
      <c r="AO1069">
        <v>3357.75</v>
      </c>
      <c r="AP1069">
        <v>0.18490000000000001</v>
      </c>
    </row>
    <row r="1070" spans="1:42" x14ac:dyDescent="0.35">
      <c r="A1070" t="s">
        <v>1771</v>
      </c>
      <c r="B1070" s="1">
        <v>45002</v>
      </c>
      <c r="C1070" t="s">
        <v>258</v>
      </c>
      <c r="D1070" t="s">
        <v>54</v>
      </c>
      <c r="E1070">
        <v>3</v>
      </c>
      <c r="F1070" t="s">
        <v>24</v>
      </c>
      <c r="G1070" t="s">
        <v>31</v>
      </c>
      <c r="H1070" t="s">
        <v>17</v>
      </c>
      <c r="I1070" t="s">
        <v>26</v>
      </c>
      <c r="J1070" t="s">
        <v>39</v>
      </c>
      <c r="K1070">
        <v>2023</v>
      </c>
      <c r="L1070" t="s">
        <v>20</v>
      </c>
      <c r="M1070" t="s">
        <v>5888</v>
      </c>
      <c r="N1070" t="s">
        <v>5889</v>
      </c>
      <c r="O1070" t="s">
        <v>5890</v>
      </c>
      <c r="P1070" t="s">
        <v>5891</v>
      </c>
      <c r="Q1070" t="s">
        <v>5892</v>
      </c>
      <c r="R1070">
        <v>52000</v>
      </c>
      <c r="S1070">
        <v>65000</v>
      </c>
      <c r="T1070">
        <v>0.2</v>
      </c>
      <c r="U1070" t="s">
        <v>5893</v>
      </c>
      <c r="V1070">
        <v>12</v>
      </c>
      <c r="W1070" s="1">
        <v>45506</v>
      </c>
      <c r="X1070" t="s">
        <v>5894</v>
      </c>
      <c r="Y1070">
        <v>302</v>
      </c>
      <c r="Z1070">
        <v>109</v>
      </c>
      <c r="AA1070">
        <v>415</v>
      </c>
      <c r="AB1070">
        <v>0</v>
      </c>
      <c r="AC1070">
        <v>10</v>
      </c>
      <c r="AD1070">
        <v>0</v>
      </c>
      <c r="AE1070" t="s">
        <v>6029</v>
      </c>
      <c r="AF1070" s="1">
        <v>46203</v>
      </c>
      <c r="AG1070" t="s">
        <v>6158</v>
      </c>
      <c r="AH1070" t="s">
        <v>6035</v>
      </c>
      <c r="AI1070" t="s">
        <v>6028</v>
      </c>
      <c r="AJ1070" t="s">
        <v>6924</v>
      </c>
      <c r="AK1070">
        <v>195000</v>
      </c>
      <c r="AL1070">
        <v>16692</v>
      </c>
      <c r="AM1070">
        <v>178308</v>
      </c>
      <c r="AN1070">
        <v>156000</v>
      </c>
      <c r="AO1070">
        <v>22308</v>
      </c>
      <c r="AP1070">
        <v>0.12509999999999999</v>
      </c>
    </row>
    <row r="1071" spans="1:42" hidden="1" x14ac:dyDescent="0.35">
      <c r="A1071" t="s">
        <v>1772</v>
      </c>
      <c r="B1071" s="1">
        <v>45105</v>
      </c>
      <c r="C1071" t="s">
        <v>1773</v>
      </c>
      <c r="D1071" t="s">
        <v>108</v>
      </c>
      <c r="E1071">
        <v>1</v>
      </c>
      <c r="F1071" t="s">
        <v>15</v>
      </c>
      <c r="G1071" t="s">
        <v>79</v>
      </c>
      <c r="H1071" t="s">
        <v>17</v>
      </c>
      <c r="I1071" t="s">
        <v>43</v>
      </c>
      <c r="J1071" t="s">
        <v>34</v>
      </c>
      <c r="K1071">
        <v>2023</v>
      </c>
      <c r="L1071" t="s">
        <v>35</v>
      </c>
      <c r="M1071" t="s">
        <v>5977</v>
      </c>
      <c r="N1071" t="s">
        <v>5974</v>
      </c>
      <c r="O1071" t="s">
        <v>5978</v>
      </c>
      <c r="P1071" t="s">
        <v>5979</v>
      </c>
      <c r="Q1071" t="s">
        <v>5980</v>
      </c>
      <c r="R1071">
        <v>3000</v>
      </c>
      <c r="S1071">
        <v>3900</v>
      </c>
      <c r="T1071">
        <v>0.23080000000000001</v>
      </c>
      <c r="U1071" t="s">
        <v>5920</v>
      </c>
      <c r="V1071">
        <v>36</v>
      </c>
      <c r="W1071" s="1">
        <v>44816</v>
      </c>
      <c r="X1071" t="s">
        <v>5894</v>
      </c>
      <c r="Y1071">
        <v>237</v>
      </c>
      <c r="Z1071">
        <v>110</v>
      </c>
      <c r="AA1071">
        <v>240</v>
      </c>
      <c r="AB1071">
        <v>48</v>
      </c>
      <c r="AC1071">
        <v>10</v>
      </c>
      <c r="AD1071">
        <v>144000</v>
      </c>
      <c r="AE1071" t="s">
        <v>6025</v>
      </c>
      <c r="AF1071" s="1">
        <v>46203</v>
      </c>
      <c r="AG1071" t="s">
        <v>6649</v>
      </c>
      <c r="AH1071" t="s">
        <v>6027</v>
      </c>
      <c r="AI1071" t="s">
        <v>6028</v>
      </c>
      <c r="AJ1071" t="s">
        <v>6924</v>
      </c>
      <c r="AK1071">
        <v>3900</v>
      </c>
      <c r="AL1071">
        <v>474.24</v>
      </c>
      <c r="AM1071">
        <v>3425.76</v>
      </c>
      <c r="AN1071">
        <v>3000</v>
      </c>
      <c r="AO1071">
        <v>425.76</v>
      </c>
      <c r="AP1071">
        <v>0.12429999999999999</v>
      </c>
    </row>
    <row r="1072" spans="1:42" x14ac:dyDescent="0.35">
      <c r="A1072" t="s">
        <v>1774</v>
      </c>
      <c r="B1072" s="1">
        <v>44970</v>
      </c>
      <c r="C1072" t="s">
        <v>708</v>
      </c>
      <c r="D1072" t="s">
        <v>195</v>
      </c>
      <c r="E1072">
        <v>1</v>
      </c>
      <c r="F1072" t="s">
        <v>24</v>
      </c>
      <c r="G1072" t="s">
        <v>96</v>
      </c>
      <c r="H1072" t="s">
        <v>25</v>
      </c>
      <c r="I1072" t="s">
        <v>18</v>
      </c>
      <c r="J1072" t="s">
        <v>19</v>
      </c>
      <c r="K1072">
        <v>2023</v>
      </c>
      <c r="L1072" t="s">
        <v>20</v>
      </c>
      <c r="M1072" t="s">
        <v>5912</v>
      </c>
      <c r="N1072" t="s">
        <v>5913</v>
      </c>
      <c r="O1072" t="s">
        <v>5914</v>
      </c>
      <c r="P1072" t="s">
        <v>5891</v>
      </c>
      <c r="Q1072" t="s">
        <v>5915</v>
      </c>
      <c r="R1072">
        <v>125000</v>
      </c>
      <c r="S1072">
        <v>148000</v>
      </c>
      <c r="T1072">
        <v>0.15540000000000001</v>
      </c>
      <c r="U1072" t="s">
        <v>5893</v>
      </c>
      <c r="V1072">
        <v>12</v>
      </c>
      <c r="W1072" s="1">
        <v>44787</v>
      </c>
      <c r="X1072" t="s">
        <v>5894</v>
      </c>
      <c r="Y1072">
        <v>168</v>
      </c>
      <c r="Z1072">
        <v>62</v>
      </c>
      <c r="AA1072">
        <v>271</v>
      </c>
      <c r="AB1072">
        <v>0</v>
      </c>
      <c r="AC1072">
        <v>10</v>
      </c>
      <c r="AD1072">
        <v>0</v>
      </c>
      <c r="AE1072" t="s">
        <v>6029</v>
      </c>
      <c r="AF1072" s="1">
        <v>46203</v>
      </c>
      <c r="AG1072" t="s">
        <v>6163</v>
      </c>
      <c r="AH1072" t="s">
        <v>6035</v>
      </c>
      <c r="AI1072" t="s">
        <v>6028</v>
      </c>
      <c r="AJ1072" t="s">
        <v>6924</v>
      </c>
      <c r="AK1072">
        <v>148000</v>
      </c>
      <c r="AL1072">
        <v>15170</v>
      </c>
      <c r="AM1072">
        <v>132830</v>
      </c>
      <c r="AN1072">
        <v>125000</v>
      </c>
      <c r="AO1072">
        <v>7830</v>
      </c>
      <c r="AP1072">
        <v>5.8900000000000001E-2</v>
      </c>
    </row>
    <row r="1073" spans="1:42" x14ac:dyDescent="0.35">
      <c r="A1073" t="s">
        <v>1775</v>
      </c>
      <c r="B1073" s="1">
        <v>45025</v>
      </c>
      <c r="C1073" t="s">
        <v>1702</v>
      </c>
      <c r="D1073" t="s">
        <v>195</v>
      </c>
      <c r="E1073">
        <v>3</v>
      </c>
      <c r="F1073" t="s">
        <v>128</v>
      </c>
      <c r="G1073" t="s">
        <v>31</v>
      </c>
      <c r="H1073" t="s">
        <v>25</v>
      </c>
      <c r="I1073" t="s">
        <v>33</v>
      </c>
      <c r="J1073" t="s">
        <v>44</v>
      </c>
      <c r="K1073">
        <v>2023</v>
      </c>
      <c r="L1073" t="s">
        <v>35</v>
      </c>
      <c r="M1073" t="s">
        <v>5912</v>
      </c>
      <c r="N1073" t="s">
        <v>5913</v>
      </c>
      <c r="O1073" t="s">
        <v>5914</v>
      </c>
      <c r="P1073" t="s">
        <v>5891</v>
      </c>
      <c r="Q1073" t="s">
        <v>5915</v>
      </c>
      <c r="R1073">
        <v>125000</v>
      </c>
      <c r="S1073">
        <v>148000</v>
      </c>
      <c r="T1073">
        <v>0.15540000000000001</v>
      </c>
      <c r="U1073" t="s">
        <v>5893</v>
      </c>
      <c r="V1073">
        <v>12</v>
      </c>
      <c r="W1073" s="1">
        <v>44787</v>
      </c>
      <c r="X1073" t="s">
        <v>5894</v>
      </c>
      <c r="Y1073">
        <v>168</v>
      </c>
      <c r="Z1073">
        <v>62</v>
      </c>
      <c r="AA1073">
        <v>271</v>
      </c>
      <c r="AB1073">
        <v>0</v>
      </c>
      <c r="AC1073">
        <v>10</v>
      </c>
      <c r="AD1073">
        <v>0</v>
      </c>
      <c r="AE1073" t="s">
        <v>6029</v>
      </c>
      <c r="AF1073" s="1">
        <v>46203</v>
      </c>
      <c r="AG1073" t="s">
        <v>6627</v>
      </c>
      <c r="AH1073" t="s">
        <v>6027</v>
      </c>
      <c r="AI1073" t="s">
        <v>6028</v>
      </c>
      <c r="AJ1073" t="s">
        <v>6924</v>
      </c>
      <c r="AK1073">
        <v>444000</v>
      </c>
      <c r="AL1073">
        <v>11455.2</v>
      </c>
      <c r="AM1073">
        <v>432544.8</v>
      </c>
      <c r="AN1073">
        <v>375000</v>
      </c>
      <c r="AO1073">
        <v>57544.800000000003</v>
      </c>
      <c r="AP1073">
        <v>0.13300000000000001</v>
      </c>
    </row>
    <row r="1074" spans="1:42" hidden="1" x14ac:dyDescent="0.35">
      <c r="A1074" t="s">
        <v>1776</v>
      </c>
      <c r="B1074" s="1">
        <v>45104</v>
      </c>
      <c r="C1074" t="s">
        <v>1777</v>
      </c>
      <c r="D1074" t="s">
        <v>221</v>
      </c>
      <c r="E1074">
        <v>1</v>
      </c>
      <c r="F1074" t="s">
        <v>30</v>
      </c>
      <c r="G1074" t="s">
        <v>31</v>
      </c>
      <c r="H1074" t="s">
        <v>17</v>
      </c>
      <c r="I1074" t="s">
        <v>33</v>
      </c>
      <c r="J1074" t="s">
        <v>34</v>
      </c>
      <c r="K1074">
        <v>2023</v>
      </c>
      <c r="L1074" t="s">
        <v>35</v>
      </c>
      <c r="M1074" t="s">
        <v>5966</v>
      </c>
      <c r="N1074" t="s">
        <v>5967</v>
      </c>
      <c r="O1074" t="s">
        <v>5968</v>
      </c>
      <c r="P1074" t="s">
        <v>5899</v>
      </c>
      <c r="Q1074" t="s">
        <v>5969</v>
      </c>
      <c r="R1074">
        <v>11500</v>
      </c>
      <c r="S1074">
        <v>14500</v>
      </c>
      <c r="T1074">
        <v>0.2069</v>
      </c>
      <c r="U1074" t="s">
        <v>5901</v>
      </c>
      <c r="V1074">
        <v>12</v>
      </c>
      <c r="W1074" s="1">
        <v>44903</v>
      </c>
      <c r="X1074" t="s">
        <v>5894</v>
      </c>
      <c r="Y1074">
        <v>217</v>
      </c>
      <c r="Z1074">
        <v>53</v>
      </c>
      <c r="AA1074">
        <v>253</v>
      </c>
      <c r="AB1074">
        <v>61</v>
      </c>
      <c r="AC1074">
        <v>10</v>
      </c>
      <c r="AD1074">
        <v>701500</v>
      </c>
      <c r="AE1074" t="s">
        <v>6025</v>
      </c>
      <c r="AF1074" s="1">
        <v>46203</v>
      </c>
      <c r="AG1074" t="s">
        <v>6650</v>
      </c>
      <c r="AH1074" t="s">
        <v>6027</v>
      </c>
      <c r="AI1074" t="s">
        <v>6028</v>
      </c>
      <c r="AJ1074" t="s">
        <v>6924</v>
      </c>
      <c r="AK1074">
        <v>14500</v>
      </c>
      <c r="AL1074">
        <v>722.1</v>
      </c>
      <c r="AM1074">
        <v>13777.9</v>
      </c>
      <c r="AN1074">
        <v>11500</v>
      </c>
      <c r="AO1074">
        <v>2277.9</v>
      </c>
      <c r="AP1074">
        <v>0.1653</v>
      </c>
    </row>
    <row r="1075" spans="1:42" hidden="1" x14ac:dyDescent="0.35">
      <c r="A1075" t="s">
        <v>1778</v>
      </c>
      <c r="B1075" s="1">
        <v>45029</v>
      </c>
      <c r="C1075" t="s">
        <v>1248</v>
      </c>
      <c r="D1075" t="s">
        <v>78</v>
      </c>
      <c r="E1075">
        <v>2</v>
      </c>
      <c r="F1075" t="s">
        <v>48</v>
      </c>
      <c r="G1075" t="s">
        <v>96</v>
      </c>
      <c r="H1075" t="s">
        <v>32</v>
      </c>
      <c r="I1075" t="s">
        <v>26</v>
      </c>
      <c r="J1075" t="s">
        <v>44</v>
      </c>
      <c r="K1075">
        <v>2023</v>
      </c>
      <c r="L1075" t="s">
        <v>35</v>
      </c>
      <c r="M1075" t="s">
        <v>5992</v>
      </c>
      <c r="N1075" t="s">
        <v>5989</v>
      </c>
      <c r="O1075" t="s">
        <v>5993</v>
      </c>
      <c r="P1075" t="s">
        <v>5899</v>
      </c>
      <c r="Q1075" t="s">
        <v>5994</v>
      </c>
      <c r="R1075">
        <v>850</v>
      </c>
      <c r="S1075">
        <v>1200</v>
      </c>
      <c r="T1075">
        <v>0.29170000000000001</v>
      </c>
      <c r="U1075" t="s">
        <v>5901</v>
      </c>
      <c r="V1075">
        <v>6</v>
      </c>
      <c r="W1075" s="1">
        <v>45066</v>
      </c>
      <c r="X1075" t="s">
        <v>5894</v>
      </c>
      <c r="Y1075">
        <v>275</v>
      </c>
      <c r="Z1075">
        <v>92</v>
      </c>
      <c r="AA1075">
        <v>285</v>
      </c>
      <c r="AB1075">
        <v>78</v>
      </c>
      <c r="AC1075">
        <v>10</v>
      </c>
      <c r="AD1075">
        <v>66300</v>
      </c>
      <c r="AE1075" t="s">
        <v>6025</v>
      </c>
      <c r="AF1075" s="1">
        <v>46203</v>
      </c>
      <c r="AG1075" t="s">
        <v>6198</v>
      </c>
      <c r="AH1075" t="s">
        <v>6035</v>
      </c>
      <c r="AI1075" t="s">
        <v>6028</v>
      </c>
      <c r="AJ1075" t="s">
        <v>6924</v>
      </c>
      <c r="AK1075">
        <v>2400</v>
      </c>
      <c r="AL1075">
        <v>98.16</v>
      </c>
      <c r="AM1075">
        <v>2301.84</v>
      </c>
      <c r="AN1075">
        <v>1700</v>
      </c>
      <c r="AO1075">
        <v>601.84</v>
      </c>
      <c r="AP1075">
        <v>0.26150000000000001</v>
      </c>
    </row>
    <row r="1076" spans="1:42" x14ac:dyDescent="0.35">
      <c r="A1076" t="s">
        <v>1779</v>
      </c>
      <c r="B1076" s="1">
        <v>45197</v>
      </c>
      <c r="C1076" t="s">
        <v>355</v>
      </c>
      <c r="D1076" t="s">
        <v>42</v>
      </c>
      <c r="E1076">
        <v>1</v>
      </c>
      <c r="F1076" t="s">
        <v>66</v>
      </c>
      <c r="G1076" t="s">
        <v>31</v>
      </c>
      <c r="H1076" t="s">
        <v>32</v>
      </c>
      <c r="I1076" t="s">
        <v>43</v>
      </c>
      <c r="J1076" t="s">
        <v>109</v>
      </c>
      <c r="K1076">
        <v>2023</v>
      </c>
      <c r="L1076" t="s">
        <v>60</v>
      </c>
      <c r="M1076" t="s">
        <v>5897</v>
      </c>
      <c r="N1076" t="s">
        <v>5889</v>
      </c>
      <c r="O1076" t="s">
        <v>5898</v>
      </c>
      <c r="P1076" t="s">
        <v>5899</v>
      </c>
      <c r="Q1076" t="s">
        <v>5900</v>
      </c>
      <c r="R1076">
        <v>31000</v>
      </c>
      <c r="S1076">
        <v>38000</v>
      </c>
      <c r="T1076">
        <v>0.1842</v>
      </c>
      <c r="U1076" t="s">
        <v>5901</v>
      </c>
      <c r="V1076">
        <v>12</v>
      </c>
      <c r="W1076" s="1">
        <v>45246</v>
      </c>
      <c r="X1076" t="s">
        <v>5894</v>
      </c>
      <c r="Y1076">
        <v>278</v>
      </c>
      <c r="Z1076">
        <v>80</v>
      </c>
      <c r="AA1076">
        <v>346</v>
      </c>
      <c r="AB1076">
        <v>0</v>
      </c>
      <c r="AC1076">
        <v>10</v>
      </c>
      <c r="AD1076">
        <v>0</v>
      </c>
      <c r="AE1076" t="s">
        <v>6029</v>
      </c>
      <c r="AF1076" s="1">
        <v>46203</v>
      </c>
      <c r="AG1076" t="s">
        <v>6228</v>
      </c>
      <c r="AH1076" t="s">
        <v>6035</v>
      </c>
      <c r="AI1076" t="s">
        <v>6028</v>
      </c>
      <c r="AJ1076" t="s">
        <v>6925</v>
      </c>
      <c r="AK1076">
        <v>38000</v>
      </c>
      <c r="AL1076">
        <v>2720.8</v>
      </c>
      <c r="AM1076">
        <v>35279.199999999997</v>
      </c>
      <c r="AN1076">
        <v>31000</v>
      </c>
      <c r="AO1076">
        <v>4279.2</v>
      </c>
      <c r="AP1076">
        <v>0.12130000000000001</v>
      </c>
    </row>
    <row r="1077" spans="1:42" hidden="1" x14ac:dyDescent="0.35">
      <c r="A1077" t="s">
        <v>1780</v>
      </c>
      <c r="B1077" s="1">
        <v>45071</v>
      </c>
      <c r="C1077" t="s">
        <v>1781</v>
      </c>
      <c r="D1077" t="s">
        <v>82</v>
      </c>
      <c r="E1077">
        <v>2</v>
      </c>
      <c r="F1077" t="s">
        <v>24</v>
      </c>
      <c r="G1077" t="s">
        <v>96</v>
      </c>
      <c r="H1077" t="s">
        <v>25</v>
      </c>
      <c r="I1077" t="s">
        <v>43</v>
      </c>
      <c r="J1077" t="s">
        <v>75</v>
      </c>
      <c r="K1077">
        <v>2023</v>
      </c>
      <c r="L1077" t="s">
        <v>35</v>
      </c>
      <c r="M1077" t="s">
        <v>5895</v>
      </c>
      <c r="N1077" t="s">
        <v>5889</v>
      </c>
      <c r="O1077" t="s">
        <v>5890</v>
      </c>
      <c r="P1077" t="s">
        <v>5891</v>
      </c>
      <c r="Q1077" t="s">
        <v>5896</v>
      </c>
      <c r="R1077">
        <v>78000</v>
      </c>
      <c r="S1077">
        <v>95000</v>
      </c>
      <c r="T1077">
        <v>0.1789</v>
      </c>
      <c r="U1077" t="s">
        <v>5893</v>
      </c>
      <c r="V1077">
        <v>12</v>
      </c>
      <c r="W1077" s="1">
        <v>45187</v>
      </c>
      <c r="X1077" t="s">
        <v>5894</v>
      </c>
      <c r="Y1077">
        <v>351</v>
      </c>
      <c r="Z1077">
        <v>112</v>
      </c>
      <c r="AA1077">
        <v>335</v>
      </c>
      <c r="AB1077">
        <v>32</v>
      </c>
      <c r="AC1077">
        <v>10</v>
      </c>
      <c r="AD1077">
        <v>2496000</v>
      </c>
      <c r="AE1077" t="s">
        <v>6025</v>
      </c>
      <c r="AF1077" s="1">
        <v>46203</v>
      </c>
      <c r="AG1077" t="s">
        <v>6651</v>
      </c>
      <c r="AH1077" t="s">
        <v>6027</v>
      </c>
      <c r="AI1077" t="s">
        <v>6028</v>
      </c>
      <c r="AJ1077" t="s">
        <v>6924</v>
      </c>
      <c r="AK1077">
        <v>190000</v>
      </c>
      <c r="AL1077">
        <v>10203</v>
      </c>
      <c r="AM1077">
        <v>179797</v>
      </c>
      <c r="AN1077">
        <v>156000</v>
      </c>
      <c r="AO1077">
        <v>23797</v>
      </c>
      <c r="AP1077">
        <v>0.13239999999999999</v>
      </c>
    </row>
    <row r="1078" spans="1:42" hidden="1" x14ac:dyDescent="0.35">
      <c r="A1078" t="s">
        <v>1782</v>
      </c>
      <c r="B1078" s="1">
        <v>45087</v>
      </c>
      <c r="C1078" t="s">
        <v>976</v>
      </c>
      <c r="D1078" t="s">
        <v>173</v>
      </c>
      <c r="E1078">
        <v>1</v>
      </c>
      <c r="F1078" t="s">
        <v>48</v>
      </c>
      <c r="G1078" t="s">
        <v>16</v>
      </c>
      <c r="H1078" t="s">
        <v>32</v>
      </c>
      <c r="I1078" t="s">
        <v>43</v>
      </c>
      <c r="J1078" t="s">
        <v>34</v>
      </c>
      <c r="K1078">
        <v>2023</v>
      </c>
      <c r="L1078" t="s">
        <v>35</v>
      </c>
      <c r="M1078" t="s">
        <v>5904</v>
      </c>
      <c r="N1078" t="s">
        <v>5889</v>
      </c>
      <c r="O1078" t="s">
        <v>5898</v>
      </c>
      <c r="P1078" t="s">
        <v>5899</v>
      </c>
      <c r="Q1078" t="s">
        <v>5905</v>
      </c>
      <c r="R1078">
        <v>12500</v>
      </c>
      <c r="S1078">
        <v>15500</v>
      </c>
      <c r="T1078">
        <v>0.19350000000000001</v>
      </c>
      <c r="U1078" t="s">
        <v>5901</v>
      </c>
      <c r="V1078">
        <v>12</v>
      </c>
      <c r="W1078" s="1">
        <v>45140</v>
      </c>
      <c r="X1078" t="s">
        <v>5894</v>
      </c>
      <c r="Y1078">
        <v>313</v>
      </c>
      <c r="Z1078">
        <v>58</v>
      </c>
      <c r="AA1078">
        <v>294</v>
      </c>
      <c r="AB1078">
        <v>65</v>
      </c>
      <c r="AC1078">
        <v>10</v>
      </c>
      <c r="AD1078">
        <v>812500</v>
      </c>
      <c r="AE1078" t="s">
        <v>6025</v>
      </c>
      <c r="AF1078" s="1">
        <v>46203</v>
      </c>
      <c r="AG1078" t="s">
        <v>6484</v>
      </c>
      <c r="AH1078" t="s">
        <v>6027</v>
      </c>
      <c r="AI1078" t="s">
        <v>6028</v>
      </c>
      <c r="AJ1078" t="s">
        <v>6924</v>
      </c>
      <c r="AK1078">
        <v>15500</v>
      </c>
      <c r="AL1078">
        <v>1122.2</v>
      </c>
      <c r="AM1078">
        <v>14377.8</v>
      </c>
      <c r="AN1078">
        <v>12500</v>
      </c>
      <c r="AO1078">
        <v>1877.8</v>
      </c>
      <c r="AP1078">
        <v>0.13059999999999999</v>
      </c>
    </row>
    <row r="1079" spans="1:42" hidden="1" x14ac:dyDescent="0.35">
      <c r="A1079" t="s">
        <v>1783</v>
      </c>
      <c r="B1079" s="1">
        <v>45092</v>
      </c>
      <c r="C1079" t="s">
        <v>1109</v>
      </c>
      <c r="D1079" t="s">
        <v>29</v>
      </c>
      <c r="E1079">
        <v>1</v>
      </c>
      <c r="F1079" t="s">
        <v>58</v>
      </c>
      <c r="G1079" t="s">
        <v>31</v>
      </c>
      <c r="H1079" t="s">
        <v>32</v>
      </c>
      <c r="I1079" t="s">
        <v>26</v>
      </c>
      <c r="J1079" t="s">
        <v>34</v>
      </c>
      <c r="K1079">
        <v>2023</v>
      </c>
      <c r="L1079" t="s">
        <v>35</v>
      </c>
      <c r="M1079" t="s">
        <v>5985</v>
      </c>
      <c r="N1079" t="s">
        <v>5974</v>
      </c>
      <c r="O1079" t="s">
        <v>5986</v>
      </c>
      <c r="P1079" t="s">
        <v>5979</v>
      </c>
      <c r="Q1079" t="s">
        <v>5987</v>
      </c>
      <c r="R1079">
        <v>500</v>
      </c>
      <c r="S1079">
        <v>750</v>
      </c>
      <c r="T1079">
        <v>0.33329999999999999</v>
      </c>
      <c r="U1079" t="s">
        <v>5920</v>
      </c>
      <c r="V1079">
        <v>24</v>
      </c>
      <c r="W1079" s="1">
        <v>45007</v>
      </c>
      <c r="X1079" t="s">
        <v>5894</v>
      </c>
      <c r="Y1079">
        <v>294</v>
      </c>
      <c r="Z1079">
        <v>81</v>
      </c>
      <c r="AA1079">
        <v>264</v>
      </c>
      <c r="AB1079">
        <v>82</v>
      </c>
      <c r="AC1079">
        <v>10</v>
      </c>
      <c r="AD1079">
        <v>41000</v>
      </c>
      <c r="AE1079" t="s">
        <v>6025</v>
      </c>
      <c r="AF1079" s="1">
        <v>46203</v>
      </c>
      <c r="AG1079" t="s">
        <v>6548</v>
      </c>
      <c r="AH1079" t="s">
        <v>6027</v>
      </c>
      <c r="AI1079" t="s">
        <v>6028</v>
      </c>
      <c r="AJ1079" t="s">
        <v>6924</v>
      </c>
      <c r="AK1079">
        <v>750</v>
      </c>
      <c r="AL1079">
        <v>20.85</v>
      </c>
      <c r="AM1079">
        <v>729.15</v>
      </c>
      <c r="AN1079">
        <v>500</v>
      </c>
      <c r="AO1079">
        <v>229.15</v>
      </c>
      <c r="AP1079">
        <v>0.31430000000000002</v>
      </c>
    </row>
    <row r="1080" spans="1:42" hidden="1" x14ac:dyDescent="0.35">
      <c r="A1080" t="s">
        <v>1784</v>
      </c>
      <c r="B1080" s="1">
        <v>44994</v>
      </c>
      <c r="C1080" t="s">
        <v>1785</v>
      </c>
      <c r="D1080" t="s">
        <v>95</v>
      </c>
      <c r="E1080">
        <v>3</v>
      </c>
      <c r="F1080" t="s">
        <v>30</v>
      </c>
      <c r="G1080" t="s">
        <v>16</v>
      </c>
      <c r="H1080" t="s">
        <v>17</v>
      </c>
      <c r="I1080" t="s">
        <v>43</v>
      </c>
      <c r="J1080" t="s">
        <v>39</v>
      </c>
      <c r="K1080">
        <v>2023</v>
      </c>
      <c r="L1080" t="s">
        <v>20</v>
      </c>
      <c r="M1080" t="s">
        <v>5948</v>
      </c>
      <c r="N1080" t="s">
        <v>5949</v>
      </c>
      <c r="O1080" t="s">
        <v>5950</v>
      </c>
      <c r="P1080" t="s">
        <v>5951</v>
      </c>
      <c r="Q1080" t="s">
        <v>5952</v>
      </c>
      <c r="R1080">
        <v>2900</v>
      </c>
      <c r="S1080">
        <v>3800</v>
      </c>
      <c r="T1080">
        <v>0.23680000000000001</v>
      </c>
      <c r="U1080" t="s">
        <v>5940</v>
      </c>
      <c r="V1080">
        <v>12</v>
      </c>
      <c r="W1080" s="1">
        <v>45359</v>
      </c>
      <c r="X1080" t="s">
        <v>5894</v>
      </c>
      <c r="Y1080">
        <v>220</v>
      </c>
      <c r="Z1080">
        <v>49</v>
      </c>
      <c r="AA1080">
        <v>227</v>
      </c>
      <c r="AB1080">
        <v>23</v>
      </c>
      <c r="AC1080">
        <v>10</v>
      </c>
      <c r="AD1080">
        <v>66700</v>
      </c>
      <c r="AE1080" t="s">
        <v>6025</v>
      </c>
      <c r="AF1080" s="1">
        <v>46203</v>
      </c>
      <c r="AG1080" t="s">
        <v>6652</v>
      </c>
      <c r="AH1080" t="s">
        <v>6035</v>
      </c>
      <c r="AI1080" t="s">
        <v>6028</v>
      </c>
      <c r="AJ1080" t="s">
        <v>6924</v>
      </c>
      <c r="AK1080">
        <v>11400</v>
      </c>
      <c r="AL1080">
        <v>454.86</v>
      </c>
      <c r="AM1080">
        <v>10945.14</v>
      </c>
      <c r="AN1080">
        <v>8700</v>
      </c>
      <c r="AO1080">
        <v>2245.14</v>
      </c>
      <c r="AP1080">
        <v>0.2051</v>
      </c>
    </row>
    <row r="1081" spans="1:42" x14ac:dyDescent="0.35">
      <c r="A1081" t="s">
        <v>1786</v>
      </c>
      <c r="B1081" s="1">
        <v>44949</v>
      </c>
      <c r="C1081" t="s">
        <v>800</v>
      </c>
      <c r="D1081" t="s">
        <v>195</v>
      </c>
      <c r="E1081">
        <v>1</v>
      </c>
      <c r="F1081" t="s">
        <v>24</v>
      </c>
      <c r="G1081" t="s">
        <v>16</v>
      </c>
      <c r="H1081" t="s">
        <v>17</v>
      </c>
      <c r="I1081" t="s">
        <v>43</v>
      </c>
      <c r="J1081" t="s">
        <v>112</v>
      </c>
      <c r="K1081">
        <v>2023</v>
      </c>
      <c r="L1081" t="s">
        <v>20</v>
      </c>
      <c r="M1081" t="s">
        <v>5912</v>
      </c>
      <c r="N1081" t="s">
        <v>5913</v>
      </c>
      <c r="O1081" t="s">
        <v>5914</v>
      </c>
      <c r="P1081" t="s">
        <v>5891</v>
      </c>
      <c r="Q1081" t="s">
        <v>5915</v>
      </c>
      <c r="R1081">
        <v>125000</v>
      </c>
      <c r="S1081">
        <v>148000</v>
      </c>
      <c r="T1081">
        <v>0.15540000000000001</v>
      </c>
      <c r="U1081" t="s">
        <v>5893</v>
      </c>
      <c r="V1081">
        <v>12</v>
      </c>
      <c r="W1081" s="1">
        <v>44787</v>
      </c>
      <c r="X1081" t="s">
        <v>5894</v>
      </c>
      <c r="Y1081">
        <v>168</v>
      </c>
      <c r="Z1081">
        <v>62</v>
      </c>
      <c r="AA1081">
        <v>271</v>
      </c>
      <c r="AB1081">
        <v>0</v>
      </c>
      <c r="AC1081">
        <v>10</v>
      </c>
      <c r="AD1081">
        <v>0</v>
      </c>
      <c r="AE1081" t="s">
        <v>6029</v>
      </c>
      <c r="AF1081" s="1">
        <v>46203</v>
      </c>
      <c r="AG1081" t="s">
        <v>6446</v>
      </c>
      <c r="AH1081" t="s">
        <v>6035</v>
      </c>
      <c r="AI1081" t="s">
        <v>6028</v>
      </c>
      <c r="AJ1081" t="s">
        <v>6924</v>
      </c>
      <c r="AK1081">
        <v>148000</v>
      </c>
      <c r="AL1081">
        <v>20098.400000000001</v>
      </c>
      <c r="AM1081">
        <v>127901.6</v>
      </c>
      <c r="AN1081">
        <v>125000</v>
      </c>
      <c r="AO1081">
        <v>2901.6</v>
      </c>
      <c r="AP1081">
        <v>2.2700000000000001E-2</v>
      </c>
    </row>
    <row r="1082" spans="1:42" hidden="1" x14ac:dyDescent="0.35">
      <c r="A1082" t="s">
        <v>1787</v>
      </c>
      <c r="B1082" s="1">
        <v>45256</v>
      </c>
      <c r="C1082" t="s">
        <v>262</v>
      </c>
      <c r="D1082" t="s">
        <v>70</v>
      </c>
      <c r="E1082">
        <v>1</v>
      </c>
      <c r="F1082" t="s">
        <v>24</v>
      </c>
      <c r="G1082" t="s">
        <v>16</v>
      </c>
      <c r="H1082" t="s">
        <v>32</v>
      </c>
      <c r="I1082" t="s">
        <v>18</v>
      </c>
      <c r="J1082" t="s">
        <v>50</v>
      </c>
      <c r="K1082">
        <v>2023</v>
      </c>
      <c r="L1082" t="s">
        <v>51</v>
      </c>
      <c r="M1082" t="s">
        <v>5970</v>
      </c>
      <c r="N1082" t="s">
        <v>5949</v>
      </c>
      <c r="O1082" t="s">
        <v>5971</v>
      </c>
      <c r="P1082" t="s">
        <v>5922</v>
      </c>
      <c r="Q1082" t="s">
        <v>5972</v>
      </c>
      <c r="R1082">
        <v>9500</v>
      </c>
      <c r="S1082">
        <v>12000</v>
      </c>
      <c r="T1082">
        <v>0.20830000000000001</v>
      </c>
      <c r="U1082" t="s">
        <v>5920</v>
      </c>
      <c r="V1082">
        <v>12</v>
      </c>
      <c r="W1082" s="1">
        <v>44840</v>
      </c>
      <c r="X1082" t="s">
        <v>5894</v>
      </c>
      <c r="Y1082">
        <v>160</v>
      </c>
      <c r="Z1082">
        <v>82</v>
      </c>
      <c r="AA1082">
        <v>171</v>
      </c>
      <c r="AB1082">
        <v>27</v>
      </c>
      <c r="AC1082">
        <v>10</v>
      </c>
      <c r="AD1082">
        <v>256500</v>
      </c>
      <c r="AE1082" t="s">
        <v>6025</v>
      </c>
      <c r="AF1082" s="1">
        <v>46203</v>
      </c>
      <c r="AG1082" t="s">
        <v>6160</v>
      </c>
      <c r="AH1082" t="s">
        <v>6027</v>
      </c>
      <c r="AI1082" t="s">
        <v>6028</v>
      </c>
      <c r="AJ1082" t="s">
        <v>6925</v>
      </c>
      <c r="AK1082">
        <v>12000</v>
      </c>
      <c r="AL1082">
        <v>676.8</v>
      </c>
      <c r="AM1082">
        <v>11323.2</v>
      </c>
      <c r="AN1082">
        <v>9500</v>
      </c>
      <c r="AO1082">
        <v>1823.2</v>
      </c>
      <c r="AP1082">
        <v>0.161</v>
      </c>
    </row>
    <row r="1083" spans="1:42" hidden="1" x14ac:dyDescent="0.35">
      <c r="A1083" t="s">
        <v>1788</v>
      </c>
      <c r="B1083" s="1">
        <v>45270</v>
      </c>
      <c r="C1083" t="s">
        <v>331</v>
      </c>
      <c r="D1083" t="s">
        <v>29</v>
      </c>
      <c r="E1083">
        <v>2</v>
      </c>
      <c r="F1083" t="s">
        <v>24</v>
      </c>
      <c r="G1083" t="s">
        <v>16</v>
      </c>
      <c r="H1083" t="s">
        <v>25</v>
      </c>
      <c r="I1083" t="s">
        <v>26</v>
      </c>
      <c r="J1083" t="s">
        <v>155</v>
      </c>
      <c r="K1083">
        <v>2023</v>
      </c>
      <c r="L1083" t="s">
        <v>51</v>
      </c>
      <c r="M1083" t="s">
        <v>5985</v>
      </c>
      <c r="N1083" t="s">
        <v>5974</v>
      </c>
      <c r="O1083" t="s">
        <v>5986</v>
      </c>
      <c r="P1083" t="s">
        <v>5979</v>
      </c>
      <c r="Q1083" t="s">
        <v>5987</v>
      </c>
      <c r="R1083">
        <v>500</v>
      </c>
      <c r="S1083">
        <v>750</v>
      </c>
      <c r="T1083">
        <v>0.33329999999999999</v>
      </c>
      <c r="U1083" t="s">
        <v>5920</v>
      </c>
      <c r="V1083">
        <v>24</v>
      </c>
      <c r="W1083" s="1">
        <v>45007</v>
      </c>
      <c r="X1083" t="s">
        <v>5894</v>
      </c>
      <c r="Y1083">
        <v>294</v>
      </c>
      <c r="Z1083">
        <v>81</v>
      </c>
      <c r="AA1083">
        <v>264</v>
      </c>
      <c r="AB1083">
        <v>82</v>
      </c>
      <c r="AC1083">
        <v>10</v>
      </c>
      <c r="AD1083">
        <v>41000</v>
      </c>
      <c r="AE1083" t="s">
        <v>6025</v>
      </c>
      <c r="AF1083" s="1">
        <v>46203</v>
      </c>
      <c r="AG1083" t="s">
        <v>6212</v>
      </c>
      <c r="AH1083" t="s">
        <v>6027</v>
      </c>
      <c r="AI1083" t="s">
        <v>6028</v>
      </c>
      <c r="AJ1083" t="s">
        <v>6925</v>
      </c>
      <c r="AK1083">
        <v>1500</v>
      </c>
      <c r="AL1083">
        <v>140.85</v>
      </c>
      <c r="AM1083">
        <v>1359.15</v>
      </c>
      <c r="AN1083">
        <v>1000</v>
      </c>
      <c r="AO1083">
        <v>359.15</v>
      </c>
      <c r="AP1083">
        <v>0.26419999999999999</v>
      </c>
    </row>
    <row r="1084" spans="1:42" hidden="1" x14ac:dyDescent="0.35">
      <c r="A1084" t="s">
        <v>1789</v>
      </c>
      <c r="B1084" s="1">
        <v>44955</v>
      </c>
      <c r="C1084" t="s">
        <v>929</v>
      </c>
      <c r="D1084" t="s">
        <v>173</v>
      </c>
      <c r="E1084">
        <v>1</v>
      </c>
      <c r="F1084" t="s">
        <v>58</v>
      </c>
      <c r="G1084" t="s">
        <v>71</v>
      </c>
      <c r="H1084" t="s">
        <v>32</v>
      </c>
      <c r="I1084" t="s">
        <v>43</v>
      </c>
      <c r="J1084" t="s">
        <v>112</v>
      </c>
      <c r="K1084">
        <v>2023</v>
      </c>
      <c r="L1084" t="s">
        <v>20</v>
      </c>
      <c r="M1084" t="s">
        <v>5904</v>
      </c>
      <c r="N1084" t="s">
        <v>5889</v>
      </c>
      <c r="O1084" t="s">
        <v>5898</v>
      </c>
      <c r="P1084" t="s">
        <v>5899</v>
      </c>
      <c r="Q1084" t="s">
        <v>5905</v>
      </c>
      <c r="R1084">
        <v>12500</v>
      </c>
      <c r="S1084">
        <v>15500</v>
      </c>
      <c r="T1084">
        <v>0.19350000000000001</v>
      </c>
      <c r="U1084" t="s">
        <v>5901</v>
      </c>
      <c r="V1084">
        <v>12</v>
      </c>
      <c r="W1084" s="1">
        <v>45140</v>
      </c>
      <c r="X1084" t="s">
        <v>5894</v>
      </c>
      <c r="Y1084">
        <v>313</v>
      </c>
      <c r="Z1084">
        <v>58</v>
      </c>
      <c r="AA1084">
        <v>294</v>
      </c>
      <c r="AB1084">
        <v>65</v>
      </c>
      <c r="AC1084">
        <v>10</v>
      </c>
      <c r="AD1084">
        <v>812500</v>
      </c>
      <c r="AE1084" t="s">
        <v>6025</v>
      </c>
      <c r="AF1084" s="1">
        <v>46203</v>
      </c>
      <c r="AG1084" t="s">
        <v>6492</v>
      </c>
      <c r="AH1084" t="s">
        <v>6027</v>
      </c>
      <c r="AI1084" t="s">
        <v>6028</v>
      </c>
      <c r="AJ1084" t="s">
        <v>6924</v>
      </c>
      <c r="AK1084">
        <v>15500</v>
      </c>
      <c r="AL1084">
        <v>2176.1999999999998</v>
      </c>
      <c r="AM1084">
        <v>13323.8</v>
      </c>
      <c r="AN1084">
        <v>12500</v>
      </c>
      <c r="AO1084">
        <v>823.8</v>
      </c>
      <c r="AP1084">
        <v>6.1800000000000001E-2</v>
      </c>
    </row>
    <row r="1085" spans="1:42" hidden="1" x14ac:dyDescent="0.35">
      <c r="A1085" t="s">
        <v>1790</v>
      </c>
      <c r="B1085" s="1">
        <v>45059</v>
      </c>
      <c r="C1085" t="s">
        <v>326</v>
      </c>
      <c r="D1085" t="s">
        <v>205</v>
      </c>
      <c r="E1085">
        <v>2</v>
      </c>
      <c r="F1085" t="s">
        <v>24</v>
      </c>
      <c r="G1085" t="s">
        <v>31</v>
      </c>
      <c r="H1085" t="s">
        <v>17</v>
      </c>
      <c r="I1085" t="s">
        <v>33</v>
      </c>
      <c r="J1085" t="s">
        <v>75</v>
      </c>
      <c r="K1085">
        <v>2023</v>
      </c>
      <c r="L1085" t="s">
        <v>35</v>
      </c>
      <c r="M1085" t="s">
        <v>6003</v>
      </c>
      <c r="N1085" t="s">
        <v>5989</v>
      </c>
      <c r="O1085" t="s">
        <v>6004</v>
      </c>
      <c r="P1085" t="s">
        <v>6005</v>
      </c>
      <c r="Q1085" t="s">
        <v>6006</v>
      </c>
      <c r="R1085">
        <v>420</v>
      </c>
      <c r="S1085">
        <v>650</v>
      </c>
      <c r="T1085">
        <v>0.3538</v>
      </c>
      <c r="U1085" t="s">
        <v>5909</v>
      </c>
      <c r="V1085">
        <v>6</v>
      </c>
      <c r="W1085" s="1">
        <v>45071</v>
      </c>
      <c r="X1085" t="s">
        <v>5894</v>
      </c>
      <c r="Y1085">
        <v>160</v>
      </c>
      <c r="Z1085">
        <v>85</v>
      </c>
      <c r="AA1085">
        <v>167</v>
      </c>
      <c r="AB1085">
        <v>56</v>
      </c>
      <c r="AC1085">
        <v>10</v>
      </c>
      <c r="AD1085">
        <v>23520</v>
      </c>
      <c r="AE1085" t="s">
        <v>6025</v>
      </c>
      <c r="AF1085" s="1">
        <v>46203</v>
      </c>
      <c r="AG1085" t="s">
        <v>6209</v>
      </c>
      <c r="AH1085" t="s">
        <v>6035</v>
      </c>
      <c r="AI1085" t="s">
        <v>6028</v>
      </c>
      <c r="AJ1085" t="s">
        <v>6924</v>
      </c>
      <c r="AK1085">
        <v>1300</v>
      </c>
      <c r="AL1085">
        <v>57.2</v>
      </c>
      <c r="AM1085">
        <v>1242.8</v>
      </c>
      <c r="AN1085">
        <v>840</v>
      </c>
      <c r="AO1085">
        <v>402.8</v>
      </c>
      <c r="AP1085">
        <v>0.3241</v>
      </c>
    </row>
    <row r="1086" spans="1:42" hidden="1" x14ac:dyDescent="0.35">
      <c r="A1086" t="s">
        <v>1791</v>
      </c>
      <c r="B1086" s="1">
        <v>45226</v>
      </c>
      <c r="C1086" t="s">
        <v>1792</v>
      </c>
      <c r="D1086" t="s">
        <v>140</v>
      </c>
      <c r="E1086">
        <v>2</v>
      </c>
      <c r="F1086" t="s">
        <v>48</v>
      </c>
      <c r="G1086" t="s">
        <v>16</v>
      </c>
      <c r="H1086" t="s">
        <v>25</v>
      </c>
      <c r="I1086" t="s">
        <v>33</v>
      </c>
      <c r="J1086" t="s">
        <v>55</v>
      </c>
      <c r="K1086">
        <v>2023</v>
      </c>
      <c r="L1086" t="s">
        <v>51</v>
      </c>
      <c r="M1086" t="s">
        <v>5944</v>
      </c>
      <c r="N1086" t="s">
        <v>5931</v>
      </c>
      <c r="O1086" t="s">
        <v>5945</v>
      </c>
      <c r="P1086" t="s">
        <v>5946</v>
      </c>
      <c r="Q1086" t="s">
        <v>5947</v>
      </c>
      <c r="R1086">
        <v>6500</v>
      </c>
      <c r="S1086">
        <v>8500</v>
      </c>
      <c r="T1086">
        <v>0.23530000000000001</v>
      </c>
      <c r="U1086" t="s">
        <v>5940</v>
      </c>
      <c r="V1086">
        <v>6</v>
      </c>
      <c r="W1086" s="1">
        <v>44693</v>
      </c>
      <c r="X1086" t="s">
        <v>5894</v>
      </c>
      <c r="Y1086">
        <v>116</v>
      </c>
      <c r="Z1086">
        <v>117</v>
      </c>
      <c r="AA1086">
        <v>124</v>
      </c>
      <c r="AB1086">
        <v>67</v>
      </c>
      <c r="AC1086">
        <v>10</v>
      </c>
      <c r="AD1086">
        <v>435500</v>
      </c>
      <c r="AE1086" t="s">
        <v>6025</v>
      </c>
      <c r="AF1086" s="1">
        <v>46203</v>
      </c>
      <c r="AG1086" t="s">
        <v>6653</v>
      </c>
      <c r="AH1086" t="s">
        <v>6035</v>
      </c>
      <c r="AI1086" t="s">
        <v>6028</v>
      </c>
      <c r="AJ1086" t="s">
        <v>6925</v>
      </c>
      <c r="AK1086">
        <v>17000</v>
      </c>
      <c r="AL1086">
        <v>1239.3</v>
      </c>
      <c r="AM1086">
        <v>15760.7</v>
      </c>
      <c r="AN1086">
        <v>13000</v>
      </c>
      <c r="AO1086">
        <v>2760.7</v>
      </c>
      <c r="AP1086">
        <v>0.17519999999999999</v>
      </c>
    </row>
    <row r="1087" spans="1:42" hidden="1" x14ac:dyDescent="0.35">
      <c r="A1087" t="s">
        <v>1793</v>
      </c>
      <c r="B1087" s="1">
        <v>44972</v>
      </c>
      <c r="C1087" t="s">
        <v>1794</v>
      </c>
      <c r="D1087" t="s">
        <v>216</v>
      </c>
      <c r="E1087">
        <v>1</v>
      </c>
      <c r="F1087" t="s">
        <v>48</v>
      </c>
      <c r="G1087" t="s">
        <v>71</v>
      </c>
      <c r="H1087" t="s">
        <v>17</v>
      </c>
      <c r="I1087" t="s">
        <v>26</v>
      </c>
      <c r="J1087" t="s">
        <v>19</v>
      </c>
      <c r="K1087">
        <v>2023</v>
      </c>
      <c r="L1087" t="s">
        <v>20</v>
      </c>
      <c r="M1087" t="s">
        <v>5999</v>
      </c>
      <c r="N1087" t="s">
        <v>5989</v>
      </c>
      <c r="O1087" t="s">
        <v>6000</v>
      </c>
      <c r="P1087" t="s">
        <v>6001</v>
      </c>
      <c r="Q1087" t="s">
        <v>6002</v>
      </c>
      <c r="R1087">
        <v>300</v>
      </c>
      <c r="S1087">
        <v>500</v>
      </c>
      <c r="T1087">
        <v>0.4</v>
      </c>
      <c r="U1087" t="s">
        <v>5940</v>
      </c>
      <c r="V1087">
        <v>3</v>
      </c>
      <c r="W1087" s="1">
        <v>45115</v>
      </c>
      <c r="X1087" t="s">
        <v>5894</v>
      </c>
      <c r="Y1087">
        <v>197</v>
      </c>
      <c r="Z1087">
        <v>100</v>
      </c>
      <c r="AA1087">
        <v>205</v>
      </c>
      <c r="AB1087">
        <v>66</v>
      </c>
      <c r="AC1087">
        <v>10</v>
      </c>
      <c r="AD1087">
        <v>19800</v>
      </c>
      <c r="AE1087" t="s">
        <v>6025</v>
      </c>
      <c r="AF1087" s="1">
        <v>46203</v>
      </c>
      <c r="AG1087" t="s">
        <v>6654</v>
      </c>
      <c r="AH1087" t="s">
        <v>6027</v>
      </c>
      <c r="AI1087" t="s">
        <v>6028</v>
      </c>
      <c r="AJ1087" t="s">
        <v>6924</v>
      </c>
      <c r="AK1087">
        <v>500</v>
      </c>
      <c r="AL1087">
        <v>37.299999999999997</v>
      </c>
      <c r="AM1087">
        <v>462.7</v>
      </c>
      <c r="AN1087">
        <v>300</v>
      </c>
      <c r="AO1087">
        <v>162.69999999999999</v>
      </c>
      <c r="AP1087">
        <v>0.35160000000000002</v>
      </c>
    </row>
    <row r="1088" spans="1:42" hidden="1" x14ac:dyDescent="0.35">
      <c r="A1088" t="s">
        <v>1795</v>
      </c>
      <c r="B1088" s="1">
        <v>45180</v>
      </c>
      <c r="C1088" t="s">
        <v>1796</v>
      </c>
      <c r="D1088" t="s">
        <v>87</v>
      </c>
      <c r="E1088">
        <v>2</v>
      </c>
      <c r="F1088" t="s">
        <v>58</v>
      </c>
      <c r="G1088" t="s">
        <v>31</v>
      </c>
      <c r="H1088" t="s">
        <v>32</v>
      </c>
      <c r="I1088" t="s">
        <v>43</v>
      </c>
      <c r="J1088" t="s">
        <v>109</v>
      </c>
      <c r="K1088">
        <v>2023</v>
      </c>
      <c r="L1088" t="s">
        <v>60</v>
      </c>
      <c r="M1088" t="s">
        <v>5924</v>
      </c>
      <c r="N1088" t="s">
        <v>5913</v>
      </c>
      <c r="O1088" t="s">
        <v>5917</v>
      </c>
      <c r="P1088" t="s">
        <v>5925</v>
      </c>
      <c r="Q1088" t="s">
        <v>5926</v>
      </c>
      <c r="R1088">
        <v>46000</v>
      </c>
      <c r="S1088">
        <v>56000</v>
      </c>
      <c r="T1088">
        <v>0.17860000000000001</v>
      </c>
      <c r="U1088" t="s">
        <v>5920</v>
      </c>
      <c r="V1088">
        <v>12</v>
      </c>
      <c r="W1088" s="1">
        <v>44847</v>
      </c>
      <c r="X1088" t="s">
        <v>5894</v>
      </c>
      <c r="Y1088">
        <v>224</v>
      </c>
      <c r="Z1088">
        <v>96</v>
      </c>
      <c r="AA1088">
        <v>304</v>
      </c>
      <c r="AB1088">
        <v>54</v>
      </c>
      <c r="AC1088">
        <v>10</v>
      </c>
      <c r="AD1088">
        <v>2484000</v>
      </c>
      <c r="AE1088" t="s">
        <v>6025</v>
      </c>
      <c r="AF1088" s="1">
        <v>46203</v>
      </c>
      <c r="AG1088" t="s">
        <v>6655</v>
      </c>
      <c r="AH1088" t="s">
        <v>6035</v>
      </c>
      <c r="AI1088" t="s">
        <v>6028</v>
      </c>
      <c r="AJ1088" t="s">
        <v>6925</v>
      </c>
      <c r="AK1088">
        <v>112000</v>
      </c>
      <c r="AL1088">
        <v>13608</v>
      </c>
      <c r="AM1088">
        <v>98392</v>
      </c>
      <c r="AN1088">
        <v>92000</v>
      </c>
      <c r="AO1088">
        <v>6392</v>
      </c>
      <c r="AP1088">
        <v>6.5000000000000002E-2</v>
      </c>
    </row>
    <row r="1089" spans="1:42" hidden="1" x14ac:dyDescent="0.35">
      <c r="A1089" t="s">
        <v>1797</v>
      </c>
      <c r="B1089" s="1">
        <v>44959</v>
      </c>
      <c r="C1089" t="s">
        <v>598</v>
      </c>
      <c r="D1089" t="s">
        <v>47</v>
      </c>
      <c r="E1089">
        <v>1</v>
      </c>
      <c r="F1089" t="s">
        <v>15</v>
      </c>
      <c r="G1089" t="s">
        <v>96</v>
      </c>
      <c r="H1089" t="s">
        <v>17</v>
      </c>
      <c r="I1089" t="s">
        <v>33</v>
      </c>
      <c r="J1089" t="s">
        <v>19</v>
      </c>
      <c r="K1089">
        <v>2023</v>
      </c>
      <c r="L1089" t="s">
        <v>20</v>
      </c>
      <c r="M1089" t="s">
        <v>5995</v>
      </c>
      <c r="N1089" t="s">
        <v>5989</v>
      </c>
      <c r="O1089" t="s">
        <v>5996</v>
      </c>
      <c r="P1089" t="s">
        <v>5997</v>
      </c>
      <c r="Q1089" t="s">
        <v>5998</v>
      </c>
      <c r="R1089">
        <v>280</v>
      </c>
      <c r="S1089">
        <v>450</v>
      </c>
      <c r="T1089">
        <v>0.37780000000000002</v>
      </c>
      <c r="U1089" t="s">
        <v>5909</v>
      </c>
      <c r="V1089">
        <v>6</v>
      </c>
      <c r="W1089" s="1">
        <v>45144</v>
      </c>
      <c r="X1089" t="s">
        <v>5894</v>
      </c>
      <c r="Y1089">
        <v>217</v>
      </c>
      <c r="Z1089">
        <v>86</v>
      </c>
      <c r="AA1089">
        <v>212</v>
      </c>
      <c r="AB1089">
        <v>73</v>
      </c>
      <c r="AC1089">
        <v>10</v>
      </c>
      <c r="AD1089">
        <v>20440</v>
      </c>
      <c r="AE1089" t="s">
        <v>6025</v>
      </c>
      <c r="AF1089" s="1">
        <v>46203</v>
      </c>
      <c r="AG1089" t="s">
        <v>6359</v>
      </c>
      <c r="AH1089" t="s">
        <v>6027</v>
      </c>
      <c r="AI1089" t="s">
        <v>6028</v>
      </c>
      <c r="AJ1089" t="s">
        <v>6924</v>
      </c>
      <c r="AK1089">
        <v>450</v>
      </c>
      <c r="AL1089">
        <v>4</v>
      </c>
      <c r="AM1089">
        <v>446</v>
      </c>
      <c r="AN1089">
        <v>280</v>
      </c>
      <c r="AO1089">
        <v>166</v>
      </c>
      <c r="AP1089">
        <v>0.37219999999999998</v>
      </c>
    </row>
    <row r="1090" spans="1:42" hidden="1" x14ac:dyDescent="0.35">
      <c r="A1090" t="s">
        <v>1798</v>
      </c>
      <c r="B1090" s="1">
        <v>45100</v>
      </c>
      <c r="C1090" t="s">
        <v>734</v>
      </c>
      <c r="D1090" t="s">
        <v>439</v>
      </c>
      <c r="E1090">
        <v>1</v>
      </c>
      <c r="F1090" t="s">
        <v>58</v>
      </c>
      <c r="G1090" t="s">
        <v>96</v>
      </c>
      <c r="H1090" t="s">
        <v>32</v>
      </c>
      <c r="I1090" t="s">
        <v>43</v>
      </c>
      <c r="J1090" t="s">
        <v>34</v>
      </c>
      <c r="K1090">
        <v>2023</v>
      </c>
      <c r="L1090" t="s">
        <v>35</v>
      </c>
      <c r="M1090" t="s">
        <v>5953</v>
      </c>
      <c r="N1090" t="s">
        <v>5949</v>
      </c>
      <c r="O1090" t="s">
        <v>5954</v>
      </c>
      <c r="P1090" t="s">
        <v>5951</v>
      </c>
      <c r="Q1090" t="s">
        <v>5955</v>
      </c>
      <c r="R1090">
        <v>1400</v>
      </c>
      <c r="S1090">
        <v>1900</v>
      </c>
      <c r="T1090">
        <v>0.26319999999999999</v>
      </c>
      <c r="U1090" t="s">
        <v>5940</v>
      </c>
      <c r="V1090">
        <v>12</v>
      </c>
      <c r="W1090" s="1">
        <v>44681</v>
      </c>
      <c r="X1090" t="s">
        <v>5894</v>
      </c>
      <c r="Y1090">
        <v>129</v>
      </c>
      <c r="Z1090">
        <v>73</v>
      </c>
      <c r="AA1090">
        <v>194</v>
      </c>
      <c r="AB1090">
        <v>7</v>
      </c>
      <c r="AC1090">
        <v>10</v>
      </c>
      <c r="AD1090">
        <v>9800</v>
      </c>
      <c r="AE1090" t="s">
        <v>6025</v>
      </c>
      <c r="AF1090" s="1">
        <v>46203</v>
      </c>
      <c r="AG1090" t="s">
        <v>6420</v>
      </c>
      <c r="AH1090" t="s">
        <v>6035</v>
      </c>
      <c r="AI1090" t="s">
        <v>6028</v>
      </c>
      <c r="AJ1090" t="s">
        <v>6924</v>
      </c>
      <c r="AK1090">
        <v>1900</v>
      </c>
      <c r="AL1090">
        <v>133.94999999999999</v>
      </c>
      <c r="AM1090">
        <v>1766.05</v>
      </c>
      <c r="AN1090">
        <v>1400</v>
      </c>
      <c r="AO1090">
        <v>366.05</v>
      </c>
      <c r="AP1090">
        <v>0.20730000000000001</v>
      </c>
    </row>
    <row r="1091" spans="1:42" hidden="1" x14ac:dyDescent="0.35">
      <c r="A1091" t="s">
        <v>1799</v>
      </c>
      <c r="B1091" s="1">
        <v>45249</v>
      </c>
      <c r="C1091" t="s">
        <v>1800</v>
      </c>
      <c r="D1091" t="s">
        <v>14</v>
      </c>
      <c r="E1091">
        <v>1</v>
      </c>
      <c r="F1091" t="s">
        <v>15</v>
      </c>
      <c r="G1091" t="s">
        <v>31</v>
      </c>
      <c r="H1091" t="s">
        <v>32</v>
      </c>
      <c r="I1091" t="s">
        <v>26</v>
      </c>
      <c r="J1091" t="s">
        <v>50</v>
      </c>
      <c r="K1091">
        <v>2023</v>
      </c>
      <c r="L1091" t="s">
        <v>51</v>
      </c>
      <c r="M1091" t="s">
        <v>5934</v>
      </c>
      <c r="N1091" t="s">
        <v>5931</v>
      </c>
      <c r="O1091" t="s">
        <v>5932</v>
      </c>
      <c r="P1091" t="s">
        <v>5891</v>
      </c>
      <c r="Q1091" t="s">
        <v>5935</v>
      </c>
      <c r="R1091">
        <v>10800</v>
      </c>
      <c r="S1091">
        <v>13500</v>
      </c>
      <c r="T1091">
        <v>0.2</v>
      </c>
      <c r="U1091" t="s">
        <v>5893</v>
      </c>
      <c r="V1091">
        <v>12</v>
      </c>
      <c r="W1091" s="1">
        <v>44567</v>
      </c>
      <c r="X1091" t="s">
        <v>5894</v>
      </c>
      <c r="Y1091">
        <v>169</v>
      </c>
      <c r="Z1091">
        <v>68</v>
      </c>
      <c r="AA1091">
        <v>202</v>
      </c>
      <c r="AB1091">
        <v>85</v>
      </c>
      <c r="AC1091">
        <v>10</v>
      </c>
      <c r="AD1091">
        <v>918000</v>
      </c>
      <c r="AE1091" t="s">
        <v>6025</v>
      </c>
      <c r="AF1091" s="1">
        <v>46203</v>
      </c>
      <c r="AG1091" t="s">
        <v>6656</v>
      </c>
      <c r="AH1091" t="s">
        <v>6027</v>
      </c>
      <c r="AI1091" t="s">
        <v>6028</v>
      </c>
      <c r="AJ1091" t="s">
        <v>6925</v>
      </c>
      <c r="AK1091">
        <v>13500</v>
      </c>
      <c r="AL1091">
        <v>1224.45</v>
      </c>
      <c r="AM1091">
        <v>12275.55</v>
      </c>
      <c r="AN1091">
        <v>10800</v>
      </c>
      <c r="AO1091">
        <v>1475.55</v>
      </c>
      <c r="AP1091">
        <v>0.1202</v>
      </c>
    </row>
    <row r="1092" spans="1:42" hidden="1" x14ac:dyDescent="0.35">
      <c r="A1092" t="s">
        <v>1801</v>
      </c>
      <c r="B1092" s="1">
        <v>45121</v>
      </c>
      <c r="C1092" t="s">
        <v>1246</v>
      </c>
      <c r="D1092" t="s">
        <v>105</v>
      </c>
      <c r="E1092">
        <v>2</v>
      </c>
      <c r="F1092" t="s">
        <v>48</v>
      </c>
      <c r="G1092" t="s">
        <v>31</v>
      </c>
      <c r="H1092" t="s">
        <v>25</v>
      </c>
      <c r="I1092" t="s">
        <v>43</v>
      </c>
      <c r="J1092" t="s">
        <v>97</v>
      </c>
      <c r="K1092">
        <v>2023</v>
      </c>
      <c r="L1092" t="s">
        <v>60</v>
      </c>
      <c r="M1092" t="s">
        <v>5916</v>
      </c>
      <c r="N1092" t="s">
        <v>5913</v>
      </c>
      <c r="O1092" t="s">
        <v>5917</v>
      </c>
      <c r="P1092" t="s">
        <v>5918</v>
      </c>
      <c r="Q1092" t="s">
        <v>5919</v>
      </c>
      <c r="R1092">
        <v>63000</v>
      </c>
      <c r="S1092">
        <v>76000</v>
      </c>
      <c r="T1092">
        <v>0.1711</v>
      </c>
      <c r="U1092" t="s">
        <v>5920</v>
      </c>
      <c r="V1092">
        <v>12</v>
      </c>
      <c r="W1092" s="1">
        <v>44617</v>
      </c>
      <c r="X1092" t="s">
        <v>5894</v>
      </c>
      <c r="Y1092">
        <v>252</v>
      </c>
      <c r="Z1092">
        <v>75</v>
      </c>
      <c r="AA1092">
        <v>289</v>
      </c>
      <c r="AB1092">
        <v>48</v>
      </c>
      <c r="AC1092">
        <v>10</v>
      </c>
      <c r="AD1092">
        <v>3024000</v>
      </c>
      <c r="AE1092" t="s">
        <v>6025</v>
      </c>
      <c r="AF1092" s="1">
        <v>46203</v>
      </c>
      <c r="AG1092" t="s">
        <v>6390</v>
      </c>
      <c r="AH1092" t="s">
        <v>6035</v>
      </c>
      <c r="AI1092" t="s">
        <v>6028</v>
      </c>
      <c r="AJ1092" t="s">
        <v>6925</v>
      </c>
      <c r="AK1092">
        <v>152000</v>
      </c>
      <c r="AL1092">
        <v>10032</v>
      </c>
      <c r="AM1092">
        <v>141968</v>
      </c>
      <c r="AN1092">
        <v>126000</v>
      </c>
      <c r="AO1092">
        <v>15968</v>
      </c>
      <c r="AP1092">
        <v>0.1125</v>
      </c>
    </row>
    <row r="1093" spans="1:42" hidden="1" x14ac:dyDescent="0.35">
      <c r="A1093" t="s">
        <v>1802</v>
      </c>
      <c r="B1093" s="1">
        <v>44982</v>
      </c>
      <c r="C1093" t="s">
        <v>73</v>
      </c>
      <c r="D1093" t="s">
        <v>115</v>
      </c>
      <c r="E1093">
        <v>1</v>
      </c>
      <c r="F1093" t="s">
        <v>58</v>
      </c>
      <c r="G1093" t="s">
        <v>96</v>
      </c>
      <c r="H1093" t="s">
        <v>17</v>
      </c>
      <c r="I1093" t="s">
        <v>33</v>
      </c>
      <c r="J1093" t="s">
        <v>19</v>
      </c>
      <c r="K1093">
        <v>2023</v>
      </c>
      <c r="L1093" t="s">
        <v>20</v>
      </c>
      <c r="M1093" t="s">
        <v>5988</v>
      </c>
      <c r="N1093" t="s">
        <v>5989</v>
      </c>
      <c r="O1093" t="s">
        <v>5990</v>
      </c>
      <c r="P1093" t="s">
        <v>5907</v>
      </c>
      <c r="Q1093" t="s">
        <v>5991</v>
      </c>
      <c r="R1093">
        <v>1600</v>
      </c>
      <c r="S1093">
        <v>2200</v>
      </c>
      <c r="T1093">
        <v>0.2727</v>
      </c>
      <c r="U1093" t="s">
        <v>5909</v>
      </c>
      <c r="V1093">
        <v>6</v>
      </c>
      <c r="W1093" s="1">
        <v>45040</v>
      </c>
      <c r="X1093" t="s">
        <v>5894</v>
      </c>
      <c r="Y1093">
        <v>84</v>
      </c>
      <c r="Z1093">
        <v>117</v>
      </c>
      <c r="AA1093">
        <v>174</v>
      </c>
      <c r="AB1093">
        <v>47</v>
      </c>
      <c r="AC1093">
        <v>10</v>
      </c>
      <c r="AD1093">
        <v>75200</v>
      </c>
      <c r="AE1093" t="s">
        <v>6025</v>
      </c>
      <c r="AF1093" s="1">
        <v>46203</v>
      </c>
      <c r="AG1093" t="s">
        <v>6073</v>
      </c>
      <c r="AH1093" t="s">
        <v>6027</v>
      </c>
      <c r="AI1093" t="s">
        <v>6028</v>
      </c>
      <c r="AJ1093" t="s">
        <v>6924</v>
      </c>
      <c r="AK1093">
        <v>2200</v>
      </c>
      <c r="AL1093">
        <v>262.45999999999998</v>
      </c>
      <c r="AM1093">
        <v>1937.54</v>
      </c>
      <c r="AN1093">
        <v>1600</v>
      </c>
      <c r="AO1093">
        <v>337.54</v>
      </c>
      <c r="AP1093">
        <v>0.17419999999999999</v>
      </c>
    </row>
    <row r="1094" spans="1:42" hidden="1" x14ac:dyDescent="0.35">
      <c r="A1094" t="s">
        <v>1803</v>
      </c>
      <c r="B1094" s="1">
        <v>45283</v>
      </c>
      <c r="C1094" t="s">
        <v>331</v>
      </c>
      <c r="D1094" t="s">
        <v>65</v>
      </c>
      <c r="E1094">
        <v>1</v>
      </c>
      <c r="F1094" t="s">
        <v>30</v>
      </c>
      <c r="G1094" t="s">
        <v>16</v>
      </c>
      <c r="H1094" t="s">
        <v>17</v>
      </c>
      <c r="I1094" t="s">
        <v>33</v>
      </c>
      <c r="J1094" t="s">
        <v>155</v>
      </c>
      <c r="K1094">
        <v>2023</v>
      </c>
      <c r="L1094" t="s">
        <v>51</v>
      </c>
      <c r="M1094" t="s">
        <v>5906</v>
      </c>
      <c r="N1094" t="s">
        <v>5889</v>
      </c>
      <c r="O1094" t="s">
        <v>5898</v>
      </c>
      <c r="P1094" t="s">
        <v>5907</v>
      </c>
      <c r="Q1094" t="s">
        <v>5908</v>
      </c>
      <c r="R1094">
        <v>17500</v>
      </c>
      <c r="S1094">
        <v>22000</v>
      </c>
      <c r="T1094">
        <v>0.20449999999999999</v>
      </c>
      <c r="U1094" t="s">
        <v>5909</v>
      </c>
      <c r="V1094">
        <v>12</v>
      </c>
      <c r="W1094" s="1">
        <v>45337</v>
      </c>
      <c r="X1094" t="s">
        <v>5894</v>
      </c>
      <c r="Y1094">
        <v>373</v>
      </c>
      <c r="Z1094">
        <v>88</v>
      </c>
      <c r="AA1094">
        <v>389</v>
      </c>
      <c r="AB1094">
        <v>78</v>
      </c>
      <c r="AC1094">
        <v>10</v>
      </c>
      <c r="AD1094">
        <v>1365000</v>
      </c>
      <c r="AE1094" t="s">
        <v>6025</v>
      </c>
      <c r="AF1094" s="1">
        <v>46203</v>
      </c>
      <c r="AG1094" t="s">
        <v>6212</v>
      </c>
      <c r="AH1094" t="s">
        <v>6027</v>
      </c>
      <c r="AI1094" t="s">
        <v>6028</v>
      </c>
      <c r="AJ1094" t="s">
        <v>6925</v>
      </c>
      <c r="AK1094">
        <v>22000</v>
      </c>
      <c r="AL1094">
        <v>2070.1999999999998</v>
      </c>
      <c r="AM1094">
        <v>19929.8</v>
      </c>
      <c r="AN1094">
        <v>17500</v>
      </c>
      <c r="AO1094">
        <v>2429.8000000000002</v>
      </c>
      <c r="AP1094">
        <v>0.12189999999999999</v>
      </c>
    </row>
    <row r="1095" spans="1:42" hidden="1" x14ac:dyDescent="0.35">
      <c r="A1095" t="s">
        <v>1804</v>
      </c>
      <c r="B1095" s="1">
        <v>45104</v>
      </c>
      <c r="C1095" t="s">
        <v>758</v>
      </c>
      <c r="D1095" t="s">
        <v>137</v>
      </c>
      <c r="E1095">
        <v>2</v>
      </c>
      <c r="F1095" t="s">
        <v>24</v>
      </c>
      <c r="G1095" t="s">
        <v>71</v>
      </c>
      <c r="H1095" t="s">
        <v>25</v>
      </c>
      <c r="I1095" t="s">
        <v>43</v>
      </c>
      <c r="J1095" t="s">
        <v>34</v>
      </c>
      <c r="K1095">
        <v>2023</v>
      </c>
      <c r="L1095" t="s">
        <v>35</v>
      </c>
      <c r="M1095" t="s">
        <v>5930</v>
      </c>
      <c r="N1095" t="s">
        <v>5931</v>
      </c>
      <c r="O1095" t="s">
        <v>5932</v>
      </c>
      <c r="P1095" t="s">
        <v>5891</v>
      </c>
      <c r="Q1095" t="s">
        <v>5933</v>
      </c>
      <c r="R1095">
        <v>14800</v>
      </c>
      <c r="S1095">
        <v>18500</v>
      </c>
      <c r="T1095">
        <v>0.2</v>
      </c>
      <c r="U1095" t="s">
        <v>5893</v>
      </c>
      <c r="V1095">
        <v>12</v>
      </c>
      <c r="W1095" s="1">
        <v>45474</v>
      </c>
      <c r="X1095" t="s">
        <v>5894</v>
      </c>
      <c r="Y1095">
        <v>213</v>
      </c>
      <c r="Z1095">
        <v>93</v>
      </c>
      <c r="AA1095">
        <v>278</v>
      </c>
      <c r="AB1095">
        <v>42</v>
      </c>
      <c r="AC1095">
        <v>10</v>
      </c>
      <c r="AD1095">
        <v>621600</v>
      </c>
      <c r="AE1095" t="s">
        <v>6025</v>
      </c>
      <c r="AF1095" s="1">
        <v>46203</v>
      </c>
      <c r="AG1095" t="s">
        <v>6356</v>
      </c>
      <c r="AH1095" t="s">
        <v>6035</v>
      </c>
      <c r="AI1095" t="s">
        <v>6028</v>
      </c>
      <c r="AJ1095" t="s">
        <v>6924</v>
      </c>
      <c r="AK1095">
        <v>37000</v>
      </c>
      <c r="AL1095">
        <v>4314.2</v>
      </c>
      <c r="AM1095">
        <v>32685.8</v>
      </c>
      <c r="AN1095">
        <v>29600</v>
      </c>
      <c r="AO1095">
        <v>3085.8</v>
      </c>
      <c r="AP1095">
        <v>9.4399999999999998E-2</v>
      </c>
    </row>
    <row r="1096" spans="1:42" hidden="1" x14ac:dyDescent="0.35">
      <c r="A1096" t="s">
        <v>1805</v>
      </c>
      <c r="B1096" s="1">
        <v>44980</v>
      </c>
      <c r="C1096" t="s">
        <v>890</v>
      </c>
      <c r="D1096" t="s">
        <v>173</v>
      </c>
      <c r="E1096">
        <v>1</v>
      </c>
      <c r="F1096" t="s">
        <v>128</v>
      </c>
      <c r="G1096" t="s">
        <v>31</v>
      </c>
      <c r="H1096" t="s">
        <v>17</v>
      </c>
      <c r="I1096" t="s">
        <v>33</v>
      </c>
      <c r="J1096" t="s">
        <v>19</v>
      </c>
      <c r="K1096">
        <v>2023</v>
      </c>
      <c r="L1096" t="s">
        <v>20</v>
      </c>
      <c r="M1096" t="s">
        <v>5904</v>
      </c>
      <c r="N1096" t="s">
        <v>5889</v>
      </c>
      <c r="O1096" t="s">
        <v>5898</v>
      </c>
      <c r="P1096" t="s">
        <v>5899</v>
      </c>
      <c r="Q1096" t="s">
        <v>5905</v>
      </c>
      <c r="R1096">
        <v>12500</v>
      </c>
      <c r="S1096">
        <v>15500</v>
      </c>
      <c r="T1096">
        <v>0.19350000000000001</v>
      </c>
      <c r="U1096" t="s">
        <v>5901</v>
      </c>
      <c r="V1096">
        <v>12</v>
      </c>
      <c r="W1096" s="1">
        <v>45140</v>
      </c>
      <c r="X1096" t="s">
        <v>5894</v>
      </c>
      <c r="Y1096">
        <v>313</v>
      </c>
      <c r="Z1096">
        <v>58</v>
      </c>
      <c r="AA1096">
        <v>294</v>
      </c>
      <c r="AB1096">
        <v>65</v>
      </c>
      <c r="AC1096">
        <v>10</v>
      </c>
      <c r="AD1096">
        <v>812500</v>
      </c>
      <c r="AE1096" t="s">
        <v>6025</v>
      </c>
      <c r="AF1096" s="1">
        <v>46203</v>
      </c>
      <c r="AG1096" t="s">
        <v>6045</v>
      </c>
      <c r="AH1096" t="s">
        <v>6035</v>
      </c>
      <c r="AI1096" t="s">
        <v>6028</v>
      </c>
      <c r="AJ1096" t="s">
        <v>6924</v>
      </c>
      <c r="AK1096">
        <v>15500</v>
      </c>
      <c r="AL1096">
        <v>1071.05</v>
      </c>
      <c r="AM1096">
        <v>14428.95</v>
      </c>
      <c r="AN1096">
        <v>12500</v>
      </c>
      <c r="AO1096">
        <v>1928.95</v>
      </c>
      <c r="AP1096">
        <v>0.13370000000000001</v>
      </c>
    </row>
    <row r="1097" spans="1:42" hidden="1" x14ac:dyDescent="0.35">
      <c r="A1097" t="s">
        <v>1806</v>
      </c>
      <c r="B1097" s="1">
        <v>45280</v>
      </c>
      <c r="C1097" t="s">
        <v>1807</v>
      </c>
      <c r="D1097" t="s">
        <v>82</v>
      </c>
      <c r="E1097">
        <v>1</v>
      </c>
      <c r="F1097" t="s">
        <v>58</v>
      </c>
      <c r="G1097" t="s">
        <v>31</v>
      </c>
      <c r="H1097" t="s">
        <v>25</v>
      </c>
      <c r="I1097" t="s">
        <v>43</v>
      </c>
      <c r="J1097" t="s">
        <v>155</v>
      </c>
      <c r="K1097">
        <v>2023</v>
      </c>
      <c r="L1097" t="s">
        <v>51</v>
      </c>
      <c r="M1097" t="s">
        <v>5895</v>
      </c>
      <c r="N1097" t="s">
        <v>5889</v>
      </c>
      <c r="O1097" t="s">
        <v>5890</v>
      </c>
      <c r="P1097" t="s">
        <v>5891</v>
      </c>
      <c r="Q1097" t="s">
        <v>5896</v>
      </c>
      <c r="R1097">
        <v>78000</v>
      </c>
      <c r="S1097">
        <v>95000</v>
      </c>
      <c r="T1097">
        <v>0.1789</v>
      </c>
      <c r="U1097" t="s">
        <v>5893</v>
      </c>
      <c r="V1097">
        <v>12</v>
      </c>
      <c r="W1097" s="1">
        <v>45187</v>
      </c>
      <c r="X1097" t="s">
        <v>5894</v>
      </c>
      <c r="Y1097">
        <v>351</v>
      </c>
      <c r="Z1097">
        <v>112</v>
      </c>
      <c r="AA1097">
        <v>335</v>
      </c>
      <c r="AB1097">
        <v>32</v>
      </c>
      <c r="AC1097">
        <v>10</v>
      </c>
      <c r="AD1097">
        <v>2496000</v>
      </c>
      <c r="AE1097" t="s">
        <v>6025</v>
      </c>
      <c r="AF1097" s="1">
        <v>46203</v>
      </c>
      <c r="AG1097" t="s">
        <v>6657</v>
      </c>
      <c r="AH1097" t="s">
        <v>6027</v>
      </c>
      <c r="AI1097" t="s">
        <v>6028</v>
      </c>
      <c r="AJ1097" t="s">
        <v>6925</v>
      </c>
      <c r="AK1097">
        <v>95000</v>
      </c>
      <c r="AL1097">
        <v>2223</v>
      </c>
      <c r="AM1097">
        <v>92777</v>
      </c>
      <c r="AN1097">
        <v>78000</v>
      </c>
      <c r="AO1097">
        <v>14777</v>
      </c>
      <c r="AP1097">
        <v>0.1593</v>
      </c>
    </row>
    <row r="1098" spans="1:42" x14ac:dyDescent="0.35">
      <c r="A1098" t="s">
        <v>1808</v>
      </c>
      <c r="B1098" s="1">
        <v>45154</v>
      </c>
      <c r="C1098" t="s">
        <v>527</v>
      </c>
      <c r="D1098" t="s">
        <v>54</v>
      </c>
      <c r="E1098">
        <v>2</v>
      </c>
      <c r="F1098" t="s">
        <v>24</v>
      </c>
      <c r="G1098" t="s">
        <v>67</v>
      </c>
      <c r="H1098" t="s">
        <v>17</v>
      </c>
      <c r="I1098" t="s">
        <v>33</v>
      </c>
      <c r="J1098" t="s">
        <v>59</v>
      </c>
      <c r="K1098">
        <v>2023</v>
      </c>
      <c r="L1098" t="s">
        <v>60</v>
      </c>
      <c r="M1098" t="s">
        <v>5888</v>
      </c>
      <c r="N1098" t="s">
        <v>5889</v>
      </c>
      <c r="O1098" t="s">
        <v>5890</v>
      </c>
      <c r="P1098" t="s">
        <v>5891</v>
      </c>
      <c r="Q1098" t="s">
        <v>5892</v>
      </c>
      <c r="R1098">
        <v>52000</v>
      </c>
      <c r="S1098">
        <v>65000</v>
      </c>
      <c r="T1098">
        <v>0.2</v>
      </c>
      <c r="U1098" t="s">
        <v>5893</v>
      </c>
      <c r="V1098">
        <v>12</v>
      </c>
      <c r="W1098" s="1">
        <v>45506</v>
      </c>
      <c r="X1098" t="s">
        <v>5894</v>
      </c>
      <c r="Y1098">
        <v>302</v>
      </c>
      <c r="Z1098">
        <v>109</v>
      </c>
      <c r="AA1098">
        <v>415</v>
      </c>
      <c r="AB1098">
        <v>0</v>
      </c>
      <c r="AC1098">
        <v>10</v>
      </c>
      <c r="AD1098">
        <v>0</v>
      </c>
      <c r="AE1098" t="s">
        <v>6029</v>
      </c>
      <c r="AF1098" s="1">
        <v>46203</v>
      </c>
      <c r="AG1098" t="s">
        <v>6323</v>
      </c>
      <c r="AH1098" t="s">
        <v>6027</v>
      </c>
      <c r="AI1098" t="s">
        <v>6028</v>
      </c>
      <c r="AJ1098" t="s">
        <v>6925</v>
      </c>
      <c r="AK1098">
        <v>130000</v>
      </c>
      <c r="AL1098">
        <v>7917</v>
      </c>
      <c r="AM1098">
        <v>122083</v>
      </c>
      <c r="AN1098">
        <v>104000</v>
      </c>
      <c r="AO1098">
        <v>18083</v>
      </c>
      <c r="AP1098">
        <v>0.14810000000000001</v>
      </c>
    </row>
    <row r="1099" spans="1:42" hidden="1" x14ac:dyDescent="0.35">
      <c r="A1099" t="s">
        <v>1809</v>
      </c>
      <c r="B1099" s="1">
        <v>45003</v>
      </c>
      <c r="C1099" t="s">
        <v>154</v>
      </c>
      <c r="D1099" t="s">
        <v>205</v>
      </c>
      <c r="E1099">
        <v>1</v>
      </c>
      <c r="F1099" t="s">
        <v>48</v>
      </c>
      <c r="G1099" t="s">
        <v>79</v>
      </c>
      <c r="H1099" t="s">
        <v>32</v>
      </c>
      <c r="I1099" t="s">
        <v>18</v>
      </c>
      <c r="J1099" t="s">
        <v>39</v>
      </c>
      <c r="K1099">
        <v>2023</v>
      </c>
      <c r="L1099" t="s">
        <v>20</v>
      </c>
      <c r="M1099" t="s">
        <v>6003</v>
      </c>
      <c r="N1099" t="s">
        <v>5989</v>
      </c>
      <c r="O1099" t="s">
        <v>6004</v>
      </c>
      <c r="P1099" t="s">
        <v>6005</v>
      </c>
      <c r="Q1099" t="s">
        <v>6006</v>
      </c>
      <c r="R1099">
        <v>420</v>
      </c>
      <c r="S1099">
        <v>650</v>
      </c>
      <c r="T1099">
        <v>0.3538</v>
      </c>
      <c r="U1099" t="s">
        <v>5909</v>
      </c>
      <c r="V1099">
        <v>6</v>
      </c>
      <c r="W1099" s="1">
        <v>45071</v>
      </c>
      <c r="X1099" t="s">
        <v>5894</v>
      </c>
      <c r="Y1099">
        <v>160</v>
      </c>
      <c r="Z1099">
        <v>85</v>
      </c>
      <c r="AA1099">
        <v>167</v>
      </c>
      <c r="AB1099">
        <v>56</v>
      </c>
      <c r="AC1099">
        <v>10</v>
      </c>
      <c r="AD1099">
        <v>23520</v>
      </c>
      <c r="AE1099" t="s">
        <v>6025</v>
      </c>
      <c r="AF1099" s="1">
        <v>46203</v>
      </c>
      <c r="AG1099" t="s">
        <v>6092</v>
      </c>
      <c r="AH1099" t="s">
        <v>6035</v>
      </c>
      <c r="AI1099" t="s">
        <v>6028</v>
      </c>
      <c r="AJ1099" t="s">
        <v>6924</v>
      </c>
      <c r="AK1099">
        <v>650</v>
      </c>
      <c r="AL1099">
        <v>2.02</v>
      </c>
      <c r="AM1099">
        <v>647.98</v>
      </c>
      <c r="AN1099">
        <v>420</v>
      </c>
      <c r="AO1099">
        <v>227.98</v>
      </c>
      <c r="AP1099">
        <v>0.3518</v>
      </c>
    </row>
    <row r="1100" spans="1:42" hidden="1" x14ac:dyDescent="0.35">
      <c r="A1100" t="s">
        <v>1810</v>
      </c>
      <c r="B1100" s="1">
        <v>45081</v>
      </c>
      <c r="C1100" t="s">
        <v>511</v>
      </c>
      <c r="D1100" t="s">
        <v>208</v>
      </c>
      <c r="E1100">
        <v>3</v>
      </c>
      <c r="F1100" t="s">
        <v>58</v>
      </c>
      <c r="G1100" t="s">
        <v>71</v>
      </c>
      <c r="H1100" t="s">
        <v>25</v>
      </c>
      <c r="I1100" t="s">
        <v>43</v>
      </c>
      <c r="J1100" t="s">
        <v>34</v>
      </c>
      <c r="K1100">
        <v>2023</v>
      </c>
      <c r="L1100" t="s">
        <v>35</v>
      </c>
      <c r="M1100" t="s">
        <v>5910</v>
      </c>
      <c r="N1100" t="s">
        <v>5889</v>
      </c>
      <c r="O1100" t="s">
        <v>5898</v>
      </c>
      <c r="P1100" t="s">
        <v>5907</v>
      </c>
      <c r="Q1100" t="s">
        <v>5911</v>
      </c>
      <c r="R1100">
        <v>10500</v>
      </c>
      <c r="S1100">
        <v>13000</v>
      </c>
      <c r="T1100">
        <v>0.1923</v>
      </c>
      <c r="U1100" t="s">
        <v>5909</v>
      </c>
      <c r="V1100">
        <v>12</v>
      </c>
      <c r="W1100" s="1">
        <v>45395</v>
      </c>
      <c r="X1100" t="s">
        <v>5894</v>
      </c>
      <c r="Y1100">
        <v>256</v>
      </c>
      <c r="Z1100">
        <v>119</v>
      </c>
      <c r="AA1100">
        <v>288</v>
      </c>
      <c r="AB1100">
        <v>32</v>
      </c>
      <c r="AC1100">
        <v>10</v>
      </c>
      <c r="AD1100">
        <v>336000</v>
      </c>
      <c r="AE1100" t="s">
        <v>6025</v>
      </c>
      <c r="AF1100" s="1">
        <v>46203</v>
      </c>
      <c r="AG1100" t="s">
        <v>6309</v>
      </c>
      <c r="AH1100" t="s">
        <v>6027</v>
      </c>
      <c r="AI1100" t="s">
        <v>6028</v>
      </c>
      <c r="AJ1100" t="s">
        <v>6924</v>
      </c>
      <c r="AK1100">
        <v>39000</v>
      </c>
      <c r="AL1100">
        <v>2546.6999999999998</v>
      </c>
      <c r="AM1100">
        <v>36453.300000000003</v>
      </c>
      <c r="AN1100">
        <v>31500</v>
      </c>
      <c r="AO1100">
        <v>4953.3</v>
      </c>
      <c r="AP1100">
        <v>0.13589999999999999</v>
      </c>
    </row>
    <row r="1101" spans="1:42" hidden="1" x14ac:dyDescent="0.35">
      <c r="A1101" t="s">
        <v>1811</v>
      </c>
      <c r="B1101" s="1">
        <v>44983</v>
      </c>
      <c r="C1101" t="s">
        <v>981</v>
      </c>
      <c r="D1101" t="s">
        <v>82</v>
      </c>
      <c r="E1101">
        <v>2</v>
      </c>
      <c r="F1101" t="s">
        <v>30</v>
      </c>
      <c r="G1101" t="s">
        <v>31</v>
      </c>
      <c r="H1101" t="s">
        <v>32</v>
      </c>
      <c r="I1101" t="s">
        <v>18</v>
      </c>
      <c r="J1101" t="s">
        <v>19</v>
      </c>
      <c r="K1101">
        <v>2023</v>
      </c>
      <c r="L1101" t="s">
        <v>20</v>
      </c>
      <c r="M1101" t="s">
        <v>5895</v>
      </c>
      <c r="N1101" t="s">
        <v>5889</v>
      </c>
      <c r="O1101" t="s">
        <v>5890</v>
      </c>
      <c r="P1101" t="s">
        <v>5891</v>
      </c>
      <c r="Q1101" t="s">
        <v>5896</v>
      </c>
      <c r="R1101">
        <v>78000</v>
      </c>
      <c r="S1101">
        <v>95000</v>
      </c>
      <c r="T1101">
        <v>0.1789</v>
      </c>
      <c r="U1101" t="s">
        <v>5893</v>
      </c>
      <c r="V1101">
        <v>12</v>
      </c>
      <c r="W1101" s="1">
        <v>45187</v>
      </c>
      <c r="X1101" t="s">
        <v>5894</v>
      </c>
      <c r="Y1101">
        <v>351</v>
      </c>
      <c r="Z1101">
        <v>112</v>
      </c>
      <c r="AA1101">
        <v>335</v>
      </c>
      <c r="AB1101">
        <v>32</v>
      </c>
      <c r="AC1101">
        <v>10</v>
      </c>
      <c r="AD1101">
        <v>2496000</v>
      </c>
      <c r="AE1101" t="s">
        <v>6025</v>
      </c>
      <c r="AF1101" s="1">
        <v>46203</v>
      </c>
      <c r="AG1101" t="s">
        <v>6503</v>
      </c>
      <c r="AH1101" t="s">
        <v>6035</v>
      </c>
      <c r="AI1101" t="s">
        <v>6028</v>
      </c>
      <c r="AJ1101" t="s">
        <v>6924</v>
      </c>
      <c r="AK1101">
        <v>190000</v>
      </c>
      <c r="AL1101">
        <v>18088</v>
      </c>
      <c r="AM1101">
        <v>171912</v>
      </c>
      <c r="AN1101">
        <v>156000</v>
      </c>
      <c r="AO1101">
        <v>15912</v>
      </c>
      <c r="AP1101">
        <v>9.2600000000000002E-2</v>
      </c>
    </row>
    <row r="1102" spans="1:42" hidden="1" x14ac:dyDescent="0.35">
      <c r="A1102" t="s">
        <v>1812</v>
      </c>
      <c r="B1102" s="1">
        <v>45006</v>
      </c>
      <c r="C1102" t="s">
        <v>736</v>
      </c>
      <c r="D1102" t="s">
        <v>205</v>
      </c>
      <c r="E1102">
        <v>3</v>
      </c>
      <c r="F1102" t="s">
        <v>48</v>
      </c>
      <c r="G1102" t="s">
        <v>96</v>
      </c>
      <c r="H1102" t="s">
        <v>32</v>
      </c>
      <c r="I1102" t="s">
        <v>18</v>
      </c>
      <c r="J1102" t="s">
        <v>39</v>
      </c>
      <c r="K1102">
        <v>2023</v>
      </c>
      <c r="L1102" t="s">
        <v>20</v>
      </c>
      <c r="M1102" t="s">
        <v>6003</v>
      </c>
      <c r="N1102" t="s">
        <v>5989</v>
      </c>
      <c r="O1102" t="s">
        <v>6004</v>
      </c>
      <c r="P1102" t="s">
        <v>6005</v>
      </c>
      <c r="Q1102" t="s">
        <v>6006</v>
      </c>
      <c r="R1102">
        <v>420</v>
      </c>
      <c r="S1102">
        <v>650</v>
      </c>
      <c r="T1102">
        <v>0.3538</v>
      </c>
      <c r="U1102" t="s">
        <v>5909</v>
      </c>
      <c r="V1102">
        <v>6</v>
      </c>
      <c r="W1102" s="1">
        <v>45071</v>
      </c>
      <c r="X1102" t="s">
        <v>5894</v>
      </c>
      <c r="Y1102">
        <v>160</v>
      </c>
      <c r="Z1102">
        <v>85</v>
      </c>
      <c r="AA1102">
        <v>167</v>
      </c>
      <c r="AB1102">
        <v>56</v>
      </c>
      <c r="AC1102">
        <v>10</v>
      </c>
      <c r="AD1102">
        <v>23520</v>
      </c>
      <c r="AE1102" t="s">
        <v>6025</v>
      </c>
      <c r="AF1102" s="1">
        <v>46203</v>
      </c>
      <c r="AG1102" t="s">
        <v>6421</v>
      </c>
      <c r="AH1102" t="s">
        <v>6035</v>
      </c>
      <c r="AI1102" t="s">
        <v>6028</v>
      </c>
      <c r="AJ1102" t="s">
        <v>6924</v>
      </c>
      <c r="AK1102">
        <v>1950</v>
      </c>
      <c r="AL1102">
        <v>238.49</v>
      </c>
      <c r="AM1102">
        <v>1711.51</v>
      </c>
      <c r="AN1102">
        <v>1260</v>
      </c>
      <c r="AO1102">
        <v>451.51</v>
      </c>
      <c r="AP1102">
        <v>0.26379999999999998</v>
      </c>
    </row>
    <row r="1103" spans="1:42" hidden="1" x14ac:dyDescent="0.35">
      <c r="A1103" t="s">
        <v>1813</v>
      </c>
      <c r="B1103" s="1">
        <v>45273</v>
      </c>
      <c r="C1103" t="s">
        <v>1814</v>
      </c>
      <c r="D1103" t="s">
        <v>74</v>
      </c>
      <c r="E1103">
        <v>1</v>
      </c>
      <c r="F1103" t="s">
        <v>128</v>
      </c>
      <c r="G1103" t="s">
        <v>71</v>
      </c>
      <c r="H1103" t="s">
        <v>25</v>
      </c>
      <c r="I1103" t="s">
        <v>26</v>
      </c>
      <c r="J1103" t="s">
        <v>155</v>
      </c>
      <c r="K1103">
        <v>2023</v>
      </c>
      <c r="L1103" t="s">
        <v>51</v>
      </c>
      <c r="M1103" t="s">
        <v>5963</v>
      </c>
      <c r="N1103" t="s">
        <v>5949</v>
      </c>
      <c r="O1103" t="s">
        <v>5964</v>
      </c>
      <c r="P1103" t="s">
        <v>5951</v>
      </c>
      <c r="Q1103" t="s">
        <v>5965</v>
      </c>
      <c r="R1103">
        <v>5700</v>
      </c>
      <c r="S1103">
        <v>7500</v>
      </c>
      <c r="T1103">
        <v>0.24</v>
      </c>
      <c r="U1103" t="s">
        <v>5940</v>
      </c>
      <c r="V1103">
        <v>12</v>
      </c>
      <c r="W1103" s="1">
        <v>44865</v>
      </c>
      <c r="X1103" t="s">
        <v>5894</v>
      </c>
      <c r="Y1103">
        <v>145</v>
      </c>
      <c r="Z1103">
        <v>60</v>
      </c>
      <c r="AA1103">
        <v>189</v>
      </c>
      <c r="AB1103">
        <v>10</v>
      </c>
      <c r="AC1103">
        <v>10</v>
      </c>
      <c r="AD1103">
        <v>57000</v>
      </c>
      <c r="AE1103" t="s">
        <v>6025</v>
      </c>
      <c r="AF1103" s="1">
        <v>46203</v>
      </c>
      <c r="AG1103" t="s">
        <v>6658</v>
      </c>
      <c r="AH1103" t="s">
        <v>6035</v>
      </c>
      <c r="AI1103" t="s">
        <v>6028</v>
      </c>
      <c r="AJ1103" t="s">
        <v>6925</v>
      </c>
      <c r="AK1103">
        <v>7500</v>
      </c>
      <c r="AL1103">
        <v>412.5</v>
      </c>
      <c r="AM1103">
        <v>7087.5</v>
      </c>
      <c r="AN1103">
        <v>5700</v>
      </c>
      <c r="AO1103">
        <v>1387.5</v>
      </c>
      <c r="AP1103">
        <v>0.1958</v>
      </c>
    </row>
    <row r="1104" spans="1:42" hidden="1" x14ac:dyDescent="0.35">
      <c r="A1104" t="s">
        <v>1815</v>
      </c>
      <c r="B1104" s="1">
        <v>44960</v>
      </c>
      <c r="C1104" t="s">
        <v>1816</v>
      </c>
      <c r="D1104" t="s">
        <v>137</v>
      </c>
      <c r="E1104">
        <v>2</v>
      </c>
      <c r="F1104" t="s">
        <v>48</v>
      </c>
      <c r="G1104" t="s">
        <v>31</v>
      </c>
      <c r="H1104" t="s">
        <v>25</v>
      </c>
      <c r="I1104" t="s">
        <v>33</v>
      </c>
      <c r="J1104" t="s">
        <v>19</v>
      </c>
      <c r="K1104">
        <v>2023</v>
      </c>
      <c r="L1104" t="s">
        <v>20</v>
      </c>
      <c r="M1104" t="s">
        <v>5930</v>
      </c>
      <c r="N1104" t="s">
        <v>5931</v>
      </c>
      <c r="O1104" t="s">
        <v>5932</v>
      </c>
      <c r="P1104" t="s">
        <v>5891</v>
      </c>
      <c r="Q1104" t="s">
        <v>5933</v>
      </c>
      <c r="R1104">
        <v>14800</v>
      </c>
      <c r="S1104">
        <v>18500</v>
      </c>
      <c r="T1104">
        <v>0.2</v>
      </c>
      <c r="U1104" t="s">
        <v>5893</v>
      </c>
      <c r="V1104">
        <v>12</v>
      </c>
      <c r="W1104" s="1">
        <v>45474</v>
      </c>
      <c r="X1104" t="s">
        <v>5894</v>
      </c>
      <c r="Y1104">
        <v>213</v>
      </c>
      <c r="Z1104">
        <v>93</v>
      </c>
      <c r="AA1104">
        <v>278</v>
      </c>
      <c r="AB1104">
        <v>42</v>
      </c>
      <c r="AC1104">
        <v>10</v>
      </c>
      <c r="AD1104">
        <v>621600</v>
      </c>
      <c r="AE1104" t="s">
        <v>6025</v>
      </c>
      <c r="AF1104" s="1">
        <v>46203</v>
      </c>
      <c r="AG1104" t="s">
        <v>6659</v>
      </c>
      <c r="AH1104" t="s">
        <v>6035</v>
      </c>
      <c r="AI1104" t="s">
        <v>6028</v>
      </c>
      <c r="AJ1104" t="s">
        <v>6924</v>
      </c>
      <c r="AK1104">
        <v>37000</v>
      </c>
      <c r="AL1104">
        <v>4188.3999999999996</v>
      </c>
      <c r="AM1104">
        <v>32811.599999999999</v>
      </c>
      <c r="AN1104">
        <v>29600</v>
      </c>
      <c r="AO1104">
        <v>3211.6</v>
      </c>
      <c r="AP1104">
        <v>9.7900000000000001E-2</v>
      </c>
    </row>
    <row r="1105" spans="1:42" x14ac:dyDescent="0.35">
      <c r="A1105" t="s">
        <v>1817</v>
      </c>
      <c r="B1105" s="1">
        <v>45240</v>
      </c>
      <c r="C1105" t="s">
        <v>679</v>
      </c>
      <c r="D1105" t="s">
        <v>54</v>
      </c>
      <c r="E1105">
        <v>2</v>
      </c>
      <c r="F1105" t="s">
        <v>24</v>
      </c>
      <c r="G1105" t="s">
        <v>31</v>
      </c>
      <c r="H1105" t="s">
        <v>32</v>
      </c>
      <c r="I1105" t="s">
        <v>33</v>
      </c>
      <c r="J1105" t="s">
        <v>50</v>
      </c>
      <c r="K1105">
        <v>2023</v>
      </c>
      <c r="L1105" t="s">
        <v>51</v>
      </c>
      <c r="M1105" t="s">
        <v>5888</v>
      </c>
      <c r="N1105" t="s">
        <v>5889</v>
      </c>
      <c r="O1105" t="s">
        <v>5890</v>
      </c>
      <c r="P1105" t="s">
        <v>5891</v>
      </c>
      <c r="Q1105" t="s">
        <v>5892</v>
      </c>
      <c r="R1105">
        <v>52000</v>
      </c>
      <c r="S1105">
        <v>65000</v>
      </c>
      <c r="T1105">
        <v>0.2</v>
      </c>
      <c r="U1105" t="s">
        <v>5893</v>
      </c>
      <c r="V1105">
        <v>12</v>
      </c>
      <c r="W1105" s="1">
        <v>45506</v>
      </c>
      <c r="X1105" t="s">
        <v>5894</v>
      </c>
      <c r="Y1105">
        <v>302</v>
      </c>
      <c r="Z1105">
        <v>109</v>
      </c>
      <c r="AA1105">
        <v>415</v>
      </c>
      <c r="AB1105">
        <v>0</v>
      </c>
      <c r="AC1105">
        <v>10</v>
      </c>
      <c r="AD1105">
        <v>0</v>
      </c>
      <c r="AE1105" t="s">
        <v>6029</v>
      </c>
      <c r="AF1105" s="1">
        <v>46203</v>
      </c>
      <c r="AG1105" t="s">
        <v>6211</v>
      </c>
      <c r="AH1105" t="s">
        <v>6027</v>
      </c>
      <c r="AI1105" t="s">
        <v>6028</v>
      </c>
      <c r="AJ1105" t="s">
        <v>6925</v>
      </c>
      <c r="AK1105">
        <v>130000</v>
      </c>
      <c r="AL1105">
        <v>3068</v>
      </c>
      <c r="AM1105">
        <v>126932</v>
      </c>
      <c r="AN1105">
        <v>104000</v>
      </c>
      <c r="AO1105">
        <v>22932</v>
      </c>
      <c r="AP1105">
        <v>0.1807</v>
      </c>
    </row>
    <row r="1106" spans="1:42" hidden="1" x14ac:dyDescent="0.35">
      <c r="A1106" t="s">
        <v>1818</v>
      </c>
      <c r="B1106" s="1">
        <v>45004</v>
      </c>
      <c r="C1106" t="s">
        <v>1819</v>
      </c>
      <c r="D1106" t="s">
        <v>70</v>
      </c>
      <c r="E1106">
        <v>3</v>
      </c>
      <c r="F1106" t="s">
        <v>48</v>
      </c>
      <c r="G1106" t="s">
        <v>16</v>
      </c>
      <c r="H1106" t="s">
        <v>17</v>
      </c>
      <c r="I1106" t="s">
        <v>43</v>
      </c>
      <c r="J1106" t="s">
        <v>39</v>
      </c>
      <c r="K1106">
        <v>2023</v>
      </c>
      <c r="L1106" t="s">
        <v>20</v>
      </c>
      <c r="M1106" t="s">
        <v>5970</v>
      </c>
      <c r="N1106" t="s">
        <v>5949</v>
      </c>
      <c r="O1106" t="s">
        <v>5971</v>
      </c>
      <c r="P1106" t="s">
        <v>5922</v>
      </c>
      <c r="Q1106" t="s">
        <v>5972</v>
      </c>
      <c r="R1106">
        <v>9500</v>
      </c>
      <c r="S1106">
        <v>12000</v>
      </c>
      <c r="T1106">
        <v>0.20830000000000001</v>
      </c>
      <c r="U1106" t="s">
        <v>5920</v>
      </c>
      <c r="V1106">
        <v>12</v>
      </c>
      <c r="W1106" s="1">
        <v>44840</v>
      </c>
      <c r="X1106" t="s">
        <v>5894</v>
      </c>
      <c r="Y1106">
        <v>160</v>
      </c>
      <c r="Z1106">
        <v>82</v>
      </c>
      <c r="AA1106">
        <v>171</v>
      </c>
      <c r="AB1106">
        <v>27</v>
      </c>
      <c r="AC1106">
        <v>10</v>
      </c>
      <c r="AD1106">
        <v>256500</v>
      </c>
      <c r="AE1106" t="s">
        <v>6025</v>
      </c>
      <c r="AF1106" s="1">
        <v>46203</v>
      </c>
      <c r="AG1106" t="s">
        <v>6660</v>
      </c>
      <c r="AH1106" t="s">
        <v>6035</v>
      </c>
      <c r="AI1106" t="s">
        <v>6028</v>
      </c>
      <c r="AJ1106" t="s">
        <v>6924</v>
      </c>
      <c r="AK1106">
        <v>36000</v>
      </c>
      <c r="AL1106">
        <v>2725.2</v>
      </c>
      <c r="AM1106">
        <v>33274.800000000003</v>
      </c>
      <c r="AN1106">
        <v>28500</v>
      </c>
      <c r="AO1106">
        <v>4774.8</v>
      </c>
      <c r="AP1106">
        <v>0.14349999999999999</v>
      </c>
    </row>
    <row r="1107" spans="1:42" hidden="1" x14ac:dyDescent="0.35">
      <c r="A1107" t="s">
        <v>1820</v>
      </c>
      <c r="B1107" s="1">
        <v>45283</v>
      </c>
      <c r="C1107" t="s">
        <v>936</v>
      </c>
      <c r="D1107" t="s">
        <v>377</v>
      </c>
      <c r="E1107">
        <v>1</v>
      </c>
      <c r="F1107" t="s">
        <v>24</v>
      </c>
      <c r="G1107" t="s">
        <v>16</v>
      </c>
      <c r="H1107" t="s">
        <v>17</v>
      </c>
      <c r="I1107" t="s">
        <v>43</v>
      </c>
      <c r="J1107" t="s">
        <v>155</v>
      </c>
      <c r="K1107">
        <v>2023</v>
      </c>
      <c r="L1107" t="s">
        <v>51</v>
      </c>
      <c r="M1107" t="s">
        <v>6007</v>
      </c>
      <c r="N1107" t="s">
        <v>5889</v>
      </c>
      <c r="O1107" t="s">
        <v>6008</v>
      </c>
      <c r="P1107" t="s">
        <v>5899</v>
      </c>
      <c r="Q1107" t="s">
        <v>6009</v>
      </c>
      <c r="R1107">
        <v>12000</v>
      </c>
      <c r="S1107">
        <v>15000</v>
      </c>
      <c r="T1107">
        <v>0.2</v>
      </c>
      <c r="U1107" t="s">
        <v>5901</v>
      </c>
      <c r="V1107">
        <v>12</v>
      </c>
      <c r="W1107" s="1">
        <v>45557</v>
      </c>
      <c r="X1107" t="s">
        <v>5894</v>
      </c>
      <c r="Y1107">
        <v>118</v>
      </c>
      <c r="Z1107">
        <v>87</v>
      </c>
      <c r="AA1107">
        <v>209</v>
      </c>
      <c r="AB1107">
        <v>10</v>
      </c>
      <c r="AC1107">
        <v>10</v>
      </c>
      <c r="AD1107">
        <v>120000</v>
      </c>
      <c r="AE1107" t="s">
        <v>6025</v>
      </c>
      <c r="AF1107" s="1">
        <v>46203</v>
      </c>
      <c r="AG1107" t="s">
        <v>6480</v>
      </c>
      <c r="AH1107" t="s">
        <v>6035</v>
      </c>
      <c r="AI1107" t="s">
        <v>6028</v>
      </c>
      <c r="AJ1107" t="s">
        <v>6925</v>
      </c>
      <c r="AK1107">
        <v>15000</v>
      </c>
      <c r="AL1107">
        <v>238.5</v>
      </c>
      <c r="AM1107">
        <v>14761.5</v>
      </c>
      <c r="AN1107">
        <v>12000</v>
      </c>
      <c r="AO1107">
        <v>2761.5</v>
      </c>
      <c r="AP1107">
        <v>0.18709999999999999</v>
      </c>
    </row>
    <row r="1108" spans="1:42" hidden="1" x14ac:dyDescent="0.35">
      <c r="A1108" t="s">
        <v>1821</v>
      </c>
      <c r="B1108" s="1">
        <v>45237</v>
      </c>
      <c r="C1108" t="s">
        <v>1822</v>
      </c>
      <c r="D1108" t="s">
        <v>123</v>
      </c>
      <c r="E1108">
        <v>1</v>
      </c>
      <c r="F1108" t="s">
        <v>58</v>
      </c>
      <c r="G1108" t="s">
        <v>96</v>
      </c>
      <c r="H1108" t="s">
        <v>25</v>
      </c>
      <c r="I1108" t="s">
        <v>18</v>
      </c>
      <c r="J1108" t="s">
        <v>50</v>
      </c>
      <c r="K1108">
        <v>2023</v>
      </c>
      <c r="L1108" t="s">
        <v>51</v>
      </c>
      <c r="M1108" t="s">
        <v>5927</v>
      </c>
      <c r="N1108" t="s">
        <v>5913</v>
      </c>
      <c r="O1108" t="s">
        <v>5917</v>
      </c>
      <c r="P1108" t="s">
        <v>5928</v>
      </c>
      <c r="Q1108" t="s">
        <v>5929</v>
      </c>
      <c r="R1108">
        <v>44000</v>
      </c>
      <c r="S1108">
        <v>53000</v>
      </c>
      <c r="T1108">
        <v>0.16980000000000001</v>
      </c>
      <c r="U1108" t="s">
        <v>5920</v>
      </c>
      <c r="V1108">
        <v>12</v>
      </c>
      <c r="W1108" s="1">
        <v>45435</v>
      </c>
      <c r="X1108" t="s">
        <v>5894</v>
      </c>
      <c r="Y1108">
        <v>246</v>
      </c>
      <c r="Z1108">
        <v>92</v>
      </c>
      <c r="AA1108">
        <v>223</v>
      </c>
      <c r="AB1108">
        <v>48</v>
      </c>
      <c r="AC1108">
        <v>10</v>
      </c>
      <c r="AD1108">
        <v>2112000</v>
      </c>
      <c r="AE1108" t="s">
        <v>6025</v>
      </c>
      <c r="AF1108" s="1">
        <v>46203</v>
      </c>
      <c r="AG1108" t="s">
        <v>6661</v>
      </c>
      <c r="AH1108" t="s">
        <v>6035</v>
      </c>
      <c r="AI1108" t="s">
        <v>6028</v>
      </c>
      <c r="AJ1108" t="s">
        <v>6925</v>
      </c>
      <c r="AK1108">
        <v>53000</v>
      </c>
      <c r="AL1108">
        <v>1680.1</v>
      </c>
      <c r="AM1108">
        <v>51319.9</v>
      </c>
      <c r="AN1108">
        <v>44000</v>
      </c>
      <c r="AO1108">
        <v>7319.9</v>
      </c>
      <c r="AP1108">
        <v>0.1426</v>
      </c>
    </row>
    <row r="1109" spans="1:42" hidden="1" x14ac:dyDescent="0.35">
      <c r="A1109" t="s">
        <v>1823</v>
      </c>
      <c r="B1109" s="1">
        <v>44930</v>
      </c>
      <c r="C1109" t="s">
        <v>1824</v>
      </c>
      <c r="D1109" t="s">
        <v>208</v>
      </c>
      <c r="E1109">
        <v>3</v>
      </c>
      <c r="F1109" t="s">
        <v>58</v>
      </c>
      <c r="G1109" t="s">
        <v>31</v>
      </c>
      <c r="H1109" t="s">
        <v>32</v>
      </c>
      <c r="I1109" t="s">
        <v>18</v>
      </c>
      <c r="J1109" t="s">
        <v>112</v>
      </c>
      <c r="K1109">
        <v>2023</v>
      </c>
      <c r="L1109" t="s">
        <v>20</v>
      </c>
      <c r="M1109" t="s">
        <v>5910</v>
      </c>
      <c r="N1109" t="s">
        <v>5889</v>
      </c>
      <c r="O1109" t="s">
        <v>5898</v>
      </c>
      <c r="P1109" t="s">
        <v>5907</v>
      </c>
      <c r="Q1109" t="s">
        <v>5911</v>
      </c>
      <c r="R1109">
        <v>10500</v>
      </c>
      <c r="S1109">
        <v>13000</v>
      </c>
      <c r="T1109">
        <v>0.1923</v>
      </c>
      <c r="U1109" t="s">
        <v>5909</v>
      </c>
      <c r="V1109">
        <v>12</v>
      </c>
      <c r="W1109" s="1">
        <v>45395</v>
      </c>
      <c r="X1109" t="s">
        <v>5894</v>
      </c>
      <c r="Y1109">
        <v>256</v>
      </c>
      <c r="Z1109">
        <v>119</v>
      </c>
      <c r="AA1109">
        <v>288</v>
      </c>
      <c r="AB1109">
        <v>32</v>
      </c>
      <c r="AC1109">
        <v>10</v>
      </c>
      <c r="AD1109">
        <v>336000</v>
      </c>
      <c r="AE1109" t="s">
        <v>6025</v>
      </c>
      <c r="AF1109" s="1">
        <v>46203</v>
      </c>
      <c r="AG1109" t="s">
        <v>6662</v>
      </c>
      <c r="AH1109" t="s">
        <v>6027</v>
      </c>
      <c r="AI1109" t="s">
        <v>6028</v>
      </c>
      <c r="AJ1109" t="s">
        <v>6924</v>
      </c>
      <c r="AK1109">
        <v>39000</v>
      </c>
      <c r="AL1109">
        <v>1801.8</v>
      </c>
      <c r="AM1109">
        <v>37198.199999999997</v>
      </c>
      <c r="AN1109">
        <v>31500</v>
      </c>
      <c r="AO1109">
        <v>5698.2</v>
      </c>
      <c r="AP1109">
        <v>0.1532</v>
      </c>
    </row>
    <row r="1110" spans="1:42" hidden="1" x14ac:dyDescent="0.35">
      <c r="A1110" t="s">
        <v>1825</v>
      </c>
      <c r="B1110" s="1">
        <v>44990</v>
      </c>
      <c r="C1110" t="s">
        <v>1826</v>
      </c>
      <c r="D1110" t="s">
        <v>47</v>
      </c>
      <c r="E1110">
        <v>2</v>
      </c>
      <c r="F1110" t="s">
        <v>15</v>
      </c>
      <c r="G1110" t="s">
        <v>16</v>
      </c>
      <c r="H1110" t="s">
        <v>17</v>
      </c>
      <c r="I1110" t="s">
        <v>43</v>
      </c>
      <c r="J1110" t="s">
        <v>39</v>
      </c>
      <c r="K1110">
        <v>2023</v>
      </c>
      <c r="L1110" t="s">
        <v>20</v>
      </c>
      <c r="M1110" t="s">
        <v>5995</v>
      </c>
      <c r="N1110" t="s">
        <v>5989</v>
      </c>
      <c r="O1110" t="s">
        <v>5996</v>
      </c>
      <c r="P1110" t="s">
        <v>5997</v>
      </c>
      <c r="Q1110" t="s">
        <v>5998</v>
      </c>
      <c r="R1110">
        <v>280</v>
      </c>
      <c r="S1110">
        <v>450</v>
      </c>
      <c r="T1110">
        <v>0.37780000000000002</v>
      </c>
      <c r="U1110" t="s">
        <v>5909</v>
      </c>
      <c r="V1110">
        <v>6</v>
      </c>
      <c r="W1110" s="1">
        <v>45144</v>
      </c>
      <c r="X1110" t="s">
        <v>5894</v>
      </c>
      <c r="Y1110">
        <v>217</v>
      </c>
      <c r="Z1110">
        <v>86</v>
      </c>
      <c r="AA1110">
        <v>212</v>
      </c>
      <c r="AB1110">
        <v>73</v>
      </c>
      <c r="AC1110">
        <v>10</v>
      </c>
      <c r="AD1110">
        <v>20440</v>
      </c>
      <c r="AE1110" t="s">
        <v>6025</v>
      </c>
      <c r="AF1110" s="1">
        <v>46203</v>
      </c>
      <c r="AG1110" t="s">
        <v>6663</v>
      </c>
      <c r="AH1110" t="s">
        <v>6027</v>
      </c>
      <c r="AI1110" t="s">
        <v>6028</v>
      </c>
      <c r="AJ1110" t="s">
        <v>6924</v>
      </c>
      <c r="AK1110">
        <v>900</v>
      </c>
      <c r="AL1110">
        <v>15.48</v>
      </c>
      <c r="AM1110">
        <v>884.52</v>
      </c>
      <c r="AN1110">
        <v>560</v>
      </c>
      <c r="AO1110">
        <v>324.52</v>
      </c>
      <c r="AP1110">
        <v>0.3669</v>
      </c>
    </row>
    <row r="1111" spans="1:42" hidden="1" x14ac:dyDescent="0.35">
      <c r="A1111" t="s">
        <v>1827</v>
      </c>
      <c r="B1111" s="1">
        <v>45078</v>
      </c>
      <c r="C1111" t="s">
        <v>94</v>
      </c>
      <c r="D1111" t="s">
        <v>208</v>
      </c>
      <c r="E1111">
        <v>1</v>
      </c>
      <c r="F1111" t="s">
        <v>24</v>
      </c>
      <c r="G1111" t="s">
        <v>16</v>
      </c>
      <c r="H1111" t="s">
        <v>32</v>
      </c>
      <c r="I1111" t="s">
        <v>26</v>
      </c>
      <c r="J1111" t="s">
        <v>34</v>
      </c>
      <c r="K1111">
        <v>2023</v>
      </c>
      <c r="L1111" t="s">
        <v>35</v>
      </c>
      <c r="M1111" t="s">
        <v>5910</v>
      </c>
      <c r="N1111" t="s">
        <v>5889</v>
      </c>
      <c r="O1111" t="s">
        <v>5898</v>
      </c>
      <c r="P1111" t="s">
        <v>5907</v>
      </c>
      <c r="Q1111" t="s">
        <v>5911</v>
      </c>
      <c r="R1111">
        <v>10500</v>
      </c>
      <c r="S1111">
        <v>13000</v>
      </c>
      <c r="T1111">
        <v>0.1923</v>
      </c>
      <c r="U1111" t="s">
        <v>5909</v>
      </c>
      <c r="V1111">
        <v>12</v>
      </c>
      <c r="W1111" s="1">
        <v>45395</v>
      </c>
      <c r="X1111" t="s">
        <v>5894</v>
      </c>
      <c r="Y1111">
        <v>256</v>
      </c>
      <c r="Z1111">
        <v>119</v>
      </c>
      <c r="AA1111">
        <v>288</v>
      </c>
      <c r="AB1111">
        <v>32</v>
      </c>
      <c r="AC1111">
        <v>10</v>
      </c>
      <c r="AD1111">
        <v>336000</v>
      </c>
      <c r="AE1111" t="s">
        <v>6025</v>
      </c>
      <c r="AF1111" s="1">
        <v>46203</v>
      </c>
      <c r="AG1111" t="s">
        <v>6070</v>
      </c>
      <c r="AH1111" t="s">
        <v>6035</v>
      </c>
      <c r="AI1111" t="s">
        <v>6028</v>
      </c>
      <c r="AJ1111" t="s">
        <v>6924</v>
      </c>
      <c r="AK1111">
        <v>13000</v>
      </c>
      <c r="AL1111">
        <v>1001</v>
      </c>
      <c r="AM1111">
        <v>11999</v>
      </c>
      <c r="AN1111">
        <v>10500</v>
      </c>
      <c r="AO1111">
        <v>1499</v>
      </c>
      <c r="AP1111">
        <v>0.1249</v>
      </c>
    </row>
    <row r="1112" spans="1:42" hidden="1" x14ac:dyDescent="0.35">
      <c r="A1112" t="s">
        <v>1828</v>
      </c>
      <c r="B1112" s="1">
        <v>45239</v>
      </c>
      <c r="C1112" t="s">
        <v>1454</v>
      </c>
      <c r="D1112" t="s">
        <v>29</v>
      </c>
      <c r="E1112">
        <v>1</v>
      </c>
      <c r="F1112" t="s">
        <v>24</v>
      </c>
      <c r="G1112" t="s">
        <v>31</v>
      </c>
      <c r="H1112" t="s">
        <v>25</v>
      </c>
      <c r="I1112" t="s">
        <v>43</v>
      </c>
      <c r="J1112" t="s">
        <v>50</v>
      </c>
      <c r="K1112">
        <v>2023</v>
      </c>
      <c r="L1112" t="s">
        <v>51</v>
      </c>
      <c r="M1112" t="s">
        <v>5985</v>
      </c>
      <c r="N1112" t="s">
        <v>5974</v>
      </c>
      <c r="O1112" t="s">
        <v>5986</v>
      </c>
      <c r="P1112" t="s">
        <v>5979</v>
      </c>
      <c r="Q1112" t="s">
        <v>5987</v>
      </c>
      <c r="R1112">
        <v>500</v>
      </c>
      <c r="S1112">
        <v>750</v>
      </c>
      <c r="T1112">
        <v>0.33329999999999999</v>
      </c>
      <c r="U1112" t="s">
        <v>5920</v>
      </c>
      <c r="V1112">
        <v>24</v>
      </c>
      <c r="W1112" s="1">
        <v>45007</v>
      </c>
      <c r="X1112" t="s">
        <v>5894</v>
      </c>
      <c r="Y1112">
        <v>294</v>
      </c>
      <c r="Z1112">
        <v>81</v>
      </c>
      <c r="AA1112">
        <v>264</v>
      </c>
      <c r="AB1112">
        <v>82</v>
      </c>
      <c r="AC1112">
        <v>10</v>
      </c>
      <c r="AD1112">
        <v>41000</v>
      </c>
      <c r="AE1112" t="s">
        <v>6025</v>
      </c>
      <c r="AF1112" s="1">
        <v>46203</v>
      </c>
      <c r="AG1112" t="s">
        <v>6103</v>
      </c>
      <c r="AH1112" t="s">
        <v>6035</v>
      </c>
      <c r="AI1112" t="s">
        <v>6028</v>
      </c>
      <c r="AJ1112" t="s">
        <v>6925</v>
      </c>
      <c r="AK1112">
        <v>750</v>
      </c>
      <c r="AL1112">
        <v>13.65</v>
      </c>
      <c r="AM1112">
        <v>736.35</v>
      </c>
      <c r="AN1112">
        <v>500</v>
      </c>
      <c r="AO1112">
        <v>236.35</v>
      </c>
      <c r="AP1112">
        <v>0.32100000000000001</v>
      </c>
    </row>
    <row r="1113" spans="1:42" hidden="1" x14ac:dyDescent="0.35">
      <c r="A1113" t="s">
        <v>1829</v>
      </c>
      <c r="B1113" s="1">
        <v>45152</v>
      </c>
      <c r="C1113" t="s">
        <v>99</v>
      </c>
      <c r="D1113" t="s">
        <v>87</v>
      </c>
      <c r="E1113">
        <v>1</v>
      </c>
      <c r="F1113" t="s">
        <v>24</v>
      </c>
      <c r="G1113" t="s">
        <v>16</v>
      </c>
      <c r="H1113" t="s">
        <v>17</v>
      </c>
      <c r="I1113" t="s">
        <v>43</v>
      </c>
      <c r="J1113" t="s">
        <v>59</v>
      </c>
      <c r="K1113">
        <v>2023</v>
      </c>
      <c r="L1113" t="s">
        <v>60</v>
      </c>
      <c r="M1113" t="s">
        <v>5924</v>
      </c>
      <c r="N1113" t="s">
        <v>5913</v>
      </c>
      <c r="O1113" t="s">
        <v>5917</v>
      </c>
      <c r="P1113" t="s">
        <v>5925</v>
      </c>
      <c r="Q1113" t="s">
        <v>5926</v>
      </c>
      <c r="R1113">
        <v>46000</v>
      </c>
      <c r="S1113">
        <v>56000</v>
      </c>
      <c r="T1113">
        <v>0.17860000000000001</v>
      </c>
      <c r="U1113" t="s">
        <v>5920</v>
      </c>
      <c r="V1113">
        <v>12</v>
      </c>
      <c r="W1113" s="1">
        <v>44847</v>
      </c>
      <c r="X1113" t="s">
        <v>5894</v>
      </c>
      <c r="Y1113">
        <v>224</v>
      </c>
      <c r="Z1113">
        <v>96</v>
      </c>
      <c r="AA1113">
        <v>304</v>
      </c>
      <c r="AB1113">
        <v>54</v>
      </c>
      <c r="AC1113">
        <v>10</v>
      </c>
      <c r="AD1113">
        <v>2484000</v>
      </c>
      <c r="AE1113" t="s">
        <v>6025</v>
      </c>
      <c r="AF1113" s="1">
        <v>46203</v>
      </c>
      <c r="AG1113" t="s">
        <v>6065</v>
      </c>
      <c r="AH1113" t="s">
        <v>6035</v>
      </c>
      <c r="AI1113" t="s">
        <v>6028</v>
      </c>
      <c r="AJ1113" t="s">
        <v>6925</v>
      </c>
      <c r="AK1113">
        <v>56000</v>
      </c>
      <c r="AL1113">
        <v>1764</v>
      </c>
      <c r="AM1113">
        <v>54236</v>
      </c>
      <c r="AN1113">
        <v>46000</v>
      </c>
      <c r="AO1113">
        <v>8236</v>
      </c>
      <c r="AP1113">
        <v>0.15190000000000001</v>
      </c>
    </row>
    <row r="1114" spans="1:42" hidden="1" x14ac:dyDescent="0.35">
      <c r="A1114" t="s">
        <v>1830</v>
      </c>
      <c r="B1114" s="1">
        <v>45208</v>
      </c>
      <c r="C1114" t="s">
        <v>469</v>
      </c>
      <c r="D1114" t="s">
        <v>200</v>
      </c>
      <c r="E1114">
        <v>2</v>
      </c>
      <c r="F1114" t="s">
        <v>24</v>
      </c>
      <c r="G1114" t="s">
        <v>31</v>
      </c>
      <c r="H1114" t="s">
        <v>17</v>
      </c>
      <c r="I1114" t="s">
        <v>43</v>
      </c>
      <c r="J1114" t="s">
        <v>55</v>
      </c>
      <c r="K1114">
        <v>2023</v>
      </c>
      <c r="L1114" t="s">
        <v>51</v>
      </c>
      <c r="M1114" t="s">
        <v>5960</v>
      </c>
      <c r="N1114" t="s">
        <v>5949</v>
      </c>
      <c r="O1114" t="s">
        <v>5961</v>
      </c>
      <c r="P1114" t="s">
        <v>5951</v>
      </c>
      <c r="Q1114" t="s">
        <v>5962</v>
      </c>
      <c r="R1114">
        <v>2100</v>
      </c>
      <c r="S1114">
        <v>2800</v>
      </c>
      <c r="T1114">
        <v>0.25</v>
      </c>
      <c r="U1114" t="s">
        <v>5940</v>
      </c>
      <c r="V1114">
        <v>12</v>
      </c>
      <c r="W1114" s="1">
        <v>45378</v>
      </c>
      <c r="X1114" t="s">
        <v>5894</v>
      </c>
      <c r="Y1114">
        <v>198</v>
      </c>
      <c r="Z1114">
        <v>79</v>
      </c>
      <c r="AA1114">
        <v>243</v>
      </c>
      <c r="AB1114">
        <v>87</v>
      </c>
      <c r="AC1114">
        <v>10</v>
      </c>
      <c r="AD1114">
        <v>182700</v>
      </c>
      <c r="AE1114" t="s">
        <v>6025</v>
      </c>
      <c r="AF1114" s="1">
        <v>46203</v>
      </c>
      <c r="AG1114" t="s">
        <v>6256</v>
      </c>
      <c r="AH1114" t="s">
        <v>6035</v>
      </c>
      <c r="AI1114" t="s">
        <v>6028</v>
      </c>
      <c r="AJ1114" t="s">
        <v>6925</v>
      </c>
      <c r="AK1114">
        <v>5600</v>
      </c>
      <c r="AL1114">
        <v>310.24</v>
      </c>
      <c r="AM1114">
        <v>5289.76</v>
      </c>
      <c r="AN1114">
        <v>4200</v>
      </c>
      <c r="AO1114">
        <v>1089.76</v>
      </c>
      <c r="AP1114">
        <v>0.20599999999999999</v>
      </c>
    </row>
    <row r="1115" spans="1:42" hidden="1" x14ac:dyDescent="0.35">
      <c r="A1115" t="s">
        <v>1831</v>
      </c>
      <c r="B1115" s="1">
        <v>45154</v>
      </c>
      <c r="C1115" t="s">
        <v>1832</v>
      </c>
      <c r="D1115" t="s">
        <v>29</v>
      </c>
      <c r="E1115">
        <v>2</v>
      </c>
      <c r="F1115" t="s">
        <v>128</v>
      </c>
      <c r="G1115" t="s">
        <v>96</v>
      </c>
      <c r="H1115" t="s">
        <v>25</v>
      </c>
      <c r="I1115" t="s">
        <v>43</v>
      </c>
      <c r="J1115" t="s">
        <v>59</v>
      </c>
      <c r="K1115">
        <v>2023</v>
      </c>
      <c r="L1115" t="s">
        <v>60</v>
      </c>
      <c r="M1115" t="s">
        <v>5985</v>
      </c>
      <c r="N1115" t="s">
        <v>5974</v>
      </c>
      <c r="O1115" t="s">
        <v>5986</v>
      </c>
      <c r="P1115" t="s">
        <v>5979</v>
      </c>
      <c r="Q1115" t="s">
        <v>5987</v>
      </c>
      <c r="R1115">
        <v>500</v>
      </c>
      <c r="S1115">
        <v>750</v>
      </c>
      <c r="T1115">
        <v>0.33329999999999999</v>
      </c>
      <c r="U1115" t="s">
        <v>5920</v>
      </c>
      <c r="V1115">
        <v>24</v>
      </c>
      <c r="W1115" s="1">
        <v>45007</v>
      </c>
      <c r="X1115" t="s">
        <v>5894</v>
      </c>
      <c r="Y1115">
        <v>294</v>
      </c>
      <c r="Z1115">
        <v>81</v>
      </c>
      <c r="AA1115">
        <v>264</v>
      </c>
      <c r="AB1115">
        <v>82</v>
      </c>
      <c r="AC1115">
        <v>10</v>
      </c>
      <c r="AD1115">
        <v>41000</v>
      </c>
      <c r="AE1115" t="s">
        <v>6025</v>
      </c>
      <c r="AF1115" s="1">
        <v>46203</v>
      </c>
      <c r="AG1115" t="s">
        <v>6664</v>
      </c>
      <c r="AH1115" t="s">
        <v>6027</v>
      </c>
      <c r="AI1115" t="s">
        <v>6028</v>
      </c>
      <c r="AJ1115" t="s">
        <v>6925</v>
      </c>
      <c r="AK1115">
        <v>1500</v>
      </c>
      <c r="AL1115">
        <v>41.85</v>
      </c>
      <c r="AM1115">
        <v>1458.15</v>
      </c>
      <c r="AN1115">
        <v>1000</v>
      </c>
      <c r="AO1115">
        <v>458.15</v>
      </c>
      <c r="AP1115">
        <v>0.31419999999999998</v>
      </c>
    </row>
    <row r="1116" spans="1:42" hidden="1" x14ac:dyDescent="0.35">
      <c r="A1116" t="s">
        <v>1833</v>
      </c>
      <c r="B1116" s="1">
        <v>45095</v>
      </c>
      <c r="C1116" t="s">
        <v>1834</v>
      </c>
      <c r="D1116" t="s">
        <v>200</v>
      </c>
      <c r="E1116">
        <v>1</v>
      </c>
      <c r="F1116" t="s">
        <v>128</v>
      </c>
      <c r="G1116" t="s">
        <v>16</v>
      </c>
      <c r="H1116" t="s">
        <v>17</v>
      </c>
      <c r="I1116" t="s">
        <v>43</v>
      </c>
      <c r="J1116" t="s">
        <v>34</v>
      </c>
      <c r="K1116">
        <v>2023</v>
      </c>
      <c r="L1116" t="s">
        <v>35</v>
      </c>
      <c r="M1116" t="s">
        <v>5960</v>
      </c>
      <c r="N1116" t="s">
        <v>5949</v>
      </c>
      <c r="O1116" t="s">
        <v>5961</v>
      </c>
      <c r="P1116" t="s">
        <v>5951</v>
      </c>
      <c r="Q1116" t="s">
        <v>5962</v>
      </c>
      <c r="R1116">
        <v>2100</v>
      </c>
      <c r="S1116">
        <v>2800</v>
      </c>
      <c r="T1116">
        <v>0.25</v>
      </c>
      <c r="U1116" t="s">
        <v>5940</v>
      </c>
      <c r="V1116">
        <v>12</v>
      </c>
      <c r="W1116" s="1">
        <v>45378</v>
      </c>
      <c r="X1116" t="s">
        <v>5894</v>
      </c>
      <c r="Y1116">
        <v>198</v>
      </c>
      <c r="Z1116">
        <v>79</v>
      </c>
      <c r="AA1116">
        <v>243</v>
      </c>
      <c r="AB1116">
        <v>87</v>
      </c>
      <c r="AC1116">
        <v>10</v>
      </c>
      <c r="AD1116">
        <v>182700</v>
      </c>
      <c r="AE1116" t="s">
        <v>6025</v>
      </c>
      <c r="AF1116" s="1">
        <v>46203</v>
      </c>
      <c r="AG1116" t="s">
        <v>6665</v>
      </c>
      <c r="AH1116" t="s">
        <v>6027</v>
      </c>
      <c r="AI1116" t="s">
        <v>6028</v>
      </c>
      <c r="AJ1116" t="s">
        <v>6924</v>
      </c>
      <c r="AK1116">
        <v>2800</v>
      </c>
      <c r="AL1116">
        <v>174.16</v>
      </c>
      <c r="AM1116">
        <v>2625.84</v>
      </c>
      <c r="AN1116">
        <v>2100</v>
      </c>
      <c r="AO1116">
        <v>525.84</v>
      </c>
      <c r="AP1116">
        <v>0.20030000000000001</v>
      </c>
    </row>
    <row r="1117" spans="1:42" hidden="1" x14ac:dyDescent="0.35">
      <c r="A1117" t="s">
        <v>1835</v>
      </c>
      <c r="B1117" s="1">
        <v>45217</v>
      </c>
      <c r="C1117" t="s">
        <v>874</v>
      </c>
      <c r="D1117" t="s">
        <v>118</v>
      </c>
      <c r="E1117">
        <v>3</v>
      </c>
      <c r="F1117" t="s">
        <v>24</v>
      </c>
      <c r="G1117" t="s">
        <v>96</v>
      </c>
      <c r="H1117" t="s">
        <v>17</v>
      </c>
      <c r="I1117" t="s">
        <v>18</v>
      </c>
      <c r="J1117" t="s">
        <v>55</v>
      </c>
      <c r="K1117">
        <v>2023</v>
      </c>
      <c r="L1117" t="s">
        <v>51</v>
      </c>
      <c r="M1117" t="s">
        <v>5902</v>
      </c>
      <c r="N1117" t="s">
        <v>5889</v>
      </c>
      <c r="O1117" t="s">
        <v>5898</v>
      </c>
      <c r="P1117" t="s">
        <v>5899</v>
      </c>
      <c r="Q1117" t="s">
        <v>5903</v>
      </c>
      <c r="R1117">
        <v>74000</v>
      </c>
      <c r="S1117">
        <v>88000</v>
      </c>
      <c r="T1117">
        <v>0.15909999999999999</v>
      </c>
      <c r="U1117" t="s">
        <v>5901</v>
      </c>
      <c r="V1117">
        <v>12</v>
      </c>
      <c r="W1117" s="1">
        <v>45459</v>
      </c>
      <c r="X1117" t="s">
        <v>5894</v>
      </c>
      <c r="Y1117">
        <v>214</v>
      </c>
      <c r="Z1117">
        <v>97</v>
      </c>
      <c r="AA1117">
        <v>218</v>
      </c>
      <c r="AB1117">
        <v>43</v>
      </c>
      <c r="AC1117">
        <v>10</v>
      </c>
      <c r="AD1117">
        <v>3182000</v>
      </c>
      <c r="AE1117" t="s">
        <v>6025</v>
      </c>
      <c r="AF1117" s="1">
        <v>46203</v>
      </c>
      <c r="AG1117" t="s">
        <v>6472</v>
      </c>
      <c r="AH1117" t="s">
        <v>6035</v>
      </c>
      <c r="AI1117" t="s">
        <v>6028</v>
      </c>
      <c r="AJ1117" t="s">
        <v>6925</v>
      </c>
      <c r="AK1117">
        <v>264000</v>
      </c>
      <c r="AL1117">
        <v>25053.599999999999</v>
      </c>
      <c r="AM1117">
        <v>238946.4</v>
      </c>
      <c r="AN1117">
        <v>222000</v>
      </c>
      <c r="AO1117">
        <v>16946.400000000001</v>
      </c>
      <c r="AP1117">
        <v>7.0900000000000005E-2</v>
      </c>
    </row>
    <row r="1118" spans="1:42" hidden="1" x14ac:dyDescent="0.35">
      <c r="A1118" t="s">
        <v>1836</v>
      </c>
      <c r="B1118" s="1">
        <v>45084</v>
      </c>
      <c r="C1118" t="s">
        <v>1837</v>
      </c>
      <c r="D1118" t="s">
        <v>14</v>
      </c>
      <c r="E1118">
        <v>1</v>
      </c>
      <c r="F1118" t="s">
        <v>15</v>
      </c>
      <c r="G1118" t="s">
        <v>96</v>
      </c>
      <c r="H1118" t="s">
        <v>25</v>
      </c>
      <c r="I1118" t="s">
        <v>26</v>
      </c>
      <c r="J1118" t="s">
        <v>34</v>
      </c>
      <c r="K1118">
        <v>2023</v>
      </c>
      <c r="L1118" t="s">
        <v>35</v>
      </c>
      <c r="M1118" t="s">
        <v>5934</v>
      </c>
      <c r="N1118" t="s">
        <v>5931</v>
      </c>
      <c r="O1118" t="s">
        <v>5932</v>
      </c>
      <c r="P1118" t="s">
        <v>5891</v>
      </c>
      <c r="Q1118" t="s">
        <v>5935</v>
      </c>
      <c r="R1118">
        <v>10800</v>
      </c>
      <c r="S1118">
        <v>13500</v>
      </c>
      <c r="T1118">
        <v>0.2</v>
      </c>
      <c r="U1118" t="s">
        <v>5893</v>
      </c>
      <c r="V1118">
        <v>12</v>
      </c>
      <c r="W1118" s="1">
        <v>44567</v>
      </c>
      <c r="X1118" t="s">
        <v>5894</v>
      </c>
      <c r="Y1118">
        <v>169</v>
      </c>
      <c r="Z1118">
        <v>68</v>
      </c>
      <c r="AA1118">
        <v>202</v>
      </c>
      <c r="AB1118">
        <v>85</v>
      </c>
      <c r="AC1118">
        <v>10</v>
      </c>
      <c r="AD1118">
        <v>918000</v>
      </c>
      <c r="AE1118" t="s">
        <v>6025</v>
      </c>
      <c r="AF1118" s="1">
        <v>46203</v>
      </c>
      <c r="AG1118" t="s">
        <v>6666</v>
      </c>
      <c r="AH1118" t="s">
        <v>6035</v>
      </c>
      <c r="AI1118" t="s">
        <v>6028</v>
      </c>
      <c r="AJ1118" t="s">
        <v>6924</v>
      </c>
      <c r="AK1118">
        <v>13500</v>
      </c>
      <c r="AL1118">
        <v>621</v>
      </c>
      <c r="AM1118">
        <v>12879</v>
      </c>
      <c r="AN1118">
        <v>10800</v>
      </c>
      <c r="AO1118">
        <v>2079</v>
      </c>
      <c r="AP1118">
        <v>0.16139999999999999</v>
      </c>
    </row>
    <row r="1119" spans="1:42" hidden="1" x14ac:dyDescent="0.35">
      <c r="A1119" t="s">
        <v>1838</v>
      </c>
      <c r="B1119" s="1">
        <v>45007</v>
      </c>
      <c r="C1119" t="s">
        <v>1570</v>
      </c>
      <c r="D1119" t="s">
        <v>100</v>
      </c>
      <c r="E1119">
        <v>1</v>
      </c>
      <c r="F1119" t="s">
        <v>48</v>
      </c>
      <c r="G1119" t="s">
        <v>96</v>
      </c>
      <c r="H1119" t="s">
        <v>17</v>
      </c>
      <c r="I1119" t="s">
        <v>43</v>
      </c>
      <c r="J1119" t="s">
        <v>39</v>
      </c>
      <c r="K1119">
        <v>2023</v>
      </c>
      <c r="L1119" t="s">
        <v>20</v>
      </c>
      <c r="M1119" t="s">
        <v>5941</v>
      </c>
      <c r="N1119" t="s">
        <v>5931</v>
      </c>
      <c r="O1119" t="s">
        <v>5942</v>
      </c>
      <c r="P1119" t="s">
        <v>5938</v>
      </c>
      <c r="Q1119" t="s">
        <v>5943</v>
      </c>
      <c r="R1119">
        <v>9800</v>
      </c>
      <c r="S1119">
        <v>12500</v>
      </c>
      <c r="T1119">
        <v>0.216</v>
      </c>
      <c r="U1119" t="s">
        <v>5940</v>
      </c>
      <c r="V1119">
        <v>6</v>
      </c>
      <c r="W1119" s="1">
        <v>45383</v>
      </c>
      <c r="X1119" t="s">
        <v>5894</v>
      </c>
      <c r="Y1119">
        <v>102</v>
      </c>
      <c r="Z1119">
        <v>94</v>
      </c>
      <c r="AA1119">
        <v>142</v>
      </c>
      <c r="AB1119">
        <v>76</v>
      </c>
      <c r="AC1119">
        <v>10</v>
      </c>
      <c r="AD1119">
        <v>744800</v>
      </c>
      <c r="AE1119" t="s">
        <v>6025</v>
      </c>
      <c r="AF1119" s="1">
        <v>46203</v>
      </c>
      <c r="AG1119" t="s">
        <v>6590</v>
      </c>
      <c r="AH1119" t="s">
        <v>6027</v>
      </c>
      <c r="AI1119" t="s">
        <v>6028</v>
      </c>
      <c r="AJ1119" t="s">
        <v>6924</v>
      </c>
      <c r="AK1119">
        <v>12500</v>
      </c>
      <c r="AL1119">
        <v>691.25</v>
      </c>
      <c r="AM1119">
        <v>11808.75</v>
      </c>
      <c r="AN1119">
        <v>9800</v>
      </c>
      <c r="AO1119">
        <v>2008.75</v>
      </c>
      <c r="AP1119">
        <v>0.1701</v>
      </c>
    </row>
    <row r="1120" spans="1:42" hidden="1" x14ac:dyDescent="0.35">
      <c r="A1120" t="s">
        <v>1839</v>
      </c>
      <c r="B1120" s="1">
        <v>45200</v>
      </c>
      <c r="C1120" t="s">
        <v>1822</v>
      </c>
      <c r="D1120" t="s">
        <v>70</v>
      </c>
      <c r="E1120">
        <v>3</v>
      </c>
      <c r="F1120" t="s">
        <v>30</v>
      </c>
      <c r="G1120" t="s">
        <v>96</v>
      </c>
      <c r="H1120" t="s">
        <v>32</v>
      </c>
      <c r="I1120" t="s">
        <v>26</v>
      </c>
      <c r="J1120" t="s">
        <v>55</v>
      </c>
      <c r="K1120">
        <v>2023</v>
      </c>
      <c r="L1120" t="s">
        <v>51</v>
      </c>
      <c r="M1120" t="s">
        <v>5970</v>
      </c>
      <c r="N1120" t="s">
        <v>5949</v>
      </c>
      <c r="O1120" t="s">
        <v>5971</v>
      </c>
      <c r="P1120" t="s">
        <v>5922</v>
      </c>
      <c r="Q1120" t="s">
        <v>5972</v>
      </c>
      <c r="R1120">
        <v>9500</v>
      </c>
      <c r="S1120">
        <v>12000</v>
      </c>
      <c r="T1120">
        <v>0.20830000000000001</v>
      </c>
      <c r="U1120" t="s">
        <v>5920</v>
      </c>
      <c r="V1120">
        <v>12</v>
      </c>
      <c r="W1120" s="1">
        <v>44840</v>
      </c>
      <c r="X1120" t="s">
        <v>5894</v>
      </c>
      <c r="Y1120">
        <v>160</v>
      </c>
      <c r="Z1120">
        <v>82</v>
      </c>
      <c r="AA1120">
        <v>171</v>
      </c>
      <c r="AB1120">
        <v>27</v>
      </c>
      <c r="AC1120">
        <v>10</v>
      </c>
      <c r="AD1120">
        <v>256500</v>
      </c>
      <c r="AE1120" t="s">
        <v>6025</v>
      </c>
      <c r="AF1120" s="1">
        <v>46203</v>
      </c>
      <c r="AG1120" t="s">
        <v>6661</v>
      </c>
      <c r="AH1120" t="s">
        <v>6035</v>
      </c>
      <c r="AI1120" t="s">
        <v>6028</v>
      </c>
      <c r="AJ1120" t="s">
        <v>6925</v>
      </c>
      <c r="AK1120">
        <v>36000</v>
      </c>
      <c r="AL1120">
        <v>583.20000000000005</v>
      </c>
      <c r="AM1120">
        <v>35416.800000000003</v>
      </c>
      <c r="AN1120">
        <v>28500</v>
      </c>
      <c r="AO1120">
        <v>6916.8</v>
      </c>
      <c r="AP1120">
        <v>0.1953</v>
      </c>
    </row>
    <row r="1121" spans="1:42" hidden="1" x14ac:dyDescent="0.35">
      <c r="A1121" t="s">
        <v>1840</v>
      </c>
      <c r="B1121" s="1">
        <v>45019</v>
      </c>
      <c r="C1121" t="s">
        <v>684</v>
      </c>
      <c r="D1121" t="s">
        <v>123</v>
      </c>
      <c r="E1121">
        <v>2</v>
      </c>
      <c r="F1121" t="s">
        <v>48</v>
      </c>
      <c r="G1121" t="s">
        <v>31</v>
      </c>
      <c r="H1121" t="s">
        <v>17</v>
      </c>
      <c r="I1121" t="s">
        <v>43</v>
      </c>
      <c r="J1121" t="s">
        <v>44</v>
      </c>
      <c r="K1121">
        <v>2023</v>
      </c>
      <c r="L1121" t="s">
        <v>35</v>
      </c>
      <c r="M1121" t="s">
        <v>5927</v>
      </c>
      <c r="N1121" t="s">
        <v>5913</v>
      </c>
      <c r="O1121" t="s">
        <v>5917</v>
      </c>
      <c r="P1121" t="s">
        <v>5928</v>
      </c>
      <c r="Q1121" t="s">
        <v>5929</v>
      </c>
      <c r="R1121">
        <v>44000</v>
      </c>
      <c r="S1121">
        <v>53000</v>
      </c>
      <c r="T1121">
        <v>0.16980000000000001</v>
      </c>
      <c r="U1121" t="s">
        <v>5920</v>
      </c>
      <c r="V1121">
        <v>12</v>
      </c>
      <c r="W1121" s="1">
        <v>45435</v>
      </c>
      <c r="X1121" t="s">
        <v>5894</v>
      </c>
      <c r="Y1121">
        <v>246</v>
      </c>
      <c r="Z1121">
        <v>92</v>
      </c>
      <c r="AA1121">
        <v>223</v>
      </c>
      <c r="AB1121">
        <v>48</v>
      </c>
      <c r="AC1121">
        <v>10</v>
      </c>
      <c r="AD1121">
        <v>2112000</v>
      </c>
      <c r="AE1121" t="s">
        <v>6025</v>
      </c>
      <c r="AF1121" s="1">
        <v>46203</v>
      </c>
      <c r="AG1121" t="s">
        <v>6399</v>
      </c>
      <c r="AH1121" t="s">
        <v>6035</v>
      </c>
      <c r="AI1121" t="s">
        <v>6028</v>
      </c>
      <c r="AJ1121" t="s">
        <v>6924</v>
      </c>
      <c r="AK1121">
        <v>106000</v>
      </c>
      <c r="AL1121">
        <v>12062.8</v>
      </c>
      <c r="AM1121">
        <v>93937.2</v>
      </c>
      <c r="AN1121">
        <v>88000</v>
      </c>
      <c r="AO1121">
        <v>5937.2</v>
      </c>
      <c r="AP1121">
        <v>6.3200000000000006E-2</v>
      </c>
    </row>
    <row r="1122" spans="1:42" hidden="1" x14ac:dyDescent="0.35">
      <c r="A1122" t="s">
        <v>1841</v>
      </c>
      <c r="B1122" s="1">
        <v>45227</v>
      </c>
      <c r="C1122" t="s">
        <v>1842</v>
      </c>
      <c r="D1122" t="s">
        <v>47</v>
      </c>
      <c r="E1122">
        <v>1</v>
      </c>
      <c r="F1122" t="s">
        <v>24</v>
      </c>
      <c r="G1122" t="s">
        <v>31</v>
      </c>
      <c r="H1122" t="s">
        <v>32</v>
      </c>
      <c r="I1122" t="s">
        <v>18</v>
      </c>
      <c r="J1122" t="s">
        <v>55</v>
      </c>
      <c r="K1122">
        <v>2023</v>
      </c>
      <c r="L1122" t="s">
        <v>51</v>
      </c>
      <c r="M1122" t="s">
        <v>5995</v>
      </c>
      <c r="N1122" t="s">
        <v>5989</v>
      </c>
      <c r="O1122" t="s">
        <v>5996</v>
      </c>
      <c r="P1122" t="s">
        <v>5997</v>
      </c>
      <c r="Q1122" t="s">
        <v>5998</v>
      </c>
      <c r="R1122">
        <v>280</v>
      </c>
      <c r="S1122">
        <v>450</v>
      </c>
      <c r="T1122">
        <v>0.37780000000000002</v>
      </c>
      <c r="U1122" t="s">
        <v>5909</v>
      </c>
      <c r="V1122">
        <v>6</v>
      </c>
      <c r="W1122" s="1">
        <v>45144</v>
      </c>
      <c r="X1122" t="s">
        <v>5894</v>
      </c>
      <c r="Y1122">
        <v>217</v>
      </c>
      <c r="Z1122">
        <v>86</v>
      </c>
      <c r="AA1122">
        <v>212</v>
      </c>
      <c r="AB1122">
        <v>73</v>
      </c>
      <c r="AC1122">
        <v>10</v>
      </c>
      <c r="AD1122">
        <v>20440</v>
      </c>
      <c r="AE1122" t="s">
        <v>6025</v>
      </c>
      <c r="AF1122" s="1">
        <v>46203</v>
      </c>
      <c r="AG1122" t="s">
        <v>6667</v>
      </c>
      <c r="AH1122" t="s">
        <v>6035</v>
      </c>
      <c r="AI1122" t="s">
        <v>6028</v>
      </c>
      <c r="AJ1122" t="s">
        <v>6925</v>
      </c>
      <c r="AK1122">
        <v>450</v>
      </c>
      <c r="AL1122">
        <v>56.48</v>
      </c>
      <c r="AM1122">
        <v>393.52</v>
      </c>
      <c r="AN1122">
        <v>280</v>
      </c>
      <c r="AO1122">
        <v>113.52</v>
      </c>
      <c r="AP1122">
        <v>0.28849999999999998</v>
      </c>
    </row>
    <row r="1123" spans="1:42" hidden="1" x14ac:dyDescent="0.35">
      <c r="A1123" t="s">
        <v>1843</v>
      </c>
      <c r="B1123" s="1">
        <v>45204</v>
      </c>
      <c r="C1123" t="s">
        <v>1557</v>
      </c>
      <c r="D1123" t="s">
        <v>14</v>
      </c>
      <c r="E1123">
        <v>2</v>
      </c>
      <c r="F1123" t="s">
        <v>48</v>
      </c>
      <c r="G1123" t="s">
        <v>96</v>
      </c>
      <c r="H1123" t="s">
        <v>32</v>
      </c>
      <c r="I1123" t="s">
        <v>26</v>
      </c>
      <c r="J1123" t="s">
        <v>55</v>
      </c>
      <c r="K1123">
        <v>2023</v>
      </c>
      <c r="L1123" t="s">
        <v>51</v>
      </c>
      <c r="M1123" t="s">
        <v>5934</v>
      </c>
      <c r="N1123" t="s">
        <v>5931</v>
      </c>
      <c r="O1123" t="s">
        <v>5932</v>
      </c>
      <c r="P1123" t="s">
        <v>5891</v>
      </c>
      <c r="Q1123" t="s">
        <v>5935</v>
      </c>
      <c r="R1123">
        <v>10800</v>
      </c>
      <c r="S1123">
        <v>13500</v>
      </c>
      <c r="T1123">
        <v>0.2</v>
      </c>
      <c r="U1123" t="s">
        <v>5893</v>
      </c>
      <c r="V1123">
        <v>12</v>
      </c>
      <c r="W1123" s="1">
        <v>44567</v>
      </c>
      <c r="X1123" t="s">
        <v>5894</v>
      </c>
      <c r="Y1123">
        <v>169</v>
      </c>
      <c r="Z1123">
        <v>68</v>
      </c>
      <c r="AA1123">
        <v>202</v>
      </c>
      <c r="AB1123">
        <v>85</v>
      </c>
      <c r="AC1123">
        <v>10</v>
      </c>
      <c r="AD1123">
        <v>918000</v>
      </c>
      <c r="AE1123" t="s">
        <v>6025</v>
      </c>
      <c r="AF1123" s="1">
        <v>46203</v>
      </c>
      <c r="AG1123" t="s">
        <v>6588</v>
      </c>
      <c r="AH1123" t="s">
        <v>6035</v>
      </c>
      <c r="AI1123" t="s">
        <v>6028</v>
      </c>
      <c r="AJ1123" t="s">
        <v>6925</v>
      </c>
      <c r="AK1123">
        <v>27000</v>
      </c>
      <c r="AL1123">
        <v>567</v>
      </c>
      <c r="AM1123">
        <v>26433</v>
      </c>
      <c r="AN1123">
        <v>21600</v>
      </c>
      <c r="AO1123">
        <v>4833</v>
      </c>
      <c r="AP1123">
        <v>0.18279999999999999</v>
      </c>
    </row>
    <row r="1124" spans="1:42" hidden="1" x14ac:dyDescent="0.35">
      <c r="A1124" t="s">
        <v>1844</v>
      </c>
      <c r="B1124" s="1">
        <v>45165</v>
      </c>
      <c r="C1124" t="s">
        <v>530</v>
      </c>
      <c r="D1124" t="s">
        <v>82</v>
      </c>
      <c r="E1124">
        <v>1</v>
      </c>
      <c r="F1124" t="s">
        <v>24</v>
      </c>
      <c r="G1124" t="s">
        <v>31</v>
      </c>
      <c r="H1124" t="s">
        <v>32</v>
      </c>
      <c r="I1124" t="s">
        <v>18</v>
      </c>
      <c r="J1124" t="s">
        <v>59</v>
      </c>
      <c r="K1124">
        <v>2023</v>
      </c>
      <c r="L1124" t="s">
        <v>60</v>
      </c>
      <c r="M1124" t="s">
        <v>5895</v>
      </c>
      <c r="N1124" t="s">
        <v>5889</v>
      </c>
      <c r="O1124" t="s">
        <v>5890</v>
      </c>
      <c r="P1124" t="s">
        <v>5891</v>
      </c>
      <c r="Q1124" t="s">
        <v>5896</v>
      </c>
      <c r="R1124">
        <v>78000</v>
      </c>
      <c r="S1124">
        <v>95000</v>
      </c>
      <c r="T1124">
        <v>0.1789</v>
      </c>
      <c r="U1124" t="s">
        <v>5893</v>
      </c>
      <c r="V1124">
        <v>12</v>
      </c>
      <c r="W1124" s="1">
        <v>45187</v>
      </c>
      <c r="X1124" t="s">
        <v>5894</v>
      </c>
      <c r="Y1124">
        <v>351</v>
      </c>
      <c r="Z1124">
        <v>112</v>
      </c>
      <c r="AA1124">
        <v>335</v>
      </c>
      <c r="AB1124">
        <v>32</v>
      </c>
      <c r="AC1124">
        <v>10</v>
      </c>
      <c r="AD1124">
        <v>2496000</v>
      </c>
      <c r="AE1124" t="s">
        <v>6025</v>
      </c>
      <c r="AF1124" s="1">
        <v>46203</v>
      </c>
      <c r="AG1124" t="s">
        <v>6149</v>
      </c>
      <c r="AH1124" t="s">
        <v>6035</v>
      </c>
      <c r="AI1124" t="s">
        <v>6028</v>
      </c>
      <c r="AJ1124" t="s">
        <v>6925</v>
      </c>
      <c r="AK1124">
        <v>95000</v>
      </c>
      <c r="AL1124">
        <v>4864</v>
      </c>
      <c r="AM1124">
        <v>90136</v>
      </c>
      <c r="AN1124">
        <v>78000</v>
      </c>
      <c r="AO1124">
        <v>12136</v>
      </c>
      <c r="AP1124">
        <v>0.1346</v>
      </c>
    </row>
    <row r="1125" spans="1:42" hidden="1" x14ac:dyDescent="0.35">
      <c r="A1125" t="s">
        <v>1845</v>
      </c>
      <c r="B1125" s="1">
        <v>45251</v>
      </c>
      <c r="C1125" t="s">
        <v>1846</v>
      </c>
      <c r="D1125" t="s">
        <v>377</v>
      </c>
      <c r="E1125">
        <v>2</v>
      </c>
      <c r="F1125" t="s">
        <v>30</v>
      </c>
      <c r="G1125" t="s">
        <v>96</v>
      </c>
      <c r="H1125" t="s">
        <v>17</v>
      </c>
      <c r="I1125" t="s">
        <v>26</v>
      </c>
      <c r="J1125" t="s">
        <v>50</v>
      </c>
      <c r="K1125">
        <v>2023</v>
      </c>
      <c r="L1125" t="s">
        <v>51</v>
      </c>
      <c r="M1125" t="s">
        <v>6007</v>
      </c>
      <c r="N1125" t="s">
        <v>5889</v>
      </c>
      <c r="O1125" t="s">
        <v>6008</v>
      </c>
      <c r="P1125" t="s">
        <v>5899</v>
      </c>
      <c r="Q1125" t="s">
        <v>6009</v>
      </c>
      <c r="R1125">
        <v>12000</v>
      </c>
      <c r="S1125">
        <v>15000</v>
      </c>
      <c r="T1125">
        <v>0.2</v>
      </c>
      <c r="U1125" t="s">
        <v>5901</v>
      </c>
      <c r="V1125">
        <v>12</v>
      </c>
      <c r="W1125" s="1">
        <v>45557</v>
      </c>
      <c r="X1125" t="s">
        <v>5894</v>
      </c>
      <c r="Y1125">
        <v>118</v>
      </c>
      <c r="Z1125">
        <v>87</v>
      </c>
      <c r="AA1125">
        <v>209</v>
      </c>
      <c r="AB1125">
        <v>10</v>
      </c>
      <c r="AC1125">
        <v>10</v>
      </c>
      <c r="AD1125">
        <v>120000</v>
      </c>
      <c r="AE1125" t="s">
        <v>6025</v>
      </c>
      <c r="AF1125" s="1">
        <v>46203</v>
      </c>
      <c r="AG1125" t="s">
        <v>6668</v>
      </c>
      <c r="AH1125" t="s">
        <v>6035</v>
      </c>
      <c r="AI1125" t="s">
        <v>6028</v>
      </c>
      <c r="AJ1125" t="s">
        <v>6925</v>
      </c>
      <c r="AK1125">
        <v>30000</v>
      </c>
      <c r="AL1125">
        <v>3675</v>
      </c>
      <c r="AM1125">
        <v>26325</v>
      </c>
      <c r="AN1125">
        <v>24000</v>
      </c>
      <c r="AO1125">
        <v>2325</v>
      </c>
      <c r="AP1125">
        <v>8.8300000000000003E-2</v>
      </c>
    </row>
    <row r="1126" spans="1:42" hidden="1" x14ac:dyDescent="0.35">
      <c r="A1126" t="s">
        <v>1847</v>
      </c>
      <c r="B1126" s="1">
        <v>45119</v>
      </c>
      <c r="C1126" t="s">
        <v>835</v>
      </c>
      <c r="D1126" t="s">
        <v>65</v>
      </c>
      <c r="E1126">
        <v>3</v>
      </c>
      <c r="F1126" t="s">
        <v>30</v>
      </c>
      <c r="G1126" t="s">
        <v>79</v>
      </c>
      <c r="H1126" t="s">
        <v>32</v>
      </c>
      <c r="I1126" t="s">
        <v>43</v>
      </c>
      <c r="J1126" t="s">
        <v>97</v>
      </c>
      <c r="K1126">
        <v>2023</v>
      </c>
      <c r="L1126" t="s">
        <v>60</v>
      </c>
      <c r="M1126" t="s">
        <v>5906</v>
      </c>
      <c r="N1126" t="s">
        <v>5889</v>
      </c>
      <c r="O1126" t="s">
        <v>5898</v>
      </c>
      <c r="P1126" t="s">
        <v>5907</v>
      </c>
      <c r="Q1126" t="s">
        <v>5908</v>
      </c>
      <c r="R1126">
        <v>17500</v>
      </c>
      <c r="S1126">
        <v>22000</v>
      </c>
      <c r="T1126">
        <v>0.20449999999999999</v>
      </c>
      <c r="U1126" t="s">
        <v>5909</v>
      </c>
      <c r="V1126">
        <v>12</v>
      </c>
      <c r="W1126" s="1">
        <v>45337</v>
      </c>
      <c r="X1126" t="s">
        <v>5894</v>
      </c>
      <c r="Y1126">
        <v>373</v>
      </c>
      <c r="Z1126">
        <v>88</v>
      </c>
      <c r="AA1126">
        <v>389</v>
      </c>
      <c r="AB1126">
        <v>78</v>
      </c>
      <c r="AC1126">
        <v>10</v>
      </c>
      <c r="AD1126">
        <v>1365000</v>
      </c>
      <c r="AE1126" t="s">
        <v>6025</v>
      </c>
      <c r="AF1126" s="1">
        <v>46203</v>
      </c>
      <c r="AG1126" t="s">
        <v>6460</v>
      </c>
      <c r="AH1126" t="s">
        <v>6027</v>
      </c>
      <c r="AI1126" t="s">
        <v>6028</v>
      </c>
      <c r="AJ1126" t="s">
        <v>6925</v>
      </c>
      <c r="AK1126">
        <v>66000</v>
      </c>
      <c r="AL1126">
        <v>356.4</v>
      </c>
      <c r="AM1126">
        <v>65643.600000000006</v>
      </c>
      <c r="AN1126">
        <v>52500</v>
      </c>
      <c r="AO1126">
        <v>13143.6</v>
      </c>
      <c r="AP1126">
        <v>0.20019999999999999</v>
      </c>
    </row>
    <row r="1127" spans="1:42" hidden="1" x14ac:dyDescent="0.35">
      <c r="A1127" t="s">
        <v>1848</v>
      </c>
      <c r="B1127" s="1">
        <v>45065</v>
      </c>
      <c r="C1127" t="s">
        <v>1209</v>
      </c>
      <c r="D1127" t="s">
        <v>108</v>
      </c>
      <c r="E1127">
        <v>2</v>
      </c>
      <c r="F1127" t="s">
        <v>24</v>
      </c>
      <c r="G1127" t="s">
        <v>31</v>
      </c>
      <c r="H1127" t="s">
        <v>25</v>
      </c>
      <c r="I1127" t="s">
        <v>43</v>
      </c>
      <c r="J1127" t="s">
        <v>75</v>
      </c>
      <c r="K1127">
        <v>2023</v>
      </c>
      <c r="L1127" t="s">
        <v>35</v>
      </c>
      <c r="M1127" t="s">
        <v>5977</v>
      </c>
      <c r="N1127" t="s">
        <v>5974</v>
      </c>
      <c r="O1127" t="s">
        <v>5978</v>
      </c>
      <c r="P1127" t="s">
        <v>5979</v>
      </c>
      <c r="Q1127" t="s">
        <v>5980</v>
      </c>
      <c r="R1127">
        <v>3000</v>
      </c>
      <c r="S1127">
        <v>3900</v>
      </c>
      <c r="T1127">
        <v>0.23080000000000001</v>
      </c>
      <c r="U1127" t="s">
        <v>5920</v>
      </c>
      <c r="V1127">
        <v>36</v>
      </c>
      <c r="W1127" s="1">
        <v>44816</v>
      </c>
      <c r="X1127" t="s">
        <v>5894</v>
      </c>
      <c r="Y1127">
        <v>237</v>
      </c>
      <c r="Z1127">
        <v>110</v>
      </c>
      <c r="AA1127">
        <v>240</v>
      </c>
      <c r="AB1127">
        <v>48</v>
      </c>
      <c r="AC1127">
        <v>10</v>
      </c>
      <c r="AD1127">
        <v>144000</v>
      </c>
      <c r="AE1127" t="s">
        <v>6025</v>
      </c>
      <c r="AF1127" s="1">
        <v>46203</v>
      </c>
      <c r="AG1127" t="s">
        <v>6507</v>
      </c>
      <c r="AH1127" t="s">
        <v>6035</v>
      </c>
      <c r="AI1127" t="s">
        <v>6028</v>
      </c>
      <c r="AJ1127" t="s">
        <v>6924</v>
      </c>
      <c r="AK1127">
        <v>7800</v>
      </c>
      <c r="AL1127">
        <v>645.05999999999995</v>
      </c>
      <c r="AM1127">
        <v>7154.94</v>
      </c>
      <c r="AN1127">
        <v>6000</v>
      </c>
      <c r="AO1127">
        <v>1154.94</v>
      </c>
      <c r="AP1127">
        <v>0.16139999999999999</v>
      </c>
    </row>
    <row r="1128" spans="1:42" hidden="1" x14ac:dyDescent="0.35">
      <c r="A1128" t="s">
        <v>1849</v>
      </c>
      <c r="B1128" s="1">
        <v>45216</v>
      </c>
      <c r="C1128" t="s">
        <v>1770</v>
      </c>
      <c r="D1128" t="s">
        <v>208</v>
      </c>
      <c r="E1128">
        <v>1</v>
      </c>
      <c r="F1128" t="s">
        <v>128</v>
      </c>
      <c r="G1128" t="s">
        <v>79</v>
      </c>
      <c r="H1128" t="s">
        <v>25</v>
      </c>
      <c r="I1128" t="s">
        <v>18</v>
      </c>
      <c r="J1128" t="s">
        <v>55</v>
      </c>
      <c r="K1128">
        <v>2023</v>
      </c>
      <c r="L1128" t="s">
        <v>51</v>
      </c>
      <c r="M1128" t="s">
        <v>5910</v>
      </c>
      <c r="N1128" t="s">
        <v>5889</v>
      </c>
      <c r="O1128" t="s">
        <v>5898</v>
      </c>
      <c r="P1128" t="s">
        <v>5907</v>
      </c>
      <c r="Q1128" t="s">
        <v>5911</v>
      </c>
      <c r="R1128">
        <v>10500</v>
      </c>
      <c r="S1128">
        <v>13000</v>
      </c>
      <c r="T1128">
        <v>0.1923</v>
      </c>
      <c r="U1128" t="s">
        <v>5909</v>
      </c>
      <c r="V1128">
        <v>12</v>
      </c>
      <c r="W1128" s="1">
        <v>45395</v>
      </c>
      <c r="X1128" t="s">
        <v>5894</v>
      </c>
      <c r="Y1128">
        <v>256</v>
      </c>
      <c r="Z1128">
        <v>119</v>
      </c>
      <c r="AA1128">
        <v>288</v>
      </c>
      <c r="AB1128">
        <v>32</v>
      </c>
      <c r="AC1128">
        <v>10</v>
      </c>
      <c r="AD1128">
        <v>336000</v>
      </c>
      <c r="AE1128" t="s">
        <v>6025</v>
      </c>
      <c r="AF1128" s="1">
        <v>46203</v>
      </c>
      <c r="AG1128" t="s">
        <v>6648</v>
      </c>
      <c r="AH1128" t="s">
        <v>6027</v>
      </c>
      <c r="AI1128" t="s">
        <v>6028</v>
      </c>
      <c r="AJ1128" t="s">
        <v>6925</v>
      </c>
      <c r="AK1128">
        <v>13000</v>
      </c>
      <c r="AL1128">
        <v>390</v>
      </c>
      <c r="AM1128">
        <v>12610</v>
      </c>
      <c r="AN1128">
        <v>10500</v>
      </c>
      <c r="AO1128">
        <v>2110</v>
      </c>
      <c r="AP1128">
        <v>0.1673</v>
      </c>
    </row>
    <row r="1129" spans="1:42" hidden="1" x14ac:dyDescent="0.35">
      <c r="A1129" t="s">
        <v>1850</v>
      </c>
      <c r="B1129" s="1">
        <v>45003</v>
      </c>
      <c r="C1129" t="s">
        <v>349</v>
      </c>
      <c r="D1129" t="s">
        <v>377</v>
      </c>
      <c r="E1129">
        <v>1</v>
      </c>
      <c r="F1129" t="s">
        <v>24</v>
      </c>
      <c r="G1129" t="s">
        <v>31</v>
      </c>
      <c r="H1129" t="s">
        <v>25</v>
      </c>
      <c r="I1129" t="s">
        <v>18</v>
      </c>
      <c r="J1129" t="s">
        <v>39</v>
      </c>
      <c r="K1129">
        <v>2023</v>
      </c>
      <c r="L1129" t="s">
        <v>20</v>
      </c>
      <c r="M1129" t="s">
        <v>6007</v>
      </c>
      <c r="N1129" t="s">
        <v>5889</v>
      </c>
      <c r="O1129" t="s">
        <v>6008</v>
      </c>
      <c r="P1129" t="s">
        <v>5899</v>
      </c>
      <c r="Q1129" t="s">
        <v>6009</v>
      </c>
      <c r="R1129">
        <v>12000</v>
      </c>
      <c r="S1129">
        <v>15000</v>
      </c>
      <c r="T1129">
        <v>0.2</v>
      </c>
      <c r="U1129" t="s">
        <v>5901</v>
      </c>
      <c r="V1129">
        <v>12</v>
      </c>
      <c r="W1129" s="1">
        <v>45557</v>
      </c>
      <c r="X1129" t="s">
        <v>5894</v>
      </c>
      <c r="Y1129">
        <v>118</v>
      </c>
      <c r="Z1129">
        <v>87</v>
      </c>
      <c r="AA1129">
        <v>209</v>
      </c>
      <c r="AB1129">
        <v>10</v>
      </c>
      <c r="AC1129">
        <v>10</v>
      </c>
      <c r="AD1129">
        <v>120000</v>
      </c>
      <c r="AE1129" t="s">
        <v>6025</v>
      </c>
      <c r="AF1129" s="1">
        <v>46203</v>
      </c>
      <c r="AG1129" t="s">
        <v>6223</v>
      </c>
      <c r="AH1129" t="s">
        <v>6027</v>
      </c>
      <c r="AI1129" t="s">
        <v>6028</v>
      </c>
      <c r="AJ1129" t="s">
        <v>6924</v>
      </c>
      <c r="AK1129">
        <v>15000</v>
      </c>
      <c r="AL1129">
        <v>493.5</v>
      </c>
      <c r="AM1129">
        <v>14506.5</v>
      </c>
      <c r="AN1129">
        <v>12000</v>
      </c>
      <c r="AO1129">
        <v>2506.5</v>
      </c>
      <c r="AP1129">
        <v>0.17280000000000001</v>
      </c>
    </row>
    <row r="1130" spans="1:42" hidden="1" x14ac:dyDescent="0.35">
      <c r="A1130" t="s">
        <v>1851</v>
      </c>
      <c r="B1130" s="1">
        <v>45235</v>
      </c>
      <c r="C1130" t="s">
        <v>1852</v>
      </c>
      <c r="D1130" t="s">
        <v>38</v>
      </c>
      <c r="E1130">
        <v>2</v>
      </c>
      <c r="F1130" t="s">
        <v>24</v>
      </c>
      <c r="G1130" t="s">
        <v>31</v>
      </c>
      <c r="H1130" t="s">
        <v>25</v>
      </c>
      <c r="I1130" t="s">
        <v>43</v>
      </c>
      <c r="J1130" t="s">
        <v>50</v>
      </c>
      <c r="K1130">
        <v>2023</v>
      </c>
      <c r="L1130" t="s">
        <v>51</v>
      </c>
      <c r="M1130" t="s">
        <v>5981</v>
      </c>
      <c r="N1130" t="s">
        <v>5974</v>
      </c>
      <c r="O1130" t="s">
        <v>5982</v>
      </c>
      <c r="P1130" t="s">
        <v>5983</v>
      </c>
      <c r="Q1130" t="s">
        <v>5984</v>
      </c>
      <c r="R1130">
        <v>3700</v>
      </c>
      <c r="S1130">
        <v>4800</v>
      </c>
      <c r="T1130">
        <v>0.22919999999999999</v>
      </c>
      <c r="U1130" t="s">
        <v>5920</v>
      </c>
      <c r="V1130">
        <v>24</v>
      </c>
      <c r="W1130" s="1">
        <v>45552</v>
      </c>
      <c r="X1130" t="s">
        <v>5894</v>
      </c>
      <c r="Y1130">
        <v>158</v>
      </c>
      <c r="Z1130">
        <v>108</v>
      </c>
      <c r="AA1130">
        <v>132</v>
      </c>
      <c r="AB1130">
        <v>61</v>
      </c>
      <c r="AC1130">
        <v>10</v>
      </c>
      <c r="AD1130">
        <v>225700</v>
      </c>
      <c r="AE1130" t="s">
        <v>6025</v>
      </c>
      <c r="AF1130" s="1">
        <v>46203</v>
      </c>
      <c r="AG1130" t="s">
        <v>6669</v>
      </c>
      <c r="AH1130" t="s">
        <v>6035</v>
      </c>
      <c r="AI1130" t="s">
        <v>6028</v>
      </c>
      <c r="AJ1130" t="s">
        <v>6925</v>
      </c>
      <c r="AK1130">
        <v>9600</v>
      </c>
      <c r="AL1130">
        <v>1404.48</v>
      </c>
      <c r="AM1130">
        <v>8195.52</v>
      </c>
      <c r="AN1130">
        <v>7400</v>
      </c>
      <c r="AO1130">
        <v>795.52</v>
      </c>
      <c r="AP1130">
        <v>9.7100000000000006E-2</v>
      </c>
    </row>
    <row r="1131" spans="1:42" hidden="1" x14ac:dyDescent="0.35">
      <c r="A1131" t="s">
        <v>1853</v>
      </c>
      <c r="B1131" s="1">
        <v>45146</v>
      </c>
      <c r="C1131" t="s">
        <v>1612</v>
      </c>
      <c r="D1131" t="s">
        <v>137</v>
      </c>
      <c r="E1131">
        <v>1</v>
      </c>
      <c r="F1131" t="s">
        <v>128</v>
      </c>
      <c r="G1131" t="s">
        <v>16</v>
      </c>
      <c r="H1131" t="s">
        <v>32</v>
      </c>
      <c r="I1131" t="s">
        <v>43</v>
      </c>
      <c r="J1131" t="s">
        <v>59</v>
      </c>
      <c r="K1131">
        <v>2023</v>
      </c>
      <c r="L1131" t="s">
        <v>60</v>
      </c>
      <c r="M1131" t="s">
        <v>5930</v>
      </c>
      <c r="N1131" t="s">
        <v>5931</v>
      </c>
      <c r="O1131" t="s">
        <v>5932</v>
      </c>
      <c r="P1131" t="s">
        <v>5891</v>
      </c>
      <c r="Q1131" t="s">
        <v>5933</v>
      </c>
      <c r="R1131">
        <v>14800</v>
      </c>
      <c r="S1131">
        <v>18500</v>
      </c>
      <c r="T1131">
        <v>0.2</v>
      </c>
      <c r="U1131" t="s">
        <v>5893</v>
      </c>
      <c r="V1131">
        <v>12</v>
      </c>
      <c r="W1131" s="1">
        <v>45474</v>
      </c>
      <c r="X1131" t="s">
        <v>5894</v>
      </c>
      <c r="Y1131">
        <v>213</v>
      </c>
      <c r="Z1131">
        <v>93</v>
      </c>
      <c r="AA1131">
        <v>278</v>
      </c>
      <c r="AB1131">
        <v>42</v>
      </c>
      <c r="AC1131">
        <v>10</v>
      </c>
      <c r="AD1131">
        <v>621600</v>
      </c>
      <c r="AE1131" t="s">
        <v>6025</v>
      </c>
      <c r="AF1131" s="1">
        <v>46203</v>
      </c>
      <c r="AG1131" t="s">
        <v>6601</v>
      </c>
      <c r="AH1131" t="s">
        <v>6027</v>
      </c>
      <c r="AI1131" t="s">
        <v>6028</v>
      </c>
      <c r="AJ1131" t="s">
        <v>6925</v>
      </c>
      <c r="AK1131">
        <v>18500</v>
      </c>
      <c r="AL1131">
        <v>2497.5</v>
      </c>
      <c r="AM1131">
        <v>16002.5</v>
      </c>
      <c r="AN1131">
        <v>14800</v>
      </c>
      <c r="AO1131">
        <v>1202.5</v>
      </c>
      <c r="AP1131">
        <v>7.51E-2</v>
      </c>
    </row>
    <row r="1132" spans="1:42" hidden="1" x14ac:dyDescent="0.35">
      <c r="A1132" t="s">
        <v>1854</v>
      </c>
      <c r="B1132" s="1">
        <v>45180</v>
      </c>
      <c r="C1132" t="s">
        <v>1855</v>
      </c>
      <c r="D1132" t="s">
        <v>74</v>
      </c>
      <c r="E1132">
        <v>3</v>
      </c>
      <c r="F1132" t="s">
        <v>24</v>
      </c>
      <c r="G1132" t="s">
        <v>71</v>
      </c>
      <c r="H1132" t="s">
        <v>17</v>
      </c>
      <c r="I1132" t="s">
        <v>33</v>
      </c>
      <c r="J1132" t="s">
        <v>109</v>
      </c>
      <c r="K1132">
        <v>2023</v>
      </c>
      <c r="L1132" t="s">
        <v>60</v>
      </c>
      <c r="M1132" t="s">
        <v>5963</v>
      </c>
      <c r="N1132" t="s">
        <v>5949</v>
      </c>
      <c r="O1132" t="s">
        <v>5964</v>
      </c>
      <c r="P1132" t="s">
        <v>5951</v>
      </c>
      <c r="Q1132" t="s">
        <v>5965</v>
      </c>
      <c r="R1132">
        <v>5700</v>
      </c>
      <c r="S1132">
        <v>7500</v>
      </c>
      <c r="T1132">
        <v>0.24</v>
      </c>
      <c r="U1132" t="s">
        <v>5940</v>
      </c>
      <c r="V1132">
        <v>12</v>
      </c>
      <c r="W1132" s="1">
        <v>44865</v>
      </c>
      <c r="X1132" t="s">
        <v>5894</v>
      </c>
      <c r="Y1132">
        <v>145</v>
      </c>
      <c r="Z1132">
        <v>60</v>
      </c>
      <c r="AA1132">
        <v>189</v>
      </c>
      <c r="AB1132">
        <v>10</v>
      </c>
      <c r="AC1132">
        <v>10</v>
      </c>
      <c r="AD1132">
        <v>57000</v>
      </c>
      <c r="AE1132" t="s">
        <v>6025</v>
      </c>
      <c r="AF1132" s="1">
        <v>46203</v>
      </c>
      <c r="AG1132" t="s">
        <v>6670</v>
      </c>
      <c r="AH1132" t="s">
        <v>6027</v>
      </c>
      <c r="AI1132" t="s">
        <v>6028</v>
      </c>
      <c r="AJ1132" t="s">
        <v>6925</v>
      </c>
      <c r="AK1132">
        <v>22500</v>
      </c>
      <c r="AL1132">
        <v>616.5</v>
      </c>
      <c r="AM1132">
        <v>21883.5</v>
      </c>
      <c r="AN1132">
        <v>17100</v>
      </c>
      <c r="AO1132">
        <v>4783.5</v>
      </c>
      <c r="AP1132">
        <v>0.21859999999999999</v>
      </c>
    </row>
    <row r="1133" spans="1:42" hidden="1" x14ac:dyDescent="0.35">
      <c r="A1133" t="s">
        <v>1856</v>
      </c>
      <c r="B1133" s="1">
        <v>44990</v>
      </c>
      <c r="C1133" t="s">
        <v>1857</v>
      </c>
      <c r="D1133" t="s">
        <v>105</v>
      </c>
      <c r="E1133">
        <v>1</v>
      </c>
      <c r="F1133" t="s">
        <v>128</v>
      </c>
      <c r="G1133" t="s">
        <v>96</v>
      </c>
      <c r="H1133" t="s">
        <v>32</v>
      </c>
      <c r="I1133" t="s">
        <v>33</v>
      </c>
      <c r="J1133" t="s">
        <v>39</v>
      </c>
      <c r="K1133">
        <v>2023</v>
      </c>
      <c r="L1133" t="s">
        <v>20</v>
      </c>
      <c r="M1133" t="s">
        <v>5916</v>
      </c>
      <c r="N1133" t="s">
        <v>5913</v>
      </c>
      <c r="O1133" t="s">
        <v>5917</v>
      </c>
      <c r="P1133" t="s">
        <v>5918</v>
      </c>
      <c r="Q1133" t="s">
        <v>5919</v>
      </c>
      <c r="R1133">
        <v>63000</v>
      </c>
      <c r="S1133">
        <v>76000</v>
      </c>
      <c r="T1133">
        <v>0.1711</v>
      </c>
      <c r="U1133" t="s">
        <v>5920</v>
      </c>
      <c r="V1133">
        <v>12</v>
      </c>
      <c r="W1133" s="1">
        <v>44617</v>
      </c>
      <c r="X1133" t="s">
        <v>5894</v>
      </c>
      <c r="Y1133">
        <v>252</v>
      </c>
      <c r="Z1133">
        <v>75</v>
      </c>
      <c r="AA1133">
        <v>289</v>
      </c>
      <c r="AB1133">
        <v>48</v>
      </c>
      <c r="AC1133">
        <v>10</v>
      </c>
      <c r="AD1133">
        <v>3024000</v>
      </c>
      <c r="AE1133" t="s">
        <v>6025</v>
      </c>
      <c r="AF1133" s="1">
        <v>46203</v>
      </c>
      <c r="AG1133" t="s">
        <v>6671</v>
      </c>
      <c r="AH1133" t="s">
        <v>6027</v>
      </c>
      <c r="AI1133" t="s">
        <v>6028</v>
      </c>
      <c r="AJ1133" t="s">
        <v>6924</v>
      </c>
      <c r="AK1133">
        <v>76000</v>
      </c>
      <c r="AL1133">
        <v>2447.1999999999998</v>
      </c>
      <c r="AM1133">
        <v>73552.800000000003</v>
      </c>
      <c r="AN1133">
        <v>63000</v>
      </c>
      <c r="AO1133">
        <v>10552.8</v>
      </c>
      <c r="AP1133">
        <v>0.14349999999999999</v>
      </c>
    </row>
    <row r="1134" spans="1:42" x14ac:dyDescent="0.35">
      <c r="A1134" t="s">
        <v>1858</v>
      </c>
      <c r="B1134" s="1">
        <v>45026</v>
      </c>
      <c r="C1134" t="s">
        <v>1859</v>
      </c>
      <c r="D1134" t="s">
        <v>54</v>
      </c>
      <c r="E1134">
        <v>1</v>
      </c>
      <c r="F1134" t="s">
        <v>24</v>
      </c>
      <c r="G1134" t="s">
        <v>16</v>
      </c>
      <c r="H1134" t="s">
        <v>25</v>
      </c>
      <c r="I1134" t="s">
        <v>43</v>
      </c>
      <c r="J1134" t="s">
        <v>44</v>
      </c>
      <c r="K1134">
        <v>2023</v>
      </c>
      <c r="L1134" t="s">
        <v>35</v>
      </c>
      <c r="M1134" t="s">
        <v>5888</v>
      </c>
      <c r="N1134" t="s">
        <v>5889</v>
      </c>
      <c r="O1134" t="s">
        <v>5890</v>
      </c>
      <c r="P1134" t="s">
        <v>5891</v>
      </c>
      <c r="Q1134" t="s">
        <v>5892</v>
      </c>
      <c r="R1134">
        <v>52000</v>
      </c>
      <c r="S1134">
        <v>65000</v>
      </c>
      <c r="T1134">
        <v>0.2</v>
      </c>
      <c r="U1134" t="s">
        <v>5893</v>
      </c>
      <c r="V1134">
        <v>12</v>
      </c>
      <c r="W1134" s="1">
        <v>45506</v>
      </c>
      <c r="X1134" t="s">
        <v>5894</v>
      </c>
      <c r="Y1134">
        <v>302</v>
      </c>
      <c r="Z1134">
        <v>109</v>
      </c>
      <c r="AA1134">
        <v>415</v>
      </c>
      <c r="AB1134">
        <v>0</v>
      </c>
      <c r="AC1134">
        <v>10</v>
      </c>
      <c r="AD1134">
        <v>0</v>
      </c>
      <c r="AE1134" t="s">
        <v>6029</v>
      </c>
      <c r="AF1134" s="1">
        <v>46203</v>
      </c>
      <c r="AG1134" t="s">
        <v>6672</v>
      </c>
      <c r="AH1134" t="s">
        <v>6027</v>
      </c>
      <c r="AI1134" t="s">
        <v>6028</v>
      </c>
      <c r="AJ1134" t="s">
        <v>6924</v>
      </c>
      <c r="AK1134">
        <v>65000</v>
      </c>
      <c r="AL1134">
        <v>8099</v>
      </c>
      <c r="AM1134">
        <v>56901</v>
      </c>
      <c r="AN1134">
        <v>52000</v>
      </c>
      <c r="AO1134">
        <v>4901</v>
      </c>
      <c r="AP1134">
        <v>8.6099999999999996E-2</v>
      </c>
    </row>
    <row r="1135" spans="1:42" hidden="1" x14ac:dyDescent="0.35">
      <c r="A1135" t="s">
        <v>1860</v>
      </c>
      <c r="B1135" s="1">
        <v>45041</v>
      </c>
      <c r="C1135" t="s">
        <v>541</v>
      </c>
      <c r="D1135" t="s">
        <v>82</v>
      </c>
      <c r="E1135">
        <v>2</v>
      </c>
      <c r="F1135" t="s">
        <v>58</v>
      </c>
      <c r="G1135" t="s">
        <v>31</v>
      </c>
      <c r="H1135" t="s">
        <v>25</v>
      </c>
      <c r="I1135" t="s">
        <v>43</v>
      </c>
      <c r="J1135" t="s">
        <v>44</v>
      </c>
      <c r="K1135">
        <v>2023</v>
      </c>
      <c r="L1135" t="s">
        <v>35</v>
      </c>
      <c r="M1135" t="s">
        <v>5895</v>
      </c>
      <c r="N1135" t="s">
        <v>5889</v>
      </c>
      <c r="O1135" t="s">
        <v>5890</v>
      </c>
      <c r="P1135" t="s">
        <v>5891</v>
      </c>
      <c r="Q1135" t="s">
        <v>5896</v>
      </c>
      <c r="R1135">
        <v>78000</v>
      </c>
      <c r="S1135">
        <v>95000</v>
      </c>
      <c r="T1135">
        <v>0.1789</v>
      </c>
      <c r="U1135" t="s">
        <v>5893</v>
      </c>
      <c r="V1135">
        <v>12</v>
      </c>
      <c r="W1135" s="1">
        <v>45187</v>
      </c>
      <c r="X1135" t="s">
        <v>5894</v>
      </c>
      <c r="Y1135">
        <v>351</v>
      </c>
      <c r="Z1135">
        <v>112</v>
      </c>
      <c r="AA1135">
        <v>335</v>
      </c>
      <c r="AB1135">
        <v>32</v>
      </c>
      <c r="AC1135">
        <v>10</v>
      </c>
      <c r="AD1135">
        <v>2496000</v>
      </c>
      <c r="AE1135" t="s">
        <v>6025</v>
      </c>
      <c r="AF1135" s="1">
        <v>46203</v>
      </c>
      <c r="AG1135" t="s">
        <v>6240</v>
      </c>
      <c r="AH1135" t="s">
        <v>6027</v>
      </c>
      <c r="AI1135" t="s">
        <v>6028</v>
      </c>
      <c r="AJ1135" t="s">
        <v>6924</v>
      </c>
      <c r="AK1135">
        <v>190000</v>
      </c>
      <c r="AL1135">
        <v>4180</v>
      </c>
      <c r="AM1135">
        <v>185820</v>
      </c>
      <c r="AN1135">
        <v>156000</v>
      </c>
      <c r="AO1135">
        <v>29820</v>
      </c>
      <c r="AP1135">
        <v>0.1605</v>
      </c>
    </row>
    <row r="1136" spans="1:42" hidden="1" x14ac:dyDescent="0.35">
      <c r="A1136" t="s">
        <v>1861</v>
      </c>
      <c r="B1136" s="1">
        <v>45277</v>
      </c>
      <c r="C1136" t="s">
        <v>1423</v>
      </c>
      <c r="D1136" t="s">
        <v>216</v>
      </c>
      <c r="E1136">
        <v>2</v>
      </c>
      <c r="F1136" t="s">
        <v>128</v>
      </c>
      <c r="G1136" t="s">
        <v>31</v>
      </c>
      <c r="H1136" t="s">
        <v>32</v>
      </c>
      <c r="I1136" t="s">
        <v>26</v>
      </c>
      <c r="J1136" t="s">
        <v>155</v>
      </c>
      <c r="K1136">
        <v>2023</v>
      </c>
      <c r="L1136" t="s">
        <v>51</v>
      </c>
      <c r="M1136" t="s">
        <v>5999</v>
      </c>
      <c r="N1136" t="s">
        <v>5989</v>
      </c>
      <c r="O1136" t="s">
        <v>6000</v>
      </c>
      <c r="P1136" t="s">
        <v>6001</v>
      </c>
      <c r="Q1136" t="s">
        <v>6002</v>
      </c>
      <c r="R1136">
        <v>300</v>
      </c>
      <c r="S1136">
        <v>500</v>
      </c>
      <c r="T1136">
        <v>0.4</v>
      </c>
      <c r="U1136" t="s">
        <v>5940</v>
      </c>
      <c r="V1136">
        <v>3</v>
      </c>
      <c r="W1136" s="1">
        <v>45115</v>
      </c>
      <c r="X1136" t="s">
        <v>5894</v>
      </c>
      <c r="Y1136">
        <v>197</v>
      </c>
      <c r="Z1136">
        <v>100</v>
      </c>
      <c r="AA1136">
        <v>205</v>
      </c>
      <c r="AB1136">
        <v>66</v>
      </c>
      <c r="AC1136">
        <v>10</v>
      </c>
      <c r="AD1136">
        <v>19800</v>
      </c>
      <c r="AE1136" t="s">
        <v>6025</v>
      </c>
      <c r="AF1136" s="1">
        <v>46203</v>
      </c>
      <c r="AG1136" t="s">
        <v>6352</v>
      </c>
      <c r="AH1136" t="s">
        <v>6027</v>
      </c>
      <c r="AI1136" t="s">
        <v>6028</v>
      </c>
      <c r="AJ1136" t="s">
        <v>6925</v>
      </c>
      <c r="AK1136">
        <v>1000</v>
      </c>
      <c r="AL1136">
        <v>108.3</v>
      </c>
      <c r="AM1136">
        <v>891.7</v>
      </c>
      <c r="AN1136">
        <v>600</v>
      </c>
      <c r="AO1136">
        <v>291.7</v>
      </c>
      <c r="AP1136">
        <v>0.3271</v>
      </c>
    </row>
    <row r="1137" spans="1:42" hidden="1" x14ac:dyDescent="0.35">
      <c r="A1137" t="s">
        <v>1862</v>
      </c>
      <c r="B1137" s="1">
        <v>44959</v>
      </c>
      <c r="C1137" t="s">
        <v>1312</v>
      </c>
      <c r="D1137" t="s">
        <v>183</v>
      </c>
      <c r="E1137">
        <v>1</v>
      </c>
      <c r="F1137" t="s">
        <v>30</v>
      </c>
      <c r="G1137" t="s">
        <v>31</v>
      </c>
      <c r="H1137" t="s">
        <v>32</v>
      </c>
      <c r="I1137" t="s">
        <v>33</v>
      </c>
      <c r="J1137" t="s">
        <v>19</v>
      </c>
      <c r="K1137">
        <v>2023</v>
      </c>
      <c r="L1137" t="s">
        <v>20</v>
      </c>
      <c r="M1137" t="s">
        <v>6010</v>
      </c>
      <c r="N1137" t="s">
        <v>5949</v>
      </c>
      <c r="O1137" t="s">
        <v>6011</v>
      </c>
      <c r="P1137" t="s">
        <v>6012</v>
      </c>
      <c r="Q1137" t="s">
        <v>6013</v>
      </c>
      <c r="R1137">
        <v>2700</v>
      </c>
      <c r="S1137">
        <v>3500</v>
      </c>
      <c r="T1137">
        <v>0.2286</v>
      </c>
      <c r="U1137" t="s">
        <v>5920</v>
      </c>
      <c r="V1137">
        <v>12</v>
      </c>
      <c r="W1137" s="1">
        <v>45369</v>
      </c>
      <c r="X1137" t="s">
        <v>5894</v>
      </c>
      <c r="Y1137">
        <v>71</v>
      </c>
      <c r="Z1137">
        <v>95</v>
      </c>
      <c r="AA1137">
        <v>147</v>
      </c>
      <c r="AB1137">
        <v>51</v>
      </c>
      <c r="AC1137">
        <v>10</v>
      </c>
      <c r="AD1137">
        <v>137700</v>
      </c>
      <c r="AE1137" t="s">
        <v>6025</v>
      </c>
      <c r="AF1137" s="1">
        <v>46203</v>
      </c>
      <c r="AG1137" t="s">
        <v>6377</v>
      </c>
      <c r="AH1137" t="s">
        <v>6027</v>
      </c>
      <c r="AI1137" t="s">
        <v>6028</v>
      </c>
      <c r="AJ1137" t="s">
        <v>6924</v>
      </c>
      <c r="AK1137">
        <v>3500</v>
      </c>
      <c r="AL1137">
        <v>413.7</v>
      </c>
      <c r="AM1137">
        <v>3086.3</v>
      </c>
      <c r="AN1137">
        <v>2700</v>
      </c>
      <c r="AO1137">
        <v>386.3</v>
      </c>
      <c r="AP1137">
        <v>0.12520000000000001</v>
      </c>
    </row>
    <row r="1138" spans="1:42" x14ac:dyDescent="0.35">
      <c r="A1138" t="s">
        <v>1863</v>
      </c>
      <c r="B1138" s="1">
        <v>44969</v>
      </c>
      <c r="C1138" t="s">
        <v>1347</v>
      </c>
      <c r="D1138" t="s">
        <v>54</v>
      </c>
      <c r="E1138">
        <v>2</v>
      </c>
      <c r="F1138" t="s">
        <v>48</v>
      </c>
      <c r="G1138" t="s">
        <v>96</v>
      </c>
      <c r="H1138" t="s">
        <v>17</v>
      </c>
      <c r="I1138" t="s">
        <v>26</v>
      </c>
      <c r="J1138" t="s">
        <v>19</v>
      </c>
      <c r="K1138">
        <v>2023</v>
      </c>
      <c r="L1138" t="s">
        <v>20</v>
      </c>
      <c r="M1138" t="s">
        <v>5888</v>
      </c>
      <c r="N1138" t="s">
        <v>5889</v>
      </c>
      <c r="O1138" t="s">
        <v>5890</v>
      </c>
      <c r="P1138" t="s">
        <v>5891</v>
      </c>
      <c r="Q1138" t="s">
        <v>5892</v>
      </c>
      <c r="R1138">
        <v>52000</v>
      </c>
      <c r="S1138">
        <v>65000</v>
      </c>
      <c r="T1138">
        <v>0.2</v>
      </c>
      <c r="U1138" t="s">
        <v>5893</v>
      </c>
      <c r="V1138">
        <v>12</v>
      </c>
      <c r="W1138" s="1">
        <v>45506</v>
      </c>
      <c r="X1138" t="s">
        <v>5894</v>
      </c>
      <c r="Y1138">
        <v>302</v>
      </c>
      <c r="Z1138">
        <v>109</v>
      </c>
      <c r="AA1138">
        <v>415</v>
      </c>
      <c r="AB1138">
        <v>0</v>
      </c>
      <c r="AC1138">
        <v>10</v>
      </c>
      <c r="AD1138">
        <v>0</v>
      </c>
      <c r="AE1138" t="s">
        <v>6029</v>
      </c>
      <c r="AF1138" s="1">
        <v>46203</v>
      </c>
      <c r="AG1138" t="s">
        <v>6441</v>
      </c>
      <c r="AH1138" t="s">
        <v>6027</v>
      </c>
      <c r="AI1138" t="s">
        <v>6028</v>
      </c>
      <c r="AJ1138" t="s">
        <v>6924</v>
      </c>
      <c r="AK1138">
        <v>130000</v>
      </c>
      <c r="AL1138">
        <v>16744</v>
      </c>
      <c r="AM1138">
        <v>113256</v>
      </c>
      <c r="AN1138">
        <v>104000</v>
      </c>
      <c r="AO1138">
        <v>9256</v>
      </c>
      <c r="AP1138">
        <v>8.1699999999999995E-2</v>
      </c>
    </row>
    <row r="1139" spans="1:42" hidden="1" x14ac:dyDescent="0.35">
      <c r="A1139" t="s">
        <v>1864</v>
      </c>
      <c r="B1139" s="1">
        <v>45261</v>
      </c>
      <c r="C1139" t="s">
        <v>235</v>
      </c>
      <c r="D1139" t="s">
        <v>14</v>
      </c>
      <c r="E1139">
        <v>1</v>
      </c>
      <c r="F1139" t="s">
        <v>128</v>
      </c>
      <c r="G1139" t="s">
        <v>31</v>
      </c>
      <c r="H1139" t="s">
        <v>32</v>
      </c>
      <c r="I1139" t="s">
        <v>33</v>
      </c>
      <c r="J1139" t="s">
        <v>155</v>
      </c>
      <c r="K1139">
        <v>2023</v>
      </c>
      <c r="L1139" t="s">
        <v>51</v>
      </c>
      <c r="M1139" t="s">
        <v>5934</v>
      </c>
      <c r="N1139" t="s">
        <v>5931</v>
      </c>
      <c r="O1139" t="s">
        <v>5932</v>
      </c>
      <c r="P1139" t="s">
        <v>5891</v>
      </c>
      <c r="Q1139" t="s">
        <v>5935</v>
      </c>
      <c r="R1139">
        <v>10800</v>
      </c>
      <c r="S1139">
        <v>13500</v>
      </c>
      <c r="T1139">
        <v>0.2</v>
      </c>
      <c r="U1139" t="s">
        <v>5893</v>
      </c>
      <c r="V1139">
        <v>12</v>
      </c>
      <c r="W1139" s="1">
        <v>44567</v>
      </c>
      <c r="X1139" t="s">
        <v>5894</v>
      </c>
      <c r="Y1139">
        <v>169</v>
      </c>
      <c r="Z1139">
        <v>68</v>
      </c>
      <c r="AA1139">
        <v>202</v>
      </c>
      <c r="AB1139">
        <v>85</v>
      </c>
      <c r="AC1139">
        <v>10</v>
      </c>
      <c r="AD1139">
        <v>918000</v>
      </c>
      <c r="AE1139" t="s">
        <v>6025</v>
      </c>
      <c r="AF1139" s="1">
        <v>46203</v>
      </c>
      <c r="AG1139" t="s">
        <v>6140</v>
      </c>
      <c r="AH1139" t="s">
        <v>6035</v>
      </c>
      <c r="AI1139" t="s">
        <v>6028</v>
      </c>
      <c r="AJ1139" t="s">
        <v>6925</v>
      </c>
      <c r="AK1139">
        <v>13500</v>
      </c>
      <c r="AL1139">
        <v>1204.2</v>
      </c>
      <c r="AM1139">
        <v>12295.8</v>
      </c>
      <c r="AN1139">
        <v>10800</v>
      </c>
      <c r="AO1139">
        <v>1495.8</v>
      </c>
      <c r="AP1139">
        <v>0.1217</v>
      </c>
    </row>
    <row r="1140" spans="1:42" hidden="1" x14ac:dyDescent="0.35">
      <c r="A1140" t="s">
        <v>1865</v>
      </c>
      <c r="B1140" s="1">
        <v>45114</v>
      </c>
      <c r="C1140" t="s">
        <v>1866</v>
      </c>
      <c r="D1140" t="s">
        <v>123</v>
      </c>
      <c r="E1140">
        <v>2</v>
      </c>
      <c r="F1140" t="s">
        <v>128</v>
      </c>
      <c r="G1140" t="s">
        <v>16</v>
      </c>
      <c r="H1140" t="s">
        <v>32</v>
      </c>
      <c r="I1140" t="s">
        <v>43</v>
      </c>
      <c r="J1140" t="s">
        <v>97</v>
      </c>
      <c r="K1140">
        <v>2023</v>
      </c>
      <c r="L1140" t="s">
        <v>60</v>
      </c>
      <c r="M1140" t="s">
        <v>5927</v>
      </c>
      <c r="N1140" t="s">
        <v>5913</v>
      </c>
      <c r="O1140" t="s">
        <v>5917</v>
      </c>
      <c r="P1140" t="s">
        <v>5928</v>
      </c>
      <c r="Q1140" t="s">
        <v>5929</v>
      </c>
      <c r="R1140">
        <v>44000</v>
      </c>
      <c r="S1140">
        <v>53000</v>
      </c>
      <c r="T1140">
        <v>0.16980000000000001</v>
      </c>
      <c r="U1140" t="s">
        <v>5920</v>
      </c>
      <c r="V1140">
        <v>12</v>
      </c>
      <c r="W1140" s="1">
        <v>45435</v>
      </c>
      <c r="X1140" t="s">
        <v>5894</v>
      </c>
      <c r="Y1140">
        <v>246</v>
      </c>
      <c r="Z1140">
        <v>92</v>
      </c>
      <c r="AA1140">
        <v>223</v>
      </c>
      <c r="AB1140">
        <v>48</v>
      </c>
      <c r="AC1140">
        <v>10</v>
      </c>
      <c r="AD1140">
        <v>2112000</v>
      </c>
      <c r="AE1140" t="s">
        <v>6025</v>
      </c>
      <c r="AF1140" s="1">
        <v>46203</v>
      </c>
      <c r="AG1140" t="s">
        <v>6673</v>
      </c>
      <c r="AH1140" t="s">
        <v>6027</v>
      </c>
      <c r="AI1140" t="s">
        <v>6028</v>
      </c>
      <c r="AJ1140" t="s">
        <v>6925</v>
      </c>
      <c r="AK1140">
        <v>106000</v>
      </c>
      <c r="AL1140">
        <v>84.8</v>
      </c>
      <c r="AM1140">
        <v>105915.2</v>
      </c>
      <c r="AN1140">
        <v>88000</v>
      </c>
      <c r="AO1140">
        <v>17915.2</v>
      </c>
      <c r="AP1140">
        <v>0.1691</v>
      </c>
    </row>
    <row r="1141" spans="1:42" hidden="1" x14ac:dyDescent="0.35">
      <c r="A1141" t="s">
        <v>1867</v>
      </c>
      <c r="B1141" s="1">
        <v>44978</v>
      </c>
      <c r="C1141" t="s">
        <v>679</v>
      </c>
      <c r="D1141" t="s">
        <v>100</v>
      </c>
      <c r="E1141">
        <v>1</v>
      </c>
      <c r="F1141" t="s">
        <v>30</v>
      </c>
      <c r="G1141" t="s">
        <v>16</v>
      </c>
      <c r="H1141" t="s">
        <v>32</v>
      </c>
      <c r="I1141" t="s">
        <v>43</v>
      </c>
      <c r="J1141" t="s">
        <v>19</v>
      </c>
      <c r="K1141">
        <v>2023</v>
      </c>
      <c r="L1141" t="s">
        <v>20</v>
      </c>
      <c r="M1141" t="s">
        <v>5941</v>
      </c>
      <c r="N1141" t="s">
        <v>5931</v>
      </c>
      <c r="O1141" t="s">
        <v>5942</v>
      </c>
      <c r="P1141" t="s">
        <v>5938</v>
      </c>
      <c r="Q1141" t="s">
        <v>5943</v>
      </c>
      <c r="R1141">
        <v>9800</v>
      </c>
      <c r="S1141">
        <v>12500</v>
      </c>
      <c r="T1141">
        <v>0.216</v>
      </c>
      <c r="U1141" t="s">
        <v>5940</v>
      </c>
      <c r="V1141">
        <v>6</v>
      </c>
      <c r="W1141" s="1">
        <v>45383</v>
      </c>
      <c r="X1141" t="s">
        <v>5894</v>
      </c>
      <c r="Y1141">
        <v>102</v>
      </c>
      <c r="Z1141">
        <v>94</v>
      </c>
      <c r="AA1141">
        <v>142</v>
      </c>
      <c r="AB1141">
        <v>76</v>
      </c>
      <c r="AC1141">
        <v>10</v>
      </c>
      <c r="AD1141">
        <v>744800</v>
      </c>
      <c r="AE1141" t="s">
        <v>6025</v>
      </c>
      <c r="AF1141" s="1">
        <v>46203</v>
      </c>
      <c r="AG1141" t="s">
        <v>6211</v>
      </c>
      <c r="AH1141" t="s">
        <v>6027</v>
      </c>
      <c r="AI1141" t="s">
        <v>6028</v>
      </c>
      <c r="AJ1141" t="s">
        <v>6924</v>
      </c>
      <c r="AK1141">
        <v>12500</v>
      </c>
      <c r="AL1141">
        <v>776.25</v>
      </c>
      <c r="AM1141">
        <v>11723.75</v>
      </c>
      <c r="AN1141">
        <v>9800</v>
      </c>
      <c r="AO1141">
        <v>1923.75</v>
      </c>
      <c r="AP1141">
        <v>0.1641</v>
      </c>
    </row>
    <row r="1142" spans="1:42" hidden="1" x14ac:dyDescent="0.35">
      <c r="A1142" t="s">
        <v>1868</v>
      </c>
      <c r="B1142" s="1">
        <v>45176</v>
      </c>
      <c r="C1142" t="s">
        <v>883</v>
      </c>
      <c r="D1142" t="s">
        <v>23</v>
      </c>
      <c r="E1142">
        <v>1</v>
      </c>
      <c r="F1142" t="s">
        <v>58</v>
      </c>
      <c r="G1142" t="s">
        <v>16</v>
      </c>
      <c r="H1142" t="s">
        <v>32</v>
      </c>
      <c r="I1142" t="s">
        <v>43</v>
      </c>
      <c r="J1142" t="s">
        <v>109</v>
      </c>
      <c r="K1142">
        <v>2023</v>
      </c>
      <c r="L1142" t="s">
        <v>60</v>
      </c>
      <c r="M1142" t="s">
        <v>5921</v>
      </c>
      <c r="N1142" t="s">
        <v>5913</v>
      </c>
      <c r="O1142" t="s">
        <v>5917</v>
      </c>
      <c r="P1142" t="s">
        <v>5922</v>
      </c>
      <c r="Q1142" t="s">
        <v>5923</v>
      </c>
      <c r="R1142">
        <v>57000</v>
      </c>
      <c r="S1142">
        <v>69000</v>
      </c>
      <c r="T1142">
        <v>0.1739</v>
      </c>
      <c r="U1142" t="s">
        <v>5920</v>
      </c>
      <c r="V1142">
        <v>12</v>
      </c>
      <c r="W1142" s="1">
        <v>44862</v>
      </c>
      <c r="X1142" t="s">
        <v>5894</v>
      </c>
      <c r="Y1142">
        <v>244</v>
      </c>
      <c r="Z1142">
        <v>55</v>
      </c>
      <c r="AA1142">
        <v>276</v>
      </c>
      <c r="AB1142">
        <v>9</v>
      </c>
      <c r="AC1142">
        <v>10</v>
      </c>
      <c r="AD1142">
        <v>513000</v>
      </c>
      <c r="AE1142" t="s">
        <v>6025</v>
      </c>
      <c r="AF1142" s="1">
        <v>46203</v>
      </c>
      <c r="AG1142" t="s">
        <v>6475</v>
      </c>
      <c r="AH1142" t="s">
        <v>6027</v>
      </c>
      <c r="AI1142" t="s">
        <v>6028</v>
      </c>
      <c r="AJ1142" t="s">
        <v>6925</v>
      </c>
      <c r="AK1142">
        <v>69000</v>
      </c>
      <c r="AL1142">
        <v>3505.2</v>
      </c>
      <c r="AM1142">
        <v>65494.8</v>
      </c>
      <c r="AN1142">
        <v>57000</v>
      </c>
      <c r="AO1142">
        <v>8494.7999999999993</v>
      </c>
      <c r="AP1142">
        <v>0.12970000000000001</v>
      </c>
    </row>
    <row r="1143" spans="1:42" x14ac:dyDescent="0.35">
      <c r="A1143" t="s">
        <v>1869</v>
      </c>
      <c r="B1143" s="1">
        <v>45093</v>
      </c>
      <c r="C1143" t="s">
        <v>375</v>
      </c>
      <c r="D1143" t="s">
        <v>42</v>
      </c>
      <c r="E1143">
        <v>1</v>
      </c>
      <c r="F1143" t="s">
        <v>24</v>
      </c>
      <c r="G1143" t="s">
        <v>31</v>
      </c>
      <c r="H1143" t="s">
        <v>25</v>
      </c>
      <c r="I1143" t="s">
        <v>33</v>
      </c>
      <c r="J1143" t="s">
        <v>34</v>
      </c>
      <c r="K1143">
        <v>2023</v>
      </c>
      <c r="L1143" t="s">
        <v>35</v>
      </c>
      <c r="M1143" t="s">
        <v>5897</v>
      </c>
      <c r="N1143" t="s">
        <v>5889</v>
      </c>
      <c r="O1143" t="s">
        <v>5898</v>
      </c>
      <c r="P1143" t="s">
        <v>5899</v>
      </c>
      <c r="Q1143" t="s">
        <v>5900</v>
      </c>
      <c r="R1143">
        <v>31000</v>
      </c>
      <c r="S1143">
        <v>38000</v>
      </c>
      <c r="T1143">
        <v>0.1842</v>
      </c>
      <c r="U1143" t="s">
        <v>5901</v>
      </c>
      <c r="V1143">
        <v>12</v>
      </c>
      <c r="W1143" s="1">
        <v>45246</v>
      </c>
      <c r="X1143" t="s">
        <v>5894</v>
      </c>
      <c r="Y1143">
        <v>278</v>
      </c>
      <c r="Z1143">
        <v>80</v>
      </c>
      <c r="AA1143">
        <v>346</v>
      </c>
      <c r="AB1143">
        <v>0</v>
      </c>
      <c r="AC1143">
        <v>10</v>
      </c>
      <c r="AD1143">
        <v>0</v>
      </c>
      <c r="AE1143" t="s">
        <v>6029</v>
      </c>
      <c r="AF1143" s="1">
        <v>46203</v>
      </c>
      <c r="AG1143" t="s">
        <v>6241</v>
      </c>
      <c r="AH1143" t="s">
        <v>6027</v>
      </c>
      <c r="AI1143" t="s">
        <v>6028</v>
      </c>
      <c r="AJ1143" t="s">
        <v>6924</v>
      </c>
      <c r="AK1143">
        <v>38000</v>
      </c>
      <c r="AL1143">
        <v>98.8</v>
      </c>
      <c r="AM1143">
        <v>37901.199999999997</v>
      </c>
      <c r="AN1143">
        <v>31000</v>
      </c>
      <c r="AO1143">
        <v>6901.2</v>
      </c>
      <c r="AP1143">
        <v>0.18210000000000001</v>
      </c>
    </row>
    <row r="1144" spans="1:42" hidden="1" x14ac:dyDescent="0.35">
      <c r="A1144" t="s">
        <v>1870</v>
      </c>
      <c r="B1144" s="1">
        <v>45000</v>
      </c>
      <c r="C1144" t="s">
        <v>215</v>
      </c>
      <c r="D1144" t="s">
        <v>78</v>
      </c>
      <c r="E1144">
        <v>1</v>
      </c>
      <c r="F1144" t="s">
        <v>48</v>
      </c>
      <c r="G1144" t="s">
        <v>16</v>
      </c>
      <c r="H1144" t="s">
        <v>17</v>
      </c>
      <c r="I1144" t="s">
        <v>33</v>
      </c>
      <c r="J1144" t="s">
        <v>39</v>
      </c>
      <c r="K1144">
        <v>2023</v>
      </c>
      <c r="L1144" t="s">
        <v>20</v>
      </c>
      <c r="M1144" t="s">
        <v>5992</v>
      </c>
      <c r="N1144" t="s">
        <v>5989</v>
      </c>
      <c r="O1144" t="s">
        <v>5993</v>
      </c>
      <c r="P1144" t="s">
        <v>5899</v>
      </c>
      <c r="Q1144" t="s">
        <v>5994</v>
      </c>
      <c r="R1144">
        <v>850</v>
      </c>
      <c r="S1144">
        <v>1200</v>
      </c>
      <c r="T1144">
        <v>0.29170000000000001</v>
      </c>
      <c r="U1144" t="s">
        <v>5901</v>
      </c>
      <c r="V1144">
        <v>6</v>
      </c>
      <c r="W1144" s="1">
        <v>45066</v>
      </c>
      <c r="X1144" t="s">
        <v>5894</v>
      </c>
      <c r="Y1144">
        <v>275</v>
      </c>
      <c r="Z1144">
        <v>92</v>
      </c>
      <c r="AA1144">
        <v>285</v>
      </c>
      <c r="AB1144">
        <v>78</v>
      </c>
      <c r="AC1144">
        <v>10</v>
      </c>
      <c r="AD1144">
        <v>66300</v>
      </c>
      <c r="AE1144" t="s">
        <v>6025</v>
      </c>
      <c r="AF1144" s="1">
        <v>46203</v>
      </c>
      <c r="AG1144" t="s">
        <v>6129</v>
      </c>
      <c r="AH1144" t="s">
        <v>6027</v>
      </c>
      <c r="AI1144" t="s">
        <v>6028</v>
      </c>
      <c r="AJ1144" t="s">
        <v>6924</v>
      </c>
      <c r="AK1144">
        <v>1200</v>
      </c>
      <c r="AL1144">
        <v>115.8</v>
      </c>
      <c r="AM1144">
        <v>1084.2</v>
      </c>
      <c r="AN1144">
        <v>850</v>
      </c>
      <c r="AO1144">
        <v>234.2</v>
      </c>
      <c r="AP1144">
        <v>0.216</v>
      </c>
    </row>
    <row r="1145" spans="1:42" hidden="1" x14ac:dyDescent="0.35">
      <c r="A1145" t="s">
        <v>1871</v>
      </c>
      <c r="B1145" s="1">
        <v>45051</v>
      </c>
      <c r="C1145" t="s">
        <v>860</v>
      </c>
      <c r="D1145" t="s">
        <v>123</v>
      </c>
      <c r="E1145">
        <v>1</v>
      </c>
      <c r="F1145" t="s">
        <v>58</v>
      </c>
      <c r="G1145" t="s">
        <v>16</v>
      </c>
      <c r="H1145" t="s">
        <v>32</v>
      </c>
      <c r="I1145" t="s">
        <v>33</v>
      </c>
      <c r="J1145" t="s">
        <v>75</v>
      </c>
      <c r="K1145">
        <v>2023</v>
      </c>
      <c r="L1145" t="s">
        <v>35</v>
      </c>
      <c r="M1145" t="s">
        <v>5927</v>
      </c>
      <c r="N1145" t="s">
        <v>5913</v>
      </c>
      <c r="O1145" t="s">
        <v>5917</v>
      </c>
      <c r="P1145" t="s">
        <v>5928</v>
      </c>
      <c r="Q1145" t="s">
        <v>5929</v>
      </c>
      <c r="R1145">
        <v>44000</v>
      </c>
      <c r="S1145">
        <v>53000</v>
      </c>
      <c r="T1145">
        <v>0.16980000000000001</v>
      </c>
      <c r="U1145" t="s">
        <v>5920</v>
      </c>
      <c r="V1145">
        <v>12</v>
      </c>
      <c r="W1145" s="1">
        <v>45435</v>
      </c>
      <c r="X1145" t="s">
        <v>5894</v>
      </c>
      <c r="Y1145">
        <v>246</v>
      </c>
      <c r="Z1145">
        <v>92</v>
      </c>
      <c r="AA1145">
        <v>223</v>
      </c>
      <c r="AB1145">
        <v>48</v>
      </c>
      <c r="AC1145">
        <v>10</v>
      </c>
      <c r="AD1145">
        <v>2112000</v>
      </c>
      <c r="AE1145" t="s">
        <v>6025</v>
      </c>
      <c r="AF1145" s="1">
        <v>46203</v>
      </c>
      <c r="AG1145" t="s">
        <v>6144</v>
      </c>
      <c r="AH1145" t="s">
        <v>6035</v>
      </c>
      <c r="AI1145" t="s">
        <v>6028</v>
      </c>
      <c r="AJ1145" t="s">
        <v>6924</v>
      </c>
      <c r="AK1145">
        <v>53000</v>
      </c>
      <c r="AL1145">
        <v>15.9</v>
      </c>
      <c r="AM1145">
        <v>52984.1</v>
      </c>
      <c r="AN1145">
        <v>44000</v>
      </c>
      <c r="AO1145">
        <v>8984.1</v>
      </c>
      <c r="AP1145">
        <v>0.1696</v>
      </c>
    </row>
    <row r="1146" spans="1:42" hidden="1" x14ac:dyDescent="0.35">
      <c r="A1146" t="s">
        <v>1872</v>
      </c>
      <c r="B1146" s="1">
        <v>45073</v>
      </c>
      <c r="C1146" t="s">
        <v>207</v>
      </c>
      <c r="D1146" t="s">
        <v>87</v>
      </c>
      <c r="E1146">
        <v>1</v>
      </c>
      <c r="F1146" t="s">
        <v>48</v>
      </c>
      <c r="G1146" t="s">
        <v>16</v>
      </c>
      <c r="H1146" t="s">
        <v>17</v>
      </c>
      <c r="I1146" t="s">
        <v>43</v>
      </c>
      <c r="J1146" t="s">
        <v>75</v>
      </c>
      <c r="K1146">
        <v>2023</v>
      </c>
      <c r="L1146" t="s">
        <v>35</v>
      </c>
      <c r="M1146" t="s">
        <v>5924</v>
      </c>
      <c r="N1146" t="s">
        <v>5913</v>
      </c>
      <c r="O1146" t="s">
        <v>5917</v>
      </c>
      <c r="P1146" t="s">
        <v>5925</v>
      </c>
      <c r="Q1146" t="s">
        <v>5926</v>
      </c>
      <c r="R1146">
        <v>46000</v>
      </c>
      <c r="S1146">
        <v>56000</v>
      </c>
      <c r="T1146">
        <v>0.17860000000000001</v>
      </c>
      <c r="U1146" t="s">
        <v>5920</v>
      </c>
      <c r="V1146">
        <v>12</v>
      </c>
      <c r="W1146" s="1">
        <v>44847</v>
      </c>
      <c r="X1146" t="s">
        <v>5894</v>
      </c>
      <c r="Y1146">
        <v>224</v>
      </c>
      <c r="Z1146">
        <v>96</v>
      </c>
      <c r="AA1146">
        <v>304</v>
      </c>
      <c r="AB1146">
        <v>54</v>
      </c>
      <c r="AC1146">
        <v>10</v>
      </c>
      <c r="AD1146">
        <v>2484000</v>
      </c>
      <c r="AE1146" t="s">
        <v>6025</v>
      </c>
      <c r="AF1146" s="1">
        <v>46203</v>
      </c>
      <c r="AG1146" t="s">
        <v>6124</v>
      </c>
      <c r="AH1146" t="s">
        <v>6027</v>
      </c>
      <c r="AI1146" t="s">
        <v>6028</v>
      </c>
      <c r="AJ1146" t="s">
        <v>6924</v>
      </c>
      <c r="AK1146">
        <v>56000</v>
      </c>
      <c r="AL1146">
        <v>3393.6</v>
      </c>
      <c r="AM1146">
        <v>52606.400000000001</v>
      </c>
      <c r="AN1146">
        <v>46000</v>
      </c>
      <c r="AO1146">
        <v>6606.4</v>
      </c>
      <c r="AP1146">
        <v>0.12559999999999999</v>
      </c>
    </row>
    <row r="1147" spans="1:42" x14ac:dyDescent="0.35">
      <c r="A1147" t="s">
        <v>1873</v>
      </c>
      <c r="B1147" s="1">
        <v>45088</v>
      </c>
      <c r="C1147" t="s">
        <v>1107</v>
      </c>
      <c r="D1147" t="s">
        <v>195</v>
      </c>
      <c r="E1147">
        <v>2</v>
      </c>
      <c r="F1147" t="s">
        <v>66</v>
      </c>
      <c r="G1147" t="s">
        <v>71</v>
      </c>
      <c r="H1147" t="s">
        <v>32</v>
      </c>
      <c r="I1147" t="s">
        <v>43</v>
      </c>
      <c r="J1147" t="s">
        <v>34</v>
      </c>
      <c r="K1147">
        <v>2023</v>
      </c>
      <c r="L1147" t="s">
        <v>35</v>
      </c>
      <c r="M1147" t="s">
        <v>5912</v>
      </c>
      <c r="N1147" t="s">
        <v>5913</v>
      </c>
      <c r="O1147" t="s">
        <v>5914</v>
      </c>
      <c r="P1147" t="s">
        <v>5891</v>
      </c>
      <c r="Q1147" t="s">
        <v>5915</v>
      </c>
      <c r="R1147">
        <v>125000</v>
      </c>
      <c r="S1147">
        <v>148000</v>
      </c>
      <c r="T1147">
        <v>0.15540000000000001</v>
      </c>
      <c r="U1147" t="s">
        <v>5893</v>
      </c>
      <c r="V1147">
        <v>12</v>
      </c>
      <c r="W1147" s="1">
        <v>44787</v>
      </c>
      <c r="X1147" t="s">
        <v>5894</v>
      </c>
      <c r="Y1147">
        <v>168</v>
      </c>
      <c r="Z1147">
        <v>62</v>
      </c>
      <c r="AA1147">
        <v>271</v>
      </c>
      <c r="AB1147">
        <v>0</v>
      </c>
      <c r="AC1147">
        <v>10</v>
      </c>
      <c r="AD1147">
        <v>0</v>
      </c>
      <c r="AE1147" t="s">
        <v>6029</v>
      </c>
      <c r="AF1147" s="1">
        <v>46203</v>
      </c>
      <c r="AG1147" t="s">
        <v>6547</v>
      </c>
      <c r="AH1147" t="s">
        <v>6027</v>
      </c>
      <c r="AI1147" t="s">
        <v>6028</v>
      </c>
      <c r="AJ1147" t="s">
        <v>6924</v>
      </c>
      <c r="AK1147">
        <v>296000</v>
      </c>
      <c r="AL1147">
        <v>769.6</v>
      </c>
      <c r="AM1147">
        <v>295230.40000000002</v>
      </c>
      <c r="AN1147">
        <v>250000</v>
      </c>
      <c r="AO1147">
        <v>45230.400000000001</v>
      </c>
      <c r="AP1147">
        <v>0.1532</v>
      </c>
    </row>
    <row r="1148" spans="1:42" hidden="1" x14ac:dyDescent="0.35">
      <c r="A1148" t="s">
        <v>1874</v>
      </c>
      <c r="B1148" s="1">
        <v>45092</v>
      </c>
      <c r="C1148" t="s">
        <v>1465</v>
      </c>
      <c r="D1148" t="s">
        <v>200</v>
      </c>
      <c r="E1148">
        <v>1</v>
      </c>
      <c r="F1148" t="s">
        <v>30</v>
      </c>
      <c r="G1148" t="s">
        <v>16</v>
      </c>
      <c r="H1148" t="s">
        <v>32</v>
      </c>
      <c r="I1148" t="s">
        <v>26</v>
      </c>
      <c r="J1148" t="s">
        <v>34</v>
      </c>
      <c r="K1148">
        <v>2023</v>
      </c>
      <c r="L1148" t="s">
        <v>35</v>
      </c>
      <c r="M1148" t="s">
        <v>5960</v>
      </c>
      <c r="N1148" t="s">
        <v>5949</v>
      </c>
      <c r="O1148" t="s">
        <v>5961</v>
      </c>
      <c r="P1148" t="s">
        <v>5951</v>
      </c>
      <c r="Q1148" t="s">
        <v>5962</v>
      </c>
      <c r="R1148">
        <v>2100</v>
      </c>
      <c r="S1148">
        <v>2800</v>
      </c>
      <c r="T1148">
        <v>0.25</v>
      </c>
      <c r="U1148" t="s">
        <v>5940</v>
      </c>
      <c r="V1148">
        <v>12</v>
      </c>
      <c r="W1148" s="1">
        <v>45378</v>
      </c>
      <c r="X1148" t="s">
        <v>5894</v>
      </c>
      <c r="Y1148">
        <v>198</v>
      </c>
      <c r="Z1148">
        <v>79</v>
      </c>
      <c r="AA1148">
        <v>243</v>
      </c>
      <c r="AB1148">
        <v>87</v>
      </c>
      <c r="AC1148">
        <v>10</v>
      </c>
      <c r="AD1148">
        <v>182700</v>
      </c>
      <c r="AE1148" t="s">
        <v>6025</v>
      </c>
      <c r="AF1148" s="1">
        <v>46203</v>
      </c>
      <c r="AG1148" t="s">
        <v>6485</v>
      </c>
      <c r="AH1148" t="s">
        <v>6027</v>
      </c>
      <c r="AI1148" t="s">
        <v>6028</v>
      </c>
      <c r="AJ1148" t="s">
        <v>6924</v>
      </c>
      <c r="AK1148">
        <v>2800</v>
      </c>
      <c r="AL1148">
        <v>1.1200000000000001</v>
      </c>
      <c r="AM1148">
        <v>2798.88</v>
      </c>
      <c r="AN1148">
        <v>2100</v>
      </c>
      <c r="AO1148">
        <v>698.88</v>
      </c>
      <c r="AP1148">
        <v>0.24970000000000001</v>
      </c>
    </row>
    <row r="1149" spans="1:42" hidden="1" x14ac:dyDescent="0.35">
      <c r="A1149" t="s">
        <v>1875</v>
      </c>
      <c r="B1149" s="1">
        <v>45035</v>
      </c>
      <c r="C1149" t="s">
        <v>1876</v>
      </c>
      <c r="D1149" t="s">
        <v>108</v>
      </c>
      <c r="E1149">
        <v>2</v>
      </c>
      <c r="F1149" t="s">
        <v>24</v>
      </c>
      <c r="G1149" t="s">
        <v>96</v>
      </c>
      <c r="H1149" t="s">
        <v>25</v>
      </c>
      <c r="I1149" t="s">
        <v>26</v>
      </c>
      <c r="J1149" t="s">
        <v>44</v>
      </c>
      <c r="K1149">
        <v>2023</v>
      </c>
      <c r="L1149" t="s">
        <v>35</v>
      </c>
      <c r="M1149" t="s">
        <v>5977</v>
      </c>
      <c r="N1149" t="s">
        <v>5974</v>
      </c>
      <c r="O1149" t="s">
        <v>5978</v>
      </c>
      <c r="P1149" t="s">
        <v>5979</v>
      </c>
      <c r="Q1149" t="s">
        <v>5980</v>
      </c>
      <c r="R1149">
        <v>3000</v>
      </c>
      <c r="S1149">
        <v>3900</v>
      </c>
      <c r="T1149">
        <v>0.23080000000000001</v>
      </c>
      <c r="U1149" t="s">
        <v>5920</v>
      </c>
      <c r="V1149">
        <v>36</v>
      </c>
      <c r="W1149" s="1">
        <v>44816</v>
      </c>
      <c r="X1149" t="s">
        <v>5894</v>
      </c>
      <c r="Y1149">
        <v>237</v>
      </c>
      <c r="Z1149">
        <v>110</v>
      </c>
      <c r="AA1149">
        <v>240</v>
      </c>
      <c r="AB1149">
        <v>48</v>
      </c>
      <c r="AC1149">
        <v>10</v>
      </c>
      <c r="AD1149">
        <v>144000</v>
      </c>
      <c r="AE1149" t="s">
        <v>6025</v>
      </c>
      <c r="AF1149" s="1">
        <v>46203</v>
      </c>
      <c r="AG1149" t="s">
        <v>6674</v>
      </c>
      <c r="AH1149" t="s">
        <v>6035</v>
      </c>
      <c r="AI1149" t="s">
        <v>6028</v>
      </c>
      <c r="AJ1149" t="s">
        <v>6924</v>
      </c>
      <c r="AK1149">
        <v>7800</v>
      </c>
      <c r="AL1149">
        <v>1017.9</v>
      </c>
      <c r="AM1149">
        <v>6782.1</v>
      </c>
      <c r="AN1149">
        <v>6000</v>
      </c>
      <c r="AO1149">
        <v>782.1</v>
      </c>
      <c r="AP1149">
        <v>0.1153</v>
      </c>
    </row>
    <row r="1150" spans="1:42" hidden="1" x14ac:dyDescent="0.35">
      <c r="A1150" t="s">
        <v>1877</v>
      </c>
      <c r="B1150" s="1">
        <v>45107</v>
      </c>
      <c r="C1150" t="s">
        <v>1878</v>
      </c>
      <c r="D1150" t="s">
        <v>205</v>
      </c>
      <c r="E1150">
        <v>1</v>
      </c>
      <c r="F1150" t="s">
        <v>48</v>
      </c>
      <c r="G1150" t="s">
        <v>16</v>
      </c>
      <c r="H1150" t="s">
        <v>32</v>
      </c>
      <c r="I1150" t="s">
        <v>18</v>
      </c>
      <c r="J1150" t="s">
        <v>34</v>
      </c>
      <c r="K1150">
        <v>2023</v>
      </c>
      <c r="L1150" t="s">
        <v>35</v>
      </c>
      <c r="M1150" t="s">
        <v>6003</v>
      </c>
      <c r="N1150" t="s">
        <v>5989</v>
      </c>
      <c r="O1150" t="s">
        <v>6004</v>
      </c>
      <c r="P1150" t="s">
        <v>6005</v>
      </c>
      <c r="Q1150" t="s">
        <v>6006</v>
      </c>
      <c r="R1150">
        <v>420</v>
      </c>
      <c r="S1150">
        <v>650</v>
      </c>
      <c r="T1150">
        <v>0.3538</v>
      </c>
      <c r="U1150" t="s">
        <v>5909</v>
      </c>
      <c r="V1150">
        <v>6</v>
      </c>
      <c r="W1150" s="1">
        <v>45071</v>
      </c>
      <c r="X1150" t="s">
        <v>5894</v>
      </c>
      <c r="Y1150">
        <v>160</v>
      </c>
      <c r="Z1150">
        <v>85</v>
      </c>
      <c r="AA1150">
        <v>167</v>
      </c>
      <c r="AB1150">
        <v>56</v>
      </c>
      <c r="AC1150">
        <v>10</v>
      </c>
      <c r="AD1150">
        <v>23520</v>
      </c>
      <c r="AE1150" t="s">
        <v>6025</v>
      </c>
      <c r="AF1150" s="1">
        <v>46203</v>
      </c>
      <c r="AG1150" t="s">
        <v>6675</v>
      </c>
      <c r="AH1150" t="s">
        <v>6035</v>
      </c>
      <c r="AI1150" t="s">
        <v>6028</v>
      </c>
      <c r="AJ1150" t="s">
        <v>6924</v>
      </c>
      <c r="AK1150">
        <v>650</v>
      </c>
      <c r="AL1150">
        <v>13.19</v>
      </c>
      <c r="AM1150">
        <v>636.80999999999995</v>
      </c>
      <c r="AN1150">
        <v>420</v>
      </c>
      <c r="AO1150">
        <v>216.81</v>
      </c>
      <c r="AP1150">
        <v>0.34050000000000002</v>
      </c>
    </row>
    <row r="1151" spans="1:42" hidden="1" x14ac:dyDescent="0.35">
      <c r="A1151" t="s">
        <v>1879</v>
      </c>
      <c r="B1151" s="1">
        <v>45046</v>
      </c>
      <c r="C1151" t="s">
        <v>1477</v>
      </c>
      <c r="D1151" t="s">
        <v>180</v>
      </c>
      <c r="E1151">
        <v>5</v>
      </c>
      <c r="F1151" t="s">
        <v>48</v>
      </c>
      <c r="G1151" t="s">
        <v>67</v>
      </c>
      <c r="H1151" t="s">
        <v>25</v>
      </c>
      <c r="I1151" t="s">
        <v>43</v>
      </c>
      <c r="J1151" t="s">
        <v>44</v>
      </c>
      <c r="K1151">
        <v>2023</v>
      </c>
      <c r="L1151" t="s">
        <v>35</v>
      </c>
      <c r="M1151" t="s">
        <v>5956</v>
      </c>
      <c r="N1151" t="s">
        <v>5949</v>
      </c>
      <c r="O1151" t="s">
        <v>5957</v>
      </c>
      <c r="P1151" t="s">
        <v>5958</v>
      </c>
      <c r="Q1151" t="s">
        <v>5959</v>
      </c>
      <c r="R1151">
        <v>3100</v>
      </c>
      <c r="S1151">
        <v>4200</v>
      </c>
      <c r="T1151">
        <v>0.26190000000000002</v>
      </c>
      <c r="U1151" t="s">
        <v>5909</v>
      </c>
      <c r="V1151">
        <v>12</v>
      </c>
      <c r="W1151" s="1">
        <v>45029</v>
      </c>
      <c r="X1151" t="s">
        <v>5894</v>
      </c>
      <c r="Y1151">
        <v>165</v>
      </c>
      <c r="Z1151">
        <v>119</v>
      </c>
      <c r="AA1151">
        <v>218</v>
      </c>
      <c r="AB1151">
        <v>22</v>
      </c>
      <c r="AC1151">
        <v>10</v>
      </c>
      <c r="AD1151">
        <v>68200</v>
      </c>
      <c r="AE1151" t="s">
        <v>6025</v>
      </c>
      <c r="AF1151" s="1">
        <v>46203</v>
      </c>
      <c r="AG1151" t="s">
        <v>6582</v>
      </c>
      <c r="AH1151" t="s">
        <v>6027</v>
      </c>
      <c r="AI1151" t="s">
        <v>6028</v>
      </c>
      <c r="AJ1151" t="s">
        <v>6924</v>
      </c>
      <c r="AK1151">
        <v>21000</v>
      </c>
      <c r="AL1151">
        <v>915.6</v>
      </c>
      <c r="AM1151">
        <v>20084.400000000001</v>
      </c>
      <c r="AN1151">
        <v>15500</v>
      </c>
      <c r="AO1151">
        <v>4584.3999999999996</v>
      </c>
      <c r="AP1151">
        <v>0.2283</v>
      </c>
    </row>
    <row r="1152" spans="1:42" x14ac:dyDescent="0.35">
      <c r="A1152" t="s">
        <v>1880</v>
      </c>
      <c r="B1152" s="1">
        <v>44978</v>
      </c>
      <c r="C1152" t="s">
        <v>1881</v>
      </c>
      <c r="D1152" t="s">
        <v>42</v>
      </c>
      <c r="E1152">
        <v>4</v>
      </c>
      <c r="F1152" t="s">
        <v>66</v>
      </c>
      <c r="G1152" t="s">
        <v>16</v>
      </c>
      <c r="H1152" t="s">
        <v>17</v>
      </c>
      <c r="I1152" t="s">
        <v>18</v>
      </c>
      <c r="J1152" t="s">
        <v>19</v>
      </c>
      <c r="K1152">
        <v>2023</v>
      </c>
      <c r="L1152" t="s">
        <v>20</v>
      </c>
      <c r="M1152" t="s">
        <v>5897</v>
      </c>
      <c r="N1152" t="s">
        <v>5889</v>
      </c>
      <c r="O1152" t="s">
        <v>5898</v>
      </c>
      <c r="P1152" t="s">
        <v>5899</v>
      </c>
      <c r="Q1152" t="s">
        <v>5900</v>
      </c>
      <c r="R1152">
        <v>31000</v>
      </c>
      <c r="S1152">
        <v>38000</v>
      </c>
      <c r="T1152">
        <v>0.1842</v>
      </c>
      <c r="U1152" t="s">
        <v>5901</v>
      </c>
      <c r="V1152">
        <v>12</v>
      </c>
      <c r="W1152" s="1">
        <v>45246</v>
      </c>
      <c r="X1152" t="s">
        <v>5894</v>
      </c>
      <c r="Y1152">
        <v>278</v>
      </c>
      <c r="Z1152">
        <v>80</v>
      </c>
      <c r="AA1152">
        <v>346</v>
      </c>
      <c r="AB1152">
        <v>0</v>
      </c>
      <c r="AC1152">
        <v>10</v>
      </c>
      <c r="AD1152">
        <v>0</v>
      </c>
      <c r="AE1152" t="s">
        <v>6029</v>
      </c>
      <c r="AF1152" s="1">
        <v>46203</v>
      </c>
      <c r="AG1152" t="s">
        <v>6676</v>
      </c>
      <c r="AH1152" t="s">
        <v>6027</v>
      </c>
      <c r="AI1152" t="s">
        <v>6028</v>
      </c>
      <c r="AJ1152" t="s">
        <v>6924</v>
      </c>
      <c r="AK1152">
        <v>152000</v>
      </c>
      <c r="AL1152">
        <v>6475.2</v>
      </c>
      <c r="AM1152">
        <v>145524.79999999999</v>
      </c>
      <c r="AN1152">
        <v>124000</v>
      </c>
      <c r="AO1152">
        <v>21524.799999999999</v>
      </c>
      <c r="AP1152">
        <v>0.1479</v>
      </c>
    </row>
    <row r="1153" spans="1:42" hidden="1" x14ac:dyDescent="0.35">
      <c r="A1153" t="s">
        <v>1882</v>
      </c>
      <c r="B1153" s="1">
        <v>45000</v>
      </c>
      <c r="C1153" t="s">
        <v>1256</v>
      </c>
      <c r="D1153" t="s">
        <v>23</v>
      </c>
      <c r="E1153">
        <v>2</v>
      </c>
      <c r="F1153" t="s">
        <v>48</v>
      </c>
      <c r="G1153" t="s">
        <v>31</v>
      </c>
      <c r="H1153" t="s">
        <v>25</v>
      </c>
      <c r="I1153" t="s">
        <v>18</v>
      </c>
      <c r="J1153" t="s">
        <v>39</v>
      </c>
      <c r="K1153">
        <v>2023</v>
      </c>
      <c r="L1153" t="s">
        <v>20</v>
      </c>
      <c r="M1153" t="s">
        <v>5921</v>
      </c>
      <c r="N1153" t="s">
        <v>5913</v>
      </c>
      <c r="O1153" t="s">
        <v>5917</v>
      </c>
      <c r="P1153" t="s">
        <v>5922</v>
      </c>
      <c r="Q1153" t="s">
        <v>5923</v>
      </c>
      <c r="R1153">
        <v>57000</v>
      </c>
      <c r="S1153">
        <v>69000</v>
      </c>
      <c r="T1153">
        <v>0.1739</v>
      </c>
      <c r="U1153" t="s">
        <v>5920</v>
      </c>
      <c r="V1153">
        <v>12</v>
      </c>
      <c r="W1153" s="1">
        <v>44862</v>
      </c>
      <c r="X1153" t="s">
        <v>5894</v>
      </c>
      <c r="Y1153">
        <v>244</v>
      </c>
      <c r="Z1153">
        <v>55</v>
      </c>
      <c r="AA1153">
        <v>276</v>
      </c>
      <c r="AB1153">
        <v>9</v>
      </c>
      <c r="AC1153">
        <v>10</v>
      </c>
      <c r="AD1153">
        <v>513000</v>
      </c>
      <c r="AE1153" t="s">
        <v>6025</v>
      </c>
      <c r="AF1153" s="1">
        <v>46203</v>
      </c>
      <c r="AG1153" t="s">
        <v>6449</v>
      </c>
      <c r="AH1153" t="s">
        <v>6035</v>
      </c>
      <c r="AI1153" t="s">
        <v>6028</v>
      </c>
      <c r="AJ1153" t="s">
        <v>6924</v>
      </c>
      <c r="AK1153">
        <v>138000</v>
      </c>
      <c r="AL1153">
        <v>841.8</v>
      </c>
      <c r="AM1153">
        <v>137158.20000000001</v>
      </c>
      <c r="AN1153">
        <v>114000</v>
      </c>
      <c r="AO1153">
        <v>23158.2</v>
      </c>
      <c r="AP1153">
        <v>0.16880000000000001</v>
      </c>
    </row>
    <row r="1154" spans="1:42" hidden="1" x14ac:dyDescent="0.35">
      <c r="A1154" t="s">
        <v>1883</v>
      </c>
      <c r="B1154" s="1">
        <v>44952</v>
      </c>
      <c r="C1154" t="s">
        <v>936</v>
      </c>
      <c r="D1154" t="s">
        <v>115</v>
      </c>
      <c r="E1154">
        <v>1</v>
      </c>
      <c r="F1154" t="s">
        <v>48</v>
      </c>
      <c r="G1154" t="s">
        <v>16</v>
      </c>
      <c r="H1154" t="s">
        <v>25</v>
      </c>
      <c r="I1154" t="s">
        <v>33</v>
      </c>
      <c r="J1154" t="s">
        <v>112</v>
      </c>
      <c r="K1154">
        <v>2023</v>
      </c>
      <c r="L1154" t="s">
        <v>20</v>
      </c>
      <c r="M1154" t="s">
        <v>5988</v>
      </c>
      <c r="N1154" t="s">
        <v>5989</v>
      </c>
      <c r="O1154" t="s">
        <v>5990</v>
      </c>
      <c r="P1154" t="s">
        <v>5907</v>
      </c>
      <c r="Q1154" t="s">
        <v>5991</v>
      </c>
      <c r="R1154">
        <v>1600</v>
      </c>
      <c r="S1154">
        <v>2200</v>
      </c>
      <c r="T1154">
        <v>0.2727</v>
      </c>
      <c r="U1154" t="s">
        <v>5909</v>
      </c>
      <c r="V1154">
        <v>6</v>
      </c>
      <c r="W1154" s="1">
        <v>45040</v>
      </c>
      <c r="X1154" t="s">
        <v>5894</v>
      </c>
      <c r="Y1154">
        <v>84</v>
      </c>
      <c r="Z1154">
        <v>117</v>
      </c>
      <c r="AA1154">
        <v>174</v>
      </c>
      <c r="AB1154">
        <v>47</v>
      </c>
      <c r="AC1154">
        <v>10</v>
      </c>
      <c r="AD1154">
        <v>75200</v>
      </c>
      <c r="AE1154" t="s">
        <v>6025</v>
      </c>
      <c r="AF1154" s="1">
        <v>46203</v>
      </c>
      <c r="AG1154" t="s">
        <v>6480</v>
      </c>
      <c r="AH1154" t="s">
        <v>6035</v>
      </c>
      <c r="AI1154" t="s">
        <v>6028</v>
      </c>
      <c r="AJ1154" t="s">
        <v>6924</v>
      </c>
      <c r="AK1154">
        <v>2200</v>
      </c>
      <c r="AL1154">
        <v>249.92</v>
      </c>
      <c r="AM1154">
        <v>1950.08</v>
      </c>
      <c r="AN1154">
        <v>1600</v>
      </c>
      <c r="AO1154">
        <v>350.08</v>
      </c>
      <c r="AP1154">
        <v>0.17949999999999999</v>
      </c>
    </row>
    <row r="1155" spans="1:42" hidden="1" x14ac:dyDescent="0.35">
      <c r="A1155" t="s">
        <v>1884</v>
      </c>
      <c r="B1155" s="1">
        <v>45168</v>
      </c>
      <c r="C1155" t="s">
        <v>517</v>
      </c>
      <c r="D1155" t="s">
        <v>377</v>
      </c>
      <c r="E1155">
        <v>1</v>
      </c>
      <c r="F1155" t="s">
        <v>24</v>
      </c>
      <c r="G1155" t="s">
        <v>31</v>
      </c>
      <c r="H1155" t="s">
        <v>17</v>
      </c>
      <c r="I1155" t="s">
        <v>33</v>
      </c>
      <c r="J1155" t="s">
        <v>59</v>
      </c>
      <c r="K1155">
        <v>2023</v>
      </c>
      <c r="L1155" t="s">
        <v>60</v>
      </c>
      <c r="M1155" t="s">
        <v>6007</v>
      </c>
      <c r="N1155" t="s">
        <v>5889</v>
      </c>
      <c r="O1155" t="s">
        <v>6008</v>
      </c>
      <c r="P1155" t="s">
        <v>5899</v>
      </c>
      <c r="Q1155" t="s">
        <v>6009</v>
      </c>
      <c r="R1155">
        <v>12000</v>
      </c>
      <c r="S1155">
        <v>15000</v>
      </c>
      <c r="T1155">
        <v>0.2</v>
      </c>
      <c r="U1155" t="s">
        <v>5901</v>
      </c>
      <c r="V1155">
        <v>12</v>
      </c>
      <c r="W1155" s="1">
        <v>45557</v>
      </c>
      <c r="X1155" t="s">
        <v>5894</v>
      </c>
      <c r="Y1155">
        <v>118</v>
      </c>
      <c r="Z1155">
        <v>87</v>
      </c>
      <c r="AA1155">
        <v>209</v>
      </c>
      <c r="AB1155">
        <v>10</v>
      </c>
      <c r="AC1155">
        <v>10</v>
      </c>
      <c r="AD1155">
        <v>120000</v>
      </c>
      <c r="AE1155" t="s">
        <v>6025</v>
      </c>
      <c r="AF1155" s="1">
        <v>46203</v>
      </c>
      <c r="AG1155" t="s">
        <v>6314</v>
      </c>
      <c r="AH1155" t="s">
        <v>6027</v>
      </c>
      <c r="AI1155" t="s">
        <v>6028</v>
      </c>
      <c r="AJ1155" t="s">
        <v>6925</v>
      </c>
      <c r="AK1155">
        <v>15000</v>
      </c>
      <c r="AL1155">
        <v>238.5</v>
      </c>
      <c r="AM1155">
        <v>14761.5</v>
      </c>
      <c r="AN1155">
        <v>12000</v>
      </c>
      <c r="AO1155">
        <v>2761.5</v>
      </c>
      <c r="AP1155">
        <v>0.18709999999999999</v>
      </c>
    </row>
    <row r="1156" spans="1:42" hidden="1" x14ac:dyDescent="0.35">
      <c r="A1156" t="s">
        <v>1885</v>
      </c>
      <c r="B1156" s="1">
        <v>45098</v>
      </c>
      <c r="C1156" t="s">
        <v>1217</v>
      </c>
      <c r="D1156" t="s">
        <v>70</v>
      </c>
      <c r="E1156">
        <v>2</v>
      </c>
      <c r="F1156" t="s">
        <v>24</v>
      </c>
      <c r="G1156" t="s">
        <v>16</v>
      </c>
      <c r="H1156" t="s">
        <v>25</v>
      </c>
      <c r="I1156" t="s">
        <v>43</v>
      </c>
      <c r="J1156" t="s">
        <v>34</v>
      </c>
      <c r="K1156">
        <v>2023</v>
      </c>
      <c r="L1156" t="s">
        <v>35</v>
      </c>
      <c r="M1156" t="s">
        <v>5970</v>
      </c>
      <c r="N1156" t="s">
        <v>5949</v>
      </c>
      <c r="O1156" t="s">
        <v>5971</v>
      </c>
      <c r="P1156" t="s">
        <v>5922</v>
      </c>
      <c r="Q1156" t="s">
        <v>5972</v>
      </c>
      <c r="R1156">
        <v>9500</v>
      </c>
      <c r="S1156">
        <v>12000</v>
      </c>
      <c r="T1156">
        <v>0.20830000000000001</v>
      </c>
      <c r="U1156" t="s">
        <v>5920</v>
      </c>
      <c r="V1156">
        <v>12</v>
      </c>
      <c r="W1156" s="1">
        <v>44840</v>
      </c>
      <c r="X1156" t="s">
        <v>5894</v>
      </c>
      <c r="Y1156">
        <v>160</v>
      </c>
      <c r="Z1156">
        <v>82</v>
      </c>
      <c r="AA1156">
        <v>171</v>
      </c>
      <c r="AB1156">
        <v>27</v>
      </c>
      <c r="AC1156">
        <v>10</v>
      </c>
      <c r="AD1156">
        <v>256500</v>
      </c>
      <c r="AE1156" t="s">
        <v>6025</v>
      </c>
      <c r="AF1156" s="1">
        <v>46203</v>
      </c>
      <c r="AG1156" t="s">
        <v>6562</v>
      </c>
      <c r="AH1156" t="s">
        <v>6027</v>
      </c>
      <c r="AI1156" t="s">
        <v>6028</v>
      </c>
      <c r="AJ1156" t="s">
        <v>6924</v>
      </c>
      <c r="AK1156">
        <v>24000</v>
      </c>
      <c r="AL1156">
        <v>501.6</v>
      </c>
      <c r="AM1156">
        <v>23498.400000000001</v>
      </c>
      <c r="AN1156">
        <v>19000</v>
      </c>
      <c r="AO1156">
        <v>4498.3999999999996</v>
      </c>
      <c r="AP1156">
        <v>0.19139999999999999</v>
      </c>
    </row>
    <row r="1157" spans="1:42" hidden="1" x14ac:dyDescent="0.35">
      <c r="A1157" t="s">
        <v>1886</v>
      </c>
      <c r="B1157" s="1">
        <v>45261</v>
      </c>
      <c r="C1157" t="s">
        <v>316</v>
      </c>
      <c r="D1157" t="s">
        <v>118</v>
      </c>
      <c r="E1157">
        <v>3</v>
      </c>
      <c r="F1157" t="s">
        <v>48</v>
      </c>
      <c r="G1157" t="s">
        <v>96</v>
      </c>
      <c r="H1157" t="s">
        <v>17</v>
      </c>
      <c r="I1157" t="s">
        <v>43</v>
      </c>
      <c r="J1157" t="s">
        <v>155</v>
      </c>
      <c r="K1157">
        <v>2023</v>
      </c>
      <c r="L1157" t="s">
        <v>51</v>
      </c>
      <c r="M1157" t="s">
        <v>5902</v>
      </c>
      <c r="N1157" t="s">
        <v>5889</v>
      </c>
      <c r="O1157" t="s">
        <v>5898</v>
      </c>
      <c r="P1157" t="s">
        <v>5899</v>
      </c>
      <c r="Q1157" t="s">
        <v>5903</v>
      </c>
      <c r="R1157">
        <v>74000</v>
      </c>
      <c r="S1157">
        <v>88000</v>
      </c>
      <c r="T1157">
        <v>0.15909999999999999</v>
      </c>
      <c r="U1157" t="s">
        <v>5901</v>
      </c>
      <c r="V1157">
        <v>12</v>
      </c>
      <c r="W1157" s="1">
        <v>45459</v>
      </c>
      <c r="X1157" t="s">
        <v>5894</v>
      </c>
      <c r="Y1157">
        <v>214</v>
      </c>
      <c r="Z1157">
        <v>97</v>
      </c>
      <c r="AA1157">
        <v>218</v>
      </c>
      <c r="AB1157">
        <v>43</v>
      </c>
      <c r="AC1157">
        <v>10</v>
      </c>
      <c r="AD1157">
        <v>3182000</v>
      </c>
      <c r="AE1157" t="s">
        <v>6025</v>
      </c>
      <c r="AF1157" s="1">
        <v>46203</v>
      </c>
      <c r="AG1157" t="s">
        <v>6203</v>
      </c>
      <c r="AH1157" t="s">
        <v>6035</v>
      </c>
      <c r="AI1157" t="s">
        <v>6028</v>
      </c>
      <c r="AJ1157" t="s">
        <v>6925</v>
      </c>
      <c r="AK1157">
        <v>264000</v>
      </c>
      <c r="AL1157">
        <v>29594.400000000001</v>
      </c>
      <c r="AM1157">
        <v>234405.6</v>
      </c>
      <c r="AN1157">
        <v>222000</v>
      </c>
      <c r="AO1157">
        <v>12405.6</v>
      </c>
      <c r="AP1157">
        <v>5.2900000000000003E-2</v>
      </c>
    </row>
    <row r="1158" spans="1:42" hidden="1" x14ac:dyDescent="0.35">
      <c r="A1158" t="s">
        <v>1887</v>
      </c>
      <c r="B1158" s="1">
        <v>45087</v>
      </c>
      <c r="C1158" t="s">
        <v>469</v>
      </c>
      <c r="D1158" t="s">
        <v>221</v>
      </c>
      <c r="E1158">
        <v>1</v>
      </c>
      <c r="F1158" t="s">
        <v>24</v>
      </c>
      <c r="G1158" t="s">
        <v>16</v>
      </c>
      <c r="H1158" t="s">
        <v>32</v>
      </c>
      <c r="I1158" t="s">
        <v>18</v>
      </c>
      <c r="J1158" t="s">
        <v>34</v>
      </c>
      <c r="K1158">
        <v>2023</v>
      </c>
      <c r="L1158" t="s">
        <v>35</v>
      </c>
      <c r="M1158" t="s">
        <v>5966</v>
      </c>
      <c r="N1158" t="s">
        <v>5967</v>
      </c>
      <c r="O1158" t="s">
        <v>5968</v>
      </c>
      <c r="P1158" t="s">
        <v>5899</v>
      </c>
      <c r="Q1158" t="s">
        <v>5969</v>
      </c>
      <c r="R1158">
        <v>11500</v>
      </c>
      <c r="S1158">
        <v>14500</v>
      </c>
      <c r="T1158">
        <v>0.2069</v>
      </c>
      <c r="U1158" t="s">
        <v>5901</v>
      </c>
      <c r="V1158">
        <v>12</v>
      </c>
      <c r="W1158" s="1">
        <v>44903</v>
      </c>
      <c r="X1158" t="s">
        <v>5894</v>
      </c>
      <c r="Y1158">
        <v>217</v>
      </c>
      <c r="Z1158">
        <v>53</v>
      </c>
      <c r="AA1158">
        <v>253</v>
      </c>
      <c r="AB1158">
        <v>61</v>
      </c>
      <c r="AC1158">
        <v>10</v>
      </c>
      <c r="AD1158">
        <v>701500</v>
      </c>
      <c r="AE1158" t="s">
        <v>6025</v>
      </c>
      <c r="AF1158" s="1">
        <v>46203</v>
      </c>
      <c r="AG1158" t="s">
        <v>6256</v>
      </c>
      <c r="AH1158" t="s">
        <v>6035</v>
      </c>
      <c r="AI1158" t="s">
        <v>6028</v>
      </c>
      <c r="AJ1158" t="s">
        <v>6924</v>
      </c>
      <c r="AK1158">
        <v>14500</v>
      </c>
      <c r="AL1158">
        <v>159.5</v>
      </c>
      <c r="AM1158">
        <v>14340.5</v>
      </c>
      <c r="AN1158">
        <v>11500</v>
      </c>
      <c r="AO1158">
        <v>2840.5</v>
      </c>
      <c r="AP1158">
        <v>0.1981</v>
      </c>
    </row>
    <row r="1159" spans="1:42" hidden="1" x14ac:dyDescent="0.35">
      <c r="A1159" t="s">
        <v>1888</v>
      </c>
      <c r="B1159" s="1">
        <v>45246</v>
      </c>
      <c r="C1159" t="s">
        <v>262</v>
      </c>
      <c r="D1159" t="s">
        <v>115</v>
      </c>
      <c r="E1159">
        <v>3</v>
      </c>
      <c r="F1159" t="s">
        <v>48</v>
      </c>
      <c r="G1159" t="s">
        <v>16</v>
      </c>
      <c r="H1159" t="s">
        <v>17</v>
      </c>
      <c r="I1159" t="s">
        <v>33</v>
      </c>
      <c r="J1159" t="s">
        <v>50</v>
      </c>
      <c r="K1159">
        <v>2023</v>
      </c>
      <c r="L1159" t="s">
        <v>51</v>
      </c>
      <c r="M1159" t="s">
        <v>5988</v>
      </c>
      <c r="N1159" t="s">
        <v>5989</v>
      </c>
      <c r="O1159" t="s">
        <v>5990</v>
      </c>
      <c r="P1159" t="s">
        <v>5907</v>
      </c>
      <c r="Q1159" t="s">
        <v>5991</v>
      </c>
      <c r="R1159">
        <v>1600</v>
      </c>
      <c r="S1159">
        <v>2200</v>
      </c>
      <c r="T1159">
        <v>0.2727</v>
      </c>
      <c r="U1159" t="s">
        <v>5909</v>
      </c>
      <c r="V1159">
        <v>6</v>
      </c>
      <c r="W1159" s="1">
        <v>45040</v>
      </c>
      <c r="X1159" t="s">
        <v>5894</v>
      </c>
      <c r="Y1159">
        <v>84</v>
      </c>
      <c r="Z1159">
        <v>117</v>
      </c>
      <c r="AA1159">
        <v>174</v>
      </c>
      <c r="AB1159">
        <v>47</v>
      </c>
      <c r="AC1159">
        <v>10</v>
      </c>
      <c r="AD1159">
        <v>75200</v>
      </c>
      <c r="AE1159" t="s">
        <v>6025</v>
      </c>
      <c r="AF1159" s="1">
        <v>46203</v>
      </c>
      <c r="AG1159" t="s">
        <v>6160</v>
      </c>
      <c r="AH1159" t="s">
        <v>6027</v>
      </c>
      <c r="AI1159" t="s">
        <v>6028</v>
      </c>
      <c r="AJ1159" t="s">
        <v>6925</v>
      </c>
      <c r="AK1159">
        <v>6600</v>
      </c>
      <c r="AL1159">
        <v>695.64</v>
      </c>
      <c r="AM1159">
        <v>5904.36</v>
      </c>
      <c r="AN1159">
        <v>4800</v>
      </c>
      <c r="AO1159">
        <v>1104.3599999999999</v>
      </c>
      <c r="AP1159">
        <v>0.187</v>
      </c>
    </row>
    <row r="1160" spans="1:42" hidden="1" x14ac:dyDescent="0.35">
      <c r="A1160" t="s">
        <v>1889</v>
      </c>
      <c r="B1160" s="1">
        <v>45053</v>
      </c>
      <c r="C1160" t="s">
        <v>1890</v>
      </c>
      <c r="D1160" t="s">
        <v>173</v>
      </c>
      <c r="E1160">
        <v>1</v>
      </c>
      <c r="F1160" t="s">
        <v>58</v>
      </c>
      <c r="G1160" t="s">
        <v>71</v>
      </c>
      <c r="H1160" t="s">
        <v>17</v>
      </c>
      <c r="I1160" t="s">
        <v>33</v>
      </c>
      <c r="J1160" t="s">
        <v>75</v>
      </c>
      <c r="K1160">
        <v>2023</v>
      </c>
      <c r="L1160" t="s">
        <v>35</v>
      </c>
      <c r="M1160" t="s">
        <v>5904</v>
      </c>
      <c r="N1160" t="s">
        <v>5889</v>
      </c>
      <c r="O1160" t="s">
        <v>5898</v>
      </c>
      <c r="P1160" t="s">
        <v>5899</v>
      </c>
      <c r="Q1160" t="s">
        <v>5905</v>
      </c>
      <c r="R1160">
        <v>12500</v>
      </c>
      <c r="S1160">
        <v>15500</v>
      </c>
      <c r="T1160">
        <v>0.19350000000000001</v>
      </c>
      <c r="U1160" t="s">
        <v>5901</v>
      </c>
      <c r="V1160">
        <v>12</v>
      </c>
      <c r="W1160" s="1">
        <v>45140</v>
      </c>
      <c r="X1160" t="s">
        <v>5894</v>
      </c>
      <c r="Y1160">
        <v>313</v>
      </c>
      <c r="Z1160">
        <v>58</v>
      </c>
      <c r="AA1160">
        <v>294</v>
      </c>
      <c r="AB1160">
        <v>65</v>
      </c>
      <c r="AC1160">
        <v>10</v>
      </c>
      <c r="AD1160">
        <v>812500</v>
      </c>
      <c r="AE1160" t="s">
        <v>6025</v>
      </c>
      <c r="AF1160" s="1">
        <v>46203</v>
      </c>
      <c r="AG1160" t="s">
        <v>6677</v>
      </c>
      <c r="AH1160" t="s">
        <v>6027</v>
      </c>
      <c r="AI1160" t="s">
        <v>6028</v>
      </c>
      <c r="AJ1160" t="s">
        <v>6924</v>
      </c>
      <c r="AK1160">
        <v>15500</v>
      </c>
      <c r="AL1160">
        <v>1077.25</v>
      </c>
      <c r="AM1160">
        <v>14422.75</v>
      </c>
      <c r="AN1160">
        <v>12500</v>
      </c>
      <c r="AO1160">
        <v>1922.75</v>
      </c>
      <c r="AP1160">
        <v>0.1333</v>
      </c>
    </row>
    <row r="1161" spans="1:42" hidden="1" x14ac:dyDescent="0.35">
      <c r="A1161" t="s">
        <v>1891</v>
      </c>
      <c r="B1161" s="1">
        <v>45129</v>
      </c>
      <c r="C1161" t="s">
        <v>1892</v>
      </c>
      <c r="D1161" t="s">
        <v>205</v>
      </c>
      <c r="E1161">
        <v>3</v>
      </c>
      <c r="F1161" t="s">
        <v>66</v>
      </c>
      <c r="G1161" t="s">
        <v>71</v>
      </c>
      <c r="H1161" t="s">
        <v>25</v>
      </c>
      <c r="I1161" t="s">
        <v>43</v>
      </c>
      <c r="J1161" t="s">
        <v>97</v>
      </c>
      <c r="K1161">
        <v>2023</v>
      </c>
      <c r="L1161" t="s">
        <v>60</v>
      </c>
      <c r="M1161" t="s">
        <v>6003</v>
      </c>
      <c r="N1161" t="s">
        <v>5989</v>
      </c>
      <c r="O1161" t="s">
        <v>6004</v>
      </c>
      <c r="P1161" t="s">
        <v>6005</v>
      </c>
      <c r="Q1161" t="s">
        <v>6006</v>
      </c>
      <c r="R1161">
        <v>420</v>
      </c>
      <c r="S1161">
        <v>650</v>
      </c>
      <c r="T1161">
        <v>0.3538</v>
      </c>
      <c r="U1161" t="s">
        <v>5909</v>
      </c>
      <c r="V1161">
        <v>6</v>
      </c>
      <c r="W1161" s="1">
        <v>45071</v>
      </c>
      <c r="X1161" t="s">
        <v>5894</v>
      </c>
      <c r="Y1161">
        <v>160</v>
      </c>
      <c r="Z1161">
        <v>85</v>
      </c>
      <c r="AA1161">
        <v>167</v>
      </c>
      <c r="AB1161">
        <v>56</v>
      </c>
      <c r="AC1161">
        <v>10</v>
      </c>
      <c r="AD1161">
        <v>23520</v>
      </c>
      <c r="AE1161" t="s">
        <v>6025</v>
      </c>
      <c r="AF1161" s="1">
        <v>46203</v>
      </c>
      <c r="AG1161" t="s">
        <v>6678</v>
      </c>
      <c r="AH1161" t="s">
        <v>6035</v>
      </c>
      <c r="AI1161" t="s">
        <v>6028</v>
      </c>
      <c r="AJ1161" t="s">
        <v>6925</v>
      </c>
      <c r="AK1161">
        <v>1950</v>
      </c>
      <c r="AL1161">
        <v>98.48</v>
      </c>
      <c r="AM1161">
        <v>1851.52</v>
      </c>
      <c r="AN1161">
        <v>1260</v>
      </c>
      <c r="AO1161">
        <v>591.52</v>
      </c>
      <c r="AP1161">
        <v>0.31950000000000001</v>
      </c>
    </row>
    <row r="1162" spans="1:42" hidden="1" x14ac:dyDescent="0.35">
      <c r="A1162" t="s">
        <v>1893</v>
      </c>
      <c r="B1162" s="1">
        <v>45085</v>
      </c>
      <c r="C1162" t="s">
        <v>237</v>
      </c>
      <c r="D1162" t="s">
        <v>180</v>
      </c>
      <c r="E1162">
        <v>1</v>
      </c>
      <c r="F1162" t="s">
        <v>48</v>
      </c>
      <c r="G1162" t="s">
        <v>67</v>
      </c>
      <c r="H1162" t="s">
        <v>17</v>
      </c>
      <c r="I1162" t="s">
        <v>43</v>
      </c>
      <c r="J1162" t="s">
        <v>34</v>
      </c>
      <c r="K1162">
        <v>2023</v>
      </c>
      <c r="L1162" t="s">
        <v>35</v>
      </c>
      <c r="M1162" t="s">
        <v>5956</v>
      </c>
      <c r="N1162" t="s">
        <v>5949</v>
      </c>
      <c r="O1162" t="s">
        <v>5957</v>
      </c>
      <c r="P1162" t="s">
        <v>5958</v>
      </c>
      <c r="Q1162" t="s">
        <v>5959</v>
      </c>
      <c r="R1162">
        <v>3100</v>
      </c>
      <c r="S1162">
        <v>4200</v>
      </c>
      <c r="T1162">
        <v>0.26190000000000002</v>
      </c>
      <c r="U1162" t="s">
        <v>5909</v>
      </c>
      <c r="V1162">
        <v>12</v>
      </c>
      <c r="W1162" s="1">
        <v>45029</v>
      </c>
      <c r="X1162" t="s">
        <v>5894</v>
      </c>
      <c r="Y1162">
        <v>165</v>
      </c>
      <c r="Z1162">
        <v>119</v>
      </c>
      <c r="AA1162">
        <v>218</v>
      </c>
      <c r="AB1162">
        <v>22</v>
      </c>
      <c r="AC1162">
        <v>10</v>
      </c>
      <c r="AD1162">
        <v>68200</v>
      </c>
      <c r="AE1162" t="s">
        <v>6025</v>
      </c>
      <c r="AF1162" s="1">
        <v>46203</v>
      </c>
      <c r="AG1162" t="s">
        <v>6141</v>
      </c>
      <c r="AH1162" t="s">
        <v>6035</v>
      </c>
      <c r="AI1162" t="s">
        <v>6028</v>
      </c>
      <c r="AJ1162" t="s">
        <v>6924</v>
      </c>
      <c r="AK1162">
        <v>4200</v>
      </c>
      <c r="AL1162">
        <v>162.12</v>
      </c>
      <c r="AM1162">
        <v>4037.88</v>
      </c>
      <c r="AN1162">
        <v>3100</v>
      </c>
      <c r="AO1162">
        <v>937.88</v>
      </c>
      <c r="AP1162">
        <v>0.23230000000000001</v>
      </c>
    </row>
    <row r="1163" spans="1:42" hidden="1" x14ac:dyDescent="0.35">
      <c r="A1163" t="s">
        <v>1894</v>
      </c>
      <c r="B1163" s="1">
        <v>44957</v>
      </c>
      <c r="C1163" t="s">
        <v>270</v>
      </c>
      <c r="D1163" t="s">
        <v>180</v>
      </c>
      <c r="E1163">
        <v>2</v>
      </c>
      <c r="F1163" t="s">
        <v>24</v>
      </c>
      <c r="G1163" t="s">
        <v>79</v>
      </c>
      <c r="H1163" t="s">
        <v>25</v>
      </c>
      <c r="I1163" t="s">
        <v>43</v>
      </c>
      <c r="J1163" t="s">
        <v>112</v>
      </c>
      <c r="K1163">
        <v>2023</v>
      </c>
      <c r="L1163" t="s">
        <v>20</v>
      </c>
      <c r="M1163" t="s">
        <v>5956</v>
      </c>
      <c r="N1163" t="s">
        <v>5949</v>
      </c>
      <c r="O1163" t="s">
        <v>5957</v>
      </c>
      <c r="P1163" t="s">
        <v>5958</v>
      </c>
      <c r="Q1163" t="s">
        <v>5959</v>
      </c>
      <c r="R1163">
        <v>3100</v>
      </c>
      <c r="S1163">
        <v>4200</v>
      </c>
      <c r="T1163">
        <v>0.26190000000000002</v>
      </c>
      <c r="U1163" t="s">
        <v>5909</v>
      </c>
      <c r="V1163">
        <v>12</v>
      </c>
      <c r="W1163" s="1">
        <v>45029</v>
      </c>
      <c r="X1163" t="s">
        <v>5894</v>
      </c>
      <c r="Y1163">
        <v>165</v>
      </c>
      <c r="Z1163">
        <v>119</v>
      </c>
      <c r="AA1163">
        <v>218</v>
      </c>
      <c r="AB1163">
        <v>22</v>
      </c>
      <c r="AC1163">
        <v>10</v>
      </c>
      <c r="AD1163">
        <v>68200</v>
      </c>
      <c r="AE1163" t="s">
        <v>6025</v>
      </c>
      <c r="AF1163" s="1">
        <v>46203</v>
      </c>
      <c r="AG1163" t="s">
        <v>6166</v>
      </c>
      <c r="AH1163" t="s">
        <v>6035</v>
      </c>
      <c r="AI1163" t="s">
        <v>6028</v>
      </c>
      <c r="AJ1163" t="s">
        <v>6924</v>
      </c>
      <c r="AK1163">
        <v>8400</v>
      </c>
      <c r="AL1163">
        <v>982.8</v>
      </c>
      <c r="AM1163">
        <v>7417.2</v>
      </c>
      <c r="AN1163">
        <v>6200</v>
      </c>
      <c r="AO1163">
        <v>1217.2</v>
      </c>
      <c r="AP1163">
        <v>0.1641</v>
      </c>
    </row>
    <row r="1164" spans="1:42" hidden="1" x14ac:dyDescent="0.35">
      <c r="A1164" t="s">
        <v>1895</v>
      </c>
      <c r="B1164" s="1">
        <v>45283</v>
      </c>
      <c r="C1164" t="s">
        <v>1219</v>
      </c>
      <c r="D1164" t="s">
        <v>221</v>
      </c>
      <c r="E1164">
        <v>2</v>
      </c>
      <c r="F1164" t="s">
        <v>30</v>
      </c>
      <c r="G1164" t="s">
        <v>31</v>
      </c>
      <c r="H1164" t="s">
        <v>25</v>
      </c>
      <c r="I1164" t="s">
        <v>43</v>
      </c>
      <c r="J1164" t="s">
        <v>155</v>
      </c>
      <c r="K1164">
        <v>2023</v>
      </c>
      <c r="L1164" t="s">
        <v>51</v>
      </c>
      <c r="M1164" t="s">
        <v>5966</v>
      </c>
      <c r="N1164" t="s">
        <v>5967</v>
      </c>
      <c r="O1164" t="s">
        <v>5968</v>
      </c>
      <c r="P1164" t="s">
        <v>5899</v>
      </c>
      <c r="Q1164" t="s">
        <v>5969</v>
      </c>
      <c r="R1164">
        <v>11500</v>
      </c>
      <c r="S1164">
        <v>14500</v>
      </c>
      <c r="T1164">
        <v>0.2069</v>
      </c>
      <c r="U1164" t="s">
        <v>5901</v>
      </c>
      <c r="V1164">
        <v>12</v>
      </c>
      <c r="W1164" s="1">
        <v>44903</v>
      </c>
      <c r="X1164" t="s">
        <v>5894</v>
      </c>
      <c r="Y1164">
        <v>217</v>
      </c>
      <c r="Z1164">
        <v>53</v>
      </c>
      <c r="AA1164">
        <v>253</v>
      </c>
      <c r="AB1164">
        <v>61</v>
      </c>
      <c r="AC1164">
        <v>10</v>
      </c>
      <c r="AD1164">
        <v>701500</v>
      </c>
      <c r="AE1164" t="s">
        <v>6025</v>
      </c>
      <c r="AF1164" s="1">
        <v>46203</v>
      </c>
      <c r="AG1164" t="s">
        <v>6350</v>
      </c>
      <c r="AH1164" t="s">
        <v>6035</v>
      </c>
      <c r="AI1164" t="s">
        <v>6028</v>
      </c>
      <c r="AJ1164" t="s">
        <v>6925</v>
      </c>
      <c r="AK1164">
        <v>29000</v>
      </c>
      <c r="AL1164">
        <v>1455.8</v>
      </c>
      <c r="AM1164">
        <v>27544.2</v>
      </c>
      <c r="AN1164">
        <v>23000</v>
      </c>
      <c r="AO1164">
        <v>4544.2</v>
      </c>
      <c r="AP1164">
        <v>0.16500000000000001</v>
      </c>
    </row>
    <row r="1165" spans="1:42" hidden="1" x14ac:dyDescent="0.35">
      <c r="A1165" t="s">
        <v>1896</v>
      </c>
      <c r="B1165" s="1">
        <v>45077</v>
      </c>
      <c r="C1165" t="s">
        <v>917</v>
      </c>
      <c r="D1165" t="s">
        <v>78</v>
      </c>
      <c r="E1165">
        <v>4</v>
      </c>
      <c r="F1165" t="s">
        <v>24</v>
      </c>
      <c r="G1165" t="s">
        <v>96</v>
      </c>
      <c r="H1165" t="s">
        <v>32</v>
      </c>
      <c r="I1165" t="s">
        <v>43</v>
      </c>
      <c r="J1165" t="s">
        <v>75</v>
      </c>
      <c r="K1165">
        <v>2023</v>
      </c>
      <c r="L1165" t="s">
        <v>35</v>
      </c>
      <c r="M1165" t="s">
        <v>5992</v>
      </c>
      <c r="N1165" t="s">
        <v>5989</v>
      </c>
      <c r="O1165" t="s">
        <v>5993</v>
      </c>
      <c r="P1165" t="s">
        <v>5899</v>
      </c>
      <c r="Q1165" t="s">
        <v>5994</v>
      </c>
      <c r="R1165">
        <v>850</v>
      </c>
      <c r="S1165">
        <v>1200</v>
      </c>
      <c r="T1165">
        <v>0.29170000000000001</v>
      </c>
      <c r="U1165" t="s">
        <v>5901</v>
      </c>
      <c r="V1165">
        <v>6</v>
      </c>
      <c r="W1165" s="1">
        <v>45066</v>
      </c>
      <c r="X1165" t="s">
        <v>5894</v>
      </c>
      <c r="Y1165">
        <v>275</v>
      </c>
      <c r="Z1165">
        <v>92</v>
      </c>
      <c r="AA1165">
        <v>285</v>
      </c>
      <c r="AB1165">
        <v>78</v>
      </c>
      <c r="AC1165">
        <v>10</v>
      </c>
      <c r="AD1165">
        <v>66300</v>
      </c>
      <c r="AE1165" t="s">
        <v>6025</v>
      </c>
      <c r="AF1165" s="1">
        <v>46203</v>
      </c>
      <c r="AG1165" t="s">
        <v>6191</v>
      </c>
      <c r="AH1165" t="s">
        <v>6027</v>
      </c>
      <c r="AI1165" t="s">
        <v>6028</v>
      </c>
      <c r="AJ1165" t="s">
        <v>6924</v>
      </c>
      <c r="AK1165">
        <v>4800</v>
      </c>
      <c r="AL1165">
        <v>13.44</v>
      </c>
      <c r="AM1165">
        <v>4786.5600000000004</v>
      </c>
      <c r="AN1165">
        <v>3400</v>
      </c>
      <c r="AO1165">
        <v>1386.56</v>
      </c>
      <c r="AP1165">
        <v>0.28970000000000001</v>
      </c>
    </row>
    <row r="1166" spans="1:42" hidden="1" x14ac:dyDescent="0.35">
      <c r="A1166" t="s">
        <v>1897</v>
      </c>
      <c r="B1166" s="1">
        <v>45068</v>
      </c>
      <c r="C1166" t="s">
        <v>643</v>
      </c>
      <c r="D1166" t="s">
        <v>95</v>
      </c>
      <c r="E1166">
        <v>1</v>
      </c>
      <c r="F1166" t="s">
        <v>128</v>
      </c>
      <c r="G1166" t="s">
        <v>96</v>
      </c>
      <c r="H1166" t="s">
        <v>32</v>
      </c>
      <c r="I1166" t="s">
        <v>18</v>
      </c>
      <c r="J1166" t="s">
        <v>75</v>
      </c>
      <c r="K1166">
        <v>2023</v>
      </c>
      <c r="L1166" t="s">
        <v>35</v>
      </c>
      <c r="M1166" t="s">
        <v>5948</v>
      </c>
      <c r="N1166" t="s">
        <v>5949</v>
      </c>
      <c r="O1166" t="s">
        <v>5950</v>
      </c>
      <c r="P1166" t="s">
        <v>5951</v>
      </c>
      <c r="Q1166" t="s">
        <v>5952</v>
      </c>
      <c r="R1166">
        <v>2900</v>
      </c>
      <c r="S1166">
        <v>3800</v>
      </c>
      <c r="T1166">
        <v>0.23680000000000001</v>
      </c>
      <c r="U1166" t="s">
        <v>5940</v>
      </c>
      <c r="V1166">
        <v>12</v>
      </c>
      <c r="W1166" s="1">
        <v>45359</v>
      </c>
      <c r="X1166" t="s">
        <v>5894</v>
      </c>
      <c r="Y1166">
        <v>220</v>
      </c>
      <c r="Z1166">
        <v>49</v>
      </c>
      <c r="AA1166">
        <v>227</v>
      </c>
      <c r="AB1166">
        <v>23</v>
      </c>
      <c r="AC1166">
        <v>10</v>
      </c>
      <c r="AD1166">
        <v>66700</v>
      </c>
      <c r="AE1166" t="s">
        <v>6025</v>
      </c>
      <c r="AF1166" s="1">
        <v>46203</v>
      </c>
      <c r="AG1166" t="s">
        <v>6381</v>
      </c>
      <c r="AH1166" t="s">
        <v>6035</v>
      </c>
      <c r="AI1166" t="s">
        <v>6028</v>
      </c>
      <c r="AJ1166" t="s">
        <v>6924</v>
      </c>
      <c r="AK1166">
        <v>3800</v>
      </c>
      <c r="AL1166">
        <v>422.56</v>
      </c>
      <c r="AM1166">
        <v>3377.44</v>
      </c>
      <c r="AN1166">
        <v>2900</v>
      </c>
      <c r="AO1166">
        <v>477.44</v>
      </c>
      <c r="AP1166">
        <v>0.1414</v>
      </c>
    </row>
    <row r="1167" spans="1:42" hidden="1" x14ac:dyDescent="0.35">
      <c r="A1167" t="s">
        <v>1898</v>
      </c>
      <c r="B1167" s="1">
        <v>45251</v>
      </c>
      <c r="C1167" t="s">
        <v>1899</v>
      </c>
      <c r="D1167" t="s">
        <v>95</v>
      </c>
      <c r="E1167">
        <v>1</v>
      </c>
      <c r="F1167" t="s">
        <v>24</v>
      </c>
      <c r="G1167" t="s">
        <v>31</v>
      </c>
      <c r="H1167" t="s">
        <v>17</v>
      </c>
      <c r="I1167" t="s">
        <v>26</v>
      </c>
      <c r="J1167" t="s">
        <v>50</v>
      </c>
      <c r="K1167">
        <v>2023</v>
      </c>
      <c r="L1167" t="s">
        <v>51</v>
      </c>
      <c r="M1167" t="s">
        <v>5948</v>
      </c>
      <c r="N1167" t="s">
        <v>5949</v>
      </c>
      <c r="O1167" t="s">
        <v>5950</v>
      </c>
      <c r="P1167" t="s">
        <v>5951</v>
      </c>
      <c r="Q1167" t="s">
        <v>5952</v>
      </c>
      <c r="R1167">
        <v>2900</v>
      </c>
      <c r="S1167">
        <v>3800</v>
      </c>
      <c r="T1167">
        <v>0.23680000000000001</v>
      </c>
      <c r="U1167" t="s">
        <v>5940</v>
      </c>
      <c r="V1167">
        <v>12</v>
      </c>
      <c r="W1167" s="1">
        <v>45359</v>
      </c>
      <c r="X1167" t="s">
        <v>5894</v>
      </c>
      <c r="Y1167">
        <v>220</v>
      </c>
      <c r="Z1167">
        <v>49</v>
      </c>
      <c r="AA1167">
        <v>227</v>
      </c>
      <c r="AB1167">
        <v>23</v>
      </c>
      <c r="AC1167">
        <v>10</v>
      </c>
      <c r="AD1167">
        <v>66700</v>
      </c>
      <c r="AE1167" t="s">
        <v>6025</v>
      </c>
      <c r="AF1167" s="1">
        <v>46203</v>
      </c>
      <c r="AG1167" t="s">
        <v>6679</v>
      </c>
      <c r="AH1167" t="s">
        <v>6027</v>
      </c>
      <c r="AI1167" t="s">
        <v>6028</v>
      </c>
      <c r="AJ1167" t="s">
        <v>6925</v>
      </c>
      <c r="AK1167">
        <v>3800</v>
      </c>
      <c r="AL1167">
        <v>3.04</v>
      </c>
      <c r="AM1167">
        <v>3796.96</v>
      </c>
      <c r="AN1167">
        <v>2900</v>
      </c>
      <c r="AO1167">
        <v>896.96</v>
      </c>
      <c r="AP1167">
        <v>0.23619999999999999</v>
      </c>
    </row>
    <row r="1168" spans="1:42" hidden="1" x14ac:dyDescent="0.35">
      <c r="A1168" t="s">
        <v>1900</v>
      </c>
      <c r="B1168" s="1">
        <v>45017</v>
      </c>
      <c r="C1168" t="s">
        <v>1901</v>
      </c>
      <c r="D1168" t="s">
        <v>29</v>
      </c>
      <c r="E1168">
        <v>1</v>
      </c>
      <c r="F1168" t="s">
        <v>24</v>
      </c>
      <c r="G1168" t="s">
        <v>16</v>
      </c>
      <c r="H1168" t="s">
        <v>25</v>
      </c>
      <c r="I1168" t="s">
        <v>43</v>
      </c>
      <c r="J1168" t="s">
        <v>44</v>
      </c>
      <c r="K1168">
        <v>2023</v>
      </c>
      <c r="L1168" t="s">
        <v>35</v>
      </c>
      <c r="M1168" t="s">
        <v>5985</v>
      </c>
      <c r="N1168" t="s">
        <v>5974</v>
      </c>
      <c r="O1168" t="s">
        <v>5986</v>
      </c>
      <c r="P1168" t="s">
        <v>5979</v>
      </c>
      <c r="Q1168" t="s">
        <v>5987</v>
      </c>
      <c r="R1168">
        <v>500</v>
      </c>
      <c r="S1168">
        <v>750</v>
      </c>
      <c r="T1168">
        <v>0.33329999999999999</v>
      </c>
      <c r="U1168" t="s">
        <v>5920</v>
      </c>
      <c r="V1168">
        <v>24</v>
      </c>
      <c r="W1168" s="1">
        <v>45007</v>
      </c>
      <c r="X1168" t="s">
        <v>5894</v>
      </c>
      <c r="Y1168">
        <v>294</v>
      </c>
      <c r="Z1168">
        <v>81</v>
      </c>
      <c r="AA1168">
        <v>264</v>
      </c>
      <c r="AB1168">
        <v>82</v>
      </c>
      <c r="AC1168">
        <v>10</v>
      </c>
      <c r="AD1168">
        <v>41000</v>
      </c>
      <c r="AE1168" t="s">
        <v>6025</v>
      </c>
      <c r="AF1168" s="1">
        <v>46203</v>
      </c>
      <c r="AG1168" t="s">
        <v>6680</v>
      </c>
      <c r="AH1168" t="s">
        <v>6027</v>
      </c>
      <c r="AI1168" t="s">
        <v>6028</v>
      </c>
      <c r="AJ1168" t="s">
        <v>6924</v>
      </c>
      <c r="AK1168">
        <v>750</v>
      </c>
      <c r="AL1168">
        <v>88.05</v>
      </c>
      <c r="AM1168">
        <v>661.95</v>
      </c>
      <c r="AN1168">
        <v>500</v>
      </c>
      <c r="AO1168">
        <v>161.94999999999999</v>
      </c>
      <c r="AP1168">
        <v>0.2447</v>
      </c>
    </row>
    <row r="1169" spans="1:42" x14ac:dyDescent="0.35">
      <c r="A1169" t="s">
        <v>1902</v>
      </c>
      <c r="B1169" s="1">
        <v>45144</v>
      </c>
      <c r="C1169" t="s">
        <v>1661</v>
      </c>
      <c r="D1169" t="s">
        <v>42</v>
      </c>
      <c r="E1169">
        <v>2</v>
      </c>
      <c r="F1169" t="s">
        <v>24</v>
      </c>
      <c r="G1169" t="s">
        <v>79</v>
      </c>
      <c r="H1169" t="s">
        <v>17</v>
      </c>
      <c r="I1169" t="s">
        <v>18</v>
      </c>
      <c r="J1169" t="s">
        <v>59</v>
      </c>
      <c r="K1169">
        <v>2023</v>
      </c>
      <c r="L1169" t="s">
        <v>60</v>
      </c>
      <c r="M1169" t="s">
        <v>5897</v>
      </c>
      <c r="N1169" t="s">
        <v>5889</v>
      </c>
      <c r="O1169" t="s">
        <v>5898</v>
      </c>
      <c r="P1169" t="s">
        <v>5899</v>
      </c>
      <c r="Q1169" t="s">
        <v>5900</v>
      </c>
      <c r="R1169">
        <v>31000</v>
      </c>
      <c r="S1169">
        <v>38000</v>
      </c>
      <c r="T1169">
        <v>0.1842</v>
      </c>
      <c r="U1169" t="s">
        <v>5901</v>
      </c>
      <c r="V1169">
        <v>12</v>
      </c>
      <c r="W1169" s="1">
        <v>45246</v>
      </c>
      <c r="X1169" t="s">
        <v>5894</v>
      </c>
      <c r="Y1169">
        <v>278</v>
      </c>
      <c r="Z1169">
        <v>80</v>
      </c>
      <c r="AA1169">
        <v>346</v>
      </c>
      <c r="AB1169">
        <v>0</v>
      </c>
      <c r="AC1169">
        <v>10</v>
      </c>
      <c r="AD1169">
        <v>0</v>
      </c>
      <c r="AE1169" t="s">
        <v>6029</v>
      </c>
      <c r="AF1169" s="1">
        <v>46203</v>
      </c>
      <c r="AG1169" t="s">
        <v>6615</v>
      </c>
      <c r="AH1169" t="s">
        <v>6027</v>
      </c>
      <c r="AI1169" t="s">
        <v>6028</v>
      </c>
      <c r="AJ1169" t="s">
        <v>6925</v>
      </c>
      <c r="AK1169">
        <v>76000</v>
      </c>
      <c r="AL1169">
        <v>5905.2</v>
      </c>
      <c r="AM1169">
        <v>70094.8</v>
      </c>
      <c r="AN1169">
        <v>62000</v>
      </c>
      <c r="AO1169">
        <v>8094.8</v>
      </c>
      <c r="AP1169">
        <v>0.11550000000000001</v>
      </c>
    </row>
    <row r="1170" spans="1:42" x14ac:dyDescent="0.35">
      <c r="A1170" t="s">
        <v>1903</v>
      </c>
      <c r="B1170" s="1">
        <v>45109</v>
      </c>
      <c r="C1170" t="s">
        <v>604</v>
      </c>
      <c r="D1170" t="s">
        <v>54</v>
      </c>
      <c r="E1170">
        <v>3</v>
      </c>
      <c r="F1170" t="s">
        <v>48</v>
      </c>
      <c r="G1170" t="s">
        <v>96</v>
      </c>
      <c r="H1170" t="s">
        <v>17</v>
      </c>
      <c r="I1170" t="s">
        <v>33</v>
      </c>
      <c r="J1170" t="s">
        <v>97</v>
      </c>
      <c r="K1170">
        <v>2023</v>
      </c>
      <c r="L1170" t="s">
        <v>60</v>
      </c>
      <c r="M1170" t="s">
        <v>5888</v>
      </c>
      <c r="N1170" t="s">
        <v>5889</v>
      </c>
      <c r="O1170" t="s">
        <v>5890</v>
      </c>
      <c r="P1170" t="s">
        <v>5891</v>
      </c>
      <c r="Q1170" t="s">
        <v>5892</v>
      </c>
      <c r="R1170">
        <v>52000</v>
      </c>
      <c r="S1170">
        <v>65000</v>
      </c>
      <c r="T1170">
        <v>0.2</v>
      </c>
      <c r="U1170" t="s">
        <v>5893</v>
      </c>
      <c r="V1170">
        <v>12</v>
      </c>
      <c r="W1170" s="1">
        <v>45506</v>
      </c>
      <c r="X1170" t="s">
        <v>5894</v>
      </c>
      <c r="Y1170">
        <v>302</v>
      </c>
      <c r="Z1170">
        <v>109</v>
      </c>
      <c r="AA1170">
        <v>415</v>
      </c>
      <c r="AB1170">
        <v>0</v>
      </c>
      <c r="AC1170">
        <v>10</v>
      </c>
      <c r="AD1170">
        <v>0</v>
      </c>
      <c r="AE1170" t="s">
        <v>6029</v>
      </c>
      <c r="AF1170" s="1">
        <v>46203</v>
      </c>
      <c r="AG1170" t="s">
        <v>6363</v>
      </c>
      <c r="AH1170" t="s">
        <v>6027</v>
      </c>
      <c r="AI1170" t="s">
        <v>6028</v>
      </c>
      <c r="AJ1170" t="s">
        <v>6925</v>
      </c>
      <c r="AK1170">
        <v>195000</v>
      </c>
      <c r="AL1170">
        <v>10861.5</v>
      </c>
      <c r="AM1170">
        <v>184138.5</v>
      </c>
      <c r="AN1170">
        <v>156000</v>
      </c>
      <c r="AO1170">
        <v>28138.5</v>
      </c>
      <c r="AP1170">
        <v>0.15279999999999999</v>
      </c>
    </row>
    <row r="1171" spans="1:42" hidden="1" x14ac:dyDescent="0.35">
      <c r="A1171" t="s">
        <v>1904</v>
      </c>
      <c r="B1171" s="1">
        <v>45099</v>
      </c>
      <c r="C1171" t="s">
        <v>1542</v>
      </c>
      <c r="D1171" t="s">
        <v>205</v>
      </c>
      <c r="E1171">
        <v>4</v>
      </c>
      <c r="F1171" t="s">
        <v>24</v>
      </c>
      <c r="G1171" t="s">
        <v>79</v>
      </c>
      <c r="H1171" t="s">
        <v>25</v>
      </c>
      <c r="I1171" t="s">
        <v>33</v>
      </c>
      <c r="J1171" t="s">
        <v>34</v>
      </c>
      <c r="K1171">
        <v>2023</v>
      </c>
      <c r="L1171" t="s">
        <v>35</v>
      </c>
      <c r="M1171" t="s">
        <v>6003</v>
      </c>
      <c r="N1171" t="s">
        <v>5989</v>
      </c>
      <c r="O1171" t="s">
        <v>6004</v>
      </c>
      <c r="P1171" t="s">
        <v>6005</v>
      </c>
      <c r="Q1171" t="s">
        <v>6006</v>
      </c>
      <c r="R1171">
        <v>420</v>
      </c>
      <c r="S1171">
        <v>650</v>
      </c>
      <c r="T1171">
        <v>0.3538</v>
      </c>
      <c r="U1171" t="s">
        <v>5909</v>
      </c>
      <c r="V1171">
        <v>6</v>
      </c>
      <c r="W1171" s="1">
        <v>45071</v>
      </c>
      <c r="X1171" t="s">
        <v>5894</v>
      </c>
      <c r="Y1171">
        <v>160</v>
      </c>
      <c r="Z1171">
        <v>85</v>
      </c>
      <c r="AA1171">
        <v>167</v>
      </c>
      <c r="AB1171">
        <v>56</v>
      </c>
      <c r="AC1171">
        <v>10</v>
      </c>
      <c r="AD1171">
        <v>23520</v>
      </c>
      <c r="AE1171" t="s">
        <v>6025</v>
      </c>
      <c r="AF1171" s="1">
        <v>46203</v>
      </c>
      <c r="AG1171" t="s">
        <v>6585</v>
      </c>
      <c r="AH1171" t="s">
        <v>6035</v>
      </c>
      <c r="AI1171" t="s">
        <v>6028</v>
      </c>
      <c r="AJ1171" t="s">
        <v>6924</v>
      </c>
      <c r="AK1171">
        <v>2600</v>
      </c>
      <c r="AL1171">
        <v>218.92</v>
      </c>
      <c r="AM1171">
        <v>2381.08</v>
      </c>
      <c r="AN1171">
        <v>1680</v>
      </c>
      <c r="AO1171">
        <v>701.08</v>
      </c>
      <c r="AP1171">
        <v>0.2944</v>
      </c>
    </row>
    <row r="1172" spans="1:42" hidden="1" x14ac:dyDescent="0.35">
      <c r="A1172" t="s">
        <v>1905</v>
      </c>
      <c r="B1172" s="1">
        <v>45108</v>
      </c>
      <c r="C1172" t="s">
        <v>81</v>
      </c>
      <c r="D1172" t="s">
        <v>65</v>
      </c>
      <c r="E1172">
        <v>2</v>
      </c>
      <c r="F1172" t="s">
        <v>15</v>
      </c>
      <c r="G1172" t="s">
        <v>16</v>
      </c>
      <c r="H1172" t="s">
        <v>25</v>
      </c>
      <c r="I1172" t="s">
        <v>33</v>
      </c>
      <c r="J1172" t="s">
        <v>97</v>
      </c>
      <c r="K1172">
        <v>2023</v>
      </c>
      <c r="L1172" t="s">
        <v>60</v>
      </c>
      <c r="M1172" t="s">
        <v>5906</v>
      </c>
      <c r="N1172" t="s">
        <v>5889</v>
      </c>
      <c r="O1172" t="s">
        <v>5898</v>
      </c>
      <c r="P1172" t="s">
        <v>5907</v>
      </c>
      <c r="Q1172" t="s">
        <v>5908</v>
      </c>
      <c r="R1172">
        <v>17500</v>
      </c>
      <c r="S1172">
        <v>22000</v>
      </c>
      <c r="T1172">
        <v>0.20449999999999999</v>
      </c>
      <c r="U1172" t="s">
        <v>5909</v>
      </c>
      <c r="V1172">
        <v>12</v>
      </c>
      <c r="W1172" s="1">
        <v>45337</v>
      </c>
      <c r="X1172" t="s">
        <v>5894</v>
      </c>
      <c r="Y1172">
        <v>373</v>
      </c>
      <c r="Z1172">
        <v>88</v>
      </c>
      <c r="AA1172">
        <v>389</v>
      </c>
      <c r="AB1172">
        <v>78</v>
      </c>
      <c r="AC1172">
        <v>10</v>
      </c>
      <c r="AD1172">
        <v>1365000</v>
      </c>
      <c r="AE1172" t="s">
        <v>6025</v>
      </c>
      <c r="AF1172" s="1">
        <v>46203</v>
      </c>
      <c r="AG1172" t="s">
        <v>6037</v>
      </c>
      <c r="AH1172" t="s">
        <v>6027</v>
      </c>
      <c r="AI1172" t="s">
        <v>6028</v>
      </c>
      <c r="AJ1172" t="s">
        <v>6925</v>
      </c>
      <c r="AK1172">
        <v>44000</v>
      </c>
      <c r="AL1172">
        <v>5315.2</v>
      </c>
      <c r="AM1172">
        <v>38684.800000000003</v>
      </c>
      <c r="AN1172">
        <v>35000</v>
      </c>
      <c r="AO1172">
        <v>3684.8</v>
      </c>
      <c r="AP1172">
        <v>9.5299999999999996E-2</v>
      </c>
    </row>
    <row r="1173" spans="1:42" x14ac:dyDescent="0.35">
      <c r="A1173" t="s">
        <v>1906</v>
      </c>
      <c r="B1173" s="1">
        <v>45202</v>
      </c>
      <c r="C1173" t="s">
        <v>458</v>
      </c>
      <c r="D1173" t="s">
        <v>54</v>
      </c>
      <c r="E1173">
        <v>1</v>
      </c>
      <c r="F1173" t="s">
        <v>58</v>
      </c>
      <c r="G1173" t="s">
        <v>31</v>
      </c>
      <c r="H1173" t="s">
        <v>17</v>
      </c>
      <c r="I1173" t="s">
        <v>18</v>
      </c>
      <c r="J1173" t="s">
        <v>55</v>
      </c>
      <c r="K1173">
        <v>2023</v>
      </c>
      <c r="L1173" t="s">
        <v>51</v>
      </c>
      <c r="M1173" t="s">
        <v>5888</v>
      </c>
      <c r="N1173" t="s">
        <v>5889</v>
      </c>
      <c r="O1173" t="s">
        <v>5890</v>
      </c>
      <c r="P1173" t="s">
        <v>5891</v>
      </c>
      <c r="Q1173" t="s">
        <v>5892</v>
      </c>
      <c r="R1173">
        <v>52000</v>
      </c>
      <c r="S1173">
        <v>65000</v>
      </c>
      <c r="T1173">
        <v>0.2</v>
      </c>
      <c r="U1173" t="s">
        <v>5893</v>
      </c>
      <c r="V1173">
        <v>12</v>
      </c>
      <c r="W1173" s="1">
        <v>45506</v>
      </c>
      <c r="X1173" t="s">
        <v>5894</v>
      </c>
      <c r="Y1173">
        <v>302</v>
      </c>
      <c r="Z1173">
        <v>109</v>
      </c>
      <c r="AA1173">
        <v>415</v>
      </c>
      <c r="AB1173">
        <v>0</v>
      </c>
      <c r="AC1173">
        <v>10</v>
      </c>
      <c r="AD1173">
        <v>0</v>
      </c>
      <c r="AE1173" t="s">
        <v>6029</v>
      </c>
      <c r="AF1173" s="1">
        <v>46203</v>
      </c>
      <c r="AG1173" t="s">
        <v>6287</v>
      </c>
      <c r="AH1173" t="s">
        <v>6035</v>
      </c>
      <c r="AI1173" t="s">
        <v>6028</v>
      </c>
      <c r="AJ1173" t="s">
        <v>6925</v>
      </c>
      <c r="AK1173">
        <v>65000</v>
      </c>
      <c r="AL1173">
        <v>5414.5</v>
      </c>
      <c r="AM1173">
        <v>59585.5</v>
      </c>
      <c r="AN1173">
        <v>52000</v>
      </c>
      <c r="AO1173">
        <v>7585.5</v>
      </c>
      <c r="AP1173">
        <v>0.1273</v>
      </c>
    </row>
    <row r="1174" spans="1:42" hidden="1" x14ac:dyDescent="0.35">
      <c r="A1174" t="s">
        <v>1907</v>
      </c>
      <c r="B1174" s="1">
        <v>44932</v>
      </c>
      <c r="C1174" t="s">
        <v>1908</v>
      </c>
      <c r="D1174" t="s">
        <v>377</v>
      </c>
      <c r="E1174">
        <v>1</v>
      </c>
      <c r="F1174" t="s">
        <v>58</v>
      </c>
      <c r="G1174" t="s">
        <v>31</v>
      </c>
      <c r="H1174" t="s">
        <v>17</v>
      </c>
      <c r="I1174" t="s">
        <v>33</v>
      </c>
      <c r="J1174" t="s">
        <v>112</v>
      </c>
      <c r="K1174">
        <v>2023</v>
      </c>
      <c r="L1174" t="s">
        <v>20</v>
      </c>
      <c r="M1174" t="s">
        <v>6007</v>
      </c>
      <c r="N1174" t="s">
        <v>5889</v>
      </c>
      <c r="O1174" t="s">
        <v>6008</v>
      </c>
      <c r="P1174" t="s">
        <v>5899</v>
      </c>
      <c r="Q1174" t="s">
        <v>6009</v>
      </c>
      <c r="R1174">
        <v>12000</v>
      </c>
      <c r="S1174">
        <v>15000</v>
      </c>
      <c r="T1174">
        <v>0.2</v>
      </c>
      <c r="U1174" t="s">
        <v>5901</v>
      </c>
      <c r="V1174">
        <v>12</v>
      </c>
      <c r="W1174" s="1">
        <v>45557</v>
      </c>
      <c r="X1174" t="s">
        <v>5894</v>
      </c>
      <c r="Y1174">
        <v>118</v>
      </c>
      <c r="Z1174">
        <v>87</v>
      </c>
      <c r="AA1174">
        <v>209</v>
      </c>
      <c r="AB1174">
        <v>10</v>
      </c>
      <c r="AC1174">
        <v>10</v>
      </c>
      <c r="AD1174">
        <v>120000</v>
      </c>
      <c r="AE1174" t="s">
        <v>6025</v>
      </c>
      <c r="AF1174" s="1">
        <v>46203</v>
      </c>
      <c r="AG1174" t="s">
        <v>6681</v>
      </c>
      <c r="AH1174" t="s">
        <v>6035</v>
      </c>
      <c r="AI1174" t="s">
        <v>6028</v>
      </c>
      <c r="AJ1174" t="s">
        <v>6924</v>
      </c>
      <c r="AK1174">
        <v>15000</v>
      </c>
      <c r="AL1174">
        <v>1735.5</v>
      </c>
      <c r="AM1174">
        <v>13264.5</v>
      </c>
      <c r="AN1174">
        <v>12000</v>
      </c>
      <c r="AO1174">
        <v>1264.5</v>
      </c>
      <c r="AP1174">
        <v>9.5299999999999996E-2</v>
      </c>
    </row>
    <row r="1175" spans="1:42" hidden="1" x14ac:dyDescent="0.35">
      <c r="A1175" t="s">
        <v>1909</v>
      </c>
      <c r="B1175" s="1">
        <v>45034</v>
      </c>
      <c r="C1175" t="s">
        <v>403</v>
      </c>
      <c r="D1175" t="s">
        <v>92</v>
      </c>
      <c r="E1175">
        <v>1</v>
      </c>
      <c r="F1175" t="s">
        <v>24</v>
      </c>
      <c r="G1175" t="s">
        <v>16</v>
      </c>
      <c r="H1175" t="s">
        <v>32</v>
      </c>
      <c r="I1175" t="s">
        <v>43</v>
      </c>
      <c r="J1175" t="s">
        <v>44</v>
      </c>
      <c r="K1175">
        <v>2023</v>
      </c>
      <c r="L1175" t="s">
        <v>35</v>
      </c>
      <c r="M1175" t="s">
        <v>5973</v>
      </c>
      <c r="N1175" t="s">
        <v>5974</v>
      </c>
      <c r="O1175" t="s">
        <v>5975</v>
      </c>
      <c r="P1175" t="s">
        <v>5899</v>
      </c>
      <c r="Q1175" t="s">
        <v>5976</v>
      </c>
      <c r="R1175">
        <v>7600</v>
      </c>
      <c r="S1175">
        <v>9800</v>
      </c>
      <c r="T1175">
        <v>0.22450000000000001</v>
      </c>
      <c r="U1175" t="s">
        <v>5901</v>
      </c>
      <c r="V1175">
        <v>36</v>
      </c>
      <c r="W1175" s="1">
        <v>45281</v>
      </c>
      <c r="X1175" t="s">
        <v>5894</v>
      </c>
      <c r="Y1175">
        <v>214</v>
      </c>
      <c r="Z1175">
        <v>101</v>
      </c>
      <c r="AA1175">
        <v>188</v>
      </c>
      <c r="AB1175">
        <v>51</v>
      </c>
      <c r="AC1175">
        <v>10</v>
      </c>
      <c r="AD1175">
        <v>387600</v>
      </c>
      <c r="AE1175" t="s">
        <v>6025</v>
      </c>
      <c r="AF1175" s="1">
        <v>46203</v>
      </c>
      <c r="AG1175" t="s">
        <v>6136</v>
      </c>
      <c r="AH1175" t="s">
        <v>6035</v>
      </c>
      <c r="AI1175" t="s">
        <v>6028</v>
      </c>
      <c r="AJ1175" t="s">
        <v>6924</v>
      </c>
      <c r="AK1175">
        <v>9800</v>
      </c>
      <c r="AL1175">
        <v>1306.3399999999999</v>
      </c>
      <c r="AM1175">
        <v>8493.66</v>
      </c>
      <c r="AN1175">
        <v>7600</v>
      </c>
      <c r="AO1175">
        <v>893.66</v>
      </c>
      <c r="AP1175">
        <v>0.1052</v>
      </c>
    </row>
    <row r="1176" spans="1:42" hidden="1" x14ac:dyDescent="0.35">
      <c r="A1176" t="s">
        <v>1910</v>
      </c>
      <c r="B1176" s="1">
        <v>45187</v>
      </c>
      <c r="C1176" t="s">
        <v>450</v>
      </c>
      <c r="D1176" t="s">
        <v>47</v>
      </c>
      <c r="E1176">
        <v>1</v>
      </c>
      <c r="F1176" t="s">
        <v>58</v>
      </c>
      <c r="G1176" t="s">
        <v>16</v>
      </c>
      <c r="H1176" t="s">
        <v>25</v>
      </c>
      <c r="I1176" t="s">
        <v>18</v>
      </c>
      <c r="J1176" t="s">
        <v>109</v>
      </c>
      <c r="K1176">
        <v>2023</v>
      </c>
      <c r="L1176" t="s">
        <v>60</v>
      </c>
      <c r="M1176" t="s">
        <v>5995</v>
      </c>
      <c r="N1176" t="s">
        <v>5989</v>
      </c>
      <c r="O1176" t="s">
        <v>5996</v>
      </c>
      <c r="P1176" t="s">
        <v>5997</v>
      </c>
      <c r="Q1176" t="s">
        <v>5998</v>
      </c>
      <c r="R1176">
        <v>280</v>
      </c>
      <c r="S1176">
        <v>450</v>
      </c>
      <c r="T1176">
        <v>0.37780000000000002</v>
      </c>
      <c r="U1176" t="s">
        <v>5909</v>
      </c>
      <c r="V1176">
        <v>6</v>
      </c>
      <c r="W1176" s="1">
        <v>45144</v>
      </c>
      <c r="X1176" t="s">
        <v>5894</v>
      </c>
      <c r="Y1176">
        <v>217</v>
      </c>
      <c r="Z1176">
        <v>86</v>
      </c>
      <c r="AA1176">
        <v>212</v>
      </c>
      <c r="AB1176">
        <v>73</v>
      </c>
      <c r="AC1176">
        <v>10</v>
      </c>
      <c r="AD1176">
        <v>20440</v>
      </c>
      <c r="AE1176" t="s">
        <v>6025</v>
      </c>
      <c r="AF1176" s="1">
        <v>46203</v>
      </c>
      <c r="AG1176" t="s">
        <v>6281</v>
      </c>
      <c r="AH1176" t="s">
        <v>6027</v>
      </c>
      <c r="AI1176" t="s">
        <v>6028</v>
      </c>
      <c r="AJ1176" t="s">
        <v>6925</v>
      </c>
      <c r="AK1176">
        <v>450</v>
      </c>
      <c r="AL1176">
        <v>65.84</v>
      </c>
      <c r="AM1176">
        <v>384.16</v>
      </c>
      <c r="AN1176">
        <v>280</v>
      </c>
      <c r="AO1176">
        <v>104.16</v>
      </c>
      <c r="AP1176">
        <v>0.27110000000000001</v>
      </c>
    </row>
    <row r="1177" spans="1:42" hidden="1" x14ac:dyDescent="0.35">
      <c r="A1177" t="s">
        <v>1911</v>
      </c>
      <c r="B1177" s="1">
        <v>45139</v>
      </c>
      <c r="C1177" t="s">
        <v>1792</v>
      </c>
      <c r="D1177" t="s">
        <v>200</v>
      </c>
      <c r="E1177">
        <v>1</v>
      </c>
      <c r="F1177" t="s">
        <v>58</v>
      </c>
      <c r="G1177" t="s">
        <v>16</v>
      </c>
      <c r="H1177" t="s">
        <v>25</v>
      </c>
      <c r="I1177" t="s">
        <v>33</v>
      </c>
      <c r="J1177" t="s">
        <v>59</v>
      </c>
      <c r="K1177">
        <v>2023</v>
      </c>
      <c r="L1177" t="s">
        <v>60</v>
      </c>
      <c r="M1177" t="s">
        <v>5960</v>
      </c>
      <c r="N1177" t="s">
        <v>5949</v>
      </c>
      <c r="O1177" t="s">
        <v>5961</v>
      </c>
      <c r="P1177" t="s">
        <v>5951</v>
      </c>
      <c r="Q1177" t="s">
        <v>5962</v>
      </c>
      <c r="R1177">
        <v>2100</v>
      </c>
      <c r="S1177">
        <v>2800</v>
      </c>
      <c r="T1177">
        <v>0.25</v>
      </c>
      <c r="U1177" t="s">
        <v>5940</v>
      </c>
      <c r="V1177">
        <v>12</v>
      </c>
      <c r="W1177" s="1">
        <v>45378</v>
      </c>
      <c r="X1177" t="s">
        <v>5894</v>
      </c>
      <c r="Y1177">
        <v>198</v>
      </c>
      <c r="Z1177">
        <v>79</v>
      </c>
      <c r="AA1177">
        <v>243</v>
      </c>
      <c r="AB1177">
        <v>87</v>
      </c>
      <c r="AC1177">
        <v>10</v>
      </c>
      <c r="AD1177">
        <v>182700</v>
      </c>
      <c r="AE1177" t="s">
        <v>6025</v>
      </c>
      <c r="AF1177" s="1">
        <v>46203</v>
      </c>
      <c r="AG1177" t="s">
        <v>6653</v>
      </c>
      <c r="AH1177" t="s">
        <v>6035</v>
      </c>
      <c r="AI1177" t="s">
        <v>6028</v>
      </c>
      <c r="AJ1177" t="s">
        <v>6925</v>
      </c>
      <c r="AK1177">
        <v>2800</v>
      </c>
      <c r="AL1177">
        <v>380.52</v>
      </c>
      <c r="AM1177">
        <v>2419.48</v>
      </c>
      <c r="AN1177">
        <v>2100</v>
      </c>
      <c r="AO1177">
        <v>319.48</v>
      </c>
      <c r="AP1177">
        <v>0.13200000000000001</v>
      </c>
    </row>
    <row r="1178" spans="1:42" hidden="1" x14ac:dyDescent="0.35">
      <c r="A1178" t="s">
        <v>1912</v>
      </c>
      <c r="B1178" s="1">
        <v>45066</v>
      </c>
      <c r="C1178" t="s">
        <v>1800</v>
      </c>
      <c r="D1178" t="s">
        <v>118</v>
      </c>
      <c r="E1178">
        <v>5</v>
      </c>
      <c r="F1178" t="s">
        <v>30</v>
      </c>
      <c r="G1178" t="s">
        <v>31</v>
      </c>
      <c r="H1178" t="s">
        <v>32</v>
      </c>
      <c r="I1178" t="s">
        <v>43</v>
      </c>
      <c r="J1178" t="s">
        <v>75</v>
      </c>
      <c r="K1178">
        <v>2023</v>
      </c>
      <c r="L1178" t="s">
        <v>35</v>
      </c>
      <c r="M1178" t="s">
        <v>5902</v>
      </c>
      <c r="N1178" t="s">
        <v>5889</v>
      </c>
      <c r="O1178" t="s">
        <v>5898</v>
      </c>
      <c r="P1178" t="s">
        <v>5899</v>
      </c>
      <c r="Q1178" t="s">
        <v>5903</v>
      </c>
      <c r="R1178">
        <v>74000</v>
      </c>
      <c r="S1178">
        <v>88000</v>
      </c>
      <c r="T1178">
        <v>0.15909999999999999</v>
      </c>
      <c r="U1178" t="s">
        <v>5901</v>
      </c>
      <c r="V1178">
        <v>12</v>
      </c>
      <c r="W1178" s="1">
        <v>45459</v>
      </c>
      <c r="X1178" t="s">
        <v>5894</v>
      </c>
      <c r="Y1178">
        <v>214</v>
      </c>
      <c r="Z1178">
        <v>97</v>
      </c>
      <c r="AA1178">
        <v>218</v>
      </c>
      <c r="AB1178">
        <v>43</v>
      </c>
      <c r="AC1178">
        <v>10</v>
      </c>
      <c r="AD1178">
        <v>3182000</v>
      </c>
      <c r="AE1178" t="s">
        <v>6025</v>
      </c>
      <c r="AF1178" s="1">
        <v>46203</v>
      </c>
      <c r="AG1178" t="s">
        <v>6656</v>
      </c>
      <c r="AH1178" t="s">
        <v>6027</v>
      </c>
      <c r="AI1178" t="s">
        <v>6028</v>
      </c>
      <c r="AJ1178" t="s">
        <v>6924</v>
      </c>
      <c r="AK1178">
        <v>440000</v>
      </c>
      <c r="AL1178">
        <v>37092</v>
      </c>
      <c r="AM1178">
        <v>402908</v>
      </c>
      <c r="AN1178">
        <v>370000</v>
      </c>
      <c r="AO1178">
        <v>32908</v>
      </c>
      <c r="AP1178">
        <v>8.1699999999999995E-2</v>
      </c>
    </row>
    <row r="1179" spans="1:42" hidden="1" x14ac:dyDescent="0.35">
      <c r="A1179" t="s">
        <v>1913</v>
      </c>
      <c r="B1179" s="1">
        <v>45218</v>
      </c>
      <c r="C1179" t="s">
        <v>1914</v>
      </c>
      <c r="D1179" t="s">
        <v>183</v>
      </c>
      <c r="E1179">
        <v>2</v>
      </c>
      <c r="F1179" t="s">
        <v>66</v>
      </c>
      <c r="G1179" t="s">
        <v>96</v>
      </c>
      <c r="H1179" t="s">
        <v>32</v>
      </c>
      <c r="I1179" t="s">
        <v>43</v>
      </c>
      <c r="J1179" t="s">
        <v>55</v>
      </c>
      <c r="K1179">
        <v>2023</v>
      </c>
      <c r="L1179" t="s">
        <v>51</v>
      </c>
      <c r="M1179" t="s">
        <v>6010</v>
      </c>
      <c r="N1179" t="s">
        <v>5949</v>
      </c>
      <c r="O1179" t="s">
        <v>6011</v>
      </c>
      <c r="P1179" t="s">
        <v>6012</v>
      </c>
      <c r="Q1179" t="s">
        <v>6013</v>
      </c>
      <c r="R1179">
        <v>2700</v>
      </c>
      <c r="S1179">
        <v>3500</v>
      </c>
      <c r="T1179">
        <v>0.2286</v>
      </c>
      <c r="U1179" t="s">
        <v>5920</v>
      </c>
      <c r="V1179">
        <v>12</v>
      </c>
      <c r="W1179" s="1">
        <v>45369</v>
      </c>
      <c r="X1179" t="s">
        <v>5894</v>
      </c>
      <c r="Y1179">
        <v>71</v>
      </c>
      <c r="Z1179">
        <v>95</v>
      </c>
      <c r="AA1179">
        <v>147</v>
      </c>
      <c r="AB1179">
        <v>51</v>
      </c>
      <c r="AC1179">
        <v>10</v>
      </c>
      <c r="AD1179">
        <v>137700</v>
      </c>
      <c r="AE1179" t="s">
        <v>6025</v>
      </c>
      <c r="AF1179" s="1">
        <v>46203</v>
      </c>
      <c r="AG1179" t="s">
        <v>6682</v>
      </c>
      <c r="AH1179" t="s">
        <v>6027</v>
      </c>
      <c r="AI1179" t="s">
        <v>6028</v>
      </c>
      <c r="AJ1179" t="s">
        <v>6925</v>
      </c>
      <c r="AK1179">
        <v>7000</v>
      </c>
      <c r="AL1179">
        <v>24.5</v>
      </c>
      <c r="AM1179">
        <v>6975.5</v>
      </c>
      <c r="AN1179">
        <v>5400</v>
      </c>
      <c r="AO1179">
        <v>1575.5</v>
      </c>
      <c r="AP1179">
        <v>0.22589999999999999</v>
      </c>
    </row>
    <row r="1180" spans="1:42" hidden="1" x14ac:dyDescent="0.35">
      <c r="A1180" t="s">
        <v>1915</v>
      </c>
      <c r="B1180" s="1">
        <v>45074</v>
      </c>
      <c r="C1180" t="s">
        <v>1916</v>
      </c>
      <c r="D1180" t="s">
        <v>173</v>
      </c>
      <c r="E1180">
        <v>5</v>
      </c>
      <c r="F1180" t="s">
        <v>24</v>
      </c>
      <c r="G1180" t="s">
        <v>96</v>
      </c>
      <c r="H1180" t="s">
        <v>25</v>
      </c>
      <c r="I1180" t="s">
        <v>33</v>
      </c>
      <c r="J1180" t="s">
        <v>75</v>
      </c>
      <c r="K1180">
        <v>2023</v>
      </c>
      <c r="L1180" t="s">
        <v>35</v>
      </c>
      <c r="M1180" t="s">
        <v>5904</v>
      </c>
      <c r="N1180" t="s">
        <v>5889</v>
      </c>
      <c r="O1180" t="s">
        <v>5898</v>
      </c>
      <c r="P1180" t="s">
        <v>5899</v>
      </c>
      <c r="Q1180" t="s">
        <v>5905</v>
      </c>
      <c r="R1180">
        <v>12500</v>
      </c>
      <c r="S1180">
        <v>15500</v>
      </c>
      <c r="T1180">
        <v>0.19350000000000001</v>
      </c>
      <c r="U1180" t="s">
        <v>5901</v>
      </c>
      <c r="V1180">
        <v>12</v>
      </c>
      <c r="W1180" s="1">
        <v>45140</v>
      </c>
      <c r="X1180" t="s">
        <v>5894</v>
      </c>
      <c r="Y1180">
        <v>313</v>
      </c>
      <c r="Z1180">
        <v>58</v>
      </c>
      <c r="AA1180">
        <v>294</v>
      </c>
      <c r="AB1180">
        <v>65</v>
      </c>
      <c r="AC1180">
        <v>10</v>
      </c>
      <c r="AD1180">
        <v>812500</v>
      </c>
      <c r="AE1180" t="s">
        <v>6025</v>
      </c>
      <c r="AF1180" s="1">
        <v>46203</v>
      </c>
      <c r="AG1180" t="s">
        <v>6683</v>
      </c>
      <c r="AH1180" t="s">
        <v>6027</v>
      </c>
      <c r="AI1180" t="s">
        <v>6028</v>
      </c>
      <c r="AJ1180" t="s">
        <v>6924</v>
      </c>
      <c r="AK1180">
        <v>77500</v>
      </c>
      <c r="AL1180">
        <v>124</v>
      </c>
      <c r="AM1180">
        <v>77376</v>
      </c>
      <c r="AN1180">
        <v>62500</v>
      </c>
      <c r="AO1180">
        <v>14876</v>
      </c>
      <c r="AP1180">
        <v>0.1923</v>
      </c>
    </row>
    <row r="1181" spans="1:42" hidden="1" x14ac:dyDescent="0.35">
      <c r="A1181" t="s">
        <v>1917</v>
      </c>
      <c r="B1181" s="1">
        <v>45179</v>
      </c>
      <c r="C1181" t="s">
        <v>1918</v>
      </c>
      <c r="D1181" t="s">
        <v>65</v>
      </c>
      <c r="E1181">
        <v>3</v>
      </c>
      <c r="F1181" t="s">
        <v>30</v>
      </c>
      <c r="G1181" t="s">
        <v>16</v>
      </c>
      <c r="H1181" t="s">
        <v>17</v>
      </c>
      <c r="I1181" t="s">
        <v>43</v>
      </c>
      <c r="J1181" t="s">
        <v>109</v>
      </c>
      <c r="K1181">
        <v>2023</v>
      </c>
      <c r="L1181" t="s">
        <v>60</v>
      </c>
      <c r="M1181" t="s">
        <v>5906</v>
      </c>
      <c r="N1181" t="s">
        <v>5889</v>
      </c>
      <c r="O1181" t="s">
        <v>5898</v>
      </c>
      <c r="P1181" t="s">
        <v>5907</v>
      </c>
      <c r="Q1181" t="s">
        <v>5908</v>
      </c>
      <c r="R1181">
        <v>17500</v>
      </c>
      <c r="S1181">
        <v>22000</v>
      </c>
      <c r="T1181">
        <v>0.20449999999999999</v>
      </c>
      <c r="U1181" t="s">
        <v>5909</v>
      </c>
      <c r="V1181">
        <v>12</v>
      </c>
      <c r="W1181" s="1">
        <v>45337</v>
      </c>
      <c r="X1181" t="s">
        <v>5894</v>
      </c>
      <c r="Y1181">
        <v>373</v>
      </c>
      <c r="Z1181">
        <v>88</v>
      </c>
      <c r="AA1181">
        <v>389</v>
      </c>
      <c r="AB1181">
        <v>78</v>
      </c>
      <c r="AC1181">
        <v>10</v>
      </c>
      <c r="AD1181">
        <v>1365000</v>
      </c>
      <c r="AE1181" t="s">
        <v>6025</v>
      </c>
      <c r="AF1181" s="1">
        <v>46203</v>
      </c>
      <c r="AG1181" t="s">
        <v>6684</v>
      </c>
      <c r="AH1181" t="s">
        <v>6027</v>
      </c>
      <c r="AI1181" t="s">
        <v>6028</v>
      </c>
      <c r="AJ1181" t="s">
        <v>6925</v>
      </c>
      <c r="AK1181">
        <v>66000</v>
      </c>
      <c r="AL1181">
        <v>719.4</v>
      </c>
      <c r="AM1181">
        <v>65280.6</v>
      </c>
      <c r="AN1181">
        <v>52500</v>
      </c>
      <c r="AO1181">
        <v>12780.6</v>
      </c>
      <c r="AP1181">
        <v>0.1958</v>
      </c>
    </row>
    <row r="1182" spans="1:42" hidden="1" x14ac:dyDescent="0.35">
      <c r="A1182" t="s">
        <v>1919</v>
      </c>
      <c r="B1182" s="1">
        <v>44965</v>
      </c>
      <c r="C1182" t="s">
        <v>1920</v>
      </c>
      <c r="D1182" t="s">
        <v>118</v>
      </c>
      <c r="E1182">
        <v>1</v>
      </c>
      <c r="F1182" t="s">
        <v>128</v>
      </c>
      <c r="G1182" t="s">
        <v>96</v>
      </c>
      <c r="H1182" t="s">
        <v>17</v>
      </c>
      <c r="I1182" t="s">
        <v>26</v>
      </c>
      <c r="J1182" t="s">
        <v>19</v>
      </c>
      <c r="K1182">
        <v>2023</v>
      </c>
      <c r="L1182" t="s">
        <v>20</v>
      </c>
      <c r="M1182" t="s">
        <v>5902</v>
      </c>
      <c r="N1182" t="s">
        <v>5889</v>
      </c>
      <c r="O1182" t="s">
        <v>5898</v>
      </c>
      <c r="P1182" t="s">
        <v>5899</v>
      </c>
      <c r="Q1182" t="s">
        <v>5903</v>
      </c>
      <c r="R1182">
        <v>74000</v>
      </c>
      <c r="S1182">
        <v>88000</v>
      </c>
      <c r="T1182">
        <v>0.15909999999999999</v>
      </c>
      <c r="U1182" t="s">
        <v>5901</v>
      </c>
      <c r="V1182">
        <v>12</v>
      </c>
      <c r="W1182" s="1">
        <v>45459</v>
      </c>
      <c r="X1182" t="s">
        <v>5894</v>
      </c>
      <c r="Y1182">
        <v>214</v>
      </c>
      <c r="Z1182">
        <v>97</v>
      </c>
      <c r="AA1182">
        <v>218</v>
      </c>
      <c r="AB1182">
        <v>43</v>
      </c>
      <c r="AC1182">
        <v>10</v>
      </c>
      <c r="AD1182">
        <v>3182000</v>
      </c>
      <c r="AE1182" t="s">
        <v>6025</v>
      </c>
      <c r="AF1182" s="1">
        <v>46203</v>
      </c>
      <c r="AG1182" t="s">
        <v>6685</v>
      </c>
      <c r="AH1182" t="s">
        <v>6027</v>
      </c>
      <c r="AI1182" t="s">
        <v>6028</v>
      </c>
      <c r="AJ1182" t="s">
        <v>6924</v>
      </c>
      <c r="AK1182">
        <v>88000</v>
      </c>
      <c r="AL1182">
        <v>11026.4</v>
      </c>
      <c r="AM1182">
        <v>76973.600000000006</v>
      </c>
      <c r="AN1182">
        <v>74000</v>
      </c>
      <c r="AO1182">
        <v>2973.6</v>
      </c>
      <c r="AP1182">
        <v>3.8600000000000002E-2</v>
      </c>
    </row>
    <row r="1183" spans="1:42" x14ac:dyDescent="0.35">
      <c r="A1183" t="s">
        <v>1921</v>
      </c>
      <c r="B1183" s="1">
        <v>45099</v>
      </c>
      <c r="C1183" t="s">
        <v>1916</v>
      </c>
      <c r="D1183" t="s">
        <v>42</v>
      </c>
      <c r="E1183">
        <v>4</v>
      </c>
      <c r="F1183" t="s">
        <v>58</v>
      </c>
      <c r="G1183" t="s">
        <v>71</v>
      </c>
      <c r="H1183" t="s">
        <v>32</v>
      </c>
      <c r="I1183" t="s">
        <v>26</v>
      </c>
      <c r="J1183" t="s">
        <v>34</v>
      </c>
      <c r="K1183">
        <v>2023</v>
      </c>
      <c r="L1183" t="s">
        <v>35</v>
      </c>
      <c r="M1183" t="s">
        <v>5897</v>
      </c>
      <c r="N1183" t="s">
        <v>5889</v>
      </c>
      <c r="O1183" t="s">
        <v>5898</v>
      </c>
      <c r="P1183" t="s">
        <v>5899</v>
      </c>
      <c r="Q1183" t="s">
        <v>5900</v>
      </c>
      <c r="R1183">
        <v>31000</v>
      </c>
      <c r="S1183">
        <v>38000</v>
      </c>
      <c r="T1183">
        <v>0.1842</v>
      </c>
      <c r="U1183" t="s">
        <v>5901</v>
      </c>
      <c r="V1183">
        <v>12</v>
      </c>
      <c r="W1183" s="1">
        <v>45246</v>
      </c>
      <c r="X1183" t="s">
        <v>5894</v>
      </c>
      <c r="Y1183">
        <v>278</v>
      </c>
      <c r="Z1183">
        <v>80</v>
      </c>
      <c r="AA1183">
        <v>346</v>
      </c>
      <c r="AB1183">
        <v>0</v>
      </c>
      <c r="AC1183">
        <v>10</v>
      </c>
      <c r="AD1183">
        <v>0</v>
      </c>
      <c r="AE1183" t="s">
        <v>6029</v>
      </c>
      <c r="AF1183" s="1">
        <v>46203</v>
      </c>
      <c r="AG1183" t="s">
        <v>6683</v>
      </c>
      <c r="AH1183" t="s">
        <v>6027</v>
      </c>
      <c r="AI1183" t="s">
        <v>6028</v>
      </c>
      <c r="AJ1183" t="s">
        <v>6924</v>
      </c>
      <c r="AK1183">
        <v>152000</v>
      </c>
      <c r="AL1183">
        <v>2264.8000000000002</v>
      </c>
      <c r="AM1183">
        <v>149735.20000000001</v>
      </c>
      <c r="AN1183">
        <v>124000</v>
      </c>
      <c r="AO1183">
        <v>25735.200000000001</v>
      </c>
      <c r="AP1183">
        <v>0.1719</v>
      </c>
    </row>
    <row r="1184" spans="1:42" hidden="1" x14ac:dyDescent="0.35">
      <c r="A1184" t="s">
        <v>1922</v>
      </c>
      <c r="B1184" s="1">
        <v>45220</v>
      </c>
      <c r="C1184" t="s">
        <v>1923</v>
      </c>
      <c r="D1184" t="s">
        <v>78</v>
      </c>
      <c r="E1184">
        <v>1</v>
      </c>
      <c r="F1184" t="s">
        <v>48</v>
      </c>
      <c r="G1184" t="s">
        <v>16</v>
      </c>
      <c r="H1184" t="s">
        <v>17</v>
      </c>
      <c r="I1184" t="s">
        <v>33</v>
      </c>
      <c r="J1184" t="s">
        <v>55</v>
      </c>
      <c r="K1184">
        <v>2023</v>
      </c>
      <c r="L1184" t="s">
        <v>51</v>
      </c>
      <c r="M1184" t="s">
        <v>5992</v>
      </c>
      <c r="N1184" t="s">
        <v>5989</v>
      </c>
      <c r="O1184" t="s">
        <v>5993</v>
      </c>
      <c r="P1184" t="s">
        <v>5899</v>
      </c>
      <c r="Q1184" t="s">
        <v>5994</v>
      </c>
      <c r="R1184">
        <v>850</v>
      </c>
      <c r="S1184">
        <v>1200</v>
      </c>
      <c r="T1184">
        <v>0.29170000000000001</v>
      </c>
      <c r="U1184" t="s">
        <v>5901</v>
      </c>
      <c r="V1184">
        <v>6</v>
      </c>
      <c r="W1184" s="1">
        <v>45066</v>
      </c>
      <c r="X1184" t="s">
        <v>5894</v>
      </c>
      <c r="Y1184">
        <v>275</v>
      </c>
      <c r="Z1184">
        <v>92</v>
      </c>
      <c r="AA1184">
        <v>285</v>
      </c>
      <c r="AB1184">
        <v>78</v>
      </c>
      <c r="AC1184">
        <v>10</v>
      </c>
      <c r="AD1184">
        <v>66300</v>
      </c>
      <c r="AE1184" t="s">
        <v>6025</v>
      </c>
      <c r="AF1184" s="1">
        <v>46203</v>
      </c>
      <c r="AG1184" t="s">
        <v>6686</v>
      </c>
      <c r="AH1184" t="s">
        <v>6027</v>
      </c>
      <c r="AI1184" t="s">
        <v>6028</v>
      </c>
      <c r="AJ1184" t="s">
        <v>6925</v>
      </c>
      <c r="AK1184">
        <v>1200</v>
      </c>
      <c r="AL1184">
        <v>51.36</v>
      </c>
      <c r="AM1184">
        <v>1148.6400000000001</v>
      </c>
      <c r="AN1184">
        <v>850</v>
      </c>
      <c r="AO1184">
        <v>298.64</v>
      </c>
      <c r="AP1184">
        <v>0.26</v>
      </c>
    </row>
    <row r="1185" spans="1:42" hidden="1" x14ac:dyDescent="0.35">
      <c r="A1185" t="s">
        <v>1924</v>
      </c>
      <c r="B1185" s="1">
        <v>45027</v>
      </c>
      <c r="C1185" t="s">
        <v>282</v>
      </c>
      <c r="D1185" t="s">
        <v>180</v>
      </c>
      <c r="E1185">
        <v>2</v>
      </c>
      <c r="F1185" t="s">
        <v>30</v>
      </c>
      <c r="G1185" t="s">
        <v>31</v>
      </c>
      <c r="H1185" t="s">
        <v>17</v>
      </c>
      <c r="I1185" t="s">
        <v>43</v>
      </c>
      <c r="J1185" t="s">
        <v>44</v>
      </c>
      <c r="K1185">
        <v>2023</v>
      </c>
      <c r="L1185" t="s">
        <v>35</v>
      </c>
      <c r="M1185" t="s">
        <v>5956</v>
      </c>
      <c r="N1185" t="s">
        <v>5949</v>
      </c>
      <c r="O1185" t="s">
        <v>5957</v>
      </c>
      <c r="P1185" t="s">
        <v>5958</v>
      </c>
      <c r="Q1185" t="s">
        <v>5959</v>
      </c>
      <c r="R1185">
        <v>3100</v>
      </c>
      <c r="S1185">
        <v>4200</v>
      </c>
      <c r="T1185">
        <v>0.26190000000000002</v>
      </c>
      <c r="U1185" t="s">
        <v>5909</v>
      </c>
      <c r="V1185">
        <v>12</v>
      </c>
      <c r="W1185" s="1">
        <v>45029</v>
      </c>
      <c r="X1185" t="s">
        <v>5894</v>
      </c>
      <c r="Y1185">
        <v>165</v>
      </c>
      <c r="Z1185">
        <v>119</v>
      </c>
      <c r="AA1185">
        <v>218</v>
      </c>
      <c r="AB1185">
        <v>22</v>
      </c>
      <c r="AC1185">
        <v>10</v>
      </c>
      <c r="AD1185">
        <v>68200</v>
      </c>
      <c r="AE1185" t="s">
        <v>6025</v>
      </c>
      <c r="AF1185" s="1">
        <v>46203</v>
      </c>
      <c r="AG1185" t="s">
        <v>6175</v>
      </c>
      <c r="AH1185" t="s">
        <v>6027</v>
      </c>
      <c r="AI1185" t="s">
        <v>6028</v>
      </c>
      <c r="AJ1185" t="s">
        <v>6924</v>
      </c>
      <c r="AK1185">
        <v>8400</v>
      </c>
      <c r="AL1185">
        <v>930.72</v>
      </c>
      <c r="AM1185">
        <v>7469.28</v>
      </c>
      <c r="AN1185">
        <v>6200</v>
      </c>
      <c r="AO1185">
        <v>1269.28</v>
      </c>
      <c r="AP1185">
        <v>0.1699</v>
      </c>
    </row>
    <row r="1186" spans="1:42" hidden="1" x14ac:dyDescent="0.35">
      <c r="A1186" t="s">
        <v>1925</v>
      </c>
      <c r="B1186" s="1">
        <v>45090</v>
      </c>
      <c r="C1186" t="s">
        <v>706</v>
      </c>
      <c r="D1186" t="s">
        <v>200</v>
      </c>
      <c r="E1186">
        <v>5</v>
      </c>
      <c r="F1186" t="s">
        <v>128</v>
      </c>
      <c r="G1186" t="s">
        <v>31</v>
      </c>
      <c r="H1186" t="s">
        <v>17</v>
      </c>
      <c r="I1186" t="s">
        <v>43</v>
      </c>
      <c r="J1186" t="s">
        <v>34</v>
      </c>
      <c r="K1186">
        <v>2023</v>
      </c>
      <c r="L1186" t="s">
        <v>35</v>
      </c>
      <c r="M1186" t="s">
        <v>5960</v>
      </c>
      <c r="N1186" t="s">
        <v>5949</v>
      </c>
      <c r="O1186" t="s">
        <v>5961</v>
      </c>
      <c r="P1186" t="s">
        <v>5951</v>
      </c>
      <c r="Q1186" t="s">
        <v>5962</v>
      </c>
      <c r="R1186">
        <v>2100</v>
      </c>
      <c r="S1186">
        <v>2800</v>
      </c>
      <c r="T1186">
        <v>0.25</v>
      </c>
      <c r="U1186" t="s">
        <v>5940</v>
      </c>
      <c r="V1186">
        <v>12</v>
      </c>
      <c r="W1186" s="1">
        <v>45378</v>
      </c>
      <c r="X1186" t="s">
        <v>5894</v>
      </c>
      <c r="Y1186">
        <v>198</v>
      </c>
      <c r="Z1186">
        <v>79</v>
      </c>
      <c r="AA1186">
        <v>243</v>
      </c>
      <c r="AB1186">
        <v>87</v>
      </c>
      <c r="AC1186">
        <v>10</v>
      </c>
      <c r="AD1186">
        <v>182700</v>
      </c>
      <c r="AE1186" t="s">
        <v>6025</v>
      </c>
      <c r="AF1186" s="1">
        <v>46203</v>
      </c>
      <c r="AG1186" t="s">
        <v>6410</v>
      </c>
      <c r="AH1186" t="s">
        <v>6027</v>
      </c>
      <c r="AI1186" t="s">
        <v>6028</v>
      </c>
      <c r="AJ1186" t="s">
        <v>6924</v>
      </c>
      <c r="AK1186">
        <v>14000</v>
      </c>
      <c r="AL1186">
        <v>1240.4000000000001</v>
      </c>
      <c r="AM1186">
        <v>12759.6</v>
      </c>
      <c r="AN1186">
        <v>10500</v>
      </c>
      <c r="AO1186">
        <v>2259.6</v>
      </c>
      <c r="AP1186">
        <v>0.17710000000000001</v>
      </c>
    </row>
    <row r="1187" spans="1:42" hidden="1" x14ac:dyDescent="0.35">
      <c r="A1187" t="s">
        <v>1926</v>
      </c>
      <c r="B1187" s="1">
        <v>44937</v>
      </c>
      <c r="C1187" t="s">
        <v>117</v>
      </c>
      <c r="D1187" t="s">
        <v>123</v>
      </c>
      <c r="E1187">
        <v>1</v>
      </c>
      <c r="F1187" t="s">
        <v>128</v>
      </c>
      <c r="G1187" t="s">
        <v>71</v>
      </c>
      <c r="H1187" t="s">
        <v>25</v>
      </c>
      <c r="I1187" t="s">
        <v>33</v>
      </c>
      <c r="J1187" t="s">
        <v>112</v>
      </c>
      <c r="K1187">
        <v>2023</v>
      </c>
      <c r="L1187" t="s">
        <v>20</v>
      </c>
      <c r="M1187" t="s">
        <v>5927</v>
      </c>
      <c r="N1187" t="s">
        <v>5913</v>
      </c>
      <c r="O1187" t="s">
        <v>5917</v>
      </c>
      <c r="P1187" t="s">
        <v>5928</v>
      </c>
      <c r="Q1187" t="s">
        <v>5929</v>
      </c>
      <c r="R1187">
        <v>44000</v>
      </c>
      <c r="S1187">
        <v>53000</v>
      </c>
      <c r="T1187">
        <v>0.16980000000000001</v>
      </c>
      <c r="U1187" t="s">
        <v>5920</v>
      </c>
      <c r="V1187">
        <v>12</v>
      </c>
      <c r="W1187" s="1">
        <v>45435</v>
      </c>
      <c r="X1187" t="s">
        <v>5894</v>
      </c>
      <c r="Y1187">
        <v>246</v>
      </c>
      <c r="Z1187">
        <v>92</v>
      </c>
      <c r="AA1187">
        <v>223</v>
      </c>
      <c r="AB1187">
        <v>48</v>
      </c>
      <c r="AC1187">
        <v>10</v>
      </c>
      <c r="AD1187">
        <v>2112000</v>
      </c>
      <c r="AE1187" t="s">
        <v>6025</v>
      </c>
      <c r="AF1187" s="1">
        <v>46203</v>
      </c>
      <c r="AG1187" t="s">
        <v>6044</v>
      </c>
      <c r="AH1187" t="s">
        <v>6035</v>
      </c>
      <c r="AI1187" t="s">
        <v>6028</v>
      </c>
      <c r="AJ1187" t="s">
        <v>6924</v>
      </c>
      <c r="AK1187">
        <v>53000</v>
      </c>
      <c r="AL1187">
        <v>2363.8000000000002</v>
      </c>
      <c r="AM1187">
        <v>50636.2</v>
      </c>
      <c r="AN1187">
        <v>44000</v>
      </c>
      <c r="AO1187">
        <v>6636.2</v>
      </c>
      <c r="AP1187">
        <v>0.13109999999999999</v>
      </c>
    </row>
    <row r="1188" spans="1:42" x14ac:dyDescent="0.35">
      <c r="A1188" t="s">
        <v>1927</v>
      </c>
      <c r="B1188" s="1">
        <v>45121</v>
      </c>
      <c r="C1188" t="s">
        <v>86</v>
      </c>
      <c r="D1188" t="s">
        <v>42</v>
      </c>
      <c r="E1188">
        <v>1</v>
      </c>
      <c r="F1188" t="s">
        <v>128</v>
      </c>
      <c r="G1188" t="s">
        <v>71</v>
      </c>
      <c r="H1188" t="s">
        <v>32</v>
      </c>
      <c r="I1188" t="s">
        <v>43</v>
      </c>
      <c r="J1188" t="s">
        <v>97</v>
      </c>
      <c r="K1188">
        <v>2023</v>
      </c>
      <c r="L1188" t="s">
        <v>60</v>
      </c>
      <c r="M1188" t="s">
        <v>5897</v>
      </c>
      <c r="N1188" t="s">
        <v>5889</v>
      </c>
      <c r="O1188" t="s">
        <v>5898</v>
      </c>
      <c r="P1188" t="s">
        <v>5899</v>
      </c>
      <c r="Q1188" t="s">
        <v>5900</v>
      </c>
      <c r="R1188">
        <v>31000</v>
      </c>
      <c r="S1188">
        <v>38000</v>
      </c>
      <c r="T1188">
        <v>0.1842</v>
      </c>
      <c r="U1188" t="s">
        <v>5901</v>
      </c>
      <c r="V1188">
        <v>12</v>
      </c>
      <c r="W1188" s="1">
        <v>45246</v>
      </c>
      <c r="X1188" t="s">
        <v>5894</v>
      </c>
      <c r="Y1188">
        <v>278</v>
      </c>
      <c r="Z1188">
        <v>80</v>
      </c>
      <c r="AA1188">
        <v>346</v>
      </c>
      <c r="AB1188">
        <v>0</v>
      </c>
      <c r="AC1188">
        <v>10</v>
      </c>
      <c r="AD1188">
        <v>0</v>
      </c>
      <c r="AE1188" t="s">
        <v>6029</v>
      </c>
      <c r="AF1188" s="1">
        <v>46203</v>
      </c>
      <c r="AG1188" t="s">
        <v>6058</v>
      </c>
      <c r="AH1188" t="s">
        <v>6027</v>
      </c>
      <c r="AI1188" t="s">
        <v>6028</v>
      </c>
      <c r="AJ1188" t="s">
        <v>6925</v>
      </c>
      <c r="AK1188">
        <v>38000</v>
      </c>
      <c r="AL1188">
        <v>5141.3999999999996</v>
      </c>
      <c r="AM1188">
        <v>32858.6</v>
      </c>
      <c r="AN1188">
        <v>31000</v>
      </c>
      <c r="AO1188">
        <v>1858.6</v>
      </c>
      <c r="AP1188">
        <v>5.6599999999999998E-2</v>
      </c>
    </row>
    <row r="1189" spans="1:42" hidden="1" x14ac:dyDescent="0.35">
      <c r="A1189" t="s">
        <v>1928</v>
      </c>
      <c r="B1189" s="1">
        <v>45253</v>
      </c>
      <c r="C1189" t="s">
        <v>165</v>
      </c>
      <c r="D1189" t="s">
        <v>92</v>
      </c>
      <c r="E1189">
        <v>2</v>
      </c>
      <c r="F1189" t="s">
        <v>30</v>
      </c>
      <c r="G1189" t="s">
        <v>67</v>
      </c>
      <c r="H1189" t="s">
        <v>25</v>
      </c>
      <c r="I1189" t="s">
        <v>43</v>
      </c>
      <c r="J1189" t="s">
        <v>50</v>
      </c>
      <c r="K1189">
        <v>2023</v>
      </c>
      <c r="L1189" t="s">
        <v>51</v>
      </c>
      <c r="M1189" t="s">
        <v>5973</v>
      </c>
      <c r="N1189" t="s">
        <v>5974</v>
      </c>
      <c r="O1189" t="s">
        <v>5975</v>
      </c>
      <c r="P1189" t="s">
        <v>5899</v>
      </c>
      <c r="Q1189" t="s">
        <v>5976</v>
      </c>
      <c r="R1189">
        <v>7600</v>
      </c>
      <c r="S1189">
        <v>9800</v>
      </c>
      <c r="T1189">
        <v>0.22450000000000001</v>
      </c>
      <c r="U1189" t="s">
        <v>5901</v>
      </c>
      <c r="V1189">
        <v>36</v>
      </c>
      <c r="W1189" s="1">
        <v>45281</v>
      </c>
      <c r="X1189" t="s">
        <v>5894</v>
      </c>
      <c r="Y1189">
        <v>214</v>
      </c>
      <c r="Z1189">
        <v>101</v>
      </c>
      <c r="AA1189">
        <v>188</v>
      </c>
      <c r="AB1189">
        <v>51</v>
      </c>
      <c r="AC1189">
        <v>10</v>
      </c>
      <c r="AD1189">
        <v>387600</v>
      </c>
      <c r="AE1189" t="s">
        <v>6025</v>
      </c>
      <c r="AF1189" s="1">
        <v>46203</v>
      </c>
      <c r="AG1189" t="s">
        <v>6080</v>
      </c>
      <c r="AH1189" t="s">
        <v>6035</v>
      </c>
      <c r="AI1189" t="s">
        <v>6028</v>
      </c>
      <c r="AJ1189" t="s">
        <v>6925</v>
      </c>
      <c r="AK1189">
        <v>19600</v>
      </c>
      <c r="AL1189">
        <v>2361.8000000000002</v>
      </c>
      <c r="AM1189">
        <v>17238.2</v>
      </c>
      <c r="AN1189">
        <v>15200</v>
      </c>
      <c r="AO1189">
        <v>2038.2</v>
      </c>
      <c r="AP1189">
        <v>0.1182</v>
      </c>
    </row>
    <row r="1190" spans="1:42" hidden="1" x14ac:dyDescent="0.35">
      <c r="A1190" t="s">
        <v>1929</v>
      </c>
      <c r="B1190" s="1">
        <v>44956</v>
      </c>
      <c r="C1190" t="s">
        <v>1501</v>
      </c>
      <c r="D1190" t="s">
        <v>74</v>
      </c>
      <c r="E1190">
        <v>1</v>
      </c>
      <c r="F1190" t="s">
        <v>58</v>
      </c>
      <c r="G1190" t="s">
        <v>31</v>
      </c>
      <c r="H1190" t="s">
        <v>32</v>
      </c>
      <c r="I1190" t="s">
        <v>33</v>
      </c>
      <c r="J1190" t="s">
        <v>112</v>
      </c>
      <c r="K1190">
        <v>2023</v>
      </c>
      <c r="L1190" t="s">
        <v>20</v>
      </c>
      <c r="M1190" t="s">
        <v>5963</v>
      </c>
      <c r="N1190" t="s">
        <v>5949</v>
      </c>
      <c r="O1190" t="s">
        <v>5964</v>
      </c>
      <c r="P1190" t="s">
        <v>5951</v>
      </c>
      <c r="Q1190" t="s">
        <v>5965</v>
      </c>
      <c r="R1190">
        <v>5700</v>
      </c>
      <c r="S1190">
        <v>7500</v>
      </c>
      <c r="T1190">
        <v>0.24</v>
      </c>
      <c r="U1190" t="s">
        <v>5940</v>
      </c>
      <c r="V1190">
        <v>12</v>
      </c>
      <c r="W1190" s="1">
        <v>44865</v>
      </c>
      <c r="X1190" t="s">
        <v>5894</v>
      </c>
      <c r="Y1190">
        <v>145</v>
      </c>
      <c r="Z1190">
        <v>60</v>
      </c>
      <c r="AA1190">
        <v>189</v>
      </c>
      <c r="AB1190">
        <v>10</v>
      </c>
      <c r="AC1190">
        <v>10</v>
      </c>
      <c r="AD1190">
        <v>57000</v>
      </c>
      <c r="AE1190" t="s">
        <v>6025</v>
      </c>
      <c r="AF1190" s="1">
        <v>46203</v>
      </c>
      <c r="AG1190" t="s">
        <v>6280</v>
      </c>
      <c r="AH1190" t="s">
        <v>6035</v>
      </c>
      <c r="AI1190" t="s">
        <v>6028</v>
      </c>
      <c r="AJ1190" t="s">
        <v>6924</v>
      </c>
      <c r="AK1190">
        <v>7500</v>
      </c>
      <c r="AL1190">
        <v>990.75</v>
      </c>
      <c r="AM1190">
        <v>6509.25</v>
      </c>
      <c r="AN1190">
        <v>5700</v>
      </c>
      <c r="AO1190">
        <v>809.25</v>
      </c>
      <c r="AP1190">
        <v>0.12429999999999999</v>
      </c>
    </row>
    <row r="1191" spans="1:42" hidden="1" x14ac:dyDescent="0.35">
      <c r="A1191" t="s">
        <v>1930</v>
      </c>
      <c r="B1191" s="1">
        <v>45226</v>
      </c>
      <c r="C1191" t="s">
        <v>1568</v>
      </c>
      <c r="D1191" t="s">
        <v>123</v>
      </c>
      <c r="E1191">
        <v>2</v>
      </c>
      <c r="F1191" t="s">
        <v>24</v>
      </c>
      <c r="G1191" t="s">
        <v>71</v>
      </c>
      <c r="H1191" t="s">
        <v>17</v>
      </c>
      <c r="I1191" t="s">
        <v>43</v>
      </c>
      <c r="J1191" t="s">
        <v>55</v>
      </c>
      <c r="K1191">
        <v>2023</v>
      </c>
      <c r="L1191" t="s">
        <v>51</v>
      </c>
      <c r="M1191" t="s">
        <v>5927</v>
      </c>
      <c r="N1191" t="s">
        <v>5913</v>
      </c>
      <c r="O1191" t="s">
        <v>5917</v>
      </c>
      <c r="P1191" t="s">
        <v>5928</v>
      </c>
      <c r="Q1191" t="s">
        <v>5929</v>
      </c>
      <c r="R1191">
        <v>44000</v>
      </c>
      <c r="S1191">
        <v>53000</v>
      </c>
      <c r="T1191">
        <v>0.16980000000000001</v>
      </c>
      <c r="U1191" t="s">
        <v>5920</v>
      </c>
      <c r="V1191">
        <v>12</v>
      </c>
      <c r="W1191" s="1">
        <v>45435</v>
      </c>
      <c r="X1191" t="s">
        <v>5894</v>
      </c>
      <c r="Y1191">
        <v>246</v>
      </c>
      <c r="Z1191">
        <v>92</v>
      </c>
      <c r="AA1191">
        <v>223</v>
      </c>
      <c r="AB1191">
        <v>48</v>
      </c>
      <c r="AC1191">
        <v>10</v>
      </c>
      <c r="AD1191">
        <v>2112000</v>
      </c>
      <c r="AE1191" t="s">
        <v>6025</v>
      </c>
      <c r="AF1191" s="1">
        <v>46203</v>
      </c>
      <c r="AG1191" t="s">
        <v>6589</v>
      </c>
      <c r="AH1191" t="s">
        <v>6027</v>
      </c>
      <c r="AI1191" t="s">
        <v>6028</v>
      </c>
      <c r="AJ1191" t="s">
        <v>6925</v>
      </c>
      <c r="AK1191">
        <v>106000</v>
      </c>
      <c r="AL1191">
        <v>95.4</v>
      </c>
      <c r="AM1191">
        <v>105904.6</v>
      </c>
      <c r="AN1191">
        <v>88000</v>
      </c>
      <c r="AO1191">
        <v>17904.599999999999</v>
      </c>
      <c r="AP1191">
        <v>0.1691</v>
      </c>
    </row>
    <row r="1192" spans="1:42" x14ac:dyDescent="0.35">
      <c r="A1192" t="s">
        <v>1931</v>
      </c>
      <c r="B1192" s="1">
        <v>45180</v>
      </c>
      <c r="C1192" t="s">
        <v>117</v>
      </c>
      <c r="D1192" t="s">
        <v>42</v>
      </c>
      <c r="E1192">
        <v>1</v>
      </c>
      <c r="F1192" t="s">
        <v>128</v>
      </c>
      <c r="G1192" t="s">
        <v>16</v>
      </c>
      <c r="H1192" t="s">
        <v>32</v>
      </c>
      <c r="I1192" t="s">
        <v>43</v>
      </c>
      <c r="J1192" t="s">
        <v>109</v>
      </c>
      <c r="K1192">
        <v>2023</v>
      </c>
      <c r="L1192" t="s">
        <v>60</v>
      </c>
      <c r="M1192" t="s">
        <v>5897</v>
      </c>
      <c r="N1192" t="s">
        <v>5889</v>
      </c>
      <c r="O1192" t="s">
        <v>5898</v>
      </c>
      <c r="P1192" t="s">
        <v>5899</v>
      </c>
      <c r="Q1192" t="s">
        <v>5900</v>
      </c>
      <c r="R1192">
        <v>31000</v>
      </c>
      <c r="S1192">
        <v>38000</v>
      </c>
      <c r="T1192">
        <v>0.1842</v>
      </c>
      <c r="U1192" t="s">
        <v>5901</v>
      </c>
      <c r="V1192">
        <v>12</v>
      </c>
      <c r="W1192" s="1">
        <v>45246</v>
      </c>
      <c r="X1192" t="s">
        <v>5894</v>
      </c>
      <c r="Y1192">
        <v>278</v>
      </c>
      <c r="Z1192">
        <v>80</v>
      </c>
      <c r="AA1192">
        <v>346</v>
      </c>
      <c r="AB1192">
        <v>0</v>
      </c>
      <c r="AC1192">
        <v>10</v>
      </c>
      <c r="AD1192">
        <v>0</v>
      </c>
      <c r="AE1192" t="s">
        <v>6029</v>
      </c>
      <c r="AF1192" s="1">
        <v>46203</v>
      </c>
      <c r="AG1192" t="s">
        <v>6044</v>
      </c>
      <c r="AH1192" t="s">
        <v>6035</v>
      </c>
      <c r="AI1192" t="s">
        <v>6028</v>
      </c>
      <c r="AJ1192" t="s">
        <v>6925</v>
      </c>
      <c r="AK1192">
        <v>38000</v>
      </c>
      <c r="AL1192">
        <v>5308.6</v>
      </c>
      <c r="AM1192">
        <v>32691.4</v>
      </c>
      <c r="AN1192">
        <v>31000</v>
      </c>
      <c r="AO1192">
        <v>1691.4</v>
      </c>
      <c r="AP1192">
        <v>5.1700000000000003E-2</v>
      </c>
    </row>
    <row r="1193" spans="1:42" x14ac:dyDescent="0.35">
      <c r="A1193" t="s">
        <v>1932</v>
      </c>
      <c r="B1193" s="1">
        <v>45144</v>
      </c>
      <c r="C1193" t="s">
        <v>1933</v>
      </c>
      <c r="D1193" t="s">
        <v>54</v>
      </c>
      <c r="E1193">
        <v>1</v>
      </c>
      <c r="F1193" t="s">
        <v>24</v>
      </c>
      <c r="G1193" t="s">
        <v>96</v>
      </c>
      <c r="H1193" t="s">
        <v>17</v>
      </c>
      <c r="I1193" t="s">
        <v>43</v>
      </c>
      <c r="J1193" t="s">
        <v>59</v>
      </c>
      <c r="K1193">
        <v>2023</v>
      </c>
      <c r="L1193" t="s">
        <v>60</v>
      </c>
      <c r="M1193" t="s">
        <v>5888</v>
      </c>
      <c r="N1193" t="s">
        <v>5889</v>
      </c>
      <c r="O1193" t="s">
        <v>5890</v>
      </c>
      <c r="P1193" t="s">
        <v>5891</v>
      </c>
      <c r="Q1193" t="s">
        <v>5892</v>
      </c>
      <c r="R1193">
        <v>52000</v>
      </c>
      <c r="S1193">
        <v>65000</v>
      </c>
      <c r="T1193">
        <v>0.2</v>
      </c>
      <c r="U1193" t="s">
        <v>5893</v>
      </c>
      <c r="V1193">
        <v>12</v>
      </c>
      <c r="W1193" s="1">
        <v>45506</v>
      </c>
      <c r="X1193" t="s">
        <v>5894</v>
      </c>
      <c r="Y1193">
        <v>302</v>
      </c>
      <c r="Z1193">
        <v>109</v>
      </c>
      <c r="AA1193">
        <v>415</v>
      </c>
      <c r="AB1193">
        <v>0</v>
      </c>
      <c r="AC1193">
        <v>10</v>
      </c>
      <c r="AD1193">
        <v>0</v>
      </c>
      <c r="AE1193" t="s">
        <v>6029</v>
      </c>
      <c r="AF1193" s="1">
        <v>46203</v>
      </c>
      <c r="AG1193" t="s">
        <v>6687</v>
      </c>
      <c r="AH1193" t="s">
        <v>6035</v>
      </c>
      <c r="AI1193" t="s">
        <v>6028</v>
      </c>
      <c r="AJ1193" t="s">
        <v>6925</v>
      </c>
      <c r="AK1193">
        <v>65000</v>
      </c>
      <c r="AL1193">
        <v>7774</v>
      </c>
      <c r="AM1193">
        <v>57226</v>
      </c>
      <c r="AN1193">
        <v>52000</v>
      </c>
      <c r="AO1193">
        <v>5226</v>
      </c>
      <c r="AP1193">
        <v>9.1300000000000006E-2</v>
      </c>
    </row>
    <row r="1194" spans="1:42" x14ac:dyDescent="0.35">
      <c r="A1194" t="s">
        <v>1934</v>
      </c>
      <c r="B1194" s="1">
        <v>45024</v>
      </c>
      <c r="C1194" t="s">
        <v>837</v>
      </c>
      <c r="D1194" t="s">
        <v>195</v>
      </c>
      <c r="E1194">
        <v>2</v>
      </c>
      <c r="F1194" t="s">
        <v>128</v>
      </c>
      <c r="G1194" t="s">
        <v>16</v>
      </c>
      <c r="H1194" t="s">
        <v>25</v>
      </c>
      <c r="I1194" t="s">
        <v>43</v>
      </c>
      <c r="J1194" t="s">
        <v>44</v>
      </c>
      <c r="K1194">
        <v>2023</v>
      </c>
      <c r="L1194" t="s">
        <v>35</v>
      </c>
      <c r="M1194" t="s">
        <v>5912</v>
      </c>
      <c r="N1194" t="s">
        <v>5913</v>
      </c>
      <c r="O1194" t="s">
        <v>5914</v>
      </c>
      <c r="P1194" t="s">
        <v>5891</v>
      </c>
      <c r="Q1194" t="s">
        <v>5915</v>
      </c>
      <c r="R1194">
        <v>125000</v>
      </c>
      <c r="S1194">
        <v>148000</v>
      </c>
      <c r="T1194">
        <v>0.15540000000000001</v>
      </c>
      <c r="U1194" t="s">
        <v>5893</v>
      </c>
      <c r="V1194">
        <v>12</v>
      </c>
      <c r="W1194" s="1">
        <v>44787</v>
      </c>
      <c r="X1194" t="s">
        <v>5894</v>
      </c>
      <c r="Y1194">
        <v>168</v>
      </c>
      <c r="Z1194">
        <v>62</v>
      </c>
      <c r="AA1194">
        <v>271</v>
      </c>
      <c r="AB1194">
        <v>0</v>
      </c>
      <c r="AC1194">
        <v>10</v>
      </c>
      <c r="AD1194">
        <v>0</v>
      </c>
      <c r="AE1194" t="s">
        <v>6029</v>
      </c>
      <c r="AF1194" s="1">
        <v>46203</v>
      </c>
      <c r="AG1194" t="s">
        <v>6388</v>
      </c>
      <c r="AH1194" t="s">
        <v>6035</v>
      </c>
      <c r="AI1194" t="s">
        <v>6028</v>
      </c>
      <c r="AJ1194" t="s">
        <v>6924</v>
      </c>
      <c r="AK1194">
        <v>296000</v>
      </c>
      <c r="AL1194">
        <v>36408</v>
      </c>
      <c r="AM1194">
        <v>259592</v>
      </c>
      <c r="AN1194">
        <v>250000</v>
      </c>
      <c r="AO1194">
        <v>9592</v>
      </c>
      <c r="AP1194">
        <v>3.6999999999999998E-2</v>
      </c>
    </row>
    <row r="1195" spans="1:42" hidden="1" x14ac:dyDescent="0.35">
      <c r="A1195" t="s">
        <v>1935</v>
      </c>
      <c r="B1195" s="1">
        <v>45008</v>
      </c>
      <c r="C1195" t="s">
        <v>1217</v>
      </c>
      <c r="D1195" t="s">
        <v>216</v>
      </c>
      <c r="E1195">
        <v>1</v>
      </c>
      <c r="F1195" t="s">
        <v>58</v>
      </c>
      <c r="G1195" t="s">
        <v>31</v>
      </c>
      <c r="H1195" t="s">
        <v>25</v>
      </c>
      <c r="I1195" t="s">
        <v>43</v>
      </c>
      <c r="J1195" t="s">
        <v>39</v>
      </c>
      <c r="K1195">
        <v>2023</v>
      </c>
      <c r="L1195" t="s">
        <v>20</v>
      </c>
      <c r="M1195" t="s">
        <v>5999</v>
      </c>
      <c r="N1195" t="s">
        <v>5989</v>
      </c>
      <c r="O1195" t="s">
        <v>6000</v>
      </c>
      <c r="P1195" t="s">
        <v>6001</v>
      </c>
      <c r="Q1195" t="s">
        <v>6002</v>
      </c>
      <c r="R1195">
        <v>300</v>
      </c>
      <c r="S1195">
        <v>500</v>
      </c>
      <c r="T1195">
        <v>0.4</v>
      </c>
      <c r="U1195" t="s">
        <v>5940</v>
      </c>
      <c r="V1195">
        <v>3</v>
      </c>
      <c r="W1195" s="1">
        <v>45115</v>
      </c>
      <c r="X1195" t="s">
        <v>5894</v>
      </c>
      <c r="Y1195">
        <v>197</v>
      </c>
      <c r="Z1195">
        <v>100</v>
      </c>
      <c r="AA1195">
        <v>205</v>
      </c>
      <c r="AB1195">
        <v>66</v>
      </c>
      <c r="AC1195">
        <v>10</v>
      </c>
      <c r="AD1195">
        <v>19800</v>
      </c>
      <c r="AE1195" t="s">
        <v>6025</v>
      </c>
      <c r="AF1195" s="1">
        <v>46203</v>
      </c>
      <c r="AG1195" t="s">
        <v>6562</v>
      </c>
      <c r="AH1195" t="s">
        <v>6027</v>
      </c>
      <c r="AI1195" t="s">
        <v>6028</v>
      </c>
      <c r="AJ1195" t="s">
        <v>6924</v>
      </c>
      <c r="AK1195">
        <v>500</v>
      </c>
      <c r="AL1195">
        <v>36.9</v>
      </c>
      <c r="AM1195">
        <v>463.1</v>
      </c>
      <c r="AN1195">
        <v>300</v>
      </c>
      <c r="AO1195">
        <v>163.1</v>
      </c>
      <c r="AP1195">
        <v>0.35220000000000001</v>
      </c>
    </row>
    <row r="1196" spans="1:42" hidden="1" x14ac:dyDescent="0.35">
      <c r="A1196" t="s">
        <v>1936</v>
      </c>
      <c r="B1196" s="1">
        <v>44970</v>
      </c>
      <c r="C1196" t="s">
        <v>102</v>
      </c>
      <c r="D1196" t="s">
        <v>216</v>
      </c>
      <c r="E1196">
        <v>1</v>
      </c>
      <c r="F1196" t="s">
        <v>30</v>
      </c>
      <c r="G1196" t="s">
        <v>16</v>
      </c>
      <c r="H1196" t="s">
        <v>32</v>
      </c>
      <c r="I1196" t="s">
        <v>43</v>
      </c>
      <c r="J1196" t="s">
        <v>19</v>
      </c>
      <c r="K1196">
        <v>2023</v>
      </c>
      <c r="L1196" t="s">
        <v>20</v>
      </c>
      <c r="M1196" t="s">
        <v>5999</v>
      </c>
      <c r="N1196" t="s">
        <v>5989</v>
      </c>
      <c r="O1196" t="s">
        <v>6000</v>
      </c>
      <c r="P1196" t="s">
        <v>6001</v>
      </c>
      <c r="Q1196" t="s">
        <v>6002</v>
      </c>
      <c r="R1196">
        <v>300</v>
      </c>
      <c r="S1196">
        <v>500</v>
      </c>
      <c r="T1196">
        <v>0.4</v>
      </c>
      <c r="U1196" t="s">
        <v>5940</v>
      </c>
      <c r="V1196">
        <v>3</v>
      </c>
      <c r="W1196" s="1">
        <v>45115</v>
      </c>
      <c r="X1196" t="s">
        <v>5894</v>
      </c>
      <c r="Y1196">
        <v>197</v>
      </c>
      <c r="Z1196">
        <v>100</v>
      </c>
      <c r="AA1196">
        <v>205</v>
      </c>
      <c r="AB1196">
        <v>66</v>
      </c>
      <c r="AC1196">
        <v>10</v>
      </c>
      <c r="AD1196">
        <v>19800</v>
      </c>
      <c r="AE1196" t="s">
        <v>6025</v>
      </c>
      <c r="AF1196" s="1">
        <v>46203</v>
      </c>
      <c r="AG1196" t="s">
        <v>6036</v>
      </c>
      <c r="AH1196" t="s">
        <v>6035</v>
      </c>
      <c r="AI1196" t="s">
        <v>6028</v>
      </c>
      <c r="AJ1196" t="s">
        <v>6924</v>
      </c>
      <c r="AK1196">
        <v>500</v>
      </c>
      <c r="AL1196">
        <v>54.2</v>
      </c>
      <c r="AM1196">
        <v>445.8</v>
      </c>
      <c r="AN1196">
        <v>300</v>
      </c>
      <c r="AO1196">
        <v>145.80000000000001</v>
      </c>
      <c r="AP1196">
        <v>0.3271</v>
      </c>
    </row>
    <row r="1197" spans="1:42" hidden="1" x14ac:dyDescent="0.35">
      <c r="A1197" t="s">
        <v>1937</v>
      </c>
      <c r="B1197" s="1">
        <v>44936</v>
      </c>
      <c r="C1197" t="s">
        <v>1184</v>
      </c>
      <c r="D1197" t="s">
        <v>118</v>
      </c>
      <c r="E1197">
        <v>2</v>
      </c>
      <c r="F1197" t="s">
        <v>58</v>
      </c>
      <c r="G1197" t="s">
        <v>96</v>
      </c>
      <c r="H1197" t="s">
        <v>32</v>
      </c>
      <c r="I1197" t="s">
        <v>43</v>
      </c>
      <c r="J1197" t="s">
        <v>112</v>
      </c>
      <c r="K1197">
        <v>2023</v>
      </c>
      <c r="L1197" t="s">
        <v>20</v>
      </c>
      <c r="M1197" t="s">
        <v>5902</v>
      </c>
      <c r="N1197" t="s">
        <v>5889</v>
      </c>
      <c r="O1197" t="s">
        <v>5898</v>
      </c>
      <c r="P1197" t="s">
        <v>5899</v>
      </c>
      <c r="Q1197" t="s">
        <v>5903</v>
      </c>
      <c r="R1197">
        <v>74000</v>
      </c>
      <c r="S1197">
        <v>88000</v>
      </c>
      <c r="T1197">
        <v>0.15909999999999999</v>
      </c>
      <c r="U1197" t="s">
        <v>5901</v>
      </c>
      <c r="V1197">
        <v>12</v>
      </c>
      <c r="W1197" s="1">
        <v>45459</v>
      </c>
      <c r="X1197" t="s">
        <v>5894</v>
      </c>
      <c r="Y1197">
        <v>214</v>
      </c>
      <c r="Z1197">
        <v>97</v>
      </c>
      <c r="AA1197">
        <v>218</v>
      </c>
      <c r="AB1197">
        <v>43</v>
      </c>
      <c r="AC1197">
        <v>10</v>
      </c>
      <c r="AD1197">
        <v>3182000</v>
      </c>
      <c r="AE1197" t="s">
        <v>6025</v>
      </c>
      <c r="AF1197" s="1">
        <v>46203</v>
      </c>
      <c r="AG1197" t="s">
        <v>6468</v>
      </c>
      <c r="AH1197" t="s">
        <v>6027</v>
      </c>
      <c r="AI1197" t="s">
        <v>6028</v>
      </c>
      <c r="AJ1197" t="s">
        <v>6924</v>
      </c>
      <c r="AK1197">
        <v>176000</v>
      </c>
      <c r="AL1197">
        <v>13376</v>
      </c>
      <c r="AM1197">
        <v>162624</v>
      </c>
      <c r="AN1197">
        <v>148000</v>
      </c>
      <c r="AO1197">
        <v>14624</v>
      </c>
      <c r="AP1197">
        <v>8.9899999999999994E-2</v>
      </c>
    </row>
    <row r="1198" spans="1:42" hidden="1" x14ac:dyDescent="0.35">
      <c r="A1198" t="s">
        <v>1938</v>
      </c>
      <c r="B1198" s="1">
        <v>44949</v>
      </c>
      <c r="C1198" t="s">
        <v>1744</v>
      </c>
      <c r="D1198" t="s">
        <v>105</v>
      </c>
      <c r="E1198">
        <v>1</v>
      </c>
      <c r="F1198" t="s">
        <v>128</v>
      </c>
      <c r="G1198" t="s">
        <v>71</v>
      </c>
      <c r="H1198" t="s">
        <v>32</v>
      </c>
      <c r="I1198" t="s">
        <v>33</v>
      </c>
      <c r="J1198" t="s">
        <v>112</v>
      </c>
      <c r="K1198">
        <v>2023</v>
      </c>
      <c r="L1198" t="s">
        <v>20</v>
      </c>
      <c r="M1198" t="s">
        <v>5916</v>
      </c>
      <c r="N1198" t="s">
        <v>5913</v>
      </c>
      <c r="O1198" t="s">
        <v>5917</v>
      </c>
      <c r="P1198" t="s">
        <v>5918</v>
      </c>
      <c r="Q1198" t="s">
        <v>5919</v>
      </c>
      <c r="R1198">
        <v>63000</v>
      </c>
      <c r="S1198">
        <v>76000</v>
      </c>
      <c r="T1198">
        <v>0.1711</v>
      </c>
      <c r="U1198" t="s">
        <v>5920</v>
      </c>
      <c r="V1198">
        <v>12</v>
      </c>
      <c r="W1198" s="1">
        <v>44617</v>
      </c>
      <c r="X1198" t="s">
        <v>5894</v>
      </c>
      <c r="Y1198">
        <v>252</v>
      </c>
      <c r="Z1198">
        <v>75</v>
      </c>
      <c r="AA1198">
        <v>289</v>
      </c>
      <c r="AB1198">
        <v>48</v>
      </c>
      <c r="AC1198">
        <v>10</v>
      </c>
      <c r="AD1198">
        <v>3024000</v>
      </c>
      <c r="AE1198" t="s">
        <v>6025</v>
      </c>
      <c r="AF1198" s="1">
        <v>46203</v>
      </c>
      <c r="AG1198" t="s">
        <v>6640</v>
      </c>
      <c r="AH1198" t="s">
        <v>6027</v>
      </c>
      <c r="AI1198" t="s">
        <v>6028</v>
      </c>
      <c r="AJ1198" t="s">
        <v>6924</v>
      </c>
      <c r="AK1198">
        <v>76000</v>
      </c>
      <c r="AL1198">
        <v>6634.8</v>
      </c>
      <c r="AM1198">
        <v>69365.2</v>
      </c>
      <c r="AN1198">
        <v>63000</v>
      </c>
      <c r="AO1198">
        <v>6365.2</v>
      </c>
      <c r="AP1198">
        <v>9.1800000000000007E-2</v>
      </c>
    </row>
    <row r="1199" spans="1:42" hidden="1" x14ac:dyDescent="0.35">
      <c r="A1199" t="s">
        <v>1939</v>
      </c>
      <c r="B1199" s="1">
        <v>45270</v>
      </c>
      <c r="C1199" t="s">
        <v>190</v>
      </c>
      <c r="D1199" t="s">
        <v>123</v>
      </c>
      <c r="E1199">
        <v>2</v>
      </c>
      <c r="F1199" t="s">
        <v>128</v>
      </c>
      <c r="G1199" t="s">
        <v>31</v>
      </c>
      <c r="H1199" t="s">
        <v>25</v>
      </c>
      <c r="I1199" t="s">
        <v>26</v>
      </c>
      <c r="J1199" t="s">
        <v>155</v>
      </c>
      <c r="K1199">
        <v>2023</v>
      </c>
      <c r="L1199" t="s">
        <v>51</v>
      </c>
      <c r="M1199" t="s">
        <v>5927</v>
      </c>
      <c r="N1199" t="s">
        <v>5913</v>
      </c>
      <c r="O1199" t="s">
        <v>5917</v>
      </c>
      <c r="P1199" t="s">
        <v>5928</v>
      </c>
      <c r="Q1199" t="s">
        <v>5929</v>
      </c>
      <c r="R1199">
        <v>44000</v>
      </c>
      <c r="S1199">
        <v>53000</v>
      </c>
      <c r="T1199">
        <v>0.16980000000000001</v>
      </c>
      <c r="U1199" t="s">
        <v>5920</v>
      </c>
      <c r="V1199">
        <v>12</v>
      </c>
      <c r="W1199" s="1">
        <v>45435</v>
      </c>
      <c r="X1199" t="s">
        <v>5894</v>
      </c>
      <c r="Y1199">
        <v>246</v>
      </c>
      <c r="Z1199">
        <v>92</v>
      </c>
      <c r="AA1199">
        <v>223</v>
      </c>
      <c r="AB1199">
        <v>48</v>
      </c>
      <c r="AC1199">
        <v>10</v>
      </c>
      <c r="AD1199">
        <v>2112000</v>
      </c>
      <c r="AE1199" t="s">
        <v>6025</v>
      </c>
      <c r="AF1199" s="1">
        <v>46203</v>
      </c>
      <c r="AG1199" t="s">
        <v>6114</v>
      </c>
      <c r="AH1199" t="s">
        <v>6027</v>
      </c>
      <c r="AI1199" t="s">
        <v>6028</v>
      </c>
      <c r="AJ1199" t="s">
        <v>6925</v>
      </c>
      <c r="AK1199">
        <v>106000</v>
      </c>
      <c r="AL1199">
        <v>7600.2</v>
      </c>
      <c r="AM1199">
        <v>98399.8</v>
      </c>
      <c r="AN1199">
        <v>88000</v>
      </c>
      <c r="AO1199">
        <v>10399.799999999999</v>
      </c>
      <c r="AP1199">
        <v>0.1057</v>
      </c>
    </row>
    <row r="1200" spans="1:42" hidden="1" x14ac:dyDescent="0.35">
      <c r="A1200" t="s">
        <v>1940</v>
      </c>
      <c r="B1200" s="1">
        <v>45005</v>
      </c>
      <c r="C1200" t="s">
        <v>1527</v>
      </c>
      <c r="D1200" t="s">
        <v>123</v>
      </c>
      <c r="E1200">
        <v>2</v>
      </c>
      <c r="F1200" t="s">
        <v>24</v>
      </c>
      <c r="G1200" t="s">
        <v>31</v>
      </c>
      <c r="H1200" t="s">
        <v>32</v>
      </c>
      <c r="I1200" t="s">
        <v>43</v>
      </c>
      <c r="J1200" t="s">
        <v>39</v>
      </c>
      <c r="K1200">
        <v>2023</v>
      </c>
      <c r="L1200" t="s">
        <v>20</v>
      </c>
      <c r="M1200" t="s">
        <v>5927</v>
      </c>
      <c r="N1200" t="s">
        <v>5913</v>
      </c>
      <c r="O1200" t="s">
        <v>5917</v>
      </c>
      <c r="P1200" t="s">
        <v>5928</v>
      </c>
      <c r="Q1200" t="s">
        <v>5929</v>
      </c>
      <c r="R1200">
        <v>44000</v>
      </c>
      <c r="S1200">
        <v>53000</v>
      </c>
      <c r="T1200">
        <v>0.16980000000000001</v>
      </c>
      <c r="U1200" t="s">
        <v>5920</v>
      </c>
      <c r="V1200">
        <v>12</v>
      </c>
      <c r="W1200" s="1">
        <v>45435</v>
      </c>
      <c r="X1200" t="s">
        <v>5894</v>
      </c>
      <c r="Y1200">
        <v>246</v>
      </c>
      <c r="Z1200">
        <v>92</v>
      </c>
      <c r="AA1200">
        <v>223</v>
      </c>
      <c r="AB1200">
        <v>48</v>
      </c>
      <c r="AC1200">
        <v>10</v>
      </c>
      <c r="AD1200">
        <v>2112000</v>
      </c>
      <c r="AE1200" t="s">
        <v>6025</v>
      </c>
      <c r="AF1200" s="1">
        <v>46203</v>
      </c>
      <c r="AG1200" t="s">
        <v>6404</v>
      </c>
      <c r="AH1200" t="s">
        <v>6027</v>
      </c>
      <c r="AI1200" t="s">
        <v>6028</v>
      </c>
      <c r="AJ1200" t="s">
        <v>6924</v>
      </c>
      <c r="AK1200">
        <v>106000</v>
      </c>
      <c r="AL1200">
        <v>3095.2</v>
      </c>
      <c r="AM1200">
        <v>102904.8</v>
      </c>
      <c r="AN1200">
        <v>88000</v>
      </c>
      <c r="AO1200">
        <v>14904.8</v>
      </c>
      <c r="AP1200">
        <v>0.14480000000000001</v>
      </c>
    </row>
    <row r="1201" spans="1:42" x14ac:dyDescent="0.35">
      <c r="A1201" t="s">
        <v>1941</v>
      </c>
      <c r="B1201" s="1">
        <v>45247</v>
      </c>
      <c r="C1201" t="s">
        <v>1842</v>
      </c>
      <c r="D1201" t="s">
        <v>54</v>
      </c>
      <c r="E1201">
        <v>1</v>
      </c>
      <c r="F1201" t="s">
        <v>24</v>
      </c>
      <c r="G1201" t="s">
        <v>31</v>
      </c>
      <c r="H1201" t="s">
        <v>25</v>
      </c>
      <c r="I1201" t="s">
        <v>43</v>
      </c>
      <c r="J1201" t="s">
        <v>50</v>
      </c>
      <c r="K1201">
        <v>2023</v>
      </c>
      <c r="L1201" t="s">
        <v>51</v>
      </c>
      <c r="M1201" t="s">
        <v>5888</v>
      </c>
      <c r="N1201" t="s">
        <v>5889</v>
      </c>
      <c r="O1201" t="s">
        <v>5890</v>
      </c>
      <c r="P1201" t="s">
        <v>5891</v>
      </c>
      <c r="Q1201" t="s">
        <v>5892</v>
      </c>
      <c r="R1201">
        <v>52000</v>
      </c>
      <c r="S1201">
        <v>65000</v>
      </c>
      <c r="T1201">
        <v>0.2</v>
      </c>
      <c r="U1201" t="s">
        <v>5893</v>
      </c>
      <c r="V1201">
        <v>12</v>
      </c>
      <c r="W1201" s="1">
        <v>45506</v>
      </c>
      <c r="X1201" t="s">
        <v>5894</v>
      </c>
      <c r="Y1201">
        <v>302</v>
      </c>
      <c r="Z1201">
        <v>109</v>
      </c>
      <c r="AA1201">
        <v>415</v>
      </c>
      <c r="AB1201">
        <v>0</v>
      </c>
      <c r="AC1201">
        <v>10</v>
      </c>
      <c r="AD1201">
        <v>0</v>
      </c>
      <c r="AE1201" t="s">
        <v>6029</v>
      </c>
      <c r="AF1201" s="1">
        <v>46203</v>
      </c>
      <c r="AG1201" t="s">
        <v>6667</v>
      </c>
      <c r="AH1201" t="s">
        <v>6035</v>
      </c>
      <c r="AI1201" t="s">
        <v>6028</v>
      </c>
      <c r="AJ1201" t="s">
        <v>6925</v>
      </c>
      <c r="AK1201">
        <v>65000</v>
      </c>
      <c r="AL1201">
        <v>5752.5</v>
      </c>
      <c r="AM1201">
        <v>59247.5</v>
      </c>
      <c r="AN1201">
        <v>52000</v>
      </c>
      <c r="AO1201">
        <v>7247.5</v>
      </c>
      <c r="AP1201">
        <v>0.12230000000000001</v>
      </c>
    </row>
    <row r="1202" spans="1:42" x14ac:dyDescent="0.35">
      <c r="A1202" t="s">
        <v>1942</v>
      </c>
      <c r="B1202" s="1">
        <v>44965</v>
      </c>
      <c r="C1202" t="s">
        <v>1943</v>
      </c>
      <c r="D1202" t="s">
        <v>195</v>
      </c>
      <c r="E1202">
        <v>1</v>
      </c>
      <c r="F1202" t="s">
        <v>58</v>
      </c>
      <c r="G1202" t="s">
        <v>96</v>
      </c>
      <c r="H1202" t="s">
        <v>17</v>
      </c>
      <c r="I1202" t="s">
        <v>18</v>
      </c>
      <c r="J1202" t="s">
        <v>19</v>
      </c>
      <c r="K1202">
        <v>2023</v>
      </c>
      <c r="L1202" t="s">
        <v>20</v>
      </c>
      <c r="M1202" t="s">
        <v>5912</v>
      </c>
      <c r="N1202" t="s">
        <v>5913</v>
      </c>
      <c r="O1202" t="s">
        <v>5914</v>
      </c>
      <c r="P1202" t="s">
        <v>5891</v>
      </c>
      <c r="Q1202" t="s">
        <v>5915</v>
      </c>
      <c r="R1202">
        <v>125000</v>
      </c>
      <c r="S1202">
        <v>148000</v>
      </c>
      <c r="T1202">
        <v>0.15540000000000001</v>
      </c>
      <c r="U1202" t="s">
        <v>5893</v>
      </c>
      <c r="V1202">
        <v>12</v>
      </c>
      <c r="W1202" s="1">
        <v>44787</v>
      </c>
      <c r="X1202" t="s">
        <v>5894</v>
      </c>
      <c r="Y1202">
        <v>168</v>
      </c>
      <c r="Z1202">
        <v>62</v>
      </c>
      <c r="AA1202">
        <v>271</v>
      </c>
      <c r="AB1202">
        <v>0</v>
      </c>
      <c r="AC1202">
        <v>10</v>
      </c>
      <c r="AD1202">
        <v>0</v>
      </c>
      <c r="AE1202" t="s">
        <v>6029</v>
      </c>
      <c r="AF1202" s="1">
        <v>46203</v>
      </c>
      <c r="AG1202" t="s">
        <v>6688</v>
      </c>
      <c r="AH1202" t="s">
        <v>6027</v>
      </c>
      <c r="AI1202" t="s">
        <v>6028</v>
      </c>
      <c r="AJ1202" t="s">
        <v>6924</v>
      </c>
      <c r="AK1202">
        <v>148000</v>
      </c>
      <c r="AL1202">
        <v>9294.4</v>
      </c>
      <c r="AM1202">
        <v>138705.60000000001</v>
      </c>
      <c r="AN1202">
        <v>125000</v>
      </c>
      <c r="AO1202">
        <v>13705.6</v>
      </c>
      <c r="AP1202">
        <v>9.8799999999999999E-2</v>
      </c>
    </row>
    <row r="1203" spans="1:42" hidden="1" x14ac:dyDescent="0.35">
      <c r="A1203" t="s">
        <v>1944</v>
      </c>
      <c r="B1203" s="1">
        <v>45100</v>
      </c>
      <c r="C1203" t="s">
        <v>1033</v>
      </c>
      <c r="D1203" t="s">
        <v>29</v>
      </c>
      <c r="E1203">
        <v>1</v>
      </c>
      <c r="F1203" t="s">
        <v>24</v>
      </c>
      <c r="G1203" t="s">
        <v>31</v>
      </c>
      <c r="H1203" t="s">
        <v>17</v>
      </c>
      <c r="I1203" t="s">
        <v>26</v>
      </c>
      <c r="J1203" t="s">
        <v>34</v>
      </c>
      <c r="K1203">
        <v>2023</v>
      </c>
      <c r="L1203" t="s">
        <v>35</v>
      </c>
      <c r="M1203" t="s">
        <v>5985</v>
      </c>
      <c r="N1203" t="s">
        <v>5974</v>
      </c>
      <c r="O1203" t="s">
        <v>5986</v>
      </c>
      <c r="P1203" t="s">
        <v>5979</v>
      </c>
      <c r="Q1203" t="s">
        <v>5987</v>
      </c>
      <c r="R1203">
        <v>500</v>
      </c>
      <c r="S1203">
        <v>750</v>
      </c>
      <c r="T1203">
        <v>0.33329999999999999</v>
      </c>
      <c r="U1203" t="s">
        <v>5920</v>
      </c>
      <c r="V1203">
        <v>24</v>
      </c>
      <c r="W1203" s="1">
        <v>45007</v>
      </c>
      <c r="X1203" t="s">
        <v>5894</v>
      </c>
      <c r="Y1203">
        <v>294</v>
      </c>
      <c r="Z1203">
        <v>81</v>
      </c>
      <c r="AA1203">
        <v>264</v>
      </c>
      <c r="AB1203">
        <v>82</v>
      </c>
      <c r="AC1203">
        <v>10</v>
      </c>
      <c r="AD1203">
        <v>41000</v>
      </c>
      <c r="AE1203" t="s">
        <v>6025</v>
      </c>
      <c r="AF1203" s="1">
        <v>46203</v>
      </c>
      <c r="AG1203" t="s">
        <v>6315</v>
      </c>
      <c r="AH1203" t="s">
        <v>6035</v>
      </c>
      <c r="AI1203" t="s">
        <v>6028</v>
      </c>
      <c r="AJ1203" t="s">
        <v>6924</v>
      </c>
      <c r="AK1203">
        <v>750</v>
      </c>
      <c r="AL1203">
        <v>101.1</v>
      </c>
      <c r="AM1203">
        <v>648.9</v>
      </c>
      <c r="AN1203">
        <v>500</v>
      </c>
      <c r="AO1203">
        <v>148.9</v>
      </c>
      <c r="AP1203">
        <v>0.22950000000000001</v>
      </c>
    </row>
    <row r="1204" spans="1:42" hidden="1" x14ac:dyDescent="0.35">
      <c r="A1204" t="s">
        <v>1945</v>
      </c>
      <c r="B1204" s="1">
        <v>45166</v>
      </c>
      <c r="C1204" t="s">
        <v>547</v>
      </c>
      <c r="D1204" t="s">
        <v>173</v>
      </c>
      <c r="E1204">
        <v>1</v>
      </c>
      <c r="F1204" t="s">
        <v>24</v>
      </c>
      <c r="G1204" t="s">
        <v>16</v>
      </c>
      <c r="H1204" t="s">
        <v>25</v>
      </c>
      <c r="I1204" t="s">
        <v>26</v>
      </c>
      <c r="J1204" t="s">
        <v>59</v>
      </c>
      <c r="K1204">
        <v>2023</v>
      </c>
      <c r="L1204" t="s">
        <v>60</v>
      </c>
      <c r="M1204" t="s">
        <v>5904</v>
      </c>
      <c r="N1204" t="s">
        <v>5889</v>
      </c>
      <c r="O1204" t="s">
        <v>5898</v>
      </c>
      <c r="P1204" t="s">
        <v>5899</v>
      </c>
      <c r="Q1204" t="s">
        <v>5905</v>
      </c>
      <c r="R1204">
        <v>12500</v>
      </c>
      <c r="S1204">
        <v>15500</v>
      </c>
      <c r="T1204">
        <v>0.19350000000000001</v>
      </c>
      <c r="U1204" t="s">
        <v>5901</v>
      </c>
      <c r="V1204">
        <v>12</v>
      </c>
      <c r="W1204" s="1">
        <v>45140</v>
      </c>
      <c r="X1204" t="s">
        <v>5894</v>
      </c>
      <c r="Y1204">
        <v>313</v>
      </c>
      <c r="Z1204">
        <v>58</v>
      </c>
      <c r="AA1204">
        <v>294</v>
      </c>
      <c r="AB1204">
        <v>65</v>
      </c>
      <c r="AC1204">
        <v>10</v>
      </c>
      <c r="AD1204">
        <v>812500</v>
      </c>
      <c r="AE1204" t="s">
        <v>6025</v>
      </c>
      <c r="AF1204" s="1">
        <v>46203</v>
      </c>
      <c r="AG1204" t="s">
        <v>6332</v>
      </c>
      <c r="AH1204" t="s">
        <v>6027</v>
      </c>
      <c r="AI1204" t="s">
        <v>6028</v>
      </c>
      <c r="AJ1204" t="s">
        <v>6925</v>
      </c>
      <c r="AK1204">
        <v>15500</v>
      </c>
      <c r="AL1204">
        <v>77.5</v>
      </c>
      <c r="AM1204">
        <v>15422.5</v>
      </c>
      <c r="AN1204">
        <v>12500</v>
      </c>
      <c r="AO1204">
        <v>2922.5</v>
      </c>
      <c r="AP1204">
        <v>0.1895</v>
      </c>
    </row>
    <row r="1205" spans="1:42" hidden="1" x14ac:dyDescent="0.35">
      <c r="A1205" t="s">
        <v>1946</v>
      </c>
      <c r="B1205" s="1">
        <v>45217</v>
      </c>
      <c r="C1205" t="s">
        <v>1947</v>
      </c>
      <c r="D1205" t="s">
        <v>29</v>
      </c>
      <c r="E1205">
        <v>1</v>
      </c>
      <c r="F1205" t="s">
        <v>48</v>
      </c>
      <c r="G1205" t="s">
        <v>31</v>
      </c>
      <c r="H1205" t="s">
        <v>32</v>
      </c>
      <c r="I1205" t="s">
        <v>26</v>
      </c>
      <c r="J1205" t="s">
        <v>55</v>
      </c>
      <c r="K1205">
        <v>2023</v>
      </c>
      <c r="L1205" t="s">
        <v>51</v>
      </c>
      <c r="M1205" t="s">
        <v>5985</v>
      </c>
      <c r="N1205" t="s">
        <v>5974</v>
      </c>
      <c r="O1205" t="s">
        <v>5986</v>
      </c>
      <c r="P1205" t="s">
        <v>5979</v>
      </c>
      <c r="Q1205" t="s">
        <v>5987</v>
      </c>
      <c r="R1205">
        <v>500</v>
      </c>
      <c r="S1205">
        <v>750</v>
      </c>
      <c r="T1205">
        <v>0.33329999999999999</v>
      </c>
      <c r="U1205" t="s">
        <v>5920</v>
      </c>
      <c r="V1205">
        <v>24</v>
      </c>
      <c r="W1205" s="1">
        <v>45007</v>
      </c>
      <c r="X1205" t="s">
        <v>5894</v>
      </c>
      <c r="Y1205">
        <v>294</v>
      </c>
      <c r="Z1205">
        <v>81</v>
      </c>
      <c r="AA1205">
        <v>264</v>
      </c>
      <c r="AB1205">
        <v>82</v>
      </c>
      <c r="AC1205">
        <v>10</v>
      </c>
      <c r="AD1205">
        <v>41000</v>
      </c>
      <c r="AE1205" t="s">
        <v>6025</v>
      </c>
      <c r="AF1205" s="1">
        <v>46203</v>
      </c>
      <c r="AG1205" t="s">
        <v>6689</v>
      </c>
      <c r="AH1205" t="s">
        <v>6035</v>
      </c>
      <c r="AI1205" t="s">
        <v>6028</v>
      </c>
      <c r="AJ1205" t="s">
        <v>6925</v>
      </c>
      <c r="AK1205">
        <v>750</v>
      </c>
      <c r="AL1205">
        <v>41.1</v>
      </c>
      <c r="AM1205">
        <v>708.9</v>
      </c>
      <c r="AN1205">
        <v>500</v>
      </c>
      <c r="AO1205">
        <v>208.9</v>
      </c>
      <c r="AP1205">
        <v>0.29470000000000002</v>
      </c>
    </row>
    <row r="1206" spans="1:42" hidden="1" x14ac:dyDescent="0.35">
      <c r="A1206" t="s">
        <v>1948</v>
      </c>
      <c r="B1206" s="1">
        <v>45014</v>
      </c>
      <c r="C1206" t="s">
        <v>570</v>
      </c>
      <c r="D1206" t="s">
        <v>105</v>
      </c>
      <c r="E1206">
        <v>1</v>
      </c>
      <c r="F1206" t="s">
        <v>30</v>
      </c>
      <c r="G1206" t="s">
        <v>16</v>
      </c>
      <c r="H1206" t="s">
        <v>32</v>
      </c>
      <c r="I1206" t="s">
        <v>33</v>
      </c>
      <c r="J1206" t="s">
        <v>39</v>
      </c>
      <c r="K1206">
        <v>2023</v>
      </c>
      <c r="L1206" t="s">
        <v>20</v>
      </c>
      <c r="M1206" t="s">
        <v>5916</v>
      </c>
      <c r="N1206" t="s">
        <v>5913</v>
      </c>
      <c r="O1206" t="s">
        <v>5917</v>
      </c>
      <c r="P1206" t="s">
        <v>5918</v>
      </c>
      <c r="Q1206" t="s">
        <v>5919</v>
      </c>
      <c r="R1206">
        <v>63000</v>
      </c>
      <c r="S1206">
        <v>76000</v>
      </c>
      <c r="T1206">
        <v>0.1711</v>
      </c>
      <c r="U1206" t="s">
        <v>5920</v>
      </c>
      <c r="V1206">
        <v>12</v>
      </c>
      <c r="W1206" s="1">
        <v>44617</v>
      </c>
      <c r="X1206" t="s">
        <v>5894</v>
      </c>
      <c r="Y1206">
        <v>252</v>
      </c>
      <c r="Z1206">
        <v>75</v>
      </c>
      <c r="AA1206">
        <v>289</v>
      </c>
      <c r="AB1206">
        <v>48</v>
      </c>
      <c r="AC1206">
        <v>10</v>
      </c>
      <c r="AD1206">
        <v>3024000</v>
      </c>
      <c r="AE1206" t="s">
        <v>6025</v>
      </c>
      <c r="AF1206" s="1">
        <v>46203</v>
      </c>
      <c r="AG1206" t="s">
        <v>6344</v>
      </c>
      <c r="AH1206" t="s">
        <v>6027</v>
      </c>
      <c r="AI1206" t="s">
        <v>6028</v>
      </c>
      <c r="AJ1206" t="s">
        <v>6924</v>
      </c>
      <c r="AK1206">
        <v>76000</v>
      </c>
      <c r="AL1206">
        <v>4818.3999999999996</v>
      </c>
      <c r="AM1206">
        <v>71181.600000000006</v>
      </c>
      <c r="AN1206">
        <v>63000</v>
      </c>
      <c r="AO1206">
        <v>8181.6</v>
      </c>
      <c r="AP1206">
        <v>0.1149</v>
      </c>
    </row>
    <row r="1207" spans="1:42" hidden="1" x14ac:dyDescent="0.35">
      <c r="A1207" t="s">
        <v>1949</v>
      </c>
      <c r="B1207" s="1">
        <v>45191</v>
      </c>
      <c r="C1207" t="s">
        <v>1878</v>
      </c>
      <c r="D1207" t="s">
        <v>205</v>
      </c>
      <c r="E1207">
        <v>3</v>
      </c>
      <c r="F1207" t="s">
        <v>58</v>
      </c>
      <c r="G1207" t="s">
        <v>31</v>
      </c>
      <c r="H1207" t="s">
        <v>32</v>
      </c>
      <c r="I1207" t="s">
        <v>33</v>
      </c>
      <c r="J1207" t="s">
        <v>109</v>
      </c>
      <c r="K1207">
        <v>2023</v>
      </c>
      <c r="L1207" t="s">
        <v>60</v>
      </c>
      <c r="M1207" t="s">
        <v>6003</v>
      </c>
      <c r="N1207" t="s">
        <v>5989</v>
      </c>
      <c r="O1207" t="s">
        <v>6004</v>
      </c>
      <c r="P1207" t="s">
        <v>6005</v>
      </c>
      <c r="Q1207" t="s">
        <v>6006</v>
      </c>
      <c r="R1207">
        <v>420</v>
      </c>
      <c r="S1207">
        <v>650</v>
      </c>
      <c r="T1207">
        <v>0.3538</v>
      </c>
      <c r="U1207" t="s">
        <v>5909</v>
      </c>
      <c r="V1207">
        <v>6</v>
      </c>
      <c r="W1207" s="1">
        <v>45071</v>
      </c>
      <c r="X1207" t="s">
        <v>5894</v>
      </c>
      <c r="Y1207">
        <v>160</v>
      </c>
      <c r="Z1207">
        <v>85</v>
      </c>
      <c r="AA1207">
        <v>167</v>
      </c>
      <c r="AB1207">
        <v>56</v>
      </c>
      <c r="AC1207">
        <v>10</v>
      </c>
      <c r="AD1207">
        <v>23520</v>
      </c>
      <c r="AE1207" t="s">
        <v>6025</v>
      </c>
      <c r="AF1207" s="1">
        <v>46203</v>
      </c>
      <c r="AG1207" t="s">
        <v>6675</v>
      </c>
      <c r="AH1207" t="s">
        <v>6035</v>
      </c>
      <c r="AI1207" t="s">
        <v>6028</v>
      </c>
      <c r="AJ1207" t="s">
        <v>6925</v>
      </c>
      <c r="AK1207">
        <v>1950</v>
      </c>
      <c r="AL1207">
        <v>30.03</v>
      </c>
      <c r="AM1207">
        <v>1919.97</v>
      </c>
      <c r="AN1207">
        <v>1260</v>
      </c>
      <c r="AO1207">
        <v>659.97</v>
      </c>
      <c r="AP1207">
        <v>0.34370000000000001</v>
      </c>
    </row>
    <row r="1208" spans="1:42" hidden="1" x14ac:dyDescent="0.35">
      <c r="A1208" t="s">
        <v>1950</v>
      </c>
      <c r="B1208" s="1">
        <v>45199</v>
      </c>
      <c r="C1208" t="s">
        <v>256</v>
      </c>
      <c r="D1208" t="s">
        <v>38</v>
      </c>
      <c r="E1208">
        <v>2</v>
      </c>
      <c r="F1208" t="s">
        <v>48</v>
      </c>
      <c r="G1208" t="s">
        <v>31</v>
      </c>
      <c r="H1208" t="s">
        <v>32</v>
      </c>
      <c r="I1208" t="s">
        <v>18</v>
      </c>
      <c r="J1208" t="s">
        <v>109</v>
      </c>
      <c r="K1208">
        <v>2023</v>
      </c>
      <c r="L1208" t="s">
        <v>60</v>
      </c>
      <c r="M1208" t="s">
        <v>5981</v>
      </c>
      <c r="N1208" t="s">
        <v>5974</v>
      </c>
      <c r="O1208" t="s">
        <v>5982</v>
      </c>
      <c r="P1208" t="s">
        <v>5983</v>
      </c>
      <c r="Q1208" t="s">
        <v>5984</v>
      </c>
      <c r="R1208">
        <v>3700</v>
      </c>
      <c r="S1208">
        <v>4800</v>
      </c>
      <c r="T1208">
        <v>0.22919999999999999</v>
      </c>
      <c r="U1208" t="s">
        <v>5920</v>
      </c>
      <c r="V1208">
        <v>24</v>
      </c>
      <c r="W1208" s="1">
        <v>45552</v>
      </c>
      <c r="X1208" t="s">
        <v>5894</v>
      </c>
      <c r="Y1208">
        <v>158</v>
      </c>
      <c r="Z1208">
        <v>108</v>
      </c>
      <c r="AA1208">
        <v>132</v>
      </c>
      <c r="AB1208">
        <v>61</v>
      </c>
      <c r="AC1208">
        <v>10</v>
      </c>
      <c r="AD1208">
        <v>225700</v>
      </c>
      <c r="AE1208" t="s">
        <v>6025</v>
      </c>
      <c r="AF1208" s="1">
        <v>46203</v>
      </c>
      <c r="AG1208" t="s">
        <v>6156</v>
      </c>
      <c r="AH1208" t="s">
        <v>6027</v>
      </c>
      <c r="AI1208" t="s">
        <v>6028</v>
      </c>
      <c r="AJ1208" t="s">
        <v>6925</v>
      </c>
      <c r="AK1208">
        <v>9600</v>
      </c>
      <c r="AL1208">
        <v>362.88</v>
      </c>
      <c r="AM1208">
        <v>9237.1200000000008</v>
      </c>
      <c r="AN1208">
        <v>7400</v>
      </c>
      <c r="AO1208">
        <v>1837.12</v>
      </c>
      <c r="AP1208">
        <v>0.19889999999999999</v>
      </c>
    </row>
    <row r="1209" spans="1:42" hidden="1" x14ac:dyDescent="0.35">
      <c r="A1209" t="s">
        <v>1951</v>
      </c>
      <c r="B1209" s="1">
        <v>44972</v>
      </c>
      <c r="C1209" t="s">
        <v>1952</v>
      </c>
      <c r="D1209" t="s">
        <v>173</v>
      </c>
      <c r="E1209">
        <v>4</v>
      </c>
      <c r="F1209" t="s">
        <v>128</v>
      </c>
      <c r="G1209" t="s">
        <v>16</v>
      </c>
      <c r="H1209" t="s">
        <v>32</v>
      </c>
      <c r="I1209" t="s">
        <v>26</v>
      </c>
      <c r="J1209" t="s">
        <v>19</v>
      </c>
      <c r="K1209">
        <v>2023</v>
      </c>
      <c r="L1209" t="s">
        <v>20</v>
      </c>
      <c r="M1209" t="s">
        <v>5904</v>
      </c>
      <c r="N1209" t="s">
        <v>5889</v>
      </c>
      <c r="O1209" t="s">
        <v>5898</v>
      </c>
      <c r="P1209" t="s">
        <v>5899</v>
      </c>
      <c r="Q1209" t="s">
        <v>5905</v>
      </c>
      <c r="R1209">
        <v>12500</v>
      </c>
      <c r="S1209">
        <v>15500</v>
      </c>
      <c r="T1209">
        <v>0.19350000000000001</v>
      </c>
      <c r="U1209" t="s">
        <v>5901</v>
      </c>
      <c r="V1209">
        <v>12</v>
      </c>
      <c r="W1209" s="1">
        <v>45140</v>
      </c>
      <c r="X1209" t="s">
        <v>5894</v>
      </c>
      <c r="Y1209">
        <v>313</v>
      </c>
      <c r="Z1209">
        <v>58</v>
      </c>
      <c r="AA1209">
        <v>294</v>
      </c>
      <c r="AB1209">
        <v>65</v>
      </c>
      <c r="AC1209">
        <v>10</v>
      </c>
      <c r="AD1209">
        <v>812500</v>
      </c>
      <c r="AE1209" t="s">
        <v>6025</v>
      </c>
      <c r="AF1209" s="1">
        <v>46203</v>
      </c>
      <c r="AG1209" t="s">
        <v>6690</v>
      </c>
      <c r="AH1209" t="s">
        <v>6027</v>
      </c>
      <c r="AI1209" t="s">
        <v>6028</v>
      </c>
      <c r="AJ1209" t="s">
        <v>6924</v>
      </c>
      <c r="AK1209">
        <v>62000</v>
      </c>
      <c r="AL1209">
        <v>4786.3999999999996</v>
      </c>
      <c r="AM1209">
        <v>57213.599999999999</v>
      </c>
      <c r="AN1209">
        <v>50000</v>
      </c>
      <c r="AO1209">
        <v>7213.6</v>
      </c>
      <c r="AP1209">
        <v>0.12609999999999999</v>
      </c>
    </row>
    <row r="1210" spans="1:42" x14ac:dyDescent="0.35">
      <c r="A1210" t="s">
        <v>1953</v>
      </c>
      <c r="B1210" s="1">
        <v>44957</v>
      </c>
      <c r="C1210" t="s">
        <v>389</v>
      </c>
      <c r="D1210" t="s">
        <v>54</v>
      </c>
      <c r="E1210">
        <v>1</v>
      </c>
      <c r="F1210" t="s">
        <v>24</v>
      </c>
      <c r="G1210" t="s">
        <v>16</v>
      </c>
      <c r="H1210" t="s">
        <v>17</v>
      </c>
      <c r="I1210" t="s">
        <v>43</v>
      </c>
      <c r="J1210" t="s">
        <v>112</v>
      </c>
      <c r="K1210">
        <v>2023</v>
      </c>
      <c r="L1210" t="s">
        <v>20</v>
      </c>
      <c r="M1210" t="s">
        <v>5888</v>
      </c>
      <c r="N1210" t="s">
        <v>5889</v>
      </c>
      <c r="O1210" t="s">
        <v>5890</v>
      </c>
      <c r="P1210" t="s">
        <v>5891</v>
      </c>
      <c r="Q1210" t="s">
        <v>5892</v>
      </c>
      <c r="R1210">
        <v>52000</v>
      </c>
      <c r="S1210">
        <v>65000</v>
      </c>
      <c r="T1210">
        <v>0.2</v>
      </c>
      <c r="U1210" t="s">
        <v>5893</v>
      </c>
      <c r="V1210">
        <v>12</v>
      </c>
      <c r="W1210" s="1">
        <v>45506</v>
      </c>
      <c r="X1210" t="s">
        <v>5894</v>
      </c>
      <c r="Y1210">
        <v>302</v>
      </c>
      <c r="Z1210">
        <v>109</v>
      </c>
      <c r="AA1210">
        <v>415</v>
      </c>
      <c r="AB1210">
        <v>0</v>
      </c>
      <c r="AC1210">
        <v>10</v>
      </c>
      <c r="AD1210">
        <v>0</v>
      </c>
      <c r="AE1210" t="s">
        <v>6029</v>
      </c>
      <c r="AF1210" s="1">
        <v>46203</v>
      </c>
      <c r="AG1210" t="s">
        <v>6248</v>
      </c>
      <c r="AH1210" t="s">
        <v>6035</v>
      </c>
      <c r="AI1210" t="s">
        <v>6028</v>
      </c>
      <c r="AJ1210" t="s">
        <v>6924</v>
      </c>
      <c r="AK1210">
        <v>65000</v>
      </c>
      <c r="AL1210">
        <v>7689.5</v>
      </c>
      <c r="AM1210">
        <v>57310.5</v>
      </c>
      <c r="AN1210">
        <v>52000</v>
      </c>
      <c r="AO1210">
        <v>5310.5</v>
      </c>
      <c r="AP1210">
        <v>9.2700000000000005E-2</v>
      </c>
    </row>
    <row r="1211" spans="1:42" hidden="1" x14ac:dyDescent="0.35">
      <c r="A1211" t="s">
        <v>1954</v>
      </c>
      <c r="B1211" s="1">
        <v>45044</v>
      </c>
      <c r="C1211" t="s">
        <v>1955</v>
      </c>
      <c r="D1211" t="s">
        <v>65</v>
      </c>
      <c r="E1211">
        <v>3</v>
      </c>
      <c r="F1211" t="s">
        <v>24</v>
      </c>
      <c r="G1211" t="s">
        <v>67</v>
      </c>
      <c r="H1211" t="s">
        <v>25</v>
      </c>
      <c r="I1211" t="s">
        <v>18</v>
      </c>
      <c r="J1211" t="s">
        <v>44</v>
      </c>
      <c r="K1211">
        <v>2023</v>
      </c>
      <c r="L1211" t="s">
        <v>35</v>
      </c>
      <c r="M1211" t="s">
        <v>5906</v>
      </c>
      <c r="N1211" t="s">
        <v>5889</v>
      </c>
      <c r="O1211" t="s">
        <v>5898</v>
      </c>
      <c r="P1211" t="s">
        <v>5907</v>
      </c>
      <c r="Q1211" t="s">
        <v>5908</v>
      </c>
      <c r="R1211">
        <v>17500</v>
      </c>
      <c r="S1211">
        <v>22000</v>
      </c>
      <c r="T1211">
        <v>0.20449999999999999</v>
      </c>
      <c r="U1211" t="s">
        <v>5909</v>
      </c>
      <c r="V1211">
        <v>12</v>
      </c>
      <c r="W1211" s="1">
        <v>45337</v>
      </c>
      <c r="X1211" t="s">
        <v>5894</v>
      </c>
      <c r="Y1211">
        <v>373</v>
      </c>
      <c r="Z1211">
        <v>88</v>
      </c>
      <c r="AA1211">
        <v>389</v>
      </c>
      <c r="AB1211">
        <v>78</v>
      </c>
      <c r="AC1211">
        <v>10</v>
      </c>
      <c r="AD1211">
        <v>1365000</v>
      </c>
      <c r="AE1211" t="s">
        <v>6025</v>
      </c>
      <c r="AF1211" s="1">
        <v>46203</v>
      </c>
      <c r="AG1211" t="s">
        <v>6691</v>
      </c>
      <c r="AH1211" t="s">
        <v>6027</v>
      </c>
      <c r="AI1211" t="s">
        <v>6028</v>
      </c>
      <c r="AJ1211" t="s">
        <v>6924</v>
      </c>
      <c r="AK1211">
        <v>66000</v>
      </c>
      <c r="AL1211">
        <v>1927.2</v>
      </c>
      <c r="AM1211">
        <v>64072.800000000003</v>
      </c>
      <c r="AN1211">
        <v>52500</v>
      </c>
      <c r="AO1211">
        <v>11572.8</v>
      </c>
      <c r="AP1211">
        <v>0.18060000000000001</v>
      </c>
    </row>
    <row r="1212" spans="1:42" x14ac:dyDescent="0.35">
      <c r="A1212" t="s">
        <v>1956</v>
      </c>
      <c r="B1212" s="1">
        <v>45262</v>
      </c>
      <c r="C1212" t="s">
        <v>1957</v>
      </c>
      <c r="D1212" t="s">
        <v>195</v>
      </c>
      <c r="E1212">
        <v>1</v>
      </c>
      <c r="F1212" t="s">
        <v>24</v>
      </c>
      <c r="G1212" t="s">
        <v>71</v>
      </c>
      <c r="H1212" t="s">
        <v>32</v>
      </c>
      <c r="I1212" t="s">
        <v>43</v>
      </c>
      <c r="J1212" t="s">
        <v>155</v>
      </c>
      <c r="K1212">
        <v>2023</v>
      </c>
      <c r="L1212" t="s">
        <v>51</v>
      </c>
      <c r="M1212" t="s">
        <v>5912</v>
      </c>
      <c r="N1212" t="s">
        <v>5913</v>
      </c>
      <c r="O1212" t="s">
        <v>5914</v>
      </c>
      <c r="P1212" t="s">
        <v>5891</v>
      </c>
      <c r="Q1212" t="s">
        <v>5915</v>
      </c>
      <c r="R1212">
        <v>125000</v>
      </c>
      <c r="S1212">
        <v>148000</v>
      </c>
      <c r="T1212">
        <v>0.15540000000000001</v>
      </c>
      <c r="U1212" t="s">
        <v>5893</v>
      </c>
      <c r="V1212">
        <v>12</v>
      </c>
      <c r="W1212" s="1">
        <v>44787</v>
      </c>
      <c r="X1212" t="s">
        <v>5894</v>
      </c>
      <c r="Y1212">
        <v>168</v>
      </c>
      <c r="Z1212">
        <v>62</v>
      </c>
      <c r="AA1212">
        <v>271</v>
      </c>
      <c r="AB1212">
        <v>0</v>
      </c>
      <c r="AC1212">
        <v>10</v>
      </c>
      <c r="AD1212">
        <v>0</v>
      </c>
      <c r="AE1212" t="s">
        <v>6029</v>
      </c>
      <c r="AF1212" s="1">
        <v>46203</v>
      </c>
      <c r="AG1212" t="s">
        <v>6692</v>
      </c>
      <c r="AH1212" t="s">
        <v>6035</v>
      </c>
      <c r="AI1212" t="s">
        <v>6028</v>
      </c>
      <c r="AJ1212" t="s">
        <v>6925</v>
      </c>
      <c r="AK1212">
        <v>148000</v>
      </c>
      <c r="AL1212">
        <v>18174.400000000001</v>
      </c>
      <c r="AM1212">
        <v>129825.60000000001</v>
      </c>
      <c r="AN1212">
        <v>125000</v>
      </c>
      <c r="AO1212">
        <v>4825.6000000000004</v>
      </c>
      <c r="AP1212">
        <v>3.7199999999999997E-2</v>
      </c>
    </row>
    <row r="1213" spans="1:42" hidden="1" x14ac:dyDescent="0.35">
      <c r="A1213" t="s">
        <v>1958</v>
      </c>
      <c r="B1213" s="1">
        <v>44929</v>
      </c>
      <c r="C1213" t="s">
        <v>697</v>
      </c>
      <c r="D1213" t="s">
        <v>23</v>
      </c>
      <c r="E1213">
        <v>2</v>
      </c>
      <c r="F1213" t="s">
        <v>24</v>
      </c>
      <c r="G1213" t="s">
        <v>71</v>
      </c>
      <c r="H1213" t="s">
        <v>32</v>
      </c>
      <c r="I1213" t="s">
        <v>18</v>
      </c>
      <c r="J1213" t="s">
        <v>112</v>
      </c>
      <c r="K1213">
        <v>2023</v>
      </c>
      <c r="L1213" t="s">
        <v>20</v>
      </c>
      <c r="M1213" t="s">
        <v>5921</v>
      </c>
      <c r="N1213" t="s">
        <v>5913</v>
      </c>
      <c r="O1213" t="s">
        <v>5917</v>
      </c>
      <c r="P1213" t="s">
        <v>5922</v>
      </c>
      <c r="Q1213" t="s">
        <v>5923</v>
      </c>
      <c r="R1213">
        <v>57000</v>
      </c>
      <c r="S1213">
        <v>69000</v>
      </c>
      <c r="T1213">
        <v>0.1739</v>
      </c>
      <c r="U1213" t="s">
        <v>5920</v>
      </c>
      <c r="V1213">
        <v>12</v>
      </c>
      <c r="W1213" s="1">
        <v>44862</v>
      </c>
      <c r="X1213" t="s">
        <v>5894</v>
      </c>
      <c r="Y1213">
        <v>244</v>
      </c>
      <c r="Z1213">
        <v>55</v>
      </c>
      <c r="AA1213">
        <v>276</v>
      </c>
      <c r="AB1213">
        <v>9</v>
      </c>
      <c r="AC1213">
        <v>10</v>
      </c>
      <c r="AD1213">
        <v>513000</v>
      </c>
      <c r="AE1213" t="s">
        <v>6025</v>
      </c>
      <c r="AF1213" s="1">
        <v>46203</v>
      </c>
      <c r="AG1213" t="s">
        <v>6370</v>
      </c>
      <c r="AH1213" t="s">
        <v>6035</v>
      </c>
      <c r="AI1213" t="s">
        <v>6028</v>
      </c>
      <c r="AJ1213" t="s">
        <v>6924</v>
      </c>
      <c r="AK1213">
        <v>138000</v>
      </c>
      <c r="AL1213">
        <v>7258.8</v>
      </c>
      <c r="AM1213">
        <v>130741.2</v>
      </c>
      <c r="AN1213">
        <v>114000</v>
      </c>
      <c r="AO1213">
        <v>16741.2</v>
      </c>
      <c r="AP1213">
        <v>0.128</v>
      </c>
    </row>
    <row r="1214" spans="1:42" hidden="1" x14ac:dyDescent="0.35">
      <c r="A1214" t="s">
        <v>1959</v>
      </c>
      <c r="B1214" s="1">
        <v>45026</v>
      </c>
      <c r="C1214" t="s">
        <v>1960</v>
      </c>
      <c r="D1214" t="s">
        <v>118</v>
      </c>
      <c r="E1214">
        <v>2</v>
      </c>
      <c r="F1214" t="s">
        <v>48</v>
      </c>
      <c r="G1214" t="s">
        <v>71</v>
      </c>
      <c r="H1214" t="s">
        <v>25</v>
      </c>
      <c r="I1214" t="s">
        <v>33</v>
      </c>
      <c r="J1214" t="s">
        <v>44</v>
      </c>
      <c r="K1214">
        <v>2023</v>
      </c>
      <c r="L1214" t="s">
        <v>35</v>
      </c>
      <c r="M1214" t="s">
        <v>5902</v>
      </c>
      <c r="N1214" t="s">
        <v>5889</v>
      </c>
      <c r="O1214" t="s">
        <v>5898</v>
      </c>
      <c r="P1214" t="s">
        <v>5899</v>
      </c>
      <c r="Q1214" t="s">
        <v>5903</v>
      </c>
      <c r="R1214">
        <v>74000</v>
      </c>
      <c r="S1214">
        <v>88000</v>
      </c>
      <c r="T1214">
        <v>0.15909999999999999</v>
      </c>
      <c r="U1214" t="s">
        <v>5901</v>
      </c>
      <c r="V1214">
        <v>12</v>
      </c>
      <c r="W1214" s="1">
        <v>45459</v>
      </c>
      <c r="X1214" t="s">
        <v>5894</v>
      </c>
      <c r="Y1214">
        <v>214</v>
      </c>
      <c r="Z1214">
        <v>97</v>
      </c>
      <c r="AA1214">
        <v>218</v>
      </c>
      <c r="AB1214">
        <v>43</v>
      </c>
      <c r="AC1214">
        <v>10</v>
      </c>
      <c r="AD1214">
        <v>3182000</v>
      </c>
      <c r="AE1214" t="s">
        <v>6025</v>
      </c>
      <c r="AF1214" s="1">
        <v>46203</v>
      </c>
      <c r="AG1214" t="s">
        <v>6693</v>
      </c>
      <c r="AH1214" t="s">
        <v>6027</v>
      </c>
      <c r="AI1214" t="s">
        <v>6028</v>
      </c>
      <c r="AJ1214" t="s">
        <v>6924</v>
      </c>
      <c r="AK1214">
        <v>176000</v>
      </c>
      <c r="AL1214">
        <v>9152</v>
      </c>
      <c r="AM1214">
        <v>166848</v>
      </c>
      <c r="AN1214">
        <v>148000</v>
      </c>
      <c r="AO1214">
        <v>18848</v>
      </c>
      <c r="AP1214">
        <v>0.113</v>
      </c>
    </row>
    <row r="1215" spans="1:42" x14ac:dyDescent="0.35">
      <c r="A1215" t="s">
        <v>1961</v>
      </c>
      <c r="B1215" s="1">
        <v>45038</v>
      </c>
      <c r="C1215" t="s">
        <v>1040</v>
      </c>
      <c r="D1215" t="s">
        <v>42</v>
      </c>
      <c r="E1215">
        <v>5</v>
      </c>
      <c r="F1215" t="s">
        <v>30</v>
      </c>
      <c r="G1215" t="s">
        <v>31</v>
      </c>
      <c r="H1215" t="s">
        <v>32</v>
      </c>
      <c r="I1215" t="s">
        <v>33</v>
      </c>
      <c r="J1215" t="s">
        <v>44</v>
      </c>
      <c r="K1215">
        <v>2023</v>
      </c>
      <c r="L1215" t="s">
        <v>35</v>
      </c>
      <c r="M1215" t="s">
        <v>5897</v>
      </c>
      <c r="N1215" t="s">
        <v>5889</v>
      </c>
      <c r="O1215" t="s">
        <v>5898</v>
      </c>
      <c r="P1215" t="s">
        <v>5899</v>
      </c>
      <c r="Q1215" t="s">
        <v>5900</v>
      </c>
      <c r="R1215">
        <v>31000</v>
      </c>
      <c r="S1215">
        <v>38000</v>
      </c>
      <c r="T1215">
        <v>0.1842</v>
      </c>
      <c r="U1215" t="s">
        <v>5901</v>
      </c>
      <c r="V1215">
        <v>12</v>
      </c>
      <c r="W1215" s="1">
        <v>45246</v>
      </c>
      <c r="X1215" t="s">
        <v>5894</v>
      </c>
      <c r="Y1215">
        <v>278</v>
      </c>
      <c r="Z1215">
        <v>80</v>
      </c>
      <c r="AA1215">
        <v>346</v>
      </c>
      <c r="AB1215">
        <v>0</v>
      </c>
      <c r="AC1215">
        <v>10</v>
      </c>
      <c r="AD1215">
        <v>0</v>
      </c>
      <c r="AE1215" t="s">
        <v>6029</v>
      </c>
      <c r="AF1215" s="1">
        <v>46203</v>
      </c>
      <c r="AG1215" t="s">
        <v>6088</v>
      </c>
      <c r="AH1215" t="s">
        <v>6035</v>
      </c>
      <c r="AI1215" t="s">
        <v>6028</v>
      </c>
      <c r="AJ1215" t="s">
        <v>6924</v>
      </c>
      <c r="AK1215">
        <v>190000</v>
      </c>
      <c r="AL1215">
        <v>12274</v>
      </c>
      <c r="AM1215">
        <v>177726</v>
      </c>
      <c r="AN1215">
        <v>155000</v>
      </c>
      <c r="AO1215">
        <v>22726</v>
      </c>
      <c r="AP1215">
        <v>0.12790000000000001</v>
      </c>
    </row>
    <row r="1216" spans="1:42" hidden="1" x14ac:dyDescent="0.35">
      <c r="A1216" t="s">
        <v>1962</v>
      </c>
      <c r="B1216" s="1">
        <v>45259</v>
      </c>
      <c r="C1216" t="s">
        <v>1963</v>
      </c>
      <c r="D1216" t="s">
        <v>221</v>
      </c>
      <c r="E1216">
        <v>1</v>
      </c>
      <c r="F1216" t="s">
        <v>48</v>
      </c>
      <c r="G1216" t="s">
        <v>31</v>
      </c>
      <c r="H1216" t="s">
        <v>32</v>
      </c>
      <c r="I1216" t="s">
        <v>18</v>
      </c>
      <c r="J1216" t="s">
        <v>50</v>
      </c>
      <c r="K1216">
        <v>2023</v>
      </c>
      <c r="L1216" t="s">
        <v>51</v>
      </c>
      <c r="M1216" t="s">
        <v>5966</v>
      </c>
      <c r="N1216" t="s">
        <v>5967</v>
      </c>
      <c r="O1216" t="s">
        <v>5968</v>
      </c>
      <c r="P1216" t="s">
        <v>5899</v>
      </c>
      <c r="Q1216" t="s">
        <v>5969</v>
      </c>
      <c r="R1216">
        <v>11500</v>
      </c>
      <c r="S1216">
        <v>14500</v>
      </c>
      <c r="T1216">
        <v>0.2069</v>
      </c>
      <c r="U1216" t="s">
        <v>5901</v>
      </c>
      <c r="V1216">
        <v>12</v>
      </c>
      <c r="W1216" s="1">
        <v>44903</v>
      </c>
      <c r="X1216" t="s">
        <v>5894</v>
      </c>
      <c r="Y1216">
        <v>217</v>
      </c>
      <c r="Z1216">
        <v>53</v>
      </c>
      <c r="AA1216">
        <v>253</v>
      </c>
      <c r="AB1216">
        <v>61</v>
      </c>
      <c r="AC1216">
        <v>10</v>
      </c>
      <c r="AD1216">
        <v>701500</v>
      </c>
      <c r="AE1216" t="s">
        <v>6025</v>
      </c>
      <c r="AF1216" s="1">
        <v>46203</v>
      </c>
      <c r="AG1216" t="s">
        <v>6694</v>
      </c>
      <c r="AH1216" t="s">
        <v>6027</v>
      </c>
      <c r="AI1216" t="s">
        <v>6028</v>
      </c>
      <c r="AJ1216" t="s">
        <v>6925</v>
      </c>
      <c r="AK1216">
        <v>14500</v>
      </c>
      <c r="AL1216">
        <v>1683.45</v>
      </c>
      <c r="AM1216">
        <v>12816.55</v>
      </c>
      <c r="AN1216">
        <v>11500</v>
      </c>
      <c r="AO1216">
        <v>1316.55</v>
      </c>
      <c r="AP1216">
        <v>0.1027</v>
      </c>
    </row>
    <row r="1217" spans="1:42" hidden="1" x14ac:dyDescent="0.35">
      <c r="A1217" t="s">
        <v>1964</v>
      </c>
      <c r="B1217" s="1">
        <v>45023</v>
      </c>
      <c r="C1217" t="s">
        <v>963</v>
      </c>
      <c r="D1217" t="s">
        <v>105</v>
      </c>
      <c r="E1217">
        <v>2</v>
      </c>
      <c r="F1217" t="s">
        <v>48</v>
      </c>
      <c r="G1217" t="s">
        <v>31</v>
      </c>
      <c r="H1217" t="s">
        <v>25</v>
      </c>
      <c r="I1217" t="s">
        <v>33</v>
      </c>
      <c r="J1217" t="s">
        <v>44</v>
      </c>
      <c r="K1217">
        <v>2023</v>
      </c>
      <c r="L1217" t="s">
        <v>35</v>
      </c>
      <c r="M1217" t="s">
        <v>5916</v>
      </c>
      <c r="N1217" t="s">
        <v>5913</v>
      </c>
      <c r="O1217" t="s">
        <v>5917</v>
      </c>
      <c r="P1217" t="s">
        <v>5918</v>
      </c>
      <c r="Q1217" t="s">
        <v>5919</v>
      </c>
      <c r="R1217">
        <v>63000</v>
      </c>
      <c r="S1217">
        <v>76000</v>
      </c>
      <c r="T1217">
        <v>0.1711</v>
      </c>
      <c r="U1217" t="s">
        <v>5920</v>
      </c>
      <c r="V1217">
        <v>12</v>
      </c>
      <c r="W1217" s="1">
        <v>44617</v>
      </c>
      <c r="X1217" t="s">
        <v>5894</v>
      </c>
      <c r="Y1217">
        <v>252</v>
      </c>
      <c r="Z1217">
        <v>75</v>
      </c>
      <c r="AA1217">
        <v>289</v>
      </c>
      <c r="AB1217">
        <v>48</v>
      </c>
      <c r="AC1217">
        <v>10</v>
      </c>
      <c r="AD1217">
        <v>3024000</v>
      </c>
      <c r="AE1217" t="s">
        <v>6025</v>
      </c>
      <c r="AF1217" s="1">
        <v>46203</v>
      </c>
      <c r="AG1217" t="s">
        <v>6061</v>
      </c>
      <c r="AH1217" t="s">
        <v>6027</v>
      </c>
      <c r="AI1217" t="s">
        <v>6028</v>
      </c>
      <c r="AJ1217" t="s">
        <v>6924</v>
      </c>
      <c r="AK1217">
        <v>152000</v>
      </c>
      <c r="AL1217">
        <v>5563.2</v>
      </c>
      <c r="AM1217">
        <v>146436.79999999999</v>
      </c>
      <c r="AN1217">
        <v>126000</v>
      </c>
      <c r="AO1217">
        <v>20436.8</v>
      </c>
      <c r="AP1217">
        <v>0.1396</v>
      </c>
    </row>
    <row r="1218" spans="1:42" hidden="1" x14ac:dyDescent="0.35">
      <c r="A1218" t="s">
        <v>1965</v>
      </c>
      <c r="B1218" s="1">
        <v>45016</v>
      </c>
      <c r="C1218" t="s">
        <v>288</v>
      </c>
      <c r="D1218" t="s">
        <v>183</v>
      </c>
      <c r="E1218">
        <v>1</v>
      </c>
      <c r="F1218" t="s">
        <v>30</v>
      </c>
      <c r="G1218" t="s">
        <v>67</v>
      </c>
      <c r="H1218" t="s">
        <v>25</v>
      </c>
      <c r="I1218" t="s">
        <v>26</v>
      </c>
      <c r="J1218" t="s">
        <v>39</v>
      </c>
      <c r="K1218">
        <v>2023</v>
      </c>
      <c r="L1218" t="s">
        <v>20</v>
      </c>
      <c r="M1218" t="s">
        <v>6010</v>
      </c>
      <c r="N1218" t="s">
        <v>5949</v>
      </c>
      <c r="O1218" t="s">
        <v>6011</v>
      </c>
      <c r="P1218" t="s">
        <v>6012</v>
      </c>
      <c r="Q1218" t="s">
        <v>6013</v>
      </c>
      <c r="R1218">
        <v>2700</v>
      </c>
      <c r="S1218">
        <v>3500</v>
      </c>
      <c r="T1218">
        <v>0.2286</v>
      </c>
      <c r="U1218" t="s">
        <v>5920</v>
      </c>
      <c r="V1218">
        <v>12</v>
      </c>
      <c r="W1218" s="1">
        <v>45369</v>
      </c>
      <c r="X1218" t="s">
        <v>5894</v>
      </c>
      <c r="Y1218">
        <v>71</v>
      </c>
      <c r="Z1218">
        <v>95</v>
      </c>
      <c r="AA1218">
        <v>147</v>
      </c>
      <c r="AB1218">
        <v>51</v>
      </c>
      <c r="AC1218">
        <v>10</v>
      </c>
      <c r="AD1218">
        <v>137700</v>
      </c>
      <c r="AE1218" t="s">
        <v>6025</v>
      </c>
      <c r="AF1218" s="1">
        <v>46203</v>
      </c>
      <c r="AG1218" t="s">
        <v>6179</v>
      </c>
      <c r="AH1218" t="s">
        <v>6027</v>
      </c>
      <c r="AI1218" t="s">
        <v>6028</v>
      </c>
      <c r="AJ1218" t="s">
        <v>6924</v>
      </c>
      <c r="AK1218">
        <v>3500</v>
      </c>
      <c r="AL1218">
        <v>408.1</v>
      </c>
      <c r="AM1218">
        <v>3091.9</v>
      </c>
      <c r="AN1218">
        <v>2700</v>
      </c>
      <c r="AO1218">
        <v>391.9</v>
      </c>
      <c r="AP1218">
        <v>0.1268</v>
      </c>
    </row>
    <row r="1219" spans="1:42" x14ac:dyDescent="0.35">
      <c r="A1219" t="s">
        <v>1966</v>
      </c>
      <c r="B1219" s="1">
        <v>45130</v>
      </c>
      <c r="C1219" t="s">
        <v>1967</v>
      </c>
      <c r="D1219" t="s">
        <v>42</v>
      </c>
      <c r="E1219">
        <v>2</v>
      </c>
      <c r="F1219" t="s">
        <v>24</v>
      </c>
      <c r="G1219" t="s">
        <v>31</v>
      </c>
      <c r="H1219" t="s">
        <v>17</v>
      </c>
      <c r="I1219" t="s">
        <v>33</v>
      </c>
      <c r="J1219" t="s">
        <v>97</v>
      </c>
      <c r="K1219">
        <v>2023</v>
      </c>
      <c r="L1219" t="s">
        <v>60</v>
      </c>
      <c r="M1219" t="s">
        <v>5897</v>
      </c>
      <c r="N1219" t="s">
        <v>5889</v>
      </c>
      <c r="O1219" t="s">
        <v>5898</v>
      </c>
      <c r="P1219" t="s">
        <v>5899</v>
      </c>
      <c r="Q1219" t="s">
        <v>5900</v>
      </c>
      <c r="R1219">
        <v>31000</v>
      </c>
      <c r="S1219">
        <v>38000</v>
      </c>
      <c r="T1219">
        <v>0.1842</v>
      </c>
      <c r="U1219" t="s">
        <v>5901</v>
      </c>
      <c r="V1219">
        <v>12</v>
      </c>
      <c r="W1219" s="1">
        <v>45246</v>
      </c>
      <c r="X1219" t="s">
        <v>5894</v>
      </c>
      <c r="Y1219">
        <v>278</v>
      </c>
      <c r="Z1219">
        <v>80</v>
      </c>
      <c r="AA1219">
        <v>346</v>
      </c>
      <c r="AB1219">
        <v>0</v>
      </c>
      <c r="AC1219">
        <v>10</v>
      </c>
      <c r="AD1219">
        <v>0</v>
      </c>
      <c r="AE1219" t="s">
        <v>6029</v>
      </c>
      <c r="AF1219" s="1">
        <v>46203</v>
      </c>
      <c r="AG1219" t="s">
        <v>6695</v>
      </c>
      <c r="AH1219" t="s">
        <v>6035</v>
      </c>
      <c r="AI1219" t="s">
        <v>6028</v>
      </c>
      <c r="AJ1219" t="s">
        <v>6925</v>
      </c>
      <c r="AK1219">
        <v>76000</v>
      </c>
      <c r="AL1219">
        <v>1383.2</v>
      </c>
      <c r="AM1219">
        <v>74616.800000000003</v>
      </c>
      <c r="AN1219">
        <v>62000</v>
      </c>
      <c r="AO1219">
        <v>12616.8</v>
      </c>
      <c r="AP1219">
        <v>0.1691</v>
      </c>
    </row>
    <row r="1220" spans="1:42" hidden="1" x14ac:dyDescent="0.35">
      <c r="A1220" t="s">
        <v>1968</v>
      </c>
      <c r="B1220" s="1">
        <v>45070</v>
      </c>
      <c r="C1220" t="s">
        <v>1876</v>
      </c>
      <c r="D1220" t="s">
        <v>108</v>
      </c>
      <c r="E1220">
        <v>2</v>
      </c>
      <c r="F1220" t="s">
        <v>48</v>
      </c>
      <c r="G1220" t="s">
        <v>16</v>
      </c>
      <c r="H1220" t="s">
        <v>17</v>
      </c>
      <c r="I1220" t="s">
        <v>33</v>
      </c>
      <c r="J1220" t="s">
        <v>75</v>
      </c>
      <c r="K1220">
        <v>2023</v>
      </c>
      <c r="L1220" t="s">
        <v>35</v>
      </c>
      <c r="M1220" t="s">
        <v>5977</v>
      </c>
      <c r="N1220" t="s">
        <v>5974</v>
      </c>
      <c r="O1220" t="s">
        <v>5978</v>
      </c>
      <c r="P1220" t="s">
        <v>5979</v>
      </c>
      <c r="Q1220" t="s">
        <v>5980</v>
      </c>
      <c r="R1220">
        <v>3000</v>
      </c>
      <c r="S1220">
        <v>3900</v>
      </c>
      <c r="T1220">
        <v>0.23080000000000001</v>
      </c>
      <c r="U1220" t="s">
        <v>5920</v>
      </c>
      <c r="V1220">
        <v>36</v>
      </c>
      <c r="W1220" s="1">
        <v>44816</v>
      </c>
      <c r="X1220" t="s">
        <v>5894</v>
      </c>
      <c r="Y1220">
        <v>237</v>
      </c>
      <c r="Z1220">
        <v>110</v>
      </c>
      <c r="AA1220">
        <v>240</v>
      </c>
      <c r="AB1220">
        <v>48</v>
      </c>
      <c r="AC1220">
        <v>10</v>
      </c>
      <c r="AD1220">
        <v>144000</v>
      </c>
      <c r="AE1220" t="s">
        <v>6025</v>
      </c>
      <c r="AF1220" s="1">
        <v>46203</v>
      </c>
      <c r="AG1220" t="s">
        <v>6674</v>
      </c>
      <c r="AH1220" t="s">
        <v>6035</v>
      </c>
      <c r="AI1220" t="s">
        <v>6028</v>
      </c>
      <c r="AJ1220" t="s">
        <v>6924</v>
      </c>
      <c r="AK1220">
        <v>7800</v>
      </c>
      <c r="AL1220">
        <v>643.5</v>
      </c>
      <c r="AM1220">
        <v>7156.5</v>
      </c>
      <c r="AN1220">
        <v>6000</v>
      </c>
      <c r="AO1220">
        <v>1156.5</v>
      </c>
      <c r="AP1220">
        <v>0.16159999999999999</v>
      </c>
    </row>
    <row r="1221" spans="1:42" hidden="1" x14ac:dyDescent="0.35">
      <c r="A1221" t="s">
        <v>1969</v>
      </c>
      <c r="B1221" s="1">
        <v>44967</v>
      </c>
      <c r="C1221" t="s">
        <v>258</v>
      </c>
      <c r="D1221" t="s">
        <v>70</v>
      </c>
      <c r="E1221">
        <v>1</v>
      </c>
      <c r="F1221" t="s">
        <v>128</v>
      </c>
      <c r="G1221" t="s">
        <v>31</v>
      </c>
      <c r="H1221" t="s">
        <v>17</v>
      </c>
      <c r="I1221" t="s">
        <v>18</v>
      </c>
      <c r="J1221" t="s">
        <v>19</v>
      </c>
      <c r="K1221">
        <v>2023</v>
      </c>
      <c r="L1221" t="s">
        <v>20</v>
      </c>
      <c r="M1221" t="s">
        <v>5970</v>
      </c>
      <c r="N1221" t="s">
        <v>5949</v>
      </c>
      <c r="O1221" t="s">
        <v>5971</v>
      </c>
      <c r="P1221" t="s">
        <v>5922</v>
      </c>
      <c r="Q1221" t="s">
        <v>5972</v>
      </c>
      <c r="R1221">
        <v>9500</v>
      </c>
      <c r="S1221">
        <v>12000</v>
      </c>
      <c r="T1221">
        <v>0.20830000000000001</v>
      </c>
      <c r="U1221" t="s">
        <v>5920</v>
      </c>
      <c r="V1221">
        <v>12</v>
      </c>
      <c r="W1221" s="1">
        <v>44840</v>
      </c>
      <c r="X1221" t="s">
        <v>5894</v>
      </c>
      <c r="Y1221">
        <v>160</v>
      </c>
      <c r="Z1221">
        <v>82</v>
      </c>
      <c r="AA1221">
        <v>171</v>
      </c>
      <c r="AB1221">
        <v>27</v>
      </c>
      <c r="AC1221">
        <v>10</v>
      </c>
      <c r="AD1221">
        <v>256500</v>
      </c>
      <c r="AE1221" t="s">
        <v>6025</v>
      </c>
      <c r="AF1221" s="1">
        <v>46203</v>
      </c>
      <c r="AG1221" t="s">
        <v>6158</v>
      </c>
      <c r="AH1221" t="s">
        <v>6035</v>
      </c>
      <c r="AI1221" t="s">
        <v>6028</v>
      </c>
      <c r="AJ1221" t="s">
        <v>6924</v>
      </c>
      <c r="AK1221">
        <v>12000</v>
      </c>
      <c r="AL1221">
        <v>1138.8</v>
      </c>
      <c r="AM1221">
        <v>10861.2</v>
      </c>
      <c r="AN1221">
        <v>9500</v>
      </c>
      <c r="AO1221">
        <v>1361.2</v>
      </c>
      <c r="AP1221">
        <v>0.12529999999999999</v>
      </c>
    </row>
    <row r="1222" spans="1:42" hidden="1" x14ac:dyDescent="0.35">
      <c r="A1222" t="s">
        <v>1970</v>
      </c>
      <c r="B1222" s="1">
        <v>44966</v>
      </c>
      <c r="C1222" t="s">
        <v>1971</v>
      </c>
      <c r="D1222" t="s">
        <v>205</v>
      </c>
      <c r="E1222">
        <v>2</v>
      </c>
      <c r="F1222" t="s">
        <v>24</v>
      </c>
      <c r="G1222" t="s">
        <v>16</v>
      </c>
      <c r="H1222" t="s">
        <v>25</v>
      </c>
      <c r="I1222" t="s">
        <v>33</v>
      </c>
      <c r="J1222" t="s">
        <v>19</v>
      </c>
      <c r="K1222">
        <v>2023</v>
      </c>
      <c r="L1222" t="s">
        <v>20</v>
      </c>
      <c r="M1222" t="s">
        <v>6003</v>
      </c>
      <c r="N1222" t="s">
        <v>5989</v>
      </c>
      <c r="O1222" t="s">
        <v>6004</v>
      </c>
      <c r="P1222" t="s">
        <v>6005</v>
      </c>
      <c r="Q1222" t="s">
        <v>6006</v>
      </c>
      <c r="R1222">
        <v>420</v>
      </c>
      <c r="S1222">
        <v>650</v>
      </c>
      <c r="T1222">
        <v>0.3538</v>
      </c>
      <c r="U1222" t="s">
        <v>5909</v>
      </c>
      <c r="V1222">
        <v>6</v>
      </c>
      <c r="W1222" s="1">
        <v>45071</v>
      </c>
      <c r="X1222" t="s">
        <v>5894</v>
      </c>
      <c r="Y1222">
        <v>160</v>
      </c>
      <c r="Z1222">
        <v>85</v>
      </c>
      <c r="AA1222">
        <v>167</v>
      </c>
      <c r="AB1222">
        <v>56</v>
      </c>
      <c r="AC1222">
        <v>10</v>
      </c>
      <c r="AD1222">
        <v>23520</v>
      </c>
      <c r="AE1222" t="s">
        <v>6025</v>
      </c>
      <c r="AF1222" s="1">
        <v>46203</v>
      </c>
      <c r="AG1222" t="s">
        <v>6696</v>
      </c>
      <c r="AH1222" t="s">
        <v>6035</v>
      </c>
      <c r="AI1222" t="s">
        <v>6028</v>
      </c>
      <c r="AJ1222" t="s">
        <v>6924</v>
      </c>
      <c r="AK1222">
        <v>1300</v>
      </c>
      <c r="AL1222">
        <v>188.5</v>
      </c>
      <c r="AM1222">
        <v>1111.5</v>
      </c>
      <c r="AN1222">
        <v>840</v>
      </c>
      <c r="AO1222">
        <v>271.5</v>
      </c>
      <c r="AP1222">
        <v>0.24429999999999999</v>
      </c>
    </row>
    <row r="1223" spans="1:42" hidden="1" x14ac:dyDescent="0.35">
      <c r="A1223" t="s">
        <v>1972</v>
      </c>
      <c r="B1223" s="1">
        <v>45188</v>
      </c>
      <c r="C1223" t="s">
        <v>1640</v>
      </c>
      <c r="D1223" t="s">
        <v>439</v>
      </c>
      <c r="E1223">
        <v>1</v>
      </c>
      <c r="F1223" t="s">
        <v>30</v>
      </c>
      <c r="G1223" t="s">
        <v>71</v>
      </c>
      <c r="H1223" t="s">
        <v>32</v>
      </c>
      <c r="I1223" t="s">
        <v>26</v>
      </c>
      <c r="J1223" t="s">
        <v>109</v>
      </c>
      <c r="K1223">
        <v>2023</v>
      </c>
      <c r="L1223" t="s">
        <v>60</v>
      </c>
      <c r="M1223" t="s">
        <v>5953</v>
      </c>
      <c r="N1223" t="s">
        <v>5949</v>
      </c>
      <c r="O1223" t="s">
        <v>5954</v>
      </c>
      <c r="P1223" t="s">
        <v>5951</v>
      </c>
      <c r="Q1223" t="s">
        <v>5955</v>
      </c>
      <c r="R1223">
        <v>1400</v>
      </c>
      <c r="S1223">
        <v>1900</v>
      </c>
      <c r="T1223">
        <v>0.26319999999999999</v>
      </c>
      <c r="U1223" t="s">
        <v>5940</v>
      </c>
      <c r="V1223">
        <v>12</v>
      </c>
      <c r="W1223" s="1">
        <v>44681</v>
      </c>
      <c r="X1223" t="s">
        <v>5894</v>
      </c>
      <c r="Y1223">
        <v>129</v>
      </c>
      <c r="Z1223">
        <v>73</v>
      </c>
      <c r="AA1223">
        <v>194</v>
      </c>
      <c r="AB1223">
        <v>7</v>
      </c>
      <c r="AC1223">
        <v>10</v>
      </c>
      <c r="AD1223">
        <v>9800</v>
      </c>
      <c r="AE1223" t="s">
        <v>6025</v>
      </c>
      <c r="AF1223" s="1">
        <v>46203</v>
      </c>
      <c r="AG1223" t="s">
        <v>6609</v>
      </c>
      <c r="AH1223" t="s">
        <v>6027</v>
      </c>
      <c r="AI1223" t="s">
        <v>6028</v>
      </c>
      <c r="AJ1223" t="s">
        <v>6925</v>
      </c>
      <c r="AK1223">
        <v>1900</v>
      </c>
      <c r="AL1223">
        <v>143.07</v>
      </c>
      <c r="AM1223">
        <v>1756.93</v>
      </c>
      <c r="AN1223">
        <v>1400</v>
      </c>
      <c r="AO1223">
        <v>356.93</v>
      </c>
      <c r="AP1223">
        <v>0.20319999999999999</v>
      </c>
    </row>
    <row r="1224" spans="1:42" x14ac:dyDescent="0.35">
      <c r="A1224" t="s">
        <v>1973</v>
      </c>
      <c r="B1224" s="1">
        <v>44937</v>
      </c>
      <c r="C1224" t="s">
        <v>387</v>
      </c>
      <c r="D1224" t="s">
        <v>54</v>
      </c>
      <c r="E1224">
        <v>1</v>
      </c>
      <c r="F1224" t="s">
        <v>24</v>
      </c>
      <c r="G1224" t="s">
        <v>96</v>
      </c>
      <c r="H1224" t="s">
        <v>17</v>
      </c>
      <c r="I1224" t="s">
        <v>26</v>
      </c>
      <c r="J1224" t="s">
        <v>112</v>
      </c>
      <c r="K1224">
        <v>2023</v>
      </c>
      <c r="L1224" t="s">
        <v>20</v>
      </c>
      <c r="M1224" t="s">
        <v>5888</v>
      </c>
      <c r="N1224" t="s">
        <v>5889</v>
      </c>
      <c r="O1224" t="s">
        <v>5890</v>
      </c>
      <c r="P1224" t="s">
        <v>5891</v>
      </c>
      <c r="Q1224" t="s">
        <v>5892</v>
      </c>
      <c r="R1224">
        <v>52000</v>
      </c>
      <c r="S1224">
        <v>65000</v>
      </c>
      <c r="T1224">
        <v>0.2</v>
      </c>
      <c r="U1224" t="s">
        <v>5893</v>
      </c>
      <c r="V1224">
        <v>12</v>
      </c>
      <c r="W1224" s="1">
        <v>45506</v>
      </c>
      <c r="X1224" t="s">
        <v>5894</v>
      </c>
      <c r="Y1224">
        <v>302</v>
      </c>
      <c r="Z1224">
        <v>109</v>
      </c>
      <c r="AA1224">
        <v>415</v>
      </c>
      <c r="AB1224">
        <v>0</v>
      </c>
      <c r="AC1224">
        <v>10</v>
      </c>
      <c r="AD1224">
        <v>0</v>
      </c>
      <c r="AE1224" t="s">
        <v>6029</v>
      </c>
      <c r="AF1224" s="1">
        <v>46203</v>
      </c>
      <c r="AG1224" t="s">
        <v>6247</v>
      </c>
      <c r="AH1224" t="s">
        <v>6035</v>
      </c>
      <c r="AI1224" t="s">
        <v>6028</v>
      </c>
      <c r="AJ1224" t="s">
        <v>6924</v>
      </c>
      <c r="AK1224">
        <v>65000</v>
      </c>
      <c r="AL1224">
        <v>3581.5</v>
      </c>
      <c r="AM1224">
        <v>61418.5</v>
      </c>
      <c r="AN1224">
        <v>52000</v>
      </c>
      <c r="AO1224">
        <v>9418.5</v>
      </c>
      <c r="AP1224">
        <v>0.15329999999999999</v>
      </c>
    </row>
    <row r="1225" spans="1:42" hidden="1" x14ac:dyDescent="0.35">
      <c r="A1225" t="s">
        <v>1974</v>
      </c>
      <c r="B1225" s="1">
        <v>45116</v>
      </c>
      <c r="C1225" t="s">
        <v>543</v>
      </c>
      <c r="D1225" t="s">
        <v>29</v>
      </c>
      <c r="E1225">
        <v>1</v>
      </c>
      <c r="F1225" t="s">
        <v>48</v>
      </c>
      <c r="G1225" t="s">
        <v>16</v>
      </c>
      <c r="H1225" t="s">
        <v>25</v>
      </c>
      <c r="I1225" t="s">
        <v>18</v>
      </c>
      <c r="J1225" t="s">
        <v>97</v>
      </c>
      <c r="K1225">
        <v>2023</v>
      </c>
      <c r="L1225" t="s">
        <v>60</v>
      </c>
      <c r="M1225" t="s">
        <v>5985</v>
      </c>
      <c r="N1225" t="s">
        <v>5974</v>
      </c>
      <c r="O1225" t="s">
        <v>5986</v>
      </c>
      <c r="P1225" t="s">
        <v>5979</v>
      </c>
      <c r="Q1225" t="s">
        <v>5987</v>
      </c>
      <c r="R1225">
        <v>500</v>
      </c>
      <c r="S1225">
        <v>750</v>
      </c>
      <c r="T1225">
        <v>0.33329999999999999</v>
      </c>
      <c r="U1225" t="s">
        <v>5920</v>
      </c>
      <c r="V1225">
        <v>24</v>
      </c>
      <c r="W1225" s="1">
        <v>45007</v>
      </c>
      <c r="X1225" t="s">
        <v>5894</v>
      </c>
      <c r="Y1225">
        <v>294</v>
      </c>
      <c r="Z1225">
        <v>81</v>
      </c>
      <c r="AA1225">
        <v>264</v>
      </c>
      <c r="AB1225">
        <v>82</v>
      </c>
      <c r="AC1225">
        <v>10</v>
      </c>
      <c r="AD1225">
        <v>41000</v>
      </c>
      <c r="AE1225" t="s">
        <v>6025</v>
      </c>
      <c r="AF1225" s="1">
        <v>46203</v>
      </c>
      <c r="AG1225" t="s">
        <v>6329</v>
      </c>
      <c r="AH1225" t="s">
        <v>6035</v>
      </c>
      <c r="AI1225" t="s">
        <v>6028</v>
      </c>
      <c r="AJ1225" t="s">
        <v>6925</v>
      </c>
      <c r="AK1225">
        <v>750</v>
      </c>
      <c r="AL1225">
        <v>23.32</v>
      </c>
      <c r="AM1225">
        <v>726.68</v>
      </c>
      <c r="AN1225">
        <v>500</v>
      </c>
      <c r="AO1225">
        <v>226.68</v>
      </c>
      <c r="AP1225">
        <v>0.31190000000000001</v>
      </c>
    </row>
    <row r="1226" spans="1:42" hidden="1" x14ac:dyDescent="0.35">
      <c r="A1226" t="s">
        <v>1975</v>
      </c>
      <c r="B1226" s="1">
        <v>45173</v>
      </c>
      <c r="C1226" t="s">
        <v>699</v>
      </c>
      <c r="D1226" t="s">
        <v>208</v>
      </c>
      <c r="E1226">
        <v>1</v>
      </c>
      <c r="F1226" t="s">
        <v>30</v>
      </c>
      <c r="G1226" t="s">
        <v>16</v>
      </c>
      <c r="H1226" t="s">
        <v>32</v>
      </c>
      <c r="I1226" t="s">
        <v>43</v>
      </c>
      <c r="J1226" t="s">
        <v>109</v>
      </c>
      <c r="K1226">
        <v>2023</v>
      </c>
      <c r="L1226" t="s">
        <v>60</v>
      </c>
      <c r="M1226" t="s">
        <v>5910</v>
      </c>
      <c r="N1226" t="s">
        <v>5889</v>
      </c>
      <c r="O1226" t="s">
        <v>5898</v>
      </c>
      <c r="P1226" t="s">
        <v>5907</v>
      </c>
      <c r="Q1226" t="s">
        <v>5911</v>
      </c>
      <c r="R1226">
        <v>10500</v>
      </c>
      <c r="S1226">
        <v>13000</v>
      </c>
      <c r="T1226">
        <v>0.1923</v>
      </c>
      <c r="U1226" t="s">
        <v>5909</v>
      </c>
      <c r="V1226">
        <v>12</v>
      </c>
      <c r="W1226" s="1">
        <v>45395</v>
      </c>
      <c r="X1226" t="s">
        <v>5894</v>
      </c>
      <c r="Y1226">
        <v>256</v>
      </c>
      <c r="Z1226">
        <v>119</v>
      </c>
      <c r="AA1226">
        <v>288</v>
      </c>
      <c r="AB1226">
        <v>32</v>
      </c>
      <c r="AC1226">
        <v>10</v>
      </c>
      <c r="AD1226">
        <v>336000</v>
      </c>
      <c r="AE1226" t="s">
        <v>6025</v>
      </c>
      <c r="AF1226" s="1">
        <v>46203</v>
      </c>
      <c r="AG1226" t="s">
        <v>6407</v>
      </c>
      <c r="AH1226" t="s">
        <v>6035</v>
      </c>
      <c r="AI1226" t="s">
        <v>6028</v>
      </c>
      <c r="AJ1226" t="s">
        <v>6925</v>
      </c>
      <c r="AK1226">
        <v>13000</v>
      </c>
      <c r="AL1226">
        <v>1040</v>
      </c>
      <c r="AM1226">
        <v>11960</v>
      </c>
      <c r="AN1226">
        <v>10500</v>
      </c>
      <c r="AO1226">
        <v>1460</v>
      </c>
      <c r="AP1226">
        <v>0.1221</v>
      </c>
    </row>
    <row r="1227" spans="1:42" hidden="1" x14ac:dyDescent="0.35">
      <c r="A1227" t="s">
        <v>1976</v>
      </c>
      <c r="B1227" s="1">
        <v>45223</v>
      </c>
      <c r="C1227" t="s">
        <v>229</v>
      </c>
      <c r="D1227" t="s">
        <v>105</v>
      </c>
      <c r="E1227">
        <v>2</v>
      </c>
      <c r="F1227" t="s">
        <v>58</v>
      </c>
      <c r="G1227" t="s">
        <v>71</v>
      </c>
      <c r="H1227" t="s">
        <v>32</v>
      </c>
      <c r="I1227" t="s">
        <v>43</v>
      </c>
      <c r="J1227" t="s">
        <v>55</v>
      </c>
      <c r="K1227">
        <v>2023</v>
      </c>
      <c r="L1227" t="s">
        <v>51</v>
      </c>
      <c r="M1227" t="s">
        <v>5916</v>
      </c>
      <c r="N1227" t="s">
        <v>5913</v>
      </c>
      <c r="O1227" t="s">
        <v>5917</v>
      </c>
      <c r="P1227" t="s">
        <v>5918</v>
      </c>
      <c r="Q1227" t="s">
        <v>5919</v>
      </c>
      <c r="R1227">
        <v>63000</v>
      </c>
      <c r="S1227">
        <v>76000</v>
      </c>
      <c r="T1227">
        <v>0.1711</v>
      </c>
      <c r="U1227" t="s">
        <v>5920</v>
      </c>
      <c r="V1227">
        <v>12</v>
      </c>
      <c r="W1227" s="1">
        <v>44617</v>
      </c>
      <c r="X1227" t="s">
        <v>5894</v>
      </c>
      <c r="Y1227">
        <v>252</v>
      </c>
      <c r="Z1227">
        <v>75</v>
      </c>
      <c r="AA1227">
        <v>289</v>
      </c>
      <c r="AB1227">
        <v>48</v>
      </c>
      <c r="AC1227">
        <v>10</v>
      </c>
      <c r="AD1227">
        <v>3024000</v>
      </c>
      <c r="AE1227" t="s">
        <v>6025</v>
      </c>
      <c r="AF1227" s="1">
        <v>46203</v>
      </c>
      <c r="AG1227" t="s">
        <v>6138</v>
      </c>
      <c r="AH1227" t="s">
        <v>6027</v>
      </c>
      <c r="AI1227" t="s">
        <v>6028</v>
      </c>
      <c r="AJ1227" t="s">
        <v>6925</v>
      </c>
      <c r="AK1227">
        <v>152000</v>
      </c>
      <c r="AL1227">
        <v>12798.4</v>
      </c>
      <c r="AM1227">
        <v>139201.60000000001</v>
      </c>
      <c r="AN1227">
        <v>126000</v>
      </c>
      <c r="AO1227">
        <v>13201.6</v>
      </c>
      <c r="AP1227">
        <v>9.4799999999999995E-2</v>
      </c>
    </row>
    <row r="1228" spans="1:42" hidden="1" x14ac:dyDescent="0.35">
      <c r="A1228" t="s">
        <v>1977</v>
      </c>
      <c r="B1228" s="1">
        <v>44973</v>
      </c>
      <c r="C1228" t="s">
        <v>899</v>
      </c>
      <c r="D1228" t="s">
        <v>377</v>
      </c>
      <c r="E1228">
        <v>2</v>
      </c>
      <c r="F1228" t="s">
        <v>24</v>
      </c>
      <c r="G1228" t="s">
        <v>71</v>
      </c>
      <c r="H1228" t="s">
        <v>25</v>
      </c>
      <c r="I1228" t="s">
        <v>43</v>
      </c>
      <c r="J1228" t="s">
        <v>19</v>
      </c>
      <c r="K1228">
        <v>2023</v>
      </c>
      <c r="L1228" t="s">
        <v>20</v>
      </c>
      <c r="M1228" t="s">
        <v>6007</v>
      </c>
      <c r="N1228" t="s">
        <v>5889</v>
      </c>
      <c r="O1228" t="s">
        <v>6008</v>
      </c>
      <c r="P1228" t="s">
        <v>5899</v>
      </c>
      <c r="Q1228" t="s">
        <v>6009</v>
      </c>
      <c r="R1228">
        <v>12000</v>
      </c>
      <c r="S1228">
        <v>15000</v>
      </c>
      <c r="T1228">
        <v>0.2</v>
      </c>
      <c r="U1228" t="s">
        <v>5901</v>
      </c>
      <c r="V1228">
        <v>12</v>
      </c>
      <c r="W1228" s="1">
        <v>45557</v>
      </c>
      <c r="X1228" t="s">
        <v>5894</v>
      </c>
      <c r="Y1228">
        <v>118</v>
      </c>
      <c r="Z1228">
        <v>87</v>
      </c>
      <c r="AA1228">
        <v>209</v>
      </c>
      <c r="AB1228">
        <v>10</v>
      </c>
      <c r="AC1228">
        <v>10</v>
      </c>
      <c r="AD1228">
        <v>120000</v>
      </c>
      <c r="AE1228" t="s">
        <v>6025</v>
      </c>
      <c r="AF1228" s="1">
        <v>46203</v>
      </c>
      <c r="AG1228" t="s">
        <v>6481</v>
      </c>
      <c r="AH1228" t="s">
        <v>6035</v>
      </c>
      <c r="AI1228" t="s">
        <v>6028</v>
      </c>
      <c r="AJ1228" t="s">
        <v>6924</v>
      </c>
      <c r="AK1228">
        <v>30000</v>
      </c>
      <c r="AL1228">
        <v>276</v>
      </c>
      <c r="AM1228">
        <v>29724</v>
      </c>
      <c r="AN1228">
        <v>24000</v>
      </c>
      <c r="AO1228">
        <v>5724</v>
      </c>
      <c r="AP1228">
        <v>0.19259999999999999</v>
      </c>
    </row>
    <row r="1229" spans="1:42" hidden="1" x14ac:dyDescent="0.35">
      <c r="A1229" t="s">
        <v>1978</v>
      </c>
      <c r="B1229" s="1">
        <v>45232</v>
      </c>
      <c r="C1229" t="s">
        <v>1979</v>
      </c>
      <c r="D1229" t="s">
        <v>439</v>
      </c>
      <c r="E1229">
        <v>1</v>
      </c>
      <c r="F1229" t="s">
        <v>48</v>
      </c>
      <c r="G1229" t="s">
        <v>31</v>
      </c>
      <c r="H1229" t="s">
        <v>32</v>
      </c>
      <c r="I1229" t="s">
        <v>43</v>
      </c>
      <c r="J1229" t="s">
        <v>50</v>
      </c>
      <c r="K1229">
        <v>2023</v>
      </c>
      <c r="L1229" t="s">
        <v>51</v>
      </c>
      <c r="M1229" t="s">
        <v>5953</v>
      </c>
      <c r="N1229" t="s">
        <v>5949</v>
      </c>
      <c r="O1229" t="s">
        <v>5954</v>
      </c>
      <c r="P1229" t="s">
        <v>5951</v>
      </c>
      <c r="Q1229" t="s">
        <v>5955</v>
      </c>
      <c r="R1229">
        <v>1400</v>
      </c>
      <c r="S1229">
        <v>1900</v>
      </c>
      <c r="T1229">
        <v>0.26319999999999999</v>
      </c>
      <c r="U1229" t="s">
        <v>5940</v>
      </c>
      <c r="V1229">
        <v>12</v>
      </c>
      <c r="W1229" s="1">
        <v>44681</v>
      </c>
      <c r="X1229" t="s">
        <v>5894</v>
      </c>
      <c r="Y1229">
        <v>129</v>
      </c>
      <c r="Z1229">
        <v>73</v>
      </c>
      <c r="AA1229">
        <v>194</v>
      </c>
      <c r="AB1229">
        <v>7</v>
      </c>
      <c r="AC1229">
        <v>10</v>
      </c>
      <c r="AD1229">
        <v>9800</v>
      </c>
      <c r="AE1229" t="s">
        <v>6025</v>
      </c>
      <c r="AF1229" s="1">
        <v>46203</v>
      </c>
      <c r="AG1229" t="s">
        <v>6697</v>
      </c>
      <c r="AH1229" t="s">
        <v>6035</v>
      </c>
      <c r="AI1229" t="s">
        <v>6028</v>
      </c>
      <c r="AJ1229" t="s">
        <v>6925</v>
      </c>
      <c r="AK1229">
        <v>1900</v>
      </c>
      <c r="AL1229">
        <v>185.44</v>
      </c>
      <c r="AM1229">
        <v>1714.56</v>
      </c>
      <c r="AN1229">
        <v>1400</v>
      </c>
      <c r="AO1229">
        <v>314.56</v>
      </c>
      <c r="AP1229">
        <v>0.1835</v>
      </c>
    </row>
    <row r="1230" spans="1:42" hidden="1" x14ac:dyDescent="0.35">
      <c r="A1230" t="s">
        <v>1980</v>
      </c>
      <c r="B1230" s="1">
        <v>45011</v>
      </c>
      <c r="C1230" t="s">
        <v>1146</v>
      </c>
      <c r="D1230" t="s">
        <v>38</v>
      </c>
      <c r="E1230">
        <v>3</v>
      </c>
      <c r="F1230" t="s">
        <v>48</v>
      </c>
      <c r="G1230" t="s">
        <v>16</v>
      </c>
      <c r="H1230" t="s">
        <v>17</v>
      </c>
      <c r="I1230" t="s">
        <v>43</v>
      </c>
      <c r="J1230" t="s">
        <v>39</v>
      </c>
      <c r="K1230">
        <v>2023</v>
      </c>
      <c r="L1230" t="s">
        <v>20</v>
      </c>
      <c r="M1230" t="s">
        <v>5981</v>
      </c>
      <c r="N1230" t="s">
        <v>5974</v>
      </c>
      <c r="O1230" t="s">
        <v>5982</v>
      </c>
      <c r="P1230" t="s">
        <v>5983</v>
      </c>
      <c r="Q1230" t="s">
        <v>5984</v>
      </c>
      <c r="R1230">
        <v>3700</v>
      </c>
      <c r="S1230">
        <v>4800</v>
      </c>
      <c r="T1230">
        <v>0.22919999999999999</v>
      </c>
      <c r="U1230" t="s">
        <v>5920</v>
      </c>
      <c r="V1230">
        <v>24</v>
      </c>
      <c r="W1230" s="1">
        <v>45552</v>
      </c>
      <c r="X1230" t="s">
        <v>5894</v>
      </c>
      <c r="Y1230">
        <v>158</v>
      </c>
      <c r="Z1230">
        <v>108</v>
      </c>
      <c r="AA1230">
        <v>132</v>
      </c>
      <c r="AB1230">
        <v>61</v>
      </c>
      <c r="AC1230">
        <v>10</v>
      </c>
      <c r="AD1230">
        <v>225700</v>
      </c>
      <c r="AE1230" t="s">
        <v>6025</v>
      </c>
      <c r="AF1230" s="1">
        <v>46203</v>
      </c>
      <c r="AG1230" t="s">
        <v>6373</v>
      </c>
      <c r="AH1230" t="s">
        <v>6035</v>
      </c>
      <c r="AI1230" t="s">
        <v>6028</v>
      </c>
      <c r="AJ1230" t="s">
        <v>6924</v>
      </c>
      <c r="AK1230">
        <v>14400</v>
      </c>
      <c r="AL1230">
        <v>2113.92</v>
      </c>
      <c r="AM1230">
        <v>12286.08</v>
      </c>
      <c r="AN1230">
        <v>11100</v>
      </c>
      <c r="AO1230">
        <v>1186.08</v>
      </c>
      <c r="AP1230">
        <v>9.6500000000000002E-2</v>
      </c>
    </row>
    <row r="1231" spans="1:42" hidden="1" x14ac:dyDescent="0.35">
      <c r="A1231" t="s">
        <v>1981</v>
      </c>
      <c r="B1231" s="1">
        <v>45027</v>
      </c>
      <c r="C1231" t="s">
        <v>1759</v>
      </c>
      <c r="D1231" t="s">
        <v>105</v>
      </c>
      <c r="E1231">
        <v>4</v>
      </c>
      <c r="F1231" t="s">
        <v>48</v>
      </c>
      <c r="G1231" t="s">
        <v>16</v>
      </c>
      <c r="H1231" t="s">
        <v>32</v>
      </c>
      <c r="I1231" t="s">
        <v>26</v>
      </c>
      <c r="J1231" t="s">
        <v>44</v>
      </c>
      <c r="K1231">
        <v>2023</v>
      </c>
      <c r="L1231" t="s">
        <v>35</v>
      </c>
      <c r="M1231" t="s">
        <v>5916</v>
      </c>
      <c r="N1231" t="s">
        <v>5913</v>
      </c>
      <c r="O1231" t="s">
        <v>5917</v>
      </c>
      <c r="P1231" t="s">
        <v>5918</v>
      </c>
      <c r="Q1231" t="s">
        <v>5919</v>
      </c>
      <c r="R1231">
        <v>63000</v>
      </c>
      <c r="S1231">
        <v>76000</v>
      </c>
      <c r="T1231">
        <v>0.1711</v>
      </c>
      <c r="U1231" t="s">
        <v>5920</v>
      </c>
      <c r="V1231">
        <v>12</v>
      </c>
      <c r="W1231" s="1">
        <v>44617</v>
      </c>
      <c r="X1231" t="s">
        <v>5894</v>
      </c>
      <c r="Y1231">
        <v>252</v>
      </c>
      <c r="Z1231">
        <v>75</v>
      </c>
      <c r="AA1231">
        <v>289</v>
      </c>
      <c r="AB1231">
        <v>48</v>
      </c>
      <c r="AC1231">
        <v>10</v>
      </c>
      <c r="AD1231">
        <v>3024000</v>
      </c>
      <c r="AE1231" t="s">
        <v>6025</v>
      </c>
      <c r="AF1231" s="1">
        <v>46203</v>
      </c>
      <c r="AG1231" t="s">
        <v>6646</v>
      </c>
      <c r="AH1231" t="s">
        <v>6027</v>
      </c>
      <c r="AI1231" t="s">
        <v>6028</v>
      </c>
      <c r="AJ1231" t="s">
        <v>6924</v>
      </c>
      <c r="AK1231">
        <v>304000</v>
      </c>
      <c r="AL1231">
        <v>35537.599999999999</v>
      </c>
      <c r="AM1231">
        <v>268462.40000000002</v>
      </c>
      <c r="AN1231">
        <v>252000</v>
      </c>
      <c r="AO1231">
        <v>16462.400000000001</v>
      </c>
      <c r="AP1231">
        <v>6.13E-2</v>
      </c>
    </row>
    <row r="1232" spans="1:42" hidden="1" x14ac:dyDescent="0.35">
      <c r="A1232" t="s">
        <v>1982</v>
      </c>
      <c r="B1232" s="1">
        <v>44989</v>
      </c>
      <c r="C1232" t="s">
        <v>1983</v>
      </c>
      <c r="D1232" t="s">
        <v>92</v>
      </c>
      <c r="E1232">
        <v>1</v>
      </c>
      <c r="F1232" t="s">
        <v>24</v>
      </c>
      <c r="G1232" t="s">
        <v>96</v>
      </c>
      <c r="H1232" t="s">
        <v>17</v>
      </c>
      <c r="I1232" t="s">
        <v>18</v>
      </c>
      <c r="J1232" t="s">
        <v>39</v>
      </c>
      <c r="K1232">
        <v>2023</v>
      </c>
      <c r="L1232" t="s">
        <v>20</v>
      </c>
      <c r="M1232" t="s">
        <v>5973</v>
      </c>
      <c r="N1232" t="s">
        <v>5974</v>
      </c>
      <c r="O1232" t="s">
        <v>5975</v>
      </c>
      <c r="P1232" t="s">
        <v>5899</v>
      </c>
      <c r="Q1232" t="s">
        <v>5976</v>
      </c>
      <c r="R1232">
        <v>7600</v>
      </c>
      <c r="S1232">
        <v>9800</v>
      </c>
      <c r="T1232">
        <v>0.22450000000000001</v>
      </c>
      <c r="U1232" t="s">
        <v>5901</v>
      </c>
      <c r="V1232">
        <v>36</v>
      </c>
      <c r="W1232" s="1">
        <v>45281</v>
      </c>
      <c r="X1232" t="s">
        <v>5894</v>
      </c>
      <c r="Y1232">
        <v>214</v>
      </c>
      <c r="Z1232">
        <v>101</v>
      </c>
      <c r="AA1232">
        <v>188</v>
      </c>
      <c r="AB1232">
        <v>51</v>
      </c>
      <c r="AC1232">
        <v>10</v>
      </c>
      <c r="AD1232">
        <v>387600</v>
      </c>
      <c r="AE1232" t="s">
        <v>6025</v>
      </c>
      <c r="AF1232" s="1">
        <v>46203</v>
      </c>
      <c r="AG1232" t="s">
        <v>6698</v>
      </c>
      <c r="AH1232" t="s">
        <v>6035</v>
      </c>
      <c r="AI1232" t="s">
        <v>6028</v>
      </c>
      <c r="AJ1232" t="s">
        <v>6924</v>
      </c>
      <c r="AK1232">
        <v>9800</v>
      </c>
      <c r="AL1232">
        <v>1088.78</v>
      </c>
      <c r="AM1232">
        <v>8711.2199999999993</v>
      </c>
      <c r="AN1232">
        <v>7600</v>
      </c>
      <c r="AO1232">
        <v>1111.22</v>
      </c>
      <c r="AP1232">
        <v>0.12759999999999999</v>
      </c>
    </row>
    <row r="1233" spans="1:42" hidden="1" x14ac:dyDescent="0.35">
      <c r="A1233" t="s">
        <v>1984</v>
      </c>
      <c r="B1233" s="1">
        <v>44953</v>
      </c>
      <c r="C1233" t="s">
        <v>1985</v>
      </c>
      <c r="D1233" t="s">
        <v>82</v>
      </c>
      <c r="E1233">
        <v>1</v>
      </c>
      <c r="F1233" t="s">
        <v>24</v>
      </c>
      <c r="G1233" t="s">
        <v>16</v>
      </c>
      <c r="H1233" t="s">
        <v>17</v>
      </c>
      <c r="I1233" t="s">
        <v>33</v>
      </c>
      <c r="J1233" t="s">
        <v>112</v>
      </c>
      <c r="K1233">
        <v>2023</v>
      </c>
      <c r="L1233" t="s">
        <v>20</v>
      </c>
      <c r="M1233" t="s">
        <v>5895</v>
      </c>
      <c r="N1233" t="s">
        <v>5889</v>
      </c>
      <c r="O1233" t="s">
        <v>5890</v>
      </c>
      <c r="P1233" t="s">
        <v>5891</v>
      </c>
      <c r="Q1233" t="s">
        <v>5896</v>
      </c>
      <c r="R1233">
        <v>78000</v>
      </c>
      <c r="S1233">
        <v>95000</v>
      </c>
      <c r="T1233">
        <v>0.1789</v>
      </c>
      <c r="U1233" t="s">
        <v>5893</v>
      </c>
      <c r="V1233">
        <v>12</v>
      </c>
      <c r="W1233" s="1">
        <v>45187</v>
      </c>
      <c r="X1233" t="s">
        <v>5894</v>
      </c>
      <c r="Y1233">
        <v>351</v>
      </c>
      <c r="Z1233">
        <v>112</v>
      </c>
      <c r="AA1233">
        <v>335</v>
      </c>
      <c r="AB1233">
        <v>32</v>
      </c>
      <c r="AC1233">
        <v>10</v>
      </c>
      <c r="AD1233">
        <v>2496000</v>
      </c>
      <c r="AE1233" t="s">
        <v>6025</v>
      </c>
      <c r="AF1233" s="1">
        <v>46203</v>
      </c>
      <c r="AG1233" t="s">
        <v>6699</v>
      </c>
      <c r="AH1233" t="s">
        <v>6027</v>
      </c>
      <c r="AI1233" t="s">
        <v>6028</v>
      </c>
      <c r="AJ1233" t="s">
        <v>6924</v>
      </c>
      <c r="AK1233">
        <v>95000</v>
      </c>
      <c r="AL1233">
        <v>12834.5</v>
      </c>
      <c r="AM1233">
        <v>82165.5</v>
      </c>
      <c r="AN1233">
        <v>78000</v>
      </c>
      <c r="AO1233">
        <v>4165.5</v>
      </c>
      <c r="AP1233">
        <v>5.0700000000000002E-2</v>
      </c>
    </row>
    <row r="1234" spans="1:42" hidden="1" x14ac:dyDescent="0.35">
      <c r="A1234" t="s">
        <v>1986</v>
      </c>
      <c r="B1234" s="1">
        <v>45049</v>
      </c>
      <c r="C1234" t="s">
        <v>917</v>
      </c>
      <c r="D1234" t="s">
        <v>29</v>
      </c>
      <c r="E1234">
        <v>2</v>
      </c>
      <c r="F1234" t="s">
        <v>24</v>
      </c>
      <c r="G1234" t="s">
        <v>96</v>
      </c>
      <c r="H1234" t="s">
        <v>25</v>
      </c>
      <c r="I1234" t="s">
        <v>33</v>
      </c>
      <c r="J1234" t="s">
        <v>75</v>
      </c>
      <c r="K1234">
        <v>2023</v>
      </c>
      <c r="L1234" t="s">
        <v>35</v>
      </c>
      <c r="M1234" t="s">
        <v>5985</v>
      </c>
      <c r="N1234" t="s">
        <v>5974</v>
      </c>
      <c r="O1234" t="s">
        <v>5986</v>
      </c>
      <c r="P1234" t="s">
        <v>5979</v>
      </c>
      <c r="Q1234" t="s">
        <v>5987</v>
      </c>
      <c r="R1234">
        <v>500</v>
      </c>
      <c r="S1234">
        <v>750</v>
      </c>
      <c r="T1234">
        <v>0.33329999999999999</v>
      </c>
      <c r="U1234" t="s">
        <v>5920</v>
      </c>
      <c r="V1234">
        <v>24</v>
      </c>
      <c r="W1234" s="1">
        <v>45007</v>
      </c>
      <c r="X1234" t="s">
        <v>5894</v>
      </c>
      <c r="Y1234">
        <v>294</v>
      </c>
      <c r="Z1234">
        <v>81</v>
      </c>
      <c r="AA1234">
        <v>264</v>
      </c>
      <c r="AB1234">
        <v>82</v>
      </c>
      <c r="AC1234">
        <v>10</v>
      </c>
      <c r="AD1234">
        <v>41000</v>
      </c>
      <c r="AE1234" t="s">
        <v>6025</v>
      </c>
      <c r="AF1234" s="1">
        <v>46203</v>
      </c>
      <c r="AG1234" t="s">
        <v>6191</v>
      </c>
      <c r="AH1234" t="s">
        <v>6027</v>
      </c>
      <c r="AI1234" t="s">
        <v>6028</v>
      </c>
      <c r="AJ1234" t="s">
        <v>6924</v>
      </c>
      <c r="AK1234">
        <v>1500</v>
      </c>
      <c r="AL1234">
        <v>183.45</v>
      </c>
      <c r="AM1234">
        <v>1316.55</v>
      </c>
      <c r="AN1234">
        <v>1000</v>
      </c>
      <c r="AO1234">
        <v>316.55</v>
      </c>
      <c r="AP1234">
        <v>0.2404</v>
      </c>
    </row>
    <row r="1235" spans="1:42" hidden="1" x14ac:dyDescent="0.35">
      <c r="A1235" t="s">
        <v>1987</v>
      </c>
      <c r="B1235" s="1">
        <v>45046</v>
      </c>
      <c r="C1235" t="s">
        <v>848</v>
      </c>
      <c r="D1235" t="s">
        <v>205</v>
      </c>
      <c r="E1235">
        <v>2</v>
      </c>
      <c r="F1235" t="s">
        <v>58</v>
      </c>
      <c r="G1235" t="s">
        <v>31</v>
      </c>
      <c r="H1235" t="s">
        <v>32</v>
      </c>
      <c r="I1235" t="s">
        <v>43</v>
      </c>
      <c r="J1235" t="s">
        <v>44</v>
      </c>
      <c r="K1235">
        <v>2023</v>
      </c>
      <c r="L1235" t="s">
        <v>35</v>
      </c>
      <c r="M1235" t="s">
        <v>6003</v>
      </c>
      <c r="N1235" t="s">
        <v>5989</v>
      </c>
      <c r="O1235" t="s">
        <v>6004</v>
      </c>
      <c r="P1235" t="s">
        <v>6005</v>
      </c>
      <c r="Q1235" t="s">
        <v>6006</v>
      </c>
      <c r="R1235">
        <v>420</v>
      </c>
      <c r="S1235">
        <v>650</v>
      </c>
      <c r="T1235">
        <v>0.3538</v>
      </c>
      <c r="U1235" t="s">
        <v>5909</v>
      </c>
      <c r="V1235">
        <v>6</v>
      </c>
      <c r="W1235" s="1">
        <v>45071</v>
      </c>
      <c r="X1235" t="s">
        <v>5894</v>
      </c>
      <c r="Y1235">
        <v>160</v>
      </c>
      <c r="Z1235">
        <v>85</v>
      </c>
      <c r="AA1235">
        <v>167</v>
      </c>
      <c r="AB1235">
        <v>56</v>
      </c>
      <c r="AC1235">
        <v>10</v>
      </c>
      <c r="AD1235">
        <v>23520</v>
      </c>
      <c r="AE1235" t="s">
        <v>6025</v>
      </c>
      <c r="AF1235" s="1">
        <v>46203</v>
      </c>
      <c r="AG1235" t="s">
        <v>6461</v>
      </c>
      <c r="AH1235" t="s">
        <v>6035</v>
      </c>
      <c r="AI1235" t="s">
        <v>6028</v>
      </c>
      <c r="AJ1235" t="s">
        <v>6924</v>
      </c>
      <c r="AK1235">
        <v>1300</v>
      </c>
      <c r="AL1235">
        <v>160.16</v>
      </c>
      <c r="AM1235">
        <v>1139.8399999999999</v>
      </c>
      <c r="AN1235">
        <v>840</v>
      </c>
      <c r="AO1235">
        <v>299.83999999999997</v>
      </c>
      <c r="AP1235">
        <v>0.2631</v>
      </c>
    </row>
    <row r="1236" spans="1:42" hidden="1" x14ac:dyDescent="0.35">
      <c r="A1236" t="s">
        <v>1988</v>
      </c>
      <c r="B1236" s="1">
        <v>45167</v>
      </c>
      <c r="C1236" t="s">
        <v>1989</v>
      </c>
      <c r="D1236" t="s">
        <v>200</v>
      </c>
      <c r="E1236">
        <v>1</v>
      </c>
      <c r="F1236" t="s">
        <v>15</v>
      </c>
      <c r="G1236" t="s">
        <v>71</v>
      </c>
      <c r="H1236" t="s">
        <v>25</v>
      </c>
      <c r="I1236" t="s">
        <v>33</v>
      </c>
      <c r="J1236" t="s">
        <v>59</v>
      </c>
      <c r="K1236">
        <v>2023</v>
      </c>
      <c r="L1236" t="s">
        <v>60</v>
      </c>
      <c r="M1236" t="s">
        <v>5960</v>
      </c>
      <c r="N1236" t="s">
        <v>5949</v>
      </c>
      <c r="O1236" t="s">
        <v>5961</v>
      </c>
      <c r="P1236" t="s">
        <v>5951</v>
      </c>
      <c r="Q1236" t="s">
        <v>5962</v>
      </c>
      <c r="R1236">
        <v>2100</v>
      </c>
      <c r="S1236">
        <v>2800</v>
      </c>
      <c r="T1236">
        <v>0.25</v>
      </c>
      <c r="U1236" t="s">
        <v>5940</v>
      </c>
      <c r="V1236">
        <v>12</v>
      </c>
      <c r="W1236" s="1">
        <v>45378</v>
      </c>
      <c r="X1236" t="s">
        <v>5894</v>
      </c>
      <c r="Y1236">
        <v>198</v>
      </c>
      <c r="Z1236">
        <v>79</v>
      </c>
      <c r="AA1236">
        <v>243</v>
      </c>
      <c r="AB1236">
        <v>87</v>
      </c>
      <c r="AC1236">
        <v>10</v>
      </c>
      <c r="AD1236">
        <v>182700</v>
      </c>
      <c r="AE1236" t="s">
        <v>6025</v>
      </c>
      <c r="AF1236" s="1">
        <v>46203</v>
      </c>
      <c r="AG1236" t="s">
        <v>6700</v>
      </c>
      <c r="AH1236" t="s">
        <v>6027</v>
      </c>
      <c r="AI1236" t="s">
        <v>6028</v>
      </c>
      <c r="AJ1236" t="s">
        <v>6925</v>
      </c>
      <c r="AK1236">
        <v>2800</v>
      </c>
      <c r="AL1236">
        <v>36.96</v>
      </c>
      <c r="AM1236">
        <v>2763.04</v>
      </c>
      <c r="AN1236">
        <v>2100</v>
      </c>
      <c r="AO1236">
        <v>663.04</v>
      </c>
      <c r="AP1236">
        <v>0.24</v>
      </c>
    </row>
    <row r="1237" spans="1:42" hidden="1" x14ac:dyDescent="0.35">
      <c r="A1237" t="s">
        <v>1990</v>
      </c>
      <c r="B1237" s="1">
        <v>44977</v>
      </c>
      <c r="C1237" t="s">
        <v>1991</v>
      </c>
      <c r="D1237" t="s">
        <v>173</v>
      </c>
      <c r="E1237">
        <v>1</v>
      </c>
      <c r="F1237" t="s">
        <v>30</v>
      </c>
      <c r="G1237" t="s">
        <v>31</v>
      </c>
      <c r="H1237" t="s">
        <v>25</v>
      </c>
      <c r="I1237" t="s">
        <v>33</v>
      </c>
      <c r="J1237" t="s">
        <v>19</v>
      </c>
      <c r="K1237">
        <v>2023</v>
      </c>
      <c r="L1237" t="s">
        <v>20</v>
      </c>
      <c r="M1237" t="s">
        <v>5904</v>
      </c>
      <c r="N1237" t="s">
        <v>5889</v>
      </c>
      <c r="O1237" t="s">
        <v>5898</v>
      </c>
      <c r="P1237" t="s">
        <v>5899</v>
      </c>
      <c r="Q1237" t="s">
        <v>5905</v>
      </c>
      <c r="R1237">
        <v>12500</v>
      </c>
      <c r="S1237">
        <v>15500</v>
      </c>
      <c r="T1237">
        <v>0.19350000000000001</v>
      </c>
      <c r="U1237" t="s">
        <v>5901</v>
      </c>
      <c r="V1237">
        <v>12</v>
      </c>
      <c r="W1237" s="1">
        <v>45140</v>
      </c>
      <c r="X1237" t="s">
        <v>5894</v>
      </c>
      <c r="Y1237">
        <v>313</v>
      </c>
      <c r="Z1237">
        <v>58</v>
      </c>
      <c r="AA1237">
        <v>294</v>
      </c>
      <c r="AB1237">
        <v>65</v>
      </c>
      <c r="AC1237">
        <v>10</v>
      </c>
      <c r="AD1237">
        <v>812500</v>
      </c>
      <c r="AE1237" t="s">
        <v>6025</v>
      </c>
      <c r="AF1237" s="1">
        <v>46203</v>
      </c>
      <c r="AG1237" t="s">
        <v>6701</v>
      </c>
      <c r="AH1237" t="s">
        <v>6035</v>
      </c>
      <c r="AI1237" t="s">
        <v>6028</v>
      </c>
      <c r="AJ1237" t="s">
        <v>6924</v>
      </c>
      <c r="AK1237">
        <v>15500</v>
      </c>
      <c r="AL1237">
        <v>27.9</v>
      </c>
      <c r="AM1237">
        <v>15472.1</v>
      </c>
      <c r="AN1237">
        <v>12500</v>
      </c>
      <c r="AO1237">
        <v>2972.1</v>
      </c>
      <c r="AP1237">
        <v>0.19209999999999999</v>
      </c>
    </row>
    <row r="1238" spans="1:42" x14ac:dyDescent="0.35">
      <c r="A1238" t="s">
        <v>1992</v>
      </c>
      <c r="B1238" s="1">
        <v>45062</v>
      </c>
      <c r="C1238" t="s">
        <v>490</v>
      </c>
      <c r="D1238" t="s">
        <v>195</v>
      </c>
      <c r="E1238">
        <v>2</v>
      </c>
      <c r="F1238" t="s">
        <v>128</v>
      </c>
      <c r="G1238" t="s">
        <v>96</v>
      </c>
      <c r="H1238" t="s">
        <v>25</v>
      </c>
      <c r="I1238" t="s">
        <v>33</v>
      </c>
      <c r="J1238" t="s">
        <v>75</v>
      </c>
      <c r="K1238">
        <v>2023</v>
      </c>
      <c r="L1238" t="s">
        <v>35</v>
      </c>
      <c r="M1238" t="s">
        <v>5912</v>
      </c>
      <c r="N1238" t="s">
        <v>5913</v>
      </c>
      <c r="O1238" t="s">
        <v>5914</v>
      </c>
      <c r="P1238" t="s">
        <v>5891</v>
      </c>
      <c r="Q1238" t="s">
        <v>5915</v>
      </c>
      <c r="R1238">
        <v>125000</v>
      </c>
      <c r="S1238">
        <v>148000</v>
      </c>
      <c r="T1238">
        <v>0.15540000000000001</v>
      </c>
      <c r="U1238" t="s">
        <v>5893</v>
      </c>
      <c r="V1238">
        <v>12</v>
      </c>
      <c r="W1238" s="1">
        <v>44787</v>
      </c>
      <c r="X1238" t="s">
        <v>5894</v>
      </c>
      <c r="Y1238">
        <v>168</v>
      </c>
      <c r="Z1238">
        <v>62</v>
      </c>
      <c r="AA1238">
        <v>271</v>
      </c>
      <c r="AB1238">
        <v>0</v>
      </c>
      <c r="AC1238">
        <v>10</v>
      </c>
      <c r="AD1238">
        <v>0</v>
      </c>
      <c r="AE1238" t="s">
        <v>6029</v>
      </c>
      <c r="AF1238" s="1">
        <v>46203</v>
      </c>
      <c r="AG1238" t="s">
        <v>6300</v>
      </c>
      <c r="AH1238" t="s">
        <v>6027</v>
      </c>
      <c r="AI1238" t="s">
        <v>6028</v>
      </c>
      <c r="AJ1238" t="s">
        <v>6924</v>
      </c>
      <c r="AK1238">
        <v>296000</v>
      </c>
      <c r="AL1238">
        <v>14770.4</v>
      </c>
      <c r="AM1238">
        <v>281229.59999999998</v>
      </c>
      <c r="AN1238">
        <v>250000</v>
      </c>
      <c r="AO1238">
        <v>31229.599999999999</v>
      </c>
      <c r="AP1238">
        <v>0.111</v>
      </c>
    </row>
    <row r="1239" spans="1:42" hidden="1" x14ac:dyDescent="0.35">
      <c r="A1239" t="s">
        <v>1993</v>
      </c>
      <c r="B1239" s="1">
        <v>45079</v>
      </c>
      <c r="C1239" t="s">
        <v>1248</v>
      </c>
      <c r="D1239" t="s">
        <v>82</v>
      </c>
      <c r="E1239">
        <v>3</v>
      </c>
      <c r="F1239" t="s">
        <v>58</v>
      </c>
      <c r="G1239" t="s">
        <v>16</v>
      </c>
      <c r="H1239" t="s">
        <v>17</v>
      </c>
      <c r="I1239" t="s">
        <v>43</v>
      </c>
      <c r="J1239" t="s">
        <v>34</v>
      </c>
      <c r="K1239">
        <v>2023</v>
      </c>
      <c r="L1239" t="s">
        <v>35</v>
      </c>
      <c r="M1239" t="s">
        <v>5895</v>
      </c>
      <c r="N1239" t="s">
        <v>5889</v>
      </c>
      <c r="O1239" t="s">
        <v>5890</v>
      </c>
      <c r="P1239" t="s">
        <v>5891</v>
      </c>
      <c r="Q1239" t="s">
        <v>5896</v>
      </c>
      <c r="R1239">
        <v>78000</v>
      </c>
      <c r="S1239">
        <v>95000</v>
      </c>
      <c r="T1239">
        <v>0.1789</v>
      </c>
      <c r="U1239" t="s">
        <v>5893</v>
      </c>
      <c r="V1239">
        <v>12</v>
      </c>
      <c r="W1239" s="1">
        <v>45187</v>
      </c>
      <c r="X1239" t="s">
        <v>5894</v>
      </c>
      <c r="Y1239">
        <v>351</v>
      </c>
      <c r="Z1239">
        <v>112</v>
      </c>
      <c r="AA1239">
        <v>335</v>
      </c>
      <c r="AB1239">
        <v>32</v>
      </c>
      <c r="AC1239">
        <v>10</v>
      </c>
      <c r="AD1239">
        <v>2496000</v>
      </c>
      <c r="AE1239" t="s">
        <v>6025</v>
      </c>
      <c r="AF1239" s="1">
        <v>46203</v>
      </c>
      <c r="AG1239" t="s">
        <v>6198</v>
      </c>
      <c r="AH1239" t="s">
        <v>6035</v>
      </c>
      <c r="AI1239" t="s">
        <v>6028</v>
      </c>
      <c r="AJ1239" t="s">
        <v>6924</v>
      </c>
      <c r="AK1239">
        <v>285000</v>
      </c>
      <c r="AL1239">
        <v>41809.5</v>
      </c>
      <c r="AM1239">
        <v>243190.5</v>
      </c>
      <c r="AN1239">
        <v>234000</v>
      </c>
      <c r="AO1239">
        <v>9190.5</v>
      </c>
      <c r="AP1239">
        <v>3.78E-2</v>
      </c>
    </row>
    <row r="1240" spans="1:42" hidden="1" x14ac:dyDescent="0.35">
      <c r="A1240" t="s">
        <v>1994</v>
      </c>
      <c r="B1240" s="1">
        <v>45258</v>
      </c>
      <c r="C1240" t="s">
        <v>1995</v>
      </c>
      <c r="D1240" t="s">
        <v>23</v>
      </c>
      <c r="E1240">
        <v>2</v>
      </c>
      <c r="F1240" t="s">
        <v>128</v>
      </c>
      <c r="G1240" t="s">
        <v>31</v>
      </c>
      <c r="H1240" t="s">
        <v>17</v>
      </c>
      <c r="I1240" t="s">
        <v>26</v>
      </c>
      <c r="J1240" t="s">
        <v>50</v>
      </c>
      <c r="K1240">
        <v>2023</v>
      </c>
      <c r="L1240" t="s">
        <v>51</v>
      </c>
      <c r="M1240" t="s">
        <v>5921</v>
      </c>
      <c r="N1240" t="s">
        <v>5913</v>
      </c>
      <c r="O1240" t="s">
        <v>5917</v>
      </c>
      <c r="P1240" t="s">
        <v>5922</v>
      </c>
      <c r="Q1240" t="s">
        <v>5923</v>
      </c>
      <c r="R1240">
        <v>57000</v>
      </c>
      <c r="S1240">
        <v>69000</v>
      </c>
      <c r="T1240">
        <v>0.1739</v>
      </c>
      <c r="U1240" t="s">
        <v>5920</v>
      </c>
      <c r="V1240">
        <v>12</v>
      </c>
      <c r="W1240" s="1">
        <v>44862</v>
      </c>
      <c r="X1240" t="s">
        <v>5894</v>
      </c>
      <c r="Y1240">
        <v>244</v>
      </c>
      <c r="Z1240">
        <v>55</v>
      </c>
      <c r="AA1240">
        <v>276</v>
      </c>
      <c r="AB1240">
        <v>9</v>
      </c>
      <c r="AC1240">
        <v>10</v>
      </c>
      <c r="AD1240">
        <v>513000</v>
      </c>
      <c r="AE1240" t="s">
        <v>6025</v>
      </c>
      <c r="AF1240" s="1">
        <v>46203</v>
      </c>
      <c r="AG1240" t="s">
        <v>6702</v>
      </c>
      <c r="AH1240" t="s">
        <v>6027</v>
      </c>
      <c r="AI1240" t="s">
        <v>6028</v>
      </c>
      <c r="AJ1240" t="s">
        <v>6925</v>
      </c>
      <c r="AK1240">
        <v>138000</v>
      </c>
      <c r="AL1240">
        <v>19278.599999999999</v>
      </c>
      <c r="AM1240">
        <v>118721.4</v>
      </c>
      <c r="AN1240">
        <v>114000</v>
      </c>
      <c r="AO1240">
        <v>4721.3999999999996</v>
      </c>
      <c r="AP1240">
        <v>3.9800000000000002E-2</v>
      </c>
    </row>
    <row r="1241" spans="1:42" hidden="1" x14ac:dyDescent="0.35">
      <c r="A1241" t="s">
        <v>1996</v>
      </c>
      <c r="B1241" s="1">
        <v>45232</v>
      </c>
      <c r="C1241" t="s">
        <v>403</v>
      </c>
      <c r="D1241" t="s">
        <v>105</v>
      </c>
      <c r="E1241">
        <v>1</v>
      </c>
      <c r="F1241" t="s">
        <v>66</v>
      </c>
      <c r="G1241" t="s">
        <v>96</v>
      </c>
      <c r="H1241" t="s">
        <v>32</v>
      </c>
      <c r="I1241" t="s">
        <v>43</v>
      </c>
      <c r="J1241" t="s">
        <v>50</v>
      </c>
      <c r="K1241">
        <v>2023</v>
      </c>
      <c r="L1241" t="s">
        <v>51</v>
      </c>
      <c r="M1241" t="s">
        <v>5916</v>
      </c>
      <c r="N1241" t="s">
        <v>5913</v>
      </c>
      <c r="O1241" t="s">
        <v>5917</v>
      </c>
      <c r="P1241" t="s">
        <v>5918</v>
      </c>
      <c r="Q1241" t="s">
        <v>5919</v>
      </c>
      <c r="R1241">
        <v>63000</v>
      </c>
      <c r="S1241">
        <v>76000</v>
      </c>
      <c r="T1241">
        <v>0.1711</v>
      </c>
      <c r="U1241" t="s">
        <v>5920</v>
      </c>
      <c r="V1241">
        <v>12</v>
      </c>
      <c r="W1241" s="1">
        <v>44617</v>
      </c>
      <c r="X1241" t="s">
        <v>5894</v>
      </c>
      <c r="Y1241">
        <v>252</v>
      </c>
      <c r="Z1241">
        <v>75</v>
      </c>
      <c r="AA1241">
        <v>289</v>
      </c>
      <c r="AB1241">
        <v>48</v>
      </c>
      <c r="AC1241">
        <v>10</v>
      </c>
      <c r="AD1241">
        <v>3024000</v>
      </c>
      <c r="AE1241" t="s">
        <v>6025</v>
      </c>
      <c r="AF1241" s="1">
        <v>46203</v>
      </c>
      <c r="AG1241" t="s">
        <v>6136</v>
      </c>
      <c r="AH1241" t="s">
        <v>6035</v>
      </c>
      <c r="AI1241" t="s">
        <v>6028</v>
      </c>
      <c r="AJ1241" t="s">
        <v>6925</v>
      </c>
      <c r="AK1241">
        <v>76000</v>
      </c>
      <c r="AL1241">
        <v>9408.7999999999993</v>
      </c>
      <c r="AM1241">
        <v>66591.199999999997</v>
      </c>
      <c r="AN1241">
        <v>63000</v>
      </c>
      <c r="AO1241">
        <v>3591.2</v>
      </c>
      <c r="AP1241">
        <v>5.3900000000000003E-2</v>
      </c>
    </row>
    <row r="1242" spans="1:42" hidden="1" x14ac:dyDescent="0.35">
      <c r="A1242" t="s">
        <v>1997</v>
      </c>
      <c r="B1242" s="1">
        <v>44969</v>
      </c>
      <c r="C1242" t="s">
        <v>1998</v>
      </c>
      <c r="D1242" t="s">
        <v>188</v>
      </c>
      <c r="E1242">
        <v>1</v>
      </c>
      <c r="F1242" t="s">
        <v>128</v>
      </c>
      <c r="G1242" t="s">
        <v>79</v>
      </c>
      <c r="H1242" t="s">
        <v>17</v>
      </c>
      <c r="I1242" t="s">
        <v>26</v>
      </c>
      <c r="J1242" t="s">
        <v>19</v>
      </c>
      <c r="K1242">
        <v>2023</v>
      </c>
      <c r="L1242" t="s">
        <v>20</v>
      </c>
      <c r="M1242" t="s">
        <v>5936</v>
      </c>
      <c r="N1242" t="s">
        <v>5931</v>
      </c>
      <c r="O1242" t="s">
        <v>5937</v>
      </c>
      <c r="P1242" t="s">
        <v>5938</v>
      </c>
      <c r="Q1242" t="s">
        <v>5939</v>
      </c>
      <c r="R1242">
        <v>3400</v>
      </c>
      <c r="S1242">
        <v>4500</v>
      </c>
      <c r="T1242">
        <v>0.24440000000000001</v>
      </c>
      <c r="U1242" t="s">
        <v>5940</v>
      </c>
      <c r="V1242">
        <v>6</v>
      </c>
      <c r="W1242" s="1">
        <v>45061</v>
      </c>
      <c r="X1242" t="s">
        <v>5894</v>
      </c>
      <c r="Y1242">
        <v>200</v>
      </c>
      <c r="Z1242">
        <v>91</v>
      </c>
      <c r="AA1242">
        <v>223</v>
      </c>
      <c r="AB1242">
        <v>18</v>
      </c>
      <c r="AC1242">
        <v>10</v>
      </c>
      <c r="AD1242">
        <v>61200</v>
      </c>
      <c r="AE1242" t="s">
        <v>6025</v>
      </c>
      <c r="AF1242" s="1">
        <v>46203</v>
      </c>
      <c r="AG1242" t="s">
        <v>6703</v>
      </c>
      <c r="AH1242" t="s">
        <v>6027</v>
      </c>
      <c r="AI1242" t="s">
        <v>6028</v>
      </c>
      <c r="AJ1242" t="s">
        <v>6924</v>
      </c>
      <c r="AK1242">
        <v>4500</v>
      </c>
      <c r="AL1242">
        <v>521.54999999999995</v>
      </c>
      <c r="AM1242">
        <v>3978.45</v>
      </c>
      <c r="AN1242">
        <v>3400</v>
      </c>
      <c r="AO1242">
        <v>578.45000000000005</v>
      </c>
      <c r="AP1242">
        <v>0.1454</v>
      </c>
    </row>
    <row r="1243" spans="1:42" hidden="1" x14ac:dyDescent="0.35">
      <c r="A1243" t="s">
        <v>1999</v>
      </c>
      <c r="B1243" s="1">
        <v>45120</v>
      </c>
      <c r="C1243" t="s">
        <v>947</v>
      </c>
      <c r="D1243" t="s">
        <v>173</v>
      </c>
      <c r="E1243">
        <v>1</v>
      </c>
      <c r="F1243" t="s">
        <v>48</v>
      </c>
      <c r="G1243" t="s">
        <v>16</v>
      </c>
      <c r="H1243" t="s">
        <v>32</v>
      </c>
      <c r="I1243" t="s">
        <v>33</v>
      </c>
      <c r="J1243" t="s">
        <v>97</v>
      </c>
      <c r="K1243">
        <v>2023</v>
      </c>
      <c r="L1243" t="s">
        <v>60</v>
      </c>
      <c r="M1243" t="s">
        <v>5904</v>
      </c>
      <c r="N1243" t="s">
        <v>5889</v>
      </c>
      <c r="O1243" t="s">
        <v>5898</v>
      </c>
      <c r="P1243" t="s">
        <v>5899</v>
      </c>
      <c r="Q1243" t="s">
        <v>5905</v>
      </c>
      <c r="R1243">
        <v>12500</v>
      </c>
      <c r="S1243">
        <v>15500</v>
      </c>
      <c r="T1243">
        <v>0.19350000000000001</v>
      </c>
      <c r="U1243" t="s">
        <v>5901</v>
      </c>
      <c r="V1243">
        <v>12</v>
      </c>
      <c r="W1243" s="1">
        <v>45140</v>
      </c>
      <c r="X1243" t="s">
        <v>5894</v>
      </c>
      <c r="Y1243">
        <v>313</v>
      </c>
      <c r="Z1243">
        <v>58</v>
      </c>
      <c r="AA1243">
        <v>294</v>
      </c>
      <c r="AB1243">
        <v>65</v>
      </c>
      <c r="AC1243">
        <v>10</v>
      </c>
      <c r="AD1243">
        <v>812500</v>
      </c>
      <c r="AE1243" t="s">
        <v>6025</v>
      </c>
      <c r="AF1243" s="1">
        <v>46203</v>
      </c>
      <c r="AG1243" t="s">
        <v>6495</v>
      </c>
      <c r="AH1243" t="s">
        <v>6035</v>
      </c>
      <c r="AI1243" t="s">
        <v>6028</v>
      </c>
      <c r="AJ1243" t="s">
        <v>6925</v>
      </c>
      <c r="AK1243">
        <v>15500</v>
      </c>
      <c r="AL1243">
        <v>1598.05</v>
      </c>
      <c r="AM1243">
        <v>13901.95</v>
      </c>
      <c r="AN1243">
        <v>12500</v>
      </c>
      <c r="AO1243">
        <v>1401.95</v>
      </c>
      <c r="AP1243">
        <v>0.1008</v>
      </c>
    </row>
    <row r="1244" spans="1:42" x14ac:dyDescent="0.35">
      <c r="A1244" t="s">
        <v>2000</v>
      </c>
      <c r="B1244" s="1">
        <v>45041</v>
      </c>
      <c r="C1244" t="s">
        <v>2001</v>
      </c>
      <c r="D1244" t="s">
        <v>42</v>
      </c>
      <c r="E1244">
        <v>1</v>
      </c>
      <c r="F1244" t="s">
        <v>30</v>
      </c>
      <c r="G1244" t="s">
        <v>96</v>
      </c>
      <c r="H1244" t="s">
        <v>17</v>
      </c>
      <c r="I1244" t="s">
        <v>33</v>
      </c>
      <c r="J1244" t="s">
        <v>44</v>
      </c>
      <c r="K1244">
        <v>2023</v>
      </c>
      <c r="L1244" t="s">
        <v>35</v>
      </c>
      <c r="M1244" t="s">
        <v>5897</v>
      </c>
      <c r="N1244" t="s">
        <v>5889</v>
      </c>
      <c r="O1244" t="s">
        <v>5898</v>
      </c>
      <c r="P1244" t="s">
        <v>5899</v>
      </c>
      <c r="Q1244" t="s">
        <v>5900</v>
      </c>
      <c r="R1244">
        <v>31000</v>
      </c>
      <c r="S1244">
        <v>38000</v>
      </c>
      <c r="T1244">
        <v>0.1842</v>
      </c>
      <c r="U1244" t="s">
        <v>5901</v>
      </c>
      <c r="V1244">
        <v>12</v>
      </c>
      <c r="W1244" s="1">
        <v>45246</v>
      </c>
      <c r="X1244" t="s">
        <v>5894</v>
      </c>
      <c r="Y1244">
        <v>278</v>
      </c>
      <c r="Z1244">
        <v>80</v>
      </c>
      <c r="AA1244">
        <v>346</v>
      </c>
      <c r="AB1244">
        <v>0</v>
      </c>
      <c r="AC1244">
        <v>10</v>
      </c>
      <c r="AD1244">
        <v>0</v>
      </c>
      <c r="AE1244" t="s">
        <v>6029</v>
      </c>
      <c r="AF1244" s="1">
        <v>46203</v>
      </c>
      <c r="AG1244" t="s">
        <v>6704</v>
      </c>
      <c r="AH1244" t="s">
        <v>6027</v>
      </c>
      <c r="AI1244" t="s">
        <v>6028</v>
      </c>
      <c r="AJ1244" t="s">
        <v>6924</v>
      </c>
      <c r="AK1244">
        <v>38000</v>
      </c>
      <c r="AL1244">
        <v>2827.2</v>
      </c>
      <c r="AM1244">
        <v>35172.800000000003</v>
      </c>
      <c r="AN1244">
        <v>31000</v>
      </c>
      <c r="AO1244">
        <v>4172.8</v>
      </c>
      <c r="AP1244">
        <v>0.1186</v>
      </c>
    </row>
    <row r="1245" spans="1:42" hidden="1" x14ac:dyDescent="0.35">
      <c r="A1245" t="s">
        <v>2002</v>
      </c>
      <c r="B1245" s="1">
        <v>45207</v>
      </c>
      <c r="C1245" t="s">
        <v>1393</v>
      </c>
      <c r="D1245" t="s">
        <v>47</v>
      </c>
      <c r="E1245">
        <v>2</v>
      </c>
      <c r="F1245" t="s">
        <v>15</v>
      </c>
      <c r="G1245" t="s">
        <v>16</v>
      </c>
      <c r="H1245" t="s">
        <v>32</v>
      </c>
      <c r="I1245" t="s">
        <v>18</v>
      </c>
      <c r="J1245" t="s">
        <v>55</v>
      </c>
      <c r="K1245">
        <v>2023</v>
      </c>
      <c r="L1245" t="s">
        <v>51</v>
      </c>
      <c r="M1245" t="s">
        <v>5995</v>
      </c>
      <c r="N1245" t="s">
        <v>5989</v>
      </c>
      <c r="O1245" t="s">
        <v>5996</v>
      </c>
      <c r="P1245" t="s">
        <v>5997</v>
      </c>
      <c r="Q1245" t="s">
        <v>5998</v>
      </c>
      <c r="R1245">
        <v>280</v>
      </c>
      <c r="S1245">
        <v>450</v>
      </c>
      <c r="T1245">
        <v>0.37780000000000002</v>
      </c>
      <c r="U1245" t="s">
        <v>5909</v>
      </c>
      <c r="V1245">
        <v>6</v>
      </c>
      <c r="W1245" s="1">
        <v>45144</v>
      </c>
      <c r="X1245" t="s">
        <v>5894</v>
      </c>
      <c r="Y1245">
        <v>217</v>
      </c>
      <c r="Z1245">
        <v>86</v>
      </c>
      <c r="AA1245">
        <v>212</v>
      </c>
      <c r="AB1245">
        <v>73</v>
      </c>
      <c r="AC1245">
        <v>10</v>
      </c>
      <c r="AD1245">
        <v>20440</v>
      </c>
      <c r="AE1245" t="s">
        <v>6025</v>
      </c>
      <c r="AF1245" s="1">
        <v>46203</v>
      </c>
      <c r="AG1245" t="s">
        <v>6414</v>
      </c>
      <c r="AH1245" t="s">
        <v>6035</v>
      </c>
      <c r="AI1245" t="s">
        <v>6028</v>
      </c>
      <c r="AJ1245" t="s">
        <v>6925</v>
      </c>
      <c r="AK1245">
        <v>900</v>
      </c>
      <c r="AL1245">
        <v>71.819999999999993</v>
      </c>
      <c r="AM1245">
        <v>828.18</v>
      </c>
      <c r="AN1245">
        <v>560</v>
      </c>
      <c r="AO1245">
        <v>268.18</v>
      </c>
      <c r="AP1245">
        <v>0.32379999999999998</v>
      </c>
    </row>
    <row r="1246" spans="1:42" hidden="1" x14ac:dyDescent="0.35">
      <c r="A1246" t="s">
        <v>2003</v>
      </c>
      <c r="B1246" s="1">
        <v>45290</v>
      </c>
      <c r="C1246" t="s">
        <v>2004</v>
      </c>
      <c r="D1246" t="s">
        <v>105</v>
      </c>
      <c r="E1246">
        <v>3</v>
      </c>
      <c r="F1246" t="s">
        <v>48</v>
      </c>
      <c r="G1246" t="s">
        <v>16</v>
      </c>
      <c r="H1246" t="s">
        <v>49</v>
      </c>
      <c r="I1246" t="s">
        <v>18</v>
      </c>
      <c r="J1246" t="s">
        <v>155</v>
      </c>
      <c r="K1246">
        <v>2023</v>
      </c>
      <c r="L1246" t="s">
        <v>51</v>
      </c>
      <c r="M1246" t="s">
        <v>5916</v>
      </c>
      <c r="N1246" t="s">
        <v>5913</v>
      </c>
      <c r="O1246" t="s">
        <v>5917</v>
      </c>
      <c r="P1246" t="s">
        <v>5918</v>
      </c>
      <c r="Q1246" t="s">
        <v>5919</v>
      </c>
      <c r="R1246">
        <v>63000</v>
      </c>
      <c r="S1246">
        <v>76000</v>
      </c>
      <c r="T1246">
        <v>0.1711</v>
      </c>
      <c r="U1246" t="s">
        <v>5920</v>
      </c>
      <c r="V1246">
        <v>12</v>
      </c>
      <c r="W1246" s="1">
        <v>44617</v>
      </c>
      <c r="X1246" t="s">
        <v>5894</v>
      </c>
      <c r="Y1246">
        <v>252</v>
      </c>
      <c r="Z1246">
        <v>75</v>
      </c>
      <c r="AA1246">
        <v>289</v>
      </c>
      <c r="AB1246">
        <v>48</v>
      </c>
      <c r="AC1246">
        <v>10</v>
      </c>
      <c r="AD1246">
        <v>3024000</v>
      </c>
      <c r="AE1246" t="s">
        <v>6025</v>
      </c>
      <c r="AF1246" s="1">
        <v>46203</v>
      </c>
      <c r="AG1246" t="s">
        <v>6705</v>
      </c>
      <c r="AH1246" t="s">
        <v>6035</v>
      </c>
      <c r="AI1246" t="s">
        <v>6028</v>
      </c>
      <c r="AJ1246" t="s">
        <v>6925</v>
      </c>
      <c r="AK1246">
        <v>228000</v>
      </c>
      <c r="AL1246">
        <v>32900.400000000001</v>
      </c>
      <c r="AM1246">
        <v>195099.6</v>
      </c>
      <c r="AN1246">
        <v>189000</v>
      </c>
      <c r="AO1246">
        <v>6099.6</v>
      </c>
      <c r="AP1246">
        <v>3.1300000000000001E-2</v>
      </c>
    </row>
    <row r="1247" spans="1:42" hidden="1" x14ac:dyDescent="0.35">
      <c r="A1247" t="s">
        <v>2005</v>
      </c>
      <c r="B1247" s="1">
        <v>45056</v>
      </c>
      <c r="C1247" t="s">
        <v>480</v>
      </c>
      <c r="D1247" t="s">
        <v>115</v>
      </c>
      <c r="E1247">
        <v>1</v>
      </c>
      <c r="F1247" t="s">
        <v>58</v>
      </c>
      <c r="G1247" t="s">
        <v>16</v>
      </c>
      <c r="H1247" t="s">
        <v>32</v>
      </c>
      <c r="I1247" t="s">
        <v>43</v>
      </c>
      <c r="J1247" t="s">
        <v>75</v>
      </c>
      <c r="K1247">
        <v>2023</v>
      </c>
      <c r="L1247" t="s">
        <v>35</v>
      </c>
      <c r="M1247" t="s">
        <v>5988</v>
      </c>
      <c r="N1247" t="s">
        <v>5989</v>
      </c>
      <c r="O1247" t="s">
        <v>5990</v>
      </c>
      <c r="P1247" t="s">
        <v>5907</v>
      </c>
      <c r="Q1247" t="s">
        <v>5991</v>
      </c>
      <c r="R1247">
        <v>1600</v>
      </c>
      <c r="S1247">
        <v>2200</v>
      </c>
      <c r="T1247">
        <v>0.2727</v>
      </c>
      <c r="U1247" t="s">
        <v>5909</v>
      </c>
      <c r="V1247">
        <v>6</v>
      </c>
      <c r="W1247" s="1">
        <v>45040</v>
      </c>
      <c r="X1247" t="s">
        <v>5894</v>
      </c>
      <c r="Y1247">
        <v>84</v>
      </c>
      <c r="Z1247">
        <v>117</v>
      </c>
      <c r="AA1247">
        <v>174</v>
      </c>
      <c r="AB1247">
        <v>47</v>
      </c>
      <c r="AC1247">
        <v>10</v>
      </c>
      <c r="AD1247">
        <v>75200</v>
      </c>
      <c r="AE1247" t="s">
        <v>6025</v>
      </c>
      <c r="AF1247" s="1">
        <v>46203</v>
      </c>
      <c r="AG1247" t="s">
        <v>6154</v>
      </c>
      <c r="AH1247" t="s">
        <v>6035</v>
      </c>
      <c r="AI1247" t="s">
        <v>6028</v>
      </c>
      <c r="AJ1247" t="s">
        <v>6924</v>
      </c>
      <c r="AK1247">
        <v>2200</v>
      </c>
      <c r="AL1247">
        <v>94.38</v>
      </c>
      <c r="AM1247">
        <v>2105.62</v>
      </c>
      <c r="AN1247">
        <v>1600</v>
      </c>
      <c r="AO1247">
        <v>505.62</v>
      </c>
      <c r="AP1247">
        <v>0.24010000000000001</v>
      </c>
    </row>
    <row r="1248" spans="1:42" hidden="1" x14ac:dyDescent="0.35">
      <c r="A1248" t="s">
        <v>2006</v>
      </c>
      <c r="B1248" s="1">
        <v>45207</v>
      </c>
      <c r="C1248" t="s">
        <v>2007</v>
      </c>
      <c r="D1248" t="s">
        <v>105</v>
      </c>
      <c r="E1248">
        <v>3</v>
      </c>
      <c r="F1248" t="s">
        <v>15</v>
      </c>
      <c r="G1248" t="s">
        <v>16</v>
      </c>
      <c r="H1248" t="s">
        <v>32</v>
      </c>
      <c r="I1248" t="s">
        <v>33</v>
      </c>
      <c r="J1248" t="s">
        <v>55</v>
      </c>
      <c r="K1248">
        <v>2023</v>
      </c>
      <c r="L1248" t="s">
        <v>51</v>
      </c>
      <c r="M1248" t="s">
        <v>5916</v>
      </c>
      <c r="N1248" t="s">
        <v>5913</v>
      </c>
      <c r="O1248" t="s">
        <v>5917</v>
      </c>
      <c r="P1248" t="s">
        <v>5918</v>
      </c>
      <c r="Q1248" t="s">
        <v>5919</v>
      </c>
      <c r="R1248">
        <v>63000</v>
      </c>
      <c r="S1248">
        <v>76000</v>
      </c>
      <c r="T1248">
        <v>0.1711</v>
      </c>
      <c r="U1248" t="s">
        <v>5920</v>
      </c>
      <c r="V1248">
        <v>12</v>
      </c>
      <c r="W1248" s="1">
        <v>44617</v>
      </c>
      <c r="X1248" t="s">
        <v>5894</v>
      </c>
      <c r="Y1248">
        <v>252</v>
      </c>
      <c r="Z1248">
        <v>75</v>
      </c>
      <c r="AA1248">
        <v>289</v>
      </c>
      <c r="AB1248">
        <v>48</v>
      </c>
      <c r="AC1248">
        <v>10</v>
      </c>
      <c r="AD1248">
        <v>3024000</v>
      </c>
      <c r="AE1248" t="s">
        <v>6025</v>
      </c>
      <c r="AF1248" s="1">
        <v>46203</v>
      </c>
      <c r="AG1248" t="s">
        <v>6706</v>
      </c>
      <c r="AH1248" t="s">
        <v>6027</v>
      </c>
      <c r="AI1248" t="s">
        <v>6028</v>
      </c>
      <c r="AJ1248" t="s">
        <v>6925</v>
      </c>
      <c r="AK1248">
        <v>228000</v>
      </c>
      <c r="AL1248">
        <v>6794.4</v>
      </c>
      <c r="AM1248">
        <v>221205.6</v>
      </c>
      <c r="AN1248">
        <v>189000</v>
      </c>
      <c r="AO1248">
        <v>32205.599999999999</v>
      </c>
      <c r="AP1248">
        <v>0.14560000000000001</v>
      </c>
    </row>
    <row r="1249" spans="1:42" hidden="1" x14ac:dyDescent="0.35">
      <c r="A1249" t="s">
        <v>2008</v>
      </c>
      <c r="B1249" s="1">
        <v>44952</v>
      </c>
      <c r="C1249" t="s">
        <v>1475</v>
      </c>
      <c r="D1249" t="s">
        <v>47</v>
      </c>
      <c r="E1249">
        <v>1</v>
      </c>
      <c r="F1249" t="s">
        <v>24</v>
      </c>
      <c r="G1249" t="s">
        <v>31</v>
      </c>
      <c r="H1249" t="s">
        <v>32</v>
      </c>
      <c r="I1249" t="s">
        <v>43</v>
      </c>
      <c r="J1249" t="s">
        <v>112</v>
      </c>
      <c r="K1249">
        <v>2023</v>
      </c>
      <c r="L1249" t="s">
        <v>20</v>
      </c>
      <c r="M1249" t="s">
        <v>5995</v>
      </c>
      <c r="N1249" t="s">
        <v>5989</v>
      </c>
      <c r="O1249" t="s">
        <v>5996</v>
      </c>
      <c r="P1249" t="s">
        <v>5997</v>
      </c>
      <c r="Q1249" t="s">
        <v>5998</v>
      </c>
      <c r="R1249">
        <v>280</v>
      </c>
      <c r="S1249">
        <v>450</v>
      </c>
      <c r="T1249">
        <v>0.37780000000000002</v>
      </c>
      <c r="U1249" t="s">
        <v>5909</v>
      </c>
      <c r="V1249">
        <v>6</v>
      </c>
      <c r="W1249" s="1">
        <v>45144</v>
      </c>
      <c r="X1249" t="s">
        <v>5894</v>
      </c>
      <c r="Y1249">
        <v>217</v>
      </c>
      <c r="Z1249">
        <v>86</v>
      </c>
      <c r="AA1249">
        <v>212</v>
      </c>
      <c r="AB1249">
        <v>73</v>
      </c>
      <c r="AC1249">
        <v>10</v>
      </c>
      <c r="AD1249">
        <v>20440</v>
      </c>
      <c r="AE1249" t="s">
        <v>6025</v>
      </c>
      <c r="AF1249" s="1">
        <v>46203</v>
      </c>
      <c r="AG1249" t="s">
        <v>6528</v>
      </c>
      <c r="AH1249" t="s">
        <v>6035</v>
      </c>
      <c r="AI1249" t="s">
        <v>6028</v>
      </c>
      <c r="AJ1249" t="s">
        <v>6924</v>
      </c>
      <c r="AK1249">
        <v>450</v>
      </c>
      <c r="AL1249">
        <v>57.33</v>
      </c>
      <c r="AM1249">
        <v>392.67</v>
      </c>
      <c r="AN1249">
        <v>280</v>
      </c>
      <c r="AO1249">
        <v>112.67</v>
      </c>
      <c r="AP1249">
        <v>0.28689999999999999</v>
      </c>
    </row>
    <row r="1250" spans="1:42" hidden="1" x14ac:dyDescent="0.35">
      <c r="A1250" t="s">
        <v>2009</v>
      </c>
      <c r="B1250" s="1">
        <v>45137</v>
      </c>
      <c r="C1250" t="s">
        <v>1901</v>
      </c>
      <c r="D1250" t="s">
        <v>82</v>
      </c>
      <c r="E1250">
        <v>1</v>
      </c>
      <c r="F1250" t="s">
        <v>128</v>
      </c>
      <c r="G1250" t="s">
        <v>31</v>
      </c>
      <c r="H1250" t="s">
        <v>17</v>
      </c>
      <c r="I1250" t="s">
        <v>33</v>
      </c>
      <c r="J1250" t="s">
        <v>97</v>
      </c>
      <c r="K1250">
        <v>2023</v>
      </c>
      <c r="L1250" t="s">
        <v>60</v>
      </c>
      <c r="M1250" t="s">
        <v>5895</v>
      </c>
      <c r="N1250" t="s">
        <v>5889</v>
      </c>
      <c r="O1250" t="s">
        <v>5890</v>
      </c>
      <c r="P1250" t="s">
        <v>5891</v>
      </c>
      <c r="Q1250" t="s">
        <v>5896</v>
      </c>
      <c r="R1250">
        <v>78000</v>
      </c>
      <c r="S1250">
        <v>95000</v>
      </c>
      <c r="T1250">
        <v>0.1789</v>
      </c>
      <c r="U1250" t="s">
        <v>5893</v>
      </c>
      <c r="V1250">
        <v>12</v>
      </c>
      <c r="W1250" s="1">
        <v>45187</v>
      </c>
      <c r="X1250" t="s">
        <v>5894</v>
      </c>
      <c r="Y1250">
        <v>351</v>
      </c>
      <c r="Z1250">
        <v>112</v>
      </c>
      <c r="AA1250">
        <v>335</v>
      </c>
      <c r="AB1250">
        <v>32</v>
      </c>
      <c r="AC1250">
        <v>10</v>
      </c>
      <c r="AD1250">
        <v>2496000</v>
      </c>
      <c r="AE1250" t="s">
        <v>6025</v>
      </c>
      <c r="AF1250" s="1">
        <v>46203</v>
      </c>
      <c r="AG1250" t="s">
        <v>6680</v>
      </c>
      <c r="AH1250" t="s">
        <v>6027</v>
      </c>
      <c r="AI1250" t="s">
        <v>6028</v>
      </c>
      <c r="AJ1250" t="s">
        <v>6925</v>
      </c>
      <c r="AK1250">
        <v>95000</v>
      </c>
      <c r="AL1250">
        <v>7391</v>
      </c>
      <c r="AM1250">
        <v>87609</v>
      </c>
      <c r="AN1250">
        <v>78000</v>
      </c>
      <c r="AO1250">
        <v>9609</v>
      </c>
      <c r="AP1250">
        <v>0.10970000000000001</v>
      </c>
    </row>
    <row r="1251" spans="1:42" hidden="1" x14ac:dyDescent="0.35">
      <c r="A1251" t="s">
        <v>2010</v>
      </c>
      <c r="B1251" s="1">
        <v>45284</v>
      </c>
      <c r="C1251" t="s">
        <v>732</v>
      </c>
      <c r="D1251" t="s">
        <v>47</v>
      </c>
      <c r="E1251">
        <v>1</v>
      </c>
      <c r="F1251" t="s">
        <v>30</v>
      </c>
      <c r="G1251" t="s">
        <v>16</v>
      </c>
      <c r="H1251" t="s">
        <v>17</v>
      </c>
      <c r="I1251" t="s">
        <v>43</v>
      </c>
      <c r="J1251" t="s">
        <v>155</v>
      </c>
      <c r="K1251">
        <v>2023</v>
      </c>
      <c r="L1251" t="s">
        <v>51</v>
      </c>
      <c r="M1251" t="s">
        <v>5995</v>
      </c>
      <c r="N1251" t="s">
        <v>5989</v>
      </c>
      <c r="O1251" t="s">
        <v>5996</v>
      </c>
      <c r="P1251" t="s">
        <v>5997</v>
      </c>
      <c r="Q1251" t="s">
        <v>5998</v>
      </c>
      <c r="R1251">
        <v>280</v>
      </c>
      <c r="S1251">
        <v>450</v>
      </c>
      <c r="T1251">
        <v>0.37780000000000002</v>
      </c>
      <c r="U1251" t="s">
        <v>5909</v>
      </c>
      <c r="V1251">
        <v>6</v>
      </c>
      <c r="W1251" s="1">
        <v>45144</v>
      </c>
      <c r="X1251" t="s">
        <v>5894</v>
      </c>
      <c r="Y1251">
        <v>217</v>
      </c>
      <c r="Z1251">
        <v>86</v>
      </c>
      <c r="AA1251">
        <v>212</v>
      </c>
      <c r="AB1251">
        <v>73</v>
      </c>
      <c r="AC1251">
        <v>10</v>
      </c>
      <c r="AD1251">
        <v>20440</v>
      </c>
      <c r="AE1251" t="s">
        <v>6025</v>
      </c>
      <c r="AF1251" s="1">
        <v>46203</v>
      </c>
      <c r="AG1251" t="s">
        <v>6419</v>
      </c>
      <c r="AH1251" t="s">
        <v>6027</v>
      </c>
      <c r="AI1251" t="s">
        <v>6028</v>
      </c>
      <c r="AJ1251" t="s">
        <v>6925</v>
      </c>
      <c r="AK1251">
        <v>450</v>
      </c>
      <c r="AL1251">
        <v>60.8</v>
      </c>
      <c r="AM1251">
        <v>389.2</v>
      </c>
      <c r="AN1251">
        <v>280</v>
      </c>
      <c r="AO1251">
        <v>109.2</v>
      </c>
      <c r="AP1251">
        <v>0.28060000000000002</v>
      </c>
    </row>
    <row r="1252" spans="1:42" hidden="1" x14ac:dyDescent="0.35">
      <c r="A1252" t="s">
        <v>2011</v>
      </c>
      <c r="B1252" s="1">
        <v>45149</v>
      </c>
      <c r="C1252" t="s">
        <v>1985</v>
      </c>
      <c r="D1252" t="s">
        <v>78</v>
      </c>
      <c r="E1252">
        <v>2</v>
      </c>
      <c r="F1252" t="s">
        <v>48</v>
      </c>
      <c r="G1252" t="s">
        <v>16</v>
      </c>
      <c r="H1252" t="s">
        <v>17</v>
      </c>
      <c r="I1252" t="s">
        <v>33</v>
      </c>
      <c r="J1252" t="s">
        <v>59</v>
      </c>
      <c r="K1252">
        <v>2023</v>
      </c>
      <c r="L1252" t="s">
        <v>60</v>
      </c>
      <c r="M1252" t="s">
        <v>5992</v>
      </c>
      <c r="N1252" t="s">
        <v>5989</v>
      </c>
      <c r="O1252" t="s">
        <v>5993</v>
      </c>
      <c r="P1252" t="s">
        <v>5899</v>
      </c>
      <c r="Q1252" t="s">
        <v>5994</v>
      </c>
      <c r="R1252">
        <v>850</v>
      </c>
      <c r="S1252">
        <v>1200</v>
      </c>
      <c r="T1252">
        <v>0.29170000000000001</v>
      </c>
      <c r="U1252" t="s">
        <v>5901</v>
      </c>
      <c r="V1252">
        <v>6</v>
      </c>
      <c r="W1252" s="1">
        <v>45066</v>
      </c>
      <c r="X1252" t="s">
        <v>5894</v>
      </c>
      <c r="Y1252">
        <v>275</v>
      </c>
      <c r="Z1252">
        <v>92</v>
      </c>
      <c r="AA1252">
        <v>285</v>
      </c>
      <c r="AB1252">
        <v>78</v>
      </c>
      <c r="AC1252">
        <v>10</v>
      </c>
      <c r="AD1252">
        <v>66300</v>
      </c>
      <c r="AE1252" t="s">
        <v>6025</v>
      </c>
      <c r="AF1252" s="1">
        <v>46203</v>
      </c>
      <c r="AG1252" t="s">
        <v>6699</v>
      </c>
      <c r="AH1252" t="s">
        <v>6027</v>
      </c>
      <c r="AI1252" t="s">
        <v>6028</v>
      </c>
      <c r="AJ1252" t="s">
        <v>6925</v>
      </c>
      <c r="AK1252">
        <v>2400</v>
      </c>
      <c r="AL1252">
        <v>196.32</v>
      </c>
      <c r="AM1252">
        <v>2203.6799999999998</v>
      </c>
      <c r="AN1252">
        <v>1700</v>
      </c>
      <c r="AO1252">
        <v>503.68</v>
      </c>
      <c r="AP1252">
        <v>0.2286</v>
      </c>
    </row>
    <row r="1253" spans="1:42" hidden="1" x14ac:dyDescent="0.35">
      <c r="A1253" t="s">
        <v>2012</v>
      </c>
      <c r="B1253" s="1">
        <v>45086</v>
      </c>
      <c r="C1253" t="s">
        <v>458</v>
      </c>
      <c r="D1253" t="s">
        <v>118</v>
      </c>
      <c r="E1253">
        <v>1</v>
      </c>
      <c r="F1253" t="s">
        <v>30</v>
      </c>
      <c r="G1253" t="s">
        <v>96</v>
      </c>
      <c r="H1253" t="s">
        <v>32</v>
      </c>
      <c r="I1253" t="s">
        <v>43</v>
      </c>
      <c r="J1253" t="s">
        <v>34</v>
      </c>
      <c r="K1253">
        <v>2023</v>
      </c>
      <c r="L1253" t="s">
        <v>35</v>
      </c>
      <c r="M1253" t="s">
        <v>5902</v>
      </c>
      <c r="N1253" t="s">
        <v>5889</v>
      </c>
      <c r="O1253" t="s">
        <v>5898</v>
      </c>
      <c r="P1253" t="s">
        <v>5899</v>
      </c>
      <c r="Q1253" t="s">
        <v>5903</v>
      </c>
      <c r="R1253">
        <v>74000</v>
      </c>
      <c r="S1253">
        <v>88000</v>
      </c>
      <c r="T1253">
        <v>0.15909999999999999</v>
      </c>
      <c r="U1253" t="s">
        <v>5901</v>
      </c>
      <c r="V1253">
        <v>12</v>
      </c>
      <c r="W1253" s="1">
        <v>45459</v>
      </c>
      <c r="X1253" t="s">
        <v>5894</v>
      </c>
      <c r="Y1253">
        <v>214</v>
      </c>
      <c r="Z1253">
        <v>97</v>
      </c>
      <c r="AA1253">
        <v>218</v>
      </c>
      <c r="AB1253">
        <v>43</v>
      </c>
      <c r="AC1253">
        <v>10</v>
      </c>
      <c r="AD1253">
        <v>3182000</v>
      </c>
      <c r="AE1253" t="s">
        <v>6025</v>
      </c>
      <c r="AF1253" s="1">
        <v>46203</v>
      </c>
      <c r="AG1253" t="s">
        <v>6287</v>
      </c>
      <c r="AH1253" t="s">
        <v>6035</v>
      </c>
      <c r="AI1253" t="s">
        <v>6028</v>
      </c>
      <c r="AJ1253" t="s">
        <v>6924</v>
      </c>
      <c r="AK1253">
        <v>88000</v>
      </c>
      <c r="AL1253">
        <v>3229.6</v>
      </c>
      <c r="AM1253">
        <v>84770.4</v>
      </c>
      <c r="AN1253">
        <v>74000</v>
      </c>
      <c r="AO1253">
        <v>10770.4</v>
      </c>
      <c r="AP1253">
        <v>0.12709999999999999</v>
      </c>
    </row>
    <row r="1254" spans="1:42" hidden="1" x14ac:dyDescent="0.35">
      <c r="A1254" t="s">
        <v>2013</v>
      </c>
      <c r="B1254" s="1">
        <v>45028</v>
      </c>
      <c r="C1254" t="s">
        <v>992</v>
      </c>
      <c r="D1254" t="s">
        <v>38</v>
      </c>
      <c r="E1254">
        <v>1</v>
      </c>
      <c r="F1254" t="s">
        <v>24</v>
      </c>
      <c r="G1254" t="s">
        <v>16</v>
      </c>
      <c r="H1254" t="s">
        <v>17</v>
      </c>
      <c r="I1254" t="s">
        <v>18</v>
      </c>
      <c r="J1254" t="s">
        <v>44</v>
      </c>
      <c r="K1254">
        <v>2023</v>
      </c>
      <c r="L1254" t="s">
        <v>35</v>
      </c>
      <c r="M1254" t="s">
        <v>5981</v>
      </c>
      <c r="N1254" t="s">
        <v>5974</v>
      </c>
      <c r="O1254" t="s">
        <v>5982</v>
      </c>
      <c r="P1254" t="s">
        <v>5983</v>
      </c>
      <c r="Q1254" t="s">
        <v>5984</v>
      </c>
      <c r="R1254">
        <v>3700</v>
      </c>
      <c r="S1254">
        <v>4800</v>
      </c>
      <c r="T1254">
        <v>0.22919999999999999</v>
      </c>
      <c r="U1254" t="s">
        <v>5920</v>
      </c>
      <c r="V1254">
        <v>24</v>
      </c>
      <c r="W1254" s="1">
        <v>45552</v>
      </c>
      <c r="X1254" t="s">
        <v>5894</v>
      </c>
      <c r="Y1254">
        <v>158</v>
      </c>
      <c r="Z1254">
        <v>108</v>
      </c>
      <c r="AA1254">
        <v>132</v>
      </c>
      <c r="AB1254">
        <v>61</v>
      </c>
      <c r="AC1254">
        <v>10</v>
      </c>
      <c r="AD1254">
        <v>225700</v>
      </c>
      <c r="AE1254" t="s">
        <v>6025</v>
      </c>
      <c r="AF1254" s="1">
        <v>46203</v>
      </c>
      <c r="AG1254" t="s">
        <v>6506</v>
      </c>
      <c r="AH1254" t="s">
        <v>6035</v>
      </c>
      <c r="AI1254" t="s">
        <v>6028</v>
      </c>
      <c r="AJ1254" t="s">
        <v>6924</v>
      </c>
      <c r="AK1254">
        <v>4800</v>
      </c>
      <c r="AL1254">
        <v>499.68</v>
      </c>
      <c r="AM1254">
        <v>4300.32</v>
      </c>
      <c r="AN1254">
        <v>3700</v>
      </c>
      <c r="AO1254">
        <v>600.32000000000005</v>
      </c>
      <c r="AP1254">
        <v>0.1396</v>
      </c>
    </row>
    <row r="1255" spans="1:42" hidden="1" x14ac:dyDescent="0.35">
      <c r="A1255" t="s">
        <v>2014</v>
      </c>
      <c r="B1255" s="1">
        <v>44998</v>
      </c>
      <c r="C1255" t="s">
        <v>190</v>
      </c>
      <c r="D1255" t="s">
        <v>115</v>
      </c>
      <c r="E1255">
        <v>1</v>
      </c>
      <c r="F1255" t="s">
        <v>128</v>
      </c>
      <c r="G1255" t="s">
        <v>71</v>
      </c>
      <c r="H1255" t="s">
        <v>25</v>
      </c>
      <c r="I1255" t="s">
        <v>26</v>
      </c>
      <c r="J1255" t="s">
        <v>39</v>
      </c>
      <c r="K1255">
        <v>2023</v>
      </c>
      <c r="L1255" t="s">
        <v>20</v>
      </c>
      <c r="M1255" t="s">
        <v>5988</v>
      </c>
      <c r="N1255" t="s">
        <v>5989</v>
      </c>
      <c r="O1255" t="s">
        <v>5990</v>
      </c>
      <c r="P1255" t="s">
        <v>5907</v>
      </c>
      <c r="Q1255" t="s">
        <v>5991</v>
      </c>
      <c r="R1255">
        <v>1600</v>
      </c>
      <c r="S1255">
        <v>2200</v>
      </c>
      <c r="T1255">
        <v>0.2727</v>
      </c>
      <c r="U1255" t="s">
        <v>5909</v>
      </c>
      <c r="V1255">
        <v>6</v>
      </c>
      <c r="W1255" s="1">
        <v>45040</v>
      </c>
      <c r="X1255" t="s">
        <v>5894</v>
      </c>
      <c r="Y1255">
        <v>84</v>
      </c>
      <c r="Z1255">
        <v>117</v>
      </c>
      <c r="AA1255">
        <v>174</v>
      </c>
      <c r="AB1255">
        <v>47</v>
      </c>
      <c r="AC1255">
        <v>10</v>
      </c>
      <c r="AD1255">
        <v>75200</v>
      </c>
      <c r="AE1255" t="s">
        <v>6025</v>
      </c>
      <c r="AF1255" s="1">
        <v>46203</v>
      </c>
      <c r="AG1255" t="s">
        <v>6114</v>
      </c>
      <c r="AH1255" t="s">
        <v>6027</v>
      </c>
      <c r="AI1255" t="s">
        <v>6028</v>
      </c>
      <c r="AJ1255" t="s">
        <v>6924</v>
      </c>
      <c r="AK1255">
        <v>2200</v>
      </c>
      <c r="AL1255">
        <v>27.72</v>
      </c>
      <c r="AM1255">
        <v>2172.2800000000002</v>
      </c>
      <c r="AN1255">
        <v>1600</v>
      </c>
      <c r="AO1255">
        <v>572.28</v>
      </c>
      <c r="AP1255">
        <v>0.26340000000000002</v>
      </c>
    </row>
    <row r="1256" spans="1:42" hidden="1" x14ac:dyDescent="0.35">
      <c r="A1256" t="s">
        <v>2015</v>
      </c>
      <c r="B1256" s="1">
        <v>45083</v>
      </c>
      <c r="C1256" t="s">
        <v>1538</v>
      </c>
      <c r="D1256" t="s">
        <v>439</v>
      </c>
      <c r="E1256">
        <v>1</v>
      </c>
      <c r="F1256" t="s">
        <v>48</v>
      </c>
      <c r="G1256" t="s">
        <v>31</v>
      </c>
      <c r="H1256" t="s">
        <v>25</v>
      </c>
      <c r="I1256" t="s">
        <v>43</v>
      </c>
      <c r="J1256" t="s">
        <v>34</v>
      </c>
      <c r="K1256">
        <v>2023</v>
      </c>
      <c r="L1256" t="s">
        <v>35</v>
      </c>
      <c r="M1256" t="s">
        <v>5953</v>
      </c>
      <c r="N1256" t="s">
        <v>5949</v>
      </c>
      <c r="O1256" t="s">
        <v>5954</v>
      </c>
      <c r="P1256" t="s">
        <v>5951</v>
      </c>
      <c r="Q1256" t="s">
        <v>5955</v>
      </c>
      <c r="R1256">
        <v>1400</v>
      </c>
      <c r="S1256">
        <v>1900</v>
      </c>
      <c r="T1256">
        <v>0.26319999999999999</v>
      </c>
      <c r="U1256" t="s">
        <v>5940</v>
      </c>
      <c r="V1256">
        <v>12</v>
      </c>
      <c r="W1256" s="1">
        <v>44681</v>
      </c>
      <c r="X1256" t="s">
        <v>5894</v>
      </c>
      <c r="Y1256">
        <v>129</v>
      </c>
      <c r="Z1256">
        <v>73</v>
      </c>
      <c r="AA1256">
        <v>194</v>
      </c>
      <c r="AB1256">
        <v>7</v>
      </c>
      <c r="AC1256">
        <v>10</v>
      </c>
      <c r="AD1256">
        <v>9800</v>
      </c>
      <c r="AE1256" t="s">
        <v>6025</v>
      </c>
      <c r="AF1256" s="1">
        <v>46203</v>
      </c>
      <c r="AG1256" t="s">
        <v>6555</v>
      </c>
      <c r="AH1256" t="s">
        <v>6035</v>
      </c>
      <c r="AI1256" t="s">
        <v>6028</v>
      </c>
      <c r="AJ1256" t="s">
        <v>6924</v>
      </c>
      <c r="AK1256">
        <v>1900</v>
      </c>
      <c r="AL1256">
        <v>167.77</v>
      </c>
      <c r="AM1256">
        <v>1732.23</v>
      </c>
      <c r="AN1256">
        <v>1400</v>
      </c>
      <c r="AO1256">
        <v>332.23</v>
      </c>
      <c r="AP1256">
        <v>0.1918</v>
      </c>
    </row>
    <row r="1257" spans="1:42" hidden="1" x14ac:dyDescent="0.35">
      <c r="A1257" t="s">
        <v>2016</v>
      </c>
      <c r="B1257" s="1">
        <v>45224</v>
      </c>
      <c r="C1257" t="s">
        <v>959</v>
      </c>
      <c r="D1257" t="s">
        <v>100</v>
      </c>
      <c r="E1257">
        <v>2</v>
      </c>
      <c r="F1257" t="s">
        <v>58</v>
      </c>
      <c r="G1257" t="s">
        <v>16</v>
      </c>
      <c r="H1257" t="s">
        <v>25</v>
      </c>
      <c r="I1257" t="s">
        <v>43</v>
      </c>
      <c r="J1257" t="s">
        <v>55</v>
      </c>
      <c r="K1257">
        <v>2023</v>
      </c>
      <c r="L1257" t="s">
        <v>51</v>
      </c>
      <c r="M1257" t="s">
        <v>5941</v>
      </c>
      <c r="N1257" t="s">
        <v>5931</v>
      </c>
      <c r="O1257" t="s">
        <v>5942</v>
      </c>
      <c r="P1257" t="s">
        <v>5938</v>
      </c>
      <c r="Q1257" t="s">
        <v>5943</v>
      </c>
      <c r="R1257">
        <v>9800</v>
      </c>
      <c r="S1257">
        <v>12500</v>
      </c>
      <c r="T1257">
        <v>0.216</v>
      </c>
      <c r="U1257" t="s">
        <v>5940</v>
      </c>
      <c r="V1257">
        <v>6</v>
      </c>
      <c r="W1257" s="1">
        <v>45383</v>
      </c>
      <c r="X1257" t="s">
        <v>5894</v>
      </c>
      <c r="Y1257">
        <v>102</v>
      </c>
      <c r="Z1257">
        <v>94</v>
      </c>
      <c r="AA1257">
        <v>142</v>
      </c>
      <c r="AB1257">
        <v>76</v>
      </c>
      <c r="AC1257">
        <v>10</v>
      </c>
      <c r="AD1257">
        <v>744800</v>
      </c>
      <c r="AE1257" t="s">
        <v>6025</v>
      </c>
      <c r="AF1257" s="1">
        <v>46203</v>
      </c>
      <c r="AG1257" t="s">
        <v>6357</v>
      </c>
      <c r="AH1257" t="s">
        <v>6027</v>
      </c>
      <c r="AI1257" t="s">
        <v>6028</v>
      </c>
      <c r="AJ1257" t="s">
        <v>6925</v>
      </c>
      <c r="AK1257">
        <v>25000</v>
      </c>
      <c r="AL1257">
        <v>3717.5</v>
      </c>
      <c r="AM1257">
        <v>21282.5</v>
      </c>
      <c r="AN1257">
        <v>19600</v>
      </c>
      <c r="AO1257">
        <v>1682.5</v>
      </c>
      <c r="AP1257">
        <v>7.9100000000000004E-2</v>
      </c>
    </row>
    <row r="1258" spans="1:42" hidden="1" x14ac:dyDescent="0.35">
      <c r="A1258" t="s">
        <v>2017</v>
      </c>
      <c r="B1258" s="1">
        <v>45112</v>
      </c>
      <c r="C1258" t="s">
        <v>321</v>
      </c>
      <c r="D1258" t="s">
        <v>95</v>
      </c>
      <c r="E1258">
        <v>3</v>
      </c>
      <c r="F1258" t="s">
        <v>48</v>
      </c>
      <c r="G1258" t="s">
        <v>16</v>
      </c>
      <c r="H1258" t="s">
        <v>17</v>
      </c>
      <c r="I1258" t="s">
        <v>18</v>
      </c>
      <c r="J1258" t="s">
        <v>97</v>
      </c>
      <c r="K1258">
        <v>2023</v>
      </c>
      <c r="L1258" t="s">
        <v>60</v>
      </c>
      <c r="M1258" t="s">
        <v>5948</v>
      </c>
      <c r="N1258" t="s">
        <v>5949</v>
      </c>
      <c r="O1258" t="s">
        <v>5950</v>
      </c>
      <c r="P1258" t="s">
        <v>5951</v>
      </c>
      <c r="Q1258" t="s">
        <v>5952</v>
      </c>
      <c r="R1258">
        <v>2900</v>
      </c>
      <c r="S1258">
        <v>3800</v>
      </c>
      <c r="T1258">
        <v>0.23680000000000001</v>
      </c>
      <c r="U1258" t="s">
        <v>5940</v>
      </c>
      <c r="V1258">
        <v>12</v>
      </c>
      <c r="W1258" s="1">
        <v>45359</v>
      </c>
      <c r="X1258" t="s">
        <v>5894</v>
      </c>
      <c r="Y1258">
        <v>220</v>
      </c>
      <c r="Z1258">
        <v>49</v>
      </c>
      <c r="AA1258">
        <v>227</v>
      </c>
      <c r="AB1258">
        <v>23</v>
      </c>
      <c r="AC1258">
        <v>10</v>
      </c>
      <c r="AD1258">
        <v>66700</v>
      </c>
      <c r="AE1258" t="s">
        <v>6025</v>
      </c>
      <c r="AF1258" s="1">
        <v>46203</v>
      </c>
      <c r="AG1258" t="s">
        <v>6206</v>
      </c>
      <c r="AH1258" t="s">
        <v>6035</v>
      </c>
      <c r="AI1258" t="s">
        <v>6028</v>
      </c>
      <c r="AJ1258" t="s">
        <v>6925</v>
      </c>
      <c r="AK1258">
        <v>11400</v>
      </c>
      <c r="AL1258">
        <v>181.26</v>
      </c>
      <c r="AM1258">
        <v>11218.74</v>
      </c>
      <c r="AN1258">
        <v>8700</v>
      </c>
      <c r="AO1258">
        <v>2518.7399999999998</v>
      </c>
      <c r="AP1258">
        <v>0.22450000000000001</v>
      </c>
    </row>
    <row r="1259" spans="1:42" hidden="1" x14ac:dyDescent="0.35">
      <c r="A1259" t="s">
        <v>2018</v>
      </c>
      <c r="B1259" s="1">
        <v>45036</v>
      </c>
      <c r="C1259" t="s">
        <v>1918</v>
      </c>
      <c r="D1259" t="s">
        <v>188</v>
      </c>
      <c r="E1259">
        <v>2</v>
      </c>
      <c r="F1259" t="s">
        <v>58</v>
      </c>
      <c r="G1259" t="s">
        <v>16</v>
      </c>
      <c r="H1259" t="s">
        <v>17</v>
      </c>
      <c r="I1259" t="s">
        <v>18</v>
      </c>
      <c r="J1259" t="s">
        <v>44</v>
      </c>
      <c r="K1259">
        <v>2023</v>
      </c>
      <c r="L1259" t="s">
        <v>35</v>
      </c>
      <c r="M1259" t="s">
        <v>5936</v>
      </c>
      <c r="N1259" t="s">
        <v>5931</v>
      </c>
      <c r="O1259" t="s">
        <v>5937</v>
      </c>
      <c r="P1259" t="s">
        <v>5938</v>
      </c>
      <c r="Q1259" t="s">
        <v>5939</v>
      </c>
      <c r="R1259">
        <v>3400</v>
      </c>
      <c r="S1259">
        <v>4500</v>
      </c>
      <c r="T1259">
        <v>0.24440000000000001</v>
      </c>
      <c r="U1259" t="s">
        <v>5940</v>
      </c>
      <c r="V1259">
        <v>6</v>
      </c>
      <c r="W1259" s="1">
        <v>45061</v>
      </c>
      <c r="X1259" t="s">
        <v>5894</v>
      </c>
      <c r="Y1259">
        <v>200</v>
      </c>
      <c r="Z1259">
        <v>91</v>
      </c>
      <c r="AA1259">
        <v>223</v>
      </c>
      <c r="AB1259">
        <v>18</v>
      </c>
      <c r="AC1259">
        <v>10</v>
      </c>
      <c r="AD1259">
        <v>61200</v>
      </c>
      <c r="AE1259" t="s">
        <v>6025</v>
      </c>
      <c r="AF1259" s="1">
        <v>46203</v>
      </c>
      <c r="AG1259" t="s">
        <v>6684</v>
      </c>
      <c r="AH1259" t="s">
        <v>6027</v>
      </c>
      <c r="AI1259" t="s">
        <v>6028</v>
      </c>
      <c r="AJ1259" t="s">
        <v>6924</v>
      </c>
      <c r="AK1259">
        <v>9000</v>
      </c>
      <c r="AL1259">
        <v>1047.5999999999999</v>
      </c>
      <c r="AM1259">
        <v>7952.4</v>
      </c>
      <c r="AN1259">
        <v>6800</v>
      </c>
      <c r="AO1259">
        <v>1152.4000000000001</v>
      </c>
      <c r="AP1259">
        <v>0.1449</v>
      </c>
    </row>
    <row r="1260" spans="1:42" hidden="1" x14ac:dyDescent="0.35">
      <c r="A1260" t="s">
        <v>2019</v>
      </c>
      <c r="B1260" s="1">
        <v>45204</v>
      </c>
      <c r="C1260" t="s">
        <v>448</v>
      </c>
      <c r="D1260" t="s">
        <v>183</v>
      </c>
      <c r="E1260">
        <v>1</v>
      </c>
      <c r="F1260" t="s">
        <v>24</v>
      </c>
      <c r="G1260" t="s">
        <v>96</v>
      </c>
      <c r="H1260" t="s">
        <v>25</v>
      </c>
      <c r="I1260" t="s">
        <v>33</v>
      </c>
      <c r="J1260" t="s">
        <v>55</v>
      </c>
      <c r="K1260">
        <v>2023</v>
      </c>
      <c r="L1260" t="s">
        <v>51</v>
      </c>
      <c r="M1260" t="s">
        <v>6010</v>
      </c>
      <c r="N1260" t="s">
        <v>5949</v>
      </c>
      <c r="O1260" t="s">
        <v>6011</v>
      </c>
      <c r="P1260" t="s">
        <v>6012</v>
      </c>
      <c r="Q1260" t="s">
        <v>6013</v>
      </c>
      <c r="R1260">
        <v>2700</v>
      </c>
      <c r="S1260">
        <v>3500</v>
      </c>
      <c r="T1260">
        <v>0.2286</v>
      </c>
      <c r="U1260" t="s">
        <v>5920</v>
      </c>
      <c r="V1260">
        <v>12</v>
      </c>
      <c r="W1260" s="1">
        <v>45369</v>
      </c>
      <c r="X1260" t="s">
        <v>5894</v>
      </c>
      <c r="Y1260">
        <v>71</v>
      </c>
      <c r="Z1260">
        <v>95</v>
      </c>
      <c r="AA1260">
        <v>147</v>
      </c>
      <c r="AB1260">
        <v>51</v>
      </c>
      <c r="AC1260">
        <v>10</v>
      </c>
      <c r="AD1260">
        <v>137700</v>
      </c>
      <c r="AE1260" t="s">
        <v>6025</v>
      </c>
      <c r="AF1260" s="1">
        <v>46203</v>
      </c>
      <c r="AG1260" t="s">
        <v>6142</v>
      </c>
      <c r="AH1260" t="s">
        <v>6027</v>
      </c>
      <c r="AI1260" t="s">
        <v>6028</v>
      </c>
      <c r="AJ1260" t="s">
        <v>6925</v>
      </c>
      <c r="AK1260">
        <v>3500</v>
      </c>
      <c r="AL1260">
        <v>12.6</v>
      </c>
      <c r="AM1260">
        <v>3487.4</v>
      </c>
      <c r="AN1260">
        <v>2700</v>
      </c>
      <c r="AO1260">
        <v>787.4</v>
      </c>
      <c r="AP1260">
        <v>0.2258</v>
      </c>
    </row>
    <row r="1261" spans="1:42" hidden="1" x14ac:dyDescent="0.35">
      <c r="A1261" t="s">
        <v>2020</v>
      </c>
      <c r="B1261" s="1">
        <v>45064</v>
      </c>
      <c r="C1261" t="s">
        <v>1076</v>
      </c>
      <c r="D1261" t="s">
        <v>108</v>
      </c>
      <c r="E1261">
        <v>1</v>
      </c>
      <c r="F1261" t="s">
        <v>128</v>
      </c>
      <c r="G1261" t="s">
        <v>71</v>
      </c>
      <c r="H1261" t="s">
        <v>49</v>
      </c>
      <c r="I1261" t="s">
        <v>26</v>
      </c>
      <c r="J1261" t="s">
        <v>75</v>
      </c>
      <c r="K1261">
        <v>2023</v>
      </c>
      <c r="L1261" t="s">
        <v>35</v>
      </c>
      <c r="M1261" t="s">
        <v>5977</v>
      </c>
      <c r="N1261" t="s">
        <v>5974</v>
      </c>
      <c r="O1261" t="s">
        <v>5978</v>
      </c>
      <c r="P1261" t="s">
        <v>5979</v>
      </c>
      <c r="Q1261" t="s">
        <v>5980</v>
      </c>
      <c r="R1261">
        <v>3000</v>
      </c>
      <c r="S1261">
        <v>3900</v>
      </c>
      <c r="T1261">
        <v>0.23080000000000001</v>
      </c>
      <c r="U1261" t="s">
        <v>5920</v>
      </c>
      <c r="V1261">
        <v>36</v>
      </c>
      <c r="W1261" s="1">
        <v>44816</v>
      </c>
      <c r="X1261" t="s">
        <v>5894</v>
      </c>
      <c r="Y1261">
        <v>237</v>
      </c>
      <c r="Z1261">
        <v>110</v>
      </c>
      <c r="AA1261">
        <v>240</v>
      </c>
      <c r="AB1261">
        <v>48</v>
      </c>
      <c r="AC1261">
        <v>10</v>
      </c>
      <c r="AD1261">
        <v>144000</v>
      </c>
      <c r="AE1261" t="s">
        <v>6025</v>
      </c>
      <c r="AF1261" s="1">
        <v>46203</v>
      </c>
      <c r="AG1261" t="s">
        <v>6364</v>
      </c>
      <c r="AH1261" t="s">
        <v>6027</v>
      </c>
      <c r="AI1261" t="s">
        <v>6028</v>
      </c>
      <c r="AJ1261" t="s">
        <v>6924</v>
      </c>
      <c r="AK1261">
        <v>3900</v>
      </c>
      <c r="AL1261">
        <v>242.58</v>
      </c>
      <c r="AM1261">
        <v>3657.42</v>
      </c>
      <c r="AN1261">
        <v>3000</v>
      </c>
      <c r="AO1261">
        <v>657.42</v>
      </c>
      <c r="AP1261">
        <v>0.1797</v>
      </c>
    </row>
    <row r="1262" spans="1:42" hidden="1" x14ac:dyDescent="0.35">
      <c r="A1262" t="s">
        <v>2021</v>
      </c>
      <c r="B1262" s="1">
        <v>45208</v>
      </c>
      <c r="C1262" t="s">
        <v>476</v>
      </c>
      <c r="D1262" t="s">
        <v>377</v>
      </c>
      <c r="E1262">
        <v>1</v>
      </c>
      <c r="F1262" t="s">
        <v>24</v>
      </c>
      <c r="G1262" t="s">
        <v>31</v>
      </c>
      <c r="H1262" t="s">
        <v>32</v>
      </c>
      <c r="I1262" t="s">
        <v>26</v>
      </c>
      <c r="J1262" t="s">
        <v>55</v>
      </c>
      <c r="K1262">
        <v>2023</v>
      </c>
      <c r="L1262" t="s">
        <v>51</v>
      </c>
      <c r="M1262" t="s">
        <v>6007</v>
      </c>
      <c r="N1262" t="s">
        <v>5889</v>
      </c>
      <c r="O1262" t="s">
        <v>6008</v>
      </c>
      <c r="P1262" t="s">
        <v>5899</v>
      </c>
      <c r="Q1262" t="s">
        <v>6009</v>
      </c>
      <c r="R1262">
        <v>12000</v>
      </c>
      <c r="S1262">
        <v>15000</v>
      </c>
      <c r="T1262">
        <v>0.2</v>
      </c>
      <c r="U1262" t="s">
        <v>5901</v>
      </c>
      <c r="V1262">
        <v>12</v>
      </c>
      <c r="W1262" s="1">
        <v>45557</v>
      </c>
      <c r="X1262" t="s">
        <v>5894</v>
      </c>
      <c r="Y1262">
        <v>118</v>
      </c>
      <c r="Z1262">
        <v>87</v>
      </c>
      <c r="AA1262">
        <v>209</v>
      </c>
      <c r="AB1262">
        <v>10</v>
      </c>
      <c r="AC1262">
        <v>10</v>
      </c>
      <c r="AD1262">
        <v>120000</v>
      </c>
      <c r="AE1262" t="s">
        <v>6025</v>
      </c>
      <c r="AF1262" s="1">
        <v>46203</v>
      </c>
      <c r="AG1262" t="s">
        <v>6295</v>
      </c>
      <c r="AH1262" t="s">
        <v>6027</v>
      </c>
      <c r="AI1262" t="s">
        <v>6028</v>
      </c>
      <c r="AJ1262" t="s">
        <v>6925</v>
      </c>
      <c r="AK1262">
        <v>15000</v>
      </c>
      <c r="AL1262">
        <v>1579.5</v>
      </c>
      <c r="AM1262">
        <v>13420.5</v>
      </c>
      <c r="AN1262">
        <v>12000</v>
      </c>
      <c r="AO1262">
        <v>1420.5</v>
      </c>
      <c r="AP1262">
        <v>0.10580000000000001</v>
      </c>
    </row>
    <row r="1263" spans="1:42" hidden="1" x14ac:dyDescent="0.35">
      <c r="A1263" t="s">
        <v>2022</v>
      </c>
      <c r="B1263" s="1">
        <v>45187</v>
      </c>
      <c r="C1263" t="s">
        <v>645</v>
      </c>
      <c r="D1263" t="s">
        <v>137</v>
      </c>
      <c r="E1263">
        <v>1</v>
      </c>
      <c r="F1263" t="s">
        <v>48</v>
      </c>
      <c r="G1263" t="s">
        <v>96</v>
      </c>
      <c r="H1263" t="s">
        <v>25</v>
      </c>
      <c r="I1263" t="s">
        <v>33</v>
      </c>
      <c r="J1263" t="s">
        <v>109</v>
      </c>
      <c r="K1263">
        <v>2023</v>
      </c>
      <c r="L1263" t="s">
        <v>60</v>
      </c>
      <c r="M1263" t="s">
        <v>5930</v>
      </c>
      <c r="N1263" t="s">
        <v>5931</v>
      </c>
      <c r="O1263" t="s">
        <v>5932</v>
      </c>
      <c r="P1263" t="s">
        <v>5891</v>
      </c>
      <c r="Q1263" t="s">
        <v>5933</v>
      </c>
      <c r="R1263">
        <v>14800</v>
      </c>
      <c r="S1263">
        <v>18500</v>
      </c>
      <c r="T1263">
        <v>0.2</v>
      </c>
      <c r="U1263" t="s">
        <v>5893</v>
      </c>
      <c r="V1263">
        <v>12</v>
      </c>
      <c r="W1263" s="1">
        <v>45474</v>
      </c>
      <c r="X1263" t="s">
        <v>5894</v>
      </c>
      <c r="Y1263">
        <v>213</v>
      </c>
      <c r="Z1263">
        <v>93</v>
      </c>
      <c r="AA1263">
        <v>278</v>
      </c>
      <c r="AB1263">
        <v>42</v>
      </c>
      <c r="AC1263">
        <v>10</v>
      </c>
      <c r="AD1263">
        <v>621600</v>
      </c>
      <c r="AE1263" t="s">
        <v>6025</v>
      </c>
      <c r="AF1263" s="1">
        <v>46203</v>
      </c>
      <c r="AG1263" t="s">
        <v>6382</v>
      </c>
      <c r="AH1263" t="s">
        <v>6027</v>
      </c>
      <c r="AI1263" t="s">
        <v>6028</v>
      </c>
      <c r="AJ1263" t="s">
        <v>6925</v>
      </c>
      <c r="AK1263">
        <v>18500</v>
      </c>
      <c r="AL1263">
        <v>1439.3</v>
      </c>
      <c r="AM1263">
        <v>17060.7</v>
      </c>
      <c r="AN1263">
        <v>14800</v>
      </c>
      <c r="AO1263">
        <v>2260.6999999999998</v>
      </c>
      <c r="AP1263">
        <v>0.13250000000000001</v>
      </c>
    </row>
    <row r="1264" spans="1:42" hidden="1" x14ac:dyDescent="0.35">
      <c r="A1264" t="s">
        <v>2023</v>
      </c>
      <c r="B1264" s="1">
        <v>45187</v>
      </c>
      <c r="C1264" t="s">
        <v>1635</v>
      </c>
      <c r="D1264" t="s">
        <v>29</v>
      </c>
      <c r="E1264">
        <v>1</v>
      </c>
      <c r="F1264" t="s">
        <v>24</v>
      </c>
      <c r="G1264" t="s">
        <v>96</v>
      </c>
      <c r="H1264" t="s">
        <v>17</v>
      </c>
      <c r="I1264" t="s">
        <v>33</v>
      </c>
      <c r="J1264" t="s">
        <v>109</v>
      </c>
      <c r="K1264">
        <v>2023</v>
      </c>
      <c r="L1264" t="s">
        <v>60</v>
      </c>
      <c r="M1264" t="s">
        <v>5985</v>
      </c>
      <c r="N1264" t="s">
        <v>5974</v>
      </c>
      <c r="O1264" t="s">
        <v>5986</v>
      </c>
      <c r="P1264" t="s">
        <v>5979</v>
      </c>
      <c r="Q1264" t="s">
        <v>5987</v>
      </c>
      <c r="R1264">
        <v>500</v>
      </c>
      <c r="S1264">
        <v>750</v>
      </c>
      <c r="T1264">
        <v>0.33329999999999999</v>
      </c>
      <c r="U1264" t="s">
        <v>5920</v>
      </c>
      <c r="V1264">
        <v>24</v>
      </c>
      <c r="W1264" s="1">
        <v>45007</v>
      </c>
      <c r="X1264" t="s">
        <v>5894</v>
      </c>
      <c r="Y1264">
        <v>294</v>
      </c>
      <c r="Z1264">
        <v>81</v>
      </c>
      <c r="AA1264">
        <v>264</v>
      </c>
      <c r="AB1264">
        <v>82</v>
      </c>
      <c r="AC1264">
        <v>10</v>
      </c>
      <c r="AD1264">
        <v>41000</v>
      </c>
      <c r="AE1264" t="s">
        <v>6025</v>
      </c>
      <c r="AF1264" s="1">
        <v>46203</v>
      </c>
      <c r="AG1264" t="s">
        <v>6607</v>
      </c>
      <c r="AH1264" t="s">
        <v>6035</v>
      </c>
      <c r="AI1264" t="s">
        <v>6028</v>
      </c>
      <c r="AJ1264" t="s">
        <v>6925</v>
      </c>
      <c r="AK1264">
        <v>750</v>
      </c>
      <c r="AL1264">
        <v>19.88</v>
      </c>
      <c r="AM1264">
        <v>730.12</v>
      </c>
      <c r="AN1264">
        <v>500</v>
      </c>
      <c r="AO1264">
        <v>230.12</v>
      </c>
      <c r="AP1264">
        <v>0.31519999999999998</v>
      </c>
    </row>
    <row r="1265" spans="1:42" hidden="1" x14ac:dyDescent="0.35">
      <c r="A1265" t="s">
        <v>2024</v>
      </c>
      <c r="B1265" s="1">
        <v>45284</v>
      </c>
      <c r="C1265" t="s">
        <v>114</v>
      </c>
      <c r="D1265" t="s">
        <v>137</v>
      </c>
      <c r="E1265">
        <v>1</v>
      </c>
      <c r="F1265" t="s">
        <v>24</v>
      </c>
      <c r="G1265" t="s">
        <v>71</v>
      </c>
      <c r="H1265" t="s">
        <v>17</v>
      </c>
      <c r="I1265" t="s">
        <v>18</v>
      </c>
      <c r="J1265" t="s">
        <v>155</v>
      </c>
      <c r="K1265">
        <v>2023</v>
      </c>
      <c r="L1265" t="s">
        <v>51</v>
      </c>
      <c r="M1265" t="s">
        <v>5930</v>
      </c>
      <c r="N1265" t="s">
        <v>5931</v>
      </c>
      <c r="O1265" t="s">
        <v>5932</v>
      </c>
      <c r="P1265" t="s">
        <v>5891</v>
      </c>
      <c r="Q1265" t="s">
        <v>5933</v>
      </c>
      <c r="R1265">
        <v>14800</v>
      </c>
      <c r="S1265">
        <v>18500</v>
      </c>
      <c r="T1265">
        <v>0.2</v>
      </c>
      <c r="U1265" t="s">
        <v>5893</v>
      </c>
      <c r="V1265">
        <v>12</v>
      </c>
      <c r="W1265" s="1">
        <v>45474</v>
      </c>
      <c r="X1265" t="s">
        <v>5894</v>
      </c>
      <c r="Y1265">
        <v>213</v>
      </c>
      <c r="Z1265">
        <v>93</v>
      </c>
      <c r="AA1265">
        <v>278</v>
      </c>
      <c r="AB1265">
        <v>42</v>
      </c>
      <c r="AC1265">
        <v>10</v>
      </c>
      <c r="AD1265">
        <v>621600</v>
      </c>
      <c r="AE1265" t="s">
        <v>6025</v>
      </c>
      <c r="AF1265" s="1">
        <v>46203</v>
      </c>
      <c r="AG1265" t="s">
        <v>6084</v>
      </c>
      <c r="AH1265" t="s">
        <v>6035</v>
      </c>
      <c r="AI1265" t="s">
        <v>6028</v>
      </c>
      <c r="AJ1265" t="s">
        <v>6925</v>
      </c>
      <c r="AK1265">
        <v>18500</v>
      </c>
      <c r="AL1265">
        <v>2046.1</v>
      </c>
      <c r="AM1265">
        <v>16453.900000000001</v>
      </c>
      <c r="AN1265">
        <v>14800</v>
      </c>
      <c r="AO1265">
        <v>1653.9</v>
      </c>
      <c r="AP1265">
        <v>0.10050000000000001</v>
      </c>
    </row>
    <row r="1266" spans="1:42" x14ac:dyDescent="0.35">
      <c r="A1266" t="s">
        <v>2025</v>
      </c>
      <c r="B1266" s="1">
        <v>45162</v>
      </c>
      <c r="C1266" t="s">
        <v>1017</v>
      </c>
      <c r="D1266" t="s">
        <v>54</v>
      </c>
      <c r="E1266">
        <v>4</v>
      </c>
      <c r="F1266" t="s">
        <v>24</v>
      </c>
      <c r="G1266" t="s">
        <v>71</v>
      </c>
      <c r="H1266" t="s">
        <v>17</v>
      </c>
      <c r="I1266" t="s">
        <v>43</v>
      </c>
      <c r="J1266" t="s">
        <v>59</v>
      </c>
      <c r="K1266">
        <v>2023</v>
      </c>
      <c r="L1266" t="s">
        <v>60</v>
      </c>
      <c r="M1266" t="s">
        <v>5888</v>
      </c>
      <c r="N1266" t="s">
        <v>5889</v>
      </c>
      <c r="O1266" t="s">
        <v>5890</v>
      </c>
      <c r="P1266" t="s">
        <v>5891</v>
      </c>
      <c r="Q1266" t="s">
        <v>5892</v>
      </c>
      <c r="R1266">
        <v>52000</v>
      </c>
      <c r="S1266">
        <v>65000</v>
      </c>
      <c r="T1266">
        <v>0.2</v>
      </c>
      <c r="U1266" t="s">
        <v>5893</v>
      </c>
      <c r="V1266">
        <v>12</v>
      </c>
      <c r="W1266" s="1">
        <v>45506</v>
      </c>
      <c r="X1266" t="s">
        <v>5894</v>
      </c>
      <c r="Y1266">
        <v>302</v>
      </c>
      <c r="Z1266">
        <v>109</v>
      </c>
      <c r="AA1266">
        <v>415</v>
      </c>
      <c r="AB1266">
        <v>0</v>
      </c>
      <c r="AC1266">
        <v>10</v>
      </c>
      <c r="AD1266">
        <v>0</v>
      </c>
      <c r="AE1266" t="s">
        <v>6029</v>
      </c>
      <c r="AF1266" s="1">
        <v>46203</v>
      </c>
      <c r="AG1266" t="s">
        <v>6515</v>
      </c>
      <c r="AH1266" t="s">
        <v>6027</v>
      </c>
      <c r="AI1266" t="s">
        <v>6028</v>
      </c>
      <c r="AJ1266" t="s">
        <v>6925</v>
      </c>
      <c r="AK1266">
        <v>260000</v>
      </c>
      <c r="AL1266">
        <v>32214</v>
      </c>
      <c r="AM1266">
        <v>227786</v>
      </c>
      <c r="AN1266">
        <v>208000</v>
      </c>
      <c r="AO1266">
        <v>19786</v>
      </c>
      <c r="AP1266">
        <v>8.6900000000000005E-2</v>
      </c>
    </row>
    <row r="1267" spans="1:42" hidden="1" x14ac:dyDescent="0.35">
      <c r="A1267" t="s">
        <v>2026</v>
      </c>
      <c r="B1267" s="1">
        <v>45062</v>
      </c>
      <c r="C1267" t="s">
        <v>177</v>
      </c>
      <c r="D1267" t="s">
        <v>377</v>
      </c>
      <c r="E1267">
        <v>1</v>
      </c>
      <c r="F1267" t="s">
        <v>128</v>
      </c>
      <c r="G1267" t="s">
        <v>16</v>
      </c>
      <c r="H1267" t="s">
        <v>17</v>
      </c>
      <c r="I1267" t="s">
        <v>43</v>
      </c>
      <c r="J1267" t="s">
        <v>75</v>
      </c>
      <c r="K1267">
        <v>2023</v>
      </c>
      <c r="L1267" t="s">
        <v>35</v>
      </c>
      <c r="M1267" t="s">
        <v>6007</v>
      </c>
      <c r="N1267" t="s">
        <v>5889</v>
      </c>
      <c r="O1267" t="s">
        <v>6008</v>
      </c>
      <c r="P1267" t="s">
        <v>5899</v>
      </c>
      <c r="Q1267" t="s">
        <v>6009</v>
      </c>
      <c r="R1267">
        <v>12000</v>
      </c>
      <c r="S1267">
        <v>15000</v>
      </c>
      <c r="T1267">
        <v>0.2</v>
      </c>
      <c r="U1267" t="s">
        <v>5901</v>
      </c>
      <c r="V1267">
        <v>12</v>
      </c>
      <c r="W1267" s="1">
        <v>45557</v>
      </c>
      <c r="X1267" t="s">
        <v>5894</v>
      </c>
      <c r="Y1267">
        <v>118</v>
      </c>
      <c r="Z1267">
        <v>87</v>
      </c>
      <c r="AA1267">
        <v>209</v>
      </c>
      <c r="AB1267">
        <v>10</v>
      </c>
      <c r="AC1267">
        <v>10</v>
      </c>
      <c r="AD1267">
        <v>120000</v>
      </c>
      <c r="AE1267" t="s">
        <v>6025</v>
      </c>
      <c r="AF1267" s="1">
        <v>46203</v>
      </c>
      <c r="AG1267" t="s">
        <v>6108</v>
      </c>
      <c r="AH1267" t="s">
        <v>6027</v>
      </c>
      <c r="AI1267" t="s">
        <v>6028</v>
      </c>
      <c r="AJ1267" t="s">
        <v>6924</v>
      </c>
      <c r="AK1267">
        <v>15000</v>
      </c>
      <c r="AL1267">
        <v>259.5</v>
      </c>
      <c r="AM1267">
        <v>14740.5</v>
      </c>
      <c r="AN1267">
        <v>12000</v>
      </c>
      <c r="AO1267">
        <v>2740.5</v>
      </c>
      <c r="AP1267">
        <v>0.18590000000000001</v>
      </c>
    </row>
    <row r="1268" spans="1:42" hidden="1" x14ac:dyDescent="0.35">
      <c r="A1268" t="s">
        <v>2027</v>
      </c>
      <c r="B1268" s="1">
        <v>45010</v>
      </c>
      <c r="C1268" t="s">
        <v>2028</v>
      </c>
      <c r="D1268" t="s">
        <v>439</v>
      </c>
      <c r="E1268">
        <v>3</v>
      </c>
      <c r="F1268" t="s">
        <v>30</v>
      </c>
      <c r="G1268" t="s">
        <v>31</v>
      </c>
      <c r="H1268" t="s">
        <v>17</v>
      </c>
      <c r="I1268" t="s">
        <v>18</v>
      </c>
      <c r="J1268" t="s">
        <v>39</v>
      </c>
      <c r="K1268">
        <v>2023</v>
      </c>
      <c r="L1268" t="s">
        <v>20</v>
      </c>
      <c r="M1268" t="s">
        <v>5953</v>
      </c>
      <c r="N1268" t="s">
        <v>5949</v>
      </c>
      <c r="O1268" t="s">
        <v>5954</v>
      </c>
      <c r="P1268" t="s">
        <v>5951</v>
      </c>
      <c r="Q1268" t="s">
        <v>5955</v>
      </c>
      <c r="R1268">
        <v>1400</v>
      </c>
      <c r="S1268">
        <v>1900</v>
      </c>
      <c r="T1268">
        <v>0.26319999999999999</v>
      </c>
      <c r="U1268" t="s">
        <v>5940</v>
      </c>
      <c r="V1268">
        <v>12</v>
      </c>
      <c r="W1268" s="1">
        <v>44681</v>
      </c>
      <c r="X1268" t="s">
        <v>5894</v>
      </c>
      <c r="Y1268">
        <v>129</v>
      </c>
      <c r="Z1268">
        <v>73</v>
      </c>
      <c r="AA1268">
        <v>194</v>
      </c>
      <c r="AB1268">
        <v>7</v>
      </c>
      <c r="AC1268">
        <v>10</v>
      </c>
      <c r="AD1268">
        <v>9800</v>
      </c>
      <c r="AE1268" t="s">
        <v>6025</v>
      </c>
      <c r="AF1268" s="1">
        <v>46203</v>
      </c>
      <c r="AG1268" t="s">
        <v>6707</v>
      </c>
      <c r="AH1268" t="s">
        <v>6027</v>
      </c>
      <c r="AI1268" t="s">
        <v>6028</v>
      </c>
      <c r="AJ1268" t="s">
        <v>6924</v>
      </c>
      <c r="AK1268">
        <v>5700</v>
      </c>
      <c r="AL1268">
        <v>491.34</v>
      </c>
      <c r="AM1268">
        <v>5208.66</v>
      </c>
      <c r="AN1268">
        <v>4200</v>
      </c>
      <c r="AO1268">
        <v>1008.66</v>
      </c>
      <c r="AP1268">
        <v>0.19370000000000001</v>
      </c>
    </row>
    <row r="1269" spans="1:42" hidden="1" x14ac:dyDescent="0.35">
      <c r="A1269" t="s">
        <v>2029</v>
      </c>
      <c r="B1269" s="1">
        <v>45007</v>
      </c>
      <c r="C1269" t="s">
        <v>1644</v>
      </c>
      <c r="D1269" t="s">
        <v>180</v>
      </c>
      <c r="E1269">
        <v>1</v>
      </c>
      <c r="F1269" t="s">
        <v>30</v>
      </c>
      <c r="G1269" t="s">
        <v>16</v>
      </c>
      <c r="H1269" t="s">
        <v>25</v>
      </c>
      <c r="I1269" t="s">
        <v>26</v>
      </c>
      <c r="J1269" t="s">
        <v>39</v>
      </c>
      <c r="K1269">
        <v>2023</v>
      </c>
      <c r="L1269" t="s">
        <v>20</v>
      </c>
      <c r="M1269" t="s">
        <v>5956</v>
      </c>
      <c r="N1269" t="s">
        <v>5949</v>
      </c>
      <c r="O1269" t="s">
        <v>5957</v>
      </c>
      <c r="P1269" t="s">
        <v>5958</v>
      </c>
      <c r="Q1269" t="s">
        <v>5959</v>
      </c>
      <c r="R1269">
        <v>3100</v>
      </c>
      <c r="S1269">
        <v>4200</v>
      </c>
      <c r="T1269">
        <v>0.26190000000000002</v>
      </c>
      <c r="U1269" t="s">
        <v>5909</v>
      </c>
      <c r="V1269">
        <v>12</v>
      </c>
      <c r="W1269" s="1">
        <v>45029</v>
      </c>
      <c r="X1269" t="s">
        <v>5894</v>
      </c>
      <c r="Y1269">
        <v>165</v>
      </c>
      <c r="Z1269">
        <v>119</v>
      </c>
      <c r="AA1269">
        <v>218</v>
      </c>
      <c r="AB1269">
        <v>22</v>
      </c>
      <c r="AC1269">
        <v>10</v>
      </c>
      <c r="AD1269">
        <v>68200</v>
      </c>
      <c r="AE1269" t="s">
        <v>6025</v>
      </c>
      <c r="AF1269" s="1">
        <v>46203</v>
      </c>
      <c r="AG1269" t="s">
        <v>6611</v>
      </c>
      <c r="AH1269" t="s">
        <v>6027</v>
      </c>
      <c r="AI1269" t="s">
        <v>6028</v>
      </c>
      <c r="AJ1269" t="s">
        <v>6924</v>
      </c>
      <c r="AK1269">
        <v>4200</v>
      </c>
      <c r="AL1269">
        <v>241.5</v>
      </c>
      <c r="AM1269">
        <v>3958.5</v>
      </c>
      <c r="AN1269">
        <v>3100</v>
      </c>
      <c r="AO1269">
        <v>858.5</v>
      </c>
      <c r="AP1269">
        <v>0.21690000000000001</v>
      </c>
    </row>
    <row r="1270" spans="1:42" hidden="1" x14ac:dyDescent="0.35">
      <c r="A1270" t="s">
        <v>2030</v>
      </c>
      <c r="B1270" s="1">
        <v>45269</v>
      </c>
      <c r="C1270" t="s">
        <v>1029</v>
      </c>
      <c r="D1270" t="s">
        <v>74</v>
      </c>
      <c r="E1270">
        <v>1</v>
      </c>
      <c r="F1270" t="s">
        <v>128</v>
      </c>
      <c r="G1270" t="s">
        <v>71</v>
      </c>
      <c r="H1270" t="s">
        <v>32</v>
      </c>
      <c r="I1270" t="s">
        <v>18</v>
      </c>
      <c r="J1270" t="s">
        <v>155</v>
      </c>
      <c r="K1270">
        <v>2023</v>
      </c>
      <c r="L1270" t="s">
        <v>51</v>
      </c>
      <c r="M1270" t="s">
        <v>5963</v>
      </c>
      <c r="N1270" t="s">
        <v>5949</v>
      </c>
      <c r="O1270" t="s">
        <v>5964</v>
      </c>
      <c r="P1270" t="s">
        <v>5951</v>
      </c>
      <c r="Q1270" t="s">
        <v>5965</v>
      </c>
      <c r="R1270">
        <v>5700</v>
      </c>
      <c r="S1270">
        <v>7500</v>
      </c>
      <c r="T1270">
        <v>0.24</v>
      </c>
      <c r="U1270" t="s">
        <v>5940</v>
      </c>
      <c r="V1270">
        <v>12</v>
      </c>
      <c r="W1270" s="1">
        <v>44865</v>
      </c>
      <c r="X1270" t="s">
        <v>5894</v>
      </c>
      <c r="Y1270">
        <v>145</v>
      </c>
      <c r="Z1270">
        <v>60</v>
      </c>
      <c r="AA1270">
        <v>189</v>
      </c>
      <c r="AB1270">
        <v>10</v>
      </c>
      <c r="AC1270">
        <v>10</v>
      </c>
      <c r="AD1270">
        <v>57000</v>
      </c>
      <c r="AE1270" t="s">
        <v>6025</v>
      </c>
      <c r="AF1270" s="1">
        <v>46203</v>
      </c>
      <c r="AG1270" t="s">
        <v>6520</v>
      </c>
      <c r="AH1270" t="s">
        <v>6035</v>
      </c>
      <c r="AI1270" t="s">
        <v>6028</v>
      </c>
      <c r="AJ1270" t="s">
        <v>6925</v>
      </c>
      <c r="AK1270">
        <v>7500</v>
      </c>
      <c r="AL1270">
        <v>500.25</v>
      </c>
      <c r="AM1270">
        <v>6999.75</v>
      </c>
      <c r="AN1270">
        <v>5700</v>
      </c>
      <c r="AO1270">
        <v>1299.75</v>
      </c>
      <c r="AP1270">
        <v>0.1857</v>
      </c>
    </row>
    <row r="1271" spans="1:42" hidden="1" x14ac:dyDescent="0.35">
      <c r="A1271" t="s">
        <v>2031</v>
      </c>
      <c r="B1271" s="1">
        <v>45188</v>
      </c>
      <c r="C1271" t="s">
        <v>264</v>
      </c>
      <c r="D1271" t="s">
        <v>87</v>
      </c>
      <c r="E1271">
        <v>1</v>
      </c>
      <c r="F1271" t="s">
        <v>30</v>
      </c>
      <c r="G1271" t="s">
        <v>31</v>
      </c>
      <c r="H1271" t="s">
        <v>25</v>
      </c>
      <c r="I1271" t="s">
        <v>26</v>
      </c>
      <c r="J1271" t="s">
        <v>109</v>
      </c>
      <c r="K1271">
        <v>2023</v>
      </c>
      <c r="L1271" t="s">
        <v>60</v>
      </c>
      <c r="M1271" t="s">
        <v>5924</v>
      </c>
      <c r="N1271" t="s">
        <v>5913</v>
      </c>
      <c r="O1271" t="s">
        <v>5917</v>
      </c>
      <c r="P1271" t="s">
        <v>5925</v>
      </c>
      <c r="Q1271" t="s">
        <v>5926</v>
      </c>
      <c r="R1271">
        <v>46000</v>
      </c>
      <c r="S1271">
        <v>56000</v>
      </c>
      <c r="T1271">
        <v>0.17860000000000001</v>
      </c>
      <c r="U1271" t="s">
        <v>5920</v>
      </c>
      <c r="V1271">
        <v>12</v>
      </c>
      <c r="W1271" s="1">
        <v>44847</v>
      </c>
      <c r="X1271" t="s">
        <v>5894</v>
      </c>
      <c r="Y1271">
        <v>224</v>
      </c>
      <c r="Z1271">
        <v>96</v>
      </c>
      <c r="AA1271">
        <v>304</v>
      </c>
      <c r="AB1271">
        <v>54</v>
      </c>
      <c r="AC1271">
        <v>10</v>
      </c>
      <c r="AD1271">
        <v>2484000</v>
      </c>
      <c r="AE1271" t="s">
        <v>6025</v>
      </c>
      <c r="AF1271" s="1">
        <v>46203</v>
      </c>
      <c r="AG1271" t="s">
        <v>6161</v>
      </c>
      <c r="AH1271" t="s">
        <v>6035</v>
      </c>
      <c r="AI1271" t="s">
        <v>6028</v>
      </c>
      <c r="AJ1271" t="s">
        <v>6925</v>
      </c>
      <c r="AK1271">
        <v>56000</v>
      </c>
      <c r="AL1271">
        <v>1444.8</v>
      </c>
      <c r="AM1271">
        <v>54555.199999999997</v>
      </c>
      <c r="AN1271">
        <v>46000</v>
      </c>
      <c r="AO1271">
        <v>8555.2000000000007</v>
      </c>
      <c r="AP1271">
        <v>0.15679999999999999</v>
      </c>
    </row>
    <row r="1272" spans="1:42" hidden="1" x14ac:dyDescent="0.35">
      <c r="A1272" t="s">
        <v>2032</v>
      </c>
      <c r="B1272" s="1">
        <v>45083</v>
      </c>
      <c r="C1272" t="s">
        <v>414</v>
      </c>
      <c r="D1272" t="s">
        <v>183</v>
      </c>
      <c r="E1272">
        <v>1</v>
      </c>
      <c r="F1272" t="s">
        <v>30</v>
      </c>
      <c r="G1272" t="s">
        <v>16</v>
      </c>
      <c r="H1272" t="s">
        <v>17</v>
      </c>
      <c r="I1272" t="s">
        <v>43</v>
      </c>
      <c r="J1272" t="s">
        <v>34</v>
      </c>
      <c r="K1272">
        <v>2023</v>
      </c>
      <c r="L1272" t="s">
        <v>35</v>
      </c>
      <c r="M1272" t="s">
        <v>6010</v>
      </c>
      <c r="N1272" t="s">
        <v>5949</v>
      </c>
      <c r="O1272" t="s">
        <v>6011</v>
      </c>
      <c r="P1272" t="s">
        <v>6012</v>
      </c>
      <c r="Q1272" t="s">
        <v>6013</v>
      </c>
      <c r="R1272">
        <v>2700</v>
      </c>
      <c r="S1272">
        <v>3500</v>
      </c>
      <c r="T1272">
        <v>0.2286</v>
      </c>
      <c r="U1272" t="s">
        <v>5920</v>
      </c>
      <c r="V1272">
        <v>12</v>
      </c>
      <c r="W1272" s="1">
        <v>45369</v>
      </c>
      <c r="X1272" t="s">
        <v>5894</v>
      </c>
      <c r="Y1272">
        <v>71</v>
      </c>
      <c r="Z1272">
        <v>95</v>
      </c>
      <c r="AA1272">
        <v>147</v>
      </c>
      <c r="AB1272">
        <v>51</v>
      </c>
      <c r="AC1272">
        <v>10</v>
      </c>
      <c r="AD1272">
        <v>137700</v>
      </c>
      <c r="AE1272" t="s">
        <v>6025</v>
      </c>
      <c r="AF1272" s="1">
        <v>46203</v>
      </c>
      <c r="AG1272" t="s">
        <v>6202</v>
      </c>
      <c r="AH1272" t="s">
        <v>6027</v>
      </c>
      <c r="AI1272" t="s">
        <v>6028</v>
      </c>
      <c r="AJ1272" t="s">
        <v>6924</v>
      </c>
      <c r="AK1272">
        <v>3500</v>
      </c>
      <c r="AL1272">
        <v>239.4</v>
      </c>
      <c r="AM1272">
        <v>3260.6</v>
      </c>
      <c r="AN1272">
        <v>2700</v>
      </c>
      <c r="AO1272">
        <v>560.6</v>
      </c>
      <c r="AP1272">
        <v>0.1719</v>
      </c>
    </row>
    <row r="1273" spans="1:42" hidden="1" x14ac:dyDescent="0.35">
      <c r="A1273" t="s">
        <v>2033</v>
      </c>
      <c r="B1273" s="1">
        <v>45129</v>
      </c>
      <c r="C1273" t="s">
        <v>624</v>
      </c>
      <c r="D1273" t="s">
        <v>439</v>
      </c>
      <c r="E1273">
        <v>1</v>
      </c>
      <c r="F1273" t="s">
        <v>48</v>
      </c>
      <c r="G1273" t="s">
        <v>79</v>
      </c>
      <c r="H1273" t="s">
        <v>25</v>
      </c>
      <c r="I1273" t="s">
        <v>43</v>
      </c>
      <c r="J1273" t="s">
        <v>97</v>
      </c>
      <c r="K1273">
        <v>2023</v>
      </c>
      <c r="L1273" t="s">
        <v>60</v>
      </c>
      <c r="M1273" t="s">
        <v>5953</v>
      </c>
      <c r="N1273" t="s">
        <v>5949</v>
      </c>
      <c r="O1273" t="s">
        <v>5954</v>
      </c>
      <c r="P1273" t="s">
        <v>5951</v>
      </c>
      <c r="Q1273" t="s">
        <v>5955</v>
      </c>
      <c r="R1273">
        <v>1400</v>
      </c>
      <c r="S1273">
        <v>1900</v>
      </c>
      <c r="T1273">
        <v>0.26319999999999999</v>
      </c>
      <c r="U1273" t="s">
        <v>5940</v>
      </c>
      <c r="V1273">
        <v>12</v>
      </c>
      <c r="W1273" s="1">
        <v>44681</v>
      </c>
      <c r="X1273" t="s">
        <v>5894</v>
      </c>
      <c r="Y1273">
        <v>129</v>
      </c>
      <c r="Z1273">
        <v>73</v>
      </c>
      <c r="AA1273">
        <v>194</v>
      </c>
      <c r="AB1273">
        <v>7</v>
      </c>
      <c r="AC1273">
        <v>10</v>
      </c>
      <c r="AD1273">
        <v>9800</v>
      </c>
      <c r="AE1273" t="s">
        <v>6025</v>
      </c>
      <c r="AF1273" s="1">
        <v>46203</v>
      </c>
      <c r="AG1273" t="s">
        <v>6127</v>
      </c>
      <c r="AH1273" t="s">
        <v>6027</v>
      </c>
      <c r="AI1273" t="s">
        <v>6028</v>
      </c>
      <c r="AJ1273" t="s">
        <v>6925</v>
      </c>
      <c r="AK1273">
        <v>1900</v>
      </c>
      <c r="AL1273">
        <v>74.290000000000006</v>
      </c>
      <c r="AM1273">
        <v>1825.71</v>
      </c>
      <c r="AN1273">
        <v>1400</v>
      </c>
      <c r="AO1273">
        <v>425.71</v>
      </c>
      <c r="AP1273">
        <v>0.23319999999999999</v>
      </c>
    </row>
    <row r="1274" spans="1:42" x14ac:dyDescent="0.35">
      <c r="A1274" t="s">
        <v>2034</v>
      </c>
      <c r="B1274" s="1">
        <v>45232</v>
      </c>
      <c r="C1274" t="s">
        <v>159</v>
      </c>
      <c r="D1274" t="s">
        <v>54</v>
      </c>
      <c r="E1274">
        <v>1</v>
      </c>
      <c r="F1274" t="s">
        <v>30</v>
      </c>
      <c r="G1274" t="s">
        <v>96</v>
      </c>
      <c r="H1274" t="s">
        <v>17</v>
      </c>
      <c r="I1274" t="s">
        <v>33</v>
      </c>
      <c r="J1274" t="s">
        <v>50</v>
      </c>
      <c r="K1274">
        <v>2023</v>
      </c>
      <c r="L1274" t="s">
        <v>51</v>
      </c>
      <c r="M1274" t="s">
        <v>5888</v>
      </c>
      <c r="N1274" t="s">
        <v>5889</v>
      </c>
      <c r="O1274" t="s">
        <v>5890</v>
      </c>
      <c r="P1274" t="s">
        <v>5891</v>
      </c>
      <c r="Q1274" t="s">
        <v>5892</v>
      </c>
      <c r="R1274">
        <v>52000</v>
      </c>
      <c r="S1274">
        <v>65000</v>
      </c>
      <c r="T1274">
        <v>0.2</v>
      </c>
      <c r="U1274" t="s">
        <v>5893</v>
      </c>
      <c r="V1274">
        <v>12</v>
      </c>
      <c r="W1274" s="1">
        <v>45506</v>
      </c>
      <c r="X1274" t="s">
        <v>5894</v>
      </c>
      <c r="Y1274">
        <v>302</v>
      </c>
      <c r="Z1274">
        <v>109</v>
      </c>
      <c r="AA1274">
        <v>415</v>
      </c>
      <c r="AB1274">
        <v>0</v>
      </c>
      <c r="AC1274">
        <v>10</v>
      </c>
      <c r="AD1274">
        <v>0</v>
      </c>
      <c r="AE1274" t="s">
        <v>6029</v>
      </c>
      <c r="AF1274" s="1">
        <v>46203</v>
      </c>
      <c r="AG1274" t="s">
        <v>6096</v>
      </c>
      <c r="AH1274" t="s">
        <v>6035</v>
      </c>
      <c r="AI1274" t="s">
        <v>6028</v>
      </c>
      <c r="AJ1274" t="s">
        <v>6925</v>
      </c>
      <c r="AK1274">
        <v>65000</v>
      </c>
      <c r="AL1274">
        <v>4082</v>
      </c>
      <c r="AM1274">
        <v>60918</v>
      </c>
      <c r="AN1274">
        <v>52000</v>
      </c>
      <c r="AO1274">
        <v>8918</v>
      </c>
      <c r="AP1274">
        <v>0.1464</v>
      </c>
    </row>
    <row r="1275" spans="1:42" hidden="1" x14ac:dyDescent="0.35">
      <c r="A1275" t="s">
        <v>2035</v>
      </c>
      <c r="B1275" s="1">
        <v>45228</v>
      </c>
      <c r="C1275" t="s">
        <v>1816</v>
      </c>
      <c r="D1275" t="s">
        <v>183</v>
      </c>
      <c r="E1275">
        <v>2</v>
      </c>
      <c r="F1275" t="s">
        <v>58</v>
      </c>
      <c r="G1275" t="s">
        <v>31</v>
      </c>
      <c r="H1275" t="s">
        <v>25</v>
      </c>
      <c r="I1275" t="s">
        <v>26</v>
      </c>
      <c r="J1275" t="s">
        <v>55</v>
      </c>
      <c r="K1275">
        <v>2023</v>
      </c>
      <c r="L1275" t="s">
        <v>51</v>
      </c>
      <c r="M1275" t="s">
        <v>6010</v>
      </c>
      <c r="N1275" t="s">
        <v>5949</v>
      </c>
      <c r="O1275" t="s">
        <v>6011</v>
      </c>
      <c r="P1275" t="s">
        <v>6012</v>
      </c>
      <c r="Q1275" t="s">
        <v>6013</v>
      </c>
      <c r="R1275">
        <v>2700</v>
      </c>
      <c r="S1275">
        <v>3500</v>
      </c>
      <c r="T1275">
        <v>0.2286</v>
      </c>
      <c r="U1275" t="s">
        <v>5920</v>
      </c>
      <c r="V1275">
        <v>12</v>
      </c>
      <c r="W1275" s="1">
        <v>45369</v>
      </c>
      <c r="X1275" t="s">
        <v>5894</v>
      </c>
      <c r="Y1275">
        <v>71</v>
      </c>
      <c r="Z1275">
        <v>95</v>
      </c>
      <c r="AA1275">
        <v>147</v>
      </c>
      <c r="AB1275">
        <v>51</v>
      </c>
      <c r="AC1275">
        <v>10</v>
      </c>
      <c r="AD1275">
        <v>137700</v>
      </c>
      <c r="AE1275" t="s">
        <v>6025</v>
      </c>
      <c r="AF1275" s="1">
        <v>46203</v>
      </c>
      <c r="AG1275" t="s">
        <v>6659</v>
      </c>
      <c r="AH1275" t="s">
        <v>6035</v>
      </c>
      <c r="AI1275" t="s">
        <v>6028</v>
      </c>
      <c r="AJ1275" t="s">
        <v>6925</v>
      </c>
      <c r="AK1275">
        <v>7000</v>
      </c>
      <c r="AL1275">
        <v>1001</v>
      </c>
      <c r="AM1275">
        <v>5999</v>
      </c>
      <c r="AN1275">
        <v>5400</v>
      </c>
      <c r="AO1275">
        <v>599</v>
      </c>
      <c r="AP1275">
        <v>9.98E-2</v>
      </c>
    </row>
    <row r="1276" spans="1:42" hidden="1" x14ac:dyDescent="0.35">
      <c r="A1276" t="s">
        <v>2036</v>
      </c>
      <c r="B1276" s="1">
        <v>44990</v>
      </c>
      <c r="C1276" t="s">
        <v>2037</v>
      </c>
      <c r="D1276" t="s">
        <v>100</v>
      </c>
      <c r="E1276">
        <v>1</v>
      </c>
      <c r="F1276" t="s">
        <v>15</v>
      </c>
      <c r="G1276" t="s">
        <v>16</v>
      </c>
      <c r="H1276" t="s">
        <v>32</v>
      </c>
      <c r="I1276" t="s">
        <v>26</v>
      </c>
      <c r="J1276" t="s">
        <v>39</v>
      </c>
      <c r="K1276">
        <v>2023</v>
      </c>
      <c r="L1276" t="s">
        <v>20</v>
      </c>
      <c r="M1276" t="s">
        <v>5941</v>
      </c>
      <c r="N1276" t="s">
        <v>5931</v>
      </c>
      <c r="O1276" t="s">
        <v>5942</v>
      </c>
      <c r="P1276" t="s">
        <v>5938</v>
      </c>
      <c r="Q1276" t="s">
        <v>5943</v>
      </c>
      <c r="R1276">
        <v>9800</v>
      </c>
      <c r="S1276">
        <v>12500</v>
      </c>
      <c r="T1276">
        <v>0.216</v>
      </c>
      <c r="U1276" t="s">
        <v>5940</v>
      </c>
      <c r="V1276">
        <v>6</v>
      </c>
      <c r="W1276" s="1">
        <v>45383</v>
      </c>
      <c r="X1276" t="s">
        <v>5894</v>
      </c>
      <c r="Y1276">
        <v>102</v>
      </c>
      <c r="Z1276">
        <v>94</v>
      </c>
      <c r="AA1276">
        <v>142</v>
      </c>
      <c r="AB1276">
        <v>76</v>
      </c>
      <c r="AC1276">
        <v>10</v>
      </c>
      <c r="AD1276">
        <v>744800</v>
      </c>
      <c r="AE1276" t="s">
        <v>6025</v>
      </c>
      <c r="AF1276" s="1">
        <v>46203</v>
      </c>
      <c r="AG1276" t="s">
        <v>6708</v>
      </c>
      <c r="AH1276" t="s">
        <v>6027</v>
      </c>
      <c r="AI1276" t="s">
        <v>6028</v>
      </c>
      <c r="AJ1276" t="s">
        <v>6924</v>
      </c>
      <c r="AK1276">
        <v>12500</v>
      </c>
      <c r="AL1276">
        <v>286.25</v>
      </c>
      <c r="AM1276">
        <v>12213.75</v>
      </c>
      <c r="AN1276">
        <v>9800</v>
      </c>
      <c r="AO1276">
        <v>2413.75</v>
      </c>
      <c r="AP1276">
        <v>0.1976</v>
      </c>
    </row>
    <row r="1277" spans="1:42" hidden="1" x14ac:dyDescent="0.35">
      <c r="A1277" t="s">
        <v>2038</v>
      </c>
      <c r="B1277" s="1">
        <v>45119</v>
      </c>
      <c r="C1277" t="s">
        <v>640</v>
      </c>
      <c r="D1277" t="s">
        <v>221</v>
      </c>
      <c r="E1277">
        <v>2</v>
      </c>
      <c r="F1277" t="s">
        <v>24</v>
      </c>
      <c r="G1277" t="s">
        <v>71</v>
      </c>
      <c r="H1277" t="s">
        <v>17</v>
      </c>
      <c r="I1277" t="s">
        <v>18</v>
      </c>
      <c r="J1277" t="s">
        <v>97</v>
      </c>
      <c r="K1277">
        <v>2023</v>
      </c>
      <c r="L1277" t="s">
        <v>60</v>
      </c>
      <c r="M1277" t="s">
        <v>5966</v>
      </c>
      <c r="N1277" t="s">
        <v>5967</v>
      </c>
      <c r="O1277" t="s">
        <v>5968</v>
      </c>
      <c r="P1277" t="s">
        <v>5899</v>
      </c>
      <c r="Q1277" t="s">
        <v>5969</v>
      </c>
      <c r="R1277">
        <v>11500</v>
      </c>
      <c r="S1277">
        <v>14500</v>
      </c>
      <c r="T1277">
        <v>0.2069</v>
      </c>
      <c r="U1277" t="s">
        <v>5901</v>
      </c>
      <c r="V1277">
        <v>12</v>
      </c>
      <c r="W1277" s="1">
        <v>44903</v>
      </c>
      <c r="X1277" t="s">
        <v>5894</v>
      </c>
      <c r="Y1277">
        <v>217</v>
      </c>
      <c r="Z1277">
        <v>53</v>
      </c>
      <c r="AA1277">
        <v>253</v>
      </c>
      <c r="AB1277">
        <v>61</v>
      </c>
      <c r="AC1277">
        <v>10</v>
      </c>
      <c r="AD1277">
        <v>701500</v>
      </c>
      <c r="AE1277" t="s">
        <v>6025</v>
      </c>
      <c r="AF1277" s="1">
        <v>46203</v>
      </c>
      <c r="AG1277" t="s">
        <v>6380</v>
      </c>
      <c r="AH1277" t="s">
        <v>6035</v>
      </c>
      <c r="AI1277" t="s">
        <v>6028</v>
      </c>
      <c r="AJ1277" t="s">
        <v>6925</v>
      </c>
      <c r="AK1277">
        <v>29000</v>
      </c>
      <c r="AL1277">
        <v>2940.6</v>
      </c>
      <c r="AM1277">
        <v>26059.4</v>
      </c>
      <c r="AN1277">
        <v>23000</v>
      </c>
      <c r="AO1277">
        <v>3059.4</v>
      </c>
      <c r="AP1277">
        <v>0.1174</v>
      </c>
    </row>
    <row r="1278" spans="1:42" hidden="1" x14ac:dyDescent="0.35">
      <c r="A1278" t="s">
        <v>2039</v>
      </c>
      <c r="B1278" s="1">
        <v>45108</v>
      </c>
      <c r="C1278" t="s">
        <v>2040</v>
      </c>
      <c r="D1278" t="s">
        <v>221</v>
      </c>
      <c r="E1278">
        <v>3</v>
      </c>
      <c r="F1278" t="s">
        <v>128</v>
      </c>
      <c r="G1278" t="s">
        <v>96</v>
      </c>
      <c r="H1278" t="s">
        <v>25</v>
      </c>
      <c r="I1278" t="s">
        <v>18</v>
      </c>
      <c r="J1278" t="s">
        <v>97</v>
      </c>
      <c r="K1278">
        <v>2023</v>
      </c>
      <c r="L1278" t="s">
        <v>60</v>
      </c>
      <c r="M1278" t="s">
        <v>5966</v>
      </c>
      <c r="N1278" t="s">
        <v>5967</v>
      </c>
      <c r="O1278" t="s">
        <v>5968</v>
      </c>
      <c r="P1278" t="s">
        <v>5899</v>
      </c>
      <c r="Q1278" t="s">
        <v>5969</v>
      </c>
      <c r="R1278">
        <v>11500</v>
      </c>
      <c r="S1278">
        <v>14500</v>
      </c>
      <c r="T1278">
        <v>0.2069</v>
      </c>
      <c r="U1278" t="s">
        <v>5901</v>
      </c>
      <c r="V1278">
        <v>12</v>
      </c>
      <c r="W1278" s="1">
        <v>44903</v>
      </c>
      <c r="X1278" t="s">
        <v>5894</v>
      </c>
      <c r="Y1278">
        <v>217</v>
      </c>
      <c r="Z1278">
        <v>53</v>
      </c>
      <c r="AA1278">
        <v>253</v>
      </c>
      <c r="AB1278">
        <v>61</v>
      </c>
      <c r="AC1278">
        <v>10</v>
      </c>
      <c r="AD1278">
        <v>701500</v>
      </c>
      <c r="AE1278" t="s">
        <v>6025</v>
      </c>
      <c r="AF1278" s="1">
        <v>46203</v>
      </c>
      <c r="AG1278" t="s">
        <v>6709</v>
      </c>
      <c r="AH1278" t="s">
        <v>6035</v>
      </c>
      <c r="AI1278" t="s">
        <v>6028</v>
      </c>
      <c r="AJ1278" t="s">
        <v>6925</v>
      </c>
      <c r="AK1278">
        <v>43500</v>
      </c>
      <c r="AL1278">
        <v>6385.8</v>
      </c>
      <c r="AM1278">
        <v>37114.199999999997</v>
      </c>
      <c r="AN1278">
        <v>34500</v>
      </c>
      <c r="AO1278">
        <v>2614.1999999999998</v>
      </c>
      <c r="AP1278">
        <v>7.0400000000000004E-2</v>
      </c>
    </row>
    <row r="1279" spans="1:42" hidden="1" x14ac:dyDescent="0.35">
      <c r="A1279" t="s">
        <v>2041</v>
      </c>
      <c r="B1279" s="1">
        <v>45068</v>
      </c>
      <c r="C1279" t="s">
        <v>1128</v>
      </c>
      <c r="D1279" t="s">
        <v>95</v>
      </c>
      <c r="E1279">
        <v>3</v>
      </c>
      <c r="F1279" t="s">
        <v>48</v>
      </c>
      <c r="G1279" t="s">
        <v>79</v>
      </c>
      <c r="H1279" t="s">
        <v>25</v>
      </c>
      <c r="I1279" t="s">
        <v>43</v>
      </c>
      <c r="J1279" t="s">
        <v>75</v>
      </c>
      <c r="K1279">
        <v>2023</v>
      </c>
      <c r="L1279" t="s">
        <v>35</v>
      </c>
      <c r="M1279" t="s">
        <v>5948</v>
      </c>
      <c r="N1279" t="s">
        <v>5949</v>
      </c>
      <c r="O1279" t="s">
        <v>5950</v>
      </c>
      <c r="P1279" t="s">
        <v>5951</v>
      </c>
      <c r="Q1279" t="s">
        <v>5952</v>
      </c>
      <c r="R1279">
        <v>2900</v>
      </c>
      <c r="S1279">
        <v>3800</v>
      </c>
      <c r="T1279">
        <v>0.23680000000000001</v>
      </c>
      <c r="U1279" t="s">
        <v>5940</v>
      </c>
      <c r="V1279">
        <v>12</v>
      </c>
      <c r="W1279" s="1">
        <v>45359</v>
      </c>
      <c r="X1279" t="s">
        <v>5894</v>
      </c>
      <c r="Y1279">
        <v>220</v>
      </c>
      <c r="Z1279">
        <v>49</v>
      </c>
      <c r="AA1279">
        <v>227</v>
      </c>
      <c r="AB1279">
        <v>23</v>
      </c>
      <c r="AC1279">
        <v>10</v>
      </c>
      <c r="AD1279">
        <v>66700</v>
      </c>
      <c r="AE1279" t="s">
        <v>6025</v>
      </c>
      <c r="AF1279" s="1">
        <v>46203</v>
      </c>
      <c r="AG1279" t="s">
        <v>6525</v>
      </c>
      <c r="AH1279" t="s">
        <v>6027</v>
      </c>
      <c r="AI1279" t="s">
        <v>6028</v>
      </c>
      <c r="AJ1279" t="s">
        <v>6924</v>
      </c>
      <c r="AK1279">
        <v>11400</v>
      </c>
      <c r="AL1279">
        <v>1285.92</v>
      </c>
      <c r="AM1279">
        <v>10114.08</v>
      </c>
      <c r="AN1279">
        <v>8700</v>
      </c>
      <c r="AO1279">
        <v>1414.08</v>
      </c>
      <c r="AP1279">
        <v>0.13980000000000001</v>
      </c>
    </row>
    <row r="1280" spans="1:42" hidden="1" x14ac:dyDescent="0.35">
      <c r="A1280" t="s">
        <v>2042</v>
      </c>
      <c r="B1280" s="1">
        <v>45014</v>
      </c>
      <c r="C1280" t="s">
        <v>1855</v>
      </c>
      <c r="D1280" t="s">
        <v>123</v>
      </c>
      <c r="E1280">
        <v>1</v>
      </c>
      <c r="F1280" t="s">
        <v>58</v>
      </c>
      <c r="G1280" t="s">
        <v>31</v>
      </c>
      <c r="H1280" t="s">
        <v>25</v>
      </c>
      <c r="I1280" t="s">
        <v>26</v>
      </c>
      <c r="J1280" t="s">
        <v>39</v>
      </c>
      <c r="K1280">
        <v>2023</v>
      </c>
      <c r="L1280" t="s">
        <v>20</v>
      </c>
      <c r="M1280" t="s">
        <v>5927</v>
      </c>
      <c r="N1280" t="s">
        <v>5913</v>
      </c>
      <c r="O1280" t="s">
        <v>5917</v>
      </c>
      <c r="P1280" t="s">
        <v>5928</v>
      </c>
      <c r="Q1280" t="s">
        <v>5929</v>
      </c>
      <c r="R1280">
        <v>44000</v>
      </c>
      <c r="S1280">
        <v>53000</v>
      </c>
      <c r="T1280">
        <v>0.16980000000000001</v>
      </c>
      <c r="U1280" t="s">
        <v>5920</v>
      </c>
      <c r="V1280">
        <v>12</v>
      </c>
      <c r="W1280" s="1">
        <v>45435</v>
      </c>
      <c r="X1280" t="s">
        <v>5894</v>
      </c>
      <c r="Y1280">
        <v>246</v>
      </c>
      <c r="Z1280">
        <v>92</v>
      </c>
      <c r="AA1280">
        <v>223</v>
      </c>
      <c r="AB1280">
        <v>48</v>
      </c>
      <c r="AC1280">
        <v>10</v>
      </c>
      <c r="AD1280">
        <v>2112000</v>
      </c>
      <c r="AE1280" t="s">
        <v>6025</v>
      </c>
      <c r="AF1280" s="1">
        <v>46203</v>
      </c>
      <c r="AG1280" t="s">
        <v>6670</v>
      </c>
      <c r="AH1280" t="s">
        <v>6027</v>
      </c>
      <c r="AI1280" t="s">
        <v>6028</v>
      </c>
      <c r="AJ1280" t="s">
        <v>6924</v>
      </c>
      <c r="AK1280">
        <v>53000</v>
      </c>
      <c r="AL1280">
        <v>7690.3</v>
      </c>
      <c r="AM1280">
        <v>45309.7</v>
      </c>
      <c r="AN1280">
        <v>44000</v>
      </c>
      <c r="AO1280">
        <v>1309.7</v>
      </c>
      <c r="AP1280">
        <v>2.8899999999999999E-2</v>
      </c>
    </row>
    <row r="1281" spans="1:42" hidden="1" x14ac:dyDescent="0.35">
      <c r="A1281" t="s">
        <v>2043</v>
      </c>
      <c r="B1281" s="1">
        <v>45182</v>
      </c>
      <c r="C1281" t="s">
        <v>2044</v>
      </c>
      <c r="D1281" t="s">
        <v>95</v>
      </c>
      <c r="E1281">
        <v>1</v>
      </c>
      <c r="F1281" t="s">
        <v>58</v>
      </c>
      <c r="G1281" t="s">
        <v>16</v>
      </c>
      <c r="H1281" t="s">
        <v>32</v>
      </c>
      <c r="I1281" t="s">
        <v>43</v>
      </c>
      <c r="J1281" t="s">
        <v>109</v>
      </c>
      <c r="K1281">
        <v>2023</v>
      </c>
      <c r="L1281" t="s">
        <v>60</v>
      </c>
      <c r="M1281" t="s">
        <v>5948</v>
      </c>
      <c r="N1281" t="s">
        <v>5949</v>
      </c>
      <c r="O1281" t="s">
        <v>5950</v>
      </c>
      <c r="P1281" t="s">
        <v>5951</v>
      </c>
      <c r="Q1281" t="s">
        <v>5952</v>
      </c>
      <c r="R1281">
        <v>2900</v>
      </c>
      <c r="S1281">
        <v>3800</v>
      </c>
      <c r="T1281">
        <v>0.23680000000000001</v>
      </c>
      <c r="U1281" t="s">
        <v>5940</v>
      </c>
      <c r="V1281">
        <v>12</v>
      </c>
      <c r="W1281" s="1">
        <v>45359</v>
      </c>
      <c r="X1281" t="s">
        <v>5894</v>
      </c>
      <c r="Y1281">
        <v>220</v>
      </c>
      <c r="Z1281">
        <v>49</v>
      </c>
      <c r="AA1281">
        <v>227</v>
      </c>
      <c r="AB1281">
        <v>23</v>
      </c>
      <c r="AC1281">
        <v>10</v>
      </c>
      <c r="AD1281">
        <v>66700</v>
      </c>
      <c r="AE1281" t="s">
        <v>6025</v>
      </c>
      <c r="AF1281" s="1">
        <v>46203</v>
      </c>
      <c r="AG1281" t="s">
        <v>6710</v>
      </c>
      <c r="AH1281" t="s">
        <v>6027</v>
      </c>
      <c r="AI1281" t="s">
        <v>6028</v>
      </c>
      <c r="AJ1281" t="s">
        <v>6925</v>
      </c>
      <c r="AK1281">
        <v>3800</v>
      </c>
      <c r="AL1281">
        <v>210.14</v>
      </c>
      <c r="AM1281">
        <v>3589.86</v>
      </c>
      <c r="AN1281">
        <v>2900</v>
      </c>
      <c r="AO1281">
        <v>689.86</v>
      </c>
      <c r="AP1281">
        <v>0.19220000000000001</v>
      </c>
    </row>
    <row r="1282" spans="1:42" hidden="1" x14ac:dyDescent="0.35">
      <c r="A1282" t="s">
        <v>2045</v>
      </c>
      <c r="B1282" s="1">
        <v>45160</v>
      </c>
      <c r="C1282" t="s">
        <v>69</v>
      </c>
      <c r="D1282" t="s">
        <v>377</v>
      </c>
      <c r="E1282">
        <v>1</v>
      </c>
      <c r="F1282" t="s">
        <v>48</v>
      </c>
      <c r="G1282" t="s">
        <v>16</v>
      </c>
      <c r="H1282" t="s">
        <v>17</v>
      </c>
      <c r="I1282" t="s">
        <v>18</v>
      </c>
      <c r="J1282" t="s">
        <v>59</v>
      </c>
      <c r="K1282">
        <v>2023</v>
      </c>
      <c r="L1282" t="s">
        <v>60</v>
      </c>
      <c r="M1282" t="s">
        <v>6007</v>
      </c>
      <c r="N1282" t="s">
        <v>5889</v>
      </c>
      <c r="O1282" t="s">
        <v>6008</v>
      </c>
      <c r="P1282" t="s">
        <v>5899</v>
      </c>
      <c r="Q1282" t="s">
        <v>6009</v>
      </c>
      <c r="R1282">
        <v>12000</v>
      </c>
      <c r="S1282">
        <v>15000</v>
      </c>
      <c r="T1282">
        <v>0.2</v>
      </c>
      <c r="U1282" t="s">
        <v>5901</v>
      </c>
      <c r="V1282">
        <v>12</v>
      </c>
      <c r="W1282" s="1">
        <v>45557</v>
      </c>
      <c r="X1282" t="s">
        <v>5894</v>
      </c>
      <c r="Y1282">
        <v>118</v>
      </c>
      <c r="Z1282">
        <v>87</v>
      </c>
      <c r="AA1282">
        <v>209</v>
      </c>
      <c r="AB1282">
        <v>10</v>
      </c>
      <c r="AC1282">
        <v>10</v>
      </c>
      <c r="AD1282">
        <v>120000</v>
      </c>
      <c r="AE1282" t="s">
        <v>6025</v>
      </c>
      <c r="AF1282" s="1">
        <v>46203</v>
      </c>
      <c r="AG1282" t="s">
        <v>6071</v>
      </c>
      <c r="AH1282" t="s">
        <v>6027</v>
      </c>
      <c r="AI1282" t="s">
        <v>6028</v>
      </c>
      <c r="AJ1282" t="s">
        <v>6925</v>
      </c>
      <c r="AK1282">
        <v>15000</v>
      </c>
      <c r="AL1282">
        <v>1969.5</v>
      </c>
      <c r="AM1282">
        <v>13030.5</v>
      </c>
      <c r="AN1282">
        <v>12000</v>
      </c>
      <c r="AO1282">
        <v>1030.5</v>
      </c>
      <c r="AP1282">
        <v>7.9100000000000004E-2</v>
      </c>
    </row>
    <row r="1283" spans="1:42" hidden="1" x14ac:dyDescent="0.35">
      <c r="A1283" t="s">
        <v>2046</v>
      </c>
      <c r="B1283" s="1">
        <v>45265</v>
      </c>
      <c r="C1283" t="s">
        <v>2037</v>
      </c>
      <c r="D1283" t="s">
        <v>188</v>
      </c>
      <c r="E1283">
        <v>1</v>
      </c>
      <c r="F1283" t="s">
        <v>48</v>
      </c>
      <c r="G1283" t="s">
        <v>71</v>
      </c>
      <c r="H1283" t="s">
        <v>32</v>
      </c>
      <c r="I1283" t="s">
        <v>26</v>
      </c>
      <c r="J1283" t="s">
        <v>155</v>
      </c>
      <c r="K1283">
        <v>2023</v>
      </c>
      <c r="L1283" t="s">
        <v>51</v>
      </c>
      <c r="M1283" t="s">
        <v>5936</v>
      </c>
      <c r="N1283" t="s">
        <v>5931</v>
      </c>
      <c r="O1283" t="s">
        <v>5937</v>
      </c>
      <c r="P1283" t="s">
        <v>5938</v>
      </c>
      <c r="Q1283" t="s">
        <v>5939</v>
      </c>
      <c r="R1283">
        <v>3400</v>
      </c>
      <c r="S1283">
        <v>4500</v>
      </c>
      <c r="T1283">
        <v>0.24440000000000001</v>
      </c>
      <c r="U1283" t="s">
        <v>5940</v>
      </c>
      <c r="V1283">
        <v>6</v>
      </c>
      <c r="W1283" s="1">
        <v>45061</v>
      </c>
      <c r="X1283" t="s">
        <v>5894</v>
      </c>
      <c r="Y1283">
        <v>200</v>
      </c>
      <c r="Z1283">
        <v>91</v>
      </c>
      <c r="AA1283">
        <v>223</v>
      </c>
      <c r="AB1283">
        <v>18</v>
      </c>
      <c r="AC1283">
        <v>10</v>
      </c>
      <c r="AD1283">
        <v>61200</v>
      </c>
      <c r="AE1283" t="s">
        <v>6025</v>
      </c>
      <c r="AF1283" s="1">
        <v>46203</v>
      </c>
      <c r="AG1283" t="s">
        <v>6708</v>
      </c>
      <c r="AH1283" t="s">
        <v>6027</v>
      </c>
      <c r="AI1283" t="s">
        <v>6028</v>
      </c>
      <c r="AJ1283" t="s">
        <v>6925</v>
      </c>
      <c r="AK1283">
        <v>4500</v>
      </c>
      <c r="AL1283">
        <v>645.75</v>
      </c>
      <c r="AM1283">
        <v>3854.25</v>
      </c>
      <c r="AN1283">
        <v>3400</v>
      </c>
      <c r="AO1283">
        <v>454.25</v>
      </c>
      <c r="AP1283">
        <v>0.1179</v>
      </c>
    </row>
    <row r="1284" spans="1:42" hidden="1" x14ac:dyDescent="0.35">
      <c r="A1284" t="s">
        <v>2047</v>
      </c>
      <c r="B1284" s="1">
        <v>45002</v>
      </c>
      <c r="C1284" t="s">
        <v>154</v>
      </c>
      <c r="D1284" t="s">
        <v>208</v>
      </c>
      <c r="E1284">
        <v>2</v>
      </c>
      <c r="F1284" t="s">
        <v>24</v>
      </c>
      <c r="G1284" t="s">
        <v>31</v>
      </c>
      <c r="H1284" t="s">
        <v>17</v>
      </c>
      <c r="I1284" t="s">
        <v>33</v>
      </c>
      <c r="J1284" t="s">
        <v>39</v>
      </c>
      <c r="K1284">
        <v>2023</v>
      </c>
      <c r="L1284" t="s">
        <v>20</v>
      </c>
      <c r="M1284" t="s">
        <v>5910</v>
      </c>
      <c r="N1284" t="s">
        <v>5889</v>
      </c>
      <c r="O1284" t="s">
        <v>5898</v>
      </c>
      <c r="P1284" t="s">
        <v>5907</v>
      </c>
      <c r="Q1284" t="s">
        <v>5911</v>
      </c>
      <c r="R1284">
        <v>10500</v>
      </c>
      <c r="S1284">
        <v>13000</v>
      </c>
      <c r="T1284">
        <v>0.1923</v>
      </c>
      <c r="U1284" t="s">
        <v>5909</v>
      </c>
      <c r="V1284">
        <v>12</v>
      </c>
      <c r="W1284" s="1">
        <v>45395</v>
      </c>
      <c r="X1284" t="s">
        <v>5894</v>
      </c>
      <c r="Y1284">
        <v>256</v>
      </c>
      <c r="Z1284">
        <v>119</v>
      </c>
      <c r="AA1284">
        <v>288</v>
      </c>
      <c r="AB1284">
        <v>32</v>
      </c>
      <c r="AC1284">
        <v>10</v>
      </c>
      <c r="AD1284">
        <v>336000</v>
      </c>
      <c r="AE1284" t="s">
        <v>6025</v>
      </c>
      <c r="AF1284" s="1">
        <v>46203</v>
      </c>
      <c r="AG1284" t="s">
        <v>6092</v>
      </c>
      <c r="AH1284" t="s">
        <v>6035</v>
      </c>
      <c r="AI1284" t="s">
        <v>6028</v>
      </c>
      <c r="AJ1284" t="s">
        <v>6924</v>
      </c>
      <c r="AK1284">
        <v>26000</v>
      </c>
      <c r="AL1284">
        <v>917.8</v>
      </c>
      <c r="AM1284">
        <v>25082.2</v>
      </c>
      <c r="AN1284">
        <v>21000</v>
      </c>
      <c r="AO1284">
        <v>4082.2</v>
      </c>
      <c r="AP1284">
        <v>0.1628</v>
      </c>
    </row>
    <row r="1285" spans="1:42" hidden="1" x14ac:dyDescent="0.35">
      <c r="A1285" t="s">
        <v>2048</v>
      </c>
      <c r="B1285" s="1">
        <v>44948</v>
      </c>
      <c r="C1285" t="s">
        <v>912</v>
      </c>
      <c r="D1285" t="s">
        <v>205</v>
      </c>
      <c r="E1285">
        <v>1</v>
      </c>
      <c r="F1285" t="s">
        <v>128</v>
      </c>
      <c r="G1285" t="s">
        <v>71</v>
      </c>
      <c r="H1285" t="s">
        <v>17</v>
      </c>
      <c r="I1285" t="s">
        <v>33</v>
      </c>
      <c r="J1285" t="s">
        <v>112</v>
      </c>
      <c r="K1285">
        <v>2023</v>
      </c>
      <c r="L1285" t="s">
        <v>20</v>
      </c>
      <c r="M1285" t="s">
        <v>6003</v>
      </c>
      <c r="N1285" t="s">
        <v>5989</v>
      </c>
      <c r="O1285" t="s">
        <v>6004</v>
      </c>
      <c r="P1285" t="s">
        <v>6005</v>
      </c>
      <c r="Q1285" t="s">
        <v>6006</v>
      </c>
      <c r="R1285">
        <v>420</v>
      </c>
      <c r="S1285">
        <v>650</v>
      </c>
      <c r="T1285">
        <v>0.3538</v>
      </c>
      <c r="U1285" t="s">
        <v>5909</v>
      </c>
      <c r="V1285">
        <v>6</v>
      </c>
      <c r="W1285" s="1">
        <v>45071</v>
      </c>
      <c r="X1285" t="s">
        <v>5894</v>
      </c>
      <c r="Y1285">
        <v>160</v>
      </c>
      <c r="Z1285">
        <v>85</v>
      </c>
      <c r="AA1285">
        <v>167</v>
      </c>
      <c r="AB1285">
        <v>56</v>
      </c>
      <c r="AC1285">
        <v>10</v>
      </c>
      <c r="AD1285">
        <v>23520</v>
      </c>
      <c r="AE1285" t="s">
        <v>6025</v>
      </c>
      <c r="AF1285" s="1">
        <v>46203</v>
      </c>
      <c r="AG1285" t="s">
        <v>6041</v>
      </c>
      <c r="AH1285" t="s">
        <v>6035</v>
      </c>
      <c r="AI1285" t="s">
        <v>6028</v>
      </c>
      <c r="AJ1285" t="s">
        <v>6924</v>
      </c>
      <c r="AK1285">
        <v>650</v>
      </c>
      <c r="AL1285">
        <v>45.5</v>
      </c>
      <c r="AM1285">
        <v>604.5</v>
      </c>
      <c r="AN1285">
        <v>420</v>
      </c>
      <c r="AO1285">
        <v>184.5</v>
      </c>
      <c r="AP1285">
        <v>0.30520000000000003</v>
      </c>
    </row>
    <row r="1286" spans="1:42" hidden="1" x14ac:dyDescent="0.35">
      <c r="A1286" t="s">
        <v>2049</v>
      </c>
      <c r="B1286" s="1">
        <v>44982</v>
      </c>
      <c r="C1286" t="s">
        <v>220</v>
      </c>
      <c r="D1286" t="s">
        <v>108</v>
      </c>
      <c r="E1286">
        <v>4</v>
      </c>
      <c r="F1286" t="s">
        <v>128</v>
      </c>
      <c r="G1286" t="s">
        <v>71</v>
      </c>
      <c r="H1286" t="s">
        <v>32</v>
      </c>
      <c r="I1286" t="s">
        <v>43</v>
      </c>
      <c r="J1286" t="s">
        <v>19</v>
      </c>
      <c r="K1286">
        <v>2023</v>
      </c>
      <c r="L1286" t="s">
        <v>20</v>
      </c>
      <c r="M1286" t="s">
        <v>5977</v>
      </c>
      <c r="N1286" t="s">
        <v>5974</v>
      </c>
      <c r="O1286" t="s">
        <v>5978</v>
      </c>
      <c r="P1286" t="s">
        <v>5979</v>
      </c>
      <c r="Q1286" t="s">
        <v>5980</v>
      </c>
      <c r="R1286">
        <v>3000</v>
      </c>
      <c r="S1286">
        <v>3900</v>
      </c>
      <c r="T1286">
        <v>0.23080000000000001</v>
      </c>
      <c r="U1286" t="s">
        <v>5920</v>
      </c>
      <c r="V1286">
        <v>36</v>
      </c>
      <c r="W1286" s="1">
        <v>44816</v>
      </c>
      <c r="X1286" t="s">
        <v>5894</v>
      </c>
      <c r="Y1286">
        <v>237</v>
      </c>
      <c r="Z1286">
        <v>110</v>
      </c>
      <c r="AA1286">
        <v>240</v>
      </c>
      <c r="AB1286">
        <v>48</v>
      </c>
      <c r="AC1286">
        <v>10</v>
      </c>
      <c r="AD1286">
        <v>144000</v>
      </c>
      <c r="AE1286" t="s">
        <v>6025</v>
      </c>
      <c r="AF1286" s="1">
        <v>46203</v>
      </c>
      <c r="AG1286" t="s">
        <v>6133</v>
      </c>
      <c r="AH1286" t="s">
        <v>6035</v>
      </c>
      <c r="AI1286" t="s">
        <v>6028</v>
      </c>
      <c r="AJ1286" t="s">
        <v>6924</v>
      </c>
      <c r="AK1286">
        <v>15600</v>
      </c>
      <c r="AL1286">
        <v>81.12</v>
      </c>
      <c r="AM1286">
        <v>15518.88</v>
      </c>
      <c r="AN1286">
        <v>12000</v>
      </c>
      <c r="AO1286">
        <v>3518.88</v>
      </c>
      <c r="AP1286">
        <v>0.22670000000000001</v>
      </c>
    </row>
    <row r="1287" spans="1:42" hidden="1" x14ac:dyDescent="0.35">
      <c r="A1287" t="s">
        <v>2050</v>
      </c>
      <c r="B1287" s="1">
        <v>44975</v>
      </c>
      <c r="C1287" t="s">
        <v>1794</v>
      </c>
      <c r="D1287" t="s">
        <v>95</v>
      </c>
      <c r="E1287">
        <v>1</v>
      </c>
      <c r="F1287" t="s">
        <v>30</v>
      </c>
      <c r="G1287" t="s">
        <v>16</v>
      </c>
      <c r="H1287" t="s">
        <v>32</v>
      </c>
      <c r="I1287" t="s">
        <v>18</v>
      </c>
      <c r="J1287" t="s">
        <v>19</v>
      </c>
      <c r="K1287">
        <v>2023</v>
      </c>
      <c r="L1287" t="s">
        <v>20</v>
      </c>
      <c r="M1287" t="s">
        <v>5948</v>
      </c>
      <c r="N1287" t="s">
        <v>5949</v>
      </c>
      <c r="O1287" t="s">
        <v>5950</v>
      </c>
      <c r="P1287" t="s">
        <v>5951</v>
      </c>
      <c r="Q1287" t="s">
        <v>5952</v>
      </c>
      <c r="R1287">
        <v>2900</v>
      </c>
      <c r="S1287">
        <v>3800</v>
      </c>
      <c r="T1287">
        <v>0.23680000000000001</v>
      </c>
      <c r="U1287" t="s">
        <v>5940</v>
      </c>
      <c r="V1287">
        <v>12</v>
      </c>
      <c r="W1287" s="1">
        <v>45359</v>
      </c>
      <c r="X1287" t="s">
        <v>5894</v>
      </c>
      <c r="Y1287">
        <v>220</v>
      </c>
      <c r="Z1287">
        <v>49</v>
      </c>
      <c r="AA1287">
        <v>227</v>
      </c>
      <c r="AB1287">
        <v>23</v>
      </c>
      <c r="AC1287">
        <v>10</v>
      </c>
      <c r="AD1287">
        <v>66700</v>
      </c>
      <c r="AE1287" t="s">
        <v>6025</v>
      </c>
      <c r="AF1287" s="1">
        <v>46203</v>
      </c>
      <c r="AG1287" t="s">
        <v>6654</v>
      </c>
      <c r="AH1287" t="s">
        <v>6027</v>
      </c>
      <c r="AI1287" t="s">
        <v>6028</v>
      </c>
      <c r="AJ1287" t="s">
        <v>6924</v>
      </c>
      <c r="AK1287">
        <v>3800</v>
      </c>
      <c r="AL1287">
        <v>153.13999999999999</v>
      </c>
      <c r="AM1287">
        <v>3646.86</v>
      </c>
      <c r="AN1287">
        <v>2900</v>
      </c>
      <c r="AO1287">
        <v>746.86</v>
      </c>
      <c r="AP1287">
        <v>0.20480000000000001</v>
      </c>
    </row>
    <row r="1288" spans="1:42" hidden="1" x14ac:dyDescent="0.35">
      <c r="A1288" t="s">
        <v>2051</v>
      </c>
      <c r="B1288" s="1">
        <v>44951</v>
      </c>
      <c r="C1288" t="s">
        <v>331</v>
      </c>
      <c r="D1288" t="s">
        <v>38</v>
      </c>
      <c r="E1288">
        <v>1</v>
      </c>
      <c r="F1288" t="s">
        <v>24</v>
      </c>
      <c r="G1288" t="s">
        <v>31</v>
      </c>
      <c r="H1288" t="s">
        <v>32</v>
      </c>
      <c r="I1288" t="s">
        <v>26</v>
      </c>
      <c r="J1288" t="s">
        <v>112</v>
      </c>
      <c r="K1288">
        <v>2023</v>
      </c>
      <c r="L1288" t="s">
        <v>20</v>
      </c>
      <c r="M1288" t="s">
        <v>5981</v>
      </c>
      <c r="N1288" t="s">
        <v>5974</v>
      </c>
      <c r="O1288" t="s">
        <v>5982</v>
      </c>
      <c r="P1288" t="s">
        <v>5983</v>
      </c>
      <c r="Q1288" t="s">
        <v>5984</v>
      </c>
      <c r="R1288">
        <v>3700</v>
      </c>
      <c r="S1288">
        <v>4800</v>
      </c>
      <c r="T1288">
        <v>0.22919999999999999</v>
      </c>
      <c r="U1288" t="s">
        <v>5920</v>
      </c>
      <c r="V1288">
        <v>24</v>
      </c>
      <c r="W1288" s="1">
        <v>45552</v>
      </c>
      <c r="X1288" t="s">
        <v>5894</v>
      </c>
      <c r="Y1288">
        <v>158</v>
      </c>
      <c r="Z1288">
        <v>108</v>
      </c>
      <c r="AA1288">
        <v>132</v>
      </c>
      <c r="AB1288">
        <v>61</v>
      </c>
      <c r="AC1288">
        <v>10</v>
      </c>
      <c r="AD1288">
        <v>225700</v>
      </c>
      <c r="AE1288" t="s">
        <v>6025</v>
      </c>
      <c r="AF1288" s="1">
        <v>46203</v>
      </c>
      <c r="AG1288" t="s">
        <v>6212</v>
      </c>
      <c r="AH1288" t="s">
        <v>6027</v>
      </c>
      <c r="AI1288" t="s">
        <v>6028</v>
      </c>
      <c r="AJ1288" t="s">
        <v>6924</v>
      </c>
      <c r="AK1288">
        <v>4800</v>
      </c>
      <c r="AL1288">
        <v>682.56</v>
      </c>
      <c r="AM1288">
        <v>4117.4399999999996</v>
      </c>
      <c r="AN1288">
        <v>3700</v>
      </c>
      <c r="AO1288">
        <v>417.44</v>
      </c>
      <c r="AP1288">
        <v>0.1014</v>
      </c>
    </row>
    <row r="1289" spans="1:42" hidden="1" x14ac:dyDescent="0.35">
      <c r="A1289" t="s">
        <v>2052</v>
      </c>
      <c r="B1289" s="1">
        <v>45282</v>
      </c>
      <c r="C1289" t="s">
        <v>1527</v>
      </c>
      <c r="D1289" t="s">
        <v>78</v>
      </c>
      <c r="E1289">
        <v>5</v>
      </c>
      <c r="F1289" t="s">
        <v>66</v>
      </c>
      <c r="G1289" t="s">
        <v>79</v>
      </c>
      <c r="H1289" t="s">
        <v>32</v>
      </c>
      <c r="I1289" t="s">
        <v>33</v>
      </c>
      <c r="J1289" t="s">
        <v>155</v>
      </c>
      <c r="K1289">
        <v>2023</v>
      </c>
      <c r="L1289" t="s">
        <v>51</v>
      </c>
      <c r="M1289" t="s">
        <v>5992</v>
      </c>
      <c r="N1289" t="s">
        <v>5989</v>
      </c>
      <c r="O1289" t="s">
        <v>5993</v>
      </c>
      <c r="P1289" t="s">
        <v>5899</v>
      </c>
      <c r="Q1289" t="s">
        <v>5994</v>
      </c>
      <c r="R1289">
        <v>850</v>
      </c>
      <c r="S1289">
        <v>1200</v>
      </c>
      <c r="T1289">
        <v>0.29170000000000001</v>
      </c>
      <c r="U1289" t="s">
        <v>5901</v>
      </c>
      <c r="V1289">
        <v>6</v>
      </c>
      <c r="W1289" s="1">
        <v>45066</v>
      </c>
      <c r="X1289" t="s">
        <v>5894</v>
      </c>
      <c r="Y1289">
        <v>275</v>
      </c>
      <c r="Z1289">
        <v>92</v>
      </c>
      <c r="AA1289">
        <v>285</v>
      </c>
      <c r="AB1289">
        <v>78</v>
      </c>
      <c r="AC1289">
        <v>10</v>
      </c>
      <c r="AD1289">
        <v>66300</v>
      </c>
      <c r="AE1289" t="s">
        <v>6025</v>
      </c>
      <c r="AF1289" s="1">
        <v>46203</v>
      </c>
      <c r="AG1289" t="s">
        <v>6404</v>
      </c>
      <c r="AH1289" t="s">
        <v>6027</v>
      </c>
      <c r="AI1289" t="s">
        <v>6028</v>
      </c>
      <c r="AJ1289" t="s">
        <v>6925</v>
      </c>
      <c r="AK1289">
        <v>6000</v>
      </c>
      <c r="AL1289">
        <v>273.60000000000002</v>
      </c>
      <c r="AM1289">
        <v>5726.4</v>
      </c>
      <c r="AN1289">
        <v>4250</v>
      </c>
      <c r="AO1289">
        <v>1476.4</v>
      </c>
      <c r="AP1289">
        <v>0.25779999999999997</v>
      </c>
    </row>
    <row r="1290" spans="1:42" hidden="1" x14ac:dyDescent="0.35">
      <c r="A1290" t="s">
        <v>2053</v>
      </c>
      <c r="B1290" s="1">
        <v>45013</v>
      </c>
      <c r="C1290" t="s">
        <v>2054</v>
      </c>
      <c r="D1290" t="s">
        <v>100</v>
      </c>
      <c r="E1290">
        <v>3</v>
      </c>
      <c r="F1290" t="s">
        <v>15</v>
      </c>
      <c r="G1290" t="s">
        <v>16</v>
      </c>
      <c r="H1290" t="s">
        <v>17</v>
      </c>
      <c r="I1290" t="s">
        <v>26</v>
      </c>
      <c r="J1290" t="s">
        <v>39</v>
      </c>
      <c r="K1290">
        <v>2023</v>
      </c>
      <c r="L1290" t="s">
        <v>20</v>
      </c>
      <c r="M1290" t="s">
        <v>5941</v>
      </c>
      <c r="N1290" t="s">
        <v>5931</v>
      </c>
      <c r="O1290" t="s">
        <v>5942</v>
      </c>
      <c r="P1290" t="s">
        <v>5938</v>
      </c>
      <c r="Q1290" t="s">
        <v>5943</v>
      </c>
      <c r="R1290">
        <v>9800</v>
      </c>
      <c r="S1290">
        <v>12500</v>
      </c>
      <c r="T1290">
        <v>0.216</v>
      </c>
      <c r="U1290" t="s">
        <v>5940</v>
      </c>
      <c r="V1290">
        <v>6</v>
      </c>
      <c r="W1290" s="1">
        <v>45383</v>
      </c>
      <c r="X1290" t="s">
        <v>5894</v>
      </c>
      <c r="Y1290">
        <v>102</v>
      </c>
      <c r="Z1290">
        <v>94</v>
      </c>
      <c r="AA1290">
        <v>142</v>
      </c>
      <c r="AB1290">
        <v>76</v>
      </c>
      <c r="AC1290">
        <v>10</v>
      </c>
      <c r="AD1290">
        <v>744800</v>
      </c>
      <c r="AE1290" t="s">
        <v>6025</v>
      </c>
      <c r="AF1290" s="1">
        <v>46203</v>
      </c>
      <c r="AG1290" t="s">
        <v>6711</v>
      </c>
      <c r="AH1290" t="s">
        <v>6027</v>
      </c>
      <c r="AI1290" t="s">
        <v>6028</v>
      </c>
      <c r="AJ1290" t="s">
        <v>6924</v>
      </c>
      <c r="AK1290">
        <v>37500</v>
      </c>
      <c r="AL1290">
        <v>5002.5</v>
      </c>
      <c r="AM1290">
        <v>32497.5</v>
      </c>
      <c r="AN1290">
        <v>29400</v>
      </c>
      <c r="AO1290">
        <v>3097.5</v>
      </c>
      <c r="AP1290">
        <v>9.5299999999999996E-2</v>
      </c>
    </row>
    <row r="1291" spans="1:42" hidden="1" x14ac:dyDescent="0.35">
      <c r="A1291" t="s">
        <v>2055</v>
      </c>
      <c r="B1291" s="1">
        <v>44950</v>
      </c>
      <c r="C1291" t="s">
        <v>620</v>
      </c>
      <c r="D1291" t="s">
        <v>23</v>
      </c>
      <c r="E1291">
        <v>2</v>
      </c>
      <c r="F1291" t="s">
        <v>24</v>
      </c>
      <c r="G1291" t="s">
        <v>16</v>
      </c>
      <c r="H1291" t="s">
        <v>25</v>
      </c>
      <c r="I1291" t="s">
        <v>33</v>
      </c>
      <c r="J1291" t="s">
        <v>112</v>
      </c>
      <c r="K1291">
        <v>2023</v>
      </c>
      <c r="L1291" t="s">
        <v>20</v>
      </c>
      <c r="M1291" t="s">
        <v>5921</v>
      </c>
      <c r="N1291" t="s">
        <v>5913</v>
      </c>
      <c r="O1291" t="s">
        <v>5917</v>
      </c>
      <c r="P1291" t="s">
        <v>5922</v>
      </c>
      <c r="Q1291" t="s">
        <v>5923</v>
      </c>
      <c r="R1291">
        <v>57000</v>
      </c>
      <c r="S1291">
        <v>69000</v>
      </c>
      <c r="T1291">
        <v>0.1739</v>
      </c>
      <c r="U1291" t="s">
        <v>5920</v>
      </c>
      <c r="V1291">
        <v>12</v>
      </c>
      <c r="W1291" s="1">
        <v>44862</v>
      </c>
      <c r="X1291" t="s">
        <v>5894</v>
      </c>
      <c r="Y1291">
        <v>244</v>
      </c>
      <c r="Z1291">
        <v>55</v>
      </c>
      <c r="AA1291">
        <v>276</v>
      </c>
      <c r="AB1291">
        <v>9</v>
      </c>
      <c r="AC1291">
        <v>10</v>
      </c>
      <c r="AD1291">
        <v>513000</v>
      </c>
      <c r="AE1291" t="s">
        <v>6025</v>
      </c>
      <c r="AF1291" s="1">
        <v>46203</v>
      </c>
      <c r="AG1291" t="s">
        <v>6169</v>
      </c>
      <c r="AH1291" t="s">
        <v>6035</v>
      </c>
      <c r="AI1291" t="s">
        <v>6028</v>
      </c>
      <c r="AJ1291" t="s">
        <v>6924</v>
      </c>
      <c r="AK1291">
        <v>138000</v>
      </c>
      <c r="AL1291">
        <v>8914.7999999999993</v>
      </c>
      <c r="AM1291">
        <v>129085.2</v>
      </c>
      <c r="AN1291">
        <v>114000</v>
      </c>
      <c r="AO1291">
        <v>15085.2</v>
      </c>
      <c r="AP1291">
        <v>0.1169</v>
      </c>
    </row>
    <row r="1292" spans="1:42" x14ac:dyDescent="0.35">
      <c r="A1292" t="s">
        <v>2056</v>
      </c>
      <c r="B1292" s="1">
        <v>45277</v>
      </c>
      <c r="C1292" t="s">
        <v>2057</v>
      </c>
      <c r="D1292" t="s">
        <v>42</v>
      </c>
      <c r="E1292">
        <v>1</v>
      </c>
      <c r="F1292" t="s">
        <v>58</v>
      </c>
      <c r="G1292" t="s">
        <v>71</v>
      </c>
      <c r="H1292" t="s">
        <v>25</v>
      </c>
      <c r="I1292" t="s">
        <v>26</v>
      </c>
      <c r="J1292" t="s">
        <v>155</v>
      </c>
      <c r="K1292">
        <v>2023</v>
      </c>
      <c r="L1292" t="s">
        <v>51</v>
      </c>
      <c r="M1292" t="s">
        <v>5897</v>
      </c>
      <c r="N1292" t="s">
        <v>5889</v>
      </c>
      <c r="O1292" t="s">
        <v>5898</v>
      </c>
      <c r="P1292" t="s">
        <v>5899</v>
      </c>
      <c r="Q1292" t="s">
        <v>5900</v>
      </c>
      <c r="R1292">
        <v>31000</v>
      </c>
      <c r="S1292">
        <v>38000</v>
      </c>
      <c r="T1292">
        <v>0.1842</v>
      </c>
      <c r="U1292" t="s">
        <v>5901</v>
      </c>
      <c r="V1292">
        <v>12</v>
      </c>
      <c r="W1292" s="1">
        <v>45246</v>
      </c>
      <c r="X1292" t="s">
        <v>5894</v>
      </c>
      <c r="Y1292">
        <v>278</v>
      </c>
      <c r="Z1292">
        <v>80</v>
      </c>
      <c r="AA1292">
        <v>346</v>
      </c>
      <c r="AB1292">
        <v>0</v>
      </c>
      <c r="AC1292">
        <v>10</v>
      </c>
      <c r="AD1292">
        <v>0</v>
      </c>
      <c r="AE1292" t="s">
        <v>6029</v>
      </c>
      <c r="AF1292" s="1">
        <v>46203</v>
      </c>
      <c r="AG1292" t="s">
        <v>6712</v>
      </c>
      <c r="AH1292" t="s">
        <v>6027</v>
      </c>
      <c r="AI1292" t="s">
        <v>6028</v>
      </c>
      <c r="AJ1292" t="s">
        <v>6925</v>
      </c>
      <c r="AK1292">
        <v>38000</v>
      </c>
      <c r="AL1292">
        <v>634.6</v>
      </c>
      <c r="AM1292">
        <v>37365.4</v>
      </c>
      <c r="AN1292">
        <v>31000</v>
      </c>
      <c r="AO1292">
        <v>6365.4</v>
      </c>
      <c r="AP1292">
        <v>0.1704</v>
      </c>
    </row>
    <row r="1293" spans="1:42" hidden="1" x14ac:dyDescent="0.35">
      <c r="A1293" t="s">
        <v>2058</v>
      </c>
      <c r="B1293" s="1">
        <v>45231</v>
      </c>
      <c r="C1293" t="s">
        <v>568</v>
      </c>
      <c r="D1293" t="s">
        <v>115</v>
      </c>
      <c r="E1293">
        <v>2</v>
      </c>
      <c r="F1293" t="s">
        <v>128</v>
      </c>
      <c r="G1293" t="s">
        <v>31</v>
      </c>
      <c r="H1293" t="s">
        <v>25</v>
      </c>
      <c r="I1293" t="s">
        <v>18</v>
      </c>
      <c r="J1293" t="s">
        <v>50</v>
      </c>
      <c r="K1293">
        <v>2023</v>
      </c>
      <c r="L1293" t="s">
        <v>51</v>
      </c>
      <c r="M1293" t="s">
        <v>5988</v>
      </c>
      <c r="N1293" t="s">
        <v>5989</v>
      </c>
      <c r="O1293" t="s">
        <v>5990</v>
      </c>
      <c r="P1293" t="s">
        <v>5907</v>
      </c>
      <c r="Q1293" t="s">
        <v>5991</v>
      </c>
      <c r="R1293">
        <v>1600</v>
      </c>
      <c r="S1293">
        <v>2200</v>
      </c>
      <c r="T1293">
        <v>0.2727</v>
      </c>
      <c r="U1293" t="s">
        <v>5909</v>
      </c>
      <c r="V1293">
        <v>6</v>
      </c>
      <c r="W1293" s="1">
        <v>45040</v>
      </c>
      <c r="X1293" t="s">
        <v>5894</v>
      </c>
      <c r="Y1293">
        <v>84</v>
      </c>
      <c r="Z1293">
        <v>117</v>
      </c>
      <c r="AA1293">
        <v>174</v>
      </c>
      <c r="AB1293">
        <v>47</v>
      </c>
      <c r="AC1293">
        <v>10</v>
      </c>
      <c r="AD1293">
        <v>75200</v>
      </c>
      <c r="AE1293" t="s">
        <v>6025</v>
      </c>
      <c r="AF1293" s="1">
        <v>46203</v>
      </c>
      <c r="AG1293" t="s">
        <v>6342</v>
      </c>
      <c r="AH1293" t="s">
        <v>6027</v>
      </c>
      <c r="AI1293" t="s">
        <v>6028</v>
      </c>
      <c r="AJ1293" t="s">
        <v>6925</v>
      </c>
      <c r="AK1293">
        <v>4400</v>
      </c>
      <c r="AL1293">
        <v>621.72</v>
      </c>
      <c r="AM1293">
        <v>3778.28</v>
      </c>
      <c r="AN1293">
        <v>3200</v>
      </c>
      <c r="AO1293">
        <v>578.28</v>
      </c>
      <c r="AP1293">
        <v>0.15310000000000001</v>
      </c>
    </row>
    <row r="1294" spans="1:42" hidden="1" x14ac:dyDescent="0.35">
      <c r="A1294" t="s">
        <v>2059</v>
      </c>
      <c r="B1294" s="1">
        <v>44942</v>
      </c>
      <c r="C1294" t="s">
        <v>2060</v>
      </c>
      <c r="D1294" t="s">
        <v>70</v>
      </c>
      <c r="E1294">
        <v>3</v>
      </c>
      <c r="F1294" t="s">
        <v>48</v>
      </c>
      <c r="G1294" t="s">
        <v>96</v>
      </c>
      <c r="H1294" t="s">
        <v>32</v>
      </c>
      <c r="I1294" t="s">
        <v>33</v>
      </c>
      <c r="J1294" t="s">
        <v>112</v>
      </c>
      <c r="K1294">
        <v>2023</v>
      </c>
      <c r="L1294" t="s">
        <v>20</v>
      </c>
      <c r="M1294" t="s">
        <v>5970</v>
      </c>
      <c r="N1294" t="s">
        <v>5949</v>
      </c>
      <c r="O1294" t="s">
        <v>5971</v>
      </c>
      <c r="P1294" t="s">
        <v>5922</v>
      </c>
      <c r="Q1294" t="s">
        <v>5972</v>
      </c>
      <c r="R1294">
        <v>9500</v>
      </c>
      <c r="S1294">
        <v>12000</v>
      </c>
      <c r="T1294">
        <v>0.20830000000000001</v>
      </c>
      <c r="U1294" t="s">
        <v>5920</v>
      </c>
      <c r="V1294">
        <v>12</v>
      </c>
      <c r="W1294" s="1">
        <v>44840</v>
      </c>
      <c r="X1294" t="s">
        <v>5894</v>
      </c>
      <c r="Y1294">
        <v>160</v>
      </c>
      <c r="Z1294">
        <v>82</v>
      </c>
      <c r="AA1294">
        <v>171</v>
      </c>
      <c r="AB1294">
        <v>27</v>
      </c>
      <c r="AC1294">
        <v>10</v>
      </c>
      <c r="AD1294">
        <v>256500</v>
      </c>
      <c r="AE1294" t="s">
        <v>6025</v>
      </c>
      <c r="AF1294" s="1">
        <v>46203</v>
      </c>
      <c r="AG1294" t="s">
        <v>6713</v>
      </c>
      <c r="AH1294" t="s">
        <v>6035</v>
      </c>
      <c r="AI1294" t="s">
        <v>6028</v>
      </c>
      <c r="AJ1294" t="s">
        <v>6924</v>
      </c>
      <c r="AK1294">
        <v>36000</v>
      </c>
      <c r="AL1294">
        <v>4824</v>
      </c>
      <c r="AM1294">
        <v>31176</v>
      </c>
      <c r="AN1294">
        <v>28500</v>
      </c>
      <c r="AO1294">
        <v>2676</v>
      </c>
      <c r="AP1294">
        <v>8.5800000000000001E-2</v>
      </c>
    </row>
    <row r="1295" spans="1:42" hidden="1" x14ac:dyDescent="0.35">
      <c r="A1295" t="s">
        <v>2061</v>
      </c>
      <c r="B1295" s="1">
        <v>45076</v>
      </c>
      <c r="C1295" t="s">
        <v>62</v>
      </c>
      <c r="D1295" t="s">
        <v>95</v>
      </c>
      <c r="E1295">
        <v>2</v>
      </c>
      <c r="F1295" t="s">
        <v>128</v>
      </c>
      <c r="G1295" t="s">
        <v>16</v>
      </c>
      <c r="H1295" t="s">
        <v>17</v>
      </c>
      <c r="I1295" t="s">
        <v>43</v>
      </c>
      <c r="J1295" t="s">
        <v>75</v>
      </c>
      <c r="K1295">
        <v>2023</v>
      </c>
      <c r="L1295" t="s">
        <v>35</v>
      </c>
      <c r="M1295" t="s">
        <v>5948</v>
      </c>
      <c r="N1295" t="s">
        <v>5949</v>
      </c>
      <c r="O1295" t="s">
        <v>5950</v>
      </c>
      <c r="P1295" t="s">
        <v>5951</v>
      </c>
      <c r="Q1295" t="s">
        <v>5952</v>
      </c>
      <c r="R1295">
        <v>2900</v>
      </c>
      <c r="S1295">
        <v>3800</v>
      </c>
      <c r="T1295">
        <v>0.23680000000000001</v>
      </c>
      <c r="U1295" t="s">
        <v>5940</v>
      </c>
      <c r="V1295">
        <v>12</v>
      </c>
      <c r="W1295" s="1">
        <v>45359</v>
      </c>
      <c r="X1295" t="s">
        <v>5894</v>
      </c>
      <c r="Y1295">
        <v>220</v>
      </c>
      <c r="Z1295">
        <v>49</v>
      </c>
      <c r="AA1295">
        <v>227</v>
      </c>
      <c r="AB1295">
        <v>23</v>
      </c>
      <c r="AC1295">
        <v>10</v>
      </c>
      <c r="AD1295">
        <v>66700</v>
      </c>
      <c r="AE1295" t="s">
        <v>6025</v>
      </c>
      <c r="AF1295" s="1">
        <v>46203</v>
      </c>
      <c r="AG1295" t="s">
        <v>6032</v>
      </c>
      <c r="AH1295" t="s">
        <v>6027</v>
      </c>
      <c r="AI1295" t="s">
        <v>6028</v>
      </c>
      <c r="AJ1295" t="s">
        <v>6924</v>
      </c>
      <c r="AK1295">
        <v>7600</v>
      </c>
      <c r="AL1295">
        <v>748.6</v>
      </c>
      <c r="AM1295">
        <v>6851.4</v>
      </c>
      <c r="AN1295">
        <v>5800</v>
      </c>
      <c r="AO1295">
        <v>1051.4000000000001</v>
      </c>
      <c r="AP1295">
        <v>0.1535</v>
      </c>
    </row>
    <row r="1296" spans="1:42" hidden="1" x14ac:dyDescent="0.35">
      <c r="A1296" t="s">
        <v>2062</v>
      </c>
      <c r="B1296" s="1">
        <v>45149</v>
      </c>
      <c r="C1296" t="s">
        <v>435</v>
      </c>
      <c r="D1296" t="s">
        <v>118</v>
      </c>
      <c r="E1296">
        <v>1</v>
      </c>
      <c r="F1296" t="s">
        <v>24</v>
      </c>
      <c r="G1296" t="s">
        <v>96</v>
      </c>
      <c r="H1296" t="s">
        <v>17</v>
      </c>
      <c r="I1296" t="s">
        <v>43</v>
      </c>
      <c r="J1296" t="s">
        <v>59</v>
      </c>
      <c r="K1296">
        <v>2023</v>
      </c>
      <c r="L1296" t="s">
        <v>60</v>
      </c>
      <c r="M1296" t="s">
        <v>5902</v>
      </c>
      <c r="N1296" t="s">
        <v>5889</v>
      </c>
      <c r="O1296" t="s">
        <v>5898</v>
      </c>
      <c r="P1296" t="s">
        <v>5899</v>
      </c>
      <c r="Q1296" t="s">
        <v>5903</v>
      </c>
      <c r="R1296">
        <v>74000</v>
      </c>
      <c r="S1296">
        <v>88000</v>
      </c>
      <c r="T1296">
        <v>0.15909999999999999</v>
      </c>
      <c r="U1296" t="s">
        <v>5901</v>
      </c>
      <c r="V1296">
        <v>12</v>
      </c>
      <c r="W1296" s="1">
        <v>45459</v>
      </c>
      <c r="X1296" t="s">
        <v>5894</v>
      </c>
      <c r="Y1296">
        <v>214</v>
      </c>
      <c r="Z1296">
        <v>97</v>
      </c>
      <c r="AA1296">
        <v>218</v>
      </c>
      <c r="AB1296">
        <v>43</v>
      </c>
      <c r="AC1296">
        <v>10</v>
      </c>
      <c r="AD1296">
        <v>3182000</v>
      </c>
      <c r="AE1296" t="s">
        <v>6025</v>
      </c>
      <c r="AF1296" s="1">
        <v>46203</v>
      </c>
      <c r="AG1296" t="s">
        <v>6273</v>
      </c>
      <c r="AH1296" t="s">
        <v>6027</v>
      </c>
      <c r="AI1296" t="s">
        <v>6028</v>
      </c>
      <c r="AJ1296" t="s">
        <v>6925</v>
      </c>
      <c r="AK1296">
        <v>88000</v>
      </c>
      <c r="AL1296">
        <v>5086.3999999999996</v>
      </c>
      <c r="AM1296">
        <v>82913.600000000006</v>
      </c>
      <c r="AN1296">
        <v>74000</v>
      </c>
      <c r="AO1296">
        <v>8913.6</v>
      </c>
      <c r="AP1296">
        <v>0.1075</v>
      </c>
    </row>
    <row r="1297" spans="1:42" hidden="1" x14ac:dyDescent="0.35">
      <c r="A1297" t="s">
        <v>2063</v>
      </c>
      <c r="B1297" s="1">
        <v>45154</v>
      </c>
      <c r="C1297" t="s">
        <v>1064</v>
      </c>
      <c r="D1297" t="s">
        <v>105</v>
      </c>
      <c r="E1297">
        <v>5</v>
      </c>
      <c r="F1297" t="s">
        <v>58</v>
      </c>
      <c r="G1297" t="s">
        <v>31</v>
      </c>
      <c r="H1297" t="s">
        <v>25</v>
      </c>
      <c r="I1297" t="s">
        <v>43</v>
      </c>
      <c r="J1297" t="s">
        <v>59</v>
      </c>
      <c r="K1297">
        <v>2023</v>
      </c>
      <c r="L1297" t="s">
        <v>60</v>
      </c>
      <c r="M1297" t="s">
        <v>5916</v>
      </c>
      <c r="N1297" t="s">
        <v>5913</v>
      </c>
      <c r="O1297" t="s">
        <v>5917</v>
      </c>
      <c r="P1297" t="s">
        <v>5918</v>
      </c>
      <c r="Q1297" t="s">
        <v>5919</v>
      </c>
      <c r="R1297">
        <v>63000</v>
      </c>
      <c r="S1297">
        <v>76000</v>
      </c>
      <c r="T1297">
        <v>0.1711</v>
      </c>
      <c r="U1297" t="s">
        <v>5920</v>
      </c>
      <c r="V1297">
        <v>12</v>
      </c>
      <c r="W1297" s="1">
        <v>44617</v>
      </c>
      <c r="X1297" t="s">
        <v>5894</v>
      </c>
      <c r="Y1297">
        <v>252</v>
      </c>
      <c r="Z1297">
        <v>75</v>
      </c>
      <c r="AA1297">
        <v>289</v>
      </c>
      <c r="AB1297">
        <v>48</v>
      </c>
      <c r="AC1297">
        <v>10</v>
      </c>
      <c r="AD1297">
        <v>3024000</v>
      </c>
      <c r="AE1297" t="s">
        <v>6025</v>
      </c>
      <c r="AF1297" s="1">
        <v>46203</v>
      </c>
      <c r="AG1297" t="s">
        <v>6196</v>
      </c>
      <c r="AH1297" t="s">
        <v>6035</v>
      </c>
      <c r="AI1297" t="s">
        <v>6028</v>
      </c>
      <c r="AJ1297" t="s">
        <v>6925</v>
      </c>
      <c r="AK1297">
        <v>380000</v>
      </c>
      <c r="AL1297">
        <v>18012</v>
      </c>
      <c r="AM1297">
        <v>361988</v>
      </c>
      <c r="AN1297">
        <v>315000</v>
      </c>
      <c r="AO1297">
        <v>46988</v>
      </c>
      <c r="AP1297">
        <v>0.1298</v>
      </c>
    </row>
    <row r="1298" spans="1:42" x14ac:dyDescent="0.35">
      <c r="A1298" t="s">
        <v>2064</v>
      </c>
      <c r="B1298" s="1">
        <v>44940</v>
      </c>
      <c r="C1298" t="s">
        <v>2065</v>
      </c>
      <c r="D1298" t="s">
        <v>54</v>
      </c>
      <c r="E1298">
        <v>2</v>
      </c>
      <c r="F1298" t="s">
        <v>48</v>
      </c>
      <c r="G1298" t="s">
        <v>96</v>
      </c>
      <c r="H1298" t="s">
        <v>25</v>
      </c>
      <c r="I1298" t="s">
        <v>18</v>
      </c>
      <c r="J1298" t="s">
        <v>112</v>
      </c>
      <c r="K1298">
        <v>2023</v>
      </c>
      <c r="L1298" t="s">
        <v>20</v>
      </c>
      <c r="M1298" t="s">
        <v>5888</v>
      </c>
      <c r="N1298" t="s">
        <v>5889</v>
      </c>
      <c r="O1298" t="s">
        <v>5890</v>
      </c>
      <c r="P1298" t="s">
        <v>5891</v>
      </c>
      <c r="Q1298" t="s">
        <v>5892</v>
      </c>
      <c r="R1298">
        <v>52000</v>
      </c>
      <c r="S1298">
        <v>65000</v>
      </c>
      <c r="T1298">
        <v>0.2</v>
      </c>
      <c r="U1298" t="s">
        <v>5893</v>
      </c>
      <c r="V1298">
        <v>12</v>
      </c>
      <c r="W1298" s="1">
        <v>45506</v>
      </c>
      <c r="X1298" t="s">
        <v>5894</v>
      </c>
      <c r="Y1298">
        <v>302</v>
      </c>
      <c r="Z1298">
        <v>109</v>
      </c>
      <c r="AA1298">
        <v>415</v>
      </c>
      <c r="AB1298">
        <v>0</v>
      </c>
      <c r="AC1298">
        <v>10</v>
      </c>
      <c r="AD1298">
        <v>0</v>
      </c>
      <c r="AE1298" t="s">
        <v>6029</v>
      </c>
      <c r="AF1298" s="1">
        <v>46203</v>
      </c>
      <c r="AG1298" t="s">
        <v>6714</v>
      </c>
      <c r="AH1298" t="s">
        <v>6027</v>
      </c>
      <c r="AI1298" t="s">
        <v>6028</v>
      </c>
      <c r="AJ1298" t="s">
        <v>6924</v>
      </c>
      <c r="AK1298">
        <v>130000</v>
      </c>
      <c r="AL1298">
        <v>2509</v>
      </c>
      <c r="AM1298">
        <v>127491</v>
      </c>
      <c r="AN1298">
        <v>104000</v>
      </c>
      <c r="AO1298">
        <v>23491</v>
      </c>
      <c r="AP1298">
        <v>0.18429999999999999</v>
      </c>
    </row>
    <row r="1299" spans="1:42" x14ac:dyDescent="0.35">
      <c r="A1299" t="s">
        <v>2066</v>
      </c>
      <c r="B1299" s="1">
        <v>45083</v>
      </c>
      <c r="C1299" t="s">
        <v>91</v>
      </c>
      <c r="D1299" t="s">
        <v>54</v>
      </c>
      <c r="E1299">
        <v>2</v>
      </c>
      <c r="F1299" t="s">
        <v>24</v>
      </c>
      <c r="G1299" t="s">
        <v>16</v>
      </c>
      <c r="H1299" t="s">
        <v>32</v>
      </c>
      <c r="I1299" t="s">
        <v>43</v>
      </c>
      <c r="J1299" t="s">
        <v>34</v>
      </c>
      <c r="K1299">
        <v>2023</v>
      </c>
      <c r="L1299" t="s">
        <v>35</v>
      </c>
      <c r="M1299" t="s">
        <v>5888</v>
      </c>
      <c r="N1299" t="s">
        <v>5889</v>
      </c>
      <c r="O1299" t="s">
        <v>5890</v>
      </c>
      <c r="P1299" t="s">
        <v>5891</v>
      </c>
      <c r="Q1299" t="s">
        <v>5892</v>
      </c>
      <c r="R1299">
        <v>52000</v>
      </c>
      <c r="S1299">
        <v>65000</v>
      </c>
      <c r="T1299">
        <v>0.2</v>
      </c>
      <c r="U1299" t="s">
        <v>5893</v>
      </c>
      <c r="V1299">
        <v>12</v>
      </c>
      <c r="W1299" s="1">
        <v>45506</v>
      </c>
      <c r="X1299" t="s">
        <v>5894</v>
      </c>
      <c r="Y1299">
        <v>302</v>
      </c>
      <c r="Z1299">
        <v>109</v>
      </c>
      <c r="AA1299">
        <v>415</v>
      </c>
      <c r="AB1299">
        <v>0</v>
      </c>
      <c r="AC1299">
        <v>10</v>
      </c>
      <c r="AD1299">
        <v>0</v>
      </c>
      <c r="AE1299" t="s">
        <v>6029</v>
      </c>
      <c r="AF1299" s="1">
        <v>46203</v>
      </c>
      <c r="AG1299" t="s">
        <v>6074</v>
      </c>
      <c r="AH1299" t="s">
        <v>6027</v>
      </c>
      <c r="AI1299" t="s">
        <v>6028</v>
      </c>
      <c r="AJ1299" t="s">
        <v>6924</v>
      </c>
      <c r="AK1299">
        <v>130000</v>
      </c>
      <c r="AL1299">
        <v>5590</v>
      </c>
      <c r="AM1299">
        <v>124410</v>
      </c>
      <c r="AN1299">
        <v>104000</v>
      </c>
      <c r="AO1299">
        <v>20410</v>
      </c>
      <c r="AP1299">
        <v>0.1641</v>
      </c>
    </row>
    <row r="1300" spans="1:42" hidden="1" x14ac:dyDescent="0.35">
      <c r="A1300" t="s">
        <v>2067</v>
      </c>
      <c r="B1300" s="1">
        <v>45172</v>
      </c>
      <c r="C1300" t="s">
        <v>945</v>
      </c>
      <c r="D1300" t="s">
        <v>200</v>
      </c>
      <c r="E1300">
        <v>2</v>
      </c>
      <c r="F1300" t="s">
        <v>24</v>
      </c>
      <c r="G1300" t="s">
        <v>71</v>
      </c>
      <c r="H1300" t="s">
        <v>25</v>
      </c>
      <c r="I1300" t="s">
        <v>43</v>
      </c>
      <c r="J1300" t="s">
        <v>109</v>
      </c>
      <c r="K1300">
        <v>2023</v>
      </c>
      <c r="L1300" t="s">
        <v>60</v>
      </c>
      <c r="M1300" t="s">
        <v>5960</v>
      </c>
      <c r="N1300" t="s">
        <v>5949</v>
      </c>
      <c r="O1300" t="s">
        <v>5961</v>
      </c>
      <c r="P1300" t="s">
        <v>5951</v>
      </c>
      <c r="Q1300" t="s">
        <v>5962</v>
      </c>
      <c r="R1300">
        <v>2100</v>
      </c>
      <c r="S1300">
        <v>2800</v>
      </c>
      <c r="T1300">
        <v>0.25</v>
      </c>
      <c r="U1300" t="s">
        <v>5940</v>
      </c>
      <c r="V1300">
        <v>12</v>
      </c>
      <c r="W1300" s="1">
        <v>45378</v>
      </c>
      <c r="X1300" t="s">
        <v>5894</v>
      </c>
      <c r="Y1300">
        <v>198</v>
      </c>
      <c r="Z1300">
        <v>79</v>
      </c>
      <c r="AA1300">
        <v>243</v>
      </c>
      <c r="AB1300">
        <v>87</v>
      </c>
      <c r="AC1300">
        <v>10</v>
      </c>
      <c r="AD1300">
        <v>182700</v>
      </c>
      <c r="AE1300" t="s">
        <v>6025</v>
      </c>
      <c r="AF1300" s="1">
        <v>46203</v>
      </c>
      <c r="AG1300" t="s">
        <v>6296</v>
      </c>
      <c r="AH1300" t="s">
        <v>6035</v>
      </c>
      <c r="AI1300" t="s">
        <v>6028</v>
      </c>
      <c r="AJ1300" t="s">
        <v>6925</v>
      </c>
      <c r="AK1300">
        <v>5600</v>
      </c>
      <c r="AL1300">
        <v>642.88</v>
      </c>
      <c r="AM1300">
        <v>4957.12</v>
      </c>
      <c r="AN1300">
        <v>4200</v>
      </c>
      <c r="AO1300">
        <v>757.12</v>
      </c>
      <c r="AP1300">
        <v>0.1527</v>
      </c>
    </row>
    <row r="1301" spans="1:42" hidden="1" x14ac:dyDescent="0.35">
      <c r="A1301" t="s">
        <v>2068</v>
      </c>
      <c r="B1301" s="1">
        <v>45058</v>
      </c>
      <c r="C1301" t="s">
        <v>301</v>
      </c>
      <c r="D1301" t="s">
        <v>115</v>
      </c>
      <c r="E1301">
        <v>1</v>
      </c>
      <c r="F1301" t="s">
        <v>58</v>
      </c>
      <c r="G1301" t="s">
        <v>67</v>
      </c>
      <c r="H1301" t="s">
        <v>25</v>
      </c>
      <c r="I1301" t="s">
        <v>18</v>
      </c>
      <c r="J1301" t="s">
        <v>75</v>
      </c>
      <c r="K1301">
        <v>2023</v>
      </c>
      <c r="L1301" t="s">
        <v>35</v>
      </c>
      <c r="M1301" t="s">
        <v>5988</v>
      </c>
      <c r="N1301" t="s">
        <v>5989</v>
      </c>
      <c r="O1301" t="s">
        <v>5990</v>
      </c>
      <c r="P1301" t="s">
        <v>5907</v>
      </c>
      <c r="Q1301" t="s">
        <v>5991</v>
      </c>
      <c r="R1301">
        <v>1600</v>
      </c>
      <c r="S1301">
        <v>2200</v>
      </c>
      <c r="T1301">
        <v>0.2727</v>
      </c>
      <c r="U1301" t="s">
        <v>5909</v>
      </c>
      <c r="V1301">
        <v>6</v>
      </c>
      <c r="W1301" s="1">
        <v>45040</v>
      </c>
      <c r="X1301" t="s">
        <v>5894</v>
      </c>
      <c r="Y1301">
        <v>84</v>
      </c>
      <c r="Z1301">
        <v>117</v>
      </c>
      <c r="AA1301">
        <v>174</v>
      </c>
      <c r="AB1301">
        <v>47</v>
      </c>
      <c r="AC1301">
        <v>10</v>
      </c>
      <c r="AD1301">
        <v>75200</v>
      </c>
      <c r="AE1301" t="s">
        <v>6025</v>
      </c>
      <c r="AF1301" s="1">
        <v>46203</v>
      </c>
      <c r="AG1301" t="s">
        <v>6190</v>
      </c>
      <c r="AH1301" t="s">
        <v>6027</v>
      </c>
      <c r="AI1301" t="s">
        <v>6028</v>
      </c>
      <c r="AJ1301" t="s">
        <v>6924</v>
      </c>
      <c r="AK1301">
        <v>2200</v>
      </c>
      <c r="AL1301">
        <v>247.06</v>
      </c>
      <c r="AM1301">
        <v>1952.94</v>
      </c>
      <c r="AN1301">
        <v>1600</v>
      </c>
      <c r="AO1301">
        <v>352.94</v>
      </c>
      <c r="AP1301">
        <v>0.1807</v>
      </c>
    </row>
    <row r="1302" spans="1:42" hidden="1" x14ac:dyDescent="0.35">
      <c r="A1302" t="s">
        <v>2069</v>
      </c>
      <c r="B1302" s="1">
        <v>45577</v>
      </c>
      <c r="C1302" t="s">
        <v>2070</v>
      </c>
      <c r="D1302" t="s">
        <v>173</v>
      </c>
      <c r="E1302">
        <v>1</v>
      </c>
      <c r="F1302" t="s">
        <v>66</v>
      </c>
      <c r="G1302" t="s">
        <v>71</v>
      </c>
      <c r="H1302" t="s">
        <v>25</v>
      </c>
      <c r="I1302" t="s">
        <v>43</v>
      </c>
      <c r="J1302" t="s">
        <v>55</v>
      </c>
      <c r="K1302">
        <v>2024</v>
      </c>
      <c r="L1302" t="s">
        <v>51</v>
      </c>
      <c r="M1302" t="s">
        <v>5904</v>
      </c>
      <c r="N1302" t="s">
        <v>5889</v>
      </c>
      <c r="O1302" t="s">
        <v>5898</v>
      </c>
      <c r="P1302" t="s">
        <v>5899</v>
      </c>
      <c r="Q1302" t="s">
        <v>5905</v>
      </c>
      <c r="R1302">
        <v>12500</v>
      </c>
      <c r="S1302">
        <v>15500</v>
      </c>
      <c r="T1302">
        <v>0.19350000000000001</v>
      </c>
      <c r="U1302" t="s">
        <v>5901</v>
      </c>
      <c r="V1302">
        <v>12</v>
      </c>
      <c r="W1302" s="1">
        <v>45140</v>
      </c>
      <c r="X1302" t="s">
        <v>5894</v>
      </c>
      <c r="Y1302">
        <v>313</v>
      </c>
      <c r="Z1302">
        <v>58</v>
      </c>
      <c r="AA1302">
        <v>294</v>
      </c>
      <c r="AB1302">
        <v>65</v>
      </c>
      <c r="AC1302">
        <v>10</v>
      </c>
      <c r="AD1302">
        <v>812500</v>
      </c>
      <c r="AE1302" t="s">
        <v>6025</v>
      </c>
      <c r="AF1302" s="1">
        <v>46203</v>
      </c>
      <c r="AG1302" t="s">
        <v>6715</v>
      </c>
      <c r="AH1302" t="s">
        <v>6027</v>
      </c>
      <c r="AI1302" t="s">
        <v>6028</v>
      </c>
      <c r="AJ1302" t="s">
        <v>6925</v>
      </c>
      <c r="AK1302">
        <v>15500</v>
      </c>
      <c r="AL1302">
        <v>1519</v>
      </c>
      <c r="AM1302">
        <v>13981</v>
      </c>
      <c r="AN1302">
        <v>12500</v>
      </c>
      <c r="AO1302">
        <v>1481</v>
      </c>
      <c r="AP1302">
        <v>0.10589999999999999</v>
      </c>
    </row>
    <row r="1303" spans="1:42" hidden="1" x14ac:dyDescent="0.35">
      <c r="A1303" t="s">
        <v>2092</v>
      </c>
      <c r="B1303" s="1">
        <v>45594</v>
      </c>
      <c r="C1303" t="s">
        <v>1284</v>
      </c>
      <c r="D1303" t="s">
        <v>173</v>
      </c>
      <c r="E1303">
        <v>2</v>
      </c>
      <c r="F1303" t="s">
        <v>24</v>
      </c>
      <c r="G1303" t="s">
        <v>16</v>
      </c>
      <c r="H1303" t="s">
        <v>32</v>
      </c>
      <c r="I1303" t="s">
        <v>43</v>
      </c>
      <c r="J1303" t="s">
        <v>55</v>
      </c>
      <c r="K1303">
        <v>2024</v>
      </c>
      <c r="L1303" t="s">
        <v>51</v>
      </c>
      <c r="M1303" t="s">
        <v>5904</v>
      </c>
      <c r="N1303" t="s">
        <v>5889</v>
      </c>
      <c r="O1303" t="s">
        <v>5898</v>
      </c>
      <c r="P1303" t="s">
        <v>5899</v>
      </c>
      <c r="Q1303" t="s">
        <v>5905</v>
      </c>
      <c r="R1303">
        <v>12500</v>
      </c>
      <c r="S1303">
        <v>15500</v>
      </c>
      <c r="T1303">
        <v>0.19350000000000001</v>
      </c>
      <c r="U1303" t="s">
        <v>5901</v>
      </c>
      <c r="V1303">
        <v>12</v>
      </c>
      <c r="W1303" s="1">
        <v>45140</v>
      </c>
      <c r="X1303" t="s">
        <v>5894</v>
      </c>
      <c r="Y1303">
        <v>313</v>
      </c>
      <c r="Z1303">
        <v>58</v>
      </c>
      <c r="AA1303">
        <v>294</v>
      </c>
      <c r="AB1303">
        <v>65</v>
      </c>
      <c r="AC1303">
        <v>10</v>
      </c>
      <c r="AD1303">
        <v>812500</v>
      </c>
      <c r="AE1303" t="s">
        <v>6025</v>
      </c>
      <c r="AF1303" s="1">
        <v>46203</v>
      </c>
      <c r="AG1303" t="s">
        <v>6571</v>
      </c>
      <c r="AH1303" t="s">
        <v>6027</v>
      </c>
      <c r="AI1303" t="s">
        <v>6028</v>
      </c>
      <c r="AJ1303" t="s">
        <v>6925</v>
      </c>
      <c r="AK1303">
        <v>31000</v>
      </c>
      <c r="AL1303">
        <v>201.5</v>
      </c>
      <c r="AM1303">
        <v>30798.5</v>
      </c>
      <c r="AN1303">
        <v>25000</v>
      </c>
      <c r="AO1303">
        <v>5798.5</v>
      </c>
      <c r="AP1303">
        <v>0.1883</v>
      </c>
    </row>
    <row r="1304" spans="1:42" x14ac:dyDescent="0.35">
      <c r="A1304" t="s">
        <v>2103</v>
      </c>
      <c r="B1304" s="1">
        <v>45548</v>
      </c>
      <c r="C1304" t="s">
        <v>2104</v>
      </c>
      <c r="D1304" t="s">
        <v>54</v>
      </c>
      <c r="E1304">
        <v>1</v>
      </c>
      <c r="F1304" t="s">
        <v>48</v>
      </c>
      <c r="G1304" t="s">
        <v>31</v>
      </c>
      <c r="H1304" t="s">
        <v>17</v>
      </c>
      <c r="I1304" t="s">
        <v>43</v>
      </c>
      <c r="J1304" t="s">
        <v>109</v>
      </c>
      <c r="K1304">
        <v>2024</v>
      </c>
      <c r="L1304" t="s">
        <v>60</v>
      </c>
      <c r="M1304" t="s">
        <v>5888</v>
      </c>
      <c r="N1304" t="s">
        <v>5889</v>
      </c>
      <c r="O1304" t="s">
        <v>5890</v>
      </c>
      <c r="P1304" t="s">
        <v>5891</v>
      </c>
      <c r="Q1304" t="s">
        <v>5892</v>
      </c>
      <c r="R1304">
        <v>52000</v>
      </c>
      <c r="S1304">
        <v>65000</v>
      </c>
      <c r="T1304">
        <v>0.2</v>
      </c>
      <c r="U1304" t="s">
        <v>5893</v>
      </c>
      <c r="V1304">
        <v>12</v>
      </c>
      <c r="W1304" s="1">
        <v>45506</v>
      </c>
      <c r="X1304" t="s">
        <v>5894</v>
      </c>
      <c r="Y1304">
        <v>302</v>
      </c>
      <c r="Z1304">
        <v>109</v>
      </c>
      <c r="AA1304">
        <v>415</v>
      </c>
      <c r="AB1304">
        <v>0</v>
      </c>
      <c r="AC1304">
        <v>10</v>
      </c>
      <c r="AD1304">
        <v>0</v>
      </c>
      <c r="AE1304" t="s">
        <v>6029</v>
      </c>
      <c r="AF1304" s="1">
        <v>46203</v>
      </c>
      <c r="AG1304" t="s">
        <v>6717</v>
      </c>
      <c r="AH1304" t="s">
        <v>6035</v>
      </c>
      <c r="AI1304" t="s">
        <v>6028</v>
      </c>
      <c r="AJ1304" t="s">
        <v>6925</v>
      </c>
      <c r="AK1304">
        <v>65000</v>
      </c>
      <c r="AL1304">
        <v>2229.5</v>
      </c>
      <c r="AM1304">
        <v>62770.5</v>
      </c>
      <c r="AN1304">
        <v>52000</v>
      </c>
      <c r="AO1304">
        <v>10770.5</v>
      </c>
      <c r="AP1304">
        <v>0.1716</v>
      </c>
    </row>
    <row r="1305" spans="1:42" x14ac:dyDescent="0.35">
      <c r="A1305" t="s">
        <v>2084</v>
      </c>
      <c r="B1305" s="1">
        <v>45623</v>
      </c>
      <c r="C1305" t="s">
        <v>2040</v>
      </c>
      <c r="D1305" t="s">
        <v>42</v>
      </c>
      <c r="E1305">
        <v>2</v>
      </c>
      <c r="F1305" t="s">
        <v>24</v>
      </c>
      <c r="G1305" t="s">
        <v>71</v>
      </c>
      <c r="H1305" t="s">
        <v>17</v>
      </c>
      <c r="I1305" t="s">
        <v>43</v>
      </c>
      <c r="J1305" t="s">
        <v>50</v>
      </c>
      <c r="K1305">
        <v>2024</v>
      </c>
      <c r="L1305" t="s">
        <v>51</v>
      </c>
      <c r="M1305" t="s">
        <v>5897</v>
      </c>
      <c r="N1305" t="s">
        <v>5889</v>
      </c>
      <c r="O1305" t="s">
        <v>5898</v>
      </c>
      <c r="P1305" t="s">
        <v>5899</v>
      </c>
      <c r="Q1305" t="s">
        <v>5900</v>
      </c>
      <c r="R1305">
        <v>31000</v>
      </c>
      <c r="S1305">
        <v>38000</v>
      </c>
      <c r="T1305">
        <v>0.1842</v>
      </c>
      <c r="U1305" t="s">
        <v>5901</v>
      </c>
      <c r="V1305">
        <v>12</v>
      </c>
      <c r="W1305" s="1">
        <v>45246</v>
      </c>
      <c r="X1305" t="s">
        <v>5894</v>
      </c>
      <c r="Y1305">
        <v>278</v>
      </c>
      <c r="Z1305">
        <v>80</v>
      </c>
      <c r="AA1305">
        <v>346</v>
      </c>
      <c r="AB1305">
        <v>0</v>
      </c>
      <c r="AC1305">
        <v>10</v>
      </c>
      <c r="AD1305">
        <v>0</v>
      </c>
      <c r="AE1305" t="s">
        <v>6029</v>
      </c>
      <c r="AF1305" s="1">
        <v>46203</v>
      </c>
      <c r="AG1305" t="s">
        <v>6709</v>
      </c>
      <c r="AH1305" t="s">
        <v>6035</v>
      </c>
      <c r="AI1305" t="s">
        <v>6028</v>
      </c>
      <c r="AJ1305" t="s">
        <v>6925</v>
      </c>
      <c r="AK1305">
        <v>76000</v>
      </c>
      <c r="AL1305">
        <v>6817.2</v>
      </c>
      <c r="AM1305">
        <v>69182.8</v>
      </c>
      <c r="AN1305">
        <v>62000</v>
      </c>
      <c r="AO1305">
        <v>7182.8</v>
      </c>
      <c r="AP1305">
        <v>0.1038</v>
      </c>
    </row>
    <row r="1306" spans="1:42" x14ac:dyDescent="0.35">
      <c r="A1306" t="s">
        <v>2089</v>
      </c>
      <c r="B1306" s="1">
        <v>45443</v>
      </c>
      <c r="C1306" t="s">
        <v>2090</v>
      </c>
      <c r="D1306" t="s">
        <v>42</v>
      </c>
      <c r="E1306">
        <v>2</v>
      </c>
      <c r="F1306" t="s">
        <v>30</v>
      </c>
      <c r="G1306" t="s">
        <v>96</v>
      </c>
      <c r="H1306" t="s">
        <v>17</v>
      </c>
      <c r="I1306" t="s">
        <v>33</v>
      </c>
      <c r="J1306" t="s">
        <v>75</v>
      </c>
      <c r="K1306">
        <v>2024</v>
      </c>
      <c r="L1306" t="s">
        <v>35</v>
      </c>
      <c r="M1306" t="s">
        <v>5897</v>
      </c>
      <c r="N1306" t="s">
        <v>5889</v>
      </c>
      <c r="O1306" t="s">
        <v>5898</v>
      </c>
      <c r="P1306" t="s">
        <v>5899</v>
      </c>
      <c r="Q1306" t="s">
        <v>5900</v>
      </c>
      <c r="R1306">
        <v>31000</v>
      </c>
      <c r="S1306">
        <v>38000</v>
      </c>
      <c r="T1306">
        <v>0.1842</v>
      </c>
      <c r="U1306" t="s">
        <v>5901</v>
      </c>
      <c r="V1306">
        <v>12</v>
      </c>
      <c r="W1306" s="1">
        <v>45246</v>
      </c>
      <c r="X1306" t="s">
        <v>5894</v>
      </c>
      <c r="Y1306">
        <v>278</v>
      </c>
      <c r="Z1306">
        <v>80</v>
      </c>
      <c r="AA1306">
        <v>346</v>
      </c>
      <c r="AB1306">
        <v>0</v>
      </c>
      <c r="AC1306">
        <v>10</v>
      </c>
      <c r="AD1306">
        <v>0</v>
      </c>
      <c r="AE1306" t="s">
        <v>6029</v>
      </c>
      <c r="AF1306" s="1">
        <v>46203</v>
      </c>
      <c r="AG1306" t="s">
        <v>6718</v>
      </c>
      <c r="AH1306" t="s">
        <v>6035</v>
      </c>
      <c r="AI1306" t="s">
        <v>6028</v>
      </c>
      <c r="AJ1306" t="s">
        <v>6924</v>
      </c>
      <c r="AK1306">
        <v>76000</v>
      </c>
      <c r="AL1306">
        <v>1535.2</v>
      </c>
      <c r="AM1306">
        <v>74464.800000000003</v>
      </c>
      <c r="AN1306">
        <v>62000</v>
      </c>
      <c r="AO1306">
        <v>12464.8</v>
      </c>
      <c r="AP1306">
        <v>0.16739999999999999</v>
      </c>
    </row>
    <row r="1307" spans="1:42" x14ac:dyDescent="0.35">
      <c r="A1307" t="s">
        <v>2091</v>
      </c>
      <c r="B1307" s="1">
        <v>45548</v>
      </c>
      <c r="C1307" t="s">
        <v>351</v>
      </c>
      <c r="D1307" t="s">
        <v>42</v>
      </c>
      <c r="E1307">
        <v>2</v>
      </c>
      <c r="F1307" t="s">
        <v>24</v>
      </c>
      <c r="G1307" t="s">
        <v>31</v>
      </c>
      <c r="H1307" t="s">
        <v>17</v>
      </c>
      <c r="I1307" t="s">
        <v>18</v>
      </c>
      <c r="J1307" t="s">
        <v>109</v>
      </c>
      <c r="K1307">
        <v>2024</v>
      </c>
      <c r="L1307" t="s">
        <v>60</v>
      </c>
      <c r="M1307" t="s">
        <v>5897</v>
      </c>
      <c r="N1307" t="s">
        <v>5889</v>
      </c>
      <c r="O1307" t="s">
        <v>5898</v>
      </c>
      <c r="P1307" t="s">
        <v>5899</v>
      </c>
      <c r="Q1307" t="s">
        <v>5900</v>
      </c>
      <c r="R1307">
        <v>31000</v>
      </c>
      <c r="S1307">
        <v>38000</v>
      </c>
      <c r="T1307">
        <v>0.1842</v>
      </c>
      <c r="U1307" t="s">
        <v>5901</v>
      </c>
      <c r="V1307">
        <v>12</v>
      </c>
      <c r="W1307" s="1">
        <v>45246</v>
      </c>
      <c r="X1307" t="s">
        <v>5894</v>
      </c>
      <c r="Y1307">
        <v>278</v>
      </c>
      <c r="Z1307">
        <v>80</v>
      </c>
      <c r="AA1307">
        <v>346</v>
      </c>
      <c r="AB1307">
        <v>0</v>
      </c>
      <c r="AC1307">
        <v>10</v>
      </c>
      <c r="AD1307">
        <v>0</v>
      </c>
      <c r="AE1307" t="s">
        <v>6029</v>
      </c>
      <c r="AF1307" s="1">
        <v>46203</v>
      </c>
      <c r="AG1307" t="s">
        <v>6039</v>
      </c>
      <c r="AH1307" t="s">
        <v>6035</v>
      </c>
      <c r="AI1307" t="s">
        <v>6028</v>
      </c>
      <c r="AJ1307" t="s">
        <v>6925</v>
      </c>
      <c r="AK1307">
        <v>76000</v>
      </c>
      <c r="AL1307">
        <v>942.4</v>
      </c>
      <c r="AM1307">
        <v>75057.600000000006</v>
      </c>
      <c r="AN1307">
        <v>62000</v>
      </c>
      <c r="AO1307">
        <v>13057.6</v>
      </c>
      <c r="AP1307">
        <v>0.17399999999999999</v>
      </c>
    </row>
    <row r="1308" spans="1:42" hidden="1" x14ac:dyDescent="0.35">
      <c r="A1308" t="s">
        <v>2071</v>
      </c>
      <c r="B1308" s="1">
        <v>45452</v>
      </c>
      <c r="C1308" t="s">
        <v>1963</v>
      </c>
      <c r="D1308" t="s">
        <v>95</v>
      </c>
      <c r="E1308">
        <v>1</v>
      </c>
      <c r="F1308" t="s">
        <v>24</v>
      </c>
      <c r="G1308" t="s">
        <v>16</v>
      </c>
      <c r="H1308" t="s">
        <v>25</v>
      </c>
      <c r="I1308" t="s">
        <v>33</v>
      </c>
      <c r="J1308" t="s">
        <v>34</v>
      </c>
      <c r="K1308">
        <v>2024</v>
      </c>
      <c r="L1308" t="s">
        <v>35</v>
      </c>
      <c r="M1308" t="s">
        <v>5948</v>
      </c>
      <c r="N1308" t="s">
        <v>5949</v>
      </c>
      <c r="O1308" t="s">
        <v>5950</v>
      </c>
      <c r="P1308" t="s">
        <v>5951</v>
      </c>
      <c r="Q1308" t="s">
        <v>5952</v>
      </c>
      <c r="R1308">
        <v>2900</v>
      </c>
      <c r="S1308">
        <v>3800</v>
      </c>
      <c r="T1308">
        <v>0.23680000000000001</v>
      </c>
      <c r="U1308" t="s">
        <v>5940</v>
      </c>
      <c r="V1308">
        <v>12</v>
      </c>
      <c r="W1308" s="1">
        <v>45359</v>
      </c>
      <c r="X1308" t="s">
        <v>5894</v>
      </c>
      <c r="Y1308">
        <v>220</v>
      </c>
      <c r="Z1308">
        <v>49</v>
      </c>
      <c r="AA1308">
        <v>227</v>
      </c>
      <c r="AB1308">
        <v>23</v>
      </c>
      <c r="AC1308">
        <v>10</v>
      </c>
      <c r="AD1308">
        <v>66700</v>
      </c>
      <c r="AE1308" t="s">
        <v>6025</v>
      </c>
      <c r="AF1308" s="1">
        <v>46203</v>
      </c>
      <c r="AG1308" t="s">
        <v>6694</v>
      </c>
      <c r="AH1308" t="s">
        <v>6027</v>
      </c>
      <c r="AI1308" t="s">
        <v>6028</v>
      </c>
      <c r="AJ1308" t="s">
        <v>6924</v>
      </c>
      <c r="AK1308">
        <v>3800</v>
      </c>
      <c r="AL1308">
        <v>272.08</v>
      </c>
      <c r="AM1308">
        <v>3527.92</v>
      </c>
      <c r="AN1308">
        <v>2900</v>
      </c>
      <c r="AO1308">
        <v>627.91999999999996</v>
      </c>
      <c r="AP1308">
        <v>0.17799999999999999</v>
      </c>
    </row>
    <row r="1309" spans="1:42" hidden="1" x14ac:dyDescent="0.35">
      <c r="A1309" t="s">
        <v>2108</v>
      </c>
      <c r="B1309" s="1">
        <v>45490</v>
      </c>
      <c r="C1309" t="s">
        <v>1876</v>
      </c>
      <c r="D1309" t="s">
        <v>95</v>
      </c>
      <c r="E1309">
        <v>1</v>
      </c>
      <c r="F1309" t="s">
        <v>58</v>
      </c>
      <c r="G1309" t="s">
        <v>16</v>
      </c>
      <c r="H1309" t="s">
        <v>25</v>
      </c>
      <c r="I1309" t="s">
        <v>43</v>
      </c>
      <c r="J1309" t="s">
        <v>97</v>
      </c>
      <c r="K1309">
        <v>2024</v>
      </c>
      <c r="L1309" t="s">
        <v>60</v>
      </c>
      <c r="M1309" t="s">
        <v>5948</v>
      </c>
      <c r="N1309" t="s">
        <v>5949</v>
      </c>
      <c r="O1309" t="s">
        <v>5950</v>
      </c>
      <c r="P1309" t="s">
        <v>5951</v>
      </c>
      <c r="Q1309" t="s">
        <v>5952</v>
      </c>
      <c r="R1309">
        <v>2900</v>
      </c>
      <c r="S1309">
        <v>3800</v>
      </c>
      <c r="T1309">
        <v>0.23680000000000001</v>
      </c>
      <c r="U1309" t="s">
        <v>5940</v>
      </c>
      <c r="V1309">
        <v>12</v>
      </c>
      <c r="W1309" s="1">
        <v>45359</v>
      </c>
      <c r="X1309" t="s">
        <v>5894</v>
      </c>
      <c r="Y1309">
        <v>220</v>
      </c>
      <c r="Z1309">
        <v>49</v>
      </c>
      <c r="AA1309">
        <v>227</v>
      </c>
      <c r="AB1309">
        <v>23</v>
      </c>
      <c r="AC1309">
        <v>10</v>
      </c>
      <c r="AD1309">
        <v>66700</v>
      </c>
      <c r="AE1309" t="s">
        <v>6025</v>
      </c>
      <c r="AF1309" s="1">
        <v>46203</v>
      </c>
      <c r="AG1309" t="s">
        <v>6674</v>
      </c>
      <c r="AH1309" t="s">
        <v>6035</v>
      </c>
      <c r="AI1309" t="s">
        <v>6028</v>
      </c>
      <c r="AJ1309" t="s">
        <v>6925</v>
      </c>
      <c r="AK1309">
        <v>3800</v>
      </c>
      <c r="AL1309">
        <v>26.22</v>
      </c>
      <c r="AM1309">
        <v>3773.78</v>
      </c>
      <c r="AN1309">
        <v>2900</v>
      </c>
      <c r="AO1309">
        <v>873.78</v>
      </c>
      <c r="AP1309">
        <v>0.23150000000000001</v>
      </c>
    </row>
    <row r="1310" spans="1:42" hidden="1" x14ac:dyDescent="0.35">
      <c r="A1310" t="s">
        <v>2121</v>
      </c>
      <c r="B1310" s="1">
        <v>45482</v>
      </c>
      <c r="C1310" t="s">
        <v>912</v>
      </c>
      <c r="D1310" t="s">
        <v>95</v>
      </c>
      <c r="E1310">
        <v>1</v>
      </c>
      <c r="F1310" t="s">
        <v>24</v>
      </c>
      <c r="G1310" t="s">
        <v>79</v>
      </c>
      <c r="H1310" t="s">
        <v>32</v>
      </c>
      <c r="I1310" t="s">
        <v>43</v>
      </c>
      <c r="J1310" t="s">
        <v>97</v>
      </c>
      <c r="K1310">
        <v>2024</v>
      </c>
      <c r="L1310" t="s">
        <v>60</v>
      </c>
      <c r="M1310" t="s">
        <v>5948</v>
      </c>
      <c r="N1310" t="s">
        <v>5949</v>
      </c>
      <c r="O1310" t="s">
        <v>5950</v>
      </c>
      <c r="P1310" t="s">
        <v>5951</v>
      </c>
      <c r="Q1310" t="s">
        <v>5952</v>
      </c>
      <c r="R1310">
        <v>2900</v>
      </c>
      <c r="S1310">
        <v>3800</v>
      </c>
      <c r="T1310">
        <v>0.23680000000000001</v>
      </c>
      <c r="U1310" t="s">
        <v>5940</v>
      </c>
      <c r="V1310">
        <v>12</v>
      </c>
      <c r="W1310" s="1">
        <v>45359</v>
      </c>
      <c r="X1310" t="s">
        <v>5894</v>
      </c>
      <c r="Y1310">
        <v>220</v>
      </c>
      <c r="Z1310">
        <v>49</v>
      </c>
      <c r="AA1310">
        <v>227</v>
      </c>
      <c r="AB1310">
        <v>23</v>
      </c>
      <c r="AC1310">
        <v>10</v>
      </c>
      <c r="AD1310">
        <v>66700</v>
      </c>
      <c r="AE1310" t="s">
        <v>6025</v>
      </c>
      <c r="AF1310" s="1">
        <v>46203</v>
      </c>
      <c r="AG1310" t="s">
        <v>6041</v>
      </c>
      <c r="AH1310" t="s">
        <v>6035</v>
      </c>
      <c r="AI1310" t="s">
        <v>6028</v>
      </c>
      <c r="AJ1310" t="s">
        <v>6925</v>
      </c>
      <c r="AK1310">
        <v>3800</v>
      </c>
      <c r="AL1310">
        <v>290.32</v>
      </c>
      <c r="AM1310">
        <v>3509.68</v>
      </c>
      <c r="AN1310">
        <v>2900</v>
      </c>
      <c r="AO1310">
        <v>609.67999999999995</v>
      </c>
      <c r="AP1310">
        <v>0.17369999999999999</v>
      </c>
    </row>
    <row r="1311" spans="1:42" hidden="1" x14ac:dyDescent="0.35">
      <c r="A1311" t="s">
        <v>2072</v>
      </c>
      <c r="B1311" s="1">
        <v>45508</v>
      </c>
      <c r="C1311" t="s">
        <v>1416</v>
      </c>
      <c r="D1311" t="s">
        <v>23</v>
      </c>
      <c r="E1311">
        <v>4</v>
      </c>
      <c r="F1311" t="s">
        <v>48</v>
      </c>
      <c r="G1311" t="s">
        <v>31</v>
      </c>
      <c r="H1311" t="s">
        <v>32</v>
      </c>
      <c r="I1311" t="s">
        <v>33</v>
      </c>
      <c r="J1311" t="s">
        <v>59</v>
      </c>
      <c r="K1311">
        <v>2024</v>
      </c>
      <c r="L1311" t="s">
        <v>60</v>
      </c>
      <c r="M1311" t="s">
        <v>5921</v>
      </c>
      <c r="N1311" t="s">
        <v>5913</v>
      </c>
      <c r="O1311" t="s">
        <v>5917</v>
      </c>
      <c r="P1311" t="s">
        <v>5922</v>
      </c>
      <c r="Q1311" t="s">
        <v>5923</v>
      </c>
      <c r="R1311">
        <v>57000</v>
      </c>
      <c r="S1311">
        <v>69000</v>
      </c>
      <c r="T1311">
        <v>0.1739</v>
      </c>
      <c r="U1311" t="s">
        <v>5920</v>
      </c>
      <c r="V1311">
        <v>12</v>
      </c>
      <c r="W1311" s="1">
        <v>44862</v>
      </c>
      <c r="X1311" t="s">
        <v>5894</v>
      </c>
      <c r="Y1311">
        <v>244</v>
      </c>
      <c r="Z1311">
        <v>55</v>
      </c>
      <c r="AA1311">
        <v>276</v>
      </c>
      <c r="AB1311">
        <v>9</v>
      </c>
      <c r="AC1311">
        <v>10</v>
      </c>
      <c r="AD1311">
        <v>513000</v>
      </c>
      <c r="AE1311" t="s">
        <v>6025</v>
      </c>
      <c r="AF1311" s="1">
        <v>46203</v>
      </c>
      <c r="AG1311" t="s">
        <v>6422</v>
      </c>
      <c r="AH1311" t="s">
        <v>6035</v>
      </c>
      <c r="AI1311" t="s">
        <v>6028</v>
      </c>
      <c r="AJ1311" t="s">
        <v>6925</v>
      </c>
      <c r="AK1311">
        <v>276000</v>
      </c>
      <c r="AL1311">
        <v>16118.4</v>
      </c>
      <c r="AM1311">
        <v>259881.60000000001</v>
      </c>
      <c r="AN1311">
        <v>228000</v>
      </c>
      <c r="AO1311">
        <v>31881.599999999999</v>
      </c>
      <c r="AP1311">
        <v>0.1227</v>
      </c>
    </row>
    <row r="1312" spans="1:42" hidden="1" x14ac:dyDescent="0.35">
      <c r="A1312" t="s">
        <v>2096</v>
      </c>
      <c r="B1312" s="1">
        <v>45445</v>
      </c>
      <c r="C1312" t="s">
        <v>313</v>
      </c>
      <c r="D1312" t="s">
        <v>23</v>
      </c>
      <c r="E1312">
        <v>1</v>
      </c>
      <c r="F1312" t="s">
        <v>128</v>
      </c>
      <c r="G1312" t="s">
        <v>16</v>
      </c>
      <c r="H1312" t="s">
        <v>17</v>
      </c>
      <c r="I1312" t="s">
        <v>33</v>
      </c>
      <c r="J1312" t="s">
        <v>34</v>
      </c>
      <c r="K1312">
        <v>2024</v>
      </c>
      <c r="L1312" t="s">
        <v>35</v>
      </c>
      <c r="M1312" t="s">
        <v>5921</v>
      </c>
      <c r="N1312" t="s">
        <v>5913</v>
      </c>
      <c r="O1312" t="s">
        <v>5917</v>
      </c>
      <c r="P1312" t="s">
        <v>5922</v>
      </c>
      <c r="Q1312" t="s">
        <v>5923</v>
      </c>
      <c r="R1312">
        <v>57000</v>
      </c>
      <c r="S1312">
        <v>69000</v>
      </c>
      <c r="T1312">
        <v>0.1739</v>
      </c>
      <c r="U1312" t="s">
        <v>5920</v>
      </c>
      <c r="V1312">
        <v>12</v>
      </c>
      <c r="W1312" s="1">
        <v>44862</v>
      </c>
      <c r="X1312" t="s">
        <v>5894</v>
      </c>
      <c r="Y1312">
        <v>244</v>
      </c>
      <c r="Z1312">
        <v>55</v>
      </c>
      <c r="AA1312">
        <v>276</v>
      </c>
      <c r="AB1312">
        <v>9</v>
      </c>
      <c r="AC1312">
        <v>10</v>
      </c>
      <c r="AD1312">
        <v>513000</v>
      </c>
      <c r="AE1312" t="s">
        <v>6025</v>
      </c>
      <c r="AF1312" s="1">
        <v>46203</v>
      </c>
      <c r="AG1312" t="s">
        <v>6050</v>
      </c>
      <c r="AH1312" t="s">
        <v>6027</v>
      </c>
      <c r="AI1312" t="s">
        <v>6028</v>
      </c>
      <c r="AJ1312" t="s">
        <v>6924</v>
      </c>
      <c r="AK1312">
        <v>69000</v>
      </c>
      <c r="AL1312">
        <v>2670.3</v>
      </c>
      <c r="AM1312">
        <v>66329.7</v>
      </c>
      <c r="AN1312">
        <v>57000</v>
      </c>
      <c r="AO1312">
        <v>9329.7000000000007</v>
      </c>
      <c r="AP1312">
        <v>0.14069999999999999</v>
      </c>
    </row>
    <row r="1313" spans="1:42" hidden="1" x14ac:dyDescent="0.35">
      <c r="A1313" t="s">
        <v>2079</v>
      </c>
      <c r="B1313" s="1">
        <v>45654</v>
      </c>
      <c r="C1313" t="s">
        <v>46</v>
      </c>
      <c r="D1313" t="s">
        <v>65</v>
      </c>
      <c r="E1313">
        <v>1</v>
      </c>
      <c r="F1313" t="s">
        <v>30</v>
      </c>
      <c r="G1313" t="s">
        <v>96</v>
      </c>
      <c r="H1313" t="s">
        <v>25</v>
      </c>
      <c r="I1313" t="s">
        <v>43</v>
      </c>
      <c r="J1313" t="s">
        <v>155</v>
      </c>
      <c r="K1313">
        <v>2024</v>
      </c>
      <c r="L1313" t="s">
        <v>51</v>
      </c>
      <c r="M1313" t="s">
        <v>5906</v>
      </c>
      <c r="N1313" t="s">
        <v>5889</v>
      </c>
      <c r="O1313" t="s">
        <v>5898</v>
      </c>
      <c r="P1313" t="s">
        <v>5907</v>
      </c>
      <c r="Q1313" t="s">
        <v>5908</v>
      </c>
      <c r="R1313">
        <v>17500</v>
      </c>
      <c r="S1313">
        <v>22000</v>
      </c>
      <c r="T1313">
        <v>0.20449999999999999</v>
      </c>
      <c r="U1313" t="s">
        <v>5909</v>
      </c>
      <c r="V1313">
        <v>12</v>
      </c>
      <c r="W1313" s="1">
        <v>45337</v>
      </c>
      <c r="X1313" t="s">
        <v>5894</v>
      </c>
      <c r="Y1313">
        <v>373</v>
      </c>
      <c r="Z1313">
        <v>88</v>
      </c>
      <c r="AA1313">
        <v>389</v>
      </c>
      <c r="AB1313">
        <v>78</v>
      </c>
      <c r="AC1313">
        <v>10</v>
      </c>
      <c r="AD1313">
        <v>1365000</v>
      </c>
      <c r="AE1313" t="s">
        <v>6025</v>
      </c>
      <c r="AF1313" s="1">
        <v>46203</v>
      </c>
      <c r="AG1313" t="s">
        <v>6067</v>
      </c>
      <c r="AH1313" t="s">
        <v>6035</v>
      </c>
      <c r="AI1313" t="s">
        <v>6028</v>
      </c>
      <c r="AJ1313" t="s">
        <v>6925</v>
      </c>
      <c r="AK1313">
        <v>22000</v>
      </c>
      <c r="AL1313">
        <v>1018.6</v>
      </c>
      <c r="AM1313">
        <v>20981.4</v>
      </c>
      <c r="AN1313">
        <v>17500</v>
      </c>
      <c r="AO1313">
        <v>3481.4</v>
      </c>
      <c r="AP1313">
        <v>0.16589999999999999</v>
      </c>
    </row>
    <row r="1314" spans="1:42" hidden="1" x14ac:dyDescent="0.35">
      <c r="A1314" t="s">
        <v>2105</v>
      </c>
      <c r="B1314" s="1">
        <v>45437</v>
      </c>
      <c r="C1314" t="s">
        <v>2106</v>
      </c>
      <c r="D1314" t="s">
        <v>65</v>
      </c>
      <c r="E1314">
        <v>2</v>
      </c>
      <c r="F1314" t="s">
        <v>24</v>
      </c>
      <c r="G1314" t="s">
        <v>16</v>
      </c>
      <c r="H1314" t="s">
        <v>32</v>
      </c>
      <c r="I1314" t="s">
        <v>26</v>
      </c>
      <c r="J1314" t="s">
        <v>75</v>
      </c>
      <c r="K1314">
        <v>2024</v>
      </c>
      <c r="L1314" t="s">
        <v>35</v>
      </c>
      <c r="M1314" t="s">
        <v>5906</v>
      </c>
      <c r="N1314" t="s">
        <v>5889</v>
      </c>
      <c r="O1314" t="s">
        <v>5898</v>
      </c>
      <c r="P1314" t="s">
        <v>5907</v>
      </c>
      <c r="Q1314" t="s">
        <v>5908</v>
      </c>
      <c r="R1314">
        <v>17500</v>
      </c>
      <c r="S1314">
        <v>22000</v>
      </c>
      <c r="T1314">
        <v>0.20449999999999999</v>
      </c>
      <c r="U1314" t="s">
        <v>5909</v>
      </c>
      <c r="V1314">
        <v>12</v>
      </c>
      <c r="W1314" s="1">
        <v>45337</v>
      </c>
      <c r="X1314" t="s">
        <v>5894</v>
      </c>
      <c r="Y1314">
        <v>373</v>
      </c>
      <c r="Z1314">
        <v>88</v>
      </c>
      <c r="AA1314">
        <v>389</v>
      </c>
      <c r="AB1314">
        <v>78</v>
      </c>
      <c r="AC1314">
        <v>10</v>
      </c>
      <c r="AD1314">
        <v>1365000</v>
      </c>
      <c r="AE1314" t="s">
        <v>6025</v>
      </c>
      <c r="AF1314" s="1">
        <v>46203</v>
      </c>
      <c r="AG1314" t="s">
        <v>6719</v>
      </c>
      <c r="AH1314" t="s">
        <v>6027</v>
      </c>
      <c r="AI1314" t="s">
        <v>6028</v>
      </c>
      <c r="AJ1314" t="s">
        <v>6924</v>
      </c>
      <c r="AK1314">
        <v>44000</v>
      </c>
      <c r="AL1314">
        <v>2754.4</v>
      </c>
      <c r="AM1314">
        <v>41245.599999999999</v>
      </c>
      <c r="AN1314">
        <v>35000</v>
      </c>
      <c r="AO1314">
        <v>6245.6</v>
      </c>
      <c r="AP1314">
        <v>0.15140000000000001</v>
      </c>
    </row>
    <row r="1315" spans="1:42" hidden="1" x14ac:dyDescent="0.35">
      <c r="A1315" t="s">
        <v>2081</v>
      </c>
      <c r="B1315" s="1">
        <v>45415</v>
      </c>
      <c r="C1315" t="s">
        <v>2082</v>
      </c>
      <c r="D1315" t="s">
        <v>105</v>
      </c>
      <c r="E1315">
        <v>2</v>
      </c>
      <c r="F1315" t="s">
        <v>24</v>
      </c>
      <c r="G1315" t="s">
        <v>71</v>
      </c>
      <c r="H1315" t="s">
        <v>25</v>
      </c>
      <c r="I1315" t="s">
        <v>26</v>
      </c>
      <c r="J1315" t="s">
        <v>75</v>
      </c>
      <c r="K1315">
        <v>2024</v>
      </c>
      <c r="L1315" t="s">
        <v>35</v>
      </c>
      <c r="M1315" t="s">
        <v>5916</v>
      </c>
      <c r="N1315" t="s">
        <v>5913</v>
      </c>
      <c r="O1315" t="s">
        <v>5917</v>
      </c>
      <c r="P1315" t="s">
        <v>5918</v>
      </c>
      <c r="Q1315" t="s">
        <v>5919</v>
      </c>
      <c r="R1315">
        <v>63000</v>
      </c>
      <c r="S1315">
        <v>76000</v>
      </c>
      <c r="T1315">
        <v>0.1711</v>
      </c>
      <c r="U1315" t="s">
        <v>5920</v>
      </c>
      <c r="V1315">
        <v>12</v>
      </c>
      <c r="W1315" s="1">
        <v>44617</v>
      </c>
      <c r="X1315" t="s">
        <v>5894</v>
      </c>
      <c r="Y1315">
        <v>252</v>
      </c>
      <c r="Z1315">
        <v>75</v>
      </c>
      <c r="AA1315">
        <v>289</v>
      </c>
      <c r="AB1315">
        <v>48</v>
      </c>
      <c r="AC1315">
        <v>10</v>
      </c>
      <c r="AD1315">
        <v>3024000</v>
      </c>
      <c r="AE1315" t="s">
        <v>6025</v>
      </c>
      <c r="AF1315" s="1">
        <v>46203</v>
      </c>
      <c r="AG1315" t="s">
        <v>6720</v>
      </c>
      <c r="AH1315" t="s">
        <v>6027</v>
      </c>
      <c r="AI1315" t="s">
        <v>6028</v>
      </c>
      <c r="AJ1315" t="s">
        <v>6924</v>
      </c>
      <c r="AK1315">
        <v>152000</v>
      </c>
      <c r="AL1315">
        <v>7220</v>
      </c>
      <c r="AM1315">
        <v>144780</v>
      </c>
      <c r="AN1315">
        <v>126000</v>
      </c>
      <c r="AO1315">
        <v>18780</v>
      </c>
      <c r="AP1315">
        <v>0.12970000000000001</v>
      </c>
    </row>
    <row r="1316" spans="1:42" hidden="1" x14ac:dyDescent="0.35">
      <c r="A1316" t="s">
        <v>2073</v>
      </c>
      <c r="B1316" s="1">
        <v>45382</v>
      </c>
      <c r="C1316" t="s">
        <v>503</v>
      </c>
      <c r="D1316" t="s">
        <v>188</v>
      </c>
      <c r="E1316">
        <v>2</v>
      </c>
      <c r="F1316" t="s">
        <v>30</v>
      </c>
      <c r="G1316" t="s">
        <v>31</v>
      </c>
      <c r="H1316" t="s">
        <v>17</v>
      </c>
      <c r="I1316" t="s">
        <v>26</v>
      </c>
      <c r="J1316" t="s">
        <v>39</v>
      </c>
      <c r="K1316">
        <v>2024</v>
      </c>
      <c r="L1316" t="s">
        <v>20</v>
      </c>
      <c r="M1316" t="s">
        <v>5936</v>
      </c>
      <c r="N1316" t="s">
        <v>5931</v>
      </c>
      <c r="O1316" t="s">
        <v>5937</v>
      </c>
      <c r="P1316" t="s">
        <v>5938</v>
      </c>
      <c r="Q1316" t="s">
        <v>5939</v>
      </c>
      <c r="R1316">
        <v>3400</v>
      </c>
      <c r="S1316">
        <v>4500</v>
      </c>
      <c r="T1316">
        <v>0.24440000000000001</v>
      </c>
      <c r="U1316" t="s">
        <v>5940</v>
      </c>
      <c r="V1316">
        <v>6</v>
      </c>
      <c r="W1316" s="1">
        <v>45061</v>
      </c>
      <c r="X1316" t="s">
        <v>5894</v>
      </c>
      <c r="Y1316">
        <v>200</v>
      </c>
      <c r="Z1316">
        <v>91</v>
      </c>
      <c r="AA1316">
        <v>223</v>
      </c>
      <c r="AB1316">
        <v>18</v>
      </c>
      <c r="AC1316">
        <v>10</v>
      </c>
      <c r="AD1316">
        <v>61200</v>
      </c>
      <c r="AE1316" t="s">
        <v>6025</v>
      </c>
      <c r="AF1316" s="1">
        <v>46203</v>
      </c>
      <c r="AG1316" t="s">
        <v>6307</v>
      </c>
      <c r="AH1316" t="s">
        <v>6035</v>
      </c>
      <c r="AI1316" t="s">
        <v>6028</v>
      </c>
      <c r="AJ1316" t="s">
        <v>6924</v>
      </c>
      <c r="AK1316">
        <v>9000</v>
      </c>
      <c r="AL1316">
        <v>763.2</v>
      </c>
      <c r="AM1316">
        <v>8236.7999999999993</v>
      </c>
      <c r="AN1316">
        <v>6800</v>
      </c>
      <c r="AO1316">
        <v>1436.8</v>
      </c>
      <c r="AP1316">
        <v>0.1744</v>
      </c>
    </row>
    <row r="1317" spans="1:42" hidden="1" x14ac:dyDescent="0.35">
      <c r="A1317" t="s">
        <v>2097</v>
      </c>
      <c r="B1317" s="1">
        <v>45373</v>
      </c>
      <c r="C1317" t="s">
        <v>2098</v>
      </c>
      <c r="D1317" t="s">
        <v>188</v>
      </c>
      <c r="E1317">
        <v>1</v>
      </c>
      <c r="F1317" t="s">
        <v>24</v>
      </c>
      <c r="G1317" t="s">
        <v>96</v>
      </c>
      <c r="H1317" t="s">
        <v>25</v>
      </c>
      <c r="I1317" t="s">
        <v>43</v>
      </c>
      <c r="J1317" t="s">
        <v>39</v>
      </c>
      <c r="K1317">
        <v>2024</v>
      </c>
      <c r="L1317" t="s">
        <v>20</v>
      </c>
      <c r="M1317" t="s">
        <v>5936</v>
      </c>
      <c r="N1317" t="s">
        <v>5931</v>
      </c>
      <c r="O1317" t="s">
        <v>5937</v>
      </c>
      <c r="P1317" t="s">
        <v>5938</v>
      </c>
      <c r="Q1317" t="s">
        <v>5939</v>
      </c>
      <c r="R1317">
        <v>3400</v>
      </c>
      <c r="S1317">
        <v>4500</v>
      </c>
      <c r="T1317">
        <v>0.24440000000000001</v>
      </c>
      <c r="U1317" t="s">
        <v>5940</v>
      </c>
      <c r="V1317">
        <v>6</v>
      </c>
      <c r="W1317" s="1">
        <v>45061</v>
      </c>
      <c r="X1317" t="s">
        <v>5894</v>
      </c>
      <c r="Y1317">
        <v>200</v>
      </c>
      <c r="Z1317">
        <v>91</v>
      </c>
      <c r="AA1317">
        <v>223</v>
      </c>
      <c r="AB1317">
        <v>18</v>
      </c>
      <c r="AC1317">
        <v>10</v>
      </c>
      <c r="AD1317">
        <v>61200</v>
      </c>
      <c r="AE1317" t="s">
        <v>6025</v>
      </c>
      <c r="AF1317" s="1">
        <v>46203</v>
      </c>
      <c r="AG1317" t="s">
        <v>6721</v>
      </c>
      <c r="AH1317" t="s">
        <v>6027</v>
      </c>
      <c r="AI1317" t="s">
        <v>6028</v>
      </c>
      <c r="AJ1317" t="s">
        <v>6924</v>
      </c>
      <c r="AK1317">
        <v>4500</v>
      </c>
      <c r="AL1317">
        <v>126.45</v>
      </c>
      <c r="AM1317">
        <v>4373.55</v>
      </c>
      <c r="AN1317">
        <v>3400</v>
      </c>
      <c r="AO1317">
        <v>973.55</v>
      </c>
      <c r="AP1317">
        <v>0.22259999999999999</v>
      </c>
    </row>
    <row r="1318" spans="1:42" hidden="1" x14ac:dyDescent="0.35">
      <c r="A1318" t="s">
        <v>2085</v>
      </c>
      <c r="B1318" s="1">
        <v>45489</v>
      </c>
      <c r="C1318" t="s">
        <v>2086</v>
      </c>
      <c r="D1318" t="s">
        <v>87</v>
      </c>
      <c r="E1318">
        <v>1</v>
      </c>
      <c r="F1318" t="s">
        <v>58</v>
      </c>
      <c r="G1318" t="s">
        <v>31</v>
      </c>
      <c r="H1318" t="s">
        <v>17</v>
      </c>
      <c r="I1318" t="s">
        <v>43</v>
      </c>
      <c r="J1318" t="s">
        <v>97</v>
      </c>
      <c r="K1318">
        <v>2024</v>
      </c>
      <c r="L1318" t="s">
        <v>60</v>
      </c>
      <c r="M1318" t="s">
        <v>5924</v>
      </c>
      <c r="N1318" t="s">
        <v>5913</v>
      </c>
      <c r="O1318" t="s">
        <v>5917</v>
      </c>
      <c r="P1318" t="s">
        <v>5925</v>
      </c>
      <c r="Q1318" t="s">
        <v>5926</v>
      </c>
      <c r="R1318">
        <v>46000</v>
      </c>
      <c r="S1318">
        <v>56000</v>
      </c>
      <c r="T1318">
        <v>0.17860000000000001</v>
      </c>
      <c r="U1318" t="s">
        <v>5920</v>
      </c>
      <c r="V1318">
        <v>12</v>
      </c>
      <c r="W1318" s="1">
        <v>44847</v>
      </c>
      <c r="X1318" t="s">
        <v>5894</v>
      </c>
      <c r="Y1318">
        <v>224</v>
      </c>
      <c r="Z1318">
        <v>96</v>
      </c>
      <c r="AA1318">
        <v>304</v>
      </c>
      <c r="AB1318">
        <v>54</v>
      </c>
      <c r="AC1318">
        <v>10</v>
      </c>
      <c r="AD1318">
        <v>2484000</v>
      </c>
      <c r="AE1318" t="s">
        <v>6025</v>
      </c>
      <c r="AF1318" s="1">
        <v>46203</v>
      </c>
      <c r="AG1318" t="s">
        <v>6722</v>
      </c>
      <c r="AH1318" t="s">
        <v>6027</v>
      </c>
      <c r="AI1318" t="s">
        <v>6028</v>
      </c>
      <c r="AJ1318" t="s">
        <v>6925</v>
      </c>
      <c r="AK1318">
        <v>56000</v>
      </c>
      <c r="AL1318">
        <v>8377.6</v>
      </c>
      <c r="AM1318">
        <v>47622.400000000001</v>
      </c>
      <c r="AN1318">
        <v>46000</v>
      </c>
      <c r="AO1318">
        <v>1622.4</v>
      </c>
      <c r="AP1318">
        <v>3.4099999999999998E-2</v>
      </c>
    </row>
    <row r="1319" spans="1:42" hidden="1" x14ac:dyDescent="0.35">
      <c r="A1319" t="s">
        <v>2080</v>
      </c>
      <c r="B1319" s="1">
        <v>45307</v>
      </c>
      <c r="C1319" t="s">
        <v>1088</v>
      </c>
      <c r="D1319" t="s">
        <v>123</v>
      </c>
      <c r="E1319">
        <v>1</v>
      </c>
      <c r="F1319" t="s">
        <v>58</v>
      </c>
      <c r="G1319" t="s">
        <v>96</v>
      </c>
      <c r="H1319" t="s">
        <v>25</v>
      </c>
      <c r="I1319" t="s">
        <v>18</v>
      </c>
      <c r="J1319" t="s">
        <v>112</v>
      </c>
      <c r="K1319">
        <v>2024</v>
      </c>
      <c r="L1319" t="s">
        <v>20</v>
      </c>
      <c r="M1319" t="s">
        <v>5927</v>
      </c>
      <c r="N1319" t="s">
        <v>5913</v>
      </c>
      <c r="O1319" t="s">
        <v>5917</v>
      </c>
      <c r="P1319" t="s">
        <v>5928</v>
      </c>
      <c r="Q1319" t="s">
        <v>5929</v>
      </c>
      <c r="R1319">
        <v>44000</v>
      </c>
      <c r="S1319">
        <v>53000</v>
      </c>
      <c r="T1319">
        <v>0.16980000000000001</v>
      </c>
      <c r="U1319" t="s">
        <v>5920</v>
      </c>
      <c r="V1319">
        <v>12</v>
      </c>
      <c r="W1319" s="1">
        <v>45435</v>
      </c>
      <c r="X1319" t="s">
        <v>5894</v>
      </c>
      <c r="Y1319">
        <v>246</v>
      </c>
      <c r="Z1319">
        <v>92</v>
      </c>
      <c r="AA1319">
        <v>223</v>
      </c>
      <c r="AB1319">
        <v>48</v>
      </c>
      <c r="AC1319">
        <v>10</v>
      </c>
      <c r="AD1319">
        <v>2112000</v>
      </c>
      <c r="AE1319" t="s">
        <v>6025</v>
      </c>
      <c r="AF1319" s="1">
        <v>46203</v>
      </c>
      <c r="AG1319" t="s">
        <v>6187</v>
      </c>
      <c r="AH1319" t="s">
        <v>6027</v>
      </c>
      <c r="AI1319" t="s">
        <v>6028</v>
      </c>
      <c r="AJ1319" t="s">
        <v>6924</v>
      </c>
      <c r="AK1319">
        <v>53000</v>
      </c>
      <c r="AL1319">
        <v>7806.9</v>
      </c>
      <c r="AM1319">
        <v>45193.1</v>
      </c>
      <c r="AN1319">
        <v>44000</v>
      </c>
      <c r="AO1319">
        <v>1193.0999999999999</v>
      </c>
      <c r="AP1319">
        <v>2.64E-2</v>
      </c>
    </row>
    <row r="1320" spans="1:42" hidden="1" x14ac:dyDescent="0.35">
      <c r="A1320" t="s">
        <v>2184</v>
      </c>
      <c r="B1320" s="1">
        <v>45520</v>
      </c>
      <c r="C1320" t="s">
        <v>197</v>
      </c>
      <c r="D1320" t="s">
        <v>216</v>
      </c>
      <c r="E1320">
        <v>2</v>
      </c>
      <c r="F1320" t="s">
        <v>24</v>
      </c>
      <c r="G1320" t="s">
        <v>16</v>
      </c>
      <c r="H1320" t="s">
        <v>17</v>
      </c>
      <c r="I1320" t="s">
        <v>33</v>
      </c>
      <c r="J1320" t="s">
        <v>59</v>
      </c>
      <c r="K1320">
        <v>2024</v>
      </c>
      <c r="L1320" t="s">
        <v>60</v>
      </c>
      <c r="M1320" t="s">
        <v>5999</v>
      </c>
      <c r="N1320" t="s">
        <v>5989</v>
      </c>
      <c r="O1320" t="s">
        <v>6000</v>
      </c>
      <c r="P1320" t="s">
        <v>6001</v>
      </c>
      <c r="Q1320" t="s">
        <v>6002</v>
      </c>
      <c r="R1320">
        <v>300</v>
      </c>
      <c r="S1320">
        <v>500</v>
      </c>
      <c r="T1320">
        <v>0.4</v>
      </c>
      <c r="U1320" t="s">
        <v>5940</v>
      </c>
      <c r="V1320">
        <v>3</v>
      </c>
      <c r="W1320" s="1">
        <v>45115</v>
      </c>
      <c r="X1320" t="s">
        <v>5894</v>
      </c>
      <c r="Y1320">
        <v>197</v>
      </c>
      <c r="Z1320">
        <v>100</v>
      </c>
      <c r="AA1320">
        <v>205</v>
      </c>
      <c r="AB1320">
        <v>66</v>
      </c>
      <c r="AC1320">
        <v>10</v>
      </c>
      <c r="AD1320">
        <v>19800</v>
      </c>
      <c r="AE1320" t="s">
        <v>6025</v>
      </c>
      <c r="AF1320" s="1">
        <v>46203</v>
      </c>
      <c r="AG1320" t="s">
        <v>6055</v>
      </c>
      <c r="AH1320" t="s">
        <v>6035</v>
      </c>
      <c r="AI1320" t="s">
        <v>6028</v>
      </c>
      <c r="AJ1320" t="s">
        <v>6925</v>
      </c>
      <c r="AK1320">
        <v>1000</v>
      </c>
      <c r="AL1320">
        <v>96.2</v>
      </c>
      <c r="AM1320">
        <v>903.8</v>
      </c>
      <c r="AN1320">
        <v>600</v>
      </c>
      <c r="AO1320">
        <v>303.8</v>
      </c>
      <c r="AP1320">
        <v>0.33610000000000001</v>
      </c>
    </row>
    <row r="1321" spans="1:42" hidden="1" x14ac:dyDescent="0.35">
      <c r="A1321" t="s">
        <v>2112</v>
      </c>
      <c r="B1321" s="1">
        <v>45309</v>
      </c>
      <c r="C1321" t="s">
        <v>1824</v>
      </c>
      <c r="D1321" t="s">
        <v>123</v>
      </c>
      <c r="E1321">
        <v>1</v>
      </c>
      <c r="F1321" t="s">
        <v>24</v>
      </c>
      <c r="G1321" t="s">
        <v>31</v>
      </c>
      <c r="H1321" t="s">
        <v>32</v>
      </c>
      <c r="I1321" t="s">
        <v>26</v>
      </c>
      <c r="J1321" t="s">
        <v>112</v>
      </c>
      <c r="K1321">
        <v>2024</v>
      </c>
      <c r="L1321" t="s">
        <v>20</v>
      </c>
      <c r="M1321" t="s">
        <v>5927</v>
      </c>
      <c r="N1321" t="s">
        <v>5913</v>
      </c>
      <c r="O1321" t="s">
        <v>5917</v>
      </c>
      <c r="P1321" t="s">
        <v>5928</v>
      </c>
      <c r="Q1321" t="s">
        <v>5929</v>
      </c>
      <c r="R1321">
        <v>44000</v>
      </c>
      <c r="S1321">
        <v>53000</v>
      </c>
      <c r="T1321">
        <v>0.16980000000000001</v>
      </c>
      <c r="U1321" t="s">
        <v>5920</v>
      </c>
      <c r="V1321">
        <v>12</v>
      </c>
      <c r="W1321" s="1">
        <v>45435</v>
      </c>
      <c r="X1321" t="s">
        <v>5894</v>
      </c>
      <c r="Y1321">
        <v>246</v>
      </c>
      <c r="Z1321">
        <v>92</v>
      </c>
      <c r="AA1321">
        <v>223</v>
      </c>
      <c r="AB1321">
        <v>48</v>
      </c>
      <c r="AC1321">
        <v>10</v>
      </c>
      <c r="AD1321">
        <v>2112000</v>
      </c>
      <c r="AE1321" t="s">
        <v>6025</v>
      </c>
      <c r="AF1321" s="1">
        <v>46203</v>
      </c>
      <c r="AG1321" t="s">
        <v>6662</v>
      </c>
      <c r="AH1321" t="s">
        <v>6027</v>
      </c>
      <c r="AI1321" t="s">
        <v>6028</v>
      </c>
      <c r="AJ1321" t="s">
        <v>6924</v>
      </c>
      <c r="AK1321">
        <v>53000</v>
      </c>
      <c r="AL1321">
        <v>7361.7</v>
      </c>
      <c r="AM1321">
        <v>45638.3</v>
      </c>
      <c r="AN1321">
        <v>44000</v>
      </c>
      <c r="AO1321">
        <v>1638.3</v>
      </c>
      <c r="AP1321">
        <v>3.5900000000000001E-2</v>
      </c>
    </row>
    <row r="1322" spans="1:42" hidden="1" x14ac:dyDescent="0.35">
      <c r="A1322" t="s">
        <v>2074</v>
      </c>
      <c r="B1322" s="1">
        <v>45318</v>
      </c>
      <c r="C1322" t="s">
        <v>2075</v>
      </c>
      <c r="D1322" t="s">
        <v>221</v>
      </c>
      <c r="E1322">
        <v>1</v>
      </c>
      <c r="F1322" t="s">
        <v>30</v>
      </c>
      <c r="G1322" t="s">
        <v>96</v>
      </c>
      <c r="H1322" t="s">
        <v>17</v>
      </c>
      <c r="I1322" t="s">
        <v>18</v>
      </c>
      <c r="J1322" t="s">
        <v>112</v>
      </c>
      <c r="K1322">
        <v>2024</v>
      </c>
      <c r="L1322" t="s">
        <v>20</v>
      </c>
      <c r="M1322" t="s">
        <v>5966</v>
      </c>
      <c r="N1322" t="s">
        <v>5967</v>
      </c>
      <c r="O1322" t="s">
        <v>5968</v>
      </c>
      <c r="P1322" t="s">
        <v>5899</v>
      </c>
      <c r="Q1322" t="s">
        <v>5969</v>
      </c>
      <c r="R1322">
        <v>11500</v>
      </c>
      <c r="S1322">
        <v>14500</v>
      </c>
      <c r="T1322">
        <v>0.2069</v>
      </c>
      <c r="U1322" t="s">
        <v>5901</v>
      </c>
      <c r="V1322">
        <v>12</v>
      </c>
      <c r="W1322" s="1">
        <v>44903</v>
      </c>
      <c r="X1322" t="s">
        <v>5894</v>
      </c>
      <c r="Y1322">
        <v>217</v>
      </c>
      <c r="Z1322">
        <v>53</v>
      </c>
      <c r="AA1322">
        <v>253</v>
      </c>
      <c r="AB1322">
        <v>61</v>
      </c>
      <c r="AC1322">
        <v>10</v>
      </c>
      <c r="AD1322">
        <v>701500</v>
      </c>
      <c r="AE1322" t="s">
        <v>6025</v>
      </c>
      <c r="AF1322" s="1">
        <v>46203</v>
      </c>
      <c r="AG1322" t="s">
        <v>6723</v>
      </c>
      <c r="AH1322" t="s">
        <v>6035</v>
      </c>
      <c r="AI1322" t="s">
        <v>6028</v>
      </c>
      <c r="AJ1322" t="s">
        <v>6924</v>
      </c>
      <c r="AK1322">
        <v>14500</v>
      </c>
      <c r="AL1322">
        <v>189.95</v>
      </c>
      <c r="AM1322">
        <v>14310.05</v>
      </c>
      <c r="AN1322">
        <v>11500</v>
      </c>
      <c r="AO1322">
        <v>2810.05</v>
      </c>
      <c r="AP1322">
        <v>0.19639999999999999</v>
      </c>
    </row>
    <row r="1323" spans="1:42" hidden="1" x14ac:dyDescent="0.35">
      <c r="A1323" t="s">
        <v>2076</v>
      </c>
      <c r="B1323" s="1">
        <v>45369</v>
      </c>
      <c r="C1323" t="s">
        <v>2077</v>
      </c>
      <c r="D1323" t="s">
        <v>221</v>
      </c>
      <c r="E1323">
        <v>5</v>
      </c>
      <c r="F1323" t="s">
        <v>30</v>
      </c>
      <c r="G1323" t="s">
        <v>16</v>
      </c>
      <c r="H1323" t="s">
        <v>25</v>
      </c>
      <c r="I1323" t="s">
        <v>26</v>
      </c>
      <c r="J1323" t="s">
        <v>39</v>
      </c>
      <c r="K1323">
        <v>2024</v>
      </c>
      <c r="L1323" t="s">
        <v>20</v>
      </c>
      <c r="M1323" t="s">
        <v>5966</v>
      </c>
      <c r="N1323" t="s">
        <v>5967</v>
      </c>
      <c r="O1323" t="s">
        <v>5968</v>
      </c>
      <c r="P1323" t="s">
        <v>5899</v>
      </c>
      <c r="Q1323" t="s">
        <v>5969</v>
      </c>
      <c r="R1323">
        <v>11500</v>
      </c>
      <c r="S1323">
        <v>14500</v>
      </c>
      <c r="T1323">
        <v>0.2069</v>
      </c>
      <c r="U1323" t="s">
        <v>5901</v>
      </c>
      <c r="V1323">
        <v>12</v>
      </c>
      <c r="W1323" s="1">
        <v>44903</v>
      </c>
      <c r="X1323" t="s">
        <v>5894</v>
      </c>
      <c r="Y1323">
        <v>217</v>
      </c>
      <c r="Z1323">
        <v>53</v>
      </c>
      <c r="AA1323">
        <v>253</v>
      </c>
      <c r="AB1323">
        <v>61</v>
      </c>
      <c r="AC1323">
        <v>10</v>
      </c>
      <c r="AD1323">
        <v>701500</v>
      </c>
      <c r="AE1323" t="s">
        <v>6025</v>
      </c>
      <c r="AF1323" s="1">
        <v>46203</v>
      </c>
      <c r="AG1323" t="s">
        <v>6724</v>
      </c>
      <c r="AH1323" t="s">
        <v>6035</v>
      </c>
      <c r="AI1323" t="s">
        <v>6028</v>
      </c>
      <c r="AJ1323" t="s">
        <v>6924</v>
      </c>
      <c r="AK1323">
        <v>72500</v>
      </c>
      <c r="AL1323">
        <v>6749.75</v>
      </c>
      <c r="AM1323">
        <v>65750.25</v>
      </c>
      <c r="AN1323">
        <v>57500</v>
      </c>
      <c r="AO1323">
        <v>8250.25</v>
      </c>
      <c r="AP1323">
        <v>0.1255</v>
      </c>
    </row>
    <row r="1324" spans="1:42" hidden="1" x14ac:dyDescent="0.35">
      <c r="A1324" t="s">
        <v>2087</v>
      </c>
      <c r="B1324" s="1">
        <v>45495</v>
      </c>
      <c r="C1324" t="s">
        <v>301</v>
      </c>
      <c r="D1324" t="s">
        <v>221</v>
      </c>
      <c r="E1324">
        <v>5</v>
      </c>
      <c r="F1324" t="s">
        <v>24</v>
      </c>
      <c r="G1324" t="s">
        <v>31</v>
      </c>
      <c r="H1324" t="s">
        <v>32</v>
      </c>
      <c r="I1324" t="s">
        <v>43</v>
      </c>
      <c r="J1324" t="s">
        <v>97</v>
      </c>
      <c r="K1324">
        <v>2024</v>
      </c>
      <c r="L1324" t="s">
        <v>60</v>
      </c>
      <c r="M1324" t="s">
        <v>5966</v>
      </c>
      <c r="N1324" t="s">
        <v>5967</v>
      </c>
      <c r="O1324" t="s">
        <v>5968</v>
      </c>
      <c r="P1324" t="s">
        <v>5899</v>
      </c>
      <c r="Q1324" t="s">
        <v>5969</v>
      </c>
      <c r="R1324">
        <v>11500</v>
      </c>
      <c r="S1324">
        <v>14500</v>
      </c>
      <c r="T1324">
        <v>0.2069</v>
      </c>
      <c r="U1324" t="s">
        <v>5901</v>
      </c>
      <c r="V1324">
        <v>12</v>
      </c>
      <c r="W1324" s="1">
        <v>44903</v>
      </c>
      <c r="X1324" t="s">
        <v>5894</v>
      </c>
      <c r="Y1324">
        <v>217</v>
      </c>
      <c r="Z1324">
        <v>53</v>
      </c>
      <c r="AA1324">
        <v>253</v>
      </c>
      <c r="AB1324">
        <v>61</v>
      </c>
      <c r="AC1324">
        <v>10</v>
      </c>
      <c r="AD1324">
        <v>701500</v>
      </c>
      <c r="AE1324" t="s">
        <v>6025</v>
      </c>
      <c r="AF1324" s="1">
        <v>46203</v>
      </c>
      <c r="AG1324" t="s">
        <v>6190</v>
      </c>
      <c r="AH1324" t="s">
        <v>6027</v>
      </c>
      <c r="AI1324" t="s">
        <v>6028</v>
      </c>
      <c r="AJ1324" t="s">
        <v>6925</v>
      </c>
      <c r="AK1324">
        <v>72500</v>
      </c>
      <c r="AL1324">
        <v>2733.25</v>
      </c>
      <c r="AM1324">
        <v>69766.75</v>
      </c>
      <c r="AN1324">
        <v>57500</v>
      </c>
      <c r="AO1324">
        <v>12266.75</v>
      </c>
      <c r="AP1324">
        <v>0.17580000000000001</v>
      </c>
    </row>
    <row r="1325" spans="1:42" hidden="1" x14ac:dyDescent="0.35">
      <c r="A1325" t="s">
        <v>2101</v>
      </c>
      <c r="B1325" s="1">
        <v>45400</v>
      </c>
      <c r="C1325" t="s">
        <v>2102</v>
      </c>
      <c r="D1325" t="s">
        <v>14</v>
      </c>
      <c r="E1325">
        <v>1</v>
      </c>
      <c r="F1325" t="s">
        <v>58</v>
      </c>
      <c r="G1325" t="s">
        <v>16</v>
      </c>
      <c r="H1325" t="s">
        <v>32</v>
      </c>
      <c r="I1325" t="s">
        <v>43</v>
      </c>
      <c r="J1325" t="s">
        <v>44</v>
      </c>
      <c r="K1325">
        <v>2024</v>
      </c>
      <c r="L1325" t="s">
        <v>35</v>
      </c>
      <c r="M1325" t="s">
        <v>5934</v>
      </c>
      <c r="N1325" t="s">
        <v>5931</v>
      </c>
      <c r="O1325" t="s">
        <v>5932</v>
      </c>
      <c r="P1325" t="s">
        <v>5891</v>
      </c>
      <c r="Q1325" t="s">
        <v>5935</v>
      </c>
      <c r="R1325">
        <v>10800</v>
      </c>
      <c r="S1325">
        <v>13500</v>
      </c>
      <c r="T1325">
        <v>0.2</v>
      </c>
      <c r="U1325" t="s">
        <v>5893</v>
      </c>
      <c r="V1325">
        <v>12</v>
      </c>
      <c r="W1325" s="1">
        <v>44567</v>
      </c>
      <c r="X1325" t="s">
        <v>5894</v>
      </c>
      <c r="Y1325">
        <v>169</v>
      </c>
      <c r="Z1325">
        <v>68</v>
      </c>
      <c r="AA1325">
        <v>202</v>
      </c>
      <c r="AB1325">
        <v>85</v>
      </c>
      <c r="AC1325">
        <v>10</v>
      </c>
      <c r="AD1325">
        <v>918000</v>
      </c>
      <c r="AE1325" t="s">
        <v>6025</v>
      </c>
      <c r="AF1325" s="1">
        <v>46203</v>
      </c>
      <c r="AG1325" t="s">
        <v>6725</v>
      </c>
      <c r="AH1325" t="s">
        <v>6035</v>
      </c>
      <c r="AI1325" t="s">
        <v>6028</v>
      </c>
      <c r="AJ1325" t="s">
        <v>6924</v>
      </c>
      <c r="AK1325">
        <v>13500</v>
      </c>
      <c r="AL1325">
        <v>1057.05</v>
      </c>
      <c r="AM1325">
        <v>12442.95</v>
      </c>
      <c r="AN1325">
        <v>10800</v>
      </c>
      <c r="AO1325">
        <v>1642.95</v>
      </c>
      <c r="AP1325">
        <v>0.13200000000000001</v>
      </c>
    </row>
    <row r="1326" spans="1:42" hidden="1" x14ac:dyDescent="0.35">
      <c r="A1326" t="s">
        <v>2109</v>
      </c>
      <c r="B1326" s="1">
        <v>45464</v>
      </c>
      <c r="C1326" t="s">
        <v>1866</v>
      </c>
      <c r="D1326" t="s">
        <v>140</v>
      </c>
      <c r="E1326">
        <v>1</v>
      </c>
      <c r="F1326" t="s">
        <v>128</v>
      </c>
      <c r="G1326" t="s">
        <v>16</v>
      </c>
      <c r="H1326" t="s">
        <v>17</v>
      </c>
      <c r="I1326" t="s">
        <v>43</v>
      </c>
      <c r="J1326" t="s">
        <v>34</v>
      </c>
      <c r="K1326">
        <v>2024</v>
      </c>
      <c r="L1326" t="s">
        <v>35</v>
      </c>
      <c r="M1326" t="s">
        <v>5944</v>
      </c>
      <c r="N1326" t="s">
        <v>5931</v>
      </c>
      <c r="O1326" t="s">
        <v>5945</v>
      </c>
      <c r="P1326" t="s">
        <v>5946</v>
      </c>
      <c r="Q1326" t="s">
        <v>5947</v>
      </c>
      <c r="R1326">
        <v>6500</v>
      </c>
      <c r="S1326">
        <v>8500</v>
      </c>
      <c r="T1326">
        <v>0.23530000000000001</v>
      </c>
      <c r="U1326" t="s">
        <v>5940</v>
      </c>
      <c r="V1326">
        <v>6</v>
      </c>
      <c r="W1326" s="1">
        <v>44693</v>
      </c>
      <c r="X1326" t="s">
        <v>5894</v>
      </c>
      <c r="Y1326">
        <v>116</v>
      </c>
      <c r="Z1326">
        <v>117</v>
      </c>
      <c r="AA1326">
        <v>124</v>
      </c>
      <c r="AB1326">
        <v>67</v>
      </c>
      <c r="AC1326">
        <v>10</v>
      </c>
      <c r="AD1326">
        <v>435500</v>
      </c>
      <c r="AE1326" t="s">
        <v>6025</v>
      </c>
      <c r="AF1326" s="1">
        <v>46203</v>
      </c>
      <c r="AG1326" t="s">
        <v>6673</v>
      </c>
      <c r="AH1326" t="s">
        <v>6027</v>
      </c>
      <c r="AI1326" t="s">
        <v>6028</v>
      </c>
      <c r="AJ1326" t="s">
        <v>6924</v>
      </c>
      <c r="AK1326">
        <v>8500</v>
      </c>
      <c r="AL1326">
        <v>1034.45</v>
      </c>
      <c r="AM1326">
        <v>7465.55</v>
      </c>
      <c r="AN1326">
        <v>6500</v>
      </c>
      <c r="AO1326">
        <v>965.55</v>
      </c>
      <c r="AP1326">
        <v>0.1293</v>
      </c>
    </row>
    <row r="1327" spans="1:42" hidden="1" x14ac:dyDescent="0.35">
      <c r="A1327" t="s">
        <v>2078</v>
      </c>
      <c r="B1327" s="1">
        <v>45472</v>
      </c>
      <c r="C1327" t="s">
        <v>1190</v>
      </c>
      <c r="D1327" t="s">
        <v>216</v>
      </c>
      <c r="E1327">
        <v>1</v>
      </c>
      <c r="F1327" t="s">
        <v>24</v>
      </c>
      <c r="G1327" t="s">
        <v>31</v>
      </c>
      <c r="H1327" t="s">
        <v>32</v>
      </c>
      <c r="I1327" t="s">
        <v>33</v>
      </c>
      <c r="J1327" t="s">
        <v>34</v>
      </c>
      <c r="K1327">
        <v>2024</v>
      </c>
      <c r="L1327" t="s">
        <v>35</v>
      </c>
      <c r="M1327" t="s">
        <v>5999</v>
      </c>
      <c r="N1327" t="s">
        <v>5989</v>
      </c>
      <c r="O1327" t="s">
        <v>6000</v>
      </c>
      <c r="P1327" t="s">
        <v>6001</v>
      </c>
      <c r="Q1327" t="s">
        <v>6002</v>
      </c>
      <c r="R1327">
        <v>300</v>
      </c>
      <c r="S1327">
        <v>500</v>
      </c>
      <c r="T1327">
        <v>0.4</v>
      </c>
      <c r="U1327" t="s">
        <v>5940</v>
      </c>
      <c r="V1327">
        <v>3</v>
      </c>
      <c r="W1327" s="1">
        <v>45115</v>
      </c>
      <c r="X1327" t="s">
        <v>5894</v>
      </c>
      <c r="Y1327">
        <v>197</v>
      </c>
      <c r="Z1327">
        <v>100</v>
      </c>
      <c r="AA1327">
        <v>205</v>
      </c>
      <c r="AB1327">
        <v>66</v>
      </c>
      <c r="AC1327">
        <v>10</v>
      </c>
      <c r="AD1327">
        <v>19800</v>
      </c>
      <c r="AE1327" t="s">
        <v>6025</v>
      </c>
      <c r="AF1327" s="1">
        <v>46203</v>
      </c>
      <c r="AG1327" t="s">
        <v>6213</v>
      </c>
      <c r="AH1327" t="s">
        <v>6035</v>
      </c>
      <c r="AI1327" t="s">
        <v>6028</v>
      </c>
      <c r="AJ1327" t="s">
        <v>6924</v>
      </c>
      <c r="AK1327">
        <v>500</v>
      </c>
      <c r="AL1327">
        <v>63.95</v>
      </c>
      <c r="AM1327">
        <v>436.05</v>
      </c>
      <c r="AN1327">
        <v>300</v>
      </c>
      <c r="AO1327">
        <v>136.05000000000001</v>
      </c>
      <c r="AP1327">
        <v>0.312</v>
      </c>
    </row>
    <row r="1328" spans="1:42" hidden="1" x14ac:dyDescent="0.35">
      <c r="A1328" t="s">
        <v>2120</v>
      </c>
      <c r="B1328" s="1">
        <v>45646</v>
      </c>
      <c r="C1328" t="s">
        <v>1190</v>
      </c>
      <c r="D1328" t="s">
        <v>65</v>
      </c>
      <c r="E1328">
        <v>1</v>
      </c>
      <c r="F1328" t="s">
        <v>58</v>
      </c>
      <c r="G1328" t="s">
        <v>31</v>
      </c>
      <c r="H1328" t="s">
        <v>32</v>
      </c>
      <c r="I1328" t="s">
        <v>26</v>
      </c>
      <c r="J1328" t="s">
        <v>155</v>
      </c>
      <c r="K1328">
        <v>2024</v>
      </c>
      <c r="L1328" t="s">
        <v>51</v>
      </c>
      <c r="M1328" t="s">
        <v>5906</v>
      </c>
      <c r="N1328" t="s">
        <v>5889</v>
      </c>
      <c r="O1328" t="s">
        <v>5898</v>
      </c>
      <c r="P1328" t="s">
        <v>5907</v>
      </c>
      <c r="Q1328" t="s">
        <v>5908</v>
      </c>
      <c r="R1328">
        <v>17500</v>
      </c>
      <c r="S1328">
        <v>22000</v>
      </c>
      <c r="T1328">
        <v>0.20449999999999999</v>
      </c>
      <c r="U1328" t="s">
        <v>5909</v>
      </c>
      <c r="V1328">
        <v>12</v>
      </c>
      <c r="W1328" s="1">
        <v>45337</v>
      </c>
      <c r="X1328" t="s">
        <v>5894</v>
      </c>
      <c r="Y1328">
        <v>373</v>
      </c>
      <c r="Z1328">
        <v>88</v>
      </c>
      <c r="AA1328">
        <v>389</v>
      </c>
      <c r="AB1328">
        <v>78</v>
      </c>
      <c r="AC1328">
        <v>10</v>
      </c>
      <c r="AD1328">
        <v>1365000</v>
      </c>
      <c r="AE1328" t="s">
        <v>6025</v>
      </c>
      <c r="AF1328" s="1">
        <v>46203</v>
      </c>
      <c r="AG1328" t="s">
        <v>6213</v>
      </c>
      <c r="AH1328" t="s">
        <v>6035</v>
      </c>
      <c r="AI1328" t="s">
        <v>6028</v>
      </c>
      <c r="AJ1328" t="s">
        <v>6925</v>
      </c>
      <c r="AK1328">
        <v>22000</v>
      </c>
      <c r="AL1328">
        <v>2259.4</v>
      </c>
      <c r="AM1328">
        <v>19740.599999999999</v>
      </c>
      <c r="AN1328">
        <v>17500</v>
      </c>
      <c r="AO1328">
        <v>2240.6</v>
      </c>
      <c r="AP1328">
        <v>0.1135</v>
      </c>
    </row>
    <row r="1329" spans="1:42" hidden="1" x14ac:dyDescent="0.35">
      <c r="A1329" t="s">
        <v>2117</v>
      </c>
      <c r="B1329" s="1">
        <v>45626</v>
      </c>
      <c r="C1329" t="s">
        <v>114</v>
      </c>
      <c r="D1329" t="s">
        <v>439</v>
      </c>
      <c r="E1329">
        <v>3</v>
      </c>
      <c r="F1329" t="s">
        <v>30</v>
      </c>
      <c r="G1329" t="s">
        <v>67</v>
      </c>
      <c r="H1329" t="s">
        <v>32</v>
      </c>
      <c r="I1329" t="s">
        <v>26</v>
      </c>
      <c r="J1329" t="s">
        <v>50</v>
      </c>
      <c r="K1329">
        <v>2024</v>
      </c>
      <c r="L1329" t="s">
        <v>51</v>
      </c>
      <c r="M1329" t="s">
        <v>5953</v>
      </c>
      <c r="N1329" t="s">
        <v>5949</v>
      </c>
      <c r="O1329" t="s">
        <v>5954</v>
      </c>
      <c r="P1329" t="s">
        <v>5951</v>
      </c>
      <c r="Q1329" t="s">
        <v>5955</v>
      </c>
      <c r="R1329">
        <v>1400</v>
      </c>
      <c r="S1329">
        <v>1900</v>
      </c>
      <c r="T1329">
        <v>0.26319999999999999</v>
      </c>
      <c r="U1329" t="s">
        <v>5940</v>
      </c>
      <c r="V1329">
        <v>12</v>
      </c>
      <c r="W1329" s="1">
        <v>44681</v>
      </c>
      <c r="X1329" t="s">
        <v>5894</v>
      </c>
      <c r="Y1329">
        <v>129</v>
      </c>
      <c r="Z1329">
        <v>73</v>
      </c>
      <c r="AA1329">
        <v>194</v>
      </c>
      <c r="AB1329">
        <v>7</v>
      </c>
      <c r="AC1329">
        <v>10</v>
      </c>
      <c r="AD1329">
        <v>9800</v>
      </c>
      <c r="AE1329" t="s">
        <v>6025</v>
      </c>
      <c r="AF1329" s="1">
        <v>46203</v>
      </c>
      <c r="AG1329" t="s">
        <v>6084</v>
      </c>
      <c r="AH1329" t="s">
        <v>6035</v>
      </c>
      <c r="AI1329" t="s">
        <v>6028</v>
      </c>
      <c r="AJ1329" t="s">
        <v>6925</v>
      </c>
      <c r="AK1329">
        <v>5700</v>
      </c>
      <c r="AL1329">
        <v>72.959999999999994</v>
      </c>
      <c r="AM1329">
        <v>5627.04</v>
      </c>
      <c r="AN1329">
        <v>4200</v>
      </c>
      <c r="AO1329">
        <v>1427.04</v>
      </c>
      <c r="AP1329">
        <v>0.25359999999999999</v>
      </c>
    </row>
    <row r="1330" spans="1:42" hidden="1" x14ac:dyDescent="0.35">
      <c r="A1330" t="s">
        <v>2083</v>
      </c>
      <c r="B1330" s="1">
        <v>45326</v>
      </c>
      <c r="C1330" t="s">
        <v>525</v>
      </c>
      <c r="D1330" t="s">
        <v>377</v>
      </c>
      <c r="E1330">
        <v>2</v>
      </c>
      <c r="F1330" t="s">
        <v>48</v>
      </c>
      <c r="G1330" t="s">
        <v>16</v>
      </c>
      <c r="H1330" t="s">
        <v>17</v>
      </c>
      <c r="I1330" t="s">
        <v>43</v>
      </c>
      <c r="J1330" t="s">
        <v>19</v>
      </c>
      <c r="K1330">
        <v>2024</v>
      </c>
      <c r="L1330" t="s">
        <v>20</v>
      </c>
      <c r="M1330" t="s">
        <v>6007</v>
      </c>
      <c r="N1330" t="s">
        <v>5889</v>
      </c>
      <c r="O1330" t="s">
        <v>6008</v>
      </c>
      <c r="P1330" t="s">
        <v>5899</v>
      </c>
      <c r="Q1330" t="s">
        <v>6009</v>
      </c>
      <c r="R1330">
        <v>12000</v>
      </c>
      <c r="S1330">
        <v>15000</v>
      </c>
      <c r="T1330">
        <v>0.2</v>
      </c>
      <c r="U1330" t="s">
        <v>5901</v>
      </c>
      <c r="V1330">
        <v>12</v>
      </c>
      <c r="W1330" s="1">
        <v>45557</v>
      </c>
      <c r="X1330" t="s">
        <v>5894</v>
      </c>
      <c r="Y1330">
        <v>118</v>
      </c>
      <c r="Z1330">
        <v>87</v>
      </c>
      <c r="AA1330">
        <v>209</v>
      </c>
      <c r="AB1330">
        <v>10</v>
      </c>
      <c r="AC1330">
        <v>10</v>
      </c>
      <c r="AD1330">
        <v>120000</v>
      </c>
      <c r="AE1330" t="s">
        <v>6025</v>
      </c>
      <c r="AF1330" s="1">
        <v>46203</v>
      </c>
      <c r="AG1330" t="s">
        <v>6321</v>
      </c>
      <c r="AH1330" t="s">
        <v>6027</v>
      </c>
      <c r="AI1330" t="s">
        <v>6028</v>
      </c>
      <c r="AJ1330" t="s">
        <v>6924</v>
      </c>
      <c r="AK1330">
        <v>30000</v>
      </c>
      <c r="AL1330">
        <v>2091</v>
      </c>
      <c r="AM1330">
        <v>27909</v>
      </c>
      <c r="AN1330">
        <v>24000</v>
      </c>
      <c r="AO1330">
        <v>3909</v>
      </c>
      <c r="AP1330">
        <v>0.1401</v>
      </c>
    </row>
    <row r="1331" spans="1:42" hidden="1" x14ac:dyDescent="0.35">
      <c r="A1331" t="s">
        <v>2095</v>
      </c>
      <c r="B1331" s="1">
        <v>45599</v>
      </c>
      <c r="C1331" t="s">
        <v>562</v>
      </c>
      <c r="D1331" t="s">
        <v>377</v>
      </c>
      <c r="E1331">
        <v>1</v>
      </c>
      <c r="F1331" t="s">
        <v>58</v>
      </c>
      <c r="G1331" t="s">
        <v>16</v>
      </c>
      <c r="H1331" t="s">
        <v>17</v>
      </c>
      <c r="I1331" t="s">
        <v>18</v>
      </c>
      <c r="J1331" t="s">
        <v>50</v>
      </c>
      <c r="K1331">
        <v>2024</v>
      </c>
      <c r="L1331" t="s">
        <v>51</v>
      </c>
      <c r="M1331" t="s">
        <v>6007</v>
      </c>
      <c r="N1331" t="s">
        <v>5889</v>
      </c>
      <c r="O1331" t="s">
        <v>6008</v>
      </c>
      <c r="P1331" t="s">
        <v>5899</v>
      </c>
      <c r="Q1331" t="s">
        <v>6009</v>
      </c>
      <c r="R1331">
        <v>12000</v>
      </c>
      <c r="S1331">
        <v>15000</v>
      </c>
      <c r="T1331">
        <v>0.2</v>
      </c>
      <c r="U1331" t="s">
        <v>5901</v>
      </c>
      <c r="V1331">
        <v>12</v>
      </c>
      <c r="W1331" s="1">
        <v>45557</v>
      </c>
      <c r="X1331" t="s">
        <v>5894</v>
      </c>
      <c r="Y1331">
        <v>118</v>
      </c>
      <c r="Z1331">
        <v>87</v>
      </c>
      <c r="AA1331">
        <v>209</v>
      </c>
      <c r="AB1331">
        <v>10</v>
      </c>
      <c r="AC1331">
        <v>10</v>
      </c>
      <c r="AD1331">
        <v>120000</v>
      </c>
      <c r="AE1331" t="s">
        <v>6025</v>
      </c>
      <c r="AF1331" s="1">
        <v>46203</v>
      </c>
      <c r="AG1331" t="s">
        <v>6339</v>
      </c>
      <c r="AH1331" t="s">
        <v>6035</v>
      </c>
      <c r="AI1331" t="s">
        <v>6028</v>
      </c>
      <c r="AJ1331" t="s">
        <v>6925</v>
      </c>
      <c r="AK1331">
        <v>15000</v>
      </c>
      <c r="AL1331">
        <v>1876.5</v>
      </c>
      <c r="AM1331">
        <v>13123.5</v>
      </c>
      <c r="AN1331">
        <v>12000</v>
      </c>
      <c r="AO1331">
        <v>1123.5</v>
      </c>
      <c r="AP1331">
        <v>8.5599999999999996E-2</v>
      </c>
    </row>
    <row r="1332" spans="1:42" hidden="1" x14ac:dyDescent="0.35">
      <c r="A1332" t="s">
        <v>2110</v>
      </c>
      <c r="B1332" s="1">
        <v>45600</v>
      </c>
      <c r="C1332" t="s">
        <v>2111</v>
      </c>
      <c r="D1332" t="s">
        <v>108</v>
      </c>
      <c r="E1332">
        <v>2</v>
      </c>
      <c r="F1332" t="s">
        <v>58</v>
      </c>
      <c r="G1332" t="s">
        <v>31</v>
      </c>
      <c r="H1332" t="s">
        <v>25</v>
      </c>
      <c r="I1332" t="s">
        <v>26</v>
      </c>
      <c r="J1332" t="s">
        <v>50</v>
      </c>
      <c r="K1332">
        <v>2024</v>
      </c>
      <c r="L1332" t="s">
        <v>51</v>
      </c>
      <c r="M1332" t="s">
        <v>5977</v>
      </c>
      <c r="N1332" t="s">
        <v>5974</v>
      </c>
      <c r="O1332" t="s">
        <v>5978</v>
      </c>
      <c r="P1332" t="s">
        <v>5979</v>
      </c>
      <c r="Q1332" t="s">
        <v>5980</v>
      </c>
      <c r="R1332">
        <v>3000</v>
      </c>
      <c r="S1332">
        <v>3900</v>
      </c>
      <c r="T1332">
        <v>0.23080000000000001</v>
      </c>
      <c r="U1332" t="s">
        <v>5920</v>
      </c>
      <c r="V1332">
        <v>36</v>
      </c>
      <c r="W1332" s="1">
        <v>44816</v>
      </c>
      <c r="X1332" t="s">
        <v>5894</v>
      </c>
      <c r="Y1332">
        <v>237</v>
      </c>
      <c r="Z1332">
        <v>110</v>
      </c>
      <c r="AA1332">
        <v>240</v>
      </c>
      <c r="AB1332">
        <v>48</v>
      </c>
      <c r="AC1332">
        <v>10</v>
      </c>
      <c r="AD1332">
        <v>144000</v>
      </c>
      <c r="AE1332" t="s">
        <v>6025</v>
      </c>
      <c r="AF1332" s="1">
        <v>46203</v>
      </c>
      <c r="AG1332" t="s">
        <v>6727</v>
      </c>
      <c r="AH1332" t="s">
        <v>6035</v>
      </c>
      <c r="AI1332" t="s">
        <v>6028</v>
      </c>
      <c r="AJ1332" t="s">
        <v>6925</v>
      </c>
      <c r="AK1332">
        <v>7800</v>
      </c>
      <c r="AL1332">
        <v>263.64</v>
      </c>
      <c r="AM1332">
        <v>7536.36</v>
      </c>
      <c r="AN1332">
        <v>6000</v>
      </c>
      <c r="AO1332">
        <v>1536.36</v>
      </c>
      <c r="AP1332">
        <v>0.2039</v>
      </c>
    </row>
    <row r="1333" spans="1:42" hidden="1" x14ac:dyDescent="0.35">
      <c r="A1333" t="s">
        <v>2115</v>
      </c>
      <c r="B1333" s="1">
        <v>45545</v>
      </c>
      <c r="C1333" t="s">
        <v>2116</v>
      </c>
      <c r="D1333" t="s">
        <v>74</v>
      </c>
      <c r="E1333">
        <v>3</v>
      </c>
      <c r="F1333" t="s">
        <v>58</v>
      </c>
      <c r="G1333" t="s">
        <v>31</v>
      </c>
      <c r="H1333" t="s">
        <v>32</v>
      </c>
      <c r="I1333" t="s">
        <v>43</v>
      </c>
      <c r="J1333" t="s">
        <v>109</v>
      </c>
      <c r="K1333">
        <v>2024</v>
      </c>
      <c r="L1333" t="s">
        <v>60</v>
      </c>
      <c r="M1333" t="s">
        <v>5963</v>
      </c>
      <c r="N1333" t="s">
        <v>5949</v>
      </c>
      <c r="O1333" t="s">
        <v>5964</v>
      </c>
      <c r="P1333" t="s">
        <v>5951</v>
      </c>
      <c r="Q1333" t="s">
        <v>5965</v>
      </c>
      <c r="R1333">
        <v>5700</v>
      </c>
      <c r="S1333">
        <v>7500</v>
      </c>
      <c r="T1333">
        <v>0.24</v>
      </c>
      <c r="U1333" t="s">
        <v>5940</v>
      </c>
      <c r="V1333">
        <v>12</v>
      </c>
      <c r="W1333" s="1">
        <v>44865</v>
      </c>
      <c r="X1333" t="s">
        <v>5894</v>
      </c>
      <c r="Y1333">
        <v>145</v>
      </c>
      <c r="Z1333">
        <v>60</v>
      </c>
      <c r="AA1333">
        <v>189</v>
      </c>
      <c r="AB1333">
        <v>10</v>
      </c>
      <c r="AC1333">
        <v>10</v>
      </c>
      <c r="AD1333">
        <v>57000</v>
      </c>
      <c r="AE1333" t="s">
        <v>6025</v>
      </c>
      <c r="AF1333" s="1">
        <v>46203</v>
      </c>
      <c r="AG1333" t="s">
        <v>6728</v>
      </c>
      <c r="AH1333" t="s">
        <v>6035</v>
      </c>
      <c r="AI1333" t="s">
        <v>6028</v>
      </c>
      <c r="AJ1333" t="s">
        <v>6925</v>
      </c>
      <c r="AK1333">
        <v>22500</v>
      </c>
      <c r="AL1333">
        <v>1219.5</v>
      </c>
      <c r="AM1333">
        <v>21280.5</v>
      </c>
      <c r="AN1333">
        <v>17100</v>
      </c>
      <c r="AO1333">
        <v>4180.5</v>
      </c>
      <c r="AP1333">
        <v>0.19639999999999999</v>
      </c>
    </row>
    <row r="1334" spans="1:42" hidden="1" x14ac:dyDescent="0.35">
      <c r="A1334" t="s">
        <v>2169</v>
      </c>
      <c r="B1334" s="1">
        <v>45404</v>
      </c>
      <c r="C1334" t="s">
        <v>726</v>
      </c>
      <c r="D1334" t="s">
        <v>92</v>
      </c>
      <c r="E1334">
        <v>2</v>
      </c>
      <c r="F1334" t="s">
        <v>24</v>
      </c>
      <c r="G1334" t="s">
        <v>96</v>
      </c>
      <c r="H1334" t="s">
        <v>17</v>
      </c>
      <c r="I1334" t="s">
        <v>43</v>
      </c>
      <c r="J1334" t="s">
        <v>44</v>
      </c>
      <c r="K1334">
        <v>2024</v>
      </c>
      <c r="L1334" t="s">
        <v>35</v>
      </c>
      <c r="M1334" t="s">
        <v>5973</v>
      </c>
      <c r="N1334" t="s">
        <v>5974</v>
      </c>
      <c r="O1334" t="s">
        <v>5975</v>
      </c>
      <c r="P1334" t="s">
        <v>5899</v>
      </c>
      <c r="Q1334" t="s">
        <v>5976</v>
      </c>
      <c r="R1334">
        <v>7600</v>
      </c>
      <c r="S1334">
        <v>9800</v>
      </c>
      <c r="T1334">
        <v>0.22450000000000001</v>
      </c>
      <c r="U1334" t="s">
        <v>5901</v>
      </c>
      <c r="V1334">
        <v>36</v>
      </c>
      <c r="W1334" s="1">
        <v>45281</v>
      </c>
      <c r="X1334" t="s">
        <v>5894</v>
      </c>
      <c r="Y1334">
        <v>214</v>
      </c>
      <c r="Z1334">
        <v>101</v>
      </c>
      <c r="AA1334">
        <v>188</v>
      </c>
      <c r="AB1334">
        <v>51</v>
      </c>
      <c r="AC1334">
        <v>10</v>
      </c>
      <c r="AD1334">
        <v>387600</v>
      </c>
      <c r="AE1334" t="s">
        <v>6025</v>
      </c>
      <c r="AF1334" s="1">
        <v>46203</v>
      </c>
      <c r="AG1334" t="s">
        <v>6072</v>
      </c>
      <c r="AH1334" t="s">
        <v>6027</v>
      </c>
      <c r="AI1334" t="s">
        <v>6028</v>
      </c>
      <c r="AJ1334" t="s">
        <v>6924</v>
      </c>
      <c r="AK1334">
        <v>19600</v>
      </c>
      <c r="AL1334">
        <v>1391.6</v>
      </c>
      <c r="AM1334">
        <v>18208.400000000001</v>
      </c>
      <c r="AN1334">
        <v>15200</v>
      </c>
      <c r="AO1334">
        <v>3008.4</v>
      </c>
      <c r="AP1334">
        <v>0.16520000000000001</v>
      </c>
    </row>
    <row r="1335" spans="1:42" hidden="1" x14ac:dyDescent="0.35">
      <c r="A1335" t="s">
        <v>2088</v>
      </c>
      <c r="B1335" s="1">
        <v>45651</v>
      </c>
      <c r="C1335" t="s">
        <v>602</v>
      </c>
      <c r="D1335" t="s">
        <v>70</v>
      </c>
      <c r="E1335">
        <v>1</v>
      </c>
      <c r="F1335" t="s">
        <v>24</v>
      </c>
      <c r="G1335" t="s">
        <v>16</v>
      </c>
      <c r="H1335" t="s">
        <v>25</v>
      </c>
      <c r="I1335" t="s">
        <v>33</v>
      </c>
      <c r="J1335" t="s">
        <v>155</v>
      </c>
      <c r="K1335">
        <v>2024</v>
      </c>
      <c r="L1335" t="s">
        <v>51</v>
      </c>
      <c r="M1335" t="s">
        <v>5970</v>
      </c>
      <c r="N1335" t="s">
        <v>5949</v>
      </c>
      <c r="O1335" t="s">
        <v>5971</v>
      </c>
      <c r="P1335" t="s">
        <v>5922</v>
      </c>
      <c r="Q1335" t="s">
        <v>5972</v>
      </c>
      <c r="R1335">
        <v>9500</v>
      </c>
      <c r="S1335">
        <v>12000</v>
      </c>
      <c r="T1335">
        <v>0.20830000000000001</v>
      </c>
      <c r="U1335" t="s">
        <v>5920</v>
      </c>
      <c r="V1335">
        <v>12</v>
      </c>
      <c r="W1335" s="1">
        <v>44840</v>
      </c>
      <c r="X1335" t="s">
        <v>5894</v>
      </c>
      <c r="Y1335">
        <v>160</v>
      </c>
      <c r="Z1335">
        <v>82</v>
      </c>
      <c r="AA1335">
        <v>171</v>
      </c>
      <c r="AB1335">
        <v>27</v>
      </c>
      <c r="AC1335">
        <v>10</v>
      </c>
      <c r="AD1335">
        <v>256500</v>
      </c>
      <c r="AE1335" t="s">
        <v>6025</v>
      </c>
      <c r="AF1335" s="1">
        <v>46203</v>
      </c>
      <c r="AG1335" t="s">
        <v>6362</v>
      </c>
      <c r="AH1335" t="s">
        <v>6027</v>
      </c>
      <c r="AI1335" t="s">
        <v>6028</v>
      </c>
      <c r="AJ1335" t="s">
        <v>6925</v>
      </c>
      <c r="AK1335">
        <v>12000</v>
      </c>
      <c r="AL1335">
        <v>1282.8</v>
      </c>
      <c r="AM1335">
        <v>10717.2</v>
      </c>
      <c r="AN1335">
        <v>9500</v>
      </c>
      <c r="AO1335">
        <v>1217.2</v>
      </c>
      <c r="AP1335">
        <v>0.11360000000000001</v>
      </c>
    </row>
    <row r="1336" spans="1:42" hidden="1" x14ac:dyDescent="0.35">
      <c r="A1336" t="s">
        <v>2128</v>
      </c>
      <c r="B1336" s="1">
        <v>45419</v>
      </c>
      <c r="C1336" t="s">
        <v>2129</v>
      </c>
      <c r="D1336" t="s">
        <v>221</v>
      </c>
      <c r="E1336">
        <v>3</v>
      </c>
      <c r="F1336" t="s">
        <v>24</v>
      </c>
      <c r="G1336" t="s">
        <v>16</v>
      </c>
      <c r="H1336" t="s">
        <v>17</v>
      </c>
      <c r="I1336" t="s">
        <v>18</v>
      </c>
      <c r="J1336" t="s">
        <v>75</v>
      </c>
      <c r="K1336">
        <v>2024</v>
      </c>
      <c r="L1336" t="s">
        <v>35</v>
      </c>
      <c r="M1336" t="s">
        <v>5966</v>
      </c>
      <c r="N1336" t="s">
        <v>5967</v>
      </c>
      <c r="O1336" t="s">
        <v>5968</v>
      </c>
      <c r="P1336" t="s">
        <v>5899</v>
      </c>
      <c r="Q1336" t="s">
        <v>5969</v>
      </c>
      <c r="R1336">
        <v>11500</v>
      </c>
      <c r="S1336">
        <v>14500</v>
      </c>
      <c r="T1336">
        <v>0.2069</v>
      </c>
      <c r="U1336" t="s">
        <v>5901</v>
      </c>
      <c r="V1336">
        <v>12</v>
      </c>
      <c r="W1336" s="1">
        <v>44903</v>
      </c>
      <c r="X1336" t="s">
        <v>5894</v>
      </c>
      <c r="Y1336">
        <v>217</v>
      </c>
      <c r="Z1336">
        <v>53</v>
      </c>
      <c r="AA1336">
        <v>253</v>
      </c>
      <c r="AB1336">
        <v>61</v>
      </c>
      <c r="AC1336">
        <v>10</v>
      </c>
      <c r="AD1336">
        <v>701500</v>
      </c>
      <c r="AE1336" t="s">
        <v>6025</v>
      </c>
      <c r="AF1336" s="1">
        <v>46203</v>
      </c>
      <c r="AG1336" t="s">
        <v>6729</v>
      </c>
      <c r="AH1336" t="s">
        <v>6027</v>
      </c>
      <c r="AI1336" t="s">
        <v>6028</v>
      </c>
      <c r="AJ1336" t="s">
        <v>6924</v>
      </c>
      <c r="AK1336">
        <v>43500</v>
      </c>
      <c r="AL1336">
        <v>2440.35</v>
      </c>
      <c r="AM1336">
        <v>41059.65</v>
      </c>
      <c r="AN1336">
        <v>34500</v>
      </c>
      <c r="AO1336">
        <v>6559.65</v>
      </c>
      <c r="AP1336">
        <v>0.1598</v>
      </c>
    </row>
    <row r="1337" spans="1:42" hidden="1" x14ac:dyDescent="0.35">
      <c r="A1337" t="s">
        <v>2178</v>
      </c>
      <c r="B1337" s="1">
        <v>45435</v>
      </c>
      <c r="C1337" t="s">
        <v>2129</v>
      </c>
      <c r="D1337" t="s">
        <v>200</v>
      </c>
      <c r="E1337">
        <v>1</v>
      </c>
      <c r="F1337" t="s">
        <v>24</v>
      </c>
      <c r="G1337" t="s">
        <v>31</v>
      </c>
      <c r="H1337" t="s">
        <v>32</v>
      </c>
      <c r="I1337" t="s">
        <v>43</v>
      </c>
      <c r="J1337" t="s">
        <v>75</v>
      </c>
      <c r="K1337">
        <v>2024</v>
      </c>
      <c r="L1337" t="s">
        <v>35</v>
      </c>
      <c r="M1337" t="s">
        <v>5960</v>
      </c>
      <c r="N1337" t="s">
        <v>5949</v>
      </c>
      <c r="O1337" t="s">
        <v>5961</v>
      </c>
      <c r="P1337" t="s">
        <v>5951</v>
      </c>
      <c r="Q1337" t="s">
        <v>5962</v>
      </c>
      <c r="R1337">
        <v>2100</v>
      </c>
      <c r="S1337">
        <v>2800</v>
      </c>
      <c r="T1337">
        <v>0.25</v>
      </c>
      <c r="U1337" t="s">
        <v>5940</v>
      </c>
      <c r="V1337">
        <v>12</v>
      </c>
      <c r="W1337" s="1">
        <v>45378</v>
      </c>
      <c r="X1337" t="s">
        <v>5894</v>
      </c>
      <c r="Y1337">
        <v>198</v>
      </c>
      <c r="Z1337">
        <v>79</v>
      </c>
      <c r="AA1337">
        <v>243</v>
      </c>
      <c r="AB1337">
        <v>87</v>
      </c>
      <c r="AC1337">
        <v>10</v>
      </c>
      <c r="AD1337">
        <v>182700</v>
      </c>
      <c r="AE1337" t="s">
        <v>6025</v>
      </c>
      <c r="AF1337" s="1">
        <v>46203</v>
      </c>
      <c r="AG1337" t="s">
        <v>6729</v>
      </c>
      <c r="AH1337" t="s">
        <v>6027</v>
      </c>
      <c r="AI1337" t="s">
        <v>6028</v>
      </c>
      <c r="AJ1337" t="s">
        <v>6924</v>
      </c>
      <c r="AK1337">
        <v>2800</v>
      </c>
      <c r="AL1337">
        <v>174.16</v>
      </c>
      <c r="AM1337">
        <v>2625.84</v>
      </c>
      <c r="AN1337">
        <v>2100</v>
      </c>
      <c r="AO1337">
        <v>525.84</v>
      </c>
      <c r="AP1337">
        <v>0.20030000000000001</v>
      </c>
    </row>
    <row r="1338" spans="1:42" hidden="1" x14ac:dyDescent="0.35">
      <c r="A1338" t="s">
        <v>2113</v>
      </c>
      <c r="B1338" s="1">
        <v>45553</v>
      </c>
      <c r="C1338" t="s">
        <v>927</v>
      </c>
      <c r="D1338" t="s">
        <v>70</v>
      </c>
      <c r="E1338">
        <v>2</v>
      </c>
      <c r="F1338" t="s">
        <v>58</v>
      </c>
      <c r="G1338" t="s">
        <v>16</v>
      </c>
      <c r="H1338" t="s">
        <v>32</v>
      </c>
      <c r="I1338" t="s">
        <v>43</v>
      </c>
      <c r="J1338" t="s">
        <v>109</v>
      </c>
      <c r="K1338">
        <v>2024</v>
      </c>
      <c r="L1338" t="s">
        <v>60</v>
      </c>
      <c r="M1338" t="s">
        <v>5970</v>
      </c>
      <c r="N1338" t="s">
        <v>5949</v>
      </c>
      <c r="O1338" t="s">
        <v>5971</v>
      </c>
      <c r="P1338" t="s">
        <v>5922</v>
      </c>
      <c r="Q1338" t="s">
        <v>5972</v>
      </c>
      <c r="R1338">
        <v>9500</v>
      </c>
      <c r="S1338">
        <v>12000</v>
      </c>
      <c r="T1338">
        <v>0.20830000000000001</v>
      </c>
      <c r="U1338" t="s">
        <v>5920</v>
      </c>
      <c r="V1338">
        <v>12</v>
      </c>
      <c r="W1338" s="1">
        <v>44840</v>
      </c>
      <c r="X1338" t="s">
        <v>5894</v>
      </c>
      <c r="Y1338">
        <v>160</v>
      </c>
      <c r="Z1338">
        <v>82</v>
      </c>
      <c r="AA1338">
        <v>171</v>
      </c>
      <c r="AB1338">
        <v>27</v>
      </c>
      <c r="AC1338">
        <v>10</v>
      </c>
      <c r="AD1338">
        <v>256500</v>
      </c>
      <c r="AE1338" t="s">
        <v>6025</v>
      </c>
      <c r="AF1338" s="1">
        <v>46203</v>
      </c>
      <c r="AG1338" t="s">
        <v>6491</v>
      </c>
      <c r="AH1338" t="s">
        <v>6027</v>
      </c>
      <c r="AI1338" t="s">
        <v>6028</v>
      </c>
      <c r="AJ1338" t="s">
        <v>6925</v>
      </c>
      <c r="AK1338">
        <v>24000</v>
      </c>
      <c r="AL1338">
        <v>439.2</v>
      </c>
      <c r="AM1338">
        <v>23560.799999999999</v>
      </c>
      <c r="AN1338">
        <v>19000</v>
      </c>
      <c r="AO1338">
        <v>4560.8</v>
      </c>
      <c r="AP1338">
        <v>0.19359999999999999</v>
      </c>
    </row>
    <row r="1339" spans="1:42" hidden="1" x14ac:dyDescent="0.35">
      <c r="A1339" t="s">
        <v>2107</v>
      </c>
      <c r="B1339" s="1">
        <v>45575</v>
      </c>
      <c r="C1339" t="s">
        <v>86</v>
      </c>
      <c r="D1339" t="s">
        <v>29</v>
      </c>
      <c r="E1339">
        <v>1</v>
      </c>
      <c r="F1339" t="s">
        <v>30</v>
      </c>
      <c r="G1339" t="s">
        <v>31</v>
      </c>
      <c r="H1339" t="s">
        <v>32</v>
      </c>
      <c r="I1339" t="s">
        <v>43</v>
      </c>
      <c r="J1339" t="s">
        <v>55</v>
      </c>
      <c r="K1339">
        <v>2024</v>
      </c>
      <c r="L1339" t="s">
        <v>51</v>
      </c>
      <c r="M1339" t="s">
        <v>5985</v>
      </c>
      <c r="N1339" t="s">
        <v>5974</v>
      </c>
      <c r="O1339" t="s">
        <v>5986</v>
      </c>
      <c r="P1339" t="s">
        <v>5979</v>
      </c>
      <c r="Q1339" t="s">
        <v>5987</v>
      </c>
      <c r="R1339">
        <v>500</v>
      </c>
      <c r="S1339">
        <v>750</v>
      </c>
      <c r="T1339">
        <v>0.33329999999999999</v>
      </c>
      <c r="U1339" t="s">
        <v>5920</v>
      </c>
      <c r="V1339">
        <v>24</v>
      </c>
      <c r="W1339" s="1">
        <v>45007</v>
      </c>
      <c r="X1339" t="s">
        <v>5894</v>
      </c>
      <c r="Y1339">
        <v>294</v>
      </c>
      <c r="Z1339">
        <v>81</v>
      </c>
      <c r="AA1339">
        <v>264</v>
      </c>
      <c r="AB1339">
        <v>82</v>
      </c>
      <c r="AC1339">
        <v>10</v>
      </c>
      <c r="AD1339">
        <v>41000</v>
      </c>
      <c r="AE1339" t="s">
        <v>6025</v>
      </c>
      <c r="AF1339" s="1">
        <v>46203</v>
      </c>
      <c r="AG1339" t="s">
        <v>6058</v>
      </c>
      <c r="AH1339" t="s">
        <v>6027</v>
      </c>
      <c r="AI1339" t="s">
        <v>6028</v>
      </c>
      <c r="AJ1339" t="s">
        <v>6925</v>
      </c>
      <c r="AK1339">
        <v>750</v>
      </c>
      <c r="AL1339">
        <v>21.45</v>
      </c>
      <c r="AM1339">
        <v>728.55</v>
      </c>
      <c r="AN1339">
        <v>500</v>
      </c>
      <c r="AO1339">
        <v>228.55</v>
      </c>
      <c r="AP1339">
        <v>0.31369999999999998</v>
      </c>
    </row>
    <row r="1340" spans="1:42" hidden="1" x14ac:dyDescent="0.35">
      <c r="A1340" t="s">
        <v>2093</v>
      </c>
      <c r="B1340" s="1">
        <v>45523</v>
      </c>
      <c r="C1340" t="s">
        <v>2094</v>
      </c>
      <c r="D1340" t="s">
        <v>205</v>
      </c>
      <c r="E1340">
        <v>1</v>
      </c>
      <c r="F1340" t="s">
        <v>48</v>
      </c>
      <c r="G1340" t="s">
        <v>96</v>
      </c>
      <c r="H1340" t="s">
        <v>25</v>
      </c>
      <c r="I1340" t="s">
        <v>43</v>
      </c>
      <c r="J1340" t="s">
        <v>59</v>
      </c>
      <c r="K1340">
        <v>2024</v>
      </c>
      <c r="L1340" t="s">
        <v>60</v>
      </c>
      <c r="M1340" t="s">
        <v>6003</v>
      </c>
      <c r="N1340" t="s">
        <v>5989</v>
      </c>
      <c r="O1340" t="s">
        <v>6004</v>
      </c>
      <c r="P1340" t="s">
        <v>6005</v>
      </c>
      <c r="Q1340" t="s">
        <v>6006</v>
      </c>
      <c r="R1340">
        <v>420</v>
      </c>
      <c r="S1340">
        <v>650</v>
      </c>
      <c r="T1340">
        <v>0.3538</v>
      </c>
      <c r="U1340" t="s">
        <v>5909</v>
      </c>
      <c r="V1340">
        <v>6</v>
      </c>
      <c r="W1340" s="1">
        <v>45071</v>
      </c>
      <c r="X1340" t="s">
        <v>5894</v>
      </c>
      <c r="Y1340">
        <v>160</v>
      </c>
      <c r="Z1340">
        <v>85</v>
      </c>
      <c r="AA1340">
        <v>167</v>
      </c>
      <c r="AB1340">
        <v>56</v>
      </c>
      <c r="AC1340">
        <v>10</v>
      </c>
      <c r="AD1340">
        <v>23520</v>
      </c>
      <c r="AE1340" t="s">
        <v>6025</v>
      </c>
      <c r="AF1340" s="1">
        <v>46203</v>
      </c>
      <c r="AG1340" t="s">
        <v>6730</v>
      </c>
      <c r="AH1340" t="s">
        <v>6027</v>
      </c>
      <c r="AI1340" t="s">
        <v>6028</v>
      </c>
      <c r="AJ1340" t="s">
        <v>6925</v>
      </c>
      <c r="AK1340">
        <v>650</v>
      </c>
      <c r="AL1340">
        <v>12.54</v>
      </c>
      <c r="AM1340">
        <v>637.46</v>
      </c>
      <c r="AN1340">
        <v>420</v>
      </c>
      <c r="AO1340">
        <v>217.46</v>
      </c>
      <c r="AP1340">
        <v>0.34110000000000001</v>
      </c>
    </row>
    <row r="1341" spans="1:42" hidden="1" x14ac:dyDescent="0.35">
      <c r="A1341" t="s">
        <v>2134</v>
      </c>
      <c r="B1341" s="1">
        <v>45650</v>
      </c>
      <c r="C1341" t="s">
        <v>2094</v>
      </c>
      <c r="D1341" t="s">
        <v>216</v>
      </c>
      <c r="E1341">
        <v>1</v>
      </c>
      <c r="F1341" t="s">
        <v>48</v>
      </c>
      <c r="G1341" t="s">
        <v>16</v>
      </c>
      <c r="H1341" t="s">
        <v>25</v>
      </c>
      <c r="I1341" t="s">
        <v>43</v>
      </c>
      <c r="J1341" t="s">
        <v>155</v>
      </c>
      <c r="K1341">
        <v>2024</v>
      </c>
      <c r="L1341" t="s">
        <v>51</v>
      </c>
      <c r="M1341" t="s">
        <v>5999</v>
      </c>
      <c r="N1341" t="s">
        <v>5989</v>
      </c>
      <c r="O1341" t="s">
        <v>6000</v>
      </c>
      <c r="P1341" t="s">
        <v>6001</v>
      </c>
      <c r="Q1341" t="s">
        <v>6002</v>
      </c>
      <c r="R1341">
        <v>300</v>
      </c>
      <c r="S1341">
        <v>500</v>
      </c>
      <c r="T1341">
        <v>0.4</v>
      </c>
      <c r="U1341" t="s">
        <v>5940</v>
      </c>
      <c r="V1341">
        <v>3</v>
      </c>
      <c r="W1341" s="1">
        <v>45115</v>
      </c>
      <c r="X1341" t="s">
        <v>5894</v>
      </c>
      <c r="Y1341">
        <v>197</v>
      </c>
      <c r="Z1341">
        <v>100</v>
      </c>
      <c r="AA1341">
        <v>205</v>
      </c>
      <c r="AB1341">
        <v>66</v>
      </c>
      <c r="AC1341">
        <v>10</v>
      </c>
      <c r="AD1341">
        <v>19800</v>
      </c>
      <c r="AE1341" t="s">
        <v>6025</v>
      </c>
      <c r="AF1341" s="1">
        <v>46203</v>
      </c>
      <c r="AG1341" t="s">
        <v>6730</v>
      </c>
      <c r="AH1341" t="s">
        <v>6027</v>
      </c>
      <c r="AI1341" t="s">
        <v>6028</v>
      </c>
      <c r="AJ1341" t="s">
        <v>6925</v>
      </c>
      <c r="AK1341">
        <v>500</v>
      </c>
      <c r="AL1341">
        <v>28.75</v>
      </c>
      <c r="AM1341">
        <v>471.25</v>
      </c>
      <c r="AN1341">
        <v>300</v>
      </c>
      <c r="AO1341">
        <v>171.25</v>
      </c>
      <c r="AP1341">
        <v>0.3634</v>
      </c>
    </row>
    <row r="1342" spans="1:42" hidden="1" x14ac:dyDescent="0.35">
      <c r="A1342" t="s">
        <v>2099</v>
      </c>
      <c r="B1342" s="1">
        <v>45581</v>
      </c>
      <c r="C1342" t="s">
        <v>708</v>
      </c>
      <c r="D1342" t="s">
        <v>115</v>
      </c>
      <c r="E1342">
        <v>1</v>
      </c>
      <c r="F1342" t="s">
        <v>24</v>
      </c>
      <c r="G1342" t="s">
        <v>31</v>
      </c>
      <c r="H1342" t="s">
        <v>32</v>
      </c>
      <c r="I1342" t="s">
        <v>43</v>
      </c>
      <c r="J1342" t="s">
        <v>55</v>
      </c>
      <c r="K1342">
        <v>2024</v>
      </c>
      <c r="L1342" t="s">
        <v>51</v>
      </c>
      <c r="M1342" t="s">
        <v>5988</v>
      </c>
      <c r="N1342" t="s">
        <v>5989</v>
      </c>
      <c r="O1342" t="s">
        <v>5990</v>
      </c>
      <c r="P1342" t="s">
        <v>5907</v>
      </c>
      <c r="Q1342" t="s">
        <v>5991</v>
      </c>
      <c r="R1342">
        <v>1600</v>
      </c>
      <c r="S1342">
        <v>2200</v>
      </c>
      <c r="T1342">
        <v>0.2727</v>
      </c>
      <c r="U1342" t="s">
        <v>5909</v>
      </c>
      <c r="V1342">
        <v>6</v>
      </c>
      <c r="W1342" s="1">
        <v>45040</v>
      </c>
      <c r="X1342" t="s">
        <v>5894</v>
      </c>
      <c r="Y1342">
        <v>84</v>
      </c>
      <c r="Z1342">
        <v>117</v>
      </c>
      <c r="AA1342">
        <v>174</v>
      </c>
      <c r="AB1342">
        <v>47</v>
      </c>
      <c r="AC1342">
        <v>10</v>
      </c>
      <c r="AD1342">
        <v>75200</v>
      </c>
      <c r="AE1342" t="s">
        <v>6025</v>
      </c>
      <c r="AF1342" s="1">
        <v>46203</v>
      </c>
      <c r="AG1342" t="s">
        <v>6163</v>
      </c>
      <c r="AH1342" t="s">
        <v>6035</v>
      </c>
      <c r="AI1342" t="s">
        <v>6028</v>
      </c>
      <c r="AJ1342" t="s">
        <v>6925</v>
      </c>
      <c r="AK1342">
        <v>2200</v>
      </c>
      <c r="AL1342">
        <v>261.36</v>
      </c>
      <c r="AM1342">
        <v>1938.64</v>
      </c>
      <c r="AN1342">
        <v>1600</v>
      </c>
      <c r="AO1342">
        <v>338.64</v>
      </c>
      <c r="AP1342">
        <v>0.17469999999999999</v>
      </c>
    </row>
    <row r="1343" spans="1:42" hidden="1" x14ac:dyDescent="0.35">
      <c r="A1343" t="s">
        <v>2100</v>
      </c>
      <c r="B1343" s="1">
        <v>45619</v>
      </c>
      <c r="C1343" t="s">
        <v>1629</v>
      </c>
      <c r="D1343" t="s">
        <v>78</v>
      </c>
      <c r="E1343">
        <v>1</v>
      </c>
      <c r="F1343" t="s">
        <v>48</v>
      </c>
      <c r="G1343" t="s">
        <v>31</v>
      </c>
      <c r="H1343" t="s">
        <v>17</v>
      </c>
      <c r="I1343" t="s">
        <v>33</v>
      </c>
      <c r="J1343" t="s">
        <v>50</v>
      </c>
      <c r="K1343">
        <v>2024</v>
      </c>
      <c r="L1343" t="s">
        <v>51</v>
      </c>
      <c r="M1343" t="s">
        <v>5992</v>
      </c>
      <c r="N1343" t="s">
        <v>5989</v>
      </c>
      <c r="O1343" t="s">
        <v>5993</v>
      </c>
      <c r="P1343" t="s">
        <v>5899</v>
      </c>
      <c r="Q1343" t="s">
        <v>5994</v>
      </c>
      <c r="R1343">
        <v>850</v>
      </c>
      <c r="S1343">
        <v>1200</v>
      </c>
      <c r="T1343">
        <v>0.29170000000000001</v>
      </c>
      <c r="U1343" t="s">
        <v>5901</v>
      </c>
      <c r="V1343">
        <v>6</v>
      </c>
      <c r="W1343" s="1">
        <v>45066</v>
      </c>
      <c r="X1343" t="s">
        <v>5894</v>
      </c>
      <c r="Y1343">
        <v>275</v>
      </c>
      <c r="Z1343">
        <v>92</v>
      </c>
      <c r="AA1343">
        <v>285</v>
      </c>
      <c r="AB1343">
        <v>78</v>
      </c>
      <c r="AC1343">
        <v>10</v>
      </c>
      <c r="AD1343">
        <v>66300</v>
      </c>
      <c r="AE1343" t="s">
        <v>6025</v>
      </c>
      <c r="AF1343" s="1">
        <v>46203</v>
      </c>
      <c r="AG1343" t="s">
        <v>6604</v>
      </c>
      <c r="AH1343" t="s">
        <v>6027</v>
      </c>
      <c r="AI1343" t="s">
        <v>6028</v>
      </c>
      <c r="AJ1343" t="s">
        <v>6925</v>
      </c>
      <c r="AK1343">
        <v>1200</v>
      </c>
      <c r="AL1343">
        <v>171.84</v>
      </c>
      <c r="AM1343">
        <v>1028.1600000000001</v>
      </c>
      <c r="AN1343">
        <v>850</v>
      </c>
      <c r="AO1343">
        <v>178.16</v>
      </c>
      <c r="AP1343">
        <v>0.17330000000000001</v>
      </c>
    </row>
    <row r="1344" spans="1:42" hidden="1" x14ac:dyDescent="0.35">
      <c r="A1344" t="s">
        <v>2114</v>
      </c>
      <c r="B1344" s="1">
        <v>45626</v>
      </c>
      <c r="C1344" t="s">
        <v>1606</v>
      </c>
      <c r="D1344" t="s">
        <v>183</v>
      </c>
      <c r="E1344">
        <v>1</v>
      </c>
      <c r="F1344" t="s">
        <v>30</v>
      </c>
      <c r="G1344" t="s">
        <v>71</v>
      </c>
      <c r="H1344" t="s">
        <v>17</v>
      </c>
      <c r="I1344" t="s">
        <v>26</v>
      </c>
      <c r="J1344" t="s">
        <v>50</v>
      </c>
      <c r="K1344">
        <v>2024</v>
      </c>
      <c r="L1344" t="s">
        <v>51</v>
      </c>
      <c r="M1344" t="s">
        <v>6010</v>
      </c>
      <c r="N1344" t="s">
        <v>5949</v>
      </c>
      <c r="O1344" t="s">
        <v>6011</v>
      </c>
      <c r="P1344" t="s">
        <v>6012</v>
      </c>
      <c r="Q1344" t="s">
        <v>6013</v>
      </c>
      <c r="R1344">
        <v>2700</v>
      </c>
      <c r="S1344">
        <v>3500</v>
      </c>
      <c r="T1344">
        <v>0.2286</v>
      </c>
      <c r="U1344" t="s">
        <v>5920</v>
      </c>
      <c r="V1344">
        <v>12</v>
      </c>
      <c r="W1344" s="1">
        <v>45369</v>
      </c>
      <c r="X1344" t="s">
        <v>5894</v>
      </c>
      <c r="Y1344">
        <v>71</v>
      </c>
      <c r="Z1344">
        <v>95</v>
      </c>
      <c r="AA1344">
        <v>147</v>
      </c>
      <c r="AB1344">
        <v>51</v>
      </c>
      <c r="AC1344">
        <v>10</v>
      </c>
      <c r="AD1344">
        <v>137700</v>
      </c>
      <c r="AE1344" t="s">
        <v>6025</v>
      </c>
      <c r="AF1344" s="1">
        <v>46203</v>
      </c>
      <c r="AG1344" t="s">
        <v>6600</v>
      </c>
      <c r="AH1344" t="s">
        <v>6035</v>
      </c>
      <c r="AI1344" t="s">
        <v>6028</v>
      </c>
      <c r="AJ1344" t="s">
        <v>6925</v>
      </c>
      <c r="AK1344">
        <v>3500</v>
      </c>
      <c r="AL1344">
        <v>177.8</v>
      </c>
      <c r="AM1344">
        <v>3322.2</v>
      </c>
      <c r="AN1344">
        <v>2700</v>
      </c>
      <c r="AO1344">
        <v>622.20000000000005</v>
      </c>
      <c r="AP1344">
        <v>0.18729999999999999</v>
      </c>
    </row>
    <row r="1345" spans="1:42" hidden="1" x14ac:dyDescent="0.35">
      <c r="A1345" t="s">
        <v>2118</v>
      </c>
      <c r="B1345" s="1">
        <v>45469</v>
      </c>
      <c r="C1345" t="s">
        <v>91</v>
      </c>
      <c r="D1345" t="s">
        <v>14</v>
      </c>
      <c r="E1345">
        <v>1</v>
      </c>
      <c r="F1345" t="s">
        <v>58</v>
      </c>
      <c r="G1345" t="s">
        <v>96</v>
      </c>
      <c r="H1345" t="s">
        <v>25</v>
      </c>
      <c r="I1345" t="s">
        <v>33</v>
      </c>
      <c r="J1345" t="s">
        <v>34</v>
      </c>
      <c r="K1345">
        <v>2024</v>
      </c>
      <c r="L1345" t="s">
        <v>35</v>
      </c>
      <c r="M1345" t="s">
        <v>5934</v>
      </c>
      <c r="N1345" t="s">
        <v>5931</v>
      </c>
      <c r="O1345" t="s">
        <v>5932</v>
      </c>
      <c r="P1345" t="s">
        <v>5891</v>
      </c>
      <c r="Q1345" t="s">
        <v>5935</v>
      </c>
      <c r="R1345">
        <v>10800</v>
      </c>
      <c r="S1345">
        <v>13500</v>
      </c>
      <c r="T1345">
        <v>0.2</v>
      </c>
      <c r="U1345" t="s">
        <v>5893</v>
      </c>
      <c r="V1345">
        <v>12</v>
      </c>
      <c r="W1345" s="1">
        <v>44567</v>
      </c>
      <c r="X1345" t="s">
        <v>5894</v>
      </c>
      <c r="Y1345">
        <v>169</v>
      </c>
      <c r="Z1345">
        <v>68</v>
      </c>
      <c r="AA1345">
        <v>202</v>
      </c>
      <c r="AB1345">
        <v>85</v>
      </c>
      <c r="AC1345">
        <v>10</v>
      </c>
      <c r="AD1345">
        <v>918000</v>
      </c>
      <c r="AE1345" t="s">
        <v>6025</v>
      </c>
      <c r="AF1345" s="1">
        <v>46203</v>
      </c>
      <c r="AG1345" t="s">
        <v>6074</v>
      </c>
      <c r="AH1345" t="s">
        <v>6027</v>
      </c>
      <c r="AI1345" t="s">
        <v>6028</v>
      </c>
      <c r="AJ1345" t="s">
        <v>6924</v>
      </c>
      <c r="AK1345">
        <v>13500</v>
      </c>
      <c r="AL1345">
        <v>1810.35</v>
      </c>
      <c r="AM1345">
        <v>11689.65</v>
      </c>
      <c r="AN1345">
        <v>10800</v>
      </c>
      <c r="AO1345">
        <v>889.65</v>
      </c>
      <c r="AP1345">
        <v>7.6100000000000001E-2</v>
      </c>
    </row>
    <row r="1346" spans="1:42" hidden="1" x14ac:dyDescent="0.35">
      <c r="A1346" t="s">
        <v>2119</v>
      </c>
      <c r="B1346" s="1">
        <v>45310</v>
      </c>
      <c r="C1346" t="s">
        <v>368</v>
      </c>
      <c r="D1346" t="s">
        <v>216</v>
      </c>
      <c r="E1346">
        <v>1</v>
      </c>
      <c r="F1346" t="s">
        <v>48</v>
      </c>
      <c r="G1346" t="s">
        <v>96</v>
      </c>
      <c r="H1346" t="s">
        <v>17</v>
      </c>
      <c r="I1346" t="s">
        <v>43</v>
      </c>
      <c r="J1346" t="s">
        <v>112</v>
      </c>
      <c r="K1346">
        <v>2024</v>
      </c>
      <c r="L1346" t="s">
        <v>20</v>
      </c>
      <c r="M1346" t="s">
        <v>5999</v>
      </c>
      <c r="N1346" t="s">
        <v>5989</v>
      </c>
      <c r="O1346" t="s">
        <v>6000</v>
      </c>
      <c r="P1346" t="s">
        <v>6001</v>
      </c>
      <c r="Q1346" t="s">
        <v>6002</v>
      </c>
      <c r="R1346">
        <v>300</v>
      </c>
      <c r="S1346">
        <v>500</v>
      </c>
      <c r="T1346">
        <v>0.4</v>
      </c>
      <c r="U1346" t="s">
        <v>5940</v>
      </c>
      <c r="V1346">
        <v>3</v>
      </c>
      <c r="W1346" s="1">
        <v>45115</v>
      </c>
      <c r="X1346" t="s">
        <v>5894</v>
      </c>
      <c r="Y1346">
        <v>197</v>
      </c>
      <c r="Z1346">
        <v>100</v>
      </c>
      <c r="AA1346">
        <v>205</v>
      </c>
      <c r="AB1346">
        <v>66</v>
      </c>
      <c r="AC1346">
        <v>10</v>
      </c>
      <c r="AD1346">
        <v>19800</v>
      </c>
      <c r="AE1346" t="s">
        <v>6025</v>
      </c>
      <c r="AF1346" s="1">
        <v>46203</v>
      </c>
      <c r="AG1346" t="s">
        <v>6235</v>
      </c>
      <c r="AH1346" t="s">
        <v>6027</v>
      </c>
      <c r="AI1346" t="s">
        <v>6028</v>
      </c>
      <c r="AJ1346" t="s">
        <v>6924</v>
      </c>
      <c r="AK1346">
        <v>500</v>
      </c>
      <c r="AL1346">
        <v>0.85</v>
      </c>
      <c r="AM1346">
        <v>499.15</v>
      </c>
      <c r="AN1346">
        <v>300</v>
      </c>
      <c r="AO1346">
        <v>199.15</v>
      </c>
      <c r="AP1346">
        <v>0.39900000000000002</v>
      </c>
    </row>
    <row r="1347" spans="1:42" x14ac:dyDescent="0.35">
      <c r="A1347" t="s">
        <v>2122</v>
      </c>
      <c r="B1347" s="1">
        <v>45564</v>
      </c>
      <c r="C1347" t="s">
        <v>643</v>
      </c>
      <c r="D1347" t="s">
        <v>54</v>
      </c>
      <c r="E1347">
        <v>1</v>
      </c>
      <c r="F1347" t="s">
        <v>24</v>
      </c>
      <c r="G1347" t="s">
        <v>96</v>
      </c>
      <c r="H1347" t="s">
        <v>17</v>
      </c>
      <c r="I1347" t="s">
        <v>33</v>
      </c>
      <c r="J1347" t="s">
        <v>109</v>
      </c>
      <c r="K1347">
        <v>2024</v>
      </c>
      <c r="L1347" t="s">
        <v>60</v>
      </c>
      <c r="M1347" t="s">
        <v>5888</v>
      </c>
      <c r="N1347" t="s">
        <v>5889</v>
      </c>
      <c r="O1347" t="s">
        <v>5890</v>
      </c>
      <c r="P1347" t="s">
        <v>5891</v>
      </c>
      <c r="Q1347" t="s">
        <v>5892</v>
      </c>
      <c r="R1347">
        <v>52000</v>
      </c>
      <c r="S1347">
        <v>65000</v>
      </c>
      <c r="T1347">
        <v>0.2</v>
      </c>
      <c r="U1347" t="s">
        <v>5893</v>
      </c>
      <c r="V1347">
        <v>12</v>
      </c>
      <c r="W1347" s="1">
        <v>45506</v>
      </c>
      <c r="X1347" t="s">
        <v>5894</v>
      </c>
      <c r="Y1347">
        <v>302</v>
      </c>
      <c r="Z1347">
        <v>109</v>
      </c>
      <c r="AA1347">
        <v>415</v>
      </c>
      <c r="AB1347">
        <v>0</v>
      </c>
      <c r="AC1347">
        <v>10</v>
      </c>
      <c r="AD1347">
        <v>0</v>
      </c>
      <c r="AE1347" t="s">
        <v>6029</v>
      </c>
      <c r="AF1347" s="1">
        <v>46203</v>
      </c>
      <c r="AG1347" t="s">
        <v>6381</v>
      </c>
      <c r="AH1347" t="s">
        <v>6035</v>
      </c>
      <c r="AI1347" t="s">
        <v>6028</v>
      </c>
      <c r="AJ1347" t="s">
        <v>6925</v>
      </c>
      <c r="AK1347">
        <v>65000</v>
      </c>
      <c r="AL1347">
        <v>7689.5</v>
      </c>
      <c r="AM1347">
        <v>57310.5</v>
      </c>
      <c r="AN1347">
        <v>52000</v>
      </c>
      <c r="AO1347">
        <v>5310.5</v>
      </c>
      <c r="AP1347">
        <v>9.2700000000000005E-2</v>
      </c>
    </row>
    <row r="1348" spans="1:42" hidden="1" x14ac:dyDescent="0.35">
      <c r="A1348" t="s">
        <v>2123</v>
      </c>
      <c r="B1348" s="1">
        <v>45559</v>
      </c>
      <c r="C1348" t="s">
        <v>656</v>
      </c>
      <c r="D1348" t="s">
        <v>137</v>
      </c>
      <c r="E1348">
        <v>2</v>
      </c>
      <c r="F1348" t="s">
        <v>58</v>
      </c>
      <c r="G1348" t="s">
        <v>16</v>
      </c>
      <c r="H1348" t="s">
        <v>17</v>
      </c>
      <c r="I1348" t="s">
        <v>43</v>
      </c>
      <c r="J1348" t="s">
        <v>109</v>
      </c>
      <c r="K1348">
        <v>2024</v>
      </c>
      <c r="L1348" t="s">
        <v>60</v>
      </c>
      <c r="M1348" t="s">
        <v>5930</v>
      </c>
      <c r="N1348" t="s">
        <v>5931</v>
      </c>
      <c r="O1348" t="s">
        <v>5932</v>
      </c>
      <c r="P1348" t="s">
        <v>5891</v>
      </c>
      <c r="Q1348" t="s">
        <v>5933</v>
      </c>
      <c r="R1348">
        <v>14800</v>
      </c>
      <c r="S1348">
        <v>18500</v>
      </c>
      <c r="T1348">
        <v>0.2</v>
      </c>
      <c r="U1348" t="s">
        <v>5893</v>
      </c>
      <c r="V1348">
        <v>12</v>
      </c>
      <c r="W1348" s="1">
        <v>45474</v>
      </c>
      <c r="X1348" t="s">
        <v>5894</v>
      </c>
      <c r="Y1348">
        <v>213</v>
      </c>
      <c r="Z1348">
        <v>93</v>
      </c>
      <c r="AA1348">
        <v>278</v>
      </c>
      <c r="AB1348">
        <v>42</v>
      </c>
      <c r="AC1348">
        <v>10</v>
      </c>
      <c r="AD1348">
        <v>621600</v>
      </c>
      <c r="AE1348" t="s">
        <v>6025</v>
      </c>
      <c r="AF1348" s="1">
        <v>46203</v>
      </c>
      <c r="AG1348" t="s">
        <v>6387</v>
      </c>
      <c r="AH1348" t="s">
        <v>6027</v>
      </c>
      <c r="AI1348" t="s">
        <v>6028</v>
      </c>
      <c r="AJ1348" t="s">
        <v>6925</v>
      </c>
      <c r="AK1348">
        <v>37000</v>
      </c>
      <c r="AL1348">
        <v>429.2</v>
      </c>
      <c r="AM1348">
        <v>36570.800000000003</v>
      </c>
      <c r="AN1348">
        <v>29600</v>
      </c>
      <c r="AO1348">
        <v>6970.8</v>
      </c>
      <c r="AP1348">
        <v>0.19059999999999999</v>
      </c>
    </row>
    <row r="1349" spans="1:42" x14ac:dyDescent="0.35">
      <c r="A1349" t="s">
        <v>2124</v>
      </c>
      <c r="B1349" s="1">
        <v>45539</v>
      </c>
      <c r="C1349" t="s">
        <v>2125</v>
      </c>
      <c r="D1349" t="s">
        <v>42</v>
      </c>
      <c r="E1349">
        <v>2</v>
      </c>
      <c r="F1349" t="s">
        <v>128</v>
      </c>
      <c r="G1349" t="s">
        <v>16</v>
      </c>
      <c r="H1349" t="s">
        <v>32</v>
      </c>
      <c r="I1349" t="s">
        <v>18</v>
      </c>
      <c r="J1349" t="s">
        <v>109</v>
      </c>
      <c r="K1349">
        <v>2024</v>
      </c>
      <c r="L1349" t="s">
        <v>60</v>
      </c>
      <c r="M1349" t="s">
        <v>5897</v>
      </c>
      <c r="N1349" t="s">
        <v>5889</v>
      </c>
      <c r="O1349" t="s">
        <v>5898</v>
      </c>
      <c r="P1349" t="s">
        <v>5899</v>
      </c>
      <c r="Q1349" t="s">
        <v>5900</v>
      </c>
      <c r="R1349">
        <v>31000</v>
      </c>
      <c r="S1349">
        <v>38000</v>
      </c>
      <c r="T1349">
        <v>0.1842</v>
      </c>
      <c r="U1349" t="s">
        <v>5901</v>
      </c>
      <c r="V1349">
        <v>12</v>
      </c>
      <c r="W1349" s="1">
        <v>45246</v>
      </c>
      <c r="X1349" t="s">
        <v>5894</v>
      </c>
      <c r="Y1349">
        <v>278</v>
      </c>
      <c r="Z1349">
        <v>80</v>
      </c>
      <c r="AA1349">
        <v>346</v>
      </c>
      <c r="AB1349">
        <v>0</v>
      </c>
      <c r="AC1349">
        <v>10</v>
      </c>
      <c r="AD1349">
        <v>0</v>
      </c>
      <c r="AE1349" t="s">
        <v>6029</v>
      </c>
      <c r="AF1349" s="1">
        <v>46203</v>
      </c>
      <c r="AG1349" t="s">
        <v>6732</v>
      </c>
      <c r="AH1349" t="s">
        <v>6035</v>
      </c>
      <c r="AI1349" t="s">
        <v>6028</v>
      </c>
      <c r="AJ1349" t="s">
        <v>6925</v>
      </c>
      <c r="AK1349">
        <v>76000</v>
      </c>
      <c r="AL1349">
        <v>1368</v>
      </c>
      <c r="AM1349">
        <v>74632</v>
      </c>
      <c r="AN1349">
        <v>62000</v>
      </c>
      <c r="AO1349">
        <v>12632</v>
      </c>
      <c r="AP1349">
        <v>0.16930000000000001</v>
      </c>
    </row>
    <row r="1350" spans="1:42" hidden="1" x14ac:dyDescent="0.35">
      <c r="A1350" t="s">
        <v>2126</v>
      </c>
      <c r="B1350" s="1">
        <v>45515</v>
      </c>
      <c r="C1350" t="s">
        <v>2127</v>
      </c>
      <c r="D1350" t="s">
        <v>14</v>
      </c>
      <c r="E1350">
        <v>1</v>
      </c>
      <c r="F1350" t="s">
        <v>58</v>
      </c>
      <c r="G1350" t="s">
        <v>31</v>
      </c>
      <c r="H1350" t="s">
        <v>17</v>
      </c>
      <c r="I1350" t="s">
        <v>18</v>
      </c>
      <c r="J1350" t="s">
        <v>59</v>
      </c>
      <c r="K1350">
        <v>2024</v>
      </c>
      <c r="L1350" t="s">
        <v>60</v>
      </c>
      <c r="M1350" t="s">
        <v>5934</v>
      </c>
      <c r="N1350" t="s">
        <v>5931</v>
      </c>
      <c r="O1350" t="s">
        <v>5932</v>
      </c>
      <c r="P1350" t="s">
        <v>5891</v>
      </c>
      <c r="Q1350" t="s">
        <v>5935</v>
      </c>
      <c r="R1350">
        <v>10800</v>
      </c>
      <c r="S1350">
        <v>13500</v>
      </c>
      <c r="T1350">
        <v>0.2</v>
      </c>
      <c r="U1350" t="s">
        <v>5893</v>
      </c>
      <c r="V1350">
        <v>12</v>
      </c>
      <c r="W1350" s="1">
        <v>44567</v>
      </c>
      <c r="X1350" t="s">
        <v>5894</v>
      </c>
      <c r="Y1350">
        <v>169</v>
      </c>
      <c r="Z1350">
        <v>68</v>
      </c>
      <c r="AA1350">
        <v>202</v>
      </c>
      <c r="AB1350">
        <v>85</v>
      </c>
      <c r="AC1350">
        <v>10</v>
      </c>
      <c r="AD1350">
        <v>918000</v>
      </c>
      <c r="AE1350" t="s">
        <v>6025</v>
      </c>
      <c r="AF1350" s="1">
        <v>46203</v>
      </c>
      <c r="AG1350" t="s">
        <v>6733</v>
      </c>
      <c r="AH1350" t="s">
        <v>6027</v>
      </c>
      <c r="AI1350" t="s">
        <v>6028</v>
      </c>
      <c r="AJ1350" t="s">
        <v>6925</v>
      </c>
      <c r="AK1350">
        <v>13500</v>
      </c>
      <c r="AL1350">
        <v>1494.45</v>
      </c>
      <c r="AM1350">
        <v>12005.55</v>
      </c>
      <c r="AN1350">
        <v>10800</v>
      </c>
      <c r="AO1350">
        <v>1205.55</v>
      </c>
      <c r="AP1350">
        <v>0.1004</v>
      </c>
    </row>
    <row r="1351" spans="1:42" hidden="1" x14ac:dyDescent="0.35">
      <c r="A1351" t="s">
        <v>2130</v>
      </c>
      <c r="B1351" s="1">
        <v>45327</v>
      </c>
      <c r="C1351" t="s">
        <v>2131</v>
      </c>
      <c r="D1351" t="s">
        <v>65</v>
      </c>
      <c r="E1351">
        <v>1</v>
      </c>
      <c r="F1351" t="s">
        <v>48</v>
      </c>
      <c r="G1351" t="s">
        <v>79</v>
      </c>
      <c r="H1351" t="s">
        <v>17</v>
      </c>
      <c r="I1351" t="s">
        <v>43</v>
      </c>
      <c r="J1351" t="s">
        <v>19</v>
      </c>
      <c r="K1351">
        <v>2024</v>
      </c>
      <c r="L1351" t="s">
        <v>20</v>
      </c>
      <c r="M1351" t="s">
        <v>5906</v>
      </c>
      <c r="N1351" t="s">
        <v>5889</v>
      </c>
      <c r="O1351" t="s">
        <v>5898</v>
      </c>
      <c r="P1351" t="s">
        <v>5907</v>
      </c>
      <c r="Q1351" t="s">
        <v>5908</v>
      </c>
      <c r="R1351">
        <v>17500</v>
      </c>
      <c r="S1351">
        <v>22000</v>
      </c>
      <c r="T1351">
        <v>0.20449999999999999</v>
      </c>
      <c r="U1351" t="s">
        <v>5909</v>
      </c>
      <c r="V1351">
        <v>12</v>
      </c>
      <c r="W1351" s="1">
        <v>45337</v>
      </c>
      <c r="X1351" t="s">
        <v>5894</v>
      </c>
      <c r="Y1351">
        <v>373</v>
      </c>
      <c r="Z1351">
        <v>88</v>
      </c>
      <c r="AA1351">
        <v>389</v>
      </c>
      <c r="AB1351">
        <v>78</v>
      </c>
      <c r="AC1351">
        <v>10</v>
      </c>
      <c r="AD1351">
        <v>1365000</v>
      </c>
      <c r="AE1351" t="s">
        <v>6025</v>
      </c>
      <c r="AF1351" s="1">
        <v>46203</v>
      </c>
      <c r="AG1351" t="s">
        <v>6735</v>
      </c>
      <c r="AH1351" t="s">
        <v>6027</v>
      </c>
      <c r="AI1351" t="s">
        <v>6028</v>
      </c>
      <c r="AJ1351" t="s">
        <v>6924</v>
      </c>
      <c r="AK1351">
        <v>22000</v>
      </c>
      <c r="AL1351">
        <v>1603.8</v>
      </c>
      <c r="AM1351">
        <v>20396.2</v>
      </c>
      <c r="AN1351">
        <v>17500</v>
      </c>
      <c r="AO1351">
        <v>2896.2</v>
      </c>
      <c r="AP1351">
        <v>0.14199999999999999</v>
      </c>
    </row>
    <row r="1352" spans="1:42" hidden="1" x14ac:dyDescent="0.35">
      <c r="A1352" t="s">
        <v>2132</v>
      </c>
      <c r="B1352" s="1">
        <v>45441</v>
      </c>
      <c r="C1352" t="s">
        <v>593</v>
      </c>
      <c r="D1352" t="s">
        <v>95</v>
      </c>
      <c r="E1352">
        <v>5</v>
      </c>
      <c r="F1352" t="s">
        <v>58</v>
      </c>
      <c r="G1352" t="s">
        <v>31</v>
      </c>
      <c r="H1352" t="s">
        <v>25</v>
      </c>
      <c r="I1352" t="s">
        <v>43</v>
      </c>
      <c r="J1352" t="s">
        <v>75</v>
      </c>
      <c r="K1352">
        <v>2024</v>
      </c>
      <c r="L1352" t="s">
        <v>35</v>
      </c>
      <c r="M1352" t="s">
        <v>5948</v>
      </c>
      <c r="N1352" t="s">
        <v>5949</v>
      </c>
      <c r="O1352" t="s">
        <v>5950</v>
      </c>
      <c r="P1352" t="s">
        <v>5951</v>
      </c>
      <c r="Q1352" t="s">
        <v>5952</v>
      </c>
      <c r="R1352">
        <v>2900</v>
      </c>
      <c r="S1352">
        <v>3800</v>
      </c>
      <c r="T1352">
        <v>0.23680000000000001</v>
      </c>
      <c r="U1352" t="s">
        <v>5940</v>
      </c>
      <c r="V1352">
        <v>12</v>
      </c>
      <c r="W1352" s="1">
        <v>45359</v>
      </c>
      <c r="X1352" t="s">
        <v>5894</v>
      </c>
      <c r="Y1352">
        <v>220</v>
      </c>
      <c r="Z1352">
        <v>49</v>
      </c>
      <c r="AA1352">
        <v>227</v>
      </c>
      <c r="AB1352">
        <v>23</v>
      </c>
      <c r="AC1352">
        <v>10</v>
      </c>
      <c r="AD1352">
        <v>66700</v>
      </c>
      <c r="AE1352" t="s">
        <v>6025</v>
      </c>
      <c r="AF1352" s="1">
        <v>46203</v>
      </c>
      <c r="AG1352" t="s">
        <v>6189</v>
      </c>
      <c r="AH1352" t="s">
        <v>6035</v>
      </c>
      <c r="AI1352" t="s">
        <v>6028</v>
      </c>
      <c r="AJ1352" t="s">
        <v>6924</v>
      </c>
      <c r="AK1352">
        <v>19000</v>
      </c>
      <c r="AL1352">
        <v>95</v>
      </c>
      <c r="AM1352">
        <v>18905</v>
      </c>
      <c r="AN1352">
        <v>14500</v>
      </c>
      <c r="AO1352">
        <v>4405</v>
      </c>
      <c r="AP1352">
        <v>0.23300000000000001</v>
      </c>
    </row>
    <row r="1353" spans="1:42" hidden="1" x14ac:dyDescent="0.35">
      <c r="A1353" t="s">
        <v>2133</v>
      </c>
      <c r="B1353" s="1">
        <v>45439</v>
      </c>
      <c r="C1353" t="s">
        <v>586</v>
      </c>
      <c r="D1353" t="s">
        <v>188</v>
      </c>
      <c r="E1353">
        <v>1</v>
      </c>
      <c r="F1353" t="s">
        <v>24</v>
      </c>
      <c r="G1353" t="s">
        <v>71</v>
      </c>
      <c r="H1353" t="s">
        <v>32</v>
      </c>
      <c r="I1353" t="s">
        <v>26</v>
      </c>
      <c r="J1353" t="s">
        <v>75</v>
      </c>
      <c r="K1353">
        <v>2024</v>
      </c>
      <c r="L1353" t="s">
        <v>35</v>
      </c>
      <c r="M1353" t="s">
        <v>5936</v>
      </c>
      <c r="N1353" t="s">
        <v>5931</v>
      </c>
      <c r="O1353" t="s">
        <v>5937</v>
      </c>
      <c r="P1353" t="s">
        <v>5938</v>
      </c>
      <c r="Q1353" t="s">
        <v>5939</v>
      </c>
      <c r="R1353">
        <v>3400</v>
      </c>
      <c r="S1353">
        <v>4500</v>
      </c>
      <c r="T1353">
        <v>0.24440000000000001</v>
      </c>
      <c r="U1353" t="s">
        <v>5940</v>
      </c>
      <c r="V1353">
        <v>6</v>
      </c>
      <c r="W1353" s="1">
        <v>45061</v>
      </c>
      <c r="X1353" t="s">
        <v>5894</v>
      </c>
      <c r="Y1353">
        <v>200</v>
      </c>
      <c r="Z1353">
        <v>91</v>
      </c>
      <c r="AA1353">
        <v>223</v>
      </c>
      <c r="AB1353">
        <v>18</v>
      </c>
      <c r="AC1353">
        <v>10</v>
      </c>
      <c r="AD1353">
        <v>61200</v>
      </c>
      <c r="AE1353" t="s">
        <v>6025</v>
      </c>
      <c r="AF1353" s="1">
        <v>46203</v>
      </c>
      <c r="AG1353" t="s">
        <v>6351</v>
      </c>
      <c r="AH1353" t="s">
        <v>6027</v>
      </c>
      <c r="AI1353" t="s">
        <v>6028</v>
      </c>
      <c r="AJ1353" t="s">
        <v>6924</v>
      </c>
      <c r="AK1353">
        <v>4500</v>
      </c>
      <c r="AL1353">
        <v>234.45</v>
      </c>
      <c r="AM1353">
        <v>4265.55</v>
      </c>
      <c r="AN1353">
        <v>3400</v>
      </c>
      <c r="AO1353">
        <v>865.55</v>
      </c>
      <c r="AP1353">
        <v>0.2029</v>
      </c>
    </row>
    <row r="1354" spans="1:42" x14ac:dyDescent="0.35">
      <c r="A1354" t="s">
        <v>2135</v>
      </c>
      <c r="B1354" s="1">
        <v>45657</v>
      </c>
      <c r="C1354" t="s">
        <v>505</v>
      </c>
      <c r="D1354" t="s">
        <v>54</v>
      </c>
      <c r="E1354">
        <v>2</v>
      </c>
      <c r="F1354" t="s">
        <v>24</v>
      </c>
      <c r="G1354" t="s">
        <v>16</v>
      </c>
      <c r="H1354" t="s">
        <v>17</v>
      </c>
      <c r="I1354" t="s">
        <v>43</v>
      </c>
      <c r="J1354" t="s">
        <v>155</v>
      </c>
      <c r="K1354">
        <v>2024</v>
      </c>
      <c r="L1354" t="s">
        <v>51</v>
      </c>
      <c r="M1354" t="s">
        <v>5888</v>
      </c>
      <c r="N1354" t="s">
        <v>5889</v>
      </c>
      <c r="O1354" t="s">
        <v>5890</v>
      </c>
      <c r="P1354" t="s">
        <v>5891</v>
      </c>
      <c r="Q1354" t="s">
        <v>5892</v>
      </c>
      <c r="R1354">
        <v>52000</v>
      </c>
      <c r="S1354">
        <v>65000</v>
      </c>
      <c r="T1354">
        <v>0.2</v>
      </c>
      <c r="U1354" t="s">
        <v>5893</v>
      </c>
      <c r="V1354">
        <v>12</v>
      </c>
      <c r="W1354" s="1">
        <v>45506</v>
      </c>
      <c r="X1354" t="s">
        <v>5894</v>
      </c>
      <c r="Y1354">
        <v>302</v>
      </c>
      <c r="Z1354">
        <v>109</v>
      </c>
      <c r="AA1354">
        <v>415</v>
      </c>
      <c r="AB1354">
        <v>0</v>
      </c>
      <c r="AC1354">
        <v>10</v>
      </c>
      <c r="AD1354">
        <v>0</v>
      </c>
      <c r="AE1354" t="s">
        <v>6029</v>
      </c>
      <c r="AF1354" s="1">
        <v>46203</v>
      </c>
      <c r="AG1354" t="s">
        <v>6308</v>
      </c>
      <c r="AH1354" t="s">
        <v>6027</v>
      </c>
      <c r="AI1354" t="s">
        <v>6028</v>
      </c>
      <c r="AJ1354" t="s">
        <v>6925</v>
      </c>
      <c r="AK1354">
        <v>130000</v>
      </c>
      <c r="AL1354">
        <v>5733</v>
      </c>
      <c r="AM1354">
        <v>124267</v>
      </c>
      <c r="AN1354">
        <v>104000</v>
      </c>
      <c r="AO1354">
        <v>20267</v>
      </c>
      <c r="AP1354">
        <v>0.16309999999999999</v>
      </c>
    </row>
    <row r="1355" spans="1:42" hidden="1" x14ac:dyDescent="0.35">
      <c r="A1355" t="s">
        <v>2136</v>
      </c>
      <c r="B1355" s="1">
        <v>45546</v>
      </c>
      <c r="C1355" t="s">
        <v>2137</v>
      </c>
      <c r="D1355" t="s">
        <v>65</v>
      </c>
      <c r="E1355">
        <v>1</v>
      </c>
      <c r="F1355" t="s">
        <v>24</v>
      </c>
      <c r="G1355" t="s">
        <v>31</v>
      </c>
      <c r="H1355" t="s">
        <v>32</v>
      </c>
      <c r="I1355" t="s">
        <v>26</v>
      </c>
      <c r="J1355" t="s">
        <v>109</v>
      </c>
      <c r="K1355">
        <v>2024</v>
      </c>
      <c r="L1355" t="s">
        <v>60</v>
      </c>
      <c r="M1355" t="s">
        <v>5906</v>
      </c>
      <c r="N1355" t="s">
        <v>5889</v>
      </c>
      <c r="O1355" t="s">
        <v>5898</v>
      </c>
      <c r="P1355" t="s">
        <v>5907</v>
      </c>
      <c r="Q1355" t="s">
        <v>5908</v>
      </c>
      <c r="R1355">
        <v>17500</v>
      </c>
      <c r="S1355">
        <v>22000</v>
      </c>
      <c r="T1355">
        <v>0.20449999999999999</v>
      </c>
      <c r="U1355" t="s">
        <v>5909</v>
      </c>
      <c r="V1355">
        <v>12</v>
      </c>
      <c r="W1355" s="1">
        <v>45337</v>
      </c>
      <c r="X1355" t="s">
        <v>5894</v>
      </c>
      <c r="Y1355">
        <v>373</v>
      </c>
      <c r="Z1355">
        <v>88</v>
      </c>
      <c r="AA1355">
        <v>389</v>
      </c>
      <c r="AB1355">
        <v>78</v>
      </c>
      <c r="AC1355">
        <v>10</v>
      </c>
      <c r="AD1355">
        <v>1365000</v>
      </c>
      <c r="AE1355" t="s">
        <v>6025</v>
      </c>
      <c r="AF1355" s="1">
        <v>46203</v>
      </c>
      <c r="AG1355" t="s">
        <v>6737</v>
      </c>
      <c r="AH1355" t="s">
        <v>6035</v>
      </c>
      <c r="AI1355" t="s">
        <v>6028</v>
      </c>
      <c r="AJ1355" t="s">
        <v>6925</v>
      </c>
      <c r="AK1355">
        <v>22000</v>
      </c>
      <c r="AL1355">
        <v>807.4</v>
      </c>
      <c r="AM1355">
        <v>21192.6</v>
      </c>
      <c r="AN1355">
        <v>17500</v>
      </c>
      <c r="AO1355">
        <v>3692.6</v>
      </c>
      <c r="AP1355">
        <v>0.17419999999999999</v>
      </c>
    </row>
    <row r="1356" spans="1:42" hidden="1" x14ac:dyDescent="0.35">
      <c r="A1356" t="s">
        <v>2138</v>
      </c>
      <c r="B1356" s="1">
        <v>45631</v>
      </c>
      <c r="C1356" t="s">
        <v>333</v>
      </c>
      <c r="D1356" t="s">
        <v>108</v>
      </c>
      <c r="E1356">
        <v>1</v>
      </c>
      <c r="F1356" t="s">
        <v>24</v>
      </c>
      <c r="G1356" t="s">
        <v>96</v>
      </c>
      <c r="H1356" t="s">
        <v>17</v>
      </c>
      <c r="I1356" t="s">
        <v>33</v>
      </c>
      <c r="J1356" t="s">
        <v>155</v>
      </c>
      <c r="K1356">
        <v>2024</v>
      </c>
      <c r="L1356" t="s">
        <v>51</v>
      </c>
      <c r="M1356" t="s">
        <v>5977</v>
      </c>
      <c r="N1356" t="s">
        <v>5974</v>
      </c>
      <c r="O1356" t="s">
        <v>5978</v>
      </c>
      <c r="P1356" t="s">
        <v>5979</v>
      </c>
      <c r="Q1356" t="s">
        <v>5980</v>
      </c>
      <c r="R1356">
        <v>3000</v>
      </c>
      <c r="S1356">
        <v>3900</v>
      </c>
      <c r="T1356">
        <v>0.23080000000000001</v>
      </c>
      <c r="U1356" t="s">
        <v>5920</v>
      </c>
      <c r="V1356">
        <v>36</v>
      </c>
      <c r="W1356" s="1">
        <v>44816</v>
      </c>
      <c r="X1356" t="s">
        <v>5894</v>
      </c>
      <c r="Y1356">
        <v>237</v>
      </c>
      <c r="Z1356">
        <v>110</v>
      </c>
      <c r="AA1356">
        <v>240</v>
      </c>
      <c r="AB1356">
        <v>48</v>
      </c>
      <c r="AC1356">
        <v>10</v>
      </c>
      <c r="AD1356">
        <v>144000</v>
      </c>
      <c r="AE1356" t="s">
        <v>6025</v>
      </c>
      <c r="AF1356" s="1">
        <v>46203</v>
      </c>
      <c r="AG1356" t="s">
        <v>6214</v>
      </c>
      <c r="AH1356" t="s">
        <v>6027</v>
      </c>
      <c r="AI1356" t="s">
        <v>6028</v>
      </c>
      <c r="AJ1356" t="s">
        <v>6925</v>
      </c>
      <c r="AK1356">
        <v>3900</v>
      </c>
      <c r="AL1356">
        <v>258.57</v>
      </c>
      <c r="AM1356">
        <v>3641.43</v>
      </c>
      <c r="AN1356">
        <v>3000</v>
      </c>
      <c r="AO1356">
        <v>641.42999999999995</v>
      </c>
      <c r="AP1356">
        <v>0.17610000000000001</v>
      </c>
    </row>
    <row r="1357" spans="1:42" hidden="1" x14ac:dyDescent="0.35">
      <c r="A1357" t="s">
        <v>2139</v>
      </c>
      <c r="B1357" s="1">
        <v>45619</v>
      </c>
      <c r="C1357" t="s">
        <v>464</v>
      </c>
      <c r="D1357" t="s">
        <v>123</v>
      </c>
      <c r="E1357">
        <v>2</v>
      </c>
      <c r="F1357" t="s">
        <v>24</v>
      </c>
      <c r="G1357" t="s">
        <v>31</v>
      </c>
      <c r="H1357" t="s">
        <v>32</v>
      </c>
      <c r="I1357" t="s">
        <v>26</v>
      </c>
      <c r="J1357" t="s">
        <v>50</v>
      </c>
      <c r="K1357">
        <v>2024</v>
      </c>
      <c r="L1357" t="s">
        <v>51</v>
      </c>
      <c r="M1357" t="s">
        <v>5927</v>
      </c>
      <c r="N1357" t="s">
        <v>5913</v>
      </c>
      <c r="O1357" t="s">
        <v>5917</v>
      </c>
      <c r="P1357" t="s">
        <v>5928</v>
      </c>
      <c r="Q1357" t="s">
        <v>5929</v>
      </c>
      <c r="R1357">
        <v>44000</v>
      </c>
      <c r="S1357">
        <v>53000</v>
      </c>
      <c r="T1357">
        <v>0.16980000000000001</v>
      </c>
      <c r="U1357" t="s">
        <v>5920</v>
      </c>
      <c r="V1357">
        <v>12</v>
      </c>
      <c r="W1357" s="1">
        <v>45435</v>
      </c>
      <c r="X1357" t="s">
        <v>5894</v>
      </c>
      <c r="Y1357">
        <v>246</v>
      </c>
      <c r="Z1357">
        <v>92</v>
      </c>
      <c r="AA1357">
        <v>223</v>
      </c>
      <c r="AB1357">
        <v>48</v>
      </c>
      <c r="AC1357">
        <v>10</v>
      </c>
      <c r="AD1357">
        <v>2112000</v>
      </c>
      <c r="AE1357" t="s">
        <v>6025</v>
      </c>
      <c r="AF1357" s="1">
        <v>46203</v>
      </c>
      <c r="AG1357" t="s">
        <v>6290</v>
      </c>
      <c r="AH1357" t="s">
        <v>6035</v>
      </c>
      <c r="AI1357" t="s">
        <v>6028</v>
      </c>
      <c r="AJ1357" t="s">
        <v>6925</v>
      </c>
      <c r="AK1357">
        <v>106000</v>
      </c>
      <c r="AL1357">
        <v>9730.7999999999993</v>
      </c>
      <c r="AM1357">
        <v>96269.2</v>
      </c>
      <c r="AN1357">
        <v>88000</v>
      </c>
      <c r="AO1357">
        <v>8269.2000000000007</v>
      </c>
      <c r="AP1357">
        <v>8.5900000000000004E-2</v>
      </c>
    </row>
    <row r="1358" spans="1:42" x14ac:dyDescent="0.35">
      <c r="A1358" t="s">
        <v>2140</v>
      </c>
      <c r="B1358" s="1">
        <v>45412</v>
      </c>
      <c r="C1358" t="s">
        <v>1740</v>
      </c>
      <c r="D1358" t="s">
        <v>42</v>
      </c>
      <c r="E1358">
        <v>1</v>
      </c>
      <c r="F1358" t="s">
        <v>24</v>
      </c>
      <c r="G1358" t="s">
        <v>16</v>
      </c>
      <c r="H1358" t="s">
        <v>32</v>
      </c>
      <c r="I1358" t="s">
        <v>43</v>
      </c>
      <c r="J1358" t="s">
        <v>44</v>
      </c>
      <c r="K1358">
        <v>2024</v>
      </c>
      <c r="L1358" t="s">
        <v>35</v>
      </c>
      <c r="M1358" t="s">
        <v>5897</v>
      </c>
      <c r="N1358" t="s">
        <v>5889</v>
      </c>
      <c r="O1358" t="s">
        <v>5898</v>
      </c>
      <c r="P1358" t="s">
        <v>5899</v>
      </c>
      <c r="Q1358" t="s">
        <v>5900</v>
      </c>
      <c r="R1358">
        <v>31000</v>
      </c>
      <c r="S1358">
        <v>38000</v>
      </c>
      <c r="T1358">
        <v>0.1842</v>
      </c>
      <c r="U1358" t="s">
        <v>5901</v>
      </c>
      <c r="V1358">
        <v>12</v>
      </c>
      <c r="W1358" s="1">
        <v>45246</v>
      </c>
      <c r="X1358" t="s">
        <v>5894</v>
      </c>
      <c r="Y1358">
        <v>278</v>
      </c>
      <c r="Z1358">
        <v>80</v>
      </c>
      <c r="AA1358">
        <v>346</v>
      </c>
      <c r="AB1358">
        <v>0</v>
      </c>
      <c r="AC1358">
        <v>10</v>
      </c>
      <c r="AD1358">
        <v>0</v>
      </c>
      <c r="AE1358" t="s">
        <v>6029</v>
      </c>
      <c r="AF1358" s="1">
        <v>46203</v>
      </c>
      <c r="AG1358" t="s">
        <v>6639</v>
      </c>
      <c r="AH1358" t="s">
        <v>6035</v>
      </c>
      <c r="AI1358" t="s">
        <v>6028</v>
      </c>
      <c r="AJ1358" t="s">
        <v>6924</v>
      </c>
      <c r="AK1358">
        <v>38000</v>
      </c>
      <c r="AL1358">
        <v>535.79999999999995</v>
      </c>
      <c r="AM1358">
        <v>37464.199999999997</v>
      </c>
      <c r="AN1358">
        <v>31000</v>
      </c>
      <c r="AO1358">
        <v>6464.2</v>
      </c>
      <c r="AP1358">
        <v>0.17249999999999999</v>
      </c>
    </row>
    <row r="1359" spans="1:42" hidden="1" x14ac:dyDescent="0.35">
      <c r="A1359" t="s">
        <v>2141</v>
      </c>
      <c r="B1359" s="1">
        <v>45508</v>
      </c>
      <c r="C1359" t="s">
        <v>1048</v>
      </c>
      <c r="D1359" t="s">
        <v>29</v>
      </c>
      <c r="E1359">
        <v>1</v>
      </c>
      <c r="F1359" t="s">
        <v>58</v>
      </c>
      <c r="G1359" t="s">
        <v>71</v>
      </c>
      <c r="H1359" t="s">
        <v>17</v>
      </c>
      <c r="I1359" t="s">
        <v>26</v>
      </c>
      <c r="J1359" t="s">
        <v>59</v>
      </c>
      <c r="K1359">
        <v>2024</v>
      </c>
      <c r="L1359" t="s">
        <v>60</v>
      </c>
      <c r="M1359" t="s">
        <v>5985</v>
      </c>
      <c r="N1359" t="s">
        <v>5974</v>
      </c>
      <c r="O1359" t="s">
        <v>5986</v>
      </c>
      <c r="P1359" t="s">
        <v>5979</v>
      </c>
      <c r="Q1359" t="s">
        <v>5987</v>
      </c>
      <c r="R1359">
        <v>500</v>
      </c>
      <c r="S1359">
        <v>750</v>
      </c>
      <c r="T1359">
        <v>0.33329999999999999</v>
      </c>
      <c r="U1359" t="s">
        <v>5920</v>
      </c>
      <c r="V1359">
        <v>24</v>
      </c>
      <c r="W1359" s="1">
        <v>45007</v>
      </c>
      <c r="X1359" t="s">
        <v>5894</v>
      </c>
      <c r="Y1359">
        <v>294</v>
      </c>
      <c r="Z1359">
        <v>81</v>
      </c>
      <c r="AA1359">
        <v>264</v>
      </c>
      <c r="AB1359">
        <v>82</v>
      </c>
      <c r="AC1359">
        <v>10</v>
      </c>
      <c r="AD1359">
        <v>41000</v>
      </c>
      <c r="AE1359" t="s">
        <v>6025</v>
      </c>
      <c r="AF1359" s="1">
        <v>46203</v>
      </c>
      <c r="AG1359" t="s">
        <v>6427</v>
      </c>
      <c r="AH1359" t="s">
        <v>6035</v>
      </c>
      <c r="AI1359" t="s">
        <v>6028</v>
      </c>
      <c r="AJ1359" t="s">
        <v>6925</v>
      </c>
      <c r="AK1359">
        <v>750</v>
      </c>
      <c r="AL1359">
        <v>77.55</v>
      </c>
      <c r="AM1359">
        <v>672.45</v>
      </c>
      <c r="AN1359">
        <v>500</v>
      </c>
      <c r="AO1359">
        <v>172.45</v>
      </c>
      <c r="AP1359">
        <v>0.25650000000000001</v>
      </c>
    </row>
    <row r="1360" spans="1:42" hidden="1" x14ac:dyDescent="0.35">
      <c r="A1360" t="s">
        <v>2142</v>
      </c>
      <c r="B1360" s="1">
        <v>45382</v>
      </c>
      <c r="C1360" t="s">
        <v>786</v>
      </c>
      <c r="D1360" t="s">
        <v>70</v>
      </c>
      <c r="E1360">
        <v>1</v>
      </c>
      <c r="F1360" t="s">
        <v>30</v>
      </c>
      <c r="G1360" t="s">
        <v>31</v>
      </c>
      <c r="H1360" t="s">
        <v>17</v>
      </c>
      <c r="I1360" t="s">
        <v>33</v>
      </c>
      <c r="J1360" t="s">
        <v>39</v>
      </c>
      <c r="K1360">
        <v>2024</v>
      </c>
      <c r="L1360" t="s">
        <v>20</v>
      </c>
      <c r="M1360" t="s">
        <v>5970</v>
      </c>
      <c r="N1360" t="s">
        <v>5949</v>
      </c>
      <c r="O1360" t="s">
        <v>5971</v>
      </c>
      <c r="P1360" t="s">
        <v>5922</v>
      </c>
      <c r="Q1360" t="s">
        <v>5972</v>
      </c>
      <c r="R1360">
        <v>9500</v>
      </c>
      <c r="S1360">
        <v>12000</v>
      </c>
      <c r="T1360">
        <v>0.20830000000000001</v>
      </c>
      <c r="U1360" t="s">
        <v>5920</v>
      </c>
      <c r="V1360">
        <v>12</v>
      </c>
      <c r="W1360" s="1">
        <v>44840</v>
      </c>
      <c r="X1360" t="s">
        <v>5894</v>
      </c>
      <c r="Y1360">
        <v>160</v>
      </c>
      <c r="Z1360">
        <v>82</v>
      </c>
      <c r="AA1360">
        <v>171</v>
      </c>
      <c r="AB1360">
        <v>27</v>
      </c>
      <c r="AC1360">
        <v>10</v>
      </c>
      <c r="AD1360">
        <v>256500</v>
      </c>
      <c r="AE1360" t="s">
        <v>6025</v>
      </c>
      <c r="AF1360" s="1">
        <v>46203</v>
      </c>
      <c r="AG1360" t="s">
        <v>6438</v>
      </c>
      <c r="AH1360" t="s">
        <v>6035</v>
      </c>
      <c r="AI1360" t="s">
        <v>6028</v>
      </c>
      <c r="AJ1360" t="s">
        <v>6924</v>
      </c>
      <c r="AK1360">
        <v>12000</v>
      </c>
      <c r="AL1360">
        <v>10.8</v>
      </c>
      <c r="AM1360">
        <v>11989.2</v>
      </c>
      <c r="AN1360">
        <v>9500</v>
      </c>
      <c r="AO1360">
        <v>2489.1999999999998</v>
      </c>
      <c r="AP1360">
        <v>0.20760000000000001</v>
      </c>
    </row>
    <row r="1361" spans="1:42" x14ac:dyDescent="0.35">
      <c r="A1361" t="s">
        <v>2143</v>
      </c>
      <c r="B1361" s="1">
        <v>45399</v>
      </c>
      <c r="C1361" t="s">
        <v>1118</v>
      </c>
      <c r="D1361" t="s">
        <v>42</v>
      </c>
      <c r="E1361">
        <v>2</v>
      </c>
      <c r="F1361" t="s">
        <v>30</v>
      </c>
      <c r="G1361" t="s">
        <v>31</v>
      </c>
      <c r="H1361" t="s">
        <v>32</v>
      </c>
      <c r="I1361" t="s">
        <v>33</v>
      </c>
      <c r="J1361" t="s">
        <v>44</v>
      </c>
      <c r="K1361">
        <v>2024</v>
      </c>
      <c r="L1361" t="s">
        <v>35</v>
      </c>
      <c r="M1361" t="s">
        <v>5897</v>
      </c>
      <c r="N1361" t="s">
        <v>5889</v>
      </c>
      <c r="O1361" t="s">
        <v>5898</v>
      </c>
      <c r="P1361" t="s">
        <v>5899</v>
      </c>
      <c r="Q1361" t="s">
        <v>5900</v>
      </c>
      <c r="R1361">
        <v>31000</v>
      </c>
      <c r="S1361">
        <v>38000</v>
      </c>
      <c r="T1361">
        <v>0.1842</v>
      </c>
      <c r="U1361" t="s">
        <v>5901</v>
      </c>
      <c r="V1361">
        <v>12</v>
      </c>
      <c r="W1361" s="1">
        <v>45246</v>
      </c>
      <c r="X1361" t="s">
        <v>5894</v>
      </c>
      <c r="Y1361">
        <v>278</v>
      </c>
      <c r="Z1361">
        <v>80</v>
      </c>
      <c r="AA1361">
        <v>346</v>
      </c>
      <c r="AB1361">
        <v>0</v>
      </c>
      <c r="AC1361">
        <v>10</v>
      </c>
      <c r="AD1361">
        <v>0</v>
      </c>
      <c r="AE1361" t="s">
        <v>6029</v>
      </c>
      <c r="AF1361" s="1">
        <v>46203</v>
      </c>
      <c r="AG1361" t="s">
        <v>6253</v>
      </c>
      <c r="AH1361" t="s">
        <v>6027</v>
      </c>
      <c r="AI1361" t="s">
        <v>6028</v>
      </c>
      <c r="AJ1361" t="s">
        <v>6924</v>
      </c>
      <c r="AK1361">
        <v>76000</v>
      </c>
      <c r="AL1361">
        <v>2614.4</v>
      </c>
      <c r="AM1361">
        <v>73385.600000000006</v>
      </c>
      <c r="AN1361">
        <v>62000</v>
      </c>
      <c r="AO1361">
        <v>11385.6</v>
      </c>
      <c r="AP1361">
        <v>0.15509999999999999</v>
      </c>
    </row>
    <row r="1362" spans="1:42" hidden="1" x14ac:dyDescent="0.35">
      <c r="A1362" t="s">
        <v>2162</v>
      </c>
      <c r="B1362" s="1">
        <v>45610</v>
      </c>
      <c r="C1362" t="s">
        <v>1118</v>
      </c>
      <c r="D1362" t="s">
        <v>82</v>
      </c>
      <c r="E1362">
        <v>3</v>
      </c>
      <c r="F1362" t="s">
        <v>24</v>
      </c>
      <c r="G1362" t="s">
        <v>31</v>
      </c>
      <c r="H1362" t="s">
        <v>17</v>
      </c>
      <c r="I1362" t="s">
        <v>26</v>
      </c>
      <c r="J1362" t="s">
        <v>50</v>
      </c>
      <c r="K1362">
        <v>2024</v>
      </c>
      <c r="L1362" t="s">
        <v>51</v>
      </c>
      <c r="M1362" t="s">
        <v>5895</v>
      </c>
      <c r="N1362" t="s">
        <v>5889</v>
      </c>
      <c r="O1362" t="s">
        <v>5890</v>
      </c>
      <c r="P1362" t="s">
        <v>5891</v>
      </c>
      <c r="Q1362" t="s">
        <v>5896</v>
      </c>
      <c r="R1362">
        <v>78000</v>
      </c>
      <c r="S1362">
        <v>95000</v>
      </c>
      <c r="T1362">
        <v>0.1789</v>
      </c>
      <c r="U1362" t="s">
        <v>5893</v>
      </c>
      <c r="V1362">
        <v>12</v>
      </c>
      <c r="W1362" s="1">
        <v>45187</v>
      </c>
      <c r="X1362" t="s">
        <v>5894</v>
      </c>
      <c r="Y1362">
        <v>351</v>
      </c>
      <c r="Z1362">
        <v>112</v>
      </c>
      <c r="AA1362">
        <v>335</v>
      </c>
      <c r="AB1362">
        <v>32</v>
      </c>
      <c r="AC1362">
        <v>10</v>
      </c>
      <c r="AD1362">
        <v>2496000</v>
      </c>
      <c r="AE1362" t="s">
        <v>6025</v>
      </c>
      <c r="AF1362" s="1">
        <v>46203</v>
      </c>
      <c r="AG1362" t="s">
        <v>6253</v>
      </c>
      <c r="AH1362" t="s">
        <v>6027</v>
      </c>
      <c r="AI1362" t="s">
        <v>6028</v>
      </c>
      <c r="AJ1362" t="s">
        <v>6925</v>
      </c>
      <c r="AK1362">
        <v>285000</v>
      </c>
      <c r="AL1362">
        <v>12825</v>
      </c>
      <c r="AM1362">
        <v>272175</v>
      </c>
      <c r="AN1362">
        <v>234000</v>
      </c>
      <c r="AO1362">
        <v>38175</v>
      </c>
      <c r="AP1362">
        <v>0.14030000000000001</v>
      </c>
    </row>
    <row r="1363" spans="1:42" hidden="1" x14ac:dyDescent="0.35">
      <c r="A1363" t="s">
        <v>2144</v>
      </c>
      <c r="B1363" s="1">
        <v>45655</v>
      </c>
      <c r="C1363" t="s">
        <v>270</v>
      </c>
      <c r="D1363" t="s">
        <v>200</v>
      </c>
      <c r="E1363">
        <v>2</v>
      </c>
      <c r="F1363" t="s">
        <v>128</v>
      </c>
      <c r="G1363" t="s">
        <v>71</v>
      </c>
      <c r="H1363" t="s">
        <v>25</v>
      </c>
      <c r="I1363" t="s">
        <v>26</v>
      </c>
      <c r="J1363" t="s">
        <v>155</v>
      </c>
      <c r="K1363">
        <v>2024</v>
      </c>
      <c r="L1363" t="s">
        <v>51</v>
      </c>
      <c r="M1363" t="s">
        <v>5960</v>
      </c>
      <c r="N1363" t="s">
        <v>5949</v>
      </c>
      <c r="O1363" t="s">
        <v>5961</v>
      </c>
      <c r="P1363" t="s">
        <v>5951</v>
      </c>
      <c r="Q1363" t="s">
        <v>5962</v>
      </c>
      <c r="R1363">
        <v>2100</v>
      </c>
      <c r="S1363">
        <v>2800</v>
      </c>
      <c r="T1363">
        <v>0.25</v>
      </c>
      <c r="U1363" t="s">
        <v>5940</v>
      </c>
      <c r="V1363">
        <v>12</v>
      </c>
      <c r="W1363" s="1">
        <v>45378</v>
      </c>
      <c r="X1363" t="s">
        <v>5894</v>
      </c>
      <c r="Y1363">
        <v>198</v>
      </c>
      <c r="Z1363">
        <v>79</v>
      </c>
      <c r="AA1363">
        <v>243</v>
      </c>
      <c r="AB1363">
        <v>87</v>
      </c>
      <c r="AC1363">
        <v>10</v>
      </c>
      <c r="AD1363">
        <v>182700</v>
      </c>
      <c r="AE1363" t="s">
        <v>6025</v>
      </c>
      <c r="AF1363" s="1">
        <v>46203</v>
      </c>
      <c r="AG1363" t="s">
        <v>6166</v>
      </c>
      <c r="AH1363" t="s">
        <v>6035</v>
      </c>
      <c r="AI1363" t="s">
        <v>6028</v>
      </c>
      <c r="AJ1363" t="s">
        <v>6925</v>
      </c>
      <c r="AK1363">
        <v>5600</v>
      </c>
      <c r="AL1363">
        <v>372.4</v>
      </c>
      <c r="AM1363">
        <v>5227.6000000000004</v>
      </c>
      <c r="AN1363">
        <v>4200</v>
      </c>
      <c r="AO1363">
        <v>1027.5999999999999</v>
      </c>
      <c r="AP1363">
        <v>0.1966</v>
      </c>
    </row>
    <row r="1364" spans="1:42" x14ac:dyDescent="0.35">
      <c r="A1364" t="s">
        <v>2145</v>
      </c>
      <c r="B1364" s="1">
        <v>45554</v>
      </c>
      <c r="C1364" t="s">
        <v>2146</v>
      </c>
      <c r="D1364" t="s">
        <v>42</v>
      </c>
      <c r="E1364">
        <v>1</v>
      </c>
      <c r="F1364" t="s">
        <v>58</v>
      </c>
      <c r="G1364" t="s">
        <v>96</v>
      </c>
      <c r="H1364" t="s">
        <v>25</v>
      </c>
      <c r="I1364" t="s">
        <v>43</v>
      </c>
      <c r="J1364" t="s">
        <v>109</v>
      </c>
      <c r="K1364">
        <v>2024</v>
      </c>
      <c r="L1364" t="s">
        <v>60</v>
      </c>
      <c r="M1364" t="s">
        <v>5897</v>
      </c>
      <c r="N1364" t="s">
        <v>5889</v>
      </c>
      <c r="O1364" t="s">
        <v>5898</v>
      </c>
      <c r="P1364" t="s">
        <v>5899</v>
      </c>
      <c r="Q1364" t="s">
        <v>5900</v>
      </c>
      <c r="R1364">
        <v>31000</v>
      </c>
      <c r="S1364">
        <v>38000</v>
      </c>
      <c r="T1364">
        <v>0.1842</v>
      </c>
      <c r="U1364" t="s">
        <v>5901</v>
      </c>
      <c r="V1364">
        <v>12</v>
      </c>
      <c r="W1364" s="1">
        <v>45246</v>
      </c>
      <c r="X1364" t="s">
        <v>5894</v>
      </c>
      <c r="Y1364">
        <v>278</v>
      </c>
      <c r="Z1364">
        <v>80</v>
      </c>
      <c r="AA1364">
        <v>346</v>
      </c>
      <c r="AB1364">
        <v>0</v>
      </c>
      <c r="AC1364">
        <v>10</v>
      </c>
      <c r="AD1364">
        <v>0</v>
      </c>
      <c r="AE1364" t="s">
        <v>6029</v>
      </c>
      <c r="AF1364" s="1">
        <v>46203</v>
      </c>
      <c r="AG1364" t="s">
        <v>6739</v>
      </c>
      <c r="AH1364" t="s">
        <v>6035</v>
      </c>
      <c r="AI1364" t="s">
        <v>6028</v>
      </c>
      <c r="AJ1364" t="s">
        <v>6925</v>
      </c>
      <c r="AK1364">
        <v>38000</v>
      </c>
      <c r="AL1364">
        <v>5213.6000000000004</v>
      </c>
      <c r="AM1364">
        <v>32786.400000000001</v>
      </c>
      <c r="AN1364">
        <v>31000</v>
      </c>
      <c r="AO1364">
        <v>1786.4</v>
      </c>
      <c r="AP1364">
        <v>5.45E-2</v>
      </c>
    </row>
    <row r="1365" spans="1:42" hidden="1" x14ac:dyDescent="0.35">
      <c r="A1365" t="s">
        <v>2147</v>
      </c>
      <c r="B1365" s="1">
        <v>45482</v>
      </c>
      <c r="C1365" t="s">
        <v>570</v>
      </c>
      <c r="D1365" t="s">
        <v>70</v>
      </c>
      <c r="E1365">
        <v>1</v>
      </c>
      <c r="F1365" t="s">
        <v>48</v>
      </c>
      <c r="G1365" t="s">
        <v>31</v>
      </c>
      <c r="H1365" t="s">
        <v>17</v>
      </c>
      <c r="I1365" t="s">
        <v>43</v>
      </c>
      <c r="J1365" t="s">
        <v>97</v>
      </c>
      <c r="K1365">
        <v>2024</v>
      </c>
      <c r="L1365" t="s">
        <v>60</v>
      </c>
      <c r="M1365" t="s">
        <v>5970</v>
      </c>
      <c r="N1365" t="s">
        <v>5949</v>
      </c>
      <c r="O1365" t="s">
        <v>5971</v>
      </c>
      <c r="P1365" t="s">
        <v>5922</v>
      </c>
      <c r="Q1365" t="s">
        <v>5972</v>
      </c>
      <c r="R1365">
        <v>9500</v>
      </c>
      <c r="S1365">
        <v>12000</v>
      </c>
      <c r="T1365">
        <v>0.20830000000000001</v>
      </c>
      <c r="U1365" t="s">
        <v>5920</v>
      </c>
      <c r="V1365">
        <v>12</v>
      </c>
      <c r="W1365" s="1">
        <v>44840</v>
      </c>
      <c r="X1365" t="s">
        <v>5894</v>
      </c>
      <c r="Y1365">
        <v>160</v>
      </c>
      <c r="Z1365">
        <v>82</v>
      </c>
      <c r="AA1365">
        <v>171</v>
      </c>
      <c r="AB1365">
        <v>27</v>
      </c>
      <c r="AC1365">
        <v>10</v>
      </c>
      <c r="AD1365">
        <v>256500</v>
      </c>
      <c r="AE1365" t="s">
        <v>6025</v>
      </c>
      <c r="AF1365" s="1">
        <v>46203</v>
      </c>
      <c r="AG1365" t="s">
        <v>6344</v>
      </c>
      <c r="AH1365" t="s">
        <v>6027</v>
      </c>
      <c r="AI1365" t="s">
        <v>6028</v>
      </c>
      <c r="AJ1365" t="s">
        <v>6925</v>
      </c>
      <c r="AK1365">
        <v>12000</v>
      </c>
      <c r="AL1365">
        <v>1213.2</v>
      </c>
      <c r="AM1365">
        <v>10786.8</v>
      </c>
      <c r="AN1365">
        <v>9500</v>
      </c>
      <c r="AO1365">
        <v>1286.8</v>
      </c>
      <c r="AP1365">
        <v>0.1193</v>
      </c>
    </row>
    <row r="1366" spans="1:42" hidden="1" x14ac:dyDescent="0.35">
      <c r="A1366" t="s">
        <v>2148</v>
      </c>
      <c r="B1366" s="1">
        <v>45512</v>
      </c>
      <c r="C1366" t="s">
        <v>2149</v>
      </c>
      <c r="D1366" t="s">
        <v>14</v>
      </c>
      <c r="E1366">
        <v>2</v>
      </c>
      <c r="F1366" t="s">
        <v>24</v>
      </c>
      <c r="G1366" t="s">
        <v>16</v>
      </c>
      <c r="H1366" t="s">
        <v>25</v>
      </c>
      <c r="I1366" t="s">
        <v>43</v>
      </c>
      <c r="J1366" t="s">
        <v>59</v>
      </c>
      <c r="K1366">
        <v>2024</v>
      </c>
      <c r="L1366" t="s">
        <v>60</v>
      </c>
      <c r="M1366" t="s">
        <v>5934</v>
      </c>
      <c r="N1366" t="s">
        <v>5931</v>
      </c>
      <c r="O1366" t="s">
        <v>5932</v>
      </c>
      <c r="P1366" t="s">
        <v>5891</v>
      </c>
      <c r="Q1366" t="s">
        <v>5935</v>
      </c>
      <c r="R1366">
        <v>10800</v>
      </c>
      <c r="S1366">
        <v>13500</v>
      </c>
      <c r="T1366">
        <v>0.2</v>
      </c>
      <c r="U1366" t="s">
        <v>5893</v>
      </c>
      <c r="V1366">
        <v>12</v>
      </c>
      <c r="W1366" s="1">
        <v>44567</v>
      </c>
      <c r="X1366" t="s">
        <v>5894</v>
      </c>
      <c r="Y1366">
        <v>169</v>
      </c>
      <c r="Z1366">
        <v>68</v>
      </c>
      <c r="AA1366">
        <v>202</v>
      </c>
      <c r="AB1366">
        <v>85</v>
      </c>
      <c r="AC1366">
        <v>10</v>
      </c>
      <c r="AD1366">
        <v>918000</v>
      </c>
      <c r="AE1366" t="s">
        <v>6025</v>
      </c>
      <c r="AF1366" s="1">
        <v>46203</v>
      </c>
      <c r="AG1366" t="s">
        <v>6740</v>
      </c>
      <c r="AH1366" t="s">
        <v>6027</v>
      </c>
      <c r="AI1366" t="s">
        <v>6028</v>
      </c>
      <c r="AJ1366" t="s">
        <v>6925</v>
      </c>
      <c r="AK1366">
        <v>27000</v>
      </c>
      <c r="AL1366">
        <v>2065.5</v>
      </c>
      <c r="AM1366">
        <v>24934.5</v>
      </c>
      <c r="AN1366">
        <v>21600</v>
      </c>
      <c r="AO1366">
        <v>3334.5</v>
      </c>
      <c r="AP1366">
        <v>0.13370000000000001</v>
      </c>
    </row>
    <row r="1367" spans="1:42" x14ac:dyDescent="0.35">
      <c r="A1367" t="s">
        <v>2150</v>
      </c>
      <c r="B1367" s="1">
        <v>45602</v>
      </c>
      <c r="C1367" t="s">
        <v>1852</v>
      </c>
      <c r="D1367" t="s">
        <v>42</v>
      </c>
      <c r="E1367">
        <v>1</v>
      </c>
      <c r="F1367" t="s">
        <v>48</v>
      </c>
      <c r="G1367" t="s">
        <v>71</v>
      </c>
      <c r="H1367" t="s">
        <v>32</v>
      </c>
      <c r="I1367" t="s">
        <v>43</v>
      </c>
      <c r="J1367" t="s">
        <v>50</v>
      </c>
      <c r="K1367">
        <v>2024</v>
      </c>
      <c r="L1367" t="s">
        <v>51</v>
      </c>
      <c r="M1367" t="s">
        <v>5897</v>
      </c>
      <c r="N1367" t="s">
        <v>5889</v>
      </c>
      <c r="O1367" t="s">
        <v>5898</v>
      </c>
      <c r="P1367" t="s">
        <v>5899</v>
      </c>
      <c r="Q1367" t="s">
        <v>5900</v>
      </c>
      <c r="R1367">
        <v>31000</v>
      </c>
      <c r="S1367">
        <v>38000</v>
      </c>
      <c r="T1367">
        <v>0.1842</v>
      </c>
      <c r="U1367" t="s">
        <v>5901</v>
      </c>
      <c r="V1367">
        <v>12</v>
      </c>
      <c r="W1367" s="1">
        <v>45246</v>
      </c>
      <c r="X1367" t="s">
        <v>5894</v>
      </c>
      <c r="Y1367">
        <v>278</v>
      </c>
      <c r="Z1367">
        <v>80</v>
      </c>
      <c r="AA1367">
        <v>346</v>
      </c>
      <c r="AB1367">
        <v>0</v>
      </c>
      <c r="AC1367">
        <v>10</v>
      </c>
      <c r="AD1367">
        <v>0</v>
      </c>
      <c r="AE1367" t="s">
        <v>6029</v>
      </c>
      <c r="AF1367" s="1">
        <v>46203</v>
      </c>
      <c r="AG1367" t="s">
        <v>6669</v>
      </c>
      <c r="AH1367" t="s">
        <v>6035</v>
      </c>
      <c r="AI1367" t="s">
        <v>6028</v>
      </c>
      <c r="AJ1367" t="s">
        <v>6925</v>
      </c>
      <c r="AK1367">
        <v>38000</v>
      </c>
      <c r="AL1367">
        <v>4119.2</v>
      </c>
      <c r="AM1367">
        <v>33880.800000000003</v>
      </c>
      <c r="AN1367">
        <v>31000</v>
      </c>
      <c r="AO1367">
        <v>2880.8</v>
      </c>
      <c r="AP1367">
        <v>8.5000000000000006E-2</v>
      </c>
    </row>
    <row r="1368" spans="1:42" hidden="1" x14ac:dyDescent="0.35">
      <c r="A1368" t="s">
        <v>2151</v>
      </c>
      <c r="B1368" s="1">
        <v>45306</v>
      </c>
      <c r="C1368" t="s">
        <v>1013</v>
      </c>
      <c r="D1368" t="s">
        <v>208</v>
      </c>
      <c r="E1368">
        <v>1</v>
      </c>
      <c r="F1368" t="s">
        <v>15</v>
      </c>
      <c r="G1368" t="s">
        <v>96</v>
      </c>
      <c r="H1368" t="s">
        <v>25</v>
      </c>
      <c r="I1368" t="s">
        <v>18</v>
      </c>
      <c r="J1368" t="s">
        <v>112</v>
      </c>
      <c r="K1368">
        <v>2024</v>
      </c>
      <c r="L1368" t="s">
        <v>20</v>
      </c>
      <c r="M1368" t="s">
        <v>5910</v>
      </c>
      <c r="N1368" t="s">
        <v>5889</v>
      </c>
      <c r="O1368" t="s">
        <v>5898</v>
      </c>
      <c r="P1368" t="s">
        <v>5907</v>
      </c>
      <c r="Q1368" t="s">
        <v>5911</v>
      </c>
      <c r="R1368">
        <v>10500</v>
      </c>
      <c r="S1368">
        <v>13000</v>
      </c>
      <c r="T1368">
        <v>0.1923</v>
      </c>
      <c r="U1368" t="s">
        <v>5909</v>
      </c>
      <c r="V1368">
        <v>12</v>
      </c>
      <c r="W1368" s="1">
        <v>45395</v>
      </c>
      <c r="X1368" t="s">
        <v>5894</v>
      </c>
      <c r="Y1368">
        <v>256</v>
      </c>
      <c r="Z1368">
        <v>119</v>
      </c>
      <c r="AA1368">
        <v>288</v>
      </c>
      <c r="AB1368">
        <v>32</v>
      </c>
      <c r="AC1368">
        <v>10</v>
      </c>
      <c r="AD1368">
        <v>336000</v>
      </c>
      <c r="AE1368" t="s">
        <v>6025</v>
      </c>
      <c r="AF1368" s="1">
        <v>46203</v>
      </c>
      <c r="AG1368" t="s">
        <v>6514</v>
      </c>
      <c r="AH1368" t="s">
        <v>6035</v>
      </c>
      <c r="AI1368" t="s">
        <v>6028</v>
      </c>
      <c r="AJ1368" t="s">
        <v>6924</v>
      </c>
      <c r="AK1368">
        <v>13000</v>
      </c>
      <c r="AL1368">
        <v>1805.7</v>
      </c>
      <c r="AM1368">
        <v>11194.3</v>
      </c>
      <c r="AN1368">
        <v>10500</v>
      </c>
      <c r="AO1368">
        <v>694.3</v>
      </c>
      <c r="AP1368">
        <v>6.2E-2</v>
      </c>
    </row>
    <row r="1369" spans="1:42" hidden="1" x14ac:dyDescent="0.35">
      <c r="A1369" t="s">
        <v>2191</v>
      </c>
      <c r="B1369" s="1">
        <v>45298</v>
      </c>
      <c r="C1369" t="s">
        <v>1013</v>
      </c>
      <c r="D1369" t="s">
        <v>87</v>
      </c>
      <c r="E1369">
        <v>3</v>
      </c>
      <c r="F1369" t="s">
        <v>30</v>
      </c>
      <c r="G1369" t="s">
        <v>31</v>
      </c>
      <c r="H1369" t="s">
        <v>25</v>
      </c>
      <c r="I1369" t="s">
        <v>18</v>
      </c>
      <c r="J1369" t="s">
        <v>112</v>
      </c>
      <c r="K1369">
        <v>2024</v>
      </c>
      <c r="L1369" t="s">
        <v>20</v>
      </c>
      <c r="M1369" t="s">
        <v>5924</v>
      </c>
      <c r="N1369" t="s">
        <v>5913</v>
      </c>
      <c r="O1369" t="s">
        <v>5917</v>
      </c>
      <c r="P1369" t="s">
        <v>5925</v>
      </c>
      <c r="Q1369" t="s">
        <v>5926</v>
      </c>
      <c r="R1369">
        <v>46000</v>
      </c>
      <c r="S1369">
        <v>56000</v>
      </c>
      <c r="T1369">
        <v>0.17860000000000001</v>
      </c>
      <c r="U1369" t="s">
        <v>5920</v>
      </c>
      <c r="V1369">
        <v>12</v>
      </c>
      <c r="W1369" s="1">
        <v>44847</v>
      </c>
      <c r="X1369" t="s">
        <v>5894</v>
      </c>
      <c r="Y1369">
        <v>224</v>
      </c>
      <c r="Z1369">
        <v>96</v>
      </c>
      <c r="AA1369">
        <v>304</v>
      </c>
      <c r="AB1369">
        <v>54</v>
      </c>
      <c r="AC1369">
        <v>10</v>
      </c>
      <c r="AD1369">
        <v>2484000</v>
      </c>
      <c r="AE1369" t="s">
        <v>6025</v>
      </c>
      <c r="AF1369" s="1">
        <v>46203</v>
      </c>
      <c r="AG1369" t="s">
        <v>6514</v>
      </c>
      <c r="AH1369" t="s">
        <v>6035</v>
      </c>
      <c r="AI1369" t="s">
        <v>6028</v>
      </c>
      <c r="AJ1369" t="s">
        <v>6924</v>
      </c>
      <c r="AK1369">
        <v>168000</v>
      </c>
      <c r="AL1369">
        <v>8265.6</v>
      </c>
      <c r="AM1369">
        <v>159734.39999999999</v>
      </c>
      <c r="AN1369">
        <v>138000</v>
      </c>
      <c r="AO1369">
        <v>21734.400000000001</v>
      </c>
      <c r="AP1369">
        <v>0.1361</v>
      </c>
    </row>
    <row r="1370" spans="1:42" hidden="1" x14ac:dyDescent="0.35">
      <c r="A1370" t="s">
        <v>2152</v>
      </c>
      <c r="B1370" s="1">
        <v>45535</v>
      </c>
      <c r="C1370" t="s">
        <v>2153</v>
      </c>
      <c r="D1370" t="s">
        <v>100</v>
      </c>
      <c r="E1370">
        <v>1</v>
      </c>
      <c r="F1370" t="s">
        <v>128</v>
      </c>
      <c r="G1370" t="s">
        <v>31</v>
      </c>
      <c r="H1370" t="s">
        <v>32</v>
      </c>
      <c r="I1370" t="s">
        <v>43</v>
      </c>
      <c r="J1370" t="s">
        <v>59</v>
      </c>
      <c r="K1370">
        <v>2024</v>
      </c>
      <c r="L1370" t="s">
        <v>60</v>
      </c>
      <c r="M1370" t="s">
        <v>5941</v>
      </c>
      <c r="N1370" t="s">
        <v>5931</v>
      </c>
      <c r="O1370" t="s">
        <v>5942</v>
      </c>
      <c r="P1370" t="s">
        <v>5938</v>
      </c>
      <c r="Q1370" t="s">
        <v>5943</v>
      </c>
      <c r="R1370">
        <v>9800</v>
      </c>
      <c r="S1370">
        <v>12500</v>
      </c>
      <c r="T1370">
        <v>0.216</v>
      </c>
      <c r="U1370" t="s">
        <v>5940</v>
      </c>
      <c r="V1370">
        <v>6</v>
      </c>
      <c r="W1370" s="1">
        <v>45383</v>
      </c>
      <c r="X1370" t="s">
        <v>5894</v>
      </c>
      <c r="Y1370">
        <v>102</v>
      </c>
      <c r="Z1370">
        <v>94</v>
      </c>
      <c r="AA1370">
        <v>142</v>
      </c>
      <c r="AB1370">
        <v>76</v>
      </c>
      <c r="AC1370">
        <v>10</v>
      </c>
      <c r="AD1370">
        <v>744800</v>
      </c>
      <c r="AE1370" t="s">
        <v>6025</v>
      </c>
      <c r="AF1370" s="1">
        <v>46203</v>
      </c>
      <c r="AG1370" t="s">
        <v>6741</v>
      </c>
      <c r="AH1370" t="s">
        <v>6035</v>
      </c>
      <c r="AI1370" t="s">
        <v>6028</v>
      </c>
      <c r="AJ1370" t="s">
        <v>6925</v>
      </c>
      <c r="AK1370">
        <v>12500</v>
      </c>
      <c r="AL1370">
        <v>1568.75</v>
      </c>
      <c r="AM1370">
        <v>10931.25</v>
      </c>
      <c r="AN1370">
        <v>9800</v>
      </c>
      <c r="AO1370">
        <v>1131.25</v>
      </c>
      <c r="AP1370">
        <v>0.10349999999999999</v>
      </c>
    </row>
    <row r="1371" spans="1:42" hidden="1" x14ac:dyDescent="0.35">
      <c r="A1371" t="s">
        <v>2154</v>
      </c>
      <c r="B1371" s="1">
        <v>45517</v>
      </c>
      <c r="C1371" t="s">
        <v>2155</v>
      </c>
      <c r="D1371" t="s">
        <v>65</v>
      </c>
      <c r="E1371">
        <v>2</v>
      </c>
      <c r="F1371" t="s">
        <v>58</v>
      </c>
      <c r="G1371" t="s">
        <v>31</v>
      </c>
      <c r="H1371" t="s">
        <v>32</v>
      </c>
      <c r="I1371" t="s">
        <v>43</v>
      </c>
      <c r="J1371" t="s">
        <v>59</v>
      </c>
      <c r="K1371">
        <v>2024</v>
      </c>
      <c r="L1371" t="s">
        <v>60</v>
      </c>
      <c r="M1371" t="s">
        <v>5906</v>
      </c>
      <c r="N1371" t="s">
        <v>5889</v>
      </c>
      <c r="O1371" t="s">
        <v>5898</v>
      </c>
      <c r="P1371" t="s">
        <v>5907</v>
      </c>
      <c r="Q1371" t="s">
        <v>5908</v>
      </c>
      <c r="R1371">
        <v>17500</v>
      </c>
      <c r="S1371">
        <v>22000</v>
      </c>
      <c r="T1371">
        <v>0.20449999999999999</v>
      </c>
      <c r="U1371" t="s">
        <v>5909</v>
      </c>
      <c r="V1371">
        <v>12</v>
      </c>
      <c r="W1371" s="1">
        <v>45337</v>
      </c>
      <c r="X1371" t="s">
        <v>5894</v>
      </c>
      <c r="Y1371">
        <v>373</v>
      </c>
      <c r="Z1371">
        <v>88</v>
      </c>
      <c r="AA1371">
        <v>389</v>
      </c>
      <c r="AB1371">
        <v>78</v>
      </c>
      <c r="AC1371">
        <v>10</v>
      </c>
      <c r="AD1371">
        <v>1365000</v>
      </c>
      <c r="AE1371" t="s">
        <v>6025</v>
      </c>
      <c r="AF1371" s="1">
        <v>46203</v>
      </c>
      <c r="AG1371" t="s">
        <v>6742</v>
      </c>
      <c r="AH1371" t="s">
        <v>6035</v>
      </c>
      <c r="AI1371" t="s">
        <v>6028</v>
      </c>
      <c r="AJ1371" t="s">
        <v>6925</v>
      </c>
      <c r="AK1371">
        <v>44000</v>
      </c>
      <c r="AL1371">
        <v>787.6</v>
      </c>
      <c r="AM1371">
        <v>43212.4</v>
      </c>
      <c r="AN1371">
        <v>35000</v>
      </c>
      <c r="AO1371">
        <v>8212.4</v>
      </c>
      <c r="AP1371">
        <v>0.19</v>
      </c>
    </row>
    <row r="1372" spans="1:42" hidden="1" x14ac:dyDescent="0.35">
      <c r="A1372" t="s">
        <v>2156</v>
      </c>
      <c r="B1372" s="1">
        <v>45354</v>
      </c>
      <c r="C1372" t="s">
        <v>2157</v>
      </c>
      <c r="D1372" t="s">
        <v>183</v>
      </c>
      <c r="E1372">
        <v>1</v>
      </c>
      <c r="F1372" t="s">
        <v>24</v>
      </c>
      <c r="G1372" t="s">
        <v>71</v>
      </c>
      <c r="H1372" t="s">
        <v>32</v>
      </c>
      <c r="I1372" t="s">
        <v>43</v>
      </c>
      <c r="J1372" t="s">
        <v>39</v>
      </c>
      <c r="K1372">
        <v>2024</v>
      </c>
      <c r="L1372" t="s">
        <v>20</v>
      </c>
      <c r="M1372" t="s">
        <v>6010</v>
      </c>
      <c r="N1372" t="s">
        <v>5949</v>
      </c>
      <c r="O1372" t="s">
        <v>6011</v>
      </c>
      <c r="P1372" t="s">
        <v>6012</v>
      </c>
      <c r="Q1372" t="s">
        <v>6013</v>
      </c>
      <c r="R1372">
        <v>2700</v>
      </c>
      <c r="S1372">
        <v>3500</v>
      </c>
      <c r="T1372">
        <v>0.2286</v>
      </c>
      <c r="U1372" t="s">
        <v>5920</v>
      </c>
      <c r="V1372">
        <v>12</v>
      </c>
      <c r="W1372" s="1">
        <v>45369</v>
      </c>
      <c r="X1372" t="s">
        <v>5894</v>
      </c>
      <c r="Y1372">
        <v>71</v>
      </c>
      <c r="Z1372">
        <v>95</v>
      </c>
      <c r="AA1372">
        <v>147</v>
      </c>
      <c r="AB1372">
        <v>51</v>
      </c>
      <c r="AC1372">
        <v>10</v>
      </c>
      <c r="AD1372">
        <v>137700</v>
      </c>
      <c r="AE1372" t="s">
        <v>6025</v>
      </c>
      <c r="AF1372" s="1">
        <v>46203</v>
      </c>
      <c r="AG1372" t="s">
        <v>6743</v>
      </c>
      <c r="AH1372" t="s">
        <v>6035</v>
      </c>
      <c r="AI1372" t="s">
        <v>6028</v>
      </c>
      <c r="AJ1372" t="s">
        <v>6924</v>
      </c>
      <c r="AK1372">
        <v>3500</v>
      </c>
      <c r="AL1372">
        <v>410.2</v>
      </c>
      <c r="AM1372">
        <v>3089.8</v>
      </c>
      <c r="AN1372">
        <v>2700</v>
      </c>
      <c r="AO1372">
        <v>389.8</v>
      </c>
      <c r="AP1372">
        <v>0.12620000000000001</v>
      </c>
    </row>
    <row r="1373" spans="1:42" x14ac:dyDescent="0.35">
      <c r="A1373" t="s">
        <v>2158</v>
      </c>
      <c r="B1373" s="1">
        <v>45597</v>
      </c>
      <c r="C1373" t="s">
        <v>2159</v>
      </c>
      <c r="D1373" t="s">
        <v>54</v>
      </c>
      <c r="E1373">
        <v>1</v>
      </c>
      <c r="F1373" t="s">
        <v>24</v>
      </c>
      <c r="G1373" t="s">
        <v>71</v>
      </c>
      <c r="H1373" t="s">
        <v>25</v>
      </c>
      <c r="I1373" t="s">
        <v>26</v>
      </c>
      <c r="J1373" t="s">
        <v>50</v>
      </c>
      <c r="K1373">
        <v>2024</v>
      </c>
      <c r="L1373" t="s">
        <v>51</v>
      </c>
      <c r="M1373" t="s">
        <v>5888</v>
      </c>
      <c r="N1373" t="s">
        <v>5889</v>
      </c>
      <c r="O1373" t="s">
        <v>5890</v>
      </c>
      <c r="P1373" t="s">
        <v>5891</v>
      </c>
      <c r="Q1373" t="s">
        <v>5892</v>
      </c>
      <c r="R1373">
        <v>52000</v>
      </c>
      <c r="S1373">
        <v>65000</v>
      </c>
      <c r="T1373">
        <v>0.2</v>
      </c>
      <c r="U1373" t="s">
        <v>5893</v>
      </c>
      <c r="V1373">
        <v>12</v>
      </c>
      <c r="W1373" s="1">
        <v>45506</v>
      </c>
      <c r="X1373" t="s">
        <v>5894</v>
      </c>
      <c r="Y1373">
        <v>302</v>
      </c>
      <c r="Z1373">
        <v>109</v>
      </c>
      <c r="AA1373">
        <v>415</v>
      </c>
      <c r="AB1373">
        <v>0</v>
      </c>
      <c r="AC1373">
        <v>10</v>
      </c>
      <c r="AD1373">
        <v>0</v>
      </c>
      <c r="AE1373" t="s">
        <v>6029</v>
      </c>
      <c r="AF1373" s="1">
        <v>46203</v>
      </c>
      <c r="AG1373" t="s">
        <v>6744</v>
      </c>
      <c r="AH1373" t="s">
        <v>6027</v>
      </c>
      <c r="AI1373" t="s">
        <v>6028</v>
      </c>
      <c r="AJ1373" t="s">
        <v>6925</v>
      </c>
      <c r="AK1373">
        <v>65000</v>
      </c>
      <c r="AL1373">
        <v>8820.5</v>
      </c>
      <c r="AM1373">
        <v>56179.5</v>
      </c>
      <c r="AN1373">
        <v>52000</v>
      </c>
      <c r="AO1373">
        <v>4179.5</v>
      </c>
      <c r="AP1373">
        <v>7.4399999999999994E-2</v>
      </c>
    </row>
    <row r="1374" spans="1:42" hidden="1" x14ac:dyDescent="0.35">
      <c r="A1374" t="s">
        <v>2160</v>
      </c>
      <c r="B1374" s="1">
        <v>45355</v>
      </c>
      <c r="C1374" t="s">
        <v>309</v>
      </c>
      <c r="D1374" t="s">
        <v>180</v>
      </c>
      <c r="E1374">
        <v>1</v>
      </c>
      <c r="F1374" t="s">
        <v>30</v>
      </c>
      <c r="G1374" t="s">
        <v>71</v>
      </c>
      <c r="H1374" t="s">
        <v>32</v>
      </c>
      <c r="I1374" t="s">
        <v>33</v>
      </c>
      <c r="J1374" t="s">
        <v>39</v>
      </c>
      <c r="K1374">
        <v>2024</v>
      </c>
      <c r="L1374" t="s">
        <v>20</v>
      </c>
      <c r="M1374" t="s">
        <v>5956</v>
      </c>
      <c r="N1374" t="s">
        <v>5949</v>
      </c>
      <c r="O1374" t="s">
        <v>5957</v>
      </c>
      <c r="P1374" t="s">
        <v>5958</v>
      </c>
      <c r="Q1374" t="s">
        <v>5959</v>
      </c>
      <c r="R1374">
        <v>3100</v>
      </c>
      <c r="S1374">
        <v>4200</v>
      </c>
      <c r="T1374">
        <v>0.26190000000000002</v>
      </c>
      <c r="U1374" t="s">
        <v>5909</v>
      </c>
      <c r="V1374">
        <v>12</v>
      </c>
      <c r="W1374" s="1">
        <v>45029</v>
      </c>
      <c r="X1374" t="s">
        <v>5894</v>
      </c>
      <c r="Y1374">
        <v>165</v>
      </c>
      <c r="Z1374">
        <v>119</v>
      </c>
      <c r="AA1374">
        <v>218</v>
      </c>
      <c r="AB1374">
        <v>22</v>
      </c>
      <c r="AC1374">
        <v>10</v>
      </c>
      <c r="AD1374">
        <v>68200</v>
      </c>
      <c r="AE1374" t="s">
        <v>6025</v>
      </c>
      <c r="AF1374" s="1">
        <v>46203</v>
      </c>
      <c r="AG1374" t="s">
        <v>6197</v>
      </c>
      <c r="AH1374" t="s">
        <v>6027</v>
      </c>
      <c r="AI1374" t="s">
        <v>6028</v>
      </c>
      <c r="AJ1374" t="s">
        <v>6924</v>
      </c>
      <c r="AK1374">
        <v>4200</v>
      </c>
      <c r="AL1374">
        <v>382.62</v>
      </c>
      <c r="AM1374">
        <v>3817.38</v>
      </c>
      <c r="AN1374">
        <v>3100</v>
      </c>
      <c r="AO1374">
        <v>717.38</v>
      </c>
      <c r="AP1374">
        <v>0.18790000000000001</v>
      </c>
    </row>
    <row r="1375" spans="1:42" hidden="1" x14ac:dyDescent="0.35">
      <c r="A1375" t="s">
        <v>2161</v>
      </c>
      <c r="B1375" s="1">
        <v>45546</v>
      </c>
      <c r="C1375" t="s">
        <v>608</v>
      </c>
      <c r="D1375" t="s">
        <v>78</v>
      </c>
      <c r="E1375">
        <v>3</v>
      </c>
      <c r="F1375" t="s">
        <v>24</v>
      </c>
      <c r="G1375" t="s">
        <v>96</v>
      </c>
      <c r="H1375" t="s">
        <v>32</v>
      </c>
      <c r="I1375" t="s">
        <v>18</v>
      </c>
      <c r="J1375" t="s">
        <v>109</v>
      </c>
      <c r="K1375">
        <v>2024</v>
      </c>
      <c r="L1375" t="s">
        <v>60</v>
      </c>
      <c r="M1375" t="s">
        <v>5992</v>
      </c>
      <c r="N1375" t="s">
        <v>5989</v>
      </c>
      <c r="O1375" t="s">
        <v>5993</v>
      </c>
      <c r="P1375" t="s">
        <v>5899</v>
      </c>
      <c r="Q1375" t="s">
        <v>5994</v>
      </c>
      <c r="R1375">
        <v>850</v>
      </c>
      <c r="S1375">
        <v>1200</v>
      </c>
      <c r="T1375">
        <v>0.29170000000000001</v>
      </c>
      <c r="U1375" t="s">
        <v>5901</v>
      </c>
      <c r="V1375">
        <v>6</v>
      </c>
      <c r="W1375" s="1">
        <v>45066</v>
      </c>
      <c r="X1375" t="s">
        <v>5894</v>
      </c>
      <c r="Y1375">
        <v>275</v>
      </c>
      <c r="Z1375">
        <v>92</v>
      </c>
      <c r="AA1375">
        <v>285</v>
      </c>
      <c r="AB1375">
        <v>78</v>
      </c>
      <c r="AC1375">
        <v>10</v>
      </c>
      <c r="AD1375">
        <v>66300</v>
      </c>
      <c r="AE1375" t="s">
        <v>6025</v>
      </c>
      <c r="AF1375" s="1">
        <v>46203</v>
      </c>
      <c r="AG1375" t="s">
        <v>6365</v>
      </c>
      <c r="AH1375" t="s">
        <v>6027</v>
      </c>
      <c r="AI1375" t="s">
        <v>6028</v>
      </c>
      <c r="AJ1375" t="s">
        <v>6925</v>
      </c>
      <c r="AK1375">
        <v>3600</v>
      </c>
      <c r="AL1375">
        <v>103.68</v>
      </c>
      <c r="AM1375">
        <v>3496.32</v>
      </c>
      <c r="AN1375">
        <v>2550</v>
      </c>
      <c r="AO1375">
        <v>946.32</v>
      </c>
      <c r="AP1375">
        <v>0.2707</v>
      </c>
    </row>
    <row r="1376" spans="1:42" hidden="1" x14ac:dyDescent="0.35">
      <c r="A1376" t="s">
        <v>2163</v>
      </c>
      <c r="B1376" s="1">
        <v>45461</v>
      </c>
      <c r="C1376" t="s">
        <v>2164</v>
      </c>
      <c r="D1376" t="s">
        <v>216</v>
      </c>
      <c r="E1376">
        <v>2</v>
      </c>
      <c r="F1376" t="s">
        <v>48</v>
      </c>
      <c r="G1376" t="s">
        <v>16</v>
      </c>
      <c r="H1376" t="s">
        <v>17</v>
      </c>
      <c r="I1376" t="s">
        <v>43</v>
      </c>
      <c r="J1376" t="s">
        <v>34</v>
      </c>
      <c r="K1376">
        <v>2024</v>
      </c>
      <c r="L1376" t="s">
        <v>35</v>
      </c>
      <c r="M1376" t="s">
        <v>5999</v>
      </c>
      <c r="N1376" t="s">
        <v>5989</v>
      </c>
      <c r="O1376" t="s">
        <v>6000</v>
      </c>
      <c r="P1376" t="s">
        <v>6001</v>
      </c>
      <c r="Q1376" t="s">
        <v>6002</v>
      </c>
      <c r="R1376">
        <v>300</v>
      </c>
      <c r="S1376">
        <v>500</v>
      </c>
      <c r="T1376">
        <v>0.4</v>
      </c>
      <c r="U1376" t="s">
        <v>5940</v>
      </c>
      <c r="V1376">
        <v>3</v>
      </c>
      <c r="W1376" s="1">
        <v>45115</v>
      </c>
      <c r="X1376" t="s">
        <v>5894</v>
      </c>
      <c r="Y1376">
        <v>197</v>
      </c>
      <c r="Z1376">
        <v>100</v>
      </c>
      <c r="AA1376">
        <v>205</v>
      </c>
      <c r="AB1376">
        <v>66</v>
      </c>
      <c r="AC1376">
        <v>10</v>
      </c>
      <c r="AD1376">
        <v>19800</v>
      </c>
      <c r="AE1376" t="s">
        <v>6025</v>
      </c>
      <c r="AF1376" s="1">
        <v>46203</v>
      </c>
      <c r="AG1376" t="s">
        <v>6745</v>
      </c>
      <c r="AH1376" t="s">
        <v>6035</v>
      </c>
      <c r="AI1376" t="s">
        <v>6028</v>
      </c>
      <c r="AJ1376" t="s">
        <v>6924</v>
      </c>
      <c r="AK1376">
        <v>1000</v>
      </c>
      <c r="AL1376">
        <v>138.80000000000001</v>
      </c>
      <c r="AM1376">
        <v>861.2</v>
      </c>
      <c r="AN1376">
        <v>600</v>
      </c>
      <c r="AO1376">
        <v>261.2</v>
      </c>
      <c r="AP1376">
        <v>0.30330000000000001</v>
      </c>
    </row>
    <row r="1377" spans="1:42" hidden="1" x14ac:dyDescent="0.35">
      <c r="A1377" t="s">
        <v>2165</v>
      </c>
      <c r="B1377" s="1">
        <v>45549</v>
      </c>
      <c r="C1377" t="s">
        <v>299</v>
      </c>
      <c r="D1377" t="s">
        <v>65</v>
      </c>
      <c r="E1377">
        <v>1</v>
      </c>
      <c r="F1377" t="s">
        <v>48</v>
      </c>
      <c r="G1377" t="s">
        <v>31</v>
      </c>
      <c r="H1377" t="s">
        <v>17</v>
      </c>
      <c r="I1377" t="s">
        <v>33</v>
      </c>
      <c r="J1377" t="s">
        <v>109</v>
      </c>
      <c r="K1377">
        <v>2024</v>
      </c>
      <c r="L1377" t="s">
        <v>60</v>
      </c>
      <c r="M1377" t="s">
        <v>5906</v>
      </c>
      <c r="N1377" t="s">
        <v>5889</v>
      </c>
      <c r="O1377" t="s">
        <v>5898</v>
      </c>
      <c r="P1377" t="s">
        <v>5907</v>
      </c>
      <c r="Q1377" t="s">
        <v>5908</v>
      </c>
      <c r="R1377">
        <v>17500</v>
      </c>
      <c r="S1377">
        <v>22000</v>
      </c>
      <c r="T1377">
        <v>0.20449999999999999</v>
      </c>
      <c r="U1377" t="s">
        <v>5909</v>
      </c>
      <c r="V1377">
        <v>12</v>
      </c>
      <c r="W1377" s="1">
        <v>45337</v>
      </c>
      <c r="X1377" t="s">
        <v>5894</v>
      </c>
      <c r="Y1377">
        <v>373</v>
      </c>
      <c r="Z1377">
        <v>88</v>
      </c>
      <c r="AA1377">
        <v>389</v>
      </c>
      <c r="AB1377">
        <v>78</v>
      </c>
      <c r="AC1377">
        <v>10</v>
      </c>
      <c r="AD1377">
        <v>1365000</v>
      </c>
      <c r="AE1377" t="s">
        <v>6025</v>
      </c>
      <c r="AF1377" s="1">
        <v>46203</v>
      </c>
      <c r="AG1377" t="s">
        <v>6188</v>
      </c>
      <c r="AH1377" t="s">
        <v>6035</v>
      </c>
      <c r="AI1377" t="s">
        <v>6028</v>
      </c>
      <c r="AJ1377" t="s">
        <v>6925</v>
      </c>
      <c r="AK1377">
        <v>22000</v>
      </c>
      <c r="AL1377">
        <v>68.2</v>
      </c>
      <c r="AM1377">
        <v>21931.8</v>
      </c>
      <c r="AN1377">
        <v>17500</v>
      </c>
      <c r="AO1377">
        <v>4431.8</v>
      </c>
      <c r="AP1377">
        <v>0.2021</v>
      </c>
    </row>
    <row r="1378" spans="1:42" hidden="1" x14ac:dyDescent="0.35">
      <c r="A1378" t="s">
        <v>2166</v>
      </c>
      <c r="B1378" s="1">
        <v>45471</v>
      </c>
      <c r="C1378" t="s">
        <v>990</v>
      </c>
      <c r="D1378" t="s">
        <v>108</v>
      </c>
      <c r="E1378">
        <v>1</v>
      </c>
      <c r="F1378" t="s">
        <v>15</v>
      </c>
      <c r="G1378" t="s">
        <v>96</v>
      </c>
      <c r="H1378" t="s">
        <v>25</v>
      </c>
      <c r="I1378" t="s">
        <v>43</v>
      </c>
      <c r="J1378" t="s">
        <v>34</v>
      </c>
      <c r="K1378">
        <v>2024</v>
      </c>
      <c r="L1378" t="s">
        <v>35</v>
      </c>
      <c r="M1378" t="s">
        <v>5977</v>
      </c>
      <c r="N1378" t="s">
        <v>5974</v>
      </c>
      <c r="O1378" t="s">
        <v>5978</v>
      </c>
      <c r="P1378" t="s">
        <v>5979</v>
      </c>
      <c r="Q1378" t="s">
        <v>5980</v>
      </c>
      <c r="R1378">
        <v>3000</v>
      </c>
      <c r="S1378">
        <v>3900</v>
      </c>
      <c r="T1378">
        <v>0.23080000000000001</v>
      </c>
      <c r="U1378" t="s">
        <v>5920</v>
      </c>
      <c r="V1378">
        <v>36</v>
      </c>
      <c r="W1378" s="1">
        <v>44816</v>
      </c>
      <c r="X1378" t="s">
        <v>5894</v>
      </c>
      <c r="Y1378">
        <v>237</v>
      </c>
      <c r="Z1378">
        <v>110</v>
      </c>
      <c r="AA1378">
        <v>240</v>
      </c>
      <c r="AB1378">
        <v>48</v>
      </c>
      <c r="AC1378">
        <v>10</v>
      </c>
      <c r="AD1378">
        <v>144000</v>
      </c>
      <c r="AE1378" t="s">
        <v>6025</v>
      </c>
      <c r="AF1378" s="1">
        <v>46203</v>
      </c>
      <c r="AG1378" t="s">
        <v>6361</v>
      </c>
      <c r="AH1378" t="s">
        <v>6027</v>
      </c>
      <c r="AI1378" t="s">
        <v>6028</v>
      </c>
      <c r="AJ1378" t="s">
        <v>6924</v>
      </c>
      <c r="AK1378">
        <v>3900</v>
      </c>
      <c r="AL1378">
        <v>441.09</v>
      </c>
      <c r="AM1378">
        <v>3458.91</v>
      </c>
      <c r="AN1378">
        <v>3000</v>
      </c>
      <c r="AO1378">
        <v>458.91</v>
      </c>
      <c r="AP1378">
        <v>0.13270000000000001</v>
      </c>
    </row>
    <row r="1379" spans="1:42" hidden="1" x14ac:dyDescent="0.35">
      <c r="A1379" t="s">
        <v>2167</v>
      </c>
      <c r="B1379" s="1">
        <v>45342</v>
      </c>
      <c r="C1379" t="s">
        <v>1816</v>
      </c>
      <c r="D1379" t="s">
        <v>74</v>
      </c>
      <c r="E1379">
        <v>4</v>
      </c>
      <c r="F1379" t="s">
        <v>24</v>
      </c>
      <c r="G1379" t="s">
        <v>67</v>
      </c>
      <c r="H1379" t="s">
        <v>25</v>
      </c>
      <c r="I1379" t="s">
        <v>33</v>
      </c>
      <c r="J1379" t="s">
        <v>19</v>
      </c>
      <c r="K1379">
        <v>2024</v>
      </c>
      <c r="L1379" t="s">
        <v>20</v>
      </c>
      <c r="M1379" t="s">
        <v>5963</v>
      </c>
      <c r="N1379" t="s">
        <v>5949</v>
      </c>
      <c r="O1379" t="s">
        <v>5964</v>
      </c>
      <c r="P1379" t="s">
        <v>5951</v>
      </c>
      <c r="Q1379" t="s">
        <v>5965</v>
      </c>
      <c r="R1379">
        <v>5700</v>
      </c>
      <c r="S1379">
        <v>7500</v>
      </c>
      <c r="T1379">
        <v>0.24</v>
      </c>
      <c r="U1379" t="s">
        <v>5940</v>
      </c>
      <c r="V1379">
        <v>12</v>
      </c>
      <c r="W1379" s="1">
        <v>44865</v>
      </c>
      <c r="X1379" t="s">
        <v>5894</v>
      </c>
      <c r="Y1379">
        <v>145</v>
      </c>
      <c r="Z1379">
        <v>60</v>
      </c>
      <c r="AA1379">
        <v>189</v>
      </c>
      <c r="AB1379">
        <v>10</v>
      </c>
      <c r="AC1379">
        <v>10</v>
      </c>
      <c r="AD1379">
        <v>57000</v>
      </c>
      <c r="AE1379" t="s">
        <v>6025</v>
      </c>
      <c r="AF1379" s="1">
        <v>46203</v>
      </c>
      <c r="AG1379" t="s">
        <v>6659</v>
      </c>
      <c r="AH1379" t="s">
        <v>6035</v>
      </c>
      <c r="AI1379" t="s">
        <v>6028</v>
      </c>
      <c r="AJ1379" t="s">
        <v>6924</v>
      </c>
      <c r="AK1379">
        <v>30000</v>
      </c>
      <c r="AL1379">
        <v>3402</v>
      </c>
      <c r="AM1379">
        <v>26598</v>
      </c>
      <c r="AN1379">
        <v>22800</v>
      </c>
      <c r="AO1379">
        <v>3798</v>
      </c>
      <c r="AP1379">
        <v>0.14280000000000001</v>
      </c>
    </row>
    <row r="1380" spans="1:42" x14ac:dyDescent="0.35">
      <c r="A1380" t="s">
        <v>2168</v>
      </c>
      <c r="B1380" s="1">
        <v>45337</v>
      </c>
      <c r="C1380" t="s">
        <v>1017</v>
      </c>
      <c r="D1380" t="s">
        <v>195</v>
      </c>
      <c r="E1380">
        <v>1</v>
      </c>
      <c r="F1380" t="s">
        <v>58</v>
      </c>
      <c r="G1380" t="s">
        <v>16</v>
      </c>
      <c r="H1380" t="s">
        <v>17</v>
      </c>
      <c r="I1380" t="s">
        <v>43</v>
      </c>
      <c r="J1380" t="s">
        <v>19</v>
      </c>
      <c r="K1380">
        <v>2024</v>
      </c>
      <c r="L1380" t="s">
        <v>20</v>
      </c>
      <c r="M1380" t="s">
        <v>5912</v>
      </c>
      <c r="N1380" t="s">
        <v>5913</v>
      </c>
      <c r="O1380" t="s">
        <v>5914</v>
      </c>
      <c r="P1380" t="s">
        <v>5891</v>
      </c>
      <c r="Q1380" t="s">
        <v>5915</v>
      </c>
      <c r="R1380">
        <v>125000</v>
      </c>
      <c r="S1380">
        <v>148000</v>
      </c>
      <c r="T1380">
        <v>0.15540000000000001</v>
      </c>
      <c r="U1380" t="s">
        <v>5893</v>
      </c>
      <c r="V1380">
        <v>12</v>
      </c>
      <c r="W1380" s="1">
        <v>44787</v>
      </c>
      <c r="X1380" t="s">
        <v>5894</v>
      </c>
      <c r="Y1380">
        <v>168</v>
      </c>
      <c r="Z1380">
        <v>62</v>
      </c>
      <c r="AA1380">
        <v>271</v>
      </c>
      <c r="AB1380">
        <v>0</v>
      </c>
      <c r="AC1380">
        <v>10</v>
      </c>
      <c r="AD1380">
        <v>0</v>
      </c>
      <c r="AE1380" t="s">
        <v>6029</v>
      </c>
      <c r="AF1380" s="1">
        <v>46203</v>
      </c>
      <c r="AG1380" t="s">
        <v>6515</v>
      </c>
      <c r="AH1380" t="s">
        <v>6027</v>
      </c>
      <c r="AI1380" t="s">
        <v>6028</v>
      </c>
      <c r="AJ1380" t="s">
        <v>6924</v>
      </c>
      <c r="AK1380">
        <v>148000</v>
      </c>
      <c r="AL1380">
        <v>6156.8</v>
      </c>
      <c r="AM1380">
        <v>141843.20000000001</v>
      </c>
      <c r="AN1380">
        <v>125000</v>
      </c>
      <c r="AO1380">
        <v>16843.2</v>
      </c>
      <c r="AP1380">
        <v>0.1187</v>
      </c>
    </row>
    <row r="1381" spans="1:42" hidden="1" x14ac:dyDescent="0.35">
      <c r="A1381" t="s">
        <v>2170</v>
      </c>
      <c r="B1381" s="1">
        <v>45436</v>
      </c>
      <c r="C1381" t="s">
        <v>2171</v>
      </c>
      <c r="D1381" t="s">
        <v>105</v>
      </c>
      <c r="E1381">
        <v>1</v>
      </c>
      <c r="F1381" t="s">
        <v>24</v>
      </c>
      <c r="G1381" t="s">
        <v>31</v>
      </c>
      <c r="H1381" t="s">
        <v>32</v>
      </c>
      <c r="I1381" t="s">
        <v>33</v>
      </c>
      <c r="J1381" t="s">
        <v>75</v>
      </c>
      <c r="K1381">
        <v>2024</v>
      </c>
      <c r="L1381" t="s">
        <v>35</v>
      </c>
      <c r="M1381" t="s">
        <v>5916</v>
      </c>
      <c r="N1381" t="s">
        <v>5913</v>
      </c>
      <c r="O1381" t="s">
        <v>5917</v>
      </c>
      <c r="P1381" t="s">
        <v>5918</v>
      </c>
      <c r="Q1381" t="s">
        <v>5919</v>
      </c>
      <c r="R1381">
        <v>63000</v>
      </c>
      <c r="S1381">
        <v>76000</v>
      </c>
      <c r="T1381">
        <v>0.1711</v>
      </c>
      <c r="U1381" t="s">
        <v>5920</v>
      </c>
      <c r="V1381">
        <v>12</v>
      </c>
      <c r="W1381" s="1">
        <v>44617</v>
      </c>
      <c r="X1381" t="s">
        <v>5894</v>
      </c>
      <c r="Y1381">
        <v>252</v>
      </c>
      <c r="Z1381">
        <v>75</v>
      </c>
      <c r="AA1381">
        <v>289</v>
      </c>
      <c r="AB1381">
        <v>48</v>
      </c>
      <c r="AC1381">
        <v>10</v>
      </c>
      <c r="AD1381">
        <v>3024000</v>
      </c>
      <c r="AE1381" t="s">
        <v>6025</v>
      </c>
      <c r="AF1381" s="1">
        <v>46203</v>
      </c>
      <c r="AG1381" t="s">
        <v>6746</v>
      </c>
      <c r="AH1381" t="s">
        <v>6035</v>
      </c>
      <c r="AI1381" t="s">
        <v>6028</v>
      </c>
      <c r="AJ1381" t="s">
        <v>6924</v>
      </c>
      <c r="AK1381">
        <v>76000</v>
      </c>
      <c r="AL1381">
        <v>889.2</v>
      </c>
      <c r="AM1381">
        <v>75110.8</v>
      </c>
      <c r="AN1381">
        <v>63000</v>
      </c>
      <c r="AO1381">
        <v>12110.8</v>
      </c>
      <c r="AP1381">
        <v>0.16120000000000001</v>
      </c>
    </row>
    <row r="1382" spans="1:42" hidden="1" x14ac:dyDescent="0.35">
      <c r="A1382" t="s">
        <v>2172</v>
      </c>
      <c r="B1382" s="1">
        <v>45622</v>
      </c>
      <c r="C1382" t="s">
        <v>117</v>
      </c>
      <c r="D1382" t="s">
        <v>100</v>
      </c>
      <c r="E1382">
        <v>1</v>
      </c>
      <c r="F1382" t="s">
        <v>48</v>
      </c>
      <c r="G1382" t="s">
        <v>16</v>
      </c>
      <c r="H1382" t="s">
        <v>32</v>
      </c>
      <c r="I1382" t="s">
        <v>43</v>
      </c>
      <c r="J1382" t="s">
        <v>50</v>
      </c>
      <c r="K1382">
        <v>2024</v>
      </c>
      <c r="L1382" t="s">
        <v>51</v>
      </c>
      <c r="M1382" t="s">
        <v>5941</v>
      </c>
      <c r="N1382" t="s">
        <v>5931</v>
      </c>
      <c r="O1382" t="s">
        <v>5942</v>
      </c>
      <c r="P1382" t="s">
        <v>5938</v>
      </c>
      <c r="Q1382" t="s">
        <v>5943</v>
      </c>
      <c r="R1382">
        <v>9800</v>
      </c>
      <c r="S1382">
        <v>12500</v>
      </c>
      <c r="T1382">
        <v>0.216</v>
      </c>
      <c r="U1382" t="s">
        <v>5940</v>
      </c>
      <c r="V1382">
        <v>6</v>
      </c>
      <c r="W1382" s="1">
        <v>45383</v>
      </c>
      <c r="X1382" t="s">
        <v>5894</v>
      </c>
      <c r="Y1382">
        <v>102</v>
      </c>
      <c r="Z1382">
        <v>94</v>
      </c>
      <c r="AA1382">
        <v>142</v>
      </c>
      <c r="AB1382">
        <v>76</v>
      </c>
      <c r="AC1382">
        <v>10</v>
      </c>
      <c r="AD1382">
        <v>744800</v>
      </c>
      <c r="AE1382" t="s">
        <v>6025</v>
      </c>
      <c r="AF1382" s="1">
        <v>46203</v>
      </c>
      <c r="AG1382" t="s">
        <v>6044</v>
      </c>
      <c r="AH1382" t="s">
        <v>6035</v>
      </c>
      <c r="AI1382" t="s">
        <v>6028</v>
      </c>
      <c r="AJ1382" t="s">
        <v>6925</v>
      </c>
      <c r="AK1382">
        <v>12500</v>
      </c>
      <c r="AL1382">
        <v>60</v>
      </c>
      <c r="AM1382">
        <v>12440</v>
      </c>
      <c r="AN1382">
        <v>9800</v>
      </c>
      <c r="AO1382">
        <v>2640</v>
      </c>
      <c r="AP1382">
        <v>0.2122</v>
      </c>
    </row>
    <row r="1383" spans="1:42" hidden="1" x14ac:dyDescent="0.35">
      <c r="A1383" t="s">
        <v>2176</v>
      </c>
      <c r="B1383" s="1">
        <v>45637</v>
      </c>
      <c r="C1383" t="s">
        <v>117</v>
      </c>
      <c r="D1383" t="s">
        <v>78</v>
      </c>
      <c r="E1383">
        <v>1</v>
      </c>
      <c r="F1383" t="s">
        <v>58</v>
      </c>
      <c r="G1383" t="s">
        <v>16</v>
      </c>
      <c r="H1383" t="s">
        <v>17</v>
      </c>
      <c r="I1383" t="s">
        <v>33</v>
      </c>
      <c r="J1383" t="s">
        <v>155</v>
      </c>
      <c r="K1383">
        <v>2024</v>
      </c>
      <c r="L1383" t="s">
        <v>51</v>
      </c>
      <c r="M1383" t="s">
        <v>5992</v>
      </c>
      <c r="N1383" t="s">
        <v>5989</v>
      </c>
      <c r="O1383" t="s">
        <v>5993</v>
      </c>
      <c r="P1383" t="s">
        <v>5899</v>
      </c>
      <c r="Q1383" t="s">
        <v>5994</v>
      </c>
      <c r="R1383">
        <v>850</v>
      </c>
      <c r="S1383">
        <v>1200</v>
      </c>
      <c r="T1383">
        <v>0.29170000000000001</v>
      </c>
      <c r="U1383" t="s">
        <v>5901</v>
      </c>
      <c r="V1383">
        <v>6</v>
      </c>
      <c r="W1383" s="1">
        <v>45066</v>
      </c>
      <c r="X1383" t="s">
        <v>5894</v>
      </c>
      <c r="Y1383">
        <v>275</v>
      </c>
      <c r="Z1383">
        <v>92</v>
      </c>
      <c r="AA1383">
        <v>285</v>
      </c>
      <c r="AB1383">
        <v>78</v>
      </c>
      <c r="AC1383">
        <v>10</v>
      </c>
      <c r="AD1383">
        <v>66300</v>
      </c>
      <c r="AE1383" t="s">
        <v>6025</v>
      </c>
      <c r="AF1383" s="1">
        <v>46203</v>
      </c>
      <c r="AG1383" t="s">
        <v>6044</v>
      </c>
      <c r="AH1383" t="s">
        <v>6035</v>
      </c>
      <c r="AI1383" t="s">
        <v>6028</v>
      </c>
      <c r="AJ1383" t="s">
        <v>6925</v>
      </c>
      <c r="AK1383">
        <v>1200</v>
      </c>
      <c r="AL1383">
        <v>68.52</v>
      </c>
      <c r="AM1383">
        <v>1131.48</v>
      </c>
      <c r="AN1383">
        <v>850</v>
      </c>
      <c r="AO1383">
        <v>281.48</v>
      </c>
      <c r="AP1383">
        <v>0.24879999999999999</v>
      </c>
    </row>
    <row r="1384" spans="1:42" hidden="1" x14ac:dyDescent="0.35">
      <c r="A1384" t="s">
        <v>2173</v>
      </c>
      <c r="B1384" s="1">
        <v>45383</v>
      </c>
      <c r="C1384" t="s">
        <v>1209</v>
      </c>
      <c r="D1384" t="s">
        <v>200</v>
      </c>
      <c r="E1384">
        <v>1</v>
      </c>
      <c r="F1384" t="s">
        <v>58</v>
      </c>
      <c r="G1384" t="s">
        <v>16</v>
      </c>
      <c r="H1384" t="s">
        <v>17</v>
      </c>
      <c r="I1384" t="s">
        <v>26</v>
      </c>
      <c r="J1384" t="s">
        <v>44</v>
      </c>
      <c r="K1384">
        <v>2024</v>
      </c>
      <c r="L1384" t="s">
        <v>35</v>
      </c>
      <c r="M1384" t="s">
        <v>5960</v>
      </c>
      <c r="N1384" t="s">
        <v>5949</v>
      </c>
      <c r="O1384" t="s">
        <v>5961</v>
      </c>
      <c r="P1384" t="s">
        <v>5951</v>
      </c>
      <c r="Q1384" t="s">
        <v>5962</v>
      </c>
      <c r="R1384">
        <v>2100</v>
      </c>
      <c r="S1384">
        <v>2800</v>
      </c>
      <c r="T1384">
        <v>0.25</v>
      </c>
      <c r="U1384" t="s">
        <v>5940</v>
      </c>
      <c r="V1384">
        <v>12</v>
      </c>
      <c r="W1384" s="1">
        <v>45378</v>
      </c>
      <c r="X1384" t="s">
        <v>5894</v>
      </c>
      <c r="Y1384">
        <v>198</v>
      </c>
      <c r="Z1384">
        <v>79</v>
      </c>
      <c r="AA1384">
        <v>243</v>
      </c>
      <c r="AB1384">
        <v>87</v>
      </c>
      <c r="AC1384">
        <v>10</v>
      </c>
      <c r="AD1384">
        <v>182700</v>
      </c>
      <c r="AE1384" t="s">
        <v>6025</v>
      </c>
      <c r="AF1384" s="1">
        <v>46203</v>
      </c>
      <c r="AG1384" t="s">
        <v>6507</v>
      </c>
      <c r="AH1384" t="s">
        <v>6035</v>
      </c>
      <c r="AI1384" t="s">
        <v>6028</v>
      </c>
      <c r="AJ1384" t="s">
        <v>6924</v>
      </c>
      <c r="AK1384">
        <v>2800</v>
      </c>
      <c r="AL1384">
        <v>73.36</v>
      </c>
      <c r="AM1384">
        <v>2726.64</v>
      </c>
      <c r="AN1384">
        <v>2100</v>
      </c>
      <c r="AO1384">
        <v>626.64</v>
      </c>
      <c r="AP1384">
        <v>0.2298</v>
      </c>
    </row>
    <row r="1385" spans="1:42" hidden="1" x14ac:dyDescent="0.35">
      <c r="A1385" t="s">
        <v>2174</v>
      </c>
      <c r="B1385" s="1">
        <v>45514</v>
      </c>
      <c r="C1385" t="s">
        <v>1579</v>
      </c>
      <c r="D1385" t="s">
        <v>47</v>
      </c>
      <c r="E1385">
        <v>2</v>
      </c>
      <c r="F1385" t="s">
        <v>15</v>
      </c>
      <c r="G1385" t="s">
        <v>31</v>
      </c>
      <c r="H1385" t="s">
        <v>25</v>
      </c>
      <c r="I1385" t="s">
        <v>26</v>
      </c>
      <c r="J1385" t="s">
        <v>59</v>
      </c>
      <c r="K1385">
        <v>2024</v>
      </c>
      <c r="L1385" t="s">
        <v>60</v>
      </c>
      <c r="M1385" t="s">
        <v>5995</v>
      </c>
      <c r="N1385" t="s">
        <v>5989</v>
      </c>
      <c r="O1385" t="s">
        <v>5996</v>
      </c>
      <c r="P1385" t="s">
        <v>5997</v>
      </c>
      <c r="Q1385" t="s">
        <v>5998</v>
      </c>
      <c r="R1385">
        <v>280</v>
      </c>
      <c r="S1385">
        <v>450</v>
      </c>
      <c r="T1385">
        <v>0.37780000000000002</v>
      </c>
      <c r="U1385" t="s">
        <v>5909</v>
      </c>
      <c r="V1385">
        <v>6</v>
      </c>
      <c r="W1385" s="1">
        <v>45144</v>
      </c>
      <c r="X1385" t="s">
        <v>5894</v>
      </c>
      <c r="Y1385">
        <v>217</v>
      </c>
      <c r="Z1385">
        <v>86</v>
      </c>
      <c r="AA1385">
        <v>212</v>
      </c>
      <c r="AB1385">
        <v>73</v>
      </c>
      <c r="AC1385">
        <v>10</v>
      </c>
      <c r="AD1385">
        <v>20440</v>
      </c>
      <c r="AE1385" t="s">
        <v>6025</v>
      </c>
      <c r="AF1385" s="1">
        <v>46203</v>
      </c>
      <c r="AG1385" t="s">
        <v>6592</v>
      </c>
      <c r="AH1385" t="s">
        <v>6027</v>
      </c>
      <c r="AI1385" t="s">
        <v>6028</v>
      </c>
      <c r="AJ1385" t="s">
        <v>6925</v>
      </c>
      <c r="AK1385">
        <v>900</v>
      </c>
      <c r="AL1385">
        <v>99.54</v>
      </c>
      <c r="AM1385">
        <v>800.46</v>
      </c>
      <c r="AN1385">
        <v>560</v>
      </c>
      <c r="AO1385">
        <v>240.46</v>
      </c>
      <c r="AP1385">
        <v>0.3004</v>
      </c>
    </row>
    <row r="1386" spans="1:42" hidden="1" x14ac:dyDescent="0.35">
      <c r="A1386" t="s">
        <v>2175</v>
      </c>
      <c r="B1386" s="1">
        <v>45355</v>
      </c>
      <c r="C1386" t="s">
        <v>1046</v>
      </c>
      <c r="D1386" t="s">
        <v>205</v>
      </c>
      <c r="E1386">
        <v>2</v>
      </c>
      <c r="F1386" t="s">
        <v>48</v>
      </c>
      <c r="G1386" t="s">
        <v>31</v>
      </c>
      <c r="H1386" t="s">
        <v>32</v>
      </c>
      <c r="I1386" t="s">
        <v>43</v>
      </c>
      <c r="J1386" t="s">
        <v>39</v>
      </c>
      <c r="K1386">
        <v>2024</v>
      </c>
      <c r="L1386" t="s">
        <v>20</v>
      </c>
      <c r="M1386" t="s">
        <v>6003</v>
      </c>
      <c r="N1386" t="s">
        <v>5989</v>
      </c>
      <c r="O1386" t="s">
        <v>6004</v>
      </c>
      <c r="P1386" t="s">
        <v>6005</v>
      </c>
      <c r="Q1386" t="s">
        <v>6006</v>
      </c>
      <c r="R1386">
        <v>420</v>
      </c>
      <c r="S1386">
        <v>650</v>
      </c>
      <c r="T1386">
        <v>0.3538</v>
      </c>
      <c r="U1386" t="s">
        <v>5909</v>
      </c>
      <c r="V1386">
        <v>6</v>
      </c>
      <c r="W1386" s="1">
        <v>45071</v>
      </c>
      <c r="X1386" t="s">
        <v>5894</v>
      </c>
      <c r="Y1386">
        <v>160</v>
      </c>
      <c r="Z1386">
        <v>85</v>
      </c>
      <c r="AA1386">
        <v>167</v>
      </c>
      <c r="AB1386">
        <v>56</v>
      </c>
      <c r="AC1386">
        <v>10</v>
      </c>
      <c r="AD1386">
        <v>23520</v>
      </c>
      <c r="AE1386" t="s">
        <v>6025</v>
      </c>
      <c r="AF1386" s="1">
        <v>46203</v>
      </c>
      <c r="AG1386" t="s">
        <v>6433</v>
      </c>
      <c r="AH1386" t="s">
        <v>6035</v>
      </c>
      <c r="AI1386" t="s">
        <v>6028</v>
      </c>
      <c r="AJ1386" t="s">
        <v>6924</v>
      </c>
      <c r="AK1386">
        <v>1300</v>
      </c>
      <c r="AL1386">
        <v>165.88</v>
      </c>
      <c r="AM1386">
        <v>1134.1199999999999</v>
      </c>
      <c r="AN1386">
        <v>840</v>
      </c>
      <c r="AO1386">
        <v>294.12</v>
      </c>
      <c r="AP1386">
        <v>0.25929999999999997</v>
      </c>
    </row>
    <row r="1387" spans="1:42" hidden="1" x14ac:dyDescent="0.35">
      <c r="A1387" t="s">
        <v>2192</v>
      </c>
      <c r="B1387" s="1">
        <v>45647</v>
      </c>
      <c r="C1387" t="s">
        <v>807</v>
      </c>
      <c r="D1387" t="s">
        <v>14</v>
      </c>
      <c r="E1387">
        <v>1</v>
      </c>
      <c r="F1387" t="s">
        <v>58</v>
      </c>
      <c r="G1387" t="s">
        <v>16</v>
      </c>
      <c r="H1387" t="s">
        <v>17</v>
      </c>
      <c r="I1387" t="s">
        <v>26</v>
      </c>
      <c r="J1387" t="s">
        <v>155</v>
      </c>
      <c r="K1387">
        <v>2024</v>
      </c>
      <c r="L1387" t="s">
        <v>51</v>
      </c>
      <c r="M1387" t="s">
        <v>5934</v>
      </c>
      <c r="N1387" t="s">
        <v>5931</v>
      </c>
      <c r="O1387" t="s">
        <v>5932</v>
      </c>
      <c r="P1387" t="s">
        <v>5891</v>
      </c>
      <c r="Q1387" t="s">
        <v>5935</v>
      </c>
      <c r="R1387">
        <v>10800</v>
      </c>
      <c r="S1387">
        <v>13500</v>
      </c>
      <c r="T1387">
        <v>0.2</v>
      </c>
      <c r="U1387" t="s">
        <v>5893</v>
      </c>
      <c r="V1387">
        <v>12</v>
      </c>
      <c r="W1387" s="1">
        <v>44567</v>
      </c>
      <c r="X1387" t="s">
        <v>5894</v>
      </c>
      <c r="Y1387">
        <v>169</v>
      </c>
      <c r="Z1387">
        <v>68</v>
      </c>
      <c r="AA1387">
        <v>202</v>
      </c>
      <c r="AB1387">
        <v>85</v>
      </c>
      <c r="AC1387">
        <v>10</v>
      </c>
      <c r="AD1387">
        <v>918000</v>
      </c>
      <c r="AE1387" t="s">
        <v>6025</v>
      </c>
      <c r="AF1387" s="1">
        <v>46203</v>
      </c>
      <c r="AG1387" t="s">
        <v>6146</v>
      </c>
      <c r="AH1387" t="s">
        <v>6027</v>
      </c>
      <c r="AI1387" t="s">
        <v>6028</v>
      </c>
      <c r="AJ1387" t="s">
        <v>6925</v>
      </c>
      <c r="AK1387">
        <v>13500</v>
      </c>
      <c r="AL1387">
        <v>923.4</v>
      </c>
      <c r="AM1387">
        <v>12576.6</v>
      </c>
      <c r="AN1387">
        <v>10800</v>
      </c>
      <c r="AO1387">
        <v>1776.6</v>
      </c>
      <c r="AP1387">
        <v>0.14130000000000001</v>
      </c>
    </row>
    <row r="1388" spans="1:42" hidden="1" x14ac:dyDescent="0.35">
      <c r="A1388" t="s">
        <v>2177</v>
      </c>
      <c r="B1388" s="1">
        <v>45386</v>
      </c>
      <c r="C1388" t="s">
        <v>161</v>
      </c>
      <c r="D1388" t="s">
        <v>183</v>
      </c>
      <c r="E1388">
        <v>2</v>
      </c>
      <c r="F1388" t="s">
        <v>58</v>
      </c>
      <c r="G1388" t="s">
        <v>16</v>
      </c>
      <c r="H1388" t="s">
        <v>32</v>
      </c>
      <c r="I1388" t="s">
        <v>33</v>
      </c>
      <c r="J1388" t="s">
        <v>44</v>
      </c>
      <c r="K1388">
        <v>2024</v>
      </c>
      <c r="L1388" t="s">
        <v>35</v>
      </c>
      <c r="M1388" t="s">
        <v>6010</v>
      </c>
      <c r="N1388" t="s">
        <v>5949</v>
      </c>
      <c r="O1388" t="s">
        <v>6011</v>
      </c>
      <c r="P1388" t="s">
        <v>6012</v>
      </c>
      <c r="Q1388" t="s">
        <v>6013</v>
      </c>
      <c r="R1388">
        <v>2700</v>
      </c>
      <c r="S1388">
        <v>3500</v>
      </c>
      <c r="T1388">
        <v>0.2286</v>
      </c>
      <c r="U1388" t="s">
        <v>5920</v>
      </c>
      <c r="V1388">
        <v>12</v>
      </c>
      <c r="W1388" s="1">
        <v>45369</v>
      </c>
      <c r="X1388" t="s">
        <v>5894</v>
      </c>
      <c r="Y1388">
        <v>71</v>
      </c>
      <c r="Z1388">
        <v>95</v>
      </c>
      <c r="AA1388">
        <v>147</v>
      </c>
      <c r="AB1388">
        <v>51</v>
      </c>
      <c r="AC1388">
        <v>10</v>
      </c>
      <c r="AD1388">
        <v>137700</v>
      </c>
      <c r="AE1388" t="s">
        <v>6025</v>
      </c>
      <c r="AF1388" s="1">
        <v>46203</v>
      </c>
      <c r="AG1388" t="s">
        <v>6098</v>
      </c>
      <c r="AH1388" t="s">
        <v>6035</v>
      </c>
      <c r="AI1388" t="s">
        <v>6028</v>
      </c>
      <c r="AJ1388" t="s">
        <v>6924</v>
      </c>
      <c r="AK1388">
        <v>7000</v>
      </c>
      <c r="AL1388">
        <v>601.29999999999995</v>
      </c>
      <c r="AM1388">
        <v>6398.7</v>
      </c>
      <c r="AN1388">
        <v>5400</v>
      </c>
      <c r="AO1388">
        <v>998.7</v>
      </c>
      <c r="AP1388">
        <v>0.15609999999999999</v>
      </c>
    </row>
    <row r="1389" spans="1:42" x14ac:dyDescent="0.35">
      <c r="A1389" t="s">
        <v>2179</v>
      </c>
      <c r="B1389" s="1">
        <v>45375</v>
      </c>
      <c r="C1389" t="s">
        <v>686</v>
      </c>
      <c r="D1389" t="s">
        <v>54</v>
      </c>
      <c r="E1389">
        <v>1</v>
      </c>
      <c r="F1389" t="s">
        <v>128</v>
      </c>
      <c r="G1389" t="s">
        <v>16</v>
      </c>
      <c r="H1389" t="s">
        <v>17</v>
      </c>
      <c r="I1389" t="s">
        <v>18</v>
      </c>
      <c r="J1389" t="s">
        <v>39</v>
      </c>
      <c r="K1389">
        <v>2024</v>
      </c>
      <c r="L1389" t="s">
        <v>20</v>
      </c>
      <c r="M1389" t="s">
        <v>5888</v>
      </c>
      <c r="N1389" t="s">
        <v>5889</v>
      </c>
      <c r="O1389" t="s">
        <v>5890</v>
      </c>
      <c r="P1389" t="s">
        <v>5891</v>
      </c>
      <c r="Q1389" t="s">
        <v>5892</v>
      </c>
      <c r="R1389">
        <v>52000</v>
      </c>
      <c r="S1389">
        <v>65000</v>
      </c>
      <c r="T1389">
        <v>0.2</v>
      </c>
      <c r="U1389" t="s">
        <v>5893</v>
      </c>
      <c r="V1389">
        <v>12</v>
      </c>
      <c r="W1389" s="1">
        <v>45506</v>
      </c>
      <c r="X1389" t="s">
        <v>5894</v>
      </c>
      <c r="Y1389">
        <v>302</v>
      </c>
      <c r="Z1389">
        <v>109</v>
      </c>
      <c r="AA1389">
        <v>415</v>
      </c>
      <c r="AB1389">
        <v>0</v>
      </c>
      <c r="AC1389">
        <v>10</v>
      </c>
      <c r="AD1389">
        <v>0</v>
      </c>
      <c r="AE1389" t="s">
        <v>6029</v>
      </c>
      <c r="AF1389" s="1">
        <v>46203</v>
      </c>
      <c r="AG1389" t="s">
        <v>6401</v>
      </c>
      <c r="AH1389" t="s">
        <v>6035</v>
      </c>
      <c r="AI1389" t="s">
        <v>6028</v>
      </c>
      <c r="AJ1389" t="s">
        <v>6924</v>
      </c>
      <c r="AK1389">
        <v>65000</v>
      </c>
      <c r="AL1389">
        <v>5934.5</v>
      </c>
      <c r="AM1389">
        <v>59065.5</v>
      </c>
      <c r="AN1389">
        <v>52000</v>
      </c>
      <c r="AO1389">
        <v>7065.5</v>
      </c>
      <c r="AP1389">
        <v>0.1196</v>
      </c>
    </row>
    <row r="1390" spans="1:42" hidden="1" x14ac:dyDescent="0.35">
      <c r="A1390" t="s">
        <v>2180</v>
      </c>
      <c r="B1390" s="1">
        <v>45613</v>
      </c>
      <c r="C1390" t="s">
        <v>1109</v>
      </c>
      <c r="D1390" t="s">
        <v>92</v>
      </c>
      <c r="E1390">
        <v>3</v>
      </c>
      <c r="F1390" t="s">
        <v>30</v>
      </c>
      <c r="G1390" t="s">
        <v>16</v>
      </c>
      <c r="H1390" t="s">
        <v>25</v>
      </c>
      <c r="I1390" t="s">
        <v>18</v>
      </c>
      <c r="J1390" t="s">
        <v>50</v>
      </c>
      <c r="K1390">
        <v>2024</v>
      </c>
      <c r="L1390" t="s">
        <v>51</v>
      </c>
      <c r="M1390" t="s">
        <v>5973</v>
      </c>
      <c r="N1390" t="s">
        <v>5974</v>
      </c>
      <c r="O1390" t="s">
        <v>5975</v>
      </c>
      <c r="P1390" t="s">
        <v>5899</v>
      </c>
      <c r="Q1390" t="s">
        <v>5976</v>
      </c>
      <c r="R1390">
        <v>7600</v>
      </c>
      <c r="S1390">
        <v>9800</v>
      </c>
      <c r="T1390">
        <v>0.22450000000000001</v>
      </c>
      <c r="U1390" t="s">
        <v>5901</v>
      </c>
      <c r="V1390">
        <v>36</v>
      </c>
      <c r="W1390" s="1">
        <v>45281</v>
      </c>
      <c r="X1390" t="s">
        <v>5894</v>
      </c>
      <c r="Y1390">
        <v>214</v>
      </c>
      <c r="Z1390">
        <v>101</v>
      </c>
      <c r="AA1390">
        <v>188</v>
      </c>
      <c r="AB1390">
        <v>51</v>
      </c>
      <c r="AC1390">
        <v>10</v>
      </c>
      <c r="AD1390">
        <v>387600</v>
      </c>
      <c r="AE1390" t="s">
        <v>6025</v>
      </c>
      <c r="AF1390" s="1">
        <v>46203</v>
      </c>
      <c r="AG1390" t="s">
        <v>6548</v>
      </c>
      <c r="AH1390" t="s">
        <v>6027</v>
      </c>
      <c r="AI1390" t="s">
        <v>6028</v>
      </c>
      <c r="AJ1390" t="s">
        <v>6925</v>
      </c>
      <c r="AK1390">
        <v>29400</v>
      </c>
      <c r="AL1390">
        <v>44.1</v>
      </c>
      <c r="AM1390">
        <v>29355.9</v>
      </c>
      <c r="AN1390">
        <v>22800</v>
      </c>
      <c r="AO1390">
        <v>6555.9</v>
      </c>
      <c r="AP1390">
        <v>0.2233</v>
      </c>
    </row>
    <row r="1391" spans="1:42" hidden="1" x14ac:dyDescent="0.35">
      <c r="A1391" t="s">
        <v>2181</v>
      </c>
      <c r="B1391" s="1">
        <v>45445</v>
      </c>
      <c r="C1391" t="s">
        <v>157</v>
      </c>
      <c r="D1391" t="s">
        <v>78</v>
      </c>
      <c r="E1391">
        <v>1</v>
      </c>
      <c r="F1391" t="s">
        <v>24</v>
      </c>
      <c r="G1391" t="s">
        <v>96</v>
      </c>
      <c r="H1391" t="s">
        <v>32</v>
      </c>
      <c r="I1391" t="s">
        <v>26</v>
      </c>
      <c r="J1391" t="s">
        <v>34</v>
      </c>
      <c r="K1391">
        <v>2024</v>
      </c>
      <c r="L1391" t="s">
        <v>35</v>
      </c>
      <c r="M1391" t="s">
        <v>5992</v>
      </c>
      <c r="N1391" t="s">
        <v>5989</v>
      </c>
      <c r="O1391" t="s">
        <v>5993</v>
      </c>
      <c r="P1391" t="s">
        <v>5899</v>
      </c>
      <c r="Q1391" t="s">
        <v>5994</v>
      </c>
      <c r="R1391">
        <v>850</v>
      </c>
      <c r="S1391">
        <v>1200</v>
      </c>
      <c r="T1391">
        <v>0.29170000000000001</v>
      </c>
      <c r="U1391" t="s">
        <v>5901</v>
      </c>
      <c r="V1391">
        <v>6</v>
      </c>
      <c r="W1391" s="1">
        <v>45066</v>
      </c>
      <c r="X1391" t="s">
        <v>5894</v>
      </c>
      <c r="Y1391">
        <v>275</v>
      </c>
      <c r="Z1391">
        <v>92</v>
      </c>
      <c r="AA1391">
        <v>285</v>
      </c>
      <c r="AB1391">
        <v>78</v>
      </c>
      <c r="AC1391">
        <v>10</v>
      </c>
      <c r="AD1391">
        <v>66300</v>
      </c>
      <c r="AE1391" t="s">
        <v>6025</v>
      </c>
      <c r="AF1391" s="1">
        <v>46203</v>
      </c>
      <c r="AG1391" t="s">
        <v>6094</v>
      </c>
      <c r="AH1391" t="s">
        <v>6027</v>
      </c>
      <c r="AI1391" t="s">
        <v>6028</v>
      </c>
      <c r="AJ1391" t="s">
        <v>6924</v>
      </c>
      <c r="AK1391">
        <v>1200</v>
      </c>
      <c r="AL1391">
        <v>119.52</v>
      </c>
      <c r="AM1391">
        <v>1080.48</v>
      </c>
      <c r="AN1391">
        <v>850</v>
      </c>
      <c r="AO1391">
        <v>230.48</v>
      </c>
      <c r="AP1391">
        <v>0.21329999999999999</v>
      </c>
    </row>
    <row r="1392" spans="1:42" hidden="1" x14ac:dyDescent="0.35">
      <c r="A1392" t="s">
        <v>2182</v>
      </c>
      <c r="B1392" s="1">
        <v>45459</v>
      </c>
      <c r="C1392" t="s">
        <v>1983</v>
      </c>
      <c r="D1392" t="s">
        <v>100</v>
      </c>
      <c r="E1392">
        <v>2</v>
      </c>
      <c r="F1392" t="s">
        <v>24</v>
      </c>
      <c r="G1392" t="s">
        <v>31</v>
      </c>
      <c r="H1392" t="s">
        <v>32</v>
      </c>
      <c r="I1392" t="s">
        <v>18</v>
      </c>
      <c r="J1392" t="s">
        <v>34</v>
      </c>
      <c r="K1392">
        <v>2024</v>
      </c>
      <c r="L1392" t="s">
        <v>35</v>
      </c>
      <c r="M1392" t="s">
        <v>5941</v>
      </c>
      <c r="N1392" t="s">
        <v>5931</v>
      </c>
      <c r="O1392" t="s">
        <v>5942</v>
      </c>
      <c r="P1392" t="s">
        <v>5938</v>
      </c>
      <c r="Q1392" t="s">
        <v>5943</v>
      </c>
      <c r="R1392">
        <v>9800</v>
      </c>
      <c r="S1392">
        <v>12500</v>
      </c>
      <c r="T1392">
        <v>0.216</v>
      </c>
      <c r="U1392" t="s">
        <v>5940</v>
      </c>
      <c r="V1392">
        <v>6</v>
      </c>
      <c r="W1392" s="1">
        <v>45383</v>
      </c>
      <c r="X1392" t="s">
        <v>5894</v>
      </c>
      <c r="Y1392">
        <v>102</v>
      </c>
      <c r="Z1392">
        <v>94</v>
      </c>
      <c r="AA1392">
        <v>142</v>
      </c>
      <c r="AB1392">
        <v>76</v>
      </c>
      <c r="AC1392">
        <v>10</v>
      </c>
      <c r="AD1392">
        <v>744800</v>
      </c>
      <c r="AE1392" t="s">
        <v>6025</v>
      </c>
      <c r="AF1392" s="1">
        <v>46203</v>
      </c>
      <c r="AG1392" t="s">
        <v>6698</v>
      </c>
      <c r="AH1392" t="s">
        <v>6035</v>
      </c>
      <c r="AI1392" t="s">
        <v>6028</v>
      </c>
      <c r="AJ1392" t="s">
        <v>6924</v>
      </c>
      <c r="AK1392">
        <v>25000</v>
      </c>
      <c r="AL1392">
        <v>1112.5</v>
      </c>
      <c r="AM1392">
        <v>23887.5</v>
      </c>
      <c r="AN1392">
        <v>19600</v>
      </c>
      <c r="AO1392">
        <v>4287.5</v>
      </c>
      <c r="AP1392">
        <v>0.17949999999999999</v>
      </c>
    </row>
    <row r="1393" spans="1:42" hidden="1" x14ac:dyDescent="0.35">
      <c r="A1393" t="s">
        <v>2183</v>
      </c>
      <c r="B1393" s="1">
        <v>45330</v>
      </c>
      <c r="C1393" t="s">
        <v>494</v>
      </c>
      <c r="D1393" t="s">
        <v>173</v>
      </c>
      <c r="E1393">
        <v>1</v>
      </c>
      <c r="F1393" t="s">
        <v>58</v>
      </c>
      <c r="G1393" t="s">
        <v>31</v>
      </c>
      <c r="H1393" t="s">
        <v>25</v>
      </c>
      <c r="I1393" t="s">
        <v>26</v>
      </c>
      <c r="J1393" t="s">
        <v>19</v>
      </c>
      <c r="K1393">
        <v>2024</v>
      </c>
      <c r="L1393" t="s">
        <v>20</v>
      </c>
      <c r="M1393" t="s">
        <v>5904</v>
      </c>
      <c r="N1393" t="s">
        <v>5889</v>
      </c>
      <c r="O1393" t="s">
        <v>5898</v>
      </c>
      <c r="P1393" t="s">
        <v>5899</v>
      </c>
      <c r="Q1393" t="s">
        <v>5905</v>
      </c>
      <c r="R1393">
        <v>12500</v>
      </c>
      <c r="S1393">
        <v>15500</v>
      </c>
      <c r="T1393">
        <v>0.19350000000000001</v>
      </c>
      <c r="U1393" t="s">
        <v>5901</v>
      </c>
      <c r="V1393">
        <v>12</v>
      </c>
      <c r="W1393" s="1">
        <v>45140</v>
      </c>
      <c r="X1393" t="s">
        <v>5894</v>
      </c>
      <c r="Y1393">
        <v>313</v>
      </c>
      <c r="Z1393">
        <v>58</v>
      </c>
      <c r="AA1393">
        <v>294</v>
      </c>
      <c r="AB1393">
        <v>65</v>
      </c>
      <c r="AC1393">
        <v>10</v>
      </c>
      <c r="AD1393">
        <v>812500</v>
      </c>
      <c r="AE1393" t="s">
        <v>6025</v>
      </c>
      <c r="AF1393" s="1">
        <v>46203</v>
      </c>
      <c r="AG1393" t="s">
        <v>6303</v>
      </c>
      <c r="AH1393" t="s">
        <v>6035</v>
      </c>
      <c r="AI1393" t="s">
        <v>6028</v>
      </c>
      <c r="AJ1393" t="s">
        <v>6924</v>
      </c>
      <c r="AK1393">
        <v>15500</v>
      </c>
      <c r="AL1393">
        <v>1922</v>
      </c>
      <c r="AM1393">
        <v>13578</v>
      </c>
      <c r="AN1393">
        <v>12500</v>
      </c>
      <c r="AO1393">
        <v>1078</v>
      </c>
      <c r="AP1393">
        <v>7.9399999999999998E-2</v>
      </c>
    </row>
    <row r="1394" spans="1:42" x14ac:dyDescent="0.35">
      <c r="A1394" t="s">
        <v>2185</v>
      </c>
      <c r="B1394" s="1">
        <v>45507</v>
      </c>
      <c r="C1394" t="s">
        <v>688</v>
      </c>
      <c r="D1394" t="s">
        <v>42</v>
      </c>
      <c r="E1394">
        <v>4</v>
      </c>
      <c r="F1394" t="s">
        <v>24</v>
      </c>
      <c r="G1394" t="s">
        <v>31</v>
      </c>
      <c r="H1394" t="s">
        <v>25</v>
      </c>
      <c r="I1394" t="s">
        <v>43</v>
      </c>
      <c r="J1394" t="s">
        <v>59</v>
      </c>
      <c r="K1394">
        <v>2024</v>
      </c>
      <c r="L1394" t="s">
        <v>60</v>
      </c>
      <c r="M1394" t="s">
        <v>5897</v>
      </c>
      <c r="N1394" t="s">
        <v>5889</v>
      </c>
      <c r="O1394" t="s">
        <v>5898</v>
      </c>
      <c r="P1394" t="s">
        <v>5899</v>
      </c>
      <c r="Q1394" t="s">
        <v>5900</v>
      </c>
      <c r="R1394">
        <v>31000</v>
      </c>
      <c r="S1394">
        <v>38000</v>
      </c>
      <c r="T1394">
        <v>0.1842</v>
      </c>
      <c r="U1394" t="s">
        <v>5901</v>
      </c>
      <c r="V1394">
        <v>12</v>
      </c>
      <c r="W1394" s="1">
        <v>45246</v>
      </c>
      <c r="X1394" t="s">
        <v>5894</v>
      </c>
      <c r="Y1394">
        <v>278</v>
      </c>
      <c r="Z1394">
        <v>80</v>
      </c>
      <c r="AA1394">
        <v>346</v>
      </c>
      <c r="AB1394">
        <v>0</v>
      </c>
      <c r="AC1394">
        <v>10</v>
      </c>
      <c r="AD1394">
        <v>0</v>
      </c>
      <c r="AE1394" t="s">
        <v>6029</v>
      </c>
      <c r="AF1394" s="1">
        <v>46203</v>
      </c>
      <c r="AG1394" t="s">
        <v>6402</v>
      </c>
      <c r="AH1394" t="s">
        <v>6035</v>
      </c>
      <c r="AI1394" t="s">
        <v>6028</v>
      </c>
      <c r="AJ1394" t="s">
        <v>6925</v>
      </c>
      <c r="AK1394">
        <v>152000</v>
      </c>
      <c r="AL1394">
        <v>14668</v>
      </c>
      <c r="AM1394">
        <v>137332</v>
      </c>
      <c r="AN1394">
        <v>124000</v>
      </c>
      <c r="AO1394">
        <v>13332</v>
      </c>
      <c r="AP1394">
        <v>9.7100000000000006E-2</v>
      </c>
    </row>
    <row r="1395" spans="1:42" hidden="1" x14ac:dyDescent="0.35">
      <c r="A1395" t="s">
        <v>2186</v>
      </c>
      <c r="B1395" s="1">
        <v>45347</v>
      </c>
      <c r="C1395" t="s">
        <v>358</v>
      </c>
      <c r="D1395" t="s">
        <v>95</v>
      </c>
      <c r="E1395">
        <v>1</v>
      </c>
      <c r="F1395" t="s">
        <v>30</v>
      </c>
      <c r="G1395" t="s">
        <v>96</v>
      </c>
      <c r="H1395" t="s">
        <v>17</v>
      </c>
      <c r="I1395" t="s">
        <v>33</v>
      </c>
      <c r="J1395" t="s">
        <v>19</v>
      </c>
      <c r="K1395">
        <v>2024</v>
      </c>
      <c r="L1395" t="s">
        <v>20</v>
      </c>
      <c r="M1395" t="s">
        <v>5948</v>
      </c>
      <c r="N1395" t="s">
        <v>5949</v>
      </c>
      <c r="O1395" t="s">
        <v>5950</v>
      </c>
      <c r="P1395" t="s">
        <v>5951</v>
      </c>
      <c r="Q1395" t="s">
        <v>5952</v>
      </c>
      <c r="R1395">
        <v>2900</v>
      </c>
      <c r="S1395">
        <v>3800</v>
      </c>
      <c r="T1395">
        <v>0.23680000000000001</v>
      </c>
      <c r="U1395" t="s">
        <v>5940</v>
      </c>
      <c r="V1395">
        <v>12</v>
      </c>
      <c r="W1395" s="1">
        <v>45359</v>
      </c>
      <c r="X1395" t="s">
        <v>5894</v>
      </c>
      <c r="Y1395">
        <v>220</v>
      </c>
      <c r="Z1395">
        <v>49</v>
      </c>
      <c r="AA1395">
        <v>227</v>
      </c>
      <c r="AB1395">
        <v>23</v>
      </c>
      <c r="AC1395">
        <v>10</v>
      </c>
      <c r="AD1395">
        <v>66700</v>
      </c>
      <c r="AE1395" t="s">
        <v>6025</v>
      </c>
      <c r="AF1395" s="1">
        <v>46203</v>
      </c>
      <c r="AG1395" t="s">
        <v>6229</v>
      </c>
      <c r="AH1395" t="s">
        <v>6035</v>
      </c>
      <c r="AI1395" t="s">
        <v>6028</v>
      </c>
      <c r="AJ1395" t="s">
        <v>6924</v>
      </c>
      <c r="AK1395">
        <v>3800</v>
      </c>
      <c r="AL1395">
        <v>256.5</v>
      </c>
      <c r="AM1395">
        <v>3543.5</v>
      </c>
      <c r="AN1395">
        <v>2900</v>
      </c>
      <c r="AO1395">
        <v>643.5</v>
      </c>
      <c r="AP1395">
        <v>0.18160000000000001</v>
      </c>
    </row>
    <row r="1396" spans="1:42" hidden="1" x14ac:dyDescent="0.35">
      <c r="A1396" t="s">
        <v>2188</v>
      </c>
      <c r="B1396" s="1">
        <v>45356</v>
      </c>
      <c r="C1396" t="s">
        <v>2189</v>
      </c>
      <c r="D1396" t="s">
        <v>216</v>
      </c>
      <c r="E1396">
        <v>2</v>
      </c>
      <c r="F1396" t="s">
        <v>58</v>
      </c>
      <c r="G1396" t="s">
        <v>71</v>
      </c>
      <c r="H1396" t="s">
        <v>17</v>
      </c>
      <c r="I1396" t="s">
        <v>43</v>
      </c>
      <c r="J1396" t="s">
        <v>39</v>
      </c>
      <c r="K1396">
        <v>2024</v>
      </c>
      <c r="L1396" t="s">
        <v>20</v>
      </c>
      <c r="M1396" t="s">
        <v>5999</v>
      </c>
      <c r="N1396" t="s">
        <v>5989</v>
      </c>
      <c r="O1396" t="s">
        <v>6000</v>
      </c>
      <c r="P1396" t="s">
        <v>6001</v>
      </c>
      <c r="Q1396" t="s">
        <v>6002</v>
      </c>
      <c r="R1396">
        <v>300</v>
      </c>
      <c r="S1396">
        <v>500</v>
      </c>
      <c r="T1396">
        <v>0.4</v>
      </c>
      <c r="U1396" t="s">
        <v>5940</v>
      </c>
      <c r="V1396">
        <v>3</v>
      </c>
      <c r="W1396" s="1">
        <v>45115</v>
      </c>
      <c r="X1396" t="s">
        <v>5894</v>
      </c>
      <c r="Y1396">
        <v>197</v>
      </c>
      <c r="Z1396">
        <v>100</v>
      </c>
      <c r="AA1396">
        <v>205</v>
      </c>
      <c r="AB1396">
        <v>66</v>
      </c>
      <c r="AC1396">
        <v>10</v>
      </c>
      <c r="AD1396">
        <v>19800</v>
      </c>
      <c r="AE1396" t="s">
        <v>6025</v>
      </c>
      <c r="AF1396" s="1">
        <v>46203</v>
      </c>
      <c r="AG1396" t="s">
        <v>6750</v>
      </c>
      <c r="AH1396" t="s">
        <v>6027</v>
      </c>
      <c r="AI1396" t="s">
        <v>6028</v>
      </c>
      <c r="AJ1396" t="s">
        <v>6924</v>
      </c>
      <c r="AK1396">
        <v>1000</v>
      </c>
      <c r="AL1396">
        <v>23</v>
      </c>
      <c r="AM1396">
        <v>977</v>
      </c>
      <c r="AN1396">
        <v>600</v>
      </c>
      <c r="AO1396">
        <v>377</v>
      </c>
      <c r="AP1396">
        <v>0.38590000000000002</v>
      </c>
    </row>
    <row r="1397" spans="1:42" hidden="1" x14ac:dyDescent="0.35">
      <c r="A1397" t="s">
        <v>2187</v>
      </c>
      <c r="B1397" s="1">
        <v>45470</v>
      </c>
      <c r="C1397" t="s">
        <v>1855</v>
      </c>
      <c r="D1397" t="s">
        <v>74</v>
      </c>
      <c r="E1397">
        <v>1</v>
      </c>
      <c r="F1397" t="s">
        <v>24</v>
      </c>
      <c r="G1397" t="s">
        <v>16</v>
      </c>
      <c r="H1397" t="s">
        <v>25</v>
      </c>
      <c r="I1397" t="s">
        <v>43</v>
      </c>
      <c r="J1397" t="s">
        <v>34</v>
      </c>
      <c r="K1397">
        <v>2024</v>
      </c>
      <c r="L1397" t="s">
        <v>35</v>
      </c>
      <c r="M1397" t="s">
        <v>5963</v>
      </c>
      <c r="N1397" t="s">
        <v>5949</v>
      </c>
      <c r="O1397" t="s">
        <v>5964</v>
      </c>
      <c r="P1397" t="s">
        <v>5951</v>
      </c>
      <c r="Q1397" t="s">
        <v>5965</v>
      </c>
      <c r="R1397">
        <v>5700</v>
      </c>
      <c r="S1397">
        <v>7500</v>
      </c>
      <c r="T1397">
        <v>0.24</v>
      </c>
      <c r="U1397" t="s">
        <v>5940</v>
      </c>
      <c r="V1397">
        <v>12</v>
      </c>
      <c r="W1397" s="1">
        <v>44865</v>
      </c>
      <c r="X1397" t="s">
        <v>5894</v>
      </c>
      <c r="Y1397">
        <v>145</v>
      </c>
      <c r="Z1397">
        <v>60</v>
      </c>
      <c r="AA1397">
        <v>189</v>
      </c>
      <c r="AB1397">
        <v>10</v>
      </c>
      <c r="AC1397">
        <v>10</v>
      </c>
      <c r="AD1397">
        <v>57000</v>
      </c>
      <c r="AE1397" t="s">
        <v>6025</v>
      </c>
      <c r="AF1397" s="1">
        <v>46203</v>
      </c>
      <c r="AG1397" t="s">
        <v>6670</v>
      </c>
      <c r="AH1397" t="s">
        <v>6027</v>
      </c>
      <c r="AI1397" t="s">
        <v>6028</v>
      </c>
      <c r="AJ1397" t="s">
        <v>6924</v>
      </c>
      <c r="AK1397">
        <v>7500</v>
      </c>
      <c r="AL1397">
        <v>462</v>
      </c>
      <c r="AM1397">
        <v>7038</v>
      </c>
      <c r="AN1397">
        <v>5700</v>
      </c>
      <c r="AO1397">
        <v>1338</v>
      </c>
      <c r="AP1397">
        <v>0.19009999999999999</v>
      </c>
    </row>
    <row r="1398" spans="1:42" hidden="1" x14ac:dyDescent="0.35">
      <c r="A1398" t="s">
        <v>2190</v>
      </c>
      <c r="B1398" s="1">
        <v>45326</v>
      </c>
      <c r="C1398" t="s">
        <v>782</v>
      </c>
      <c r="D1398" t="s">
        <v>377</v>
      </c>
      <c r="E1398">
        <v>2</v>
      </c>
      <c r="F1398" t="s">
        <v>58</v>
      </c>
      <c r="G1398" t="s">
        <v>31</v>
      </c>
      <c r="H1398" t="s">
        <v>32</v>
      </c>
      <c r="I1398" t="s">
        <v>43</v>
      </c>
      <c r="J1398" t="s">
        <v>19</v>
      </c>
      <c r="K1398">
        <v>2024</v>
      </c>
      <c r="L1398" t="s">
        <v>20</v>
      </c>
      <c r="M1398" t="s">
        <v>6007</v>
      </c>
      <c r="N1398" t="s">
        <v>5889</v>
      </c>
      <c r="O1398" t="s">
        <v>6008</v>
      </c>
      <c r="P1398" t="s">
        <v>5899</v>
      </c>
      <c r="Q1398" t="s">
        <v>6009</v>
      </c>
      <c r="R1398">
        <v>12000</v>
      </c>
      <c r="S1398">
        <v>15000</v>
      </c>
      <c r="T1398">
        <v>0.2</v>
      </c>
      <c r="U1398" t="s">
        <v>5901</v>
      </c>
      <c r="V1398">
        <v>12</v>
      </c>
      <c r="W1398" s="1">
        <v>45557</v>
      </c>
      <c r="X1398" t="s">
        <v>5894</v>
      </c>
      <c r="Y1398">
        <v>118</v>
      </c>
      <c r="Z1398">
        <v>87</v>
      </c>
      <c r="AA1398">
        <v>209</v>
      </c>
      <c r="AB1398">
        <v>10</v>
      </c>
      <c r="AC1398">
        <v>10</v>
      </c>
      <c r="AD1398">
        <v>120000</v>
      </c>
      <c r="AE1398" t="s">
        <v>6025</v>
      </c>
      <c r="AF1398" s="1">
        <v>46203</v>
      </c>
      <c r="AG1398" t="s">
        <v>6436</v>
      </c>
      <c r="AH1398" t="s">
        <v>6027</v>
      </c>
      <c r="AI1398" t="s">
        <v>6028</v>
      </c>
      <c r="AJ1398" t="s">
        <v>6924</v>
      </c>
      <c r="AK1398">
        <v>30000</v>
      </c>
      <c r="AL1398">
        <v>801</v>
      </c>
      <c r="AM1398">
        <v>29199</v>
      </c>
      <c r="AN1398">
        <v>24000</v>
      </c>
      <c r="AO1398">
        <v>5199</v>
      </c>
      <c r="AP1398">
        <v>0.17810000000000001</v>
      </c>
    </row>
    <row r="1399" spans="1:42" hidden="1" x14ac:dyDescent="0.35">
      <c r="A1399" t="s">
        <v>2193</v>
      </c>
      <c r="B1399" s="1">
        <v>45397</v>
      </c>
      <c r="C1399" t="s">
        <v>979</v>
      </c>
      <c r="D1399" t="s">
        <v>183</v>
      </c>
      <c r="E1399">
        <v>1</v>
      </c>
      <c r="F1399" t="s">
        <v>128</v>
      </c>
      <c r="G1399" t="s">
        <v>71</v>
      </c>
      <c r="H1399" t="s">
        <v>32</v>
      </c>
      <c r="I1399" t="s">
        <v>33</v>
      </c>
      <c r="J1399" t="s">
        <v>44</v>
      </c>
      <c r="K1399">
        <v>2024</v>
      </c>
      <c r="L1399" t="s">
        <v>35</v>
      </c>
      <c r="M1399" t="s">
        <v>6010</v>
      </c>
      <c r="N1399" t="s">
        <v>5949</v>
      </c>
      <c r="O1399" t="s">
        <v>6011</v>
      </c>
      <c r="P1399" t="s">
        <v>6012</v>
      </c>
      <c r="Q1399" t="s">
        <v>6013</v>
      </c>
      <c r="R1399">
        <v>2700</v>
      </c>
      <c r="S1399">
        <v>3500</v>
      </c>
      <c r="T1399">
        <v>0.2286</v>
      </c>
      <c r="U1399" t="s">
        <v>5920</v>
      </c>
      <c r="V1399">
        <v>12</v>
      </c>
      <c r="W1399" s="1">
        <v>45369</v>
      </c>
      <c r="X1399" t="s">
        <v>5894</v>
      </c>
      <c r="Y1399">
        <v>71</v>
      </c>
      <c r="Z1399">
        <v>95</v>
      </c>
      <c r="AA1399">
        <v>147</v>
      </c>
      <c r="AB1399">
        <v>51</v>
      </c>
      <c r="AC1399">
        <v>10</v>
      </c>
      <c r="AD1399">
        <v>137700</v>
      </c>
      <c r="AE1399" t="s">
        <v>6025</v>
      </c>
      <c r="AF1399" s="1">
        <v>46203</v>
      </c>
      <c r="AG1399" t="s">
        <v>6502</v>
      </c>
      <c r="AH1399" t="s">
        <v>6027</v>
      </c>
      <c r="AI1399" t="s">
        <v>6028</v>
      </c>
      <c r="AJ1399" t="s">
        <v>6924</v>
      </c>
      <c r="AK1399">
        <v>3500</v>
      </c>
      <c r="AL1399">
        <v>49.7</v>
      </c>
      <c r="AM1399">
        <v>3450.3</v>
      </c>
      <c r="AN1399">
        <v>2700</v>
      </c>
      <c r="AO1399">
        <v>750.3</v>
      </c>
      <c r="AP1399">
        <v>0.2175</v>
      </c>
    </row>
    <row r="1400" spans="1:42" hidden="1" x14ac:dyDescent="0.35">
      <c r="A1400" t="s">
        <v>2194</v>
      </c>
      <c r="B1400" s="1">
        <v>45421</v>
      </c>
      <c r="C1400" t="s">
        <v>1414</v>
      </c>
      <c r="D1400" t="s">
        <v>118</v>
      </c>
      <c r="E1400">
        <v>1</v>
      </c>
      <c r="F1400" t="s">
        <v>24</v>
      </c>
      <c r="G1400" t="s">
        <v>16</v>
      </c>
      <c r="H1400" t="s">
        <v>25</v>
      </c>
      <c r="I1400" t="s">
        <v>33</v>
      </c>
      <c r="J1400" t="s">
        <v>75</v>
      </c>
      <c r="K1400">
        <v>2024</v>
      </c>
      <c r="L1400" t="s">
        <v>35</v>
      </c>
      <c r="M1400" t="s">
        <v>5902</v>
      </c>
      <c r="N1400" t="s">
        <v>5889</v>
      </c>
      <c r="O1400" t="s">
        <v>5898</v>
      </c>
      <c r="P1400" t="s">
        <v>5899</v>
      </c>
      <c r="Q1400" t="s">
        <v>5903</v>
      </c>
      <c r="R1400">
        <v>74000</v>
      </c>
      <c r="S1400">
        <v>88000</v>
      </c>
      <c r="T1400">
        <v>0.15909999999999999</v>
      </c>
      <c r="U1400" t="s">
        <v>5901</v>
      </c>
      <c r="V1400">
        <v>12</v>
      </c>
      <c r="W1400" s="1">
        <v>45459</v>
      </c>
      <c r="X1400" t="s">
        <v>5894</v>
      </c>
      <c r="Y1400">
        <v>214</v>
      </c>
      <c r="Z1400">
        <v>97</v>
      </c>
      <c r="AA1400">
        <v>218</v>
      </c>
      <c r="AB1400">
        <v>43</v>
      </c>
      <c r="AC1400">
        <v>10</v>
      </c>
      <c r="AD1400">
        <v>3182000</v>
      </c>
      <c r="AE1400" t="s">
        <v>6025</v>
      </c>
      <c r="AF1400" s="1">
        <v>46203</v>
      </c>
      <c r="AG1400" t="s">
        <v>6579</v>
      </c>
      <c r="AH1400" t="s">
        <v>6027</v>
      </c>
      <c r="AI1400" t="s">
        <v>6028</v>
      </c>
      <c r="AJ1400" t="s">
        <v>6924</v>
      </c>
      <c r="AK1400">
        <v>88000</v>
      </c>
      <c r="AL1400">
        <v>5843.2</v>
      </c>
      <c r="AM1400">
        <v>82156.800000000003</v>
      </c>
      <c r="AN1400">
        <v>74000</v>
      </c>
      <c r="AO1400">
        <v>8156.8</v>
      </c>
      <c r="AP1400">
        <v>9.9299999999999999E-2</v>
      </c>
    </row>
    <row r="1401" spans="1:42" hidden="1" x14ac:dyDescent="0.35">
      <c r="A1401" t="s">
        <v>2195</v>
      </c>
      <c r="B1401" s="1">
        <v>45621</v>
      </c>
      <c r="C1401" t="s">
        <v>768</v>
      </c>
      <c r="D1401" t="s">
        <v>216</v>
      </c>
      <c r="E1401">
        <v>2</v>
      </c>
      <c r="F1401" t="s">
        <v>58</v>
      </c>
      <c r="G1401" t="s">
        <v>31</v>
      </c>
      <c r="H1401" t="s">
        <v>32</v>
      </c>
      <c r="I1401" t="s">
        <v>43</v>
      </c>
      <c r="J1401" t="s">
        <v>50</v>
      </c>
      <c r="K1401">
        <v>2024</v>
      </c>
      <c r="L1401" t="s">
        <v>51</v>
      </c>
      <c r="M1401" t="s">
        <v>5999</v>
      </c>
      <c r="N1401" t="s">
        <v>5989</v>
      </c>
      <c r="O1401" t="s">
        <v>6000</v>
      </c>
      <c r="P1401" t="s">
        <v>6001</v>
      </c>
      <c r="Q1401" t="s">
        <v>6002</v>
      </c>
      <c r="R1401">
        <v>300</v>
      </c>
      <c r="S1401">
        <v>500</v>
      </c>
      <c r="T1401">
        <v>0.4</v>
      </c>
      <c r="U1401" t="s">
        <v>5940</v>
      </c>
      <c r="V1401">
        <v>3</v>
      </c>
      <c r="W1401" s="1">
        <v>45115</v>
      </c>
      <c r="X1401" t="s">
        <v>5894</v>
      </c>
      <c r="Y1401">
        <v>197</v>
      </c>
      <c r="Z1401">
        <v>100</v>
      </c>
      <c r="AA1401">
        <v>205</v>
      </c>
      <c r="AB1401">
        <v>66</v>
      </c>
      <c r="AC1401">
        <v>10</v>
      </c>
      <c r="AD1401">
        <v>19800</v>
      </c>
      <c r="AE1401" t="s">
        <v>6025</v>
      </c>
      <c r="AF1401" s="1">
        <v>46203</v>
      </c>
      <c r="AG1401" t="s">
        <v>6412</v>
      </c>
      <c r="AH1401" t="s">
        <v>6027</v>
      </c>
      <c r="AI1401" t="s">
        <v>6028</v>
      </c>
      <c r="AJ1401" t="s">
        <v>6925</v>
      </c>
      <c r="AK1401">
        <v>1000</v>
      </c>
      <c r="AL1401">
        <v>95.3</v>
      </c>
      <c r="AM1401">
        <v>904.7</v>
      </c>
      <c r="AN1401">
        <v>600</v>
      </c>
      <c r="AO1401">
        <v>304.7</v>
      </c>
      <c r="AP1401">
        <v>0.33679999999999999</v>
      </c>
    </row>
    <row r="1402" spans="1:42" hidden="1" x14ac:dyDescent="0.35">
      <c r="A1402" t="s">
        <v>2196</v>
      </c>
      <c r="B1402" s="1">
        <v>45606</v>
      </c>
      <c r="C1402" t="s">
        <v>1056</v>
      </c>
      <c r="D1402" t="s">
        <v>140</v>
      </c>
      <c r="E1402">
        <v>1</v>
      </c>
      <c r="F1402" t="s">
        <v>58</v>
      </c>
      <c r="G1402" t="s">
        <v>16</v>
      </c>
      <c r="H1402" t="s">
        <v>32</v>
      </c>
      <c r="I1402" t="s">
        <v>18</v>
      </c>
      <c r="J1402" t="s">
        <v>50</v>
      </c>
      <c r="K1402">
        <v>2024</v>
      </c>
      <c r="L1402" t="s">
        <v>51</v>
      </c>
      <c r="M1402" t="s">
        <v>5944</v>
      </c>
      <c r="N1402" t="s">
        <v>5931</v>
      </c>
      <c r="O1402" t="s">
        <v>5945</v>
      </c>
      <c r="P1402" t="s">
        <v>5946</v>
      </c>
      <c r="Q1402" t="s">
        <v>5947</v>
      </c>
      <c r="R1402">
        <v>6500</v>
      </c>
      <c r="S1402">
        <v>8500</v>
      </c>
      <c r="T1402">
        <v>0.23530000000000001</v>
      </c>
      <c r="U1402" t="s">
        <v>5940</v>
      </c>
      <c r="V1402">
        <v>6</v>
      </c>
      <c r="W1402" s="1">
        <v>44693</v>
      </c>
      <c r="X1402" t="s">
        <v>5894</v>
      </c>
      <c r="Y1402">
        <v>116</v>
      </c>
      <c r="Z1402">
        <v>117</v>
      </c>
      <c r="AA1402">
        <v>124</v>
      </c>
      <c r="AB1402">
        <v>67</v>
      </c>
      <c r="AC1402">
        <v>10</v>
      </c>
      <c r="AD1402">
        <v>435500</v>
      </c>
      <c r="AE1402" t="s">
        <v>6025</v>
      </c>
      <c r="AF1402" s="1">
        <v>46203</v>
      </c>
      <c r="AG1402" t="s">
        <v>6529</v>
      </c>
      <c r="AH1402" t="s">
        <v>6027</v>
      </c>
      <c r="AI1402" t="s">
        <v>6028</v>
      </c>
      <c r="AJ1402" t="s">
        <v>6925</v>
      </c>
      <c r="AK1402">
        <v>8500</v>
      </c>
      <c r="AL1402">
        <v>782</v>
      </c>
      <c r="AM1402">
        <v>7718</v>
      </c>
      <c r="AN1402">
        <v>6500</v>
      </c>
      <c r="AO1402">
        <v>1218</v>
      </c>
      <c r="AP1402">
        <v>0.1578</v>
      </c>
    </row>
    <row r="1403" spans="1:42" x14ac:dyDescent="0.35">
      <c r="A1403" t="s">
        <v>2197</v>
      </c>
      <c r="B1403" s="1">
        <v>45383</v>
      </c>
      <c r="C1403" t="s">
        <v>2198</v>
      </c>
      <c r="D1403" t="s">
        <v>54</v>
      </c>
      <c r="E1403">
        <v>5</v>
      </c>
      <c r="F1403" t="s">
        <v>24</v>
      </c>
      <c r="G1403" t="s">
        <v>16</v>
      </c>
      <c r="H1403" t="s">
        <v>32</v>
      </c>
      <c r="I1403" t="s">
        <v>43</v>
      </c>
      <c r="J1403" t="s">
        <v>44</v>
      </c>
      <c r="K1403">
        <v>2024</v>
      </c>
      <c r="L1403" t="s">
        <v>35</v>
      </c>
      <c r="M1403" t="s">
        <v>5888</v>
      </c>
      <c r="N1403" t="s">
        <v>5889</v>
      </c>
      <c r="O1403" t="s">
        <v>5890</v>
      </c>
      <c r="P1403" t="s">
        <v>5891</v>
      </c>
      <c r="Q1403" t="s">
        <v>5892</v>
      </c>
      <c r="R1403">
        <v>52000</v>
      </c>
      <c r="S1403">
        <v>65000</v>
      </c>
      <c r="T1403">
        <v>0.2</v>
      </c>
      <c r="U1403" t="s">
        <v>5893</v>
      </c>
      <c r="V1403">
        <v>12</v>
      </c>
      <c r="W1403" s="1">
        <v>45506</v>
      </c>
      <c r="X1403" t="s">
        <v>5894</v>
      </c>
      <c r="Y1403">
        <v>302</v>
      </c>
      <c r="Z1403">
        <v>109</v>
      </c>
      <c r="AA1403">
        <v>415</v>
      </c>
      <c r="AB1403">
        <v>0</v>
      </c>
      <c r="AC1403">
        <v>10</v>
      </c>
      <c r="AD1403">
        <v>0</v>
      </c>
      <c r="AE1403" t="s">
        <v>6029</v>
      </c>
      <c r="AF1403" s="1">
        <v>46203</v>
      </c>
      <c r="AG1403" t="s">
        <v>6752</v>
      </c>
      <c r="AH1403" t="s">
        <v>6035</v>
      </c>
      <c r="AI1403" t="s">
        <v>6028</v>
      </c>
      <c r="AJ1403" t="s">
        <v>6924</v>
      </c>
      <c r="AK1403">
        <v>325000</v>
      </c>
      <c r="AL1403">
        <v>19435</v>
      </c>
      <c r="AM1403">
        <v>305565</v>
      </c>
      <c r="AN1403">
        <v>260000</v>
      </c>
      <c r="AO1403">
        <v>45565</v>
      </c>
      <c r="AP1403">
        <v>0.14910000000000001</v>
      </c>
    </row>
    <row r="1404" spans="1:42" hidden="1" x14ac:dyDescent="0.35">
      <c r="A1404" t="s">
        <v>2199</v>
      </c>
      <c r="B1404" s="1">
        <v>45600</v>
      </c>
      <c r="C1404" t="s">
        <v>740</v>
      </c>
      <c r="D1404" t="s">
        <v>180</v>
      </c>
      <c r="E1404">
        <v>1</v>
      </c>
      <c r="F1404" t="s">
        <v>24</v>
      </c>
      <c r="G1404" t="s">
        <v>16</v>
      </c>
      <c r="H1404" t="s">
        <v>25</v>
      </c>
      <c r="I1404" t="s">
        <v>43</v>
      </c>
      <c r="J1404" t="s">
        <v>50</v>
      </c>
      <c r="K1404">
        <v>2024</v>
      </c>
      <c r="L1404" t="s">
        <v>51</v>
      </c>
      <c r="M1404" t="s">
        <v>5956</v>
      </c>
      <c r="N1404" t="s">
        <v>5949</v>
      </c>
      <c r="O1404" t="s">
        <v>5957</v>
      </c>
      <c r="P1404" t="s">
        <v>5958</v>
      </c>
      <c r="Q1404" t="s">
        <v>5959</v>
      </c>
      <c r="R1404">
        <v>3100</v>
      </c>
      <c r="S1404">
        <v>4200</v>
      </c>
      <c r="T1404">
        <v>0.26190000000000002</v>
      </c>
      <c r="U1404" t="s">
        <v>5909</v>
      </c>
      <c r="V1404">
        <v>12</v>
      </c>
      <c r="W1404" s="1">
        <v>45029</v>
      </c>
      <c r="X1404" t="s">
        <v>5894</v>
      </c>
      <c r="Y1404">
        <v>165</v>
      </c>
      <c r="Z1404">
        <v>119</v>
      </c>
      <c r="AA1404">
        <v>218</v>
      </c>
      <c r="AB1404">
        <v>22</v>
      </c>
      <c r="AC1404">
        <v>10</v>
      </c>
      <c r="AD1404">
        <v>68200</v>
      </c>
      <c r="AE1404" t="s">
        <v>6025</v>
      </c>
      <c r="AF1404" s="1">
        <v>46203</v>
      </c>
      <c r="AG1404" t="s">
        <v>6423</v>
      </c>
      <c r="AH1404" t="s">
        <v>6035</v>
      </c>
      <c r="AI1404" t="s">
        <v>6028</v>
      </c>
      <c r="AJ1404" t="s">
        <v>6925</v>
      </c>
      <c r="AK1404">
        <v>4200</v>
      </c>
      <c r="AL1404">
        <v>329.28</v>
      </c>
      <c r="AM1404">
        <v>3870.72</v>
      </c>
      <c r="AN1404">
        <v>3100</v>
      </c>
      <c r="AO1404">
        <v>770.72</v>
      </c>
      <c r="AP1404">
        <v>0.1991</v>
      </c>
    </row>
    <row r="1405" spans="1:42" hidden="1" x14ac:dyDescent="0.35">
      <c r="A1405" t="s">
        <v>2200</v>
      </c>
      <c r="B1405" s="1">
        <v>45645</v>
      </c>
      <c r="C1405" t="s">
        <v>894</v>
      </c>
      <c r="D1405" t="s">
        <v>180</v>
      </c>
      <c r="E1405">
        <v>4</v>
      </c>
      <c r="F1405" t="s">
        <v>24</v>
      </c>
      <c r="G1405" t="s">
        <v>16</v>
      </c>
      <c r="H1405" t="s">
        <v>32</v>
      </c>
      <c r="I1405" t="s">
        <v>26</v>
      </c>
      <c r="J1405" t="s">
        <v>155</v>
      </c>
      <c r="K1405">
        <v>2024</v>
      </c>
      <c r="L1405" t="s">
        <v>51</v>
      </c>
      <c r="M1405" t="s">
        <v>5956</v>
      </c>
      <c r="N1405" t="s">
        <v>5949</v>
      </c>
      <c r="O1405" t="s">
        <v>5957</v>
      </c>
      <c r="P1405" t="s">
        <v>5958</v>
      </c>
      <c r="Q1405" t="s">
        <v>5959</v>
      </c>
      <c r="R1405">
        <v>3100</v>
      </c>
      <c r="S1405">
        <v>4200</v>
      </c>
      <c r="T1405">
        <v>0.26190000000000002</v>
      </c>
      <c r="U1405" t="s">
        <v>5909</v>
      </c>
      <c r="V1405">
        <v>12</v>
      </c>
      <c r="W1405" s="1">
        <v>45029</v>
      </c>
      <c r="X1405" t="s">
        <v>5894</v>
      </c>
      <c r="Y1405">
        <v>165</v>
      </c>
      <c r="Z1405">
        <v>119</v>
      </c>
      <c r="AA1405">
        <v>218</v>
      </c>
      <c r="AB1405">
        <v>22</v>
      </c>
      <c r="AC1405">
        <v>10</v>
      </c>
      <c r="AD1405">
        <v>68200</v>
      </c>
      <c r="AE1405" t="s">
        <v>6025</v>
      </c>
      <c r="AF1405" s="1">
        <v>46203</v>
      </c>
      <c r="AG1405" t="s">
        <v>6478</v>
      </c>
      <c r="AH1405" t="s">
        <v>6027</v>
      </c>
      <c r="AI1405" t="s">
        <v>6028</v>
      </c>
      <c r="AJ1405" t="s">
        <v>6925</v>
      </c>
      <c r="AK1405">
        <v>16800</v>
      </c>
      <c r="AL1405">
        <v>2217.6</v>
      </c>
      <c r="AM1405">
        <v>14582.4</v>
      </c>
      <c r="AN1405">
        <v>12400</v>
      </c>
      <c r="AO1405">
        <v>2182.4</v>
      </c>
      <c r="AP1405">
        <v>0.1497</v>
      </c>
    </row>
    <row r="1406" spans="1:42" hidden="1" x14ac:dyDescent="0.35">
      <c r="A1406" t="s">
        <v>2201</v>
      </c>
      <c r="B1406" s="1">
        <v>45549</v>
      </c>
      <c r="C1406" t="s">
        <v>171</v>
      </c>
      <c r="D1406" t="s">
        <v>137</v>
      </c>
      <c r="E1406">
        <v>1</v>
      </c>
      <c r="F1406" t="s">
        <v>58</v>
      </c>
      <c r="G1406" t="s">
        <v>71</v>
      </c>
      <c r="H1406" t="s">
        <v>32</v>
      </c>
      <c r="I1406" t="s">
        <v>33</v>
      </c>
      <c r="J1406" t="s">
        <v>109</v>
      </c>
      <c r="K1406">
        <v>2024</v>
      </c>
      <c r="L1406" t="s">
        <v>60</v>
      </c>
      <c r="M1406" t="s">
        <v>5930</v>
      </c>
      <c r="N1406" t="s">
        <v>5931</v>
      </c>
      <c r="O1406" t="s">
        <v>5932</v>
      </c>
      <c r="P1406" t="s">
        <v>5891</v>
      </c>
      <c r="Q1406" t="s">
        <v>5933</v>
      </c>
      <c r="R1406">
        <v>14800</v>
      </c>
      <c r="S1406">
        <v>18500</v>
      </c>
      <c r="T1406">
        <v>0.2</v>
      </c>
      <c r="U1406" t="s">
        <v>5893</v>
      </c>
      <c r="V1406">
        <v>12</v>
      </c>
      <c r="W1406" s="1">
        <v>45474</v>
      </c>
      <c r="X1406" t="s">
        <v>5894</v>
      </c>
      <c r="Y1406">
        <v>213</v>
      </c>
      <c r="Z1406">
        <v>93</v>
      </c>
      <c r="AA1406">
        <v>278</v>
      </c>
      <c r="AB1406">
        <v>42</v>
      </c>
      <c r="AC1406">
        <v>10</v>
      </c>
      <c r="AD1406">
        <v>621600</v>
      </c>
      <c r="AE1406" t="s">
        <v>6025</v>
      </c>
      <c r="AF1406" s="1">
        <v>46203</v>
      </c>
      <c r="AG1406" t="s">
        <v>6104</v>
      </c>
      <c r="AH1406" t="s">
        <v>6035</v>
      </c>
      <c r="AI1406" t="s">
        <v>6028</v>
      </c>
      <c r="AJ1406" t="s">
        <v>6925</v>
      </c>
      <c r="AK1406">
        <v>18500</v>
      </c>
      <c r="AL1406">
        <v>1472.6</v>
      </c>
      <c r="AM1406">
        <v>17027.400000000001</v>
      </c>
      <c r="AN1406">
        <v>14800</v>
      </c>
      <c r="AO1406">
        <v>2227.4</v>
      </c>
      <c r="AP1406">
        <v>0.1308</v>
      </c>
    </row>
    <row r="1407" spans="1:42" x14ac:dyDescent="0.35">
      <c r="A1407" t="s">
        <v>2202</v>
      </c>
      <c r="B1407" s="1">
        <v>45325</v>
      </c>
      <c r="C1407" t="s">
        <v>998</v>
      </c>
      <c r="D1407" t="s">
        <v>54</v>
      </c>
      <c r="E1407">
        <v>3</v>
      </c>
      <c r="F1407" t="s">
        <v>48</v>
      </c>
      <c r="G1407" t="s">
        <v>16</v>
      </c>
      <c r="H1407" t="s">
        <v>17</v>
      </c>
      <c r="I1407" t="s">
        <v>18</v>
      </c>
      <c r="J1407" t="s">
        <v>19</v>
      </c>
      <c r="K1407">
        <v>2024</v>
      </c>
      <c r="L1407" t="s">
        <v>20</v>
      </c>
      <c r="M1407" t="s">
        <v>5888</v>
      </c>
      <c r="N1407" t="s">
        <v>5889</v>
      </c>
      <c r="O1407" t="s">
        <v>5890</v>
      </c>
      <c r="P1407" t="s">
        <v>5891</v>
      </c>
      <c r="Q1407" t="s">
        <v>5892</v>
      </c>
      <c r="R1407">
        <v>52000</v>
      </c>
      <c r="S1407">
        <v>65000</v>
      </c>
      <c r="T1407">
        <v>0.2</v>
      </c>
      <c r="U1407" t="s">
        <v>5893</v>
      </c>
      <c r="V1407">
        <v>12</v>
      </c>
      <c r="W1407" s="1">
        <v>45506</v>
      </c>
      <c r="X1407" t="s">
        <v>5894</v>
      </c>
      <c r="Y1407">
        <v>302</v>
      </c>
      <c r="Z1407">
        <v>109</v>
      </c>
      <c r="AA1407">
        <v>415</v>
      </c>
      <c r="AB1407">
        <v>0</v>
      </c>
      <c r="AC1407">
        <v>10</v>
      </c>
      <c r="AD1407">
        <v>0</v>
      </c>
      <c r="AE1407" t="s">
        <v>6029</v>
      </c>
      <c r="AF1407" s="1">
        <v>46203</v>
      </c>
      <c r="AG1407" t="s">
        <v>6327</v>
      </c>
      <c r="AH1407" t="s">
        <v>6027</v>
      </c>
      <c r="AI1407" t="s">
        <v>6028</v>
      </c>
      <c r="AJ1407" t="s">
        <v>6924</v>
      </c>
      <c r="AK1407">
        <v>195000</v>
      </c>
      <c r="AL1407">
        <v>23166</v>
      </c>
      <c r="AM1407">
        <v>171834</v>
      </c>
      <c r="AN1407">
        <v>156000</v>
      </c>
      <c r="AO1407">
        <v>15834</v>
      </c>
      <c r="AP1407">
        <v>9.2100000000000001E-2</v>
      </c>
    </row>
    <row r="1408" spans="1:42" hidden="1" x14ac:dyDescent="0.35">
      <c r="A1408" t="s">
        <v>2203</v>
      </c>
      <c r="B1408" s="1">
        <v>45509</v>
      </c>
      <c r="C1408" t="s">
        <v>499</v>
      </c>
      <c r="D1408" t="s">
        <v>14</v>
      </c>
      <c r="E1408">
        <v>2</v>
      </c>
      <c r="F1408" t="s">
        <v>24</v>
      </c>
      <c r="G1408" t="s">
        <v>31</v>
      </c>
      <c r="H1408" t="s">
        <v>25</v>
      </c>
      <c r="I1408" t="s">
        <v>43</v>
      </c>
      <c r="J1408" t="s">
        <v>59</v>
      </c>
      <c r="K1408">
        <v>2024</v>
      </c>
      <c r="L1408" t="s">
        <v>60</v>
      </c>
      <c r="M1408" t="s">
        <v>5934</v>
      </c>
      <c r="N1408" t="s">
        <v>5931</v>
      </c>
      <c r="O1408" t="s">
        <v>5932</v>
      </c>
      <c r="P1408" t="s">
        <v>5891</v>
      </c>
      <c r="Q1408" t="s">
        <v>5935</v>
      </c>
      <c r="R1408">
        <v>10800</v>
      </c>
      <c r="S1408">
        <v>13500</v>
      </c>
      <c r="T1408">
        <v>0.2</v>
      </c>
      <c r="U1408" t="s">
        <v>5893</v>
      </c>
      <c r="V1408">
        <v>12</v>
      </c>
      <c r="W1408" s="1">
        <v>44567</v>
      </c>
      <c r="X1408" t="s">
        <v>5894</v>
      </c>
      <c r="Y1408">
        <v>169</v>
      </c>
      <c r="Z1408">
        <v>68</v>
      </c>
      <c r="AA1408">
        <v>202</v>
      </c>
      <c r="AB1408">
        <v>85</v>
      </c>
      <c r="AC1408">
        <v>10</v>
      </c>
      <c r="AD1408">
        <v>918000</v>
      </c>
      <c r="AE1408" t="s">
        <v>6025</v>
      </c>
      <c r="AF1408" s="1">
        <v>46203</v>
      </c>
      <c r="AG1408" t="s">
        <v>6306</v>
      </c>
      <c r="AH1408" t="s">
        <v>6027</v>
      </c>
      <c r="AI1408" t="s">
        <v>6028</v>
      </c>
      <c r="AJ1408" t="s">
        <v>6925</v>
      </c>
      <c r="AK1408">
        <v>27000</v>
      </c>
      <c r="AL1408">
        <v>3955.5</v>
      </c>
      <c r="AM1408">
        <v>23044.5</v>
      </c>
      <c r="AN1408">
        <v>21600</v>
      </c>
      <c r="AO1408">
        <v>1444.5</v>
      </c>
      <c r="AP1408">
        <v>6.2700000000000006E-2</v>
      </c>
    </row>
    <row r="1409" spans="1:42" hidden="1" x14ac:dyDescent="0.35">
      <c r="A1409" t="s">
        <v>2204</v>
      </c>
      <c r="B1409" s="1">
        <v>45426</v>
      </c>
      <c r="C1409" t="s">
        <v>2028</v>
      </c>
      <c r="D1409" t="s">
        <v>23</v>
      </c>
      <c r="E1409">
        <v>1</v>
      </c>
      <c r="F1409" t="s">
        <v>15</v>
      </c>
      <c r="G1409" t="s">
        <v>31</v>
      </c>
      <c r="H1409" t="s">
        <v>17</v>
      </c>
      <c r="I1409" t="s">
        <v>33</v>
      </c>
      <c r="J1409" t="s">
        <v>75</v>
      </c>
      <c r="K1409">
        <v>2024</v>
      </c>
      <c r="L1409" t="s">
        <v>35</v>
      </c>
      <c r="M1409" t="s">
        <v>5921</v>
      </c>
      <c r="N1409" t="s">
        <v>5913</v>
      </c>
      <c r="O1409" t="s">
        <v>5917</v>
      </c>
      <c r="P1409" t="s">
        <v>5922</v>
      </c>
      <c r="Q1409" t="s">
        <v>5923</v>
      </c>
      <c r="R1409">
        <v>57000</v>
      </c>
      <c r="S1409">
        <v>69000</v>
      </c>
      <c r="T1409">
        <v>0.1739</v>
      </c>
      <c r="U1409" t="s">
        <v>5920</v>
      </c>
      <c r="V1409">
        <v>12</v>
      </c>
      <c r="W1409" s="1">
        <v>44862</v>
      </c>
      <c r="X1409" t="s">
        <v>5894</v>
      </c>
      <c r="Y1409">
        <v>244</v>
      </c>
      <c r="Z1409">
        <v>55</v>
      </c>
      <c r="AA1409">
        <v>276</v>
      </c>
      <c r="AB1409">
        <v>9</v>
      </c>
      <c r="AC1409">
        <v>10</v>
      </c>
      <c r="AD1409">
        <v>513000</v>
      </c>
      <c r="AE1409" t="s">
        <v>6025</v>
      </c>
      <c r="AF1409" s="1">
        <v>46203</v>
      </c>
      <c r="AG1409" t="s">
        <v>6707</v>
      </c>
      <c r="AH1409" t="s">
        <v>6027</v>
      </c>
      <c r="AI1409" t="s">
        <v>6028</v>
      </c>
      <c r="AJ1409" t="s">
        <v>6924</v>
      </c>
      <c r="AK1409">
        <v>69000</v>
      </c>
      <c r="AL1409">
        <v>6182.4</v>
      </c>
      <c r="AM1409">
        <v>62817.599999999999</v>
      </c>
      <c r="AN1409">
        <v>57000</v>
      </c>
      <c r="AO1409">
        <v>5817.6</v>
      </c>
      <c r="AP1409">
        <v>9.2600000000000002E-2</v>
      </c>
    </row>
    <row r="1410" spans="1:42" hidden="1" x14ac:dyDescent="0.35">
      <c r="A1410" t="s">
        <v>2205</v>
      </c>
      <c r="B1410" s="1">
        <v>45472</v>
      </c>
      <c r="C1410" t="s">
        <v>2075</v>
      </c>
      <c r="D1410" t="s">
        <v>180</v>
      </c>
      <c r="E1410">
        <v>1</v>
      </c>
      <c r="F1410" t="s">
        <v>30</v>
      </c>
      <c r="G1410" t="s">
        <v>31</v>
      </c>
      <c r="H1410" t="s">
        <v>17</v>
      </c>
      <c r="I1410" t="s">
        <v>33</v>
      </c>
      <c r="J1410" t="s">
        <v>34</v>
      </c>
      <c r="K1410">
        <v>2024</v>
      </c>
      <c r="L1410" t="s">
        <v>35</v>
      </c>
      <c r="M1410" t="s">
        <v>5956</v>
      </c>
      <c r="N1410" t="s">
        <v>5949</v>
      </c>
      <c r="O1410" t="s">
        <v>5957</v>
      </c>
      <c r="P1410" t="s">
        <v>5958</v>
      </c>
      <c r="Q1410" t="s">
        <v>5959</v>
      </c>
      <c r="R1410">
        <v>3100</v>
      </c>
      <c r="S1410">
        <v>4200</v>
      </c>
      <c r="T1410">
        <v>0.26190000000000002</v>
      </c>
      <c r="U1410" t="s">
        <v>5909</v>
      </c>
      <c r="V1410">
        <v>12</v>
      </c>
      <c r="W1410" s="1">
        <v>45029</v>
      </c>
      <c r="X1410" t="s">
        <v>5894</v>
      </c>
      <c r="Y1410">
        <v>165</v>
      </c>
      <c r="Z1410">
        <v>119</v>
      </c>
      <c r="AA1410">
        <v>218</v>
      </c>
      <c r="AB1410">
        <v>22</v>
      </c>
      <c r="AC1410">
        <v>10</v>
      </c>
      <c r="AD1410">
        <v>68200</v>
      </c>
      <c r="AE1410" t="s">
        <v>6025</v>
      </c>
      <c r="AF1410" s="1">
        <v>46203</v>
      </c>
      <c r="AG1410" t="s">
        <v>6723</v>
      </c>
      <c r="AH1410" t="s">
        <v>6035</v>
      </c>
      <c r="AI1410" t="s">
        <v>6028</v>
      </c>
      <c r="AJ1410" t="s">
        <v>6924</v>
      </c>
      <c r="AK1410">
        <v>4200</v>
      </c>
      <c r="AL1410">
        <v>196.14</v>
      </c>
      <c r="AM1410">
        <v>4003.86</v>
      </c>
      <c r="AN1410">
        <v>3100</v>
      </c>
      <c r="AO1410">
        <v>903.86</v>
      </c>
      <c r="AP1410">
        <v>0.22570000000000001</v>
      </c>
    </row>
    <row r="1411" spans="1:42" hidden="1" x14ac:dyDescent="0.35">
      <c r="A1411" t="s">
        <v>2206</v>
      </c>
      <c r="B1411" s="1">
        <v>45371</v>
      </c>
      <c r="C1411" t="s">
        <v>2207</v>
      </c>
      <c r="D1411" t="s">
        <v>74</v>
      </c>
      <c r="E1411">
        <v>2</v>
      </c>
      <c r="F1411" t="s">
        <v>24</v>
      </c>
      <c r="G1411" t="s">
        <v>16</v>
      </c>
      <c r="H1411" t="s">
        <v>32</v>
      </c>
      <c r="I1411" t="s">
        <v>43</v>
      </c>
      <c r="J1411" t="s">
        <v>39</v>
      </c>
      <c r="K1411">
        <v>2024</v>
      </c>
      <c r="L1411" t="s">
        <v>20</v>
      </c>
      <c r="M1411" t="s">
        <v>5963</v>
      </c>
      <c r="N1411" t="s">
        <v>5949</v>
      </c>
      <c r="O1411" t="s">
        <v>5964</v>
      </c>
      <c r="P1411" t="s">
        <v>5951</v>
      </c>
      <c r="Q1411" t="s">
        <v>5965</v>
      </c>
      <c r="R1411">
        <v>5700</v>
      </c>
      <c r="S1411">
        <v>7500</v>
      </c>
      <c r="T1411">
        <v>0.24</v>
      </c>
      <c r="U1411" t="s">
        <v>5940</v>
      </c>
      <c r="V1411">
        <v>12</v>
      </c>
      <c r="W1411" s="1">
        <v>44865</v>
      </c>
      <c r="X1411" t="s">
        <v>5894</v>
      </c>
      <c r="Y1411">
        <v>145</v>
      </c>
      <c r="Z1411">
        <v>60</v>
      </c>
      <c r="AA1411">
        <v>189</v>
      </c>
      <c r="AB1411">
        <v>10</v>
      </c>
      <c r="AC1411">
        <v>10</v>
      </c>
      <c r="AD1411">
        <v>57000</v>
      </c>
      <c r="AE1411" t="s">
        <v>6025</v>
      </c>
      <c r="AF1411" s="1">
        <v>46203</v>
      </c>
      <c r="AG1411" t="s">
        <v>6754</v>
      </c>
      <c r="AH1411" t="s">
        <v>6027</v>
      </c>
      <c r="AI1411" t="s">
        <v>6028</v>
      </c>
      <c r="AJ1411" t="s">
        <v>6924</v>
      </c>
      <c r="AK1411">
        <v>15000</v>
      </c>
      <c r="AL1411">
        <v>993</v>
      </c>
      <c r="AM1411">
        <v>14007</v>
      </c>
      <c r="AN1411">
        <v>11400</v>
      </c>
      <c r="AO1411">
        <v>2607</v>
      </c>
      <c r="AP1411">
        <v>0.18609999999999999</v>
      </c>
    </row>
    <row r="1412" spans="1:42" hidden="1" x14ac:dyDescent="0.35">
      <c r="A1412" t="s">
        <v>2208</v>
      </c>
      <c r="B1412" s="1">
        <v>45313</v>
      </c>
      <c r="C1412" t="s">
        <v>91</v>
      </c>
      <c r="D1412" t="s">
        <v>82</v>
      </c>
      <c r="E1412">
        <v>1</v>
      </c>
      <c r="F1412" t="s">
        <v>58</v>
      </c>
      <c r="G1412" t="s">
        <v>71</v>
      </c>
      <c r="H1412" t="s">
        <v>32</v>
      </c>
      <c r="I1412" t="s">
        <v>33</v>
      </c>
      <c r="J1412" t="s">
        <v>112</v>
      </c>
      <c r="K1412">
        <v>2024</v>
      </c>
      <c r="L1412" t="s">
        <v>20</v>
      </c>
      <c r="M1412" t="s">
        <v>5895</v>
      </c>
      <c r="N1412" t="s">
        <v>5889</v>
      </c>
      <c r="O1412" t="s">
        <v>5890</v>
      </c>
      <c r="P1412" t="s">
        <v>5891</v>
      </c>
      <c r="Q1412" t="s">
        <v>5896</v>
      </c>
      <c r="R1412">
        <v>78000</v>
      </c>
      <c r="S1412">
        <v>95000</v>
      </c>
      <c r="T1412">
        <v>0.1789</v>
      </c>
      <c r="U1412" t="s">
        <v>5893</v>
      </c>
      <c r="V1412">
        <v>12</v>
      </c>
      <c r="W1412" s="1">
        <v>45187</v>
      </c>
      <c r="X1412" t="s">
        <v>5894</v>
      </c>
      <c r="Y1412">
        <v>351</v>
      </c>
      <c r="Z1412">
        <v>112</v>
      </c>
      <c r="AA1412">
        <v>335</v>
      </c>
      <c r="AB1412">
        <v>32</v>
      </c>
      <c r="AC1412">
        <v>10</v>
      </c>
      <c r="AD1412">
        <v>2496000</v>
      </c>
      <c r="AE1412" t="s">
        <v>6025</v>
      </c>
      <c r="AF1412" s="1">
        <v>46203</v>
      </c>
      <c r="AG1412" t="s">
        <v>6074</v>
      </c>
      <c r="AH1412" t="s">
        <v>6027</v>
      </c>
      <c r="AI1412" t="s">
        <v>6028</v>
      </c>
      <c r="AJ1412" t="s">
        <v>6924</v>
      </c>
      <c r="AK1412">
        <v>95000</v>
      </c>
      <c r="AL1412">
        <v>13689.5</v>
      </c>
      <c r="AM1412">
        <v>81310.5</v>
      </c>
      <c r="AN1412">
        <v>78000</v>
      </c>
      <c r="AO1412">
        <v>3310.5</v>
      </c>
      <c r="AP1412">
        <v>4.07E-2</v>
      </c>
    </row>
    <row r="1413" spans="1:42" hidden="1" x14ac:dyDescent="0.35">
      <c r="A1413" t="s">
        <v>2209</v>
      </c>
      <c r="B1413" s="1">
        <v>45358</v>
      </c>
      <c r="C1413" t="s">
        <v>1301</v>
      </c>
      <c r="D1413" t="s">
        <v>208</v>
      </c>
      <c r="E1413">
        <v>2</v>
      </c>
      <c r="F1413" t="s">
        <v>128</v>
      </c>
      <c r="G1413" t="s">
        <v>71</v>
      </c>
      <c r="H1413" t="s">
        <v>32</v>
      </c>
      <c r="I1413" t="s">
        <v>18</v>
      </c>
      <c r="J1413" t="s">
        <v>39</v>
      </c>
      <c r="K1413">
        <v>2024</v>
      </c>
      <c r="L1413" t="s">
        <v>20</v>
      </c>
      <c r="M1413" t="s">
        <v>5910</v>
      </c>
      <c r="N1413" t="s">
        <v>5889</v>
      </c>
      <c r="O1413" t="s">
        <v>5898</v>
      </c>
      <c r="P1413" t="s">
        <v>5907</v>
      </c>
      <c r="Q1413" t="s">
        <v>5911</v>
      </c>
      <c r="R1413">
        <v>10500</v>
      </c>
      <c r="S1413">
        <v>13000</v>
      </c>
      <c r="T1413">
        <v>0.1923</v>
      </c>
      <c r="U1413" t="s">
        <v>5909</v>
      </c>
      <c r="V1413">
        <v>12</v>
      </c>
      <c r="W1413" s="1">
        <v>45395</v>
      </c>
      <c r="X1413" t="s">
        <v>5894</v>
      </c>
      <c r="Y1413">
        <v>256</v>
      </c>
      <c r="Z1413">
        <v>119</v>
      </c>
      <c r="AA1413">
        <v>288</v>
      </c>
      <c r="AB1413">
        <v>32</v>
      </c>
      <c r="AC1413">
        <v>10</v>
      </c>
      <c r="AD1413">
        <v>336000</v>
      </c>
      <c r="AE1413" t="s">
        <v>6025</v>
      </c>
      <c r="AF1413" s="1">
        <v>46203</v>
      </c>
      <c r="AG1413" t="s">
        <v>6573</v>
      </c>
      <c r="AH1413" t="s">
        <v>6035</v>
      </c>
      <c r="AI1413" t="s">
        <v>6028</v>
      </c>
      <c r="AJ1413" t="s">
        <v>6924</v>
      </c>
      <c r="AK1413">
        <v>26000</v>
      </c>
      <c r="AL1413">
        <v>1040</v>
      </c>
      <c r="AM1413">
        <v>24960</v>
      </c>
      <c r="AN1413">
        <v>21000</v>
      </c>
      <c r="AO1413">
        <v>3960</v>
      </c>
      <c r="AP1413">
        <v>0.15870000000000001</v>
      </c>
    </row>
    <row r="1414" spans="1:42" hidden="1" x14ac:dyDescent="0.35">
      <c r="A1414" t="s">
        <v>2210</v>
      </c>
      <c r="B1414" s="1">
        <v>45465</v>
      </c>
      <c r="C1414" t="s">
        <v>784</v>
      </c>
      <c r="D1414" t="s">
        <v>65</v>
      </c>
      <c r="E1414">
        <v>2</v>
      </c>
      <c r="F1414" t="s">
        <v>24</v>
      </c>
      <c r="G1414" t="s">
        <v>31</v>
      </c>
      <c r="H1414" t="s">
        <v>17</v>
      </c>
      <c r="I1414" t="s">
        <v>26</v>
      </c>
      <c r="J1414" t="s">
        <v>34</v>
      </c>
      <c r="K1414">
        <v>2024</v>
      </c>
      <c r="L1414" t="s">
        <v>35</v>
      </c>
      <c r="M1414" t="s">
        <v>5906</v>
      </c>
      <c r="N1414" t="s">
        <v>5889</v>
      </c>
      <c r="O1414" t="s">
        <v>5898</v>
      </c>
      <c r="P1414" t="s">
        <v>5907</v>
      </c>
      <c r="Q1414" t="s">
        <v>5908</v>
      </c>
      <c r="R1414">
        <v>17500</v>
      </c>
      <c r="S1414">
        <v>22000</v>
      </c>
      <c r="T1414">
        <v>0.20449999999999999</v>
      </c>
      <c r="U1414" t="s">
        <v>5909</v>
      </c>
      <c r="V1414">
        <v>12</v>
      </c>
      <c r="W1414" s="1">
        <v>45337</v>
      </c>
      <c r="X1414" t="s">
        <v>5894</v>
      </c>
      <c r="Y1414">
        <v>373</v>
      </c>
      <c r="Z1414">
        <v>88</v>
      </c>
      <c r="AA1414">
        <v>389</v>
      </c>
      <c r="AB1414">
        <v>78</v>
      </c>
      <c r="AC1414">
        <v>10</v>
      </c>
      <c r="AD1414">
        <v>1365000</v>
      </c>
      <c r="AE1414" t="s">
        <v>6025</v>
      </c>
      <c r="AF1414" s="1">
        <v>46203</v>
      </c>
      <c r="AG1414" t="s">
        <v>6208</v>
      </c>
      <c r="AH1414" t="s">
        <v>6035</v>
      </c>
      <c r="AI1414" t="s">
        <v>6028</v>
      </c>
      <c r="AJ1414" t="s">
        <v>6924</v>
      </c>
      <c r="AK1414">
        <v>44000</v>
      </c>
      <c r="AL1414">
        <v>1315.6</v>
      </c>
      <c r="AM1414">
        <v>42684.4</v>
      </c>
      <c r="AN1414">
        <v>35000</v>
      </c>
      <c r="AO1414">
        <v>7684.4</v>
      </c>
      <c r="AP1414">
        <v>0.18</v>
      </c>
    </row>
    <row r="1415" spans="1:42" hidden="1" x14ac:dyDescent="0.35">
      <c r="A1415" t="s">
        <v>2211</v>
      </c>
      <c r="B1415" s="1">
        <v>45442</v>
      </c>
      <c r="C1415" t="s">
        <v>996</v>
      </c>
      <c r="D1415" t="s">
        <v>200</v>
      </c>
      <c r="E1415">
        <v>1</v>
      </c>
      <c r="F1415" t="s">
        <v>128</v>
      </c>
      <c r="G1415" t="s">
        <v>96</v>
      </c>
      <c r="H1415" t="s">
        <v>32</v>
      </c>
      <c r="I1415" t="s">
        <v>18</v>
      </c>
      <c r="J1415" t="s">
        <v>75</v>
      </c>
      <c r="K1415">
        <v>2024</v>
      </c>
      <c r="L1415" t="s">
        <v>35</v>
      </c>
      <c r="M1415" t="s">
        <v>5960</v>
      </c>
      <c r="N1415" t="s">
        <v>5949</v>
      </c>
      <c r="O1415" t="s">
        <v>5961</v>
      </c>
      <c r="P1415" t="s">
        <v>5951</v>
      </c>
      <c r="Q1415" t="s">
        <v>5962</v>
      </c>
      <c r="R1415">
        <v>2100</v>
      </c>
      <c r="S1415">
        <v>2800</v>
      </c>
      <c r="T1415">
        <v>0.25</v>
      </c>
      <c r="U1415" t="s">
        <v>5940</v>
      </c>
      <c r="V1415">
        <v>12</v>
      </c>
      <c r="W1415" s="1">
        <v>45378</v>
      </c>
      <c r="X1415" t="s">
        <v>5894</v>
      </c>
      <c r="Y1415">
        <v>198</v>
      </c>
      <c r="Z1415">
        <v>79</v>
      </c>
      <c r="AA1415">
        <v>243</v>
      </c>
      <c r="AB1415">
        <v>87</v>
      </c>
      <c r="AC1415">
        <v>10</v>
      </c>
      <c r="AD1415">
        <v>182700</v>
      </c>
      <c r="AE1415" t="s">
        <v>6025</v>
      </c>
      <c r="AF1415" s="1">
        <v>46203</v>
      </c>
      <c r="AG1415" t="s">
        <v>6509</v>
      </c>
      <c r="AH1415" t="s">
        <v>6035</v>
      </c>
      <c r="AI1415" t="s">
        <v>6028</v>
      </c>
      <c r="AJ1415" t="s">
        <v>6924</v>
      </c>
      <c r="AK1415">
        <v>2800</v>
      </c>
      <c r="AL1415">
        <v>325.08</v>
      </c>
      <c r="AM1415">
        <v>2474.92</v>
      </c>
      <c r="AN1415">
        <v>2100</v>
      </c>
      <c r="AO1415">
        <v>374.92</v>
      </c>
      <c r="AP1415">
        <v>0.1515</v>
      </c>
    </row>
    <row r="1416" spans="1:42" hidden="1" x14ac:dyDescent="0.35">
      <c r="A1416" t="s">
        <v>2212</v>
      </c>
      <c r="B1416" s="1">
        <v>45300</v>
      </c>
      <c r="C1416" t="s">
        <v>364</v>
      </c>
      <c r="D1416" t="s">
        <v>183</v>
      </c>
      <c r="E1416">
        <v>1</v>
      </c>
      <c r="F1416" t="s">
        <v>24</v>
      </c>
      <c r="G1416" t="s">
        <v>71</v>
      </c>
      <c r="H1416" t="s">
        <v>17</v>
      </c>
      <c r="I1416" t="s">
        <v>33</v>
      </c>
      <c r="J1416" t="s">
        <v>112</v>
      </c>
      <c r="K1416">
        <v>2024</v>
      </c>
      <c r="L1416" t="s">
        <v>20</v>
      </c>
      <c r="M1416" t="s">
        <v>6010</v>
      </c>
      <c r="N1416" t="s">
        <v>5949</v>
      </c>
      <c r="O1416" t="s">
        <v>6011</v>
      </c>
      <c r="P1416" t="s">
        <v>6012</v>
      </c>
      <c r="Q1416" t="s">
        <v>6013</v>
      </c>
      <c r="R1416">
        <v>2700</v>
      </c>
      <c r="S1416">
        <v>3500</v>
      </c>
      <c r="T1416">
        <v>0.2286</v>
      </c>
      <c r="U1416" t="s">
        <v>5920</v>
      </c>
      <c r="V1416">
        <v>12</v>
      </c>
      <c r="W1416" s="1">
        <v>45369</v>
      </c>
      <c r="X1416" t="s">
        <v>5894</v>
      </c>
      <c r="Y1416">
        <v>71</v>
      </c>
      <c r="Z1416">
        <v>95</v>
      </c>
      <c r="AA1416">
        <v>147</v>
      </c>
      <c r="AB1416">
        <v>51</v>
      </c>
      <c r="AC1416">
        <v>10</v>
      </c>
      <c r="AD1416">
        <v>137700</v>
      </c>
      <c r="AE1416" t="s">
        <v>6025</v>
      </c>
      <c r="AF1416" s="1">
        <v>46203</v>
      </c>
      <c r="AG1416" t="s">
        <v>6194</v>
      </c>
      <c r="AH1416" t="s">
        <v>6035</v>
      </c>
      <c r="AI1416" t="s">
        <v>6028</v>
      </c>
      <c r="AJ1416" t="s">
        <v>6924</v>
      </c>
      <c r="AK1416">
        <v>3500</v>
      </c>
      <c r="AL1416">
        <v>94.5</v>
      </c>
      <c r="AM1416">
        <v>3405.5</v>
      </c>
      <c r="AN1416">
        <v>2700</v>
      </c>
      <c r="AO1416">
        <v>705.5</v>
      </c>
      <c r="AP1416">
        <v>0.2072</v>
      </c>
    </row>
    <row r="1417" spans="1:42" hidden="1" x14ac:dyDescent="0.35">
      <c r="A1417" t="s">
        <v>2213</v>
      </c>
      <c r="B1417" s="1">
        <v>45300</v>
      </c>
      <c r="C1417" t="s">
        <v>1816</v>
      </c>
      <c r="D1417" t="s">
        <v>200</v>
      </c>
      <c r="E1417">
        <v>1</v>
      </c>
      <c r="F1417" t="s">
        <v>24</v>
      </c>
      <c r="G1417" t="s">
        <v>31</v>
      </c>
      <c r="H1417" t="s">
        <v>17</v>
      </c>
      <c r="I1417" t="s">
        <v>43</v>
      </c>
      <c r="J1417" t="s">
        <v>112</v>
      </c>
      <c r="K1417">
        <v>2024</v>
      </c>
      <c r="L1417" t="s">
        <v>20</v>
      </c>
      <c r="M1417" t="s">
        <v>5960</v>
      </c>
      <c r="N1417" t="s">
        <v>5949</v>
      </c>
      <c r="O1417" t="s">
        <v>5961</v>
      </c>
      <c r="P1417" t="s">
        <v>5951</v>
      </c>
      <c r="Q1417" t="s">
        <v>5962</v>
      </c>
      <c r="R1417">
        <v>2100</v>
      </c>
      <c r="S1417">
        <v>2800</v>
      </c>
      <c r="T1417">
        <v>0.25</v>
      </c>
      <c r="U1417" t="s">
        <v>5940</v>
      </c>
      <c r="V1417">
        <v>12</v>
      </c>
      <c r="W1417" s="1">
        <v>45378</v>
      </c>
      <c r="X1417" t="s">
        <v>5894</v>
      </c>
      <c r="Y1417">
        <v>198</v>
      </c>
      <c r="Z1417">
        <v>79</v>
      </c>
      <c r="AA1417">
        <v>243</v>
      </c>
      <c r="AB1417">
        <v>87</v>
      </c>
      <c r="AC1417">
        <v>10</v>
      </c>
      <c r="AD1417">
        <v>182700</v>
      </c>
      <c r="AE1417" t="s">
        <v>6025</v>
      </c>
      <c r="AF1417" s="1">
        <v>46203</v>
      </c>
      <c r="AG1417" t="s">
        <v>6659</v>
      </c>
      <c r="AH1417" t="s">
        <v>6035</v>
      </c>
      <c r="AI1417" t="s">
        <v>6028</v>
      </c>
      <c r="AJ1417" t="s">
        <v>6924</v>
      </c>
      <c r="AK1417">
        <v>2800</v>
      </c>
      <c r="AL1417">
        <v>283.64</v>
      </c>
      <c r="AM1417">
        <v>2516.36</v>
      </c>
      <c r="AN1417">
        <v>2100</v>
      </c>
      <c r="AO1417">
        <v>416.36</v>
      </c>
      <c r="AP1417">
        <v>0.16550000000000001</v>
      </c>
    </row>
    <row r="1418" spans="1:42" x14ac:dyDescent="0.35">
      <c r="A1418" t="s">
        <v>2214</v>
      </c>
      <c r="B1418" s="1">
        <v>45510</v>
      </c>
      <c r="C1418" t="s">
        <v>2215</v>
      </c>
      <c r="D1418" t="s">
        <v>42</v>
      </c>
      <c r="E1418">
        <v>1</v>
      </c>
      <c r="F1418" t="s">
        <v>58</v>
      </c>
      <c r="G1418" t="s">
        <v>31</v>
      </c>
      <c r="H1418" t="s">
        <v>25</v>
      </c>
      <c r="I1418" t="s">
        <v>18</v>
      </c>
      <c r="J1418" t="s">
        <v>59</v>
      </c>
      <c r="K1418">
        <v>2024</v>
      </c>
      <c r="L1418" t="s">
        <v>60</v>
      </c>
      <c r="M1418" t="s">
        <v>5897</v>
      </c>
      <c r="N1418" t="s">
        <v>5889</v>
      </c>
      <c r="O1418" t="s">
        <v>5898</v>
      </c>
      <c r="P1418" t="s">
        <v>5899</v>
      </c>
      <c r="Q1418" t="s">
        <v>5900</v>
      </c>
      <c r="R1418">
        <v>31000</v>
      </c>
      <c r="S1418">
        <v>38000</v>
      </c>
      <c r="T1418">
        <v>0.1842</v>
      </c>
      <c r="U1418" t="s">
        <v>5901</v>
      </c>
      <c r="V1418">
        <v>12</v>
      </c>
      <c r="W1418" s="1">
        <v>45246</v>
      </c>
      <c r="X1418" t="s">
        <v>5894</v>
      </c>
      <c r="Y1418">
        <v>278</v>
      </c>
      <c r="Z1418">
        <v>80</v>
      </c>
      <c r="AA1418">
        <v>346</v>
      </c>
      <c r="AB1418">
        <v>0</v>
      </c>
      <c r="AC1418">
        <v>10</v>
      </c>
      <c r="AD1418">
        <v>0</v>
      </c>
      <c r="AE1418" t="s">
        <v>6029</v>
      </c>
      <c r="AF1418" s="1">
        <v>46203</v>
      </c>
      <c r="AG1418" t="s">
        <v>6756</v>
      </c>
      <c r="AH1418" t="s">
        <v>6027</v>
      </c>
      <c r="AI1418" t="s">
        <v>6028</v>
      </c>
      <c r="AJ1418" t="s">
        <v>6925</v>
      </c>
      <c r="AK1418">
        <v>38000</v>
      </c>
      <c r="AL1418">
        <v>5217.3999999999996</v>
      </c>
      <c r="AM1418">
        <v>32782.6</v>
      </c>
      <c r="AN1418">
        <v>31000</v>
      </c>
      <c r="AO1418">
        <v>1782.6</v>
      </c>
      <c r="AP1418">
        <v>5.4399999999999997E-2</v>
      </c>
    </row>
    <row r="1419" spans="1:42" hidden="1" x14ac:dyDescent="0.35">
      <c r="A1419" t="s">
        <v>2216</v>
      </c>
      <c r="B1419" s="1">
        <v>45310</v>
      </c>
      <c r="C1419" t="s">
        <v>1512</v>
      </c>
      <c r="D1419" t="s">
        <v>108</v>
      </c>
      <c r="E1419">
        <v>1</v>
      </c>
      <c r="F1419" t="s">
        <v>30</v>
      </c>
      <c r="G1419" t="s">
        <v>31</v>
      </c>
      <c r="H1419" t="s">
        <v>32</v>
      </c>
      <c r="I1419" t="s">
        <v>18</v>
      </c>
      <c r="J1419" t="s">
        <v>112</v>
      </c>
      <c r="K1419">
        <v>2024</v>
      </c>
      <c r="L1419" t="s">
        <v>20</v>
      </c>
      <c r="M1419" t="s">
        <v>5977</v>
      </c>
      <c r="N1419" t="s">
        <v>5974</v>
      </c>
      <c r="O1419" t="s">
        <v>5978</v>
      </c>
      <c r="P1419" t="s">
        <v>5979</v>
      </c>
      <c r="Q1419" t="s">
        <v>5980</v>
      </c>
      <c r="R1419">
        <v>3000</v>
      </c>
      <c r="S1419">
        <v>3900</v>
      </c>
      <c r="T1419">
        <v>0.23080000000000001</v>
      </c>
      <c r="U1419" t="s">
        <v>5920</v>
      </c>
      <c r="V1419">
        <v>36</v>
      </c>
      <c r="W1419" s="1">
        <v>44816</v>
      </c>
      <c r="X1419" t="s">
        <v>5894</v>
      </c>
      <c r="Y1419">
        <v>237</v>
      </c>
      <c r="Z1419">
        <v>110</v>
      </c>
      <c r="AA1419">
        <v>240</v>
      </c>
      <c r="AB1419">
        <v>48</v>
      </c>
      <c r="AC1419">
        <v>10</v>
      </c>
      <c r="AD1419">
        <v>144000</v>
      </c>
      <c r="AE1419" t="s">
        <v>6025</v>
      </c>
      <c r="AF1419" s="1">
        <v>46203</v>
      </c>
      <c r="AG1419" t="s">
        <v>6566</v>
      </c>
      <c r="AH1419" t="s">
        <v>6027</v>
      </c>
      <c r="AI1419" t="s">
        <v>6028</v>
      </c>
      <c r="AJ1419" t="s">
        <v>6924</v>
      </c>
      <c r="AK1419">
        <v>3900</v>
      </c>
      <c r="AL1419">
        <v>93.21</v>
      </c>
      <c r="AM1419">
        <v>3806.79</v>
      </c>
      <c r="AN1419">
        <v>3000</v>
      </c>
      <c r="AO1419">
        <v>806.79</v>
      </c>
      <c r="AP1419">
        <v>0.21190000000000001</v>
      </c>
    </row>
    <row r="1420" spans="1:42" x14ac:dyDescent="0.35">
      <c r="A1420" t="s">
        <v>2217</v>
      </c>
      <c r="B1420" s="1">
        <v>45546</v>
      </c>
      <c r="C1420" t="s">
        <v>844</v>
      </c>
      <c r="D1420" t="s">
        <v>42</v>
      </c>
      <c r="E1420">
        <v>1</v>
      </c>
      <c r="F1420" t="s">
        <v>30</v>
      </c>
      <c r="G1420" t="s">
        <v>31</v>
      </c>
      <c r="H1420" t="s">
        <v>17</v>
      </c>
      <c r="I1420" t="s">
        <v>43</v>
      </c>
      <c r="J1420" t="s">
        <v>109</v>
      </c>
      <c r="K1420">
        <v>2024</v>
      </c>
      <c r="L1420" t="s">
        <v>60</v>
      </c>
      <c r="M1420" t="s">
        <v>5897</v>
      </c>
      <c r="N1420" t="s">
        <v>5889</v>
      </c>
      <c r="O1420" t="s">
        <v>5898</v>
      </c>
      <c r="P1420" t="s">
        <v>5899</v>
      </c>
      <c r="Q1420" t="s">
        <v>5900</v>
      </c>
      <c r="R1420">
        <v>31000</v>
      </c>
      <c r="S1420">
        <v>38000</v>
      </c>
      <c r="T1420">
        <v>0.1842</v>
      </c>
      <c r="U1420" t="s">
        <v>5901</v>
      </c>
      <c r="V1420">
        <v>12</v>
      </c>
      <c r="W1420" s="1">
        <v>45246</v>
      </c>
      <c r="X1420" t="s">
        <v>5894</v>
      </c>
      <c r="Y1420">
        <v>278</v>
      </c>
      <c r="Z1420">
        <v>80</v>
      </c>
      <c r="AA1420">
        <v>346</v>
      </c>
      <c r="AB1420">
        <v>0</v>
      </c>
      <c r="AC1420">
        <v>10</v>
      </c>
      <c r="AD1420">
        <v>0</v>
      </c>
      <c r="AE1420" t="s">
        <v>6029</v>
      </c>
      <c r="AF1420" s="1">
        <v>46203</v>
      </c>
      <c r="AG1420" t="s">
        <v>6434</v>
      </c>
      <c r="AH1420" t="s">
        <v>6027</v>
      </c>
      <c r="AI1420" t="s">
        <v>6028</v>
      </c>
      <c r="AJ1420" t="s">
        <v>6925</v>
      </c>
      <c r="AK1420">
        <v>38000</v>
      </c>
      <c r="AL1420">
        <v>5586</v>
      </c>
      <c r="AM1420">
        <v>32414</v>
      </c>
      <c r="AN1420">
        <v>31000</v>
      </c>
      <c r="AO1420">
        <v>1414</v>
      </c>
      <c r="AP1420">
        <v>4.36E-2</v>
      </c>
    </row>
    <row r="1421" spans="1:42" hidden="1" x14ac:dyDescent="0.35">
      <c r="A1421" t="s">
        <v>2218</v>
      </c>
      <c r="B1421" s="1">
        <v>45472</v>
      </c>
      <c r="C1421" t="s">
        <v>511</v>
      </c>
      <c r="D1421" t="s">
        <v>23</v>
      </c>
      <c r="E1421">
        <v>2</v>
      </c>
      <c r="F1421" t="s">
        <v>24</v>
      </c>
      <c r="G1421" t="s">
        <v>31</v>
      </c>
      <c r="H1421" t="s">
        <v>32</v>
      </c>
      <c r="I1421" t="s">
        <v>43</v>
      </c>
      <c r="J1421" t="s">
        <v>34</v>
      </c>
      <c r="K1421">
        <v>2024</v>
      </c>
      <c r="L1421" t="s">
        <v>35</v>
      </c>
      <c r="M1421" t="s">
        <v>5921</v>
      </c>
      <c r="N1421" t="s">
        <v>5913</v>
      </c>
      <c r="O1421" t="s">
        <v>5917</v>
      </c>
      <c r="P1421" t="s">
        <v>5922</v>
      </c>
      <c r="Q1421" t="s">
        <v>5923</v>
      </c>
      <c r="R1421">
        <v>57000</v>
      </c>
      <c r="S1421">
        <v>69000</v>
      </c>
      <c r="T1421">
        <v>0.1739</v>
      </c>
      <c r="U1421" t="s">
        <v>5920</v>
      </c>
      <c r="V1421">
        <v>12</v>
      </c>
      <c r="W1421" s="1">
        <v>44862</v>
      </c>
      <c r="X1421" t="s">
        <v>5894</v>
      </c>
      <c r="Y1421">
        <v>244</v>
      </c>
      <c r="Z1421">
        <v>55</v>
      </c>
      <c r="AA1421">
        <v>276</v>
      </c>
      <c r="AB1421">
        <v>9</v>
      </c>
      <c r="AC1421">
        <v>10</v>
      </c>
      <c r="AD1421">
        <v>513000</v>
      </c>
      <c r="AE1421" t="s">
        <v>6025</v>
      </c>
      <c r="AF1421" s="1">
        <v>46203</v>
      </c>
      <c r="AG1421" t="s">
        <v>6309</v>
      </c>
      <c r="AH1421" t="s">
        <v>6027</v>
      </c>
      <c r="AI1421" t="s">
        <v>6028</v>
      </c>
      <c r="AJ1421" t="s">
        <v>6924</v>
      </c>
      <c r="AK1421">
        <v>138000</v>
      </c>
      <c r="AL1421">
        <v>10777.8</v>
      </c>
      <c r="AM1421">
        <v>127222.2</v>
      </c>
      <c r="AN1421">
        <v>114000</v>
      </c>
      <c r="AO1421">
        <v>13222.2</v>
      </c>
      <c r="AP1421">
        <v>0.10390000000000001</v>
      </c>
    </row>
    <row r="1422" spans="1:42" hidden="1" x14ac:dyDescent="0.35">
      <c r="A1422" t="s">
        <v>2219</v>
      </c>
      <c r="B1422" s="1">
        <v>45397</v>
      </c>
      <c r="C1422" t="s">
        <v>1725</v>
      </c>
      <c r="D1422" t="s">
        <v>183</v>
      </c>
      <c r="E1422">
        <v>1</v>
      </c>
      <c r="F1422" t="s">
        <v>30</v>
      </c>
      <c r="G1422" t="s">
        <v>71</v>
      </c>
      <c r="H1422" t="s">
        <v>25</v>
      </c>
      <c r="I1422" t="s">
        <v>26</v>
      </c>
      <c r="J1422" t="s">
        <v>44</v>
      </c>
      <c r="K1422">
        <v>2024</v>
      </c>
      <c r="L1422" t="s">
        <v>35</v>
      </c>
      <c r="M1422" t="s">
        <v>6010</v>
      </c>
      <c r="N1422" t="s">
        <v>5949</v>
      </c>
      <c r="O1422" t="s">
        <v>6011</v>
      </c>
      <c r="P1422" t="s">
        <v>6012</v>
      </c>
      <c r="Q1422" t="s">
        <v>6013</v>
      </c>
      <c r="R1422">
        <v>2700</v>
      </c>
      <c r="S1422">
        <v>3500</v>
      </c>
      <c r="T1422">
        <v>0.2286</v>
      </c>
      <c r="U1422" t="s">
        <v>5920</v>
      </c>
      <c r="V1422">
        <v>12</v>
      </c>
      <c r="W1422" s="1">
        <v>45369</v>
      </c>
      <c r="X1422" t="s">
        <v>5894</v>
      </c>
      <c r="Y1422">
        <v>71</v>
      </c>
      <c r="Z1422">
        <v>95</v>
      </c>
      <c r="AA1422">
        <v>147</v>
      </c>
      <c r="AB1422">
        <v>51</v>
      </c>
      <c r="AC1422">
        <v>10</v>
      </c>
      <c r="AD1422">
        <v>137700</v>
      </c>
      <c r="AE1422" t="s">
        <v>6025</v>
      </c>
      <c r="AF1422" s="1">
        <v>46203</v>
      </c>
      <c r="AG1422" t="s">
        <v>6633</v>
      </c>
      <c r="AH1422" t="s">
        <v>6027</v>
      </c>
      <c r="AI1422" t="s">
        <v>6028</v>
      </c>
      <c r="AJ1422" t="s">
        <v>6924</v>
      </c>
      <c r="AK1422">
        <v>3500</v>
      </c>
      <c r="AL1422">
        <v>524.65</v>
      </c>
      <c r="AM1422">
        <v>2975.35</v>
      </c>
      <c r="AN1422">
        <v>2700</v>
      </c>
      <c r="AO1422">
        <v>275.35000000000002</v>
      </c>
      <c r="AP1422">
        <v>9.2499999999999999E-2</v>
      </c>
    </row>
    <row r="1423" spans="1:42" hidden="1" x14ac:dyDescent="0.35">
      <c r="A1423" t="s">
        <v>2220</v>
      </c>
      <c r="B1423" s="1">
        <v>45459</v>
      </c>
      <c r="C1423" t="s">
        <v>998</v>
      </c>
      <c r="D1423" t="s">
        <v>208</v>
      </c>
      <c r="E1423">
        <v>1</v>
      </c>
      <c r="F1423" t="s">
        <v>24</v>
      </c>
      <c r="G1423" t="s">
        <v>31</v>
      </c>
      <c r="H1423" t="s">
        <v>17</v>
      </c>
      <c r="I1423" t="s">
        <v>43</v>
      </c>
      <c r="J1423" t="s">
        <v>34</v>
      </c>
      <c r="K1423">
        <v>2024</v>
      </c>
      <c r="L1423" t="s">
        <v>35</v>
      </c>
      <c r="M1423" t="s">
        <v>5910</v>
      </c>
      <c r="N1423" t="s">
        <v>5889</v>
      </c>
      <c r="O1423" t="s">
        <v>5898</v>
      </c>
      <c r="P1423" t="s">
        <v>5907</v>
      </c>
      <c r="Q1423" t="s">
        <v>5911</v>
      </c>
      <c r="R1423">
        <v>10500</v>
      </c>
      <c r="S1423">
        <v>13000</v>
      </c>
      <c r="T1423">
        <v>0.1923</v>
      </c>
      <c r="U1423" t="s">
        <v>5909</v>
      </c>
      <c r="V1423">
        <v>12</v>
      </c>
      <c r="W1423" s="1">
        <v>45395</v>
      </c>
      <c r="X1423" t="s">
        <v>5894</v>
      </c>
      <c r="Y1423">
        <v>256</v>
      </c>
      <c r="Z1423">
        <v>119</v>
      </c>
      <c r="AA1423">
        <v>288</v>
      </c>
      <c r="AB1423">
        <v>32</v>
      </c>
      <c r="AC1423">
        <v>10</v>
      </c>
      <c r="AD1423">
        <v>336000</v>
      </c>
      <c r="AE1423" t="s">
        <v>6025</v>
      </c>
      <c r="AF1423" s="1">
        <v>46203</v>
      </c>
      <c r="AG1423" t="s">
        <v>6327</v>
      </c>
      <c r="AH1423" t="s">
        <v>6027</v>
      </c>
      <c r="AI1423" t="s">
        <v>6028</v>
      </c>
      <c r="AJ1423" t="s">
        <v>6924</v>
      </c>
      <c r="AK1423">
        <v>13000</v>
      </c>
      <c r="AL1423">
        <v>338</v>
      </c>
      <c r="AM1423">
        <v>12662</v>
      </c>
      <c r="AN1423">
        <v>10500</v>
      </c>
      <c r="AO1423">
        <v>2162</v>
      </c>
      <c r="AP1423">
        <v>0.17069999999999999</v>
      </c>
    </row>
    <row r="1424" spans="1:42" hidden="1" x14ac:dyDescent="0.35">
      <c r="A1424" t="s">
        <v>2221</v>
      </c>
      <c r="B1424" s="1">
        <v>45402</v>
      </c>
      <c r="C1424" t="s">
        <v>2222</v>
      </c>
      <c r="D1424" t="s">
        <v>180</v>
      </c>
      <c r="E1424">
        <v>1</v>
      </c>
      <c r="F1424" t="s">
        <v>128</v>
      </c>
      <c r="G1424" t="s">
        <v>71</v>
      </c>
      <c r="H1424" t="s">
        <v>25</v>
      </c>
      <c r="I1424" t="s">
        <v>18</v>
      </c>
      <c r="J1424" t="s">
        <v>44</v>
      </c>
      <c r="K1424">
        <v>2024</v>
      </c>
      <c r="L1424" t="s">
        <v>35</v>
      </c>
      <c r="M1424" t="s">
        <v>5956</v>
      </c>
      <c r="N1424" t="s">
        <v>5949</v>
      </c>
      <c r="O1424" t="s">
        <v>5957</v>
      </c>
      <c r="P1424" t="s">
        <v>5958</v>
      </c>
      <c r="Q1424" t="s">
        <v>5959</v>
      </c>
      <c r="R1424">
        <v>3100</v>
      </c>
      <c r="S1424">
        <v>4200</v>
      </c>
      <c r="T1424">
        <v>0.26190000000000002</v>
      </c>
      <c r="U1424" t="s">
        <v>5909</v>
      </c>
      <c r="V1424">
        <v>12</v>
      </c>
      <c r="W1424" s="1">
        <v>45029</v>
      </c>
      <c r="X1424" t="s">
        <v>5894</v>
      </c>
      <c r="Y1424">
        <v>165</v>
      </c>
      <c r="Z1424">
        <v>119</v>
      </c>
      <c r="AA1424">
        <v>218</v>
      </c>
      <c r="AB1424">
        <v>22</v>
      </c>
      <c r="AC1424">
        <v>10</v>
      </c>
      <c r="AD1424">
        <v>68200</v>
      </c>
      <c r="AE1424" t="s">
        <v>6025</v>
      </c>
      <c r="AF1424" s="1">
        <v>46203</v>
      </c>
      <c r="AG1424" t="s">
        <v>6757</v>
      </c>
      <c r="AH1424" t="s">
        <v>6035</v>
      </c>
      <c r="AI1424" t="s">
        <v>6028</v>
      </c>
      <c r="AJ1424" t="s">
        <v>6924</v>
      </c>
      <c r="AK1424">
        <v>4200</v>
      </c>
      <c r="AL1424">
        <v>169.68</v>
      </c>
      <c r="AM1424">
        <v>4030.32</v>
      </c>
      <c r="AN1424">
        <v>3100</v>
      </c>
      <c r="AO1424">
        <v>930.32</v>
      </c>
      <c r="AP1424">
        <v>0.23080000000000001</v>
      </c>
    </row>
    <row r="1425" spans="1:42" x14ac:dyDescent="0.35">
      <c r="A1425" t="s">
        <v>2223</v>
      </c>
      <c r="B1425" s="1">
        <v>45302</v>
      </c>
      <c r="C1425" t="s">
        <v>1244</v>
      </c>
      <c r="D1425" t="s">
        <v>195</v>
      </c>
      <c r="E1425">
        <v>2</v>
      </c>
      <c r="F1425" t="s">
        <v>58</v>
      </c>
      <c r="G1425" t="s">
        <v>96</v>
      </c>
      <c r="H1425" t="s">
        <v>25</v>
      </c>
      <c r="I1425" t="s">
        <v>43</v>
      </c>
      <c r="J1425" t="s">
        <v>112</v>
      </c>
      <c r="K1425">
        <v>2024</v>
      </c>
      <c r="L1425" t="s">
        <v>20</v>
      </c>
      <c r="M1425" t="s">
        <v>5912</v>
      </c>
      <c r="N1425" t="s">
        <v>5913</v>
      </c>
      <c r="O1425" t="s">
        <v>5914</v>
      </c>
      <c r="P1425" t="s">
        <v>5891</v>
      </c>
      <c r="Q1425" t="s">
        <v>5915</v>
      </c>
      <c r="R1425">
        <v>125000</v>
      </c>
      <c r="S1425">
        <v>148000</v>
      </c>
      <c r="T1425">
        <v>0.15540000000000001</v>
      </c>
      <c r="U1425" t="s">
        <v>5893</v>
      </c>
      <c r="V1425">
        <v>12</v>
      </c>
      <c r="W1425" s="1">
        <v>44787</v>
      </c>
      <c r="X1425" t="s">
        <v>5894</v>
      </c>
      <c r="Y1425">
        <v>168</v>
      </c>
      <c r="Z1425">
        <v>62</v>
      </c>
      <c r="AA1425">
        <v>271</v>
      </c>
      <c r="AB1425">
        <v>0</v>
      </c>
      <c r="AC1425">
        <v>10</v>
      </c>
      <c r="AD1425">
        <v>0</v>
      </c>
      <c r="AE1425" t="s">
        <v>6029</v>
      </c>
      <c r="AF1425" s="1">
        <v>46203</v>
      </c>
      <c r="AG1425" t="s">
        <v>6494</v>
      </c>
      <c r="AH1425" t="s">
        <v>6035</v>
      </c>
      <c r="AI1425" t="s">
        <v>6028</v>
      </c>
      <c r="AJ1425" t="s">
        <v>6924</v>
      </c>
      <c r="AK1425">
        <v>296000</v>
      </c>
      <c r="AL1425">
        <v>27232</v>
      </c>
      <c r="AM1425">
        <v>268768</v>
      </c>
      <c r="AN1425">
        <v>250000</v>
      </c>
      <c r="AO1425">
        <v>18768</v>
      </c>
      <c r="AP1425">
        <v>6.9800000000000001E-2</v>
      </c>
    </row>
    <row r="1426" spans="1:42" hidden="1" x14ac:dyDescent="0.35">
      <c r="A1426" t="s">
        <v>2224</v>
      </c>
      <c r="B1426" s="1">
        <v>45349</v>
      </c>
      <c r="C1426" t="s">
        <v>936</v>
      </c>
      <c r="D1426" t="s">
        <v>118</v>
      </c>
      <c r="E1426">
        <v>1</v>
      </c>
      <c r="F1426" t="s">
        <v>30</v>
      </c>
      <c r="G1426" t="s">
        <v>71</v>
      </c>
      <c r="H1426" t="s">
        <v>17</v>
      </c>
      <c r="I1426" t="s">
        <v>26</v>
      </c>
      <c r="J1426" t="s">
        <v>19</v>
      </c>
      <c r="K1426">
        <v>2024</v>
      </c>
      <c r="L1426" t="s">
        <v>20</v>
      </c>
      <c r="M1426" t="s">
        <v>5902</v>
      </c>
      <c r="N1426" t="s">
        <v>5889</v>
      </c>
      <c r="O1426" t="s">
        <v>5898</v>
      </c>
      <c r="P1426" t="s">
        <v>5899</v>
      </c>
      <c r="Q1426" t="s">
        <v>5903</v>
      </c>
      <c r="R1426">
        <v>74000</v>
      </c>
      <c r="S1426">
        <v>88000</v>
      </c>
      <c r="T1426">
        <v>0.15909999999999999</v>
      </c>
      <c r="U1426" t="s">
        <v>5901</v>
      </c>
      <c r="V1426">
        <v>12</v>
      </c>
      <c r="W1426" s="1">
        <v>45459</v>
      </c>
      <c r="X1426" t="s">
        <v>5894</v>
      </c>
      <c r="Y1426">
        <v>214</v>
      </c>
      <c r="Z1426">
        <v>97</v>
      </c>
      <c r="AA1426">
        <v>218</v>
      </c>
      <c r="AB1426">
        <v>43</v>
      </c>
      <c r="AC1426">
        <v>10</v>
      </c>
      <c r="AD1426">
        <v>3182000</v>
      </c>
      <c r="AE1426" t="s">
        <v>6025</v>
      </c>
      <c r="AF1426" s="1">
        <v>46203</v>
      </c>
      <c r="AG1426" t="s">
        <v>6480</v>
      </c>
      <c r="AH1426" t="s">
        <v>6035</v>
      </c>
      <c r="AI1426" t="s">
        <v>6028</v>
      </c>
      <c r="AJ1426" t="s">
        <v>6924</v>
      </c>
      <c r="AK1426">
        <v>88000</v>
      </c>
      <c r="AL1426">
        <v>6732</v>
      </c>
      <c r="AM1426">
        <v>81268</v>
      </c>
      <c r="AN1426">
        <v>74000</v>
      </c>
      <c r="AO1426">
        <v>7268</v>
      </c>
      <c r="AP1426">
        <v>8.9399999999999993E-2</v>
      </c>
    </row>
    <row r="1427" spans="1:42" hidden="1" x14ac:dyDescent="0.35">
      <c r="A1427" t="s">
        <v>2225</v>
      </c>
      <c r="B1427" s="1">
        <v>45305</v>
      </c>
      <c r="C1427" t="s">
        <v>1227</v>
      </c>
      <c r="D1427" t="s">
        <v>115</v>
      </c>
      <c r="E1427">
        <v>3</v>
      </c>
      <c r="F1427" t="s">
        <v>24</v>
      </c>
      <c r="G1427" t="s">
        <v>31</v>
      </c>
      <c r="H1427" t="s">
        <v>17</v>
      </c>
      <c r="I1427" t="s">
        <v>33</v>
      </c>
      <c r="J1427" t="s">
        <v>112</v>
      </c>
      <c r="K1427">
        <v>2024</v>
      </c>
      <c r="L1427" t="s">
        <v>20</v>
      </c>
      <c r="M1427" t="s">
        <v>5988</v>
      </c>
      <c r="N1427" t="s">
        <v>5989</v>
      </c>
      <c r="O1427" t="s">
        <v>5990</v>
      </c>
      <c r="P1427" t="s">
        <v>5907</v>
      </c>
      <c r="Q1427" t="s">
        <v>5991</v>
      </c>
      <c r="R1427">
        <v>1600</v>
      </c>
      <c r="S1427">
        <v>2200</v>
      </c>
      <c r="T1427">
        <v>0.2727</v>
      </c>
      <c r="U1427" t="s">
        <v>5909</v>
      </c>
      <c r="V1427">
        <v>6</v>
      </c>
      <c r="W1427" s="1">
        <v>45040</v>
      </c>
      <c r="X1427" t="s">
        <v>5894</v>
      </c>
      <c r="Y1427">
        <v>84</v>
      </c>
      <c r="Z1427">
        <v>117</v>
      </c>
      <c r="AA1427">
        <v>174</v>
      </c>
      <c r="AB1427">
        <v>47</v>
      </c>
      <c r="AC1427">
        <v>10</v>
      </c>
      <c r="AD1427">
        <v>75200</v>
      </c>
      <c r="AE1427" t="s">
        <v>6025</v>
      </c>
      <c r="AF1427" s="1">
        <v>46203</v>
      </c>
      <c r="AG1427" t="s">
        <v>6415</v>
      </c>
      <c r="AH1427" t="s">
        <v>6027</v>
      </c>
      <c r="AI1427" t="s">
        <v>6028</v>
      </c>
      <c r="AJ1427" t="s">
        <v>6924</v>
      </c>
      <c r="AK1427">
        <v>6600</v>
      </c>
      <c r="AL1427">
        <v>627</v>
      </c>
      <c r="AM1427">
        <v>5973</v>
      </c>
      <c r="AN1427">
        <v>4800</v>
      </c>
      <c r="AO1427">
        <v>1173</v>
      </c>
      <c r="AP1427">
        <v>0.19639999999999999</v>
      </c>
    </row>
    <row r="1428" spans="1:42" x14ac:dyDescent="0.35">
      <c r="A1428" t="s">
        <v>2226</v>
      </c>
      <c r="B1428" s="1">
        <v>45637</v>
      </c>
      <c r="C1428" t="s">
        <v>1262</v>
      </c>
      <c r="D1428" t="s">
        <v>195</v>
      </c>
      <c r="E1428">
        <v>4</v>
      </c>
      <c r="F1428" t="s">
        <v>58</v>
      </c>
      <c r="G1428" t="s">
        <v>96</v>
      </c>
      <c r="H1428" t="s">
        <v>32</v>
      </c>
      <c r="I1428" t="s">
        <v>43</v>
      </c>
      <c r="J1428" t="s">
        <v>155</v>
      </c>
      <c r="K1428">
        <v>2024</v>
      </c>
      <c r="L1428" t="s">
        <v>51</v>
      </c>
      <c r="M1428" t="s">
        <v>5912</v>
      </c>
      <c r="N1428" t="s">
        <v>5913</v>
      </c>
      <c r="O1428" t="s">
        <v>5914</v>
      </c>
      <c r="P1428" t="s">
        <v>5891</v>
      </c>
      <c r="Q1428" t="s">
        <v>5915</v>
      </c>
      <c r="R1428">
        <v>125000</v>
      </c>
      <c r="S1428">
        <v>148000</v>
      </c>
      <c r="T1428">
        <v>0.15540000000000001</v>
      </c>
      <c r="U1428" t="s">
        <v>5893</v>
      </c>
      <c r="V1428">
        <v>12</v>
      </c>
      <c r="W1428" s="1">
        <v>44787</v>
      </c>
      <c r="X1428" t="s">
        <v>5894</v>
      </c>
      <c r="Y1428">
        <v>168</v>
      </c>
      <c r="Z1428">
        <v>62</v>
      </c>
      <c r="AA1428">
        <v>271</v>
      </c>
      <c r="AB1428">
        <v>0</v>
      </c>
      <c r="AC1428">
        <v>10</v>
      </c>
      <c r="AD1428">
        <v>0</v>
      </c>
      <c r="AE1428" t="s">
        <v>6029</v>
      </c>
      <c r="AF1428" s="1">
        <v>46203</v>
      </c>
      <c r="AG1428" t="s">
        <v>6546</v>
      </c>
      <c r="AH1428" t="s">
        <v>6035</v>
      </c>
      <c r="AI1428" t="s">
        <v>6028</v>
      </c>
      <c r="AJ1428" t="s">
        <v>6925</v>
      </c>
      <c r="AK1428">
        <v>592000</v>
      </c>
      <c r="AL1428">
        <v>6452.8</v>
      </c>
      <c r="AM1428">
        <v>585547.19999999995</v>
      </c>
      <c r="AN1428">
        <v>500000</v>
      </c>
      <c r="AO1428">
        <v>85547.199999999997</v>
      </c>
      <c r="AP1428">
        <v>0.14610000000000001</v>
      </c>
    </row>
    <row r="1429" spans="1:42" hidden="1" x14ac:dyDescent="0.35">
      <c r="A1429" t="s">
        <v>2227</v>
      </c>
      <c r="B1429" s="1">
        <v>45359</v>
      </c>
      <c r="C1429" t="s">
        <v>1205</v>
      </c>
      <c r="D1429" t="s">
        <v>221</v>
      </c>
      <c r="E1429">
        <v>2</v>
      </c>
      <c r="F1429" t="s">
        <v>128</v>
      </c>
      <c r="G1429" t="s">
        <v>16</v>
      </c>
      <c r="H1429" t="s">
        <v>17</v>
      </c>
      <c r="I1429" t="s">
        <v>43</v>
      </c>
      <c r="J1429" t="s">
        <v>39</v>
      </c>
      <c r="K1429">
        <v>2024</v>
      </c>
      <c r="L1429" t="s">
        <v>20</v>
      </c>
      <c r="M1429" t="s">
        <v>5966</v>
      </c>
      <c r="N1429" t="s">
        <v>5967</v>
      </c>
      <c r="O1429" t="s">
        <v>5968</v>
      </c>
      <c r="P1429" t="s">
        <v>5899</v>
      </c>
      <c r="Q1429" t="s">
        <v>5969</v>
      </c>
      <c r="R1429">
        <v>11500</v>
      </c>
      <c r="S1429">
        <v>14500</v>
      </c>
      <c r="T1429">
        <v>0.2069</v>
      </c>
      <c r="U1429" t="s">
        <v>5901</v>
      </c>
      <c r="V1429">
        <v>12</v>
      </c>
      <c r="W1429" s="1">
        <v>44903</v>
      </c>
      <c r="X1429" t="s">
        <v>5894</v>
      </c>
      <c r="Y1429">
        <v>217</v>
      </c>
      <c r="Z1429">
        <v>53</v>
      </c>
      <c r="AA1429">
        <v>253</v>
      </c>
      <c r="AB1429">
        <v>61</v>
      </c>
      <c r="AC1429">
        <v>10</v>
      </c>
      <c r="AD1429">
        <v>701500</v>
      </c>
      <c r="AE1429" t="s">
        <v>6025</v>
      </c>
      <c r="AF1429" s="1">
        <v>46203</v>
      </c>
      <c r="AG1429" t="s">
        <v>6047</v>
      </c>
      <c r="AH1429" t="s">
        <v>6035</v>
      </c>
      <c r="AI1429" t="s">
        <v>6028</v>
      </c>
      <c r="AJ1429" t="s">
        <v>6924</v>
      </c>
      <c r="AK1429">
        <v>29000</v>
      </c>
      <c r="AL1429">
        <v>310.3</v>
      </c>
      <c r="AM1429">
        <v>28689.7</v>
      </c>
      <c r="AN1429">
        <v>23000</v>
      </c>
      <c r="AO1429">
        <v>5689.7</v>
      </c>
      <c r="AP1429">
        <v>0.1983</v>
      </c>
    </row>
    <row r="1430" spans="1:42" x14ac:dyDescent="0.35">
      <c r="A1430" t="s">
        <v>2228</v>
      </c>
      <c r="B1430" s="1">
        <v>45408</v>
      </c>
      <c r="C1430" t="s">
        <v>2229</v>
      </c>
      <c r="D1430" t="s">
        <v>54</v>
      </c>
      <c r="E1430">
        <v>1</v>
      </c>
      <c r="F1430" t="s">
        <v>15</v>
      </c>
      <c r="G1430" t="s">
        <v>16</v>
      </c>
      <c r="H1430" t="s">
        <v>32</v>
      </c>
      <c r="I1430" t="s">
        <v>43</v>
      </c>
      <c r="J1430" t="s">
        <v>44</v>
      </c>
      <c r="K1430">
        <v>2024</v>
      </c>
      <c r="L1430" t="s">
        <v>35</v>
      </c>
      <c r="M1430" t="s">
        <v>5888</v>
      </c>
      <c r="N1430" t="s">
        <v>5889</v>
      </c>
      <c r="O1430" t="s">
        <v>5890</v>
      </c>
      <c r="P1430" t="s">
        <v>5891</v>
      </c>
      <c r="Q1430" t="s">
        <v>5892</v>
      </c>
      <c r="R1430">
        <v>52000</v>
      </c>
      <c r="S1430">
        <v>65000</v>
      </c>
      <c r="T1430">
        <v>0.2</v>
      </c>
      <c r="U1430" t="s">
        <v>5893</v>
      </c>
      <c r="V1430">
        <v>12</v>
      </c>
      <c r="W1430" s="1">
        <v>45506</v>
      </c>
      <c r="X1430" t="s">
        <v>5894</v>
      </c>
      <c r="Y1430">
        <v>302</v>
      </c>
      <c r="Z1430">
        <v>109</v>
      </c>
      <c r="AA1430">
        <v>415</v>
      </c>
      <c r="AB1430">
        <v>0</v>
      </c>
      <c r="AC1430">
        <v>10</v>
      </c>
      <c r="AD1430">
        <v>0</v>
      </c>
      <c r="AE1430" t="s">
        <v>6029</v>
      </c>
      <c r="AF1430" s="1">
        <v>46203</v>
      </c>
      <c r="AG1430" t="s">
        <v>6760</v>
      </c>
      <c r="AH1430" t="s">
        <v>6027</v>
      </c>
      <c r="AI1430" t="s">
        <v>6028</v>
      </c>
      <c r="AJ1430" t="s">
        <v>6924</v>
      </c>
      <c r="AK1430">
        <v>65000</v>
      </c>
      <c r="AL1430">
        <v>2691</v>
      </c>
      <c r="AM1430">
        <v>62309</v>
      </c>
      <c r="AN1430">
        <v>52000</v>
      </c>
      <c r="AO1430">
        <v>10309</v>
      </c>
      <c r="AP1430">
        <v>0.16539999999999999</v>
      </c>
    </row>
    <row r="1431" spans="1:42" hidden="1" x14ac:dyDescent="0.35">
      <c r="A1431" t="s">
        <v>2230</v>
      </c>
      <c r="B1431" s="1">
        <v>45298</v>
      </c>
      <c r="C1431" t="s">
        <v>240</v>
      </c>
      <c r="D1431" t="s">
        <v>23</v>
      </c>
      <c r="E1431">
        <v>4</v>
      </c>
      <c r="F1431" t="s">
        <v>24</v>
      </c>
      <c r="G1431" t="s">
        <v>16</v>
      </c>
      <c r="H1431" t="s">
        <v>17</v>
      </c>
      <c r="I1431" t="s">
        <v>33</v>
      </c>
      <c r="J1431" t="s">
        <v>112</v>
      </c>
      <c r="K1431">
        <v>2024</v>
      </c>
      <c r="L1431" t="s">
        <v>20</v>
      </c>
      <c r="M1431" t="s">
        <v>5921</v>
      </c>
      <c r="N1431" t="s">
        <v>5913</v>
      </c>
      <c r="O1431" t="s">
        <v>5917</v>
      </c>
      <c r="P1431" t="s">
        <v>5922</v>
      </c>
      <c r="Q1431" t="s">
        <v>5923</v>
      </c>
      <c r="R1431">
        <v>57000</v>
      </c>
      <c r="S1431">
        <v>69000</v>
      </c>
      <c r="T1431">
        <v>0.1739</v>
      </c>
      <c r="U1431" t="s">
        <v>5920</v>
      </c>
      <c r="V1431">
        <v>12</v>
      </c>
      <c r="W1431" s="1">
        <v>44862</v>
      </c>
      <c r="X1431" t="s">
        <v>5894</v>
      </c>
      <c r="Y1431">
        <v>244</v>
      </c>
      <c r="Z1431">
        <v>55</v>
      </c>
      <c r="AA1431">
        <v>276</v>
      </c>
      <c r="AB1431">
        <v>9</v>
      </c>
      <c r="AC1431">
        <v>10</v>
      </c>
      <c r="AD1431">
        <v>513000</v>
      </c>
      <c r="AE1431" t="s">
        <v>6025</v>
      </c>
      <c r="AF1431" s="1">
        <v>46203</v>
      </c>
      <c r="AG1431" t="s">
        <v>6143</v>
      </c>
      <c r="AH1431" t="s">
        <v>6035</v>
      </c>
      <c r="AI1431" t="s">
        <v>6028</v>
      </c>
      <c r="AJ1431" t="s">
        <v>6924</v>
      </c>
      <c r="AK1431">
        <v>276000</v>
      </c>
      <c r="AL1431">
        <v>33837.599999999999</v>
      </c>
      <c r="AM1431">
        <v>242162.4</v>
      </c>
      <c r="AN1431">
        <v>228000</v>
      </c>
      <c r="AO1431">
        <v>14162.4</v>
      </c>
      <c r="AP1431">
        <v>5.8500000000000003E-2</v>
      </c>
    </row>
    <row r="1432" spans="1:42" hidden="1" x14ac:dyDescent="0.35">
      <c r="A1432" t="s">
        <v>2231</v>
      </c>
      <c r="B1432" s="1">
        <v>45389</v>
      </c>
      <c r="C1432" t="s">
        <v>2232</v>
      </c>
      <c r="D1432" t="s">
        <v>70</v>
      </c>
      <c r="E1432">
        <v>3</v>
      </c>
      <c r="F1432" t="s">
        <v>128</v>
      </c>
      <c r="G1432" t="s">
        <v>16</v>
      </c>
      <c r="H1432" t="s">
        <v>32</v>
      </c>
      <c r="I1432" t="s">
        <v>18</v>
      </c>
      <c r="J1432" t="s">
        <v>44</v>
      </c>
      <c r="K1432">
        <v>2024</v>
      </c>
      <c r="L1432" t="s">
        <v>35</v>
      </c>
      <c r="M1432" t="s">
        <v>5970</v>
      </c>
      <c r="N1432" t="s">
        <v>5949</v>
      </c>
      <c r="O1432" t="s">
        <v>5971</v>
      </c>
      <c r="P1432" t="s">
        <v>5922</v>
      </c>
      <c r="Q1432" t="s">
        <v>5972</v>
      </c>
      <c r="R1432">
        <v>9500</v>
      </c>
      <c r="S1432">
        <v>12000</v>
      </c>
      <c r="T1432">
        <v>0.20830000000000001</v>
      </c>
      <c r="U1432" t="s">
        <v>5920</v>
      </c>
      <c r="V1432">
        <v>12</v>
      </c>
      <c r="W1432" s="1">
        <v>44840</v>
      </c>
      <c r="X1432" t="s">
        <v>5894</v>
      </c>
      <c r="Y1432">
        <v>160</v>
      </c>
      <c r="Z1432">
        <v>82</v>
      </c>
      <c r="AA1432">
        <v>171</v>
      </c>
      <c r="AB1432">
        <v>27</v>
      </c>
      <c r="AC1432">
        <v>10</v>
      </c>
      <c r="AD1432">
        <v>256500</v>
      </c>
      <c r="AE1432" t="s">
        <v>6025</v>
      </c>
      <c r="AF1432" s="1">
        <v>46203</v>
      </c>
      <c r="AG1432" t="s">
        <v>6761</v>
      </c>
      <c r="AH1432" t="s">
        <v>6027</v>
      </c>
      <c r="AI1432" t="s">
        <v>6028</v>
      </c>
      <c r="AJ1432" t="s">
        <v>6924</v>
      </c>
      <c r="AK1432">
        <v>36000</v>
      </c>
      <c r="AL1432">
        <v>3952.8</v>
      </c>
      <c r="AM1432">
        <v>32047.200000000001</v>
      </c>
      <c r="AN1432">
        <v>28500</v>
      </c>
      <c r="AO1432">
        <v>3547.2</v>
      </c>
      <c r="AP1432">
        <v>0.11070000000000001</v>
      </c>
    </row>
    <row r="1433" spans="1:42" hidden="1" x14ac:dyDescent="0.35">
      <c r="A1433" t="s">
        <v>2233</v>
      </c>
      <c r="B1433" s="1">
        <v>45510</v>
      </c>
      <c r="C1433" t="s">
        <v>1866</v>
      </c>
      <c r="D1433" t="s">
        <v>14</v>
      </c>
      <c r="E1433">
        <v>1</v>
      </c>
      <c r="F1433" t="s">
        <v>30</v>
      </c>
      <c r="G1433" t="s">
        <v>31</v>
      </c>
      <c r="H1433" t="s">
        <v>17</v>
      </c>
      <c r="I1433" t="s">
        <v>33</v>
      </c>
      <c r="J1433" t="s">
        <v>59</v>
      </c>
      <c r="K1433">
        <v>2024</v>
      </c>
      <c r="L1433" t="s">
        <v>60</v>
      </c>
      <c r="M1433" t="s">
        <v>5934</v>
      </c>
      <c r="N1433" t="s">
        <v>5931</v>
      </c>
      <c r="O1433" t="s">
        <v>5932</v>
      </c>
      <c r="P1433" t="s">
        <v>5891</v>
      </c>
      <c r="Q1433" t="s">
        <v>5935</v>
      </c>
      <c r="R1433">
        <v>10800</v>
      </c>
      <c r="S1433">
        <v>13500</v>
      </c>
      <c r="T1433">
        <v>0.2</v>
      </c>
      <c r="U1433" t="s">
        <v>5893</v>
      </c>
      <c r="V1433">
        <v>12</v>
      </c>
      <c r="W1433" s="1">
        <v>44567</v>
      </c>
      <c r="X1433" t="s">
        <v>5894</v>
      </c>
      <c r="Y1433">
        <v>169</v>
      </c>
      <c r="Z1433">
        <v>68</v>
      </c>
      <c r="AA1433">
        <v>202</v>
      </c>
      <c r="AB1433">
        <v>85</v>
      </c>
      <c r="AC1433">
        <v>10</v>
      </c>
      <c r="AD1433">
        <v>918000</v>
      </c>
      <c r="AE1433" t="s">
        <v>6025</v>
      </c>
      <c r="AF1433" s="1">
        <v>46203</v>
      </c>
      <c r="AG1433" t="s">
        <v>6673</v>
      </c>
      <c r="AH1433" t="s">
        <v>6027</v>
      </c>
      <c r="AI1433" t="s">
        <v>6028</v>
      </c>
      <c r="AJ1433" t="s">
        <v>6925</v>
      </c>
      <c r="AK1433">
        <v>13500</v>
      </c>
      <c r="AL1433">
        <v>1887.3</v>
      </c>
      <c r="AM1433">
        <v>11612.7</v>
      </c>
      <c r="AN1433">
        <v>10800</v>
      </c>
      <c r="AO1433">
        <v>812.7</v>
      </c>
      <c r="AP1433">
        <v>7.0000000000000007E-2</v>
      </c>
    </row>
    <row r="1434" spans="1:42" hidden="1" x14ac:dyDescent="0.35">
      <c r="A1434" t="s">
        <v>2234</v>
      </c>
      <c r="B1434" s="1">
        <v>45552</v>
      </c>
      <c r="C1434" t="s">
        <v>423</v>
      </c>
      <c r="D1434" t="s">
        <v>137</v>
      </c>
      <c r="E1434">
        <v>1</v>
      </c>
      <c r="F1434" t="s">
        <v>48</v>
      </c>
      <c r="G1434" t="s">
        <v>67</v>
      </c>
      <c r="H1434" t="s">
        <v>32</v>
      </c>
      <c r="I1434" t="s">
        <v>26</v>
      </c>
      <c r="J1434" t="s">
        <v>109</v>
      </c>
      <c r="K1434">
        <v>2024</v>
      </c>
      <c r="L1434" t="s">
        <v>60</v>
      </c>
      <c r="M1434" t="s">
        <v>5930</v>
      </c>
      <c r="N1434" t="s">
        <v>5931</v>
      </c>
      <c r="O1434" t="s">
        <v>5932</v>
      </c>
      <c r="P1434" t="s">
        <v>5891</v>
      </c>
      <c r="Q1434" t="s">
        <v>5933</v>
      </c>
      <c r="R1434">
        <v>14800</v>
      </c>
      <c r="S1434">
        <v>18500</v>
      </c>
      <c r="T1434">
        <v>0.2</v>
      </c>
      <c r="U1434" t="s">
        <v>5893</v>
      </c>
      <c r="V1434">
        <v>12</v>
      </c>
      <c r="W1434" s="1">
        <v>45474</v>
      </c>
      <c r="X1434" t="s">
        <v>5894</v>
      </c>
      <c r="Y1434">
        <v>213</v>
      </c>
      <c r="Z1434">
        <v>93</v>
      </c>
      <c r="AA1434">
        <v>278</v>
      </c>
      <c r="AB1434">
        <v>42</v>
      </c>
      <c r="AC1434">
        <v>10</v>
      </c>
      <c r="AD1434">
        <v>621600</v>
      </c>
      <c r="AE1434" t="s">
        <v>6025</v>
      </c>
      <c r="AF1434" s="1">
        <v>46203</v>
      </c>
      <c r="AG1434" t="s">
        <v>6265</v>
      </c>
      <c r="AH1434" t="s">
        <v>6027</v>
      </c>
      <c r="AI1434" t="s">
        <v>6028</v>
      </c>
      <c r="AJ1434" t="s">
        <v>6925</v>
      </c>
      <c r="AK1434">
        <v>18500</v>
      </c>
      <c r="AL1434">
        <v>1961</v>
      </c>
      <c r="AM1434">
        <v>16539</v>
      </c>
      <c r="AN1434">
        <v>14800</v>
      </c>
      <c r="AO1434">
        <v>1739</v>
      </c>
      <c r="AP1434">
        <v>0.1051</v>
      </c>
    </row>
    <row r="1435" spans="1:42" x14ac:dyDescent="0.35">
      <c r="A1435" t="s">
        <v>2235</v>
      </c>
      <c r="B1435" s="1">
        <v>45545</v>
      </c>
      <c r="C1435" t="s">
        <v>593</v>
      </c>
      <c r="D1435" t="s">
        <v>54</v>
      </c>
      <c r="E1435">
        <v>2</v>
      </c>
      <c r="F1435" t="s">
        <v>24</v>
      </c>
      <c r="G1435" t="s">
        <v>31</v>
      </c>
      <c r="H1435" t="s">
        <v>17</v>
      </c>
      <c r="I1435" t="s">
        <v>26</v>
      </c>
      <c r="J1435" t="s">
        <v>109</v>
      </c>
      <c r="K1435">
        <v>2024</v>
      </c>
      <c r="L1435" t="s">
        <v>60</v>
      </c>
      <c r="M1435" t="s">
        <v>5888</v>
      </c>
      <c r="N1435" t="s">
        <v>5889</v>
      </c>
      <c r="O1435" t="s">
        <v>5890</v>
      </c>
      <c r="P1435" t="s">
        <v>5891</v>
      </c>
      <c r="Q1435" t="s">
        <v>5892</v>
      </c>
      <c r="R1435">
        <v>52000</v>
      </c>
      <c r="S1435">
        <v>65000</v>
      </c>
      <c r="T1435">
        <v>0.2</v>
      </c>
      <c r="U1435" t="s">
        <v>5893</v>
      </c>
      <c r="V1435">
        <v>12</v>
      </c>
      <c r="W1435" s="1">
        <v>45506</v>
      </c>
      <c r="X1435" t="s">
        <v>5894</v>
      </c>
      <c r="Y1435">
        <v>302</v>
      </c>
      <c r="Z1435">
        <v>109</v>
      </c>
      <c r="AA1435">
        <v>415</v>
      </c>
      <c r="AB1435">
        <v>0</v>
      </c>
      <c r="AC1435">
        <v>10</v>
      </c>
      <c r="AD1435">
        <v>0</v>
      </c>
      <c r="AE1435" t="s">
        <v>6029</v>
      </c>
      <c r="AF1435" s="1">
        <v>46203</v>
      </c>
      <c r="AG1435" t="s">
        <v>6189</v>
      </c>
      <c r="AH1435" t="s">
        <v>6035</v>
      </c>
      <c r="AI1435" t="s">
        <v>6028</v>
      </c>
      <c r="AJ1435" t="s">
        <v>6925</v>
      </c>
      <c r="AK1435">
        <v>130000</v>
      </c>
      <c r="AL1435">
        <v>3263</v>
      </c>
      <c r="AM1435">
        <v>126737</v>
      </c>
      <c r="AN1435">
        <v>104000</v>
      </c>
      <c r="AO1435">
        <v>22737</v>
      </c>
      <c r="AP1435">
        <v>0.1794</v>
      </c>
    </row>
    <row r="1436" spans="1:42" x14ac:dyDescent="0.35">
      <c r="A1436" t="s">
        <v>2236</v>
      </c>
      <c r="B1436" s="1">
        <v>45484</v>
      </c>
      <c r="C1436" t="s">
        <v>1407</v>
      </c>
      <c r="D1436" t="s">
        <v>42</v>
      </c>
      <c r="E1436">
        <v>1</v>
      </c>
      <c r="F1436" t="s">
        <v>48</v>
      </c>
      <c r="G1436" t="s">
        <v>96</v>
      </c>
      <c r="H1436" t="s">
        <v>25</v>
      </c>
      <c r="I1436" t="s">
        <v>33</v>
      </c>
      <c r="J1436" t="s">
        <v>97</v>
      </c>
      <c r="K1436">
        <v>2024</v>
      </c>
      <c r="L1436" t="s">
        <v>60</v>
      </c>
      <c r="M1436" t="s">
        <v>5897</v>
      </c>
      <c r="N1436" t="s">
        <v>5889</v>
      </c>
      <c r="O1436" t="s">
        <v>5898</v>
      </c>
      <c r="P1436" t="s">
        <v>5899</v>
      </c>
      <c r="Q1436" t="s">
        <v>5900</v>
      </c>
      <c r="R1436">
        <v>31000</v>
      </c>
      <c r="S1436">
        <v>38000</v>
      </c>
      <c r="T1436">
        <v>0.1842</v>
      </c>
      <c r="U1436" t="s">
        <v>5901</v>
      </c>
      <c r="V1436">
        <v>12</v>
      </c>
      <c r="W1436" s="1">
        <v>45246</v>
      </c>
      <c r="X1436" t="s">
        <v>5894</v>
      </c>
      <c r="Y1436">
        <v>278</v>
      </c>
      <c r="Z1436">
        <v>80</v>
      </c>
      <c r="AA1436">
        <v>346</v>
      </c>
      <c r="AB1436">
        <v>0</v>
      </c>
      <c r="AC1436">
        <v>10</v>
      </c>
      <c r="AD1436">
        <v>0</v>
      </c>
      <c r="AE1436" t="s">
        <v>6029</v>
      </c>
      <c r="AF1436" s="1">
        <v>46203</v>
      </c>
      <c r="AG1436" t="s">
        <v>6112</v>
      </c>
      <c r="AH1436" t="s">
        <v>6035</v>
      </c>
      <c r="AI1436" t="s">
        <v>6028</v>
      </c>
      <c r="AJ1436" t="s">
        <v>6925</v>
      </c>
      <c r="AK1436">
        <v>38000</v>
      </c>
      <c r="AL1436">
        <v>4100.2</v>
      </c>
      <c r="AM1436">
        <v>33899.800000000003</v>
      </c>
      <c r="AN1436">
        <v>31000</v>
      </c>
      <c r="AO1436">
        <v>2899.8</v>
      </c>
      <c r="AP1436">
        <v>8.5500000000000007E-2</v>
      </c>
    </row>
    <row r="1437" spans="1:42" hidden="1" x14ac:dyDescent="0.35">
      <c r="A1437" t="s">
        <v>2237</v>
      </c>
      <c r="B1437" s="1">
        <v>45555</v>
      </c>
      <c r="C1437" t="s">
        <v>290</v>
      </c>
      <c r="D1437" t="s">
        <v>140</v>
      </c>
      <c r="E1437">
        <v>1</v>
      </c>
      <c r="F1437" t="s">
        <v>24</v>
      </c>
      <c r="G1437" t="s">
        <v>16</v>
      </c>
      <c r="H1437" t="s">
        <v>32</v>
      </c>
      <c r="I1437" t="s">
        <v>43</v>
      </c>
      <c r="J1437" t="s">
        <v>109</v>
      </c>
      <c r="K1437">
        <v>2024</v>
      </c>
      <c r="L1437" t="s">
        <v>60</v>
      </c>
      <c r="M1437" t="s">
        <v>5944</v>
      </c>
      <c r="N1437" t="s">
        <v>5931</v>
      </c>
      <c r="O1437" t="s">
        <v>5945</v>
      </c>
      <c r="P1437" t="s">
        <v>5946</v>
      </c>
      <c r="Q1437" t="s">
        <v>5947</v>
      </c>
      <c r="R1437">
        <v>6500</v>
      </c>
      <c r="S1437">
        <v>8500</v>
      </c>
      <c r="T1437">
        <v>0.23530000000000001</v>
      </c>
      <c r="U1437" t="s">
        <v>5940</v>
      </c>
      <c r="V1437">
        <v>6</v>
      </c>
      <c r="W1437" s="1">
        <v>44693</v>
      </c>
      <c r="X1437" t="s">
        <v>5894</v>
      </c>
      <c r="Y1437">
        <v>116</v>
      </c>
      <c r="Z1437">
        <v>117</v>
      </c>
      <c r="AA1437">
        <v>124</v>
      </c>
      <c r="AB1437">
        <v>67</v>
      </c>
      <c r="AC1437">
        <v>10</v>
      </c>
      <c r="AD1437">
        <v>435500</v>
      </c>
      <c r="AE1437" t="s">
        <v>6025</v>
      </c>
      <c r="AF1437" s="1">
        <v>46203</v>
      </c>
      <c r="AG1437" t="s">
        <v>6181</v>
      </c>
      <c r="AH1437" t="s">
        <v>6027</v>
      </c>
      <c r="AI1437" t="s">
        <v>6028</v>
      </c>
      <c r="AJ1437" t="s">
        <v>6925</v>
      </c>
      <c r="AK1437">
        <v>8500</v>
      </c>
      <c r="AL1437">
        <v>1237.5999999999999</v>
      </c>
      <c r="AM1437">
        <v>7262.4</v>
      </c>
      <c r="AN1437">
        <v>6500</v>
      </c>
      <c r="AO1437">
        <v>762.4</v>
      </c>
      <c r="AP1437">
        <v>0.105</v>
      </c>
    </row>
    <row r="1438" spans="1:42" hidden="1" x14ac:dyDescent="0.35">
      <c r="A1438" t="s">
        <v>2238</v>
      </c>
      <c r="B1438" s="1">
        <v>45506</v>
      </c>
      <c r="C1438" t="s">
        <v>2239</v>
      </c>
      <c r="D1438" t="s">
        <v>87</v>
      </c>
      <c r="E1438">
        <v>2</v>
      </c>
      <c r="F1438" t="s">
        <v>15</v>
      </c>
      <c r="G1438" t="s">
        <v>31</v>
      </c>
      <c r="H1438" t="s">
        <v>17</v>
      </c>
      <c r="I1438" t="s">
        <v>18</v>
      </c>
      <c r="J1438" t="s">
        <v>59</v>
      </c>
      <c r="K1438">
        <v>2024</v>
      </c>
      <c r="L1438" t="s">
        <v>60</v>
      </c>
      <c r="M1438" t="s">
        <v>5924</v>
      </c>
      <c r="N1438" t="s">
        <v>5913</v>
      </c>
      <c r="O1438" t="s">
        <v>5917</v>
      </c>
      <c r="P1438" t="s">
        <v>5925</v>
      </c>
      <c r="Q1438" t="s">
        <v>5926</v>
      </c>
      <c r="R1438">
        <v>46000</v>
      </c>
      <c r="S1438">
        <v>56000</v>
      </c>
      <c r="T1438">
        <v>0.17860000000000001</v>
      </c>
      <c r="U1438" t="s">
        <v>5920</v>
      </c>
      <c r="V1438">
        <v>12</v>
      </c>
      <c r="W1438" s="1">
        <v>44847</v>
      </c>
      <c r="X1438" t="s">
        <v>5894</v>
      </c>
      <c r="Y1438">
        <v>224</v>
      </c>
      <c r="Z1438">
        <v>96</v>
      </c>
      <c r="AA1438">
        <v>304</v>
      </c>
      <c r="AB1438">
        <v>54</v>
      </c>
      <c r="AC1438">
        <v>10</v>
      </c>
      <c r="AD1438">
        <v>2484000</v>
      </c>
      <c r="AE1438" t="s">
        <v>6025</v>
      </c>
      <c r="AF1438" s="1">
        <v>46203</v>
      </c>
      <c r="AG1438" t="s">
        <v>6763</v>
      </c>
      <c r="AH1438" t="s">
        <v>6027</v>
      </c>
      <c r="AI1438" t="s">
        <v>6028</v>
      </c>
      <c r="AJ1438" t="s">
        <v>6925</v>
      </c>
      <c r="AK1438">
        <v>112000</v>
      </c>
      <c r="AL1438">
        <v>9553.6</v>
      </c>
      <c r="AM1438">
        <v>102446.39999999999</v>
      </c>
      <c r="AN1438">
        <v>92000</v>
      </c>
      <c r="AO1438">
        <v>10446.4</v>
      </c>
      <c r="AP1438">
        <v>0.10199999999999999</v>
      </c>
    </row>
    <row r="1439" spans="1:42" hidden="1" x14ac:dyDescent="0.35">
      <c r="A1439" t="s">
        <v>2240</v>
      </c>
      <c r="B1439" s="1">
        <v>45382</v>
      </c>
      <c r="C1439" t="s">
        <v>963</v>
      </c>
      <c r="D1439" t="s">
        <v>123</v>
      </c>
      <c r="E1439">
        <v>1</v>
      </c>
      <c r="F1439" t="s">
        <v>24</v>
      </c>
      <c r="G1439" t="s">
        <v>16</v>
      </c>
      <c r="H1439" t="s">
        <v>32</v>
      </c>
      <c r="I1439" t="s">
        <v>33</v>
      </c>
      <c r="J1439" t="s">
        <v>39</v>
      </c>
      <c r="K1439">
        <v>2024</v>
      </c>
      <c r="L1439" t="s">
        <v>20</v>
      </c>
      <c r="M1439" t="s">
        <v>5927</v>
      </c>
      <c r="N1439" t="s">
        <v>5913</v>
      </c>
      <c r="O1439" t="s">
        <v>5917</v>
      </c>
      <c r="P1439" t="s">
        <v>5928</v>
      </c>
      <c r="Q1439" t="s">
        <v>5929</v>
      </c>
      <c r="R1439">
        <v>44000</v>
      </c>
      <c r="S1439">
        <v>53000</v>
      </c>
      <c r="T1439">
        <v>0.16980000000000001</v>
      </c>
      <c r="U1439" t="s">
        <v>5920</v>
      </c>
      <c r="V1439">
        <v>12</v>
      </c>
      <c r="W1439" s="1">
        <v>45435</v>
      </c>
      <c r="X1439" t="s">
        <v>5894</v>
      </c>
      <c r="Y1439">
        <v>246</v>
      </c>
      <c r="Z1439">
        <v>92</v>
      </c>
      <c r="AA1439">
        <v>223</v>
      </c>
      <c r="AB1439">
        <v>48</v>
      </c>
      <c r="AC1439">
        <v>10</v>
      </c>
      <c r="AD1439">
        <v>2112000</v>
      </c>
      <c r="AE1439" t="s">
        <v>6025</v>
      </c>
      <c r="AF1439" s="1">
        <v>46203</v>
      </c>
      <c r="AG1439" t="s">
        <v>6061</v>
      </c>
      <c r="AH1439" t="s">
        <v>6027</v>
      </c>
      <c r="AI1439" t="s">
        <v>6028</v>
      </c>
      <c r="AJ1439" t="s">
        <v>6924</v>
      </c>
      <c r="AK1439">
        <v>53000</v>
      </c>
      <c r="AL1439">
        <v>710.2</v>
      </c>
      <c r="AM1439">
        <v>52289.8</v>
      </c>
      <c r="AN1439">
        <v>44000</v>
      </c>
      <c r="AO1439">
        <v>8289.7999999999993</v>
      </c>
      <c r="AP1439">
        <v>0.1585</v>
      </c>
    </row>
    <row r="1440" spans="1:42" hidden="1" x14ac:dyDescent="0.35">
      <c r="A1440" t="s">
        <v>2241</v>
      </c>
      <c r="B1440" s="1">
        <v>45334</v>
      </c>
      <c r="C1440" t="s">
        <v>290</v>
      </c>
      <c r="D1440" t="s">
        <v>108</v>
      </c>
      <c r="E1440">
        <v>2</v>
      </c>
      <c r="F1440" t="s">
        <v>48</v>
      </c>
      <c r="G1440" t="s">
        <v>96</v>
      </c>
      <c r="H1440" t="s">
        <v>17</v>
      </c>
      <c r="I1440" t="s">
        <v>18</v>
      </c>
      <c r="J1440" t="s">
        <v>19</v>
      </c>
      <c r="K1440">
        <v>2024</v>
      </c>
      <c r="L1440" t="s">
        <v>20</v>
      </c>
      <c r="M1440" t="s">
        <v>5977</v>
      </c>
      <c r="N1440" t="s">
        <v>5974</v>
      </c>
      <c r="O1440" t="s">
        <v>5978</v>
      </c>
      <c r="P1440" t="s">
        <v>5979</v>
      </c>
      <c r="Q1440" t="s">
        <v>5980</v>
      </c>
      <c r="R1440">
        <v>3000</v>
      </c>
      <c r="S1440">
        <v>3900</v>
      </c>
      <c r="T1440">
        <v>0.23080000000000001</v>
      </c>
      <c r="U1440" t="s">
        <v>5920</v>
      </c>
      <c r="V1440">
        <v>36</v>
      </c>
      <c r="W1440" s="1">
        <v>44816</v>
      </c>
      <c r="X1440" t="s">
        <v>5894</v>
      </c>
      <c r="Y1440">
        <v>237</v>
      </c>
      <c r="Z1440">
        <v>110</v>
      </c>
      <c r="AA1440">
        <v>240</v>
      </c>
      <c r="AB1440">
        <v>48</v>
      </c>
      <c r="AC1440">
        <v>10</v>
      </c>
      <c r="AD1440">
        <v>144000</v>
      </c>
      <c r="AE1440" t="s">
        <v>6025</v>
      </c>
      <c r="AF1440" s="1">
        <v>46203</v>
      </c>
      <c r="AG1440" t="s">
        <v>6181</v>
      </c>
      <c r="AH1440" t="s">
        <v>6027</v>
      </c>
      <c r="AI1440" t="s">
        <v>6028</v>
      </c>
      <c r="AJ1440" t="s">
        <v>6924</v>
      </c>
      <c r="AK1440">
        <v>7800</v>
      </c>
      <c r="AL1440">
        <v>603.72</v>
      </c>
      <c r="AM1440">
        <v>7196.28</v>
      </c>
      <c r="AN1440">
        <v>6000</v>
      </c>
      <c r="AO1440">
        <v>1196.28</v>
      </c>
      <c r="AP1440">
        <v>0.16619999999999999</v>
      </c>
    </row>
    <row r="1441" spans="1:42" hidden="1" x14ac:dyDescent="0.35">
      <c r="A1441" t="s">
        <v>2242</v>
      </c>
      <c r="B1441" s="1">
        <v>45578</v>
      </c>
      <c r="C1441" t="s">
        <v>761</v>
      </c>
      <c r="D1441" t="s">
        <v>108</v>
      </c>
      <c r="E1441">
        <v>2</v>
      </c>
      <c r="F1441" t="s">
        <v>128</v>
      </c>
      <c r="G1441" t="s">
        <v>16</v>
      </c>
      <c r="H1441" t="s">
        <v>25</v>
      </c>
      <c r="I1441" t="s">
        <v>18</v>
      </c>
      <c r="J1441" t="s">
        <v>55</v>
      </c>
      <c r="K1441">
        <v>2024</v>
      </c>
      <c r="L1441" t="s">
        <v>51</v>
      </c>
      <c r="M1441" t="s">
        <v>5977</v>
      </c>
      <c r="N1441" t="s">
        <v>5974</v>
      </c>
      <c r="O1441" t="s">
        <v>5978</v>
      </c>
      <c r="P1441" t="s">
        <v>5979</v>
      </c>
      <c r="Q1441" t="s">
        <v>5980</v>
      </c>
      <c r="R1441">
        <v>3000</v>
      </c>
      <c r="S1441">
        <v>3900</v>
      </c>
      <c r="T1441">
        <v>0.23080000000000001</v>
      </c>
      <c r="U1441" t="s">
        <v>5920</v>
      </c>
      <c r="V1441">
        <v>36</v>
      </c>
      <c r="W1441" s="1">
        <v>44816</v>
      </c>
      <c r="X1441" t="s">
        <v>5894</v>
      </c>
      <c r="Y1441">
        <v>237</v>
      </c>
      <c r="Z1441">
        <v>110</v>
      </c>
      <c r="AA1441">
        <v>240</v>
      </c>
      <c r="AB1441">
        <v>48</v>
      </c>
      <c r="AC1441">
        <v>10</v>
      </c>
      <c r="AD1441">
        <v>144000</v>
      </c>
      <c r="AE1441" t="s">
        <v>6025</v>
      </c>
      <c r="AF1441" s="1">
        <v>46203</v>
      </c>
      <c r="AG1441" t="s">
        <v>6431</v>
      </c>
      <c r="AH1441" t="s">
        <v>6035</v>
      </c>
      <c r="AI1441" t="s">
        <v>6028</v>
      </c>
      <c r="AJ1441" t="s">
        <v>6925</v>
      </c>
      <c r="AK1441">
        <v>7800</v>
      </c>
      <c r="AL1441">
        <v>1038.18</v>
      </c>
      <c r="AM1441">
        <v>6761.82</v>
      </c>
      <c r="AN1441">
        <v>6000</v>
      </c>
      <c r="AO1441">
        <v>761.82</v>
      </c>
      <c r="AP1441">
        <v>0.11269999999999999</v>
      </c>
    </row>
    <row r="1442" spans="1:42" hidden="1" x14ac:dyDescent="0.35">
      <c r="A1442" t="s">
        <v>2243</v>
      </c>
      <c r="B1442" s="1">
        <v>45625</v>
      </c>
      <c r="C1442" t="s">
        <v>2244</v>
      </c>
      <c r="D1442" t="s">
        <v>205</v>
      </c>
      <c r="E1442">
        <v>2</v>
      </c>
      <c r="F1442" t="s">
        <v>48</v>
      </c>
      <c r="G1442" t="s">
        <v>79</v>
      </c>
      <c r="H1442" t="s">
        <v>17</v>
      </c>
      <c r="I1442" t="s">
        <v>43</v>
      </c>
      <c r="J1442" t="s">
        <v>50</v>
      </c>
      <c r="K1442">
        <v>2024</v>
      </c>
      <c r="L1442" t="s">
        <v>51</v>
      </c>
      <c r="M1442" t="s">
        <v>6003</v>
      </c>
      <c r="N1442" t="s">
        <v>5989</v>
      </c>
      <c r="O1442" t="s">
        <v>6004</v>
      </c>
      <c r="P1442" t="s">
        <v>6005</v>
      </c>
      <c r="Q1442" t="s">
        <v>6006</v>
      </c>
      <c r="R1442">
        <v>420</v>
      </c>
      <c r="S1442">
        <v>650</v>
      </c>
      <c r="T1442">
        <v>0.3538</v>
      </c>
      <c r="U1442" t="s">
        <v>5909</v>
      </c>
      <c r="V1442">
        <v>6</v>
      </c>
      <c r="W1442" s="1">
        <v>45071</v>
      </c>
      <c r="X1442" t="s">
        <v>5894</v>
      </c>
      <c r="Y1442">
        <v>160</v>
      </c>
      <c r="Z1442">
        <v>85</v>
      </c>
      <c r="AA1442">
        <v>167</v>
      </c>
      <c r="AB1442">
        <v>56</v>
      </c>
      <c r="AC1442">
        <v>10</v>
      </c>
      <c r="AD1442">
        <v>23520</v>
      </c>
      <c r="AE1442" t="s">
        <v>6025</v>
      </c>
      <c r="AF1442" s="1">
        <v>46203</v>
      </c>
      <c r="AG1442" t="s">
        <v>6764</v>
      </c>
      <c r="AH1442" t="s">
        <v>6035</v>
      </c>
      <c r="AI1442" t="s">
        <v>6028</v>
      </c>
      <c r="AJ1442" t="s">
        <v>6925</v>
      </c>
      <c r="AK1442">
        <v>1300</v>
      </c>
      <c r="AL1442">
        <v>42.12</v>
      </c>
      <c r="AM1442">
        <v>1257.8800000000001</v>
      </c>
      <c r="AN1442">
        <v>840</v>
      </c>
      <c r="AO1442">
        <v>417.88</v>
      </c>
      <c r="AP1442">
        <v>0.3322</v>
      </c>
    </row>
    <row r="1443" spans="1:42" hidden="1" x14ac:dyDescent="0.35">
      <c r="A1443" t="s">
        <v>2245</v>
      </c>
      <c r="B1443" s="1">
        <v>45605</v>
      </c>
      <c r="C1443" t="s">
        <v>615</v>
      </c>
      <c r="D1443" t="s">
        <v>188</v>
      </c>
      <c r="E1443">
        <v>4</v>
      </c>
      <c r="F1443" t="s">
        <v>24</v>
      </c>
      <c r="G1443" t="s">
        <v>71</v>
      </c>
      <c r="H1443" t="s">
        <v>17</v>
      </c>
      <c r="I1443" t="s">
        <v>33</v>
      </c>
      <c r="J1443" t="s">
        <v>50</v>
      </c>
      <c r="K1443">
        <v>2024</v>
      </c>
      <c r="L1443" t="s">
        <v>51</v>
      </c>
      <c r="M1443" t="s">
        <v>5936</v>
      </c>
      <c r="N1443" t="s">
        <v>5931</v>
      </c>
      <c r="O1443" t="s">
        <v>5937</v>
      </c>
      <c r="P1443" t="s">
        <v>5938</v>
      </c>
      <c r="Q1443" t="s">
        <v>5939</v>
      </c>
      <c r="R1443">
        <v>3400</v>
      </c>
      <c r="S1443">
        <v>4500</v>
      </c>
      <c r="T1443">
        <v>0.24440000000000001</v>
      </c>
      <c r="U1443" t="s">
        <v>5940</v>
      </c>
      <c r="V1443">
        <v>6</v>
      </c>
      <c r="W1443" s="1">
        <v>45061</v>
      </c>
      <c r="X1443" t="s">
        <v>5894</v>
      </c>
      <c r="Y1443">
        <v>200</v>
      </c>
      <c r="Z1443">
        <v>91</v>
      </c>
      <c r="AA1443">
        <v>223</v>
      </c>
      <c r="AB1443">
        <v>18</v>
      </c>
      <c r="AC1443">
        <v>10</v>
      </c>
      <c r="AD1443">
        <v>61200</v>
      </c>
      <c r="AE1443" t="s">
        <v>6025</v>
      </c>
      <c r="AF1443" s="1">
        <v>46203</v>
      </c>
      <c r="AG1443" t="s">
        <v>6369</v>
      </c>
      <c r="AH1443" t="s">
        <v>6035</v>
      </c>
      <c r="AI1443" t="s">
        <v>6028</v>
      </c>
      <c r="AJ1443" t="s">
        <v>6925</v>
      </c>
      <c r="AK1443">
        <v>18000</v>
      </c>
      <c r="AL1443">
        <v>549</v>
      </c>
      <c r="AM1443">
        <v>17451</v>
      </c>
      <c r="AN1443">
        <v>13600</v>
      </c>
      <c r="AO1443">
        <v>3851</v>
      </c>
      <c r="AP1443">
        <v>0.22070000000000001</v>
      </c>
    </row>
    <row r="1444" spans="1:42" hidden="1" x14ac:dyDescent="0.35">
      <c r="A1444" t="s">
        <v>2246</v>
      </c>
      <c r="B1444" s="1">
        <v>45657</v>
      </c>
      <c r="C1444" t="s">
        <v>1553</v>
      </c>
      <c r="D1444" t="s">
        <v>65</v>
      </c>
      <c r="E1444">
        <v>1</v>
      </c>
      <c r="F1444" t="s">
        <v>30</v>
      </c>
      <c r="G1444" t="s">
        <v>71</v>
      </c>
      <c r="H1444" t="s">
        <v>17</v>
      </c>
      <c r="I1444" t="s">
        <v>26</v>
      </c>
      <c r="J1444" t="s">
        <v>155</v>
      </c>
      <c r="K1444">
        <v>2024</v>
      </c>
      <c r="L1444" t="s">
        <v>51</v>
      </c>
      <c r="M1444" t="s">
        <v>5906</v>
      </c>
      <c r="N1444" t="s">
        <v>5889</v>
      </c>
      <c r="O1444" t="s">
        <v>5898</v>
      </c>
      <c r="P1444" t="s">
        <v>5907</v>
      </c>
      <c r="Q1444" t="s">
        <v>5908</v>
      </c>
      <c r="R1444">
        <v>17500</v>
      </c>
      <c r="S1444">
        <v>22000</v>
      </c>
      <c r="T1444">
        <v>0.20449999999999999</v>
      </c>
      <c r="U1444" t="s">
        <v>5909</v>
      </c>
      <c r="V1444">
        <v>12</v>
      </c>
      <c r="W1444" s="1">
        <v>45337</v>
      </c>
      <c r="X1444" t="s">
        <v>5894</v>
      </c>
      <c r="Y1444">
        <v>373</v>
      </c>
      <c r="Z1444">
        <v>88</v>
      </c>
      <c r="AA1444">
        <v>389</v>
      </c>
      <c r="AB1444">
        <v>78</v>
      </c>
      <c r="AC1444">
        <v>10</v>
      </c>
      <c r="AD1444">
        <v>1365000</v>
      </c>
      <c r="AE1444" t="s">
        <v>6025</v>
      </c>
      <c r="AF1444" s="1">
        <v>46203</v>
      </c>
      <c r="AG1444" t="s">
        <v>6586</v>
      </c>
      <c r="AH1444" t="s">
        <v>6027</v>
      </c>
      <c r="AI1444" t="s">
        <v>6028</v>
      </c>
      <c r="AJ1444" t="s">
        <v>6925</v>
      </c>
      <c r="AK1444">
        <v>22000</v>
      </c>
      <c r="AL1444">
        <v>2741.2</v>
      </c>
      <c r="AM1444">
        <v>19258.8</v>
      </c>
      <c r="AN1444">
        <v>17500</v>
      </c>
      <c r="AO1444">
        <v>1758.8</v>
      </c>
      <c r="AP1444">
        <v>9.1300000000000006E-2</v>
      </c>
    </row>
    <row r="1445" spans="1:42" hidden="1" x14ac:dyDescent="0.35">
      <c r="A1445" t="s">
        <v>2247</v>
      </c>
      <c r="B1445" s="1">
        <v>45346</v>
      </c>
      <c r="C1445" t="s">
        <v>701</v>
      </c>
      <c r="D1445" t="s">
        <v>108</v>
      </c>
      <c r="E1445">
        <v>4</v>
      </c>
      <c r="F1445" t="s">
        <v>24</v>
      </c>
      <c r="G1445" t="s">
        <v>96</v>
      </c>
      <c r="H1445" t="s">
        <v>25</v>
      </c>
      <c r="I1445" t="s">
        <v>18</v>
      </c>
      <c r="J1445" t="s">
        <v>19</v>
      </c>
      <c r="K1445">
        <v>2024</v>
      </c>
      <c r="L1445" t="s">
        <v>20</v>
      </c>
      <c r="M1445" t="s">
        <v>5977</v>
      </c>
      <c r="N1445" t="s">
        <v>5974</v>
      </c>
      <c r="O1445" t="s">
        <v>5978</v>
      </c>
      <c r="P1445" t="s">
        <v>5979</v>
      </c>
      <c r="Q1445" t="s">
        <v>5980</v>
      </c>
      <c r="R1445">
        <v>3000</v>
      </c>
      <c r="S1445">
        <v>3900</v>
      </c>
      <c r="T1445">
        <v>0.23080000000000001</v>
      </c>
      <c r="U1445" t="s">
        <v>5920</v>
      </c>
      <c r="V1445">
        <v>36</v>
      </c>
      <c r="W1445" s="1">
        <v>44816</v>
      </c>
      <c r="X1445" t="s">
        <v>5894</v>
      </c>
      <c r="Y1445">
        <v>237</v>
      </c>
      <c r="Z1445">
        <v>110</v>
      </c>
      <c r="AA1445">
        <v>240</v>
      </c>
      <c r="AB1445">
        <v>48</v>
      </c>
      <c r="AC1445">
        <v>10</v>
      </c>
      <c r="AD1445">
        <v>144000</v>
      </c>
      <c r="AE1445" t="s">
        <v>6025</v>
      </c>
      <c r="AF1445" s="1">
        <v>46203</v>
      </c>
      <c r="AG1445" t="s">
        <v>6408</v>
      </c>
      <c r="AH1445" t="s">
        <v>6027</v>
      </c>
      <c r="AI1445" t="s">
        <v>6028</v>
      </c>
      <c r="AJ1445" t="s">
        <v>6924</v>
      </c>
      <c r="AK1445">
        <v>15600</v>
      </c>
      <c r="AL1445">
        <v>2079.48</v>
      </c>
      <c r="AM1445">
        <v>13520.52</v>
      </c>
      <c r="AN1445">
        <v>12000</v>
      </c>
      <c r="AO1445">
        <v>1520.52</v>
      </c>
      <c r="AP1445">
        <v>0.1125</v>
      </c>
    </row>
    <row r="1446" spans="1:42" hidden="1" x14ac:dyDescent="0.35">
      <c r="A1446" t="s">
        <v>2248</v>
      </c>
      <c r="B1446" s="1">
        <v>45429</v>
      </c>
      <c r="C1446" t="s">
        <v>254</v>
      </c>
      <c r="D1446" t="s">
        <v>221</v>
      </c>
      <c r="E1446">
        <v>1</v>
      </c>
      <c r="F1446" t="s">
        <v>24</v>
      </c>
      <c r="G1446" t="s">
        <v>31</v>
      </c>
      <c r="H1446" t="s">
        <v>25</v>
      </c>
      <c r="I1446" t="s">
        <v>26</v>
      </c>
      <c r="J1446" t="s">
        <v>75</v>
      </c>
      <c r="K1446">
        <v>2024</v>
      </c>
      <c r="L1446" t="s">
        <v>35</v>
      </c>
      <c r="M1446" t="s">
        <v>5966</v>
      </c>
      <c r="N1446" t="s">
        <v>5967</v>
      </c>
      <c r="O1446" t="s">
        <v>5968</v>
      </c>
      <c r="P1446" t="s">
        <v>5899</v>
      </c>
      <c r="Q1446" t="s">
        <v>5969</v>
      </c>
      <c r="R1446">
        <v>11500</v>
      </c>
      <c r="S1446">
        <v>14500</v>
      </c>
      <c r="T1446">
        <v>0.2069</v>
      </c>
      <c r="U1446" t="s">
        <v>5901</v>
      </c>
      <c r="V1446">
        <v>12</v>
      </c>
      <c r="W1446" s="1">
        <v>44903</v>
      </c>
      <c r="X1446" t="s">
        <v>5894</v>
      </c>
      <c r="Y1446">
        <v>217</v>
      </c>
      <c r="Z1446">
        <v>53</v>
      </c>
      <c r="AA1446">
        <v>253</v>
      </c>
      <c r="AB1446">
        <v>61</v>
      </c>
      <c r="AC1446">
        <v>10</v>
      </c>
      <c r="AD1446">
        <v>701500</v>
      </c>
      <c r="AE1446" t="s">
        <v>6025</v>
      </c>
      <c r="AF1446" s="1">
        <v>46203</v>
      </c>
      <c r="AG1446" t="s">
        <v>6155</v>
      </c>
      <c r="AH1446" t="s">
        <v>6035</v>
      </c>
      <c r="AI1446" t="s">
        <v>6028</v>
      </c>
      <c r="AJ1446" t="s">
        <v>6924</v>
      </c>
      <c r="AK1446">
        <v>14500</v>
      </c>
      <c r="AL1446">
        <v>640.9</v>
      </c>
      <c r="AM1446">
        <v>13859.1</v>
      </c>
      <c r="AN1446">
        <v>11500</v>
      </c>
      <c r="AO1446">
        <v>2359.1</v>
      </c>
      <c r="AP1446">
        <v>0.17019999999999999</v>
      </c>
    </row>
    <row r="1447" spans="1:42" x14ac:dyDescent="0.35">
      <c r="A1447" t="s">
        <v>2249</v>
      </c>
      <c r="B1447" s="1">
        <v>45432</v>
      </c>
      <c r="C1447" t="s">
        <v>307</v>
      </c>
      <c r="D1447" t="s">
        <v>195</v>
      </c>
      <c r="E1447">
        <v>1</v>
      </c>
      <c r="F1447" t="s">
        <v>30</v>
      </c>
      <c r="G1447" t="s">
        <v>71</v>
      </c>
      <c r="H1447" t="s">
        <v>32</v>
      </c>
      <c r="I1447" t="s">
        <v>33</v>
      </c>
      <c r="J1447" t="s">
        <v>75</v>
      </c>
      <c r="K1447">
        <v>2024</v>
      </c>
      <c r="L1447" t="s">
        <v>35</v>
      </c>
      <c r="M1447" t="s">
        <v>5912</v>
      </c>
      <c r="N1447" t="s">
        <v>5913</v>
      </c>
      <c r="O1447" t="s">
        <v>5914</v>
      </c>
      <c r="P1447" t="s">
        <v>5891</v>
      </c>
      <c r="Q1447" t="s">
        <v>5915</v>
      </c>
      <c r="R1447">
        <v>125000</v>
      </c>
      <c r="S1447">
        <v>148000</v>
      </c>
      <c r="T1447">
        <v>0.15540000000000001</v>
      </c>
      <c r="U1447" t="s">
        <v>5893</v>
      </c>
      <c r="V1447">
        <v>12</v>
      </c>
      <c r="W1447" s="1">
        <v>44787</v>
      </c>
      <c r="X1447" t="s">
        <v>5894</v>
      </c>
      <c r="Y1447">
        <v>168</v>
      </c>
      <c r="Z1447">
        <v>62</v>
      </c>
      <c r="AA1447">
        <v>271</v>
      </c>
      <c r="AB1447">
        <v>0</v>
      </c>
      <c r="AC1447">
        <v>10</v>
      </c>
      <c r="AD1447">
        <v>0</v>
      </c>
      <c r="AE1447" t="s">
        <v>6029</v>
      </c>
      <c r="AF1447" s="1">
        <v>46203</v>
      </c>
      <c r="AG1447" t="s">
        <v>6195</v>
      </c>
      <c r="AH1447" t="s">
        <v>6027</v>
      </c>
      <c r="AI1447" t="s">
        <v>6028</v>
      </c>
      <c r="AJ1447" t="s">
        <v>6924</v>
      </c>
      <c r="AK1447">
        <v>148000</v>
      </c>
      <c r="AL1447">
        <v>9797.6</v>
      </c>
      <c r="AM1447">
        <v>138202.4</v>
      </c>
      <c r="AN1447">
        <v>125000</v>
      </c>
      <c r="AO1447">
        <v>13202.4</v>
      </c>
      <c r="AP1447">
        <v>9.5500000000000002E-2</v>
      </c>
    </row>
    <row r="1448" spans="1:42" hidden="1" x14ac:dyDescent="0.35">
      <c r="A1448" t="s">
        <v>2250</v>
      </c>
      <c r="B1448" s="1">
        <v>45644</v>
      </c>
      <c r="C1448" t="s">
        <v>2251</v>
      </c>
      <c r="D1448" t="s">
        <v>173</v>
      </c>
      <c r="E1448">
        <v>1</v>
      </c>
      <c r="F1448" t="s">
        <v>58</v>
      </c>
      <c r="G1448" t="s">
        <v>16</v>
      </c>
      <c r="H1448" t="s">
        <v>17</v>
      </c>
      <c r="I1448" t="s">
        <v>33</v>
      </c>
      <c r="J1448" t="s">
        <v>155</v>
      </c>
      <c r="K1448">
        <v>2024</v>
      </c>
      <c r="L1448" t="s">
        <v>51</v>
      </c>
      <c r="M1448" t="s">
        <v>5904</v>
      </c>
      <c r="N1448" t="s">
        <v>5889</v>
      </c>
      <c r="O1448" t="s">
        <v>5898</v>
      </c>
      <c r="P1448" t="s">
        <v>5899</v>
      </c>
      <c r="Q1448" t="s">
        <v>5905</v>
      </c>
      <c r="R1448">
        <v>12500</v>
      </c>
      <c r="S1448">
        <v>15500</v>
      </c>
      <c r="T1448">
        <v>0.19350000000000001</v>
      </c>
      <c r="U1448" t="s">
        <v>5901</v>
      </c>
      <c r="V1448">
        <v>12</v>
      </c>
      <c r="W1448" s="1">
        <v>45140</v>
      </c>
      <c r="X1448" t="s">
        <v>5894</v>
      </c>
      <c r="Y1448">
        <v>313</v>
      </c>
      <c r="Z1448">
        <v>58</v>
      </c>
      <c r="AA1448">
        <v>294</v>
      </c>
      <c r="AB1448">
        <v>65</v>
      </c>
      <c r="AC1448">
        <v>10</v>
      </c>
      <c r="AD1448">
        <v>812500</v>
      </c>
      <c r="AE1448" t="s">
        <v>6025</v>
      </c>
      <c r="AF1448" s="1">
        <v>46203</v>
      </c>
      <c r="AG1448" t="s">
        <v>6731</v>
      </c>
      <c r="AH1448" t="s">
        <v>6035</v>
      </c>
      <c r="AI1448" t="s">
        <v>6028</v>
      </c>
      <c r="AJ1448" t="s">
        <v>6925</v>
      </c>
      <c r="AK1448">
        <v>15500</v>
      </c>
      <c r="AL1448">
        <v>601.4</v>
      </c>
      <c r="AM1448">
        <v>14898.6</v>
      </c>
      <c r="AN1448">
        <v>12500</v>
      </c>
      <c r="AO1448">
        <v>2398.6</v>
      </c>
      <c r="AP1448">
        <v>0.161</v>
      </c>
    </row>
    <row r="1449" spans="1:42" x14ac:dyDescent="0.35">
      <c r="A1449" t="s">
        <v>2252</v>
      </c>
      <c r="B1449" s="1">
        <v>45493</v>
      </c>
      <c r="C1449" t="s">
        <v>2253</v>
      </c>
      <c r="D1449" t="s">
        <v>54</v>
      </c>
      <c r="E1449">
        <v>3</v>
      </c>
      <c r="F1449" t="s">
        <v>24</v>
      </c>
      <c r="G1449" t="s">
        <v>31</v>
      </c>
      <c r="H1449" t="s">
        <v>25</v>
      </c>
      <c r="I1449" t="s">
        <v>26</v>
      </c>
      <c r="J1449" t="s">
        <v>97</v>
      </c>
      <c r="K1449">
        <v>2024</v>
      </c>
      <c r="L1449" t="s">
        <v>60</v>
      </c>
      <c r="M1449" t="s">
        <v>5888</v>
      </c>
      <c r="N1449" t="s">
        <v>5889</v>
      </c>
      <c r="O1449" t="s">
        <v>5890</v>
      </c>
      <c r="P1449" t="s">
        <v>5891</v>
      </c>
      <c r="Q1449" t="s">
        <v>5892</v>
      </c>
      <c r="R1449">
        <v>52000</v>
      </c>
      <c r="S1449">
        <v>65000</v>
      </c>
      <c r="T1449">
        <v>0.2</v>
      </c>
      <c r="U1449" t="s">
        <v>5893</v>
      </c>
      <c r="V1449">
        <v>12</v>
      </c>
      <c r="W1449" s="1">
        <v>45506</v>
      </c>
      <c r="X1449" t="s">
        <v>5894</v>
      </c>
      <c r="Y1449">
        <v>302</v>
      </c>
      <c r="Z1449">
        <v>109</v>
      </c>
      <c r="AA1449">
        <v>415</v>
      </c>
      <c r="AB1449">
        <v>0</v>
      </c>
      <c r="AC1449">
        <v>10</v>
      </c>
      <c r="AD1449">
        <v>0</v>
      </c>
      <c r="AE1449" t="s">
        <v>6029</v>
      </c>
      <c r="AF1449" s="1">
        <v>46203</v>
      </c>
      <c r="AG1449" t="s">
        <v>6765</v>
      </c>
      <c r="AH1449" t="s">
        <v>6027</v>
      </c>
      <c r="AI1449" t="s">
        <v>6028</v>
      </c>
      <c r="AJ1449" t="s">
        <v>6925</v>
      </c>
      <c r="AK1449">
        <v>195000</v>
      </c>
      <c r="AL1449">
        <v>16263</v>
      </c>
      <c r="AM1449">
        <v>178737</v>
      </c>
      <c r="AN1449">
        <v>156000</v>
      </c>
      <c r="AO1449">
        <v>22737</v>
      </c>
      <c r="AP1449">
        <v>0.12720000000000001</v>
      </c>
    </row>
    <row r="1450" spans="1:42" hidden="1" x14ac:dyDescent="0.35">
      <c r="A1450" t="s">
        <v>2254</v>
      </c>
      <c r="B1450" s="1">
        <v>45488</v>
      </c>
      <c r="C1450" t="s">
        <v>157</v>
      </c>
      <c r="D1450" t="s">
        <v>70</v>
      </c>
      <c r="E1450">
        <v>1</v>
      </c>
      <c r="F1450" t="s">
        <v>30</v>
      </c>
      <c r="G1450" t="s">
        <v>31</v>
      </c>
      <c r="H1450" t="s">
        <v>25</v>
      </c>
      <c r="I1450" t="s">
        <v>33</v>
      </c>
      <c r="J1450" t="s">
        <v>97</v>
      </c>
      <c r="K1450">
        <v>2024</v>
      </c>
      <c r="L1450" t="s">
        <v>60</v>
      </c>
      <c r="M1450" t="s">
        <v>5970</v>
      </c>
      <c r="N1450" t="s">
        <v>5949</v>
      </c>
      <c r="O1450" t="s">
        <v>5971</v>
      </c>
      <c r="P1450" t="s">
        <v>5922</v>
      </c>
      <c r="Q1450" t="s">
        <v>5972</v>
      </c>
      <c r="R1450">
        <v>9500</v>
      </c>
      <c r="S1450">
        <v>12000</v>
      </c>
      <c r="T1450">
        <v>0.20830000000000001</v>
      </c>
      <c r="U1450" t="s">
        <v>5920</v>
      </c>
      <c r="V1450">
        <v>12</v>
      </c>
      <c r="W1450" s="1">
        <v>44840</v>
      </c>
      <c r="X1450" t="s">
        <v>5894</v>
      </c>
      <c r="Y1450">
        <v>160</v>
      </c>
      <c r="Z1450">
        <v>82</v>
      </c>
      <c r="AA1450">
        <v>171</v>
      </c>
      <c r="AB1450">
        <v>27</v>
      </c>
      <c r="AC1450">
        <v>10</v>
      </c>
      <c r="AD1450">
        <v>256500</v>
      </c>
      <c r="AE1450" t="s">
        <v>6025</v>
      </c>
      <c r="AF1450" s="1">
        <v>46203</v>
      </c>
      <c r="AG1450" t="s">
        <v>6094</v>
      </c>
      <c r="AH1450" t="s">
        <v>6027</v>
      </c>
      <c r="AI1450" t="s">
        <v>6028</v>
      </c>
      <c r="AJ1450" t="s">
        <v>6925</v>
      </c>
      <c r="AK1450">
        <v>12000</v>
      </c>
      <c r="AL1450">
        <v>1576.8</v>
      </c>
      <c r="AM1450">
        <v>10423.200000000001</v>
      </c>
      <c r="AN1450">
        <v>9500</v>
      </c>
      <c r="AO1450">
        <v>923.2</v>
      </c>
      <c r="AP1450">
        <v>8.8599999999999998E-2</v>
      </c>
    </row>
    <row r="1451" spans="1:42" hidden="1" x14ac:dyDescent="0.35">
      <c r="A1451" t="s">
        <v>2255</v>
      </c>
      <c r="B1451" s="1">
        <v>45382</v>
      </c>
      <c r="C1451" t="s">
        <v>996</v>
      </c>
      <c r="D1451" t="s">
        <v>200</v>
      </c>
      <c r="E1451">
        <v>3</v>
      </c>
      <c r="F1451" t="s">
        <v>48</v>
      </c>
      <c r="G1451" t="s">
        <v>31</v>
      </c>
      <c r="H1451" t="s">
        <v>17</v>
      </c>
      <c r="I1451" t="s">
        <v>33</v>
      </c>
      <c r="J1451" t="s">
        <v>39</v>
      </c>
      <c r="K1451">
        <v>2024</v>
      </c>
      <c r="L1451" t="s">
        <v>20</v>
      </c>
      <c r="M1451" t="s">
        <v>5960</v>
      </c>
      <c r="N1451" t="s">
        <v>5949</v>
      </c>
      <c r="O1451" t="s">
        <v>5961</v>
      </c>
      <c r="P1451" t="s">
        <v>5951</v>
      </c>
      <c r="Q1451" t="s">
        <v>5962</v>
      </c>
      <c r="R1451">
        <v>2100</v>
      </c>
      <c r="S1451">
        <v>2800</v>
      </c>
      <c r="T1451">
        <v>0.25</v>
      </c>
      <c r="U1451" t="s">
        <v>5940</v>
      </c>
      <c r="V1451">
        <v>12</v>
      </c>
      <c r="W1451" s="1">
        <v>45378</v>
      </c>
      <c r="X1451" t="s">
        <v>5894</v>
      </c>
      <c r="Y1451">
        <v>198</v>
      </c>
      <c r="Z1451">
        <v>79</v>
      </c>
      <c r="AA1451">
        <v>243</v>
      </c>
      <c r="AB1451">
        <v>87</v>
      </c>
      <c r="AC1451">
        <v>10</v>
      </c>
      <c r="AD1451">
        <v>182700</v>
      </c>
      <c r="AE1451" t="s">
        <v>6025</v>
      </c>
      <c r="AF1451" s="1">
        <v>46203</v>
      </c>
      <c r="AG1451" t="s">
        <v>6509</v>
      </c>
      <c r="AH1451" t="s">
        <v>6035</v>
      </c>
      <c r="AI1451" t="s">
        <v>6028</v>
      </c>
      <c r="AJ1451" t="s">
        <v>6924</v>
      </c>
      <c r="AK1451">
        <v>8400</v>
      </c>
      <c r="AL1451">
        <v>1035.72</v>
      </c>
      <c r="AM1451">
        <v>7364.28</v>
      </c>
      <c r="AN1451">
        <v>6300</v>
      </c>
      <c r="AO1451">
        <v>1064.28</v>
      </c>
      <c r="AP1451">
        <v>0.14449999999999999</v>
      </c>
    </row>
    <row r="1452" spans="1:42" hidden="1" x14ac:dyDescent="0.35">
      <c r="A1452" t="s">
        <v>2256</v>
      </c>
      <c r="B1452" s="1">
        <v>45505</v>
      </c>
      <c r="C1452" t="s">
        <v>1179</v>
      </c>
      <c r="D1452" t="s">
        <v>65</v>
      </c>
      <c r="E1452">
        <v>2</v>
      </c>
      <c r="F1452" t="s">
        <v>48</v>
      </c>
      <c r="G1452" t="s">
        <v>31</v>
      </c>
      <c r="H1452" t="s">
        <v>25</v>
      </c>
      <c r="I1452" t="s">
        <v>43</v>
      </c>
      <c r="J1452" t="s">
        <v>59</v>
      </c>
      <c r="K1452">
        <v>2024</v>
      </c>
      <c r="L1452" t="s">
        <v>60</v>
      </c>
      <c r="M1452" t="s">
        <v>5906</v>
      </c>
      <c r="N1452" t="s">
        <v>5889</v>
      </c>
      <c r="O1452" t="s">
        <v>5898</v>
      </c>
      <c r="P1452" t="s">
        <v>5907</v>
      </c>
      <c r="Q1452" t="s">
        <v>5908</v>
      </c>
      <c r="R1452">
        <v>17500</v>
      </c>
      <c r="S1452">
        <v>22000</v>
      </c>
      <c r="T1452">
        <v>0.20449999999999999</v>
      </c>
      <c r="U1452" t="s">
        <v>5909</v>
      </c>
      <c r="V1452">
        <v>12</v>
      </c>
      <c r="W1452" s="1">
        <v>45337</v>
      </c>
      <c r="X1452" t="s">
        <v>5894</v>
      </c>
      <c r="Y1452">
        <v>373</v>
      </c>
      <c r="Z1452">
        <v>88</v>
      </c>
      <c r="AA1452">
        <v>389</v>
      </c>
      <c r="AB1452">
        <v>78</v>
      </c>
      <c r="AC1452">
        <v>10</v>
      </c>
      <c r="AD1452">
        <v>1365000</v>
      </c>
      <c r="AE1452" t="s">
        <v>6025</v>
      </c>
      <c r="AF1452" s="1">
        <v>46203</v>
      </c>
      <c r="AG1452" t="s">
        <v>6493</v>
      </c>
      <c r="AH1452" t="s">
        <v>6027</v>
      </c>
      <c r="AI1452" t="s">
        <v>6028</v>
      </c>
      <c r="AJ1452" t="s">
        <v>6925</v>
      </c>
      <c r="AK1452">
        <v>44000</v>
      </c>
      <c r="AL1452">
        <v>6424</v>
      </c>
      <c r="AM1452">
        <v>37576</v>
      </c>
      <c r="AN1452">
        <v>35000</v>
      </c>
      <c r="AO1452">
        <v>2576</v>
      </c>
      <c r="AP1452">
        <v>6.8599999999999994E-2</v>
      </c>
    </row>
    <row r="1453" spans="1:42" hidden="1" x14ac:dyDescent="0.35">
      <c r="A1453" t="s">
        <v>2257</v>
      </c>
      <c r="B1453" s="1">
        <v>45392</v>
      </c>
      <c r="C1453" t="s">
        <v>2258</v>
      </c>
      <c r="D1453" t="s">
        <v>439</v>
      </c>
      <c r="E1453">
        <v>1</v>
      </c>
      <c r="F1453" t="s">
        <v>58</v>
      </c>
      <c r="G1453" t="s">
        <v>31</v>
      </c>
      <c r="H1453" t="s">
        <v>25</v>
      </c>
      <c r="I1453" t="s">
        <v>43</v>
      </c>
      <c r="J1453" t="s">
        <v>44</v>
      </c>
      <c r="K1453">
        <v>2024</v>
      </c>
      <c r="L1453" t="s">
        <v>35</v>
      </c>
      <c r="M1453" t="s">
        <v>5953</v>
      </c>
      <c r="N1453" t="s">
        <v>5949</v>
      </c>
      <c r="O1453" t="s">
        <v>5954</v>
      </c>
      <c r="P1453" t="s">
        <v>5951</v>
      </c>
      <c r="Q1453" t="s">
        <v>5955</v>
      </c>
      <c r="R1453">
        <v>1400</v>
      </c>
      <c r="S1453">
        <v>1900</v>
      </c>
      <c r="T1453">
        <v>0.26319999999999999</v>
      </c>
      <c r="U1453" t="s">
        <v>5940</v>
      </c>
      <c r="V1453">
        <v>12</v>
      </c>
      <c r="W1453" s="1">
        <v>44681</v>
      </c>
      <c r="X1453" t="s">
        <v>5894</v>
      </c>
      <c r="Y1453">
        <v>129</v>
      </c>
      <c r="Z1453">
        <v>73</v>
      </c>
      <c r="AA1453">
        <v>194</v>
      </c>
      <c r="AB1453">
        <v>7</v>
      </c>
      <c r="AC1453">
        <v>10</v>
      </c>
      <c r="AD1453">
        <v>9800</v>
      </c>
      <c r="AE1453" t="s">
        <v>6025</v>
      </c>
      <c r="AF1453" s="1">
        <v>46203</v>
      </c>
      <c r="AG1453" t="s">
        <v>6766</v>
      </c>
      <c r="AH1453" t="s">
        <v>6035</v>
      </c>
      <c r="AI1453" t="s">
        <v>6028</v>
      </c>
      <c r="AJ1453" t="s">
        <v>6924</v>
      </c>
      <c r="AK1453">
        <v>1900</v>
      </c>
      <c r="AL1453">
        <v>68.97</v>
      </c>
      <c r="AM1453">
        <v>1831.03</v>
      </c>
      <c r="AN1453">
        <v>1400</v>
      </c>
      <c r="AO1453">
        <v>431.03</v>
      </c>
      <c r="AP1453">
        <v>0.2354</v>
      </c>
    </row>
    <row r="1454" spans="1:42" x14ac:dyDescent="0.35">
      <c r="A1454" t="s">
        <v>2259</v>
      </c>
      <c r="B1454" s="1">
        <v>45333</v>
      </c>
      <c r="C1454" t="s">
        <v>1504</v>
      </c>
      <c r="D1454" t="s">
        <v>54</v>
      </c>
      <c r="E1454">
        <v>4</v>
      </c>
      <c r="F1454" t="s">
        <v>48</v>
      </c>
      <c r="G1454" t="s">
        <v>96</v>
      </c>
      <c r="H1454" t="s">
        <v>32</v>
      </c>
      <c r="I1454" t="s">
        <v>18</v>
      </c>
      <c r="J1454" t="s">
        <v>19</v>
      </c>
      <c r="K1454">
        <v>2024</v>
      </c>
      <c r="L1454" t="s">
        <v>20</v>
      </c>
      <c r="M1454" t="s">
        <v>5888</v>
      </c>
      <c r="N1454" t="s">
        <v>5889</v>
      </c>
      <c r="O1454" t="s">
        <v>5890</v>
      </c>
      <c r="P1454" t="s">
        <v>5891</v>
      </c>
      <c r="Q1454" t="s">
        <v>5892</v>
      </c>
      <c r="R1454">
        <v>52000</v>
      </c>
      <c r="S1454">
        <v>65000</v>
      </c>
      <c r="T1454">
        <v>0.2</v>
      </c>
      <c r="U1454" t="s">
        <v>5893</v>
      </c>
      <c r="V1454">
        <v>12</v>
      </c>
      <c r="W1454" s="1">
        <v>45506</v>
      </c>
      <c r="X1454" t="s">
        <v>5894</v>
      </c>
      <c r="Y1454">
        <v>302</v>
      </c>
      <c r="Z1454">
        <v>109</v>
      </c>
      <c r="AA1454">
        <v>415</v>
      </c>
      <c r="AB1454">
        <v>0</v>
      </c>
      <c r="AC1454">
        <v>10</v>
      </c>
      <c r="AD1454">
        <v>0</v>
      </c>
      <c r="AE1454" t="s">
        <v>6029</v>
      </c>
      <c r="AF1454" s="1">
        <v>46203</v>
      </c>
      <c r="AG1454" t="s">
        <v>6467</v>
      </c>
      <c r="AH1454" t="s">
        <v>6027</v>
      </c>
      <c r="AI1454" t="s">
        <v>6028</v>
      </c>
      <c r="AJ1454" t="s">
        <v>6924</v>
      </c>
      <c r="AK1454">
        <v>260000</v>
      </c>
      <c r="AL1454">
        <v>12896</v>
      </c>
      <c r="AM1454">
        <v>247104</v>
      </c>
      <c r="AN1454">
        <v>208000</v>
      </c>
      <c r="AO1454">
        <v>39104</v>
      </c>
      <c r="AP1454">
        <v>0.15820000000000001</v>
      </c>
    </row>
    <row r="1455" spans="1:42" hidden="1" x14ac:dyDescent="0.35">
      <c r="A1455" t="s">
        <v>2260</v>
      </c>
      <c r="B1455" s="1">
        <v>45562</v>
      </c>
      <c r="C1455" t="s">
        <v>2261</v>
      </c>
      <c r="D1455" t="s">
        <v>47</v>
      </c>
      <c r="E1455">
        <v>1</v>
      </c>
      <c r="F1455" t="s">
        <v>128</v>
      </c>
      <c r="G1455" t="s">
        <v>31</v>
      </c>
      <c r="H1455" t="s">
        <v>25</v>
      </c>
      <c r="I1455" t="s">
        <v>18</v>
      </c>
      <c r="J1455" t="s">
        <v>109</v>
      </c>
      <c r="K1455">
        <v>2024</v>
      </c>
      <c r="L1455" t="s">
        <v>60</v>
      </c>
      <c r="M1455" t="s">
        <v>5995</v>
      </c>
      <c r="N1455" t="s">
        <v>5989</v>
      </c>
      <c r="O1455" t="s">
        <v>5996</v>
      </c>
      <c r="P1455" t="s">
        <v>5997</v>
      </c>
      <c r="Q1455" t="s">
        <v>5998</v>
      </c>
      <c r="R1455">
        <v>280</v>
      </c>
      <c r="S1455">
        <v>450</v>
      </c>
      <c r="T1455">
        <v>0.37780000000000002</v>
      </c>
      <c r="U1455" t="s">
        <v>5909</v>
      </c>
      <c r="V1455">
        <v>6</v>
      </c>
      <c r="W1455" s="1">
        <v>45144</v>
      </c>
      <c r="X1455" t="s">
        <v>5894</v>
      </c>
      <c r="Y1455">
        <v>217</v>
      </c>
      <c r="Z1455">
        <v>86</v>
      </c>
      <c r="AA1455">
        <v>212</v>
      </c>
      <c r="AB1455">
        <v>73</v>
      </c>
      <c r="AC1455">
        <v>10</v>
      </c>
      <c r="AD1455">
        <v>20440</v>
      </c>
      <c r="AE1455" t="s">
        <v>6025</v>
      </c>
      <c r="AF1455" s="1">
        <v>46203</v>
      </c>
      <c r="AG1455" t="s">
        <v>6767</v>
      </c>
      <c r="AH1455" t="s">
        <v>6027</v>
      </c>
      <c r="AI1455" t="s">
        <v>6028</v>
      </c>
      <c r="AJ1455" t="s">
        <v>6925</v>
      </c>
      <c r="AK1455">
        <v>450</v>
      </c>
      <c r="AL1455">
        <v>22.63</v>
      </c>
      <c r="AM1455">
        <v>427.37</v>
      </c>
      <c r="AN1455">
        <v>280</v>
      </c>
      <c r="AO1455">
        <v>147.37</v>
      </c>
      <c r="AP1455">
        <v>0.3448</v>
      </c>
    </row>
    <row r="1456" spans="1:42" x14ac:dyDescent="0.35">
      <c r="A1456" t="s">
        <v>2262</v>
      </c>
      <c r="B1456" s="1">
        <v>45465</v>
      </c>
      <c r="C1456" t="s">
        <v>2263</v>
      </c>
      <c r="D1456" t="s">
        <v>54</v>
      </c>
      <c r="E1456">
        <v>3</v>
      </c>
      <c r="F1456" t="s">
        <v>48</v>
      </c>
      <c r="G1456" t="s">
        <v>67</v>
      </c>
      <c r="H1456" t="s">
        <v>25</v>
      </c>
      <c r="I1456" t="s">
        <v>43</v>
      </c>
      <c r="J1456" t="s">
        <v>34</v>
      </c>
      <c r="K1456">
        <v>2024</v>
      </c>
      <c r="L1456" t="s">
        <v>35</v>
      </c>
      <c r="M1456" t="s">
        <v>5888</v>
      </c>
      <c r="N1456" t="s">
        <v>5889</v>
      </c>
      <c r="O1456" t="s">
        <v>5890</v>
      </c>
      <c r="P1456" t="s">
        <v>5891</v>
      </c>
      <c r="Q1456" t="s">
        <v>5892</v>
      </c>
      <c r="R1456">
        <v>52000</v>
      </c>
      <c r="S1456">
        <v>65000</v>
      </c>
      <c r="T1456">
        <v>0.2</v>
      </c>
      <c r="U1456" t="s">
        <v>5893</v>
      </c>
      <c r="V1456">
        <v>12</v>
      </c>
      <c r="W1456" s="1">
        <v>45506</v>
      </c>
      <c r="X1456" t="s">
        <v>5894</v>
      </c>
      <c r="Y1456">
        <v>302</v>
      </c>
      <c r="Z1456">
        <v>109</v>
      </c>
      <c r="AA1456">
        <v>415</v>
      </c>
      <c r="AB1456">
        <v>0</v>
      </c>
      <c r="AC1456">
        <v>10</v>
      </c>
      <c r="AD1456">
        <v>0</v>
      </c>
      <c r="AE1456" t="s">
        <v>6029</v>
      </c>
      <c r="AF1456" s="1">
        <v>46203</v>
      </c>
      <c r="AG1456" t="s">
        <v>6768</v>
      </c>
      <c r="AH1456" t="s">
        <v>6027</v>
      </c>
      <c r="AI1456" t="s">
        <v>6028</v>
      </c>
      <c r="AJ1456" t="s">
        <v>6924</v>
      </c>
      <c r="AK1456">
        <v>195000</v>
      </c>
      <c r="AL1456">
        <v>22171.5</v>
      </c>
      <c r="AM1456">
        <v>172828.5</v>
      </c>
      <c r="AN1456">
        <v>156000</v>
      </c>
      <c r="AO1456">
        <v>16828.5</v>
      </c>
      <c r="AP1456">
        <v>9.74E-2</v>
      </c>
    </row>
    <row r="1457" spans="1:42" hidden="1" x14ac:dyDescent="0.35">
      <c r="A1457" t="s">
        <v>2264</v>
      </c>
      <c r="B1457" s="1">
        <v>45546</v>
      </c>
      <c r="C1457" t="s">
        <v>1425</v>
      </c>
      <c r="D1457" t="s">
        <v>65</v>
      </c>
      <c r="E1457">
        <v>5</v>
      </c>
      <c r="F1457" t="s">
        <v>58</v>
      </c>
      <c r="G1457" t="s">
        <v>31</v>
      </c>
      <c r="H1457" t="s">
        <v>17</v>
      </c>
      <c r="I1457" t="s">
        <v>33</v>
      </c>
      <c r="J1457" t="s">
        <v>109</v>
      </c>
      <c r="K1457">
        <v>2024</v>
      </c>
      <c r="L1457" t="s">
        <v>60</v>
      </c>
      <c r="M1457" t="s">
        <v>5906</v>
      </c>
      <c r="N1457" t="s">
        <v>5889</v>
      </c>
      <c r="O1457" t="s">
        <v>5898</v>
      </c>
      <c r="P1457" t="s">
        <v>5907</v>
      </c>
      <c r="Q1457" t="s">
        <v>5908</v>
      </c>
      <c r="R1457">
        <v>17500</v>
      </c>
      <c r="S1457">
        <v>22000</v>
      </c>
      <c r="T1457">
        <v>0.20449999999999999</v>
      </c>
      <c r="U1457" t="s">
        <v>5909</v>
      </c>
      <c r="V1457">
        <v>12</v>
      </c>
      <c r="W1457" s="1">
        <v>45337</v>
      </c>
      <c r="X1457" t="s">
        <v>5894</v>
      </c>
      <c r="Y1457">
        <v>373</v>
      </c>
      <c r="Z1457">
        <v>88</v>
      </c>
      <c r="AA1457">
        <v>389</v>
      </c>
      <c r="AB1457">
        <v>78</v>
      </c>
      <c r="AC1457">
        <v>10</v>
      </c>
      <c r="AD1457">
        <v>1365000</v>
      </c>
      <c r="AE1457" t="s">
        <v>6025</v>
      </c>
      <c r="AF1457" s="1">
        <v>46203</v>
      </c>
      <c r="AG1457" t="s">
        <v>6178</v>
      </c>
      <c r="AH1457" t="s">
        <v>6027</v>
      </c>
      <c r="AI1457" t="s">
        <v>6028</v>
      </c>
      <c r="AJ1457" t="s">
        <v>6925</v>
      </c>
      <c r="AK1457">
        <v>110000</v>
      </c>
      <c r="AL1457">
        <v>11935</v>
      </c>
      <c r="AM1457">
        <v>98065</v>
      </c>
      <c r="AN1457">
        <v>87500</v>
      </c>
      <c r="AO1457">
        <v>10565</v>
      </c>
      <c r="AP1457">
        <v>0.1077</v>
      </c>
    </row>
    <row r="1458" spans="1:42" hidden="1" x14ac:dyDescent="0.35">
      <c r="A1458" t="s">
        <v>2265</v>
      </c>
      <c r="B1458" s="1">
        <v>45523</v>
      </c>
      <c r="C1458" t="s">
        <v>2266</v>
      </c>
      <c r="D1458" t="s">
        <v>65</v>
      </c>
      <c r="E1458">
        <v>1</v>
      </c>
      <c r="F1458" t="s">
        <v>58</v>
      </c>
      <c r="G1458" t="s">
        <v>31</v>
      </c>
      <c r="H1458" t="s">
        <v>25</v>
      </c>
      <c r="I1458" t="s">
        <v>43</v>
      </c>
      <c r="J1458" t="s">
        <v>59</v>
      </c>
      <c r="K1458">
        <v>2024</v>
      </c>
      <c r="L1458" t="s">
        <v>60</v>
      </c>
      <c r="M1458" t="s">
        <v>5906</v>
      </c>
      <c r="N1458" t="s">
        <v>5889</v>
      </c>
      <c r="O1458" t="s">
        <v>5898</v>
      </c>
      <c r="P1458" t="s">
        <v>5907</v>
      </c>
      <c r="Q1458" t="s">
        <v>5908</v>
      </c>
      <c r="R1458">
        <v>17500</v>
      </c>
      <c r="S1458">
        <v>22000</v>
      </c>
      <c r="T1458">
        <v>0.20449999999999999</v>
      </c>
      <c r="U1458" t="s">
        <v>5909</v>
      </c>
      <c r="V1458">
        <v>12</v>
      </c>
      <c r="W1458" s="1">
        <v>45337</v>
      </c>
      <c r="X1458" t="s">
        <v>5894</v>
      </c>
      <c r="Y1458">
        <v>373</v>
      </c>
      <c r="Z1458">
        <v>88</v>
      </c>
      <c r="AA1458">
        <v>389</v>
      </c>
      <c r="AB1458">
        <v>78</v>
      </c>
      <c r="AC1458">
        <v>10</v>
      </c>
      <c r="AD1458">
        <v>1365000</v>
      </c>
      <c r="AE1458" t="s">
        <v>6025</v>
      </c>
      <c r="AF1458" s="1">
        <v>46203</v>
      </c>
      <c r="AG1458" t="s">
        <v>6769</v>
      </c>
      <c r="AH1458" t="s">
        <v>6035</v>
      </c>
      <c r="AI1458" t="s">
        <v>6028</v>
      </c>
      <c r="AJ1458" t="s">
        <v>6925</v>
      </c>
      <c r="AK1458">
        <v>22000</v>
      </c>
      <c r="AL1458">
        <v>1883.2</v>
      </c>
      <c r="AM1458">
        <v>20116.8</v>
      </c>
      <c r="AN1458">
        <v>17500</v>
      </c>
      <c r="AO1458">
        <v>2616.8000000000002</v>
      </c>
      <c r="AP1458">
        <v>0.13009999999999999</v>
      </c>
    </row>
    <row r="1459" spans="1:42" hidden="1" x14ac:dyDescent="0.35">
      <c r="A1459" t="s">
        <v>2267</v>
      </c>
      <c r="B1459" s="1">
        <v>45528</v>
      </c>
      <c r="C1459" t="s">
        <v>1001</v>
      </c>
      <c r="D1459" t="s">
        <v>200</v>
      </c>
      <c r="E1459">
        <v>1</v>
      </c>
      <c r="F1459" t="s">
        <v>30</v>
      </c>
      <c r="G1459" t="s">
        <v>16</v>
      </c>
      <c r="H1459" t="s">
        <v>32</v>
      </c>
      <c r="I1459" t="s">
        <v>18</v>
      </c>
      <c r="J1459" t="s">
        <v>59</v>
      </c>
      <c r="K1459">
        <v>2024</v>
      </c>
      <c r="L1459" t="s">
        <v>60</v>
      </c>
      <c r="M1459" t="s">
        <v>5960</v>
      </c>
      <c r="N1459" t="s">
        <v>5949</v>
      </c>
      <c r="O1459" t="s">
        <v>5961</v>
      </c>
      <c r="P1459" t="s">
        <v>5951</v>
      </c>
      <c r="Q1459" t="s">
        <v>5962</v>
      </c>
      <c r="R1459">
        <v>2100</v>
      </c>
      <c r="S1459">
        <v>2800</v>
      </c>
      <c r="T1459">
        <v>0.25</v>
      </c>
      <c r="U1459" t="s">
        <v>5940</v>
      </c>
      <c r="V1459">
        <v>12</v>
      </c>
      <c r="W1459" s="1">
        <v>45378</v>
      </c>
      <c r="X1459" t="s">
        <v>5894</v>
      </c>
      <c r="Y1459">
        <v>198</v>
      </c>
      <c r="Z1459">
        <v>79</v>
      </c>
      <c r="AA1459">
        <v>243</v>
      </c>
      <c r="AB1459">
        <v>87</v>
      </c>
      <c r="AC1459">
        <v>10</v>
      </c>
      <c r="AD1459">
        <v>182700</v>
      </c>
      <c r="AE1459" t="s">
        <v>6025</v>
      </c>
      <c r="AF1459" s="1">
        <v>46203</v>
      </c>
      <c r="AG1459" t="s">
        <v>6437</v>
      </c>
      <c r="AH1459" t="s">
        <v>6035</v>
      </c>
      <c r="AI1459" t="s">
        <v>6028</v>
      </c>
      <c r="AJ1459" t="s">
        <v>6925</v>
      </c>
      <c r="AK1459">
        <v>2800</v>
      </c>
      <c r="AL1459">
        <v>206.36</v>
      </c>
      <c r="AM1459">
        <v>2593.64</v>
      </c>
      <c r="AN1459">
        <v>2100</v>
      </c>
      <c r="AO1459">
        <v>493.64</v>
      </c>
      <c r="AP1459">
        <v>0.1903</v>
      </c>
    </row>
    <row r="1460" spans="1:42" hidden="1" x14ac:dyDescent="0.35">
      <c r="A1460" t="s">
        <v>2268</v>
      </c>
      <c r="B1460" s="1">
        <v>45532</v>
      </c>
      <c r="C1460" t="s">
        <v>2269</v>
      </c>
      <c r="D1460" t="s">
        <v>205</v>
      </c>
      <c r="E1460">
        <v>1</v>
      </c>
      <c r="F1460" t="s">
        <v>24</v>
      </c>
      <c r="G1460" t="s">
        <v>96</v>
      </c>
      <c r="H1460" t="s">
        <v>25</v>
      </c>
      <c r="I1460" t="s">
        <v>26</v>
      </c>
      <c r="J1460" t="s">
        <v>59</v>
      </c>
      <c r="K1460">
        <v>2024</v>
      </c>
      <c r="L1460" t="s">
        <v>60</v>
      </c>
      <c r="M1460" t="s">
        <v>6003</v>
      </c>
      <c r="N1460" t="s">
        <v>5989</v>
      </c>
      <c r="O1460" t="s">
        <v>6004</v>
      </c>
      <c r="P1460" t="s">
        <v>6005</v>
      </c>
      <c r="Q1460" t="s">
        <v>6006</v>
      </c>
      <c r="R1460">
        <v>420</v>
      </c>
      <c r="S1460">
        <v>650</v>
      </c>
      <c r="T1460">
        <v>0.3538</v>
      </c>
      <c r="U1460" t="s">
        <v>5909</v>
      </c>
      <c r="V1460">
        <v>6</v>
      </c>
      <c r="W1460" s="1">
        <v>45071</v>
      </c>
      <c r="X1460" t="s">
        <v>5894</v>
      </c>
      <c r="Y1460">
        <v>160</v>
      </c>
      <c r="Z1460">
        <v>85</v>
      </c>
      <c r="AA1460">
        <v>167</v>
      </c>
      <c r="AB1460">
        <v>56</v>
      </c>
      <c r="AC1460">
        <v>10</v>
      </c>
      <c r="AD1460">
        <v>23520</v>
      </c>
      <c r="AE1460" t="s">
        <v>6025</v>
      </c>
      <c r="AF1460" s="1">
        <v>46203</v>
      </c>
      <c r="AG1460" t="s">
        <v>6770</v>
      </c>
      <c r="AH1460" t="s">
        <v>6035</v>
      </c>
      <c r="AI1460" t="s">
        <v>6028</v>
      </c>
      <c r="AJ1460" t="s">
        <v>6925</v>
      </c>
      <c r="AK1460">
        <v>650</v>
      </c>
      <c r="AL1460">
        <v>61.88</v>
      </c>
      <c r="AM1460">
        <v>588.12</v>
      </c>
      <c r="AN1460">
        <v>420</v>
      </c>
      <c r="AO1460">
        <v>168.12</v>
      </c>
      <c r="AP1460">
        <v>0.28589999999999999</v>
      </c>
    </row>
    <row r="1461" spans="1:42" hidden="1" x14ac:dyDescent="0.35">
      <c r="A1461" t="s">
        <v>2270</v>
      </c>
      <c r="B1461" s="1">
        <v>45530</v>
      </c>
      <c r="C1461" t="s">
        <v>2271</v>
      </c>
      <c r="D1461" t="s">
        <v>115</v>
      </c>
      <c r="E1461">
        <v>1</v>
      </c>
      <c r="F1461" t="s">
        <v>48</v>
      </c>
      <c r="G1461" t="s">
        <v>71</v>
      </c>
      <c r="H1461" t="s">
        <v>32</v>
      </c>
      <c r="I1461" t="s">
        <v>33</v>
      </c>
      <c r="J1461" t="s">
        <v>59</v>
      </c>
      <c r="K1461">
        <v>2024</v>
      </c>
      <c r="L1461" t="s">
        <v>60</v>
      </c>
      <c r="M1461" t="s">
        <v>5988</v>
      </c>
      <c r="N1461" t="s">
        <v>5989</v>
      </c>
      <c r="O1461" t="s">
        <v>5990</v>
      </c>
      <c r="P1461" t="s">
        <v>5907</v>
      </c>
      <c r="Q1461" t="s">
        <v>5991</v>
      </c>
      <c r="R1461">
        <v>1600</v>
      </c>
      <c r="S1461">
        <v>2200</v>
      </c>
      <c r="T1461">
        <v>0.2727</v>
      </c>
      <c r="U1461" t="s">
        <v>5909</v>
      </c>
      <c r="V1461">
        <v>6</v>
      </c>
      <c r="W1461" s="1">
        <v>45040</v>
      </c>
      <c r="X1461" t="s">
        <v>5894</v>
      </c>
      <c r="Y1461">
        <v>84</v>
      </c>
      <c r="Z1461">
        <v>117</v>
      </c>
      <c r="AA1461">
        <v>174</v>
      </c>
      <c r="AB1461">
        <v>47</v>
      </c>
      <c r="AC1461">
        <v>10</v>
      </c>
      <c r="AD1461">
        <v>75200</v>
      </c>
      <c r="AE1461" t="s">
        <v>6025</v>
      </c>
      <c r="AF1461" s="1">
        <v>46203</v>
      </c>
      <c r="AG1461" t="s">
        <v>6771</v>
      </c>
      <c r="AH1461" t="s">
        <v>6035</v>
      </c>
      <c r="AI1461" t="s">
        <v>6028</v>
      </c>
      <c r="AJ1461" t="s">
        <v>6925</v>
      </c>
      <c r="AK1461">
        <v>2200</v>
      </c>
      <c r="AL1461">
        <v>296.12</v>
      </c>
      <c r="AM1461">
        <v>1903.88</v>
      </c>
      <c r="AN1461">
        <v>1600</v>
      </c>
      <c r="AO1461">
        <v>303.88</v>
      </c>
      <c r="AP1461">
        <v>0.15959999999999999</v>
      </c>
    </row>
    <row r="1462" spans="1:42" hidden="1" x14ac:dyDescent="0.35">
      <c r="A1462" t="s">
        <v>2272</v>
      </c>
      <c r="B1462" s="1">
        <v>45610</v>
      </c>
      <c r="C1462" t="s">
        <v>286</v>
      </c>
      <c r="D1462" t="s">
        <v>100</v>
      </c>
      <c r="E1462">
        <v>2</v>
      </c>
      <c r="F1462" t="s">
        <v>15</v>
      </c>
      <c r="G1462" t="s">
        <v>31</v>
      </c>
      <c r="H1462" t="s">
        <v>25</v>
      </c>
      <c r="I1462" t="s">
        <v>33</v>
      </c>
      <c r="J1462" t="s">
        <v>50</v>
      </c>
      <c r="K1462">
        <v>2024</v>
      </c>
      <c r="L1462" t="s">
        <v>51</v>
      </c>
      <c r="M1462" t="s">
        <v>5941</v>
      </c>
      <c r="N1462" t="s">
        <v>5931</v>
      </c>
      <c r="O1462" t="s">
        <v>5942</v>
      </c>
      <c r="P1462" t="s">
        <v>5938</v>
      </c>
      <c r="Q1462" t="s">
        <v>5943</v>
      </c>
      <c r="R1462">
        <v>9800</v>
      </c>
      <c r="S1462">
        <v>12500</v>
      </c>
      <c r="T1462">
        <v>0.216</v>
      </c>
      <c r="U1462" t="s">
        <v>5940</v>
      </c>
      <c r="V1462">
        <v>6</v>
      </c>
      <c r="W1462" s="1">
        <v>45383</v>
      </c>
      <c r="X1462" t="s">
        <v>5894</v>
      </c>
      <c r="Y1462">
        <v>102</v>
      </c>
      <c r="Z1462">
        <v>94</v>
      </c>
      <c r="AA1462">
        <v>142</v>
      </c>
      <c r="AB1462">
        <v>76</v>
      </c>
      <c r="AC1462">
        <v>10</v>
      </c>
      <c r="AD1462">
        <v>744800</v>
      </c>
      <c r="AE1462" t="s">
        <v>6025</v>
      </c>
      <c r="AF1462" s="1">
        <v>46203</v>
      </c>
      <c r="AG1462" t="s">
        <v>6177</v>
      </c>
      <c r="AH1462" t="s">
        <v>6027</v>
      </c>
      <c r="AI1462" t="s">
        <v>6028</v>
      </c>
      <c r="AJ1462" t="s">
        <v>6925</v>
      </c>
      <c r="AK1462">
        <v>25000</v>
      </c>
      <c r="AL1462">
        <v>3242.5</v>
      </c>
      <c r="AM1462">
        <v>21757.5</v>
      </c>
      <c r="AN1462">
        <v>19600</v>
      </c>
      <c r="AO1462">
        <v>2157.5</v>
      </c>
      <c r="AP1462">
        <v>9.9199999999999997E-2</v>
      </c>
    </row>
    <row r="1463" spans="1:42" hidden="1" x14ac:dyDescent="0.35">
      <c r="A1463" t="s">
        <v>2273</v>
      </c>
      <c r="B1463" s="1">
        <v>45345</v>
      </c>
      <c r="C1463" t="s">
        <v>1732</v>
      </c>
      <c r="D1463" t="s">
        <v>137</v>
      </c>
      <c r="E1463">
        <v>1</v>
      </c>
      <c r="F1463" t="s">
        <v>30</v>
      </c>
      <c r="G1463" t="s">
        <v>96</v>
      </c>
      <c r="H1463" t="s">
        <v>32</v>
      </c>
      <c r="I1463" t="s">
        <v>26</v>
      </c>
      <c r="J1463" t="s">
        <v>19</v>
      </c>
      <c r="K1463">
        <v>2024</v>
      </c>
      <c r="L1463" t="s">
        <v>20</v>
      </c>
      <c r="M1463" t="s">
        <v>5930</v>
      </c>
      <c r="N1463" t="s">
        <v>5931</v>
      </c>
      <c r="O1463" t="s">
        <v>5932</v>
      </c>
      <c r="P1463" t="s">
        <v>5891</v>
      </c>
      <c r="Q1463" t="s">
        <v>5933</v>
      </c>
      <c r="R1463">
        <v>14800</v>
      </c>
      <c r="S1463">
        <v>18500</v>
      </c>
      <c r="T1463">
        <v>0.2</v>
      </c>
      <c r="U1463" t="s">
        <v>5893</v>
      </c>
      <c r="V1463">
        <v>12</v>
      </c>
      <c r="W1463" s="1">
        <v>45474</v>
      </c>
      <c r="X1463" t="s">
        <v>5894</v>
      </c>
      <c r="Y1463">
        <v>213</v>
      </c>
      <c r="Z1463">
        <v>93</v>
      </c>
      <c r="AA1463">
        <v>278</v>
      </c>
      <c r="AB1463">
        <v>42</v>
      </c>
      <c r="AC1463">
        <v>10</v>
      </c>
      <c r="AD1463">
        <v>621600</v>
      </c>
      <c r="AE1463" t="s">
        <v>6025</v>
      </c>
      <c r="AF1463" s="1">
        <v>46203</v>
      </c>
      <c r="AG1463" t="s">
        <v>6636</v>
      </c>
      <c r="AH1463" t="s">
        <v>6027</v>
      </c>
      <c r="AI1463" t="s">
        <v>6028</v>
      </c>
      <c r="AJ1463" t="s">
        <v>6924</v>
      </c>
      <c r="AK1463">
        <v>18500</v>
      </c>
      <c r="AL1463">
        <v>982.35</v>
      </c>
      <c r="AM1463">
        <v>17517.650000000001</v>
      </c>
      <c r="AN1463">
        <v>14800</v>
      </c>
      <c r="AO1463">
        <v>2717.65</v>
      </c>
      <c r="AP1463">
        <v>0.15509999999999999</v>
      </c>
    </row>
    <row r="1464" spans="1:42" x14ac:dyDescent="0.35">
      <c r="A1464" t="s">
        <v>2274</v>
      </c>
      <c r="B1464" s="1">
        <v>45638</v>
      </c>
      <c r="C1464" t="s">
        <v>1698</v>
      </c>
      <c r="D1464" t="s">
        <v>42</v>
      </c>
      <c r="E1464">
        <v>1</v>
      </c>
      <c r="F1464" t="s">
        <v>128</v>
      </c>
      <c r="G1464" t="s">
        <v>16</v>
      </c>
      <c r="H1464" t="s">
        <v>25</v>
      </c>
      <c r="I1464" t="s">
        <v>43</v>
      </c>
      <c r="J1464" t="s">
        <v>155</v>
      </c>
      <c r="K1464">
        <v>2024</v>
      </c>
      <c r="L1464" t="s">
        <v>51</v>
      </c>
      <c r="M1464" t="s">
        <v>5897</v>
      </c>
      <c r="N1464" t="s">
        <v>5889</v>
      </c>
      <c r="O1464" t="s">
        <v>5898</v>
      </c>
      <c r="P1464" t="s">
        <v>5899</v>
      </c>
      <c r="Q1464" t="s">
        <v>5900</v>
      </c>
      <c r="R1464">
        <v>31000</v>
      </c>
      <c r="S1464">
        <v>38000</v>
      </c>
      <c r="T1464">
        <v>0.1842</v>
      </c>
      <c r="U1464" t="s">
        <v>5901</v>
      </c>
      <c r="V1464">
        <v>12</v>
      </c>
      <c r="W1464" s="1">
        <v>45246</v>
      </c>
      <c r="X1464" t="s">
        <v>5894</v>
      </c>
      <c r="Y1464">
        <v>278</v>
      </c>
      <c r="Z1464">
        <v>80</v>
      </c>
      <c r="AA1464">
        <v>346</v>
      </c>
      <c r="AB1464">
        <v>0</v>
      </c>
      <c r="AC1464">
        <v>10</v>
      </c>
      <c r="AD1464">
        <v>0</v>
      </c>
      <c r="AE1464" t="s">
        <v>6029</v>
      </c>
      <c r="AF1464" s="1">
        <v>46203</v>
      </c>
      <c r="AG1464" t="s">
        <v>6626</v>
      </c>
      <c r="AH1464" t="s">
        <v>6035</v>
      </c>
      <c r="AI1464" t="s">
        <v>6028</v>
      </c>
      <c r="AJ1464" t="s">
        <v>6925</v>
      </c>
      <c r="AK1464">
        <v>38000</v>
      </c>
      <c r="AL1464">
        <v>4700.6000000000004</v>
      </c>
      <c r="AM1464">
        <v>33299.4</v>
      </c>
      <c r="AN1464">
        <v>31000</v>
      </c>
      <c r="AO1464">
        <v>2299.4</v>
      </c>
      <c r="AP1464">
        <v>6.9099999999999995E-2</v>
      </c>
    </row>
    <row r="1465" spans="1:42" hidden="1" x14ac:dyDescent="0.35">
      <c r="A1465" t="s">
        <v>2275</v>
      </c>
      <c r="B1465" s="1">
        <v>45570</v>
      </c>
      <c r="C1465" t="s">
        <v>1642</v>
      </c>
      <c r="D1465" t="s">
        <v>205</v>
      </c>
      <c r="E1465">
        <v>1</v>
      </c>
      <c r="F1465" t="s">
        <v>15</v>
      </c>
      <c r="G1465" t="s">
        <v>71</v>
      </c>
      <c r="H1465" t="s">
        <v>32</v>
      </c>
      <c r="I1465" t="s">
        <v>43</v>
      </c>
      <c r="J1465" t="s">
        <v>55</v>
      </c>
      <c r="K1465">
        <v>2024</v>
      </c>
      <c r="L1465" t="s">
        <v>51</v>
      </c>
      <c r="M1465" t="s">
        <v>6003</v>
      </c>
      <c r="N1465" t="s">
        <v>5989</v>
      </c>
      <c r="O1465" t="s">
        <v>6004</v>
      </c>
      <c r="P1465" t="s">
        <v>6005</v>
      </c>
      <c r="Q1465" t="s">
        <v>6006</v>
      </c>
      <c r="R1465">
        <v>420</v>
      </c>
      <c r="S1465">
        <v>650</v>
      </c>
      <c r="T1465">
        <v>0.3538</v>
      </c>
      <c r="U1465" t="s">
        <v>5909</v>
      </c>
      <c r="V1465">
        <v>6</v>
      </c>
      <c r="W1465" s="1">
        <v>45071</v>
      </c>
      <c r="X1465" t="s">
        <v>5894</v>
      </c>
      <c r="Y1465">
        <v>160</v>
      </c>
      <c r="Z1465">
        <v>85</v>
      </c>
      <c r="AA1465">
        <v>167</v>
      </c>
      <c r="AB1465">
        <v>56</v>
      </c>
      <c r="AC1465">
        <v>10</v>
      </c>
      <c r="AD1465">
        <v>23520</v>
      </c>
      <c r="AE1465" t="s">
        <v>6025</v>
      </c>
      <c r="AF1465" s="1">
        <v>46203</v>
      </c>
      <c r="AG1465" t="s">
        <v>6610</v>
      </c>
      <c r="AH1465" t="s">
        <v>6027</v>
      </c>
      <c r="AI1465" t="s">
        <v>6028</v>
      </c>
      <c r="AJ1465" t="s">
        <v>6925</v>
      </c>
      <c r="AK1465">
        <v>650</v>
      </c>
      <c r="AL1465">
        <v>79.36</v>
      </c>
      <c r="AM1465">
        <v>570.64</v>
      </c>
      <c r="AN1465">
        <v>420</v>
      </c>
      <c r="AO1465">
        <v>150.63999999999999</v>
      </c>
      <c r="AP1465">
        <v>0.26400000000000001</v>
      </c>
    </row>
    <row r="1466" spans="1:42" hidden="1" x14ac:dyDescent="0.35">
      <c r="A1466" t="s">
        <v>2276</v>
      </c>
      <c r="B1466" s="1">
        <v>45482</v>
      </c>
      <c r="C1466" t="s">
        <v>1857</v>
      </c>
      <c r="D1466" t="s">
        <v>183</v>
      </c>
      <c r="E1466">
        <v>3</v>
      </c>
      <c r="F1466" t="s">
        <v>24</v>
      </c>
      <c r="G1466" t="s">
        <v>71</v>
      </c>
      <c r="H1466" t="s">
        <v>32</v>
      </c>
      <c r="I1466" t="s">
        <v>26</v>
      </c>
      <c r="J1466" t="s">
        <v>97</v>
      </c>
      <c r="K1466">
        <v>2024</v>
      </c>
      <c r="L1466" t="s">
        <v>60</v>
      </c>
      <c r="M1466" t="s">
        <v>6010</v>
      </c>
      <c r="N1466" t="s">
        <v>5949</v>
      </c>
      <c r="O1466" t="s">
        <v>6011</v>
      </c>
      <c r="P1466" t="s">
        <v>6012</v>
      </c>
      <c r="Q1466" t="s">
        <v>6013</v>
      </c>
      <c r="R1466">
        <v>2700</v>
      </c>
      <c r="S1466">
        <v>3500</v>
      </c>
      <c r="T1466">
        <v>0.2286</v>
      </c>
      <c r="U1466" t="s">
        <v>5920</v>
      </c>
      <c r="V1466">
        <v>12</v>
      </c>
      <c r="W1466" s="1">
        <v>45369</v>
      </c>
      <c r="X1466" t="s">
        <v>5894</v>
      </c>
      <c r="Y1466">
        <v>71</v>
      </c>
      <c r="Z1466">
        <v>95</v>
      </c>
      <c r="AA1466">
        <v>147</v>
      </c>
      <c r="AB1466">
        <v>51</v>
      </c>
      <c r="AC1466">
        <v>10</v>
      </c>
      <c r="AD1466">
        <v>137700</v>
      </c>
      <c r="AE1466" t="s">
        <v>6025</v>
      </c>
      <c r="AF1466" s="1">
        <v>46203</v>
      </c>
      <c r="AG1466" t="s">
        <v>6671</v>
      </c>
      <c r="AH1466" t="s">
        <v>6027</v>
      </c>
      <c r="AI1466" t="s">
        <v>6028</v>
      </c>
      <c r="AJ1466" t="s">
        <v>6925</v>
      </c>
      <c r="AK1466">
        <v>10500</v>
      </c>
      <c r="AL1466">
        <v>614.25</v>
      </c>
      <c r="AM1466">
        <v>9885.75</v>
      </c>
      <c r="AN1466">
        <v>8100</v>
      </c>
      <c r="AO1466">
        <v>1785.75</v>
      </c>
      <c r="AP1466">
        <v>0.18060000000000001</v>
      </c>
    </row>
    <row r="1467" spans="1:42" hidden="1" x14ac:dyDescent="0.35">
      <c r="A1467" t="s">
        <v>2277</v>
      </c>
      <c r="B1467" s="1">
        <v>45341</v>
      </c>
      <c r="C1467" t="s">
        <v>596</v>
      </c>
      <c r="D1467" t="s">
        <v>188</v>
      </c>
      <c r="E1467">
        <v>1</v>
      </c>
      <c r="F1467" t="s">
        <v>128</v>
      </c>
      <c r="G1467" t="s">
        <v>31</v>
      </c>
      <c r="H1467" t="s">
        <v>17</v>
      </c>
      <c r="I1467" t="s">
        <v>43</v>
      </c>
      <c r="J1467" t="s">
        <v>19</v>
      </c>
      <c r="K1467">
        <v>2024</v>
      </c>
      <c r="L1467" t="s">
        <v>20</v>
      </c>
      <c r="M1467" t="s">
        <v>5936</v>
      </c>
      <c r="N1467" t="s">
        <v>5931</v>
      </c>
      <c r="O1467" t="s">
        <v>5937</v>
      </c>
      <c r="P1467" t="s">
        <v>5938</v>
      </c>
      <c r="Q1467" t="s">
        <v>5939</v>
      </c>
      <c r="R1467">
        <v>3400</v>
      </c>
      <c r="S1467">
        <v>4500</v>
      </c>
      <c r="T1467">
        <v>0.24440000000000001</v>
      </c>
      <c r="U1467" t="s">
        <v>5940</v>
      </c>
      <c r="V1467">
        <v>6</v>
      </c>
      <c r="W1467" s="1">
        <v>45061</v>
      </c>
      <c r="X1467" t="s">
        <v>5894</v>
      </c>
      <c r="Y1467">
        <v>200</v>
      </c>
      <c r="Z1467">
        <v>91</v>
      </c>
      <c r="AA1467">
        <v>223</v>
      </c>
      <c r="AB1467">
        <v>18</v>
      </c>
      <c r="AC1467">
        <v>10</v>
      </c>
      <c r="AD1467">
        <v>61200</v>
      </c>
      <c r="AE1467" t="s">
        <v>6025</v>
      </c>
      <c r="AF1467" s="1">
        <v>46203</v>
      </c>
      <c r="AG1467" t="s">
        <v>6132</v>
      </c>
      <c r="AH1467" t="s">
        <v>6027</v>
      </c>
      <c r="AI1467" t="s">
        <v>6028</v>
      </c>
      <c r="AJ1467" t="s">
        <v>6924</v>
      </c>
      <c r="AK1467">
        <v>4500</v>
      </c>
      <c r="AL1467">
        <v>235.8</v>
      </c>
      <c r="AM1467">
        <v>4264.2</v>
      </c>
      <c r="AN1467">
        <v>3400</v>
      </c>
      <c r="AO1467">
        <v>864.2</v>
      </c>
      <c r="AP1467">
        <v>0.20269999999999999</v>
      </c>
    </row>
    <row r="1468" spans="1:42" hidden="1" x14ac:dyDescent="0.35">
      <c r="A1468" t="s">
        <v>2278</v>
      </c>
      <c r="B1468" s="1">
        <v>45599</v>
      </c>
      <c r="C1468" t="s">
        <v>1957</v>
      </c>
      <c r="D1468" t="s">
        <v>82</v>
      </c>
      <c r="E1468">
        <v>2</v>
      </c>
      <c r="F1468" t="s">
        <v>48</v>
      </c>
      <c r="G1468" t="s">
        <v>31</v>
      </c>
      <c r="H1468" t="s">
        <v>25</v>
      </c>
      <c r="I1468" t="s">
        <v>43</v>
      </c>
      <c r="J1468" t="s">
        <v>50</v>
      </c>
      <c r="K1468">
        <v>2024</v>
      </c>
      <c r="L1468" t="s">
        <v>51</v>
      </c>
      <c r="M1468" t="s">
        <v>5895</v>
      </c>
      <c r="N1468" t="s">
        <v>5889</v>
      </c>
      <c r="O1468" t="s">
        <v>5890</v>
      </c>
      <c r="P1468" t="s">
        <v>5891</v>
      </c>
      <c r="Q1468" t="s">
        <v>5896</v>
      </c>
      <c r="R1468">
        <v>78000</v>
      </c>
      <c r="S1468">
        <v>95000</v>
      </c>
      <c r="T1468">
        <v>0.1789</v>
      </c>
      <c r="U1468" t="s">
        <v>5893</v>
      </c>
      <c r="V1468">
        <v>12</v>
      </c>
      <c r="W1468" s="1">
        <v>45187</v>
      </c>
      <c r="X1468" t="s">
        <v>5894</v>
      </c>
      <c r="Y1468">
        <v>351</v>
      </c>
      <c r="Z1468">
        <v>112</v>
      </c>
      <c r="AA1468">
        <v>335</v>
      </c>
      <c r="AB1468">
        <v>32</v>
      </c>
      <c r="AC1468">
        <v>10</v>
      </c>
      <c r="AD1468">
        <v>2496000</v>
      </c>
      <c r="AE1468" t="s">
        <v>6025</v>
      </c>
      <c r="AF1468" s="1">
        <v>46203</v>
      </c>
      <c r="AG1468" t="s">
        <v>6692</v>
      </c>
      <c r="AH1468" t="s">
        <v>6035</v>
      </c>
      <c r="AI1468" t="s">
        <v>6028</v>
      </c>
      <c r="AJ1468" t="s">
        <v>6925</v>
      </c>
      <c r="AK1468">
        <v>190000</v>
      </c>
      <c r="AL1468">
        <v>3914</v>
      </c>
      <c r="AM1468">
        <v>186086</v>
      </c>
      <c r="AN1468">
        <v>156000</v>
      </c>
      <c r="AO1468">
        <v>30086</v>
      </c>
      <c r="AP1468">
        <v>0.16170000000000001</v>
      </c>
    </row>
    <row r="1469" spans="1:42" hidden="1" x14ac:dyDescent="0.35">
      <c r="A1469" t="s">
        <v>2279</v>
      </c>
      <c r="B1469" s="1">
        <v>45411</v>
      </c>
      <c r="C1469" t="s">
        <v>555</v>
      </c>
      <c r="D1469" t="s">
        <v>205</v>
      </c>
      <c r="E1469">
        <v>1</v>
      </c>
      <c r="F1469" t="s">
        <v>15</v>
      </c>
      <c r="G1469" t="s">
        <v>16</v>
      </c>
      <c r="H1469" t="s">
        <v>32</v>
      </c>
      <c r="I1469" t="s">
        <v>26</v>
      </c>
      <c r="J1469" t="s">
        <v>44</v>
      </c>
      <c r="K1469">
        <v>2024</v>
      </c>
      <c r="L1469" t="s">
        <v>35</v>
      </c>
      <c r="M1469" t="s">
        <v>6003</v>
      </c>
      <c r="N1469" t="s">
        <v>5989</v>
      </c>
      <c r="O1469" t="s">
        <v>6004</v>
      </c>
      <c r="P1469" t="s">
        <v>6005</v>
      </c>
      <c r="Q1469" t="s">
        <v>6006</v>
      </c>
      <c r="R1469">
        <v>420</v>
      </c>
      <c r="S1469">
        <v>650</v>
      </c>
      <c r="T1469">
        <v>0.3538</v>
      </c>
      <c r="U1469" t="s">
        <v>5909</v>
      </c>
      <c r="V1469">
        <v>6</v>
      </c>
      <c r="W1469" s="1">
        <v>45071</v>
      </c>
      <c r="X1469" t="s">
        <v>5894</v>
      </c>
      <c r="Y1469">
        <v>160</v>
      </c>
      <c r="Z1469">
        <v>85</v>
      </c>
      <c r="AA1469">
        <v>167</v>
      </c>
      <c r="AB1469">
        <v>56</v>
      </c>
      <c r="AC1469">
        <v>10</v>
      </c>
      <c r="AD1469">
        <v>23520</v>
      </c>
      <c r="AE1469" t="s">
        <v>6025</v>
      </c>
      <c r="AF1469" s="1">
        <v>46203</v>
      </c>
      <c r="AG1469" t="s">
        <v>6336</v>
      </c>
      <c r="AH1469" t="s">
        <v>6035</v>
      </c>
      <c r="AI1469" t="s">
        <v>6028</v>
      </c>
      <c r="AJ1469" t="s">
        <v>6924</v>
      </c>
      <c r="AK1469">
        <v>650</v>
      </c>
      <c r="AL1469">
        <v>20.149999999999999</v>
      </c>
      <c r="AM1469">
        <v>629.85</v>
      </c>
      <c r="AN1469">
        <v>420</v>
      </c>
      <c r="AO1469">
        <v>209.85</v>
      </c>
      <c r="AP1469">
        <v>0.3332</v>
      </c>
    </row>
    <row r="1470" spans="1:42" hidden="1" x14ac:dyDescent="0.35">
      <c r="A1470" t="s">
        <v>2280</v>
      </c>
      <c r="B1470" s="1">
        <v>45362</v>
      </c>
      <c r="C1470" t="s">
        <v>1768</v>
      </c>
      <c r="D1470" t="s">
        <v>221</v>
      </c>
      <c r="E1470">
        <v>2</v>
      </c>
      <c r="F1470" t="s">
        <v>24</v>
      </c>
      <c r="G1470" t="s">
        <v>96</v>
      </c>
      <c r="H1470" t="s">
        <v>32</v>
      </c>
      <c r="I1470" t="s">
        <v>26</v>
      </c>
      <c r="J1470" t="s">
        <v>39</v>
      </c>
      <c r="K1470">
        <v>2024</v>
      </c>
      <c r="L1470" t="s">
        <v>20</v>
      </c>
      <c r="M1470" t="s">
        <v>5966</v>
      </c>
      <c r="N1470" t="s">
        <v>5967</v>
      </c>
      <c r="O1470" t="s">
        <v>5968</v>
      </c>
      <c r="P1470" t="s">
        <v>5899</v>
      </c>
      <c r="Q1470" t="s">
        <v>5969</v>
      </c>
      <c r="R1470">
        <v>11500</v>
      </c>
      <c r="S1470">
        <v>14500</v>
      </c>
      <c r="T1470">
        <v>0.2069</v>
      </c>
      <c r="U1470" t="s">
        <v>5901</v>
      </c>
      <c r="V1470">
        <v>12</v>
      </c>
      <c r="W1470" s="1">
        <v>44903</v>
      </c>
      <c r="X1470" t="s">
        <v>5894</v>
      </c>
      <c r="Y1470">
        <v>217</v>
      </c>
      <c r="Z1470">
        <v>53</v>
      </c>
      <c r="AA1470">
        <v>253</v>
      </c>
      <c r="AB1470">
        <v>61</v>
      </c>
      <c r="AC1470">
        <v>10</v>
      </c>
      <c r="AD1470">
        <v>701500</v>
      </c>
      <c r="AE1470" t="s">
        <v>6025</v>
      </c>
      <c r="AF1470" s="1">
        <v>46203</v>
      </c>
      <c r="AG1470" t="s">
        <v>6647</v>
      </c>
      <c r="AH1470" t="s">
        <v>6035</v>
      </c>
      <c r="AI1470" t="s">
        <v>6028</v>
      </c>
      <c r="AJ1470" t="s">
        <v>6924</v>
      </c>
      <c r="AK1470">
        <v>29000</v>
      </c>
      <c r="AL1470">
        <v>455.3</v>
      </c>
      <c r="AM1470">
        <v>28544.7</v>
      </c>
      <c r="AN1470">
        <v>23000</v>
      </c>
      <c r="AO1470">
        <v>5544.7</v>
      </c>
      <c r="AP1470">
        <v>0.19420000000000001</v>
      </c>
    </row>
    <row r="1471" spans="1:42" hidden="1" x14ac:dyDescent="0.35">
      <c r="A1471" t="s">
        <v>2281</v>
      </c>
      <c r="B1471" s="1">
        <v>45454</v>
      </c>
      <c r="C1471" t="s">
        <v>663</v>
      </c>
      <c r="D1471" t="s">
        <v>137</v>
      </c>
      <c r="E1471">
        <v>1</v>
      </c>
      <c r="F1471" t="s">
        <v>66</v>
      </c>
      <c r="G1471" t="s">
        <v>16</v>
      </c>
      <c r="H1471" t="s">
        <v>32</v>
      </c>
      <c r="I1471" t="s">
        <v>33</v>
      </c>
      <c r="J1471" t="s">
        <v>34</v>
      </c>
      <c r="K1471">
        <v>2024</v>
      </c>
      <c r="L1471" t="s">
        <v>35</v>
      </c>
      <c r="M1471" t="s">
        <v>5930</v>
      </c>
      <c r="N1471" t="s">
        <v>5931</v>
      </c>
      <c r="O1471" t="s">
        <v>5932</v>
      </c>
      <c r="P1471" t="s">
        <v>5891</v>
      </c>
      <c r="Q1471" t="s">
        <v>5933</v>
      </c>
      <c r="R1471">
        <v>14800</v>
      </c>
      <c r="S1471">
        <v>18500</v>
      </c>
      <c r="T1471">
        <v>0.2</v>
      </c>
      <c r="U1471" t="s">
        <v>5893</v>
      </c>
      <c r="V1471">
        <v>12</v>
      </c>
      <c r="W1471" s="1">
        <v>45474</v>
      </c>
      <c r="X1471" t="s">
        <v>5894</v>
      </c>
      <c r="Y1471">
        <v>213</v>
      </c>
      <c r="Z1471">
        <v>93</v>
      </c>
      <c r="AA1471">
        <v>278</v>
      </c>
      <c r="AB1471">
        <v>42</v>
      </c>
      <c r="AC1471">
        <v>10</v>
      </c>
      <c r="AD1471">
        <v>621600</v>
      </c>
      <c r="AE1471" t="s">
        <v>6025</v>
      </c>
      <c r="AF1471" s="1">
        <v>46203</v>
      </c>
      <c r="AG1471" t="s">
        <v>6391</v>
      </c>
      <c r="AH1471" t="s">
        <v>6035</v>
      </c>
      <c r="AI1471" t="s">
        <v>6028</v>
      </c>
      <c r="AJ1471" t="s">
        <v>6924</v>
      </c>
      <c r="AK1471">
        <v>18500</v>
      </c>
      <c r="AL1471">
        <v>2266.25</v>
      </c>
      <c r="AM1471">
        <v>16233.75</v>
      </c>
      <c r="AN1471">
        <v>14800</v>
      </c>
      <c r="AO1471">
        <v>1433.75</v>
      </c>
      <c r="AP1471">
        <v>8.8300000000000003E-2</v>
      </c>
    </row>
    <row r="1472" spans="1:42" x14ac:dyDescent="0.35">
      <c r="A1472" t="s">
        <v>2282</v>
      </c>
      <c r="B1472" s="1">
        <v>45324</v>
      </c>
      <c r="C1472" t="s">
        <v>383</v>
      </c>
      <c r="D1472" t="s">
        <v>42</v>
      </c>
      <c r="E1472">
        <v>1</v>
      </c>
      <c r="F1472" t="s">
        <v>128</v>
      </c>
      <c r="G1472" t="s">
        <v>16</v>
      </c>
      <c r="H1472" t="s">
        <v>17</v>
      </c>
      <c r="I1472" t="s">
        <v>43</v>
      </c>
      <c r="J1472" t="s">
        <v>19</v>
      </c>
      <c r="K1472">
        <v>2024</v>
      </c>
      <c r="L1472" t="s">
        <v>20</v>
      </c>
      <c r="M1472" t="s">
        <v>5897</v>
      </c>
      <c r="N1472" t="s">
        <v>5889</v>
      </c>
      <c r="O1472" t="s">
        <v>5898</v>
      </c>
      <c r="P1472" t="s">
        <v>5899</v>
      </c>
      <c r="Q1472" t="s">
        <v>5900</v>
      </c>
      <c r="R1472">
        <v>31000</v>
      </c>
      <c r="S1472">
        <v>38000</v>
      </c>
      <c r="T1472">
        <v>0.1842</v>
      </c>
      <c r="U1472" t="s">
        <v>5901</v>
      </c>
      <c r="V1472">
        <v>12</v>
      </c>
      <c r="W1472" s="1">
        <v>45246</v>
      </c>
      <c r="X1472" t="s">
        <v>5894</v>
      </c>
      <c r="Y1472">
        <v>278</v>
      </c>
      <c r="Z1472">
        <v>80</v>
      </c>
      <c r="AA1472">
        <v>346</v>
      </c>
      <c r="AB1472">
        <v>0</v>
      </c>
      <c r="AC1472">
        <v>10</v>
      </c>
      <c r="AD1472">
        <v>0</v>
      </c>
      <c r="AE1472" t="s">
        <v>6029</v>
      </c>
      <c r="AF1472" s="1">
        <v>46203</v>
      </c>
      <c r="AG1472" t="s">
        <v>6053</v>
      </c>
      <c r="AH1472" t="s">
        <v>6035</v>
      </c>
      <c r="AI1472" t="s">
        <v>6028</v>
      </c>
      <c r="AJ1472" t="s">
        <v>6924</v>
      </c>
      <c r="AK1472">
        <v>38000</v>
      </c>
      <c r="AL1472">
        <v>2895.6</v>
      </c>
      <c r="AM1472">
        <v>35104.400000000001</v>
      </c>
      <c r="AN1472">
        <v>31000</v>
      </c>
      <c r="AO1472">
        <v>4104.3999999999996</v>
      </c>
      <c r="AP1472">
        <v>0.1169</v>
      </c>
    </row>
    <row r="1473" spans="1:42" hidden="1" x14ac:dyDescent="0.35">
      <c r="A1473" t="s">
        <v>2283</v>
      </c>
      <c r="B1473" s="1">
        <v>45307</v>
      </c>
      <c r="C1473" t="s">
        <v>474</v>
      </c>
      <c r="D1473" t="s">
        <v>87</v>
      </c>
      <c r="E1473">
        <v>1</v>
      </c>
      <c r="F1473" t="s">
        <v>15</v>
      </c>
      <c r="G1473" t="s">
        <v>71</v>
      </c>
      <c r="H1473" t="s">
        <v>32</v>
      </c>
      <c r="I1473" t="s">
        <v>18</v>
      </c>
      <c r="J1473" t="s">
        <v>112</v>
      </c>
      <c r="K1473">
        <v>2024</v>
      </c>
      <c r="L1473" t="s">
        <v>20</v>
      </c>
      <c r="M1473" t="s">
        <v>5924</v>
      </c>
      <c r="N1473" t="s">
        <v>5913</v>
      </c>
      <c r="O1473" t="s">
        <v>5917</v>
      </c>
      <c r="P1473" t="s">
        <v>5925</v>
      </c>
      <c r="Q1473" t="s">
        <v>5926</v>
      </c>
      <c r="R1473">
        <v>46000</v>
      </c>
      <c r="S1473">
        <v>56000</v>
      </c>
      <c r="T1473">
        <v>0.17860000000000001</v>
      </c>
      <c r="U1473" t="s">
        <v>5920</v>
      </c>
      <c r="V1473">
        <v>12</v>
      </c>
      <c r="W1473" s="1">
        <v>44847</v>
      </c>
      <c r="X1473" t="s">
        <v>5894</v>
      </c>
      <c r="Y1473">
        <v>224</v>
      </c>
      <c r="Z1473">
        <v>96</v>
      </c>
      <c r="AA1473">
        <v>304</v>
      </c>
      <c r="AB1473">
        <v>54</v>
      </c>
      <c r="AC1473">
        <v>10</v>
      </c>
      <c r="AD1473">
        <v>2484000</v>
      </c>
      <c r="AE1473" t="s">
        <v>6025</v>
      </c>
      <c r="AF1473" s="1">
        <v>46203</v>
      </c>
      <c r="AG1473" t="s">
        <v>6293</v>
      </c>
      <c r="AH1473" t="s">
        <v>6035</v>
      </c>
      <c r="AI1473" t="s">
        <v>6028</v>
      </c>
      <c r="AJ1473" t="s">
        <v>6924</v>
      </c>
      <c r="AK1473">
        <v>56000</v>
      </c>
      <c r="AL1473">
        <v>1780.8</v>
      </c>
      <c r="AM1473">
        <v>54219.199999999997</v>
      </c>
      <c r="AN1473">
        <v>46000</v>
      </c>
      <c r="AO1473">
        <v>8219.2000000000007</v>
      </c>
      <c r="AP1473">
        <v>0.15160000000000001</v>
      </c>
    </row>
    <row r="1474" spans="1:42" hidden="1" x14ac:dyDescent="0.35">
      <c r="A1474" t="s">
        <v>2284</v>
      </c>
      <c r="B1474" s="1">
        <v>45545</v>
      </c>
      <c r="C1474" t="s">
        <v>1262</v>
      </c>
      <c r="D1474" t="s">
        <v>173</v>
      </c>
      <c r="E1474">
        <v>2</v>
      </c>
      <c r="F1474" t="s">
        <v>58</v>
      </c>
      <c r="G1474" t="s">
        <v>16</v>
      </c>
      <c r="H1474" t="s">
        <v>25</v>
      </c>
      <c r="I1474" t="s">
        <v>43</v>
      </c>
      <c r="J1474" t="s">
        <v>109</v>
      </c>
      <c r="K1474">
        <v>2024</v>
      </c>
      <c r="L1474" t="s">
        <v>60</v>
      </c>
      <c r="M1474" t="s">
        <v>5904</v>
      </c>
      <c r="N1474" t="s">
        <v>5889</v>
      </c>
      <c r="O1474" t="s">
        <v>5898</v>
      </c>
      <c r="P1474" t="s">
        <v>5899</v>
      </c>
      <c r="Q1474" t="s">
        <v>5905</v>
      </c>
      <c r="R1474">
        <v>12500</v>
      </c>
      <c r="S1474">
        <v>15500</v>
      </c>
      <c r="T1474">
        <v>0.19350000000000001</v>
      </c>
      <c r="U1474" t="s">
        <v>5901</v>
      </c>
      <c r="V1474">
        <v>12</v>
      </c>
      <c r="W1474" s="1">
        <v>45140</v>
      </c>
      <c r="X1474" t="s">
        <v>5894</v>
      </c>
      <c r="Y1474">
        <v>313</v>
      </c>
      <c r="Z1474">
        <v>58</v>
      </c>
      <c r="AA1474">
        <v>294</v>
      </c>
      <c r="AB1474">
        <v>65</v>
      </c>
      <c r="AC1474">
        <v>10</v>
      </c>
      <c r="AD1474">
        <v>812500</v>
      </c>
      <c r="AE1474" t="s">
        <v>6025</v>
      </c>
      <c r="AF1474" s="1">
        <v>46203</v>
      </c>
      <c r="AG1474" t="s">
        <v>6546</v>
      </c>
      <c r="AH1474" t="s">
        <v>6035</v>
      </c>
      <c r="AI1474" t="s">
        <v>6028</v>
      </c>
      <c r="AJ1474" t="s">
        <v>6925</v>
      </c>
      <c r="AK1474">
        <v>31000</v>
      </c>
      <c r="AL1474">
        <v>4008.3</v>
      </c>
      <c r="AM1474">
        <v>26991.7</v>
      </c>
      <c r="AN1474">
        <v>25000</v>
      </c>
      <c r="AO1474">
        <v>1991.7</v>
      </c>
      <c r="AP1474">
        <v>7.3800000000000004E-2</v>
      </c>
    </row>
    <row r="1475" spans="1:42" hidden="1" x14ac:dyDescent="0.35">
      <c r="A1475" t="s">
        <v>2285</v>
      </c>
      <c r="B1475" s="1">
        <v>45595</v>
      </c>
      <c r="C1475" t="s">
        <v>2286</v>
      </c>
      <c r="D1475" t="s">
        <v>87</v>
      </c>
      <c r="E1475">
        <v>2</v>
      </c>
      <c r="F1475" t="s">
        <v>58</v>
      </c>
      <c r="G1475" t="s">
        <v>16</v>
      </c>
      <c r="H1475" t="s">
        <v>17</v>
      </c>
      <c r="I1475" t="s">
        <v>43</v>
      </c>
      <c r="J1475" t="s">
        <v>55</v>
      </c>
      <c r="K1475">
        <v>2024</v>
      </c>
      <c r="L1475" t="s">
        <v>51</v>
      </c>
      <c r="M1475" t="s">
        <v>5924</v>
      </c>
      <c r="N1475" t="s">
        <v>5913</v>
      </c>
      <c r="O1475" t="s">
        <v>5917</v>
      </c>
      <c r="P1475" t="s">
        <v>5925</v>
      </c>
      <c r="Q1475" t="s">
        <v>5926</v>
      </c>
      <c r="R1475">
        <v>46000</v>
      </c>
      <c r="S1475">
        <v>56000</v>
      </c>
      <c r="T1475">
        <v>0.17860000000000001</v>
      </c>
      <c r="U1475" t="s">
        <v>5920</v>
      </c>
      <c r="V1475">
        <v>12</v>
      </c>
      <c r="W1475" s="1">
        <v>44847</v>
      </c>
      <c r="X1475" t="s">
        <v>5894</v>
      </c>
      <c r="Y1475">
        <v>224</v>
      </c>
      <c r="Z1475">
        <v>96</v>
      </c>
      <c r="AA1475">
        <v>304</v>
      </c>
      <c r="AB1475">
        <v>54</v>
      </c>
      <c r="AC1475">
        <v>10</v>
      </c>
      <c r="AD1475">
        <v>2484000</v>
      </c>
      <c r="AE1475" t="s">
        <v>6025</v>
      </c>
      <c r="AF1475" s="1">
        <v>46203</v>
      </c>
      <c r="AG1475" t="s">
        <v>6775</v>
      </c>
      <c r="AH1475" t="s">
        <v>6035</v>
      </c>
      <c r="AI1475" t="s">
        <v>6028</v>
      </c>
      <c r="AJ1475" t="s">
        <v>6925</v>
      </c>
      <c r="AK1475">
        <v>112000</v>
      </c>
      <c r="AL1475">
        <v>6888</v>
      </c>
      <c r="AM1475">
        <v>105112</v>
      </c>
      <c r="AN1475">
        <v>92000</v>
      </c>
      <c r="AO1475">
        <v>13112</v>
      </c>
      <c r="AP1475">
        <v>0.12470000000000001</v>
      </c>
    </row>
    <row r="1476" spans="1:42" hidden="1" x14ac:dyDescent="0.35">
      <c r="A1476" t="s">
        <v>2287</v>
      </c>
      <c r="B1476" s="1">
        <v>45566</v>
      </c>
      <c r="C1476" t="s">
        <v>927</v>
      </c>
      <c r="D1476" t="s">
        <v>123</v>
      </c>
      <c r="E1476">
        <v>1</v>
      </c>
      <c r="F1476" t="s">
        <v>24</v>
      </c>
      <c r="G1476" t="s">
        <v>96</v>
      </c>
      <c r="H1476" t="s">
        <v>25</v>
      </c>
      <c r="I1476" t="s">
        <v>33</v>
      </c>
      <c r="J1476" t="s">
        <v>55</v>
      </c>
      <c r="K1476">
        <v>2024</v>
      </c>
      <c r="L1476" t="s">
        <v>51</v>
      </c>
      <c r="M1476" t="s">
        <v>5927</v>
      </c>
      <c r="N1476" t="s">
        <v>5913</v>
      </c>
      <c r="O1476" t="s">
        <v>5917</v>
      </c>
      <c r="P1476" t="s">
        <v>5928</v>
      </c>
      <c r="Q1476" t="s">
        <v>5929</v>
      </c>
      <c r="R1476">
        <v>44000</v>
      </c>
      <c r="S1476">
        <v>53000</v>
      </c>
      <c r="T1476">
        <v>0.16980000000000001</v>
      </c>
      <c r="U1476" t="s">
        <v>5920</v>
      </c>
      <c r="V1476">
        <v>12</v>
      </c>
      <c r="W1476" s="1">
        <v>45435</v>
      </c>
      <c r="X1476" t="s">
        <v>5894</v>
      </c>
      <c r="Y1476">
        <v>246</v>
      </c>
      <c r="Z1476">
        <v>92</v>
      </c>
      <c r="AA1476">
        <v>223</v>
      </c>
      <c r="AB1476">
        <v>48</v>
      </c>
      <c r="AC1476">
        <v>10</v>
      </c>
      <c r="AD1476">
        <v>2112000</v>
      </c>
      <c r="AE1476" t="s">
        <v>6025</v>
      </c>
      <c r="AF1476" s="1">
        <v>46203</v>
      </c>
      <c r="AG1476" t="s">
        <v>6491</v>
      </c>
      <c r="AH1476" t="s">
        <v>6027</v>
      </c>
      <c r="AI1476" t="s">
        <v>6028</v>
      </c>
      <c r="AJ1476" t="s">
        <v>6925</v>
      </c>
      <c r="AK1476">
        <v>53000</v>
      </c>
      <c r="AL1476">
        <v>2438</v>
      </c>
      <c r="AM1476">
        <v>50562</v>
      </c>
      <c r="AN1476">
        <v>44000</v>
      </c>
      <c r="AO1476">
        <v>6562</v>
      </c>
      <c r="AP1476">
        <v>0.1298</v>
      </c>
    </row>
    <row r="1477" spans="1:42" hidden="1" x14ac:dyDescent="0.35">
      <c r="A1477" t="s">
        <v>2288</v>
      </c>
      <c r="B1477" s="1">
        <v>45575</v>
      </c>
      <c r="C1477" t="s">
        <v>1209</v>
      </c>
      <c r="D1477" t="s">
        <v>23</v>
      </c>
      <c r="E1477">
        <v>1</v>
      </c>
      <c r="F1477" t="s">
        <v>24</v>
      </c>
      <c r="G1477" t="s">
        <v>31</v>
      </c>
      <c r="H1477" t="s">
        <v>17</v>
      </c>
      <c r="I1477" t="s">
        <v>18</v>
      </c>
      <c r="J1477" t="s">
        <v>55</v>
      </c>
      <c r="K1477">
        <v>2024</v>
      </c>
      <c r="L1477" t="s">
        <v>51</v>
      </c>
      <c r="M1477" t="s">
        <v>5921</v>
      </c>
      <c r="N1477" t="s">
        <v>5913</v>
      </c>
      <c r="O1477" t="s">
        <v>5917</v>
      </c>
      <c r="P1477" t="s">
        <v>5922</v>
      </c>
      <c r="Q1477" t="s">
        <v>5923</v>
      </c>
      <c r="R1477">
        <v>57000</v>
      </c>
      <c r="S1477">
        <v>69000</v>
      </c>
      <c r="T1477">
        <v>0.1739</v>
      </c>
      <c r="U1477" t="s">
        <v>5920</v>
      </c>
      <c r="V1477">
        <v>12</v>
      </c>
      <c r="W1477" s="1">
        <v>44862</v>
      </c>
      <c r="X1477" t="s">
        <v>5894</v>
      </c>
      <c r="Y1477">
        <v>244</v>
      </c>
      <c r="Z1477">
        <v>55</v>
      </c>
      <c r="AA1477">
        <v>276</v>
      </c>
      <c r="AB1477">
        <v>9</v>
      </c>
      <c r="AC1477">
        <v>10</v>
      </c>
      <c r="AD1477">
        <v>513000</v>
      </c>
      <c r="AE1477" t="s">
        <v>6025</v>
      </c>
      <c r="AF1477" s="1">
        <v>46203</v>
      </c>
      <c r="AG1477" t="s">
        <v>6507</v>
      </c>
      <c r="AH1477" t="s">
        <v>6035</v>
      </c>
      <c r="AI1477" t="s">
        <v>6028</v>
      </c>
      <c r="AJ1477" t="s">
        <v>6925</v>
      </c>
      <c r="AK1477">
        <v>69000</v>
      </c>
      <c r="AL1477">
        <v>7541.7</v>
      </c>
      <c r="AM1477">
        <v>61458.3</v>
      </c>
      <c r="AN1477">
        <v>57000</v>
      </c>
      <c r="AO1477">
        <v>4458.3</v>
      </c>
      <c r="AP1477">
        <v>7.2499999999999995E-2</v>
      </c>
    </row>
    <row r="1478" spans="1:42" hidden="1" x14ac:dyDescent="0.35">
      <c r="A1478" t="s">
        <v>2289</v>
      </c>
      <c r="B1478" s="1">
        <v>45317</v>
      </c>
      <c r="C1478" t="s">
        <v>2290</v>
      </c>
      <c r="D1478" t="s">
        <v>23</v>
      </c>
      <c r="E1478">
        <v>1</v>
      </c>
      <c r="F1478" t="s">
        <v>58</v>
      </c>
      <c r="G1478" t="s">
        <v>79</v>
      </c>
      <c r="H1478" t="s">
        <v>25</v>
      </c>
      <c r="I1478" t="s">
        <v>26</v>
      </c>
      <c r="J1478" t="s">
        <v>112</v>
      </c>
      <c r="K1478">
        <v>2024</v>
      </c>
      <c r="L1478" t="s">
        <v>20</v>
      </c>
      <c r="M1478" t="s">
        <v>5921</v>
      </c>
      <c r="N1478" t="s">
        <v>5913</v>
      </c>
      <c r="O1478" t="s">
        <v>5917</v>
      </c>
      <c r="P1478" t="s">
        <v>5922</v>
      </c>
      <c r="Q1478" t="s">
        <v>5923</v>
      </c>
      <c r="R1478">
        <v>57000</v>
      </c>
      <c r="S1478">
        <v>69000</v>
      </c>
      <c r="T1478">
        <v>0.1739</v>
      </c>
      <c r="U1478" t="s">
        <v>5920</v>
      </c>
      <c r="V1478">
        <v>12</v>
      </c>
      <c r="W1478" s="1">
        <v>44862</v>
      </c>
      <c r="X1478" t="s">
        <v>5894</v>
      </c>
      <c r="Y1478">
        <v>244</v>
      </c>
      <c r="Z1478">
        <v>55</v>
      </c>
      <c r="AA1478">
        <v>276</v>
      </c>
      <c r="AB1478">
        <v>9</v>
      </c>
      <c r="AC1478">
        <v>10</v>
      </c>
      <c r="AD1478">
        <v>513000</v>
      </c>
      <c r="AE1478" t="s">
        <v>6025</v>
      </c>
      <c r="AF1478" s="1">
        <v>46203</v>
      </c>
      <c r="AG1478" t="s">
        <v>6716</v>
      </c>
      <c r="AH1478" t="s">
        <v>6027</v>
      </c>
      <c r="AI1478" t="s">
        <v>6028</v>
      </c>
      <c r="AJ1478" t="s">
        <v>6924</v>
      </c>
      <c r="AK1478">
        <v>69000</v>
      </c>
      <c r="AL1478">
        <v>8059.2</v>
      </c>
      <c r="AM1478">
        <v>60940.800000000003</v>
      </c>
      <c r="AN1478">
        <v>57000</v>
      </c>
      <c r="AO1478">
        <v>3940.8</v>
      </c>
      <c r="AP1478">
        <v>6.4699999999999994E-2</v>
      </c>
    </row>
    <row r="1479" spans="1:42" x14ac:dyDescent="0.35">
      <c r="A1479" t="s">
        <v>2291</v>
      </c>
      <c r="B1479" s="1">
        <v>45548</v>
      </c>
      <c r="C1479" t="s">
        <v>613</v>
      </c>
      <c r="D1479" t="s">
        <v>195</v>
      </c>
      <c r="E1479">
        <v>1</v>
      </c>
      <c r="F1479" t="s">
        <v>66</v>
      </c>
      <c r="G1479" t="s">
        <v>31</v>
      </c>
      <c r="H1479" t="s">
        <v>32</v>
      </c>
      <c r="I1479" t="s">
        <v>43</v>
      </c>
      <c r="J1479" t="s">
        <v>109</v>
      </c>
      <c r="K1479">
        <v>2024</v>
      </c>
      <c r="L1479" t="s">
        <v>60</v>
      </c>
      <c r="M1479" t="s">
        <v>5912</v>
      </c>
      <c r="N1479" t="s">
        <v>5913</v>
      </c>
      <c r="O1479" t="s">
        <v>5914</v>
      </c>
      <c r="P1479" t="s">
        <v>5891</v>
      </c>
      <c r="Q1479" t="s">
        <v>5915</v>
      </c>
      <c r="R1479">
        <v>125000</v>
      </c>
      <c r="S1479">
        <v>148000</v>
      </c>
      <c r="T1479">
        <v>0.15540000000000001</v>
      </c>
      <c r="U1479" t="s">
        <v>5893</v>
      </c>
      <c r="V1479">
        <v>12</v>
      </c>
      <c r="W1479" s="1">
        <v>44787</v>
      </c>
      <c r="X1479" t="s">
        <v>5894</v>
      </c>
      <c r="Y1479">
        <v>168</v>
      </c>
      <c r="Z1479">
        <v>62</v>
      </c>
      <c r="AA1479">
        <v>271</v>
      </c>
      <c r="AB1479">
        <v>0</v>
      </c>
      <c r="AC1479">
        <v>10</v>
      </c>
      <c r="AD1479">
        <v>0</v>
      </c>
      <c r="AE1479" t="s">
        <v>6029</v>
      </c>
      <c r="AF1479" s="1">
        <v>46203</v>
      </c>
      <c r="AG1479" t="s">
        <v>6367</v>
      </c>
      <c r="AH1479" t="s">
        <v>6027</v>
      </c>
      <c r="AI1479" t="s">
        <v>6028</v>
      </c>
      <c r="AJ1479" t="s">
        <v>6925</v>
      </c>
      <c r="AK1479">
        <v>148000</v>
      </c>
      <c r="AL1479">
        <v>14045.2</v>
      </c>
      <c r="AM1479">
        <v>133954.79999999999</v>
      </c>
      <c r="AN1479">
        <v>125000</v>
      </c>
      <c r="AO1479">
        <v>8954.7999999999993</v>
      </c>
      <c r="AP1479">
        <v>6.6799999999999998E-2</v>
      </c>
    </row>
    <row r="1480" spans="1:42" hidden="1" x14ac:dyDescent="0.35">
      <c r="A1480" t="s">
        <v>2292</v>
      </c>
      <c r="B1480" s="1">
        <v>45592</v>
      </c>
      <c r="C1480" t="s">
        <v>947</v>
      </c>
      <c r="D1480" t="s">
        <v>221</v>
      </c>
      <c r="E1480">
        <v>1</v>
      </c>
      <c r="F1480" t="s">
        <v>30</v>
      </c>
      <c r="G1480" t="s">
        <v>31</v>
      </c>
      <c r="H1480" t="s">
        <v>32</v>
      </c>
      <c r="I1480" t="s">
        <v>18</v>
      </c>
      <c r="J1480" t="s">
        <v>55</v>
      </c>
      <c r="K1480">
        <v>2024</v>
      </c>
      <c r="L1480" t="s">
        <v>51</v>
      </c>
      <c r="M1480" t="s">
        <v>5966</v>
      </c>
      <c r="N1480" t="s">
        <v>5967</v>
      </c>
      <c r="O1480" t="s">
        <v>5968</v>
      </c>
      <c r="P1480" t="s">
        <v>5899</v>
      </c>
      <c r="Q1480" t="s">
        <v>5969</v>
      </c>
      <c r="R1480">
        <v>11500</v>
      </c>
      <c r="S1480">
        <v>14500</v>
      </c>
      <c r="T1480">
        <v>0.2069</v>
      </c>
      <c r="U1480" t="s">
        <v>5901</v>
      </c>
      <c r="V1480">
        <v>12</v>
      </c>
      <c r="W1480" s="1">
        <v>44903</v>
      </c>
      <c r="X1480" t="s">
        <v>5894</v>
      </c>
      <c r="Y1480">
        <v>217</v>
      </c>
      <c r="Z1480">
        <v>53</v>
      </c>
      <c r="AA1480">
        <v>253</v>
      </c>
      <c r="AB1480">
        <v>61</v>
      </c>
      <c r="AC1480">
        <v>10</v>
      </c>
      <c r="AD1480">
        <v>701500</v>
      </c>
      <c r="AE1480" t="s">
        <v>6025</v>
      </c>
      <c r="AF1480" s="1">
        <v>46203</v>
      </c>
      <c r="AG1480" t="s">
        <v>6495</v>
      </c>
      <c r="AH1480" t="s">
        <v>6035</v>
      </c>
      <c r="AI1480" t="s">
        <v>6028</v>
      </c>
      <c r="AJ1480" t="s">
        <v>6925</v>
      </c>
      <c r="AK1480">
        <v>14500</v>
      </c>
      <c r="AL1480">
        <v>1439.85</v>
      </c>
      <c r="AM1480">
        <v>13060.15</v>
      </c>
      <c r="AN1480">
        <v>11500</v>
      </c>
      <c r="AO1480">
        <v>1560.15</v>
      </c>
      <c r="AP1480">
        <v>0.1195</v>
      </c>
    </row>
    <row r="1481" spans="1:42" hidden="1" x14ac:dyDescent="0.35">
      <c r="A1481" t="s">
        <v>2293</v>
      </c>
      <c r="B1481" s="1">
        <v>45461</v>
      </c>
      <c r="C1481" t="s">
        <v>555</v>
      </c>
      <c r="D1481" t="s">
        <v>82</v>
      </c>
      <c r="E1481">
        <v>4</v>
      </c>
      <c r="F1481" t="s">
        <v>48</v>
      </c>
      <c r="G1481" t="s">
        <v>16</v>
      </c>
      <c r="H1481" t="s">
        <v>17</v>
      </c>
      <c r="I1481" t="s">
        <v>18</v>
      </c>
      <c r="J1481" t="s">
        <v>34</v>
      </c>
      <c r="K1481">
        <v>2024</v>
      </c>
      <c r="L1481" t="s">
        <v>35</v>
      </c>
      <c r="M1481" t="s">
        <v>5895</v>
      </c>
      <c r="N1481" t="s">
        <v>5889</v>
      </c>
      <c r="O1481" t="s">
        <v>5890</v>
      </c>
      <c r="P1481" t="s">
        <v>5891</v>
      </c>
      <c r="Q1481" t="s">
        <v>5896</v>
      </c>
      <c r="R1481">
        <v>78000</v>
      </c>
      <c r="S1481">
        <v>95000</v>
      </c>
      <c r="T1481">
        <v>0.1789</v>
      </c>
      <c r="U1481" t="s">
        <v>5893</v>
      </c>
      <c r="V1481">
        <v>12</v>
      </c>
      <c r="W1481" s="1">
        <v>45187</v>
      </c>
      <c r="X1481" t="s">
        <v>5894</v>
      </c>
      <c r="Y1481">
        <v>351</v>
      </c>
      <c r="Z1481">
        <v>112</v>
      </c>
      <c r="AA1481">
        <v>335</v>
      </c>
      <c r="AB1481">
        <v>32</v>
      </c>
      <c r="AC1481">
        <v>10</v>
      </c>
      <c r="AD1481">
        <v>2496000</v>
      </c>
      <c r="AE1481" t="s">
        <v>6025</v>
      </c>
      <c r="AF1481" s="1">
        <v>46203</v>
      </c>
      <c r="AG1481" t="s">
        <v>6336</v>
      </c>
      <c r="AH1481" t="s">
        <v>6035</v>
      </c>
      <c r="AI1481" t="s">
        <v>6028</v>
      </c>
      <c r="AJ1481" t="s">
        <v>6924</v>
      </c>
      <c r="AK1481">
        <v>380000</v>
      </c>
      <c r="AL1481">
        <v>38836</v>
      </c>
      <c r="AM1481">
        <v>341164</v>
      </c>
      <c r="AN1481">
        <v>312000</v>
      </c>
      <c r="AO1481">
        <v>29164</v>
      </c>
      <c r="AP1481">
        <v>8.5500000000000007E-2</v>
      </c>
    </row>
    <row r="1482" spans="1:42" hidden="1" x14ac:dyDescent="0.35">
      <c r="A1482" t="s">
        <v>2294</v>
      </c>
      <c r="B1482" s="1">
        <v>45461</v>
      </c>
      <c r="C1482" t="s">
        <v>2295</v>
      </c>
      <c r="D1482" t="s">
        <v>105</v>
      </c>
      <c r="E1482">
        <v>2</v>
      </c>
      <c r="F1482" t="s">
        <v>24</v>
      </c>
      <c r="G1482" t="s">
        <v>31</v>
      </c>
      <c r="H1482" t="s">
        <v>25</v>
      </c>
      <c r="I1482" t="s">
        <v>26</v>
      </c>
      <c r="J1482" t="s">
        <v>34</v>
      </c>
      <c r="K1482">
        <v>2024</v>
      </c>
      <c r="L1482" t="s">
        <v>35</v>
      </c>
      <c r="M1482" t="s">
        <v>5916</v>
      </c>
      <c r="N1482" t="s">
        <v>5913</v>
      </c>
      <c r="O1482" t="s">
        <v>5917</v>
      </c>
      <c r="P1482" t="s">
        <v>5918</v>
      </c>
      <c r="Q1482" t="s">
        <v>5919</v>
      </c>
      <c r="R1482">
        <v>63000</v>
      </c>
      <c r="S1482">
        <v>76000</v>
      </c>
      <c r="T1482">
        <v>0.1711</v>
      </c>
      <c r="U1482" t="s">
        <v>5920</v>
      </c>
      <c r="V1482">
        <v>12</v>
      </c>
      <c r="W1482" s="1">
        <v>44617</v>
      </c>
      <c r="X1482" t="s">
        <v>5894</v>
      </c>
      <c r="Y1482">
        <v>252</v>
      </c>
      <c r="Z1482">
        <v>75</v>
      </c>
      <c r="AA1482">
        <v>289</v>
      </c>
      <c r="AB1482">
        <v>48</v>
      </c>
      <c r="AC1482">
        <v>10</v>
      </c>
      <c r="AD1482">
        <v>3024000</v>
      </c>
      <c r="AE1482" t="s">
        <v>6025</v>
      </c>
      <c r="AF1482" s="1">
        <v>46203</v>
      </c>
      <c r="AG1482" t="s">
        <v>6776</v>
      </c>
      <c r="AH1482" t="s">
        <v>6035</v>
      </c>
      <c r="AI1482" t="s">
        <v>6028</v>
      </c>
      <c r="AJ1482" t="s">
        <v>6924</v>
      </c>
      <c r="AK1482">
        <v>152000</v>
      </c>
      <c r="AL1482">
        <v>8740</v>
      </c>
      <c r="AM1482">
        <v>143260</v>
      </c>
      <c r="AN1482">
        <v>126000</v>
      </c>
      <c r="AO1482">
        <v>17260</v>
      </c>
      <c r="AP1482">
        <v>0.1205</v>
      </c>
    </row>
    <row r="1483" spans="1:42" hidden="1" x14ac:dyDescent="0.35">
      <c r="A1483" t="s">
        <v>2296</v>
      </c>
      <c r="B1483" s="1">
        <v>45320</v>
      </c>
      <c r="C1483" t="s">
        <v>752</v>
      </c>
      <c r="D1483" t="s">
        <v>118</v>
      </c>
      <c r="E1483">
        <v>1</v>
      </c>
      <c r="F1483" t="s">
        <v>128</v>
      </c>
      <c r="G1483" t="s">
        <v>16</v>
      </c>
      <c r="H1483" t="s">
        <v>25</v>
      </c>
      <c r="I1483" t="s">
        <v>18</v>
      </c>
      <c r="J1483" t="s">
        <v>112</v>
      </c>
      <c r="K1483">
        <v>2024</v>
      </c>
      <c r="L1483" t="s">
        <v>20</v>
      </c>
      <c r="M1483" t="s">
        <v>5902</v>
      </c>
      <c r="N1483" t="s">
        <v>5889</v>
      </c>
      <c r="O1483" t="s">
        <v>5898</v>
      </c>
      <c r="P1483" t="s">
        <v>5899</v>
      </c>
      <c r="Q1483" t="s">
        <v>5903</v>
      </c>
      <c r="R1483">
        <v>74000</v>
      </c>
      <c r="S1483">
        <v>88000</v>
      </c>
      <c r="T1483">
        <v>0.15909999999999999</v>
      </c>
      <c r="U1483" t="s">
        <v>5901</v>
      </c>
      <c r="V1483">
        <v>12</v>
      </c>
      <c r="W1483" s="1">
        <v>45459</v>
      </c>
      <c r="X1483" t="s">
        <v>5894</v>
      </c>
      <c r="Y1483">
        <v>214</v>
      </c>
      <c r="Z1483">
        <v>97</v>
      </c>
      <c r="AA1483">
        <v>218</v>
      </c>
      <c r="AB1483">
        <v>43</v>
      </c>
      <c r="AC1483">
        <v>10</v>
      </c>
      <c r="AD1483">
        <v>3182000</v>
      </c>
      <c r="AE1483" t="s">
        <v>6025</v>
      </c>
      <c r="AF1483" s="1">
        <v>46203</v>
      </c>
      <c r="AG1483" t="s">
        <v>6343</v>
      </c>
      <c r="AH1483" t="s">
        <v>6027</v>
      </c>
      <c r="AI1483" t="s">
        <v>6028</v>
      </c>
      <c r="AJ1483" t="s">
        <v>6924</v>
      </c>
      <c r="AK1483">
        <v>88000</v>
      </c>
      <c r="AL1483">
        <v>4065.6</v>
      </c>
      <c r="AM1483">
        <v>83934.399999999994</v>
      </c>
      <c r="AN1483">
        <v>74000</v>
      </c>
      <c r="AO1483">
        <v>9934.4</v>
      </c>
      <c r="AP1483">
        <v>0.11840000000000001</v>
      </c>
    </row>
    <row r="1484" spans="1:42" hidden="1" x14ac:dyDescent="0.35">
      <c r="A1484" t="s">
        <v>2297</v>
      </c>
      <c r="B1484" s="1">
        <v>45389</v>
      </c>
      <c r="C1484" t="s">
        <v>482</v>
      </c>
      <c r="D1484" t="s">
        <v>108</v>
      </c>
      <c r="E1484">
        <v>3</v>
      </c>
      <c r="F1484" t="s">
        <v>48</v>
      </c>
      <c r="G1484" t="s">
        <v>16</v>
      </c>
      <c r="H1484" t="s">
        <v>25</v>
      </c>
      <c r="I1484" t="s">
        <v>43</v>
      </c>
      <c r="J1484" t="s">
        <v>44</v>
      </c>
      <c r="K1484">
        <v>2024</v>
      </c>
      <c r="L1484" t="s">
        <v>35</v>
      </c>
      <c r="M1484" t="s">
        <v>5977</v>
      </c>
      <c r="N1484" t="s">
        <v>5974</v>
      </c>
      <c r="O1484" t="s">
        <v>5978</v>
      </c>
      <c r="P1484" t="s">
        <v>5979</v>
      </c>
      <c r="Q1484" t="s">
        <v>5980</v>
      </c>
      <c r="R1484">
        <v>3000</v>
      </c>
      <c r="S1484">
        <v>3900</v>
      </c>
      <c r="T1484">
        <v>0.23080000000000001</v>
      </c>
      <c r="U1484" t="s">
        <v>5920</v>
      </c>
      <c r="V1484">
        <v>36</v>
      </c>
      <c r="W1484" s="1">
        <v>44816</v>
      </c>
      <c r="X1484" t="s">
        <v>5894</v>
      </c>
      <c r="Y1484">
        <v>237</v>
      </c>
      <c r="Z1484">
        <v>110</v>
      </c>
      <c r="AA1484">
        <v>240</v>
      </c>
      <c r="AB1484">
        <v>48</v>
      </c>
      <c r="AC1484">
        <v>10</v>
      </c>
      <c r="AD1484">
        <v>144000</v>
      </c>
      <c r="AE1484" t="s">
        <v>6025</v>
      </c>
      <c r="AF1484" s="1">
        <v>46203</v>
      </c>
      <c r="AG1484" t="s">
        <v>6297</v>
      </c>
      <c r="AH1484" t="s">
        <v>6035</v>
      </c>
      <c r="AI1484" t="s">
        <v>6028</v>
      </c>
      <c r="AJ1484" t="s">
        <v>6924</v>
      </c>
      <c r="AK1484">
        <v>11700</v>
      </c>
      <c r="AL1484">
        <v>1282.32</v>
      </c>
      <c r="AM1484">
        <v>10417.68</v>
      </c>
      <c r="AN1484">
        <v>9000</v>
      </c>
      <c r="AO1484">
        <v>1417.68</v>
      </c>
      <c r="AP1484">
        <v>0.1361</v>
      </c>
    </row>
    <row r="1485" spans="1:42" hidden="1" x14ac:dyDescent="0.35">
      <c r="A1485" t="s">
        <v>2298</v>
      </c>
      <c r="B1485" s="1">
        <v>45480</v>
      </c>
      <c r="C1485" t="s">
        <v>2299</v>
      </c>
      <c r="D1485" t="s">
        <v>216</v>
      </c>
      <c r="E1485">
        <v>1</v>
      </c>
      <c r="F1485" t="s">
        <v>24</v>
      </c>
      <c r="G1485" t="s">
        <v>31</v>
      </c>
      <c r="H1485" t="s">
        <v>25</v>
      </c>
      <c r="I1485" t="s">
        <v>18</v>
      </c>
      <c r="J1485" t="s">
        <v>97</v>
      </c>
      <c r="K1485">
        <v>2024</v>
      </c>
      <c r="L1485" t="s">
        <v>60</v>
      </c>
      <c r="M1485" t="s">
        <v>5999</v>
      </c>
      <c r="N1485" t="s">
        <v>5989</v>
      </c>
      <c r="O1485" t="s">
        <v>6000</v>
      </c>
      <c r="P1485" t="s">
        <v>6001</v>
      </c>
      <c r="Q1485" t="s">
        <v>6002</v>
      </c>
      <c r="R1485">
        <v>300</v>
      </c>
      <c r="S1485">
        <v>500</v>
      </c>
      <c r="T1485">
        <v>0.4</v>
      </c>
      <c r="U1485" t="s">
        <v>5940</v>
      </c>
      <c r="V1485">
        <v>3</v>
      </c>
      <c r="W1485" s="1">
        <v>45115</v>
      </c>
      <c r="X1485" t="s">
        <v>5894</v>
      </c>
      <c r="Y1485">
        <v>197</v>
      </c>
      <c r="Z1485">
        <v>100</v>
      </c>
      <c r="AA1485">
        <v>205</v>
      </c>
      <c r="AB1485">
        <v>66</v>
      </c>
      <c r="AC1485">
        <v>10</v>
      </c>
      <c r="AD1485">
        <v>19800</v>
      </c>
      <c r="AE1485" t="s">
        <v>6025</v>
      </c>
      <c r="AF1485" s="1">
        <v>46203</v>
      </c>
      <c r="AG1485" t="s">
        <v>6777</v>
      </c>
      <c r="AH1485" t="s">
        <v>6027</v>
      </c>
      <c r="AI1485" t="s">
        <v>6028</v>
      </c>
      <c r="AJ1485" t="s">
        <v>6925</v>
      </c>
      <c r="AK1485">
        <v>500</v>
      </c>
      <c r="AL1485">
        <v>31.05</v>
      </c>
      <c r="AM1485">
        <v>468.95</v>
      </c>
      <c r="AN1485">
        <v>300</v>
      </c>
      <c r="AO1485">
        <v>168.95</v>
      </c>
      <c r="AP1485">
        <v>0.36030000000000001</v>
      </c>
    </row>
    <row r="1486" spans="1:42" hidden="1" x14ac:dyDescent="0.35">
      <c r="A1486" t="s">
        <v>2300</v>
      </c>
      <c r="B1486" s="1">
        <v>45623</v>
      </c>
      <c r="C1486" t="s">
        <v>2301</v>
      </c>
      <c r="D1486" t="s">
        <v>118</v>
      </c>
      <c r="E1486">
        <v>2</v>
      </c>
      <c r="F1486" t="s">
        <v>24</v>
      </c>
      <c r="G1486" t="s">
        <v>79</v>
      </c>
      <c r="H1486" t="s">
        <v>17</v>
      </c>
      <c r="I1486" t="s">
        <v>43</v>
      </c>
      <c r="J1486" t="s">
        <v>50</v>
      </c>
      <c r="K1486">
        <v>2024</v>
      </c>
      <c r="L1486" t="s">
        <v>51</v>
      </c>
      <c r="M1486" t="s">
        <v>5902</v>
      </c>
      <c r="N1486" t="s">
        <v>5889</v>
      </c>
      <c r="O1486" t="s">
        <v>5898</v>
      </c>
      <c r="P1486" t="s">
        <v>5899</v>
      </c>
      <c r="Q1486" t="s">
        <v>5903</v>
      </c>
      <c r="R1486">
        <v>74000</v>
      </c>
      <c r="S1486">
        <v>88000</v>
      </c>
      <c r="T1486">
        <v>0.15909999999999999</v>
      </c>
      <c r="U1486" t="s">
        <v>5901</v>
      </c>
      <c r="V1486">
        <v>12</v>
      </c>
      <c r="W1486" s="1">
        <v>45459</v>
      </c>
      <c r="X1486" t="s">
        <v>5894</v>
      </c>
      <c r="Y1486">
        <v>214</v>
      </c>
      <c r="Z1486">
        <v>97</v>
      </c>
      <c r="AA1486">
        <v>218</v>
      </c>
      <c r="AB1486">
        <v>43</v>
      </c>
      <c r="AC1486">
        <v>10</v>
      </c>
      <c r="AD1486">
        <v>3182000</v>
      </c>
      <c r="AE1486" t="s">
        <v>6025</v>
      </c>
      <c r="AF1486" s="1">
        <v>46203</v>
      </c>
      <c r="AG1486" t="s">
        <v>6778</v>
      </c>
      <c r="AH1486" t="s">
        <v>6027</v>
      </c>
      <c r="AI1486" t="s">
        <v>6028</v>
      </c>
      <c r="AJ1486" t="s">
        <v>6925</v>
      </c>
      <c r="AK1486">
        <v>176000</v>
      </c>
      <c r="AL1486">
        <v>14590.4</v>
      </c>
      <c r="AM1486">
        <v>161409.60000000001</v>
      </c>
      <c r="AN1486">
        <v>148000</v>
      </c>
      <c r="AO1486">
        <v>13409.6</v>
      </c>
      <c r="AP1486">
        <v>8.3099999999999993E-2</v>
      </c>
    </row>
    <row r="1487" spans="1:42" hidden="1" x14ac:dyDescent="0.35">
      <c r="A1487" t="s">
        <v>2302</v>
      </c>
      <c r="B1487" s="1">
        <v>45510</v>
      </c>
      <c r="C1487" t="s">
        <v>1846</v>
      </c>
      <c r="D1487" t="s">
        <v>221</v>
      </c>
      <c r="E1487">
        <v>2</v>
      </c>
      <c r="F1487" t="s">
        <v>30</v>
      </c>
      <c r="G1487" t="s">
        <v>31</v>
      </c>
      <c r="H1487" t="s">
        <v>25</v>
      </c>
      <c r="I1487" t="s">
        <v>33</v>
      </c>
      <c r="J1487" t="s">
        <v>59</v>
      </c>
      <c r="K1487">
        <v>2024</v>
      </c>
      <c r="L1487" t="s">
        <v>60</v>
      </c>
      <c r="M1487" t="s">
        <v>5966</v>
      </c>
      <c r="N1487" t="s">
        <v>5967</v>
      </c>
      <c r="O1487" t="s">
        <v>5968</v>
      </c>
      <c r="P1487" t="s">
        <v>5899</v>
      </c>
      <c r="Q1487" t="s">
        <v>5969</v>
      </c>
      <c r="R1487">
        <v>11500</v>
      </c>
      <c r="S1487">
        <v>14500</v>
      </c>
      <c r="T1487">
        <v>0.2069</v>
      </c>
      <c r="U1487" t="s">
        <v>5901</v>
      </c>
      <c r="V1487">
        <v>12</v>
      </c>
      <c r="W1487" s="1">
        <v>44903</v>
      </c>
      <c r="X1487" t="s">
        <v>5894</v>
      </c>
      <c r="Y1487">
        <v>217</v>
      </c>
      <c r="Z1487">
        <v>53</v>
      </c>
      <c r="AA1487">
        <v>253</v>
      </c>
      <c r="AB1487">
        <v>61</v>
      </c>
      <c r="AC1487">
        <v>10</v>
      </c>
      <c r="AD1487">
        <v>701500</v>
      </c>
      <c r="AE1487" t="s">
        <v>6025</v>
      </c>
      <c r="AF1487" s="1">
        <v>46203</v>
      </c>
      <c r="AG1487" t="s">
        <v>6668</v>
      </c>
      <c r="AH1487" t="s">
        <v>6035</v>
      </c>
      <c r="AI1487" t="s">
        <v>6028</v>
      </c>
      <c r="AJ1487" t="s">
        <v>6925</v>
      </c>
      <c r="AK1487">
        <v>29000</v>
      </c>
      <c r="AL1487">
        <v>1168.7</v>
      </c>
      <c r="AM1487">
        <v>27831.3</v>
      </c>
      <c r="AN1487">
        <v>23000</v>
      </c>
      <c r="AO1487">
        <v>4831.3</v>
      </c>
      <c r="AP1487">
        <v>0.1736</v>
      </c>
    </row>
    <row r="1488" spans="1:42" hidden="1" x14ac:dyDescent="0.35">
      <c r="A1488" t="s">
        <v>2303</v>
      </c>
      <c r="B1488" s="1">
        <v>45380</v>
      </c>
      <c r="C1488" t="s">
        <v>2304</v>
      </c>
      <c r="D1488" t="s">
        <v>65</v>
      </c>
      <c r="E1488">
        <v>1</v>
      </c>
      <c r="F1488" t="s">
        <v>48</v>
      </c>
      <c r="G1488" t="s">
        <v>31</v>
      </c>
      <c r="H1488" t="s">
        <v>25</v>
      </c>
      <c r="I1488" t="s">
        <v>43</v>
      </c>
      <c r="J1488" t="s">
        <v>39</v>
      </c>
      <c r="K1488">
        <v>2024</v>
      </c>
      <c r="L1488" t="s">
        <v>20</v>
      </c>
      <c r="M1488" t="s">
        <v>5906</v>
      </c>
      <c r="N1488" t="s">
        <v>5889</v>
      </c>
      <c r="O1488" t="s">
        <v>5898</v>
      </c>
      <c r="P1488" t="s">
        <v>5907</v>
      </c>
      <c r="Q1488" t="s">
        <v>5908</v>
      </c>
      <c r="R1488">
        <v>17500</v>
      </c>
      <c r="S1488">
        <v>22000</v>
      </c>
      <c r="T1488">
        <v>0.20449999999999999</v>
      </c>
      <c r="U1488" t="s">
        <v>5909</v>
      </c>
      <c r="V1488">
        <v>12</v>
      </c>
      <c r="W1488" s="1">
        <v>45337</v>
      </c>
      <c r="X1488" t="s">
        <v>5894</v>
      </c>
      <c r="Y1488">
        <v>373</v>
      </c>
      <c r="Z1488">
        <v>88</v>
      </c>
      <c r="AA1488">
        <v>389</v>
      </c>
      <c r="AB1488">
        <v>78</v>
      </c>
      <c r="AC1488">
        <v>10</v>
      </c>
      <c r="AD1488">
        <v>1365000</v>
      </c>
      <c r="AE1488" t="s">
        <v>6025</v>
      </c>
      <c r="AF1488" s="1">
        <v>46203</v>
      </c>
      <c r="AG1488" t="s">
        <v>6779</v>
      </c>
      <c r="AH1488" t="s">
        <v>6027</v>
      </c>
      <c r="AI1488" t="s">
        <v>6028</v>
      </c>
      <c r="AJ1488" t="s">
        <v>6924</v>
      </c>
      <c r="AK1488">
        <v>22000</v>
      </c>
      <c r="AL1488">
        <v>719.4</v>
      </c>
      <c r="AM1488">
        <v>21280.6</v>
      </c>
      <c r="AN1488">
        <v>17500</v>
      </c>
      <c r="AO1488">
        <v>3780.6</v>
      </c>
      <c r="AP1488">
        <v>0.1777</v>
      </c>
    </row>
    <row r="1489" spans="1:42" hidden="1" x14ac:dyDescent="0.35">
      <c r="A1489" t="s">
        <v>2305</v>
      </c>
      <c r="B1489" s="1">
        <v>45479</v>
      </c>
      <c r="C1489" t="s">
        <v>1017</v>
      </c>
      <c r="D1489" t="s">
        <v>87</v>
      </c>
      <c r="E1489">
        <v>1</v>
      </c>
      <c r="F1489" t="s">
        <v>128</v>
      </c>
      <c r="G1489" t="s">
        <v>31</v>
      </c>
      <c r="H1489" t="s">
        <v>32</v>
      </c>
      <c r="I1489" t="s">
        <v>43</v>
      </c>
      <c r="J1489" t="s">
        <v>97</v>
      </c>
      <c r="K1489">
        <v>2024</v>
      </c>
      <c r="L1489" t="s">
        <v>60</v>
      </c>
      <c r="M1489" t="s">
        <v>5924</v>
      </c>
      <c r="N1489" t="s">
        <v>5913</v>
      </c>
      <c r="O1489" t="s">
        <v>5917</v>
      </c>
      <c r="P1489" t="s">
        <v>5925</v>
      </c>
      <c r="Q1489" t="s">
        <v>5926</v>
      </c>
      <c r="R1489">
        <v>46000</v>
      </c>
      <c r="S1489">
        <v>56000</v>
      </c>
      <c r="T1489">
        <v>0.17860000000000001</v>
      </c>
      <c r="U1489" t="s">
        <v>5920</v>
      </c>
      <c r="V1489">
        <v>12</v>
      </c>
      <c r="W1489" s="1">
        <v>44847</v>
      </c>
      <c r="X1489" t="s">
        <v>5894</v>
      </c>
      <c r="Y1489">
        <v>224</v>
      </c>
      <c r="Z1489">
        <v>96</v>
      </c>
      <c r="AA1489">
        <v>304</v>
      </c>
      <c r="AB1489">
        <v>54</v>
      </c>
      <c r="AC1489">
        <v>10</v>
      </c>
      <c r="AD1489">
        <v>2484000</v>
      </c>
      <c r="AE1489" t="s">
        <v>6025</v>
      </c>
      <c r="AF1489" s="1">
        <v>46203</v>
      </c>
      <c r="AG1489" t="s">
        <v>6515</v>
      </c>
      <c r="AH1489" t="s">
        <v>6027</v>
      </c>
      <c r="AI1489" t="s">
        <v>6028</v>
      </c>
      <c r="AJ1489" t="s">
        <v>6925</v>
      </c>
      <c r="AK1489">
        <v>56000</v>
      </c>
      <c r="AL1489">
        <v>4496.8</v>
      </c>
      <c r="AM1489">
        <v>51503.199999999997</v>
      </c>
      <c r="AN1489">
        <v>46000</v>
      </c>
      <c r="AO1489">
        <v>5503.2</v>
      </c>
      <c r="AP1489">
        <v>0.1069</v>
      </c>
    </row>
    <row r="1490" spans="1:42" x14ac:dyDescent="0.35">
      <c r="A1490" t="s">
        <v>2306</v>
      </c>
      <c r="B1490" s="1">
        <v>45385</v>
      </c>
      <c r="C1490" t="s">
        <v>1682</v>
      </c>
      <c r="D1490" t="s">
        <v>54</v>
      </c>
      <c r="E1490">
        <v>2</v>
      </c>
      <c r="F1490" t="s">
        <v>58</v>
      </c>
      <c r="G1490" t="s">
        <v>31</v>
      </c>
      <c r="H1490" t="s">
        <v>25</v>
      </c>
      <c r="I1490" t="s">
        <v>43</v>
      </c>
      <c r="J1490" t="s">
        <v>44</v>
      </c>
      <c r="K1490">
        <v>2024</v>
      </c>
      <c r="L1490" t="s">
        <v>35</v>
      </c>
      <c r="M1490" t="s">
        <v>5888</v>
      </c>
      <c r="N1490" t="s">
        <v>5889</v>
      </c>
      <c r="O1490" t="s">
        <v>5890</v>
      </c>
      <c r="P1490" t="s">
        <v>5891</v>
      </c>
      <c r="Q1490" t="s">
        <v>5892</v>
      </c>
      <c r="R1490">
        <v>52000</v>
      </c>
      <c r="S1490">
        <v>65000</v>
      </c>
      <c r="T1490">
        <v>0.2</v>
      </c>
      <c r="U1490" t="s">
        <v>5893</v>
      </c>
      <c r="V1490">
        <v>12</v>
      </c>
      <c r="W1490" s="1">
        <v>45506</v>
      </c>
      <c r="X1490" t="s">
        <v>5894</v>
      </c>
      <c r="Y1490">
        <v>302</v>
      </c>
      <c r="Z1490">
        <v>109</v>
      </c>
      <c r="AA1490">
        <v>415</v>
      </c>
      <c r="AB1490">
        <v>0</v>
      </c>
      <c r="AC1490">
        <v>10</v>
      </c>
      <c r="AD1490">
        <v>0</v>
      </c>
      <c r="AE1490" t="s">
        <v>6029</v>
      </c>
      <c r="AF1490" s="1">
        <v>46203</v>
      </c>
      <c r="AG1490" t="s">
        <v>6620</v>
      </c>
      <c r="AH1490" t="s">
        <v>6027</v>
      </c>
      <c r="AI1490" t="s">
        <v>6028</v>
      </c>
      <c r="AJ1490" t="s">
        <v>6924</v>
      </c>
      <c r="AK1490">
        <v>130000</v>
      </c>
      <c r="AL1490">
        <v>4329</v>
      </c>
      <c r="AM1490">
        <v>125671</v>
      </c>
      <c r="AN1490">
        <v>104000</v>
      </c>
      <c r="AO1490">
        <v>21671</v>
      </c>
      <c r="AP1490">
        <v>0.1724</v>
      </c>
    </row>
    <row r="1491" spans="1:42" x14ac:dyDescent="0.35">
      <c r="A1491" t="s">
        <v>2307</v>
      </c>
      <c r="B1491" s="1">
        <v>45553</v>
      </c>
      <c r="C1491" t="s">
        <v>917</v>
      </c>
      <c r="D1491" t="s">
        <v>54</v>
      </c>
      <c r="E1491">
        <v>1</v>
      </c>
      <c r="F1491" t="s">
        <v>24</v>
      </c>
      <c r="G1491" t="s">
        <v>16</v>
      </c>
      <c r="H1491" t="s">
        <v>32</v>
      </c>
      <c r="I1491" t="s">
        <v>26</v>
      </c>
      <c r="J1491" t="s">
        <v>109</v>
      </c>
      <c r="K1491">
        <v>2024</v>
      </c>
      <c r="L1491" t="s">
        <v>60</v>
      </c>
      <c r="M1491" t="s">
        <v>5888</v>
      </c>
      <c r="N1491" t="s">
        <v>5889</v>
      </c>
      <c r="O1491" t="s">
        <v>5890</v>
      </c>
      <c r="P1491" t="s">
        <v>5891</v>
      </c>
      <c r="Q1491" t="s">
        <v>5892</v>
      </c>
      <c r="R1491">
        <v>52000</v>
      </c>
      <c r="S1491">
        <v>65000</v>
      </c>
      <c r="T1491">
        <v>0.2</v>
      </c>
      <c r="U1491" t="s">
        <v>5893</v>
      </c>
      <c r="V1491">
        <v>12</v>
      </c>
      <c r="W1491" s="1">
        <v>45506</v>
      </c>
      <c r="X1491" t="s">
        <v>5894</v>
      </c>
      <c r="Y1491">
        <v>302</v>
      </c>
      <c r="Z1491">
        <v>109</v>
      </c>
      <c r="AA1491">
        <v>415</v>
      </c>
      <c r="AB1491">
        <v>0</v>
      </c>
      <c r="AC1491">
        <v>10</v>
      </c>
      <c r="AD1491">
        <v>0</v>
      </c>
      <c r="AE1491" t="s">
        <v>6029</v>
      </c>
      <c r="AF1491" s="1">
        <v>46203</v>
      </c>
      <c r="AG1491" t="s">
        <v>6191</v>
      </c>
      <c r="AH1491" t="s">
        <v>6027</v>
      </c>
      <c r="AI1491" t="s">
        <v>6028</v>
      </c>
      <c r="AJ1491" t="s">
        <v>6925</v>
      </c>
      <c r="AK1491">
        <v>65000</v>
      </c>
      <c r="AL1491">
        <v>7709</v>
      </c>
      <c r="AM1491">
        <v>57291</v>
      </c>
      <c r="AN1491">
        <v>52000</v>
      </c>
      <c r="AO1491">
        <v>5291</v>
      </c>
      <c r="AP1491">
        <v>9.2399999999999996E-2</v>
      </c>
    </row>
    <row r="1492" spans="1:42" hidden="1" x14ac:dyDescent="0.35">
      <c r="A1492" t="s">
        <v>2308</v>
      </c>
      <c r="B1492" s="1">
        <v>45507</v>
      </c>
      <c r="C1492" t="s">
        <v>1631</v>
      </c>
      <c r="D1492" t="s">
        <v>92</v>
      </c>
      <c r="E1492">
        <v>2</v>
      </c>
      <c r="F1492" t="s">
        <v>30</v>
      </c>
      <c r="G1492" t="s">
        <v>96</v>
      </c>
      <c r="H1492" t="s">
        <v>17</v>
      </c>
      <c r="I1492" t="s">
        <v>43</v>
      </c>
      <c r="J1492" t="s">
        <v>59</v>
      </c>
      <c r="K1492">
        <v>2024</v>
      </c>
      <c r="L1492" t="s">
        <v>60</v>
      </c>
      <c r="M1492" t="s">
        <v>5973</v>
      </c>
      <c r="N1492" t="s">
        <v>5974</v>
      </c>
      <c r="O1492" t="s">
        <v>5975</v>
      </c>
      <c r="P1492" t="s">
        <v>5899</v>
      </c>
      <c r="Q1492" t="s">
        <v>5976</v>
      </c>
      <c r="R1492">
        <v>7600</v>
      </c>
      <c r="S1492">
        <v>9800</v>
      </c>
      <c r="T1492">
        <v>0.22450000000000001</v>
      </c>
      <c r="U1492" t="s">
        <v>5901</v>
      </c>
      <c r="V1492">
        <v>36</v>
      </c>
      <c r="W1492" s="1">
        <v>45281</v>
      </c>
      <c r="X1492" t="s">
        <v>5894</v>
      </c>
      <c r="Y1492">
        <v>214</v>
      </c>
      <c r="Z1492">
        <v>101</v>
      </c>
      <c r="AA1492">
        <v>188</v>
      </c>
      <c r="AB1492">
        <v>51</v>
      </c>
      <c r="AC1492">
        <v>10</v>
      </c>
      <c r="AD1492">
        <v>387600</v>
      </c>
      <c r="AE1492" t="s">
        <v>6025</v>
      </c>
      <c r="AF1492" s="1">
        <v>46203</v>
      </c>
      <c r="AG1492" t="s">
        <v>6605</v>
      </c>
      <c r="AH1492" t="s">
        <v>6027</v>
      </c>
      <c r="AI1492" t="s">
        <v>6028</v>
      </c>
      <c r="AJ1492" t="s">
        <v>6925</v>
      </c>
      <c r="AK1492">
        <v>19600</v>
      </c>
      <c r="AL1492">
        <v>586.04</v>
      </c>
      <c r="AM1492">
        <v>19013.96</v>
      </c>
      <c r="AN1492">
        <v>15200</v>
      </c>
      <c r="AO1492">
        <v>3813.96</v>
      </c>
      <c r="AP1492">
        <v>0.2006</v>
      </c>
    </row>
    <row r="1493" spans="1:42" hidden="1" x14ac:dyDescent="0.35">
      <c r="A1493" t="s">
        <v>2309</v>
      </c>
      <c r="B1493" s="1">
        <v>45419</v>
      </c>
      <c r="C1493" t="s">
        <v>370</v>
      </c>
      <c r="D1493" t="s">
        <v>92</v>
      </c>
      <c r="E1493">
        <v>2</v>
      </c>
      <c r="F1493" t="s">
        <v>48</v>
      </c>
      <c r="G1493" t="s">
        <v>16</v>
      </c>
      <c r="H1493" t="s">
        <v>17</v>
      </c>
      <c r="I1493" t="s">
        <v>43</v>
      </c>
      <c r="J1493" t="s">
        <v>75</v>
      </c>
      <c r="K1493">
        <v>2024</v>
      </c>
      <c r="L1493" t="s">
        <v>35</v>
      </c>
      <c r="M1493" t="s">
        <v>5973</v>
      </c>
      <c r="N1493" t="s">
        <v>5974</v>
      </c>
      <c r="O1493" t="s">
        <v>5975</v>
      </c>
      <c r="P1493" t="s">
        <v>5899</v>
      </c>
      <c r="Q1493" t="s">
        <v>5976</v>
      </c>
      <c r="R1493">
        <v>7600</v>
      </c>
      <c r="S1493">
        <v>9800</v>
      </c>
      <c r="T1493">
        <v>0.22450000000000001</v>
      </c>
      <c r="U1493" t="s">
        <v>5901</v>
      </c>
      <c r="V1493">
        <v>36</v>
      </c>
      <c r="W1493" s="1">
        <v>45281</v>
      </c>
      <c r="X1493" t="s">
        <v>5894</v>
      </c>
      <c r="Y1493">
        <v>214</v>
      </c>
      <c r="Z1493">
        <v>101</v>
      </c>
      <c r="AA1493">
        <v>188</v>
      </c>
      <c r="AB1493">
        <v>51</v>
      </c>
      <c r="AC1493">
        <v>10</v>
      </c>
      <c r="AD1493">
        <v>387600</v>
      </c>
      <c r="AE1493" t="s">
        <v>6025</v>
      </c>
      <c r="AF1493" s="1">
        <v>46203</v>
      </c>
      <c r="AG1493" t="s">
        <v>6236</v>
      </c>
      <c r="AH1493" t="s">
        <v>6035</v>
      </c>
      <c r="AI1493" t="s">
        <v>6028</v>
      </c>
      <c r="AJ1493" t="s">
        <v>6924</v>
      </c>
      <c r="AK1493">
        <v>19600</v>
      </c>
      <c r="AL1493">
        <v>2918.44</v>
      </c>
      <c r="AM1493">
        <v>16681.560000000001</v>
      </c>
      <c r="AN1493">
        <v>15200</v>
      </c>
      <c r="AO1493">
        <v>1481.56</v>
      </c>
      <c r="AP1493">
        <v>8.8800000000000004E-2</v>
      </c>
    </row>
    <row r="1494" spans="1:42" hidden="1" x14ac:dyDescent="0.35">
      <c r="A1494" t="s">
        <v>2310</v>
      </c>
      <c r="B1494" s="1">
        <v>45496</v>
      </c>
      <c r="C1494" t="s">
        <v>1967</v>
      </c>
      <c r="D1494" t="s">
        <v>23</v>
      </c>
      <c r="E1494">
        <v>1</v>
      </c>
      <c r="F1494" t="s">
        <v>48</v>
      </c>
      <c r="G1494" t="s">
        <v>16</v>
      </c>
      <c r="H1494" t="s">
        <v>25</v>
      </c>
      <c r="I1494" t="s">
        <v>26</v>
      </c>
      <c r="J1494" t="s">
        <v>97</v>
      </c>
      <c r="K1494">
        <v>2024</v>
      </c>
      <c r="L1494" t="s">
        <v>60</v>
      </c>
      <c r="M1494" t="s">
        <v>5921</v>
      </c>
      <c r="N1494" t="s">
        <v>5913</v>
      </c>
      <c r="O1494" t="s">
        <v>5917</v>
      </c>
      <c r="P1494" t="s">
        <v>5922</v>
      </c>
      <c r="Q1494" t="s">
        <v>5923</v>
      </c>
      <c r="R1494">
        <v>57000</v>
      </c>
      <c r="S1494">
        <v>69000</v>
      </c>
      <c r="T1494">
        <v>0.1739</v>
      </c>
      <c r="U1494" t="s">
        <v>5920</v>
      </c>
      <c r="V1494">
        <v>12</v>
      </c>
      <c r="W1494" s="1">
        <v>44862</v>
      </c>
      <c r="X1494" t="s">
        <v>5894</v>
      </c>
      <c r="Y1494">
        <v>244</v>
      </c>
      <c r="Z1494">
        <v>55</v>
      </c>
      <c r="AA1494">
        <v>276</v>
      </c>
      <c r="AB1494">
        <v>9</v>
      </c>
      <c r="AC1494">
        <v>10</v>
      </c>
      <c r="AD1494">
        <v>513000</v>
      </c>
      <c r="AE1494" t="s">
        <v>6025</v>
      </c>
      <c r="AF1494" s="1">
        <v>46203</v>
      </c>
      <c r="AG1494" t="s">
        <v>6695</v>
      </c>
      <c r="AH1494" t="s">
        <v>6035</v>
      </c>
      <c r="AI1494" t="s">
        <v>6028</v>
      </c>
      <c r="AJ1494" t="s">
        <v>6925</v>
      </c>
      <c r="AK1494">
        <v>69000</v>
      </c>
      <c r="AL1494">
        <v>8169.6</v>
      </c>
      <c r="AM1494">
        <v>60830.400000000001</v>
      </c>
      <c r="AN1494">
        <v>57000</v>
      </c>
      <c r="AO1494">
        <v>3830.4</v>
      </c>
      <c r="AP1494">
        <v>6.3E-2</v>
      </c>
    </row>
    <row r="1495" spans="1:42" x14ac:dyDescent="0.35">
      <c r="A1495" t="s">
        <v>2311</v>
      </c>
      <c r="B1495" s="1">
        <v>45574</v>
      </c>
      <c r="C1495" t="s">
        <v>534</v>
      </c>
      <c r="D1495" t="s">
        <v>54</v>
      </c>
      <c r="E1495">
        <v>2</v>
      </c>
      <c r="F1495" t="s">
        <v>24</v>
      </c>
      <c r="G1495" t="s">
        <v>16</v>
      </c>
      <c r="H1495" t="s">
        <v>49</v>
      </c>
      <c r="I1495" t="s">
        <v>18</v>
      </c>
      <c r="J1495" t="s">
        <v>55</v>
      </c>
      <c r="K1495">
        <v>2024</v>
      </c>
      <c r="L1495" t="s">
        <v>51</v>
      </c>
      <c r="M1495" t="s">
        <v>5888</v>
      </c>
      <c r="N1495" t="s">
        <v>5889</v>
      </c>
      <c r="O1495" t="s">
        <v>5890</v>
      </c>
      <c r="P1495" t="s">
        <v>5891</v>
      </c>
      <c r="Q1495" t="s">
        <v>5892</v>
      </c>
      <c r="R1495">
        <v>52000</v>
      </c>
      <c r="S1495">
        <v>65000</v>
      </c>
      <c r="T1495">
        <v>0.2</v>
      </c>
      <c r="U1495" t="s">
        <v>5893</v>
      </c>
      <c r="V1495">
        <v>12</v>
      </c>
      <c r="W1495" s="1">
        <v>45506</v>
      </c>
      <c r="X1495" t="s">
        <v>5894</v>
      </c>
      <c r="Y1495">
        <v>302</v>
      </c>
      <c r="Z1495">
        <v>109</v>
      </c>
      <c r="AA1495">
        <v>415</v>
      </c>
      <c r="AB1495">
        <v>0</v>
      </c>
      <c r="AC1495">
        <v>10</v>
      </c>
      <c r="AD1495">
        <v>0</v>
      </c>
      <c r="AE1495" t="s">
        <v>6029</v>
      </c>
      <c r="AF1495" s="1">
        <v>46203</v>
      </c>
      <c r="AG1495" t="s">
        <v>6326</v>
      </c>
      <c r="AH1495" t="s">
        <v>6035</v>
      </c>
      <c r="AI1495" t="s">
        <v>6028</v>
      </c>
      <c r="AJ1495" t="s">
        <v>6925</v>
      </c>
      <c r="AK1495">
        <v>130000</v>
      </c>
      <c r="AL1495">
        <v>1716</v>
      </c>
      <c r="AM1495">
        <v>128284</v>
      </c>
      <c r="AN1495">
        <v>104000</v>
      </c>
      <c r="AO1495">
        <v>24284</v>
      </c>
      <c r="AP1495">
        <v>0.1893</v>
      </c>
    </row>
    <row r="1496" spans="1:42" hidden="1" x14ac:dyDescent="0.35">
      <c r="A1496" t="s">
        <v>2312</v>
      </c>
      <c r="B1496" s="1">
        <v>45539</v>
      </c>
      <c r="C1496" t="s">
        <v>139</v>
      </c>
      <c r="D1496" t="s">
        <v>14</v>
      </c>
      <c r="E1496">
        <v>2</v>
      </c>
      <c r="F1496" t="s">
        <v>30</v>
      </c>
      <c r="G1496" t="s">
        <v>16</v>
      </c>
      <c r="H1496" t="s">
        <v>25</v>
      </c>
      <c r="I1496" t="s">
        <v>43</v>
      </c>
      <c r="J1496" t="s">
        <v>109</v>
      </c>
      <c r="K1496">
        <v>2024</v>
      </c>
      <c r="L1496" t="s">
        <v>60</v>
      </c>
      <c r="M1496" t="s">
        <v>5934</v>
      </c>
      <c r="N1496" t="s">
        <v>5931</v>
      </c>
      <c r="O1496" t="s">
        <v>5932</v>
      </c>
      <c r="P1496" t="s">
        <v>5891</v>
      </c>
      <c r="Q1496" t="s">
        <v>5935</v>
      </c>
      <c r="R1496">
        <v>10800</v>
      </c>
      <c r="S1496">
        <v>13500</v>
      </c>
      <c r="T1496">
        <v>0.2</v>
      </c>
      <c r="U1496" t="s">
        <v>5893</v>
      </c>
      <c r="V1496">
        <v>12</v>
      </c>
      <c r="W1496" s="1">
        <v>44567</v>
      </c>
      <c r="X1496" t="s">
        <v>5894</v>
      </c>
      <c r="Y1496">
        <v>169</v>
      </c>
      <c r="Z1496">
        <v>68</v>
      </c>
      <c r="AA1496">
        <v>202</v>
      </c>
      <c r="AB1496">
        <v>85</v>
      </c>
      <c r="AC1496">
        <v>10</v>
      </c>
      <c r="AD1496">
        <v>918000</v>
      </c>
      <c r="AE1496" t="s">
        <v>6025</v>
      </c>
      <c r="AF1496" s="1">
        <v>46203</v>
      </c>
      <c r="AG1496" t="s">
        <v>6068</v>
      </c>
      <c r="AH1496" t="s">
        <v>6027</v>
      </c>
      <c r="AI1496" t="s">
        <v>6028</v>
      </c>
      <c r="AJ1496" t="s">
        <v>6925</v>
      </c>
      <c r="AK1496">
        <v>27000</v>
      </c>
      <c r="AL1496">
        <v>1158.3</v>
      </c>
      <c r="AM1496">
        <v>25841.7</v>
      </c>
      <c r="AN1496">
        <v>21600</v>
      </c>
      <c r="AO1496">
        <v>4241.7</v>
      </c>
      <c r="AP1496">
        <v>0.1641</v>
      </c>
    </row>
    <row r="1497" spans="1:42" hidden="1" x14ac:dyDescent="0.35">
      <c r="A1497" t="s">
        <v>2313</v>
      </c>
      <c r="B1497" s="1">
        <v>45468</v>
      </c>
      <c r="C1497" t="s">
        <v>258</v>
      </c>
      <c r="D1497" t="s">
        <v>118</v>
      </c>
      <c r="E1497">
        <v>1</v>
      </c>
      <c r="F1497" t="s">
        <v>128</v>
      </c>
      <c r="G1497" t="s">
        <v>31</v>
      </c>
      <c r="H1497" t="s">
        <v>32</v>
      </c>
      <c r="I1497" t="s">
        <v>18</v>
      </c>
      <c r="J1497" t="s">
        <v>34</v>
      </c>
      <c r="K1497">
        <v>2024</v>
      </c>
      <c r="L1497" t="s">
        <v>35</v>
      </c>
      <c r="M1497" t="s">
        <v>5902</v>
      </c>
      <c r="N1497" t="s">
        <v>5889</v>
      </c>
      <c r="O1497" t="s">
        <v>5898</v>
      </c>
      <c r="P1497" t="s">
        <v>5899</v>
      </c>
      <c r="Q1497" t="s">
        <v>5903</v>
      </c>
      <c r="R1497">
        <v>74000</v>
      </c>
      <c r="S1497">
        <v>88000</v>
      </c>
      <c r="T1497">
        <v>0.15909999999999999</v>
      </c>
      <c r="U1497" t="s">
        <v>5901</v>
      </c>
      <c r="V1497">
        <v>12</v>
      </c>
      <c r="W1497" s="1">
        <v>45459</v>
      </c>
      <c r="X1497" t="s">
        <v>5894</v>
      </c>
      <c r="Y1497">
        <v>214</v>
      </c>
      <c r="Z1497">
        <v>97</v>
      </c>
      <c r="AA1497">
        <v>218</v>
      </c>
      <c r="AB1497">
        <v>43</v>
      </c>
      <c r="AC1497">
        <v>10</v>
      </c>
      <c r="AD1497">
        <v>3182000</v>
      </c>
      <c r="AE1497" t="s">
        <v>6025</v>
      </c>
      <c r="AF1497" s="1">
        <v>46203</v>
      </c>
      <c r="AG1497" t="s">
        <v>6158</v>
      </c>
      <c r="AH1497" t="s">
        <v>6035</v>
      </c>
      <c r="AI1497" t="s">
        <v>6028</v>
      </c>
      <c r="AJ1497" t="s">
        <v>6924</v>
      </c>
      <c r="AK1497">
        <v>88000</v>
      </c>
      <c r="AL1497">
        <v>1214.4000000000001</v>
      </c>
      <c r="AM1497">
        <v>86785.600000000006</v>
      </c>
      <c r="AN1497">
        <v>74000</v>
      </c>
      <c r="AO1497">
        <v>12785.6</v>
      </c>
      <c r="AP1497">
        <v>0.14729999999999999</v>
      </c>
    </row>
    <row r="1498" spans="1:42" x14ac:dyDescent="0.35">
      <c r="A1498" t="s">
        <v>2314</v>
      </c>
      <c r="B1498" s="1">
        <v>45612</v>
      </c>
      <c r="C1498" t="s">
        <v>2315</v>
      </c>
      <c r="D1498" t="s">
        <v>42</v>
      </c>
      <c r="E1498">
        <v>1</v>
      </c>
      <c r="F1498" t="s">
        <v>48</v>
      </c>
      <c r="G1498" t="s">
        <v>31</v>
      </c>
      <c r="H1498" t="s">
        <v>32</v>
      </c>
      <c r="I1498" t="s">
        <v>43</v>
      </c>
      <c r="J1498" t="s">
        <v>50</v>
      </c>
      <c r="K1498">
        <v>2024</v>
      </c>
      <c r="L1498" t="s">
        <v>51</v>
      </c>
      <c r="M1498" t="s">
        <v>5897</v>
      </c>
      <c r="N1498" t="s">
        <v>5889</v>
      </c>
      <c r="O1498" t="s">
        <v>5898</v>
      </c>
      <c r="P1498" t="s">
        <v>5899</v>
      </c>
      <c r="Q1498" t="s">
        <v>5900</v>
      </c>
      <c r="R1498">
        <v>31000</v>
      </c>
      <c r="S1498">
        <v>38000</v>
      </c>
      <c r="T1498">
        <v>0.1842</v>
      </c>
      <c r="U1498" t="s">
        <v>5901</v>
      </c>
      <c r="V1498">
        <v>12</v>
      </c>
      <c r="W1498" s="1">
        <v>45246</v>
      </c>
      <c r="X1498" t="s">
        <v>5894</v>
      </c>
      <c r="Y1498">
        <v>278</v>
      </c>
      <c r="Z1498">
        <v>80</v>
      </c>
      <c r="AA1498">
        <v>346</v>
      </c>
      <c r="AB1498">
        <v>0</v>
      </c>
      <c r="AC1498">
        <v>10</v>
      </c>
      <c r="AD1498">
        <v>0</v>
      </c>
      <c r="AE1498" t="s">
        <v>6029</v>
      </c>
      <c r="AF1498" s="1">
        <v>46203</v>
      </c>
      <c r="AG1498" t="s">
        <v>6780</v>
      </c>
      <c r="AH1498" t="s">
        <v>6035</v>
      </c>
      <c r="AI1498" t="s">
        <v>6028</v>
      </c>
      <c r="AJ1498" t="s">
        <v>6925</v>
      </c>
      <c r="AK1498">
        <v>38000</v>
      </c>
      <c r="AL1498">
        <v>619.4</v>
      </c>
      <c r="AM1498">
        <v>37380.6</v>
      </c>
      <c r="AN1498">
        <v>31000</v>
      </c>
      <c r="AO1498">
        <v>6380.6</v>
      </c>
      <c r="AP1498">
        <v>0.17069999999999999</v>
      </c>
    </row>
    <row r="1499" spans="1:42" hidden="1" x14ac:dyDescent="0.35">
      <c r="A1499" t="s">
        <v>2316</v>
      </c>
      <c r="B1499" s="1">
        <v>45304</v>
      </c>
      <c r="C1499" t="s">
        <v>983</v>
      </c>
      <c r="D1499" t="s">
        <v>65</v>
      </c>
      <c r="E1499">
        <v>1</v>
      </c>
      <c r="F1499" t="s">
        <v>128</v>
      </c>
      <c r="G1499" t="s">
        <v>71</v>
      </c>
      <c r="H1499" t="s">
        <v>17</v>
      </c>
      <c r="I1499" t="s">
        <v>18</v>
      </c>
      <c r="J1499" t="s">
        <v>112</v>
      </c>
      <c r="K1499">
        <v>2024</v>
      </c>
      <c r="L1499" t="s">
        <v>20</v>
      </c>
      <c r="M1499" t="s">
        <v>5906</v>
      </c>
      <c r="N1499" t="s">
        <v>5889</v>
      </c>
      <c r="O1499" t="s">
        <v>5898</v>
      </c>
      <c r="P1499" t="s">
        <v>5907</v>
      </c>
      <c r="Q1499" t="s">
        <v>5908</v>
      </c>
      <c r="R1499">
        <v>17500</v>
      </c>
      <c r="S1499">
        <v>22000</v>
      </c>
      <c r="T1499">
        <v>0.20449999999999999</v>
      </c>
      <c r="U1499" t="s">
        <v>5909</v>
      </c>
      <c r="V1499">
        <v>12</v>
      </c>
      <c r="W1499" s="1">
        <v>45337</v>
      </c>
      <c r="X1499" t="s">
        <v>5894</v>
      </c>
      <c r="Y1499">
        <v>373</v>
      </c>
      <c r="Z1499">
        <v>88</v>
      </c>
      <c r="AA1499">
        <v>389</v>
      </c>
      <c r="AB1499">
        <v>78</v>
      </c>
      <c r="AC1499">
        <v>10</v>
      </c>
      <c r="AD1499">
        <v>1365000</v>
      </c>
      <c r="AE1499" t="s">
        <v>6025</v>
      </c>
      <c r="AF1499" s="1">
        <v>46203</v>
      </c>
      <c r="AG1499" t="s">
        <v>6489</v>
      </c>
      <c r="AH1499" t="s">
        <v>6027</v>
      </c>
      <c r="AI1499" t="s">
        <v>6028</v>
      </c>
      <c r="AJ1499" t="s">
        <v>6924</v>
      </c>
      <c r="AK1499">
        <v>22000</v>
      </c>
      <c r="AL1499">
        <v>363</v>
      </c>
      <c r="AM1499">
        <v>21637</v>
      </c>
      <c r="AN1499">
        <v>17500</v>
      </c>
      <c r="AO1499">
        <v>4137</v>
      </c>
      <c r="AP1499">
        <v>0.19120000000000001</v>
      </c>
    </row>
    <row r="1500" spans="1:42" hidden="1" x14ac:dyDescent="0.35">
      <c r="A1500" t="s">
        <v>2317</v>
      </c>
      <c r="B1500" s="1">
        <v>45407</v>
      </c>
      <c r="C1500" t="s">
        <v>2318</v>
      </c>
      <c r="D1500" t="s">
        <v>200</v>
      </c>
      <c r="E1500">
        <v>2</v>
      </c>
      <c r="F1500" t="s">
        <v>58</v>
      </c>
      <c r="G1500" t="s">
        <v>31</v>
      </c>
      <c r="H1500" t="s">
        <v>25</v>
      </c>
      <c r="I1500" t="s">
        <v>26</v>
      </c>
      <c r="J1500" t="s">
        <v>44</v>
      </c>
      <c r="K1500">
        <v>2024</v>
      </c>
      <c r="L1500" t="s">
        <v>35</v>
      </c>
      <c r="M1500" t="s">
        <v>5960</v>
      </c>
      <c r="N1500" t="s">
        <v>5949</v>
      </c>
      <c r="O1500" t="s">
        <v>5961</v>
      </c>
      <c r="P1500" t="s">
        <v>5951</v>
      </c>
      <c r="Q1500" t="s">
        <v>5962</v>
      </c>
      <c r="R1500">
        <v>2100</v>
      </c>
      <c r="S1500">
        <v>2800</v>
      </c>
      <c r="T1500">
        <v>0.25</v>
      </c>
      <c r="U1500" t="s">
        <v>5940</v>
      </c>
      <c r="V1500">
        <v>12</v>
      </c>
      <c r="W1500" s="1">
        <v>45378</v>
      </c>
      <c r="X1500" t="s">
        <v>5894</v>
      </c>
      <c r="Y1500">
        <v>198</v>
      </c>
      <c r="Z1500">
        <v>79</v>
      </c>
      <c r="AA1500">
        <v>243</v>
      </c>
      <c r="AB1500">
        <v>87</v>
      </c>
      <c r="AC1500">
        <v>10</v>
      </c>
      <c r="AD1500">
        <v>182700</v>
      </c>
      <c r="AE1500" t="s">
        <v>6025</v>
      </c>
      <c r="AF1500" s="1">
        <v>46203</v>
      </c>
      <c r="AG1500" t="s">
        <v>6781</v>
      </c>
      <c r="AH1500" t="s">
        <v>6027</v>
      </c>
      <c r="AI1500" t="s">
        <v>6028</v>
      </c>
      <c r="AJ1500" t="s">
        <v>6924</v>
      </c>
      <c r="AK1500">
        <v>5600</v>
      </c>
      <c r="AL1500">
        <v>652.96</v>
      </c>
      <c r="AM1500">
        <v>4947.04</v>
      </c>
      <c r="AN1500">
        <v>4200</v>
      </c>
      <c r="AO1500">
        <v>747.04</v>
      </c>
      <c r="AP1500">
        <v>0.151</v>
      </c>
    </row>
    <row r="1501" spans="1:42" hidden="1" x14ac:dyDescent="0.35">
      <c r="A1501" t="s">
        <v>2319</v>
      </c>
      <c r="B1501" s="1">
        <v>45592</v>
      </c>
      <c r="C1501" t="s">
        <v>523</v>
      </c>
      <c r="D1501" t="s">
        <v>87</v>
      </c>
      <c r="E1501">
        <v>1</v>
      </c>
      <c r="F1501" t="s">
        <v>15</v>
      </c>
      <c r="G1501" t="s">
        <v>16</v>
      </c>
      <c r="H1501" t="s">
        <v>25</v>
      </c>
      <c r="I1501" t="s">
        <v>43</v>
      </c>
      <c r="J1501" t="s">
        <v>55</v>
      </c>
      <c r="K1501">
        <v>2024</v>
      </c>
      <c r="L1501" t="s">
        <v>51</v>
      </c>
      <c r="M1501" t="s">
        <v>5924</v>
      </c>
      <c r="N1501" t="s">
        <v>5913</v>
      </c>
      <c r="O1501" t="s">
        <v>5917</v>
      </c>
      <c r="P1501" t="s">
        <v>5925</v>
      </c>
      <c r="Q1501" t="s">
        <v>5926</v>
      </c>
      <c r="R1501">
        <v>46000</v>
      </c>
      <c r="S1501">
        <v>56000</v>
      </c>
      <c r="T1501">
        <v>0.17860000000000001</v>
      </c>
      <c r="U1501" t="s">
        <v>5920</v>
      </c>
      <c r="V1501">
        <v>12</v>
      </c>
      <c r="W1501" s="1">
        <v>44847</v>
      </c>
      <c r="X1501" t="s">
        <v>5894</v>
      </c>
      <c r="Y1501">
        <v>224</v>
      </c>
      <c r="Z1501">
        <v>96</v>
      </c>
      <c r="AA1501">
        <v>304</v>
      </c>
      <c r="AB1501">
        <v>54</v>
      </c>
      <c r="AC1501">
        <v>10</v>
      </c>
      <c r="AD1501">
        <v>2484000</v>
      </c>
      <c r="AE1501" t="s">
        <v>6025</v>
      </c>
      <c r="AF1501" s="1">
        <v>46203</v>
      </c>
      <c r="AG1501" t="s">
        <v>6319</v>
      </c>
      <c r="AH1501" t="s">
        <v>6027</v>
      </c>
      <c r="AI1501" t="s">
        <v>6028</v>
      </c>
      <c r="AJ1501" t="s">
        <v>6925</v>
      </c>
      <c r="AK1501">
        <v>56000</v>
      </c>
      <c r="AL1501">
        <v>1338.4</v>
      </c>
      <c r="AM1501">
        <v>54661.599999999999</v>
      </c>
      <c r="AN1501">
        <v>46000</v>
      </c>
      <c r="AO1501">
        <v>8661.6</v>
      </c>
      <c r="AP1501">
        <v>0.1585</v>
      </c>
    </row>
    <row r="1502" spans="1:42" hidden="1" x14ac:dyDescent="0.35">
      <c r="A1502" t="s">
        <v>2320</v>
      </c>
      <c r="B1502" s="1">
        <v>45371</v>
      </c>
      <c r="C1502" t="s">
        <v>1312</v>
      </c>
      <c r="D1502" t="s">
        <v>183</v>
      </c>
      <c r="E1502">
        <v>1</v>
      </c>
      <c r="F1502" t="s">
        <v>24</v>
      </c>
      <c r="G1502" t="s">
        <v>31</v>
      </c>
      <c r="H1502" t="s">
        <v>32</v>
      </c>
      <c r="I1502" t="s">
        <v>33</v>
      </c>
      <c r="J1502" t="s">
        <v>39</v>
      </c>
      <c r="K1502">
        <v>2024</v>
      </c>
      <c r="L1502" t="s">
        <v>20</v>
      </c>
      <c r="M1502" t="s">
        <v>6010</v>
      </c>
      <c r="N1502" t="s">
        <v>5949</v>
      </c>
      <c r="O1502" t="s">
        <v>6011</v>
      </c>
      <c r="P1502" t="s">
        <v>6012</v>
      </c>
      <c r="Q1502" t="s">
        <v>6013</v>
      </c>
      <c r="R1502">
        <v>2700</v>
      </c>
      <c r="S1502">
        <v>3500</v>
      </c>
      <c r="T1502">
        <v>0.2286</v>
      </c>
      <c r="U1502" t="s">
        <v>5920</v>
      </c>
      <c r="V1502">
        <v>12</v>
      </c>
      <c r="W1502" s="1">
        <v>45369</v>
      </c>
      <c r="X1502" t="s">
        <v>5894</v>
      </c>
      <c r="Y1502">
        <v>71</v>
      </c>
      <c r="Z1502">
        <v>95</v>
      </c>
      <c r="AA1502">
        <v>147</v>
      </c>
      <c r="AB1502">
        <v>51</v>
      </c>
      <c r="AC1502">
        <v>10</v>
      </c>
      <c r="AD1502">
        <v>137700</v>
      </c>
      <c r="AE1502" t="s">
        <v>6025</v>
      </c>
      <c r="AF1502" s="1">
        <v>46203</v>
      </c>
      <c r="AG1502" t="s">
        <v>6377</v>
      </c>
      <c r="AH1502" t="s">
        <v>6027</v>
      </c>
      <c r="AI1502" t="s">
        <v>6028</v>
      </c>
      <c r="AJ1502" t="s">
        <v>6924</v>
      </c>
      <c r="AK1502">
        <v>3500</v>
      </c>
      <c r="AL1502">
        <v>440.3</v>
      </c>
      <c r="AM1502">
        <v>3059.7</v>
      </c>
      <c r="AN1502">
        <v>2700</v>
      </c>
      <c r="AO1502">
        <v>359.7</v>
      </c>
      <c r="AP1502">
        <v>0.1176</v>
      </c>
    </row>
    <row r="1503" spans="1:42" hidden="1" x14ac:dyDescent="0.35">
      <c r="A1503" t="s">
        <v>2321</v>
      </c>
      <c r="B1503" s="1">
        <v>45617</v>
      </c>
      <c r="C1503" t="s">
        <v>659</v>
      </c>
      <c r="D1503" t="s">
        <v>137</v>
      </c>
      <c r="E1503">
        <v>1</v>
      </c>
      <c r="F1503" t="s">
        <v>30</v>
      </c>
      <c r="G1503" t="s">
        <v>31</v>
      </c>
      <c r="H1503" t="s">
        <v>17</v>
      </c>
      <c r="I1503" t="s">
        <v>26</v>
      </c>
      <c r="J1503" t="s">
        <v>50</v>
      </c>
      <c r="K1503">
        <v>2024</v>
      </c>
      <c r="L1503" t="s">
        <v>51</v>
      </c>
      <c r="M1503" t="s">
        <v>5930</v>
      </c>
      <c r="N1503" t="s">
        <v>5931</v>
      </c>
      <c r="O1503" t="s">
        <v>5932</v>
      </c>
      <c r="P1503" t="s">
        <v>5891</v>
      </c>
      <c r="Q1503" t="s">
        <v>5933</v>
      </c>
      <c r="R1503">
        <v>14800</v>
      </c>
      <c r="S1503">
        <v>18500</v>
      </c>
      <c r="T1503">
        <v>0.2</v>
      </c>
      <c r="U1503" t="s">
        <v>5893</v>
      </c>
      <c r="V1503">
        <v>12</v>
      </c>
      <c r="W1503" s="1">
        <v>45474</v>
      </c>
      <c r="X1503" t="s">
        <v>5894</v>
      </c>
      <c r="Y1503">
        <v>213</v>
      </c>
      <c r="Z1503">
        <v>93</v>
      </c>
      <c r="AA1503">
        <v>278</v>
      </c>
      <c r="AB1503">
        <v>42</v>
      </c>
      <c r="AC1503">
        <v>10</v>
      </c>
      <c r="AD1503">
        <v>621600</v>
      </c>
      <c r="AE1503" t="s">
        <v>6025</v>
      </c>
      <c r="AF1503" s="1">
        <v>46203</v>
      </c>
      <c r="AG1503" t="s">
        <v>6353</v>
      </c>
      <c r="AH1503" t="s">
        <v>6035</v>
      </c>
      <c r="AI1503" t="s">
        <v>6028</v>
      </c>
      <c r="AJ1503" t="s">
        <v>6925</v>
      </c>
      <c r="AK1503">
        <v>18500</v>
      </c>
      <c r="AL1503">
        <v>2490.1</v>
      </c>
      <c r="AM1503">
        <v>16009.9</v>
      </c>
      <c r="AN1503">
        <v>14800</v>
      </c>
      <c r="AO1503">
        <v>1209.9000000000001</v>
      </c>
      <c r="AP1503">
        <v>7.5600000000000001E-2</v>
      </c>
    </row>
    <row r="1504" spans="1:42" hidden="1" x14ac:dyDescent="0.35">
      <c r="A1504" t="s">
        <v>2322</v>
      </c>
      <c r="B1504" s="1">
        <v>45558</v>
      </c>
      <c r="C1504" t="s">
        <v>240</v>
      </c>
      <c r="D1504" t="s">
        <v>95</v>
      </c>
      <c r="E1504">
        <v>2</v>
      </c>
      <c r="F1504" t="s">
        <v>48</v>
      </c>
      <c r="G1504" t="s">
        <v>16</v>
      </c>
      <c r="H1504" t="s">
        <v>32</v>
      </c>
      <c r="I1504" t="s">
        <v>43</v>
      </c>
      <c r="J1504" t="s">
        <v>109</v>
      </c>
      <c r="K1504">
        <v>2024</v>
      </c>
      <c r="L1504" t="s">
        <v>60</v>
      </c>
      <c r="M1504" t="s">
        <v>5948</v>
      </c>
      <c r="N1504" t="s">
        <v>5949</v>
      </c>
      <c r="O1504" t="s">
        <v>5950</v>
      </c>
      <c r="P1504" t="s">
        <v>5951</v>
      </c>
      <c r="Q1504" t="s">
        <v>5952</v>
      </c>
      <c r="R1504">
        <v>2900</v>
      </c>
      <c r="S1504">
        <v>3800</v>
      </c>
      <c r="T1504">
        <v>0.23680000000000001</v>
      </c>
      <c r="U1504" t="s">
        <v>5940</v>
      </c>
      <c r="V1504">
        <v>12</v>
      </c>
      <c r="W1504" s="1">
        <v>45359</v>
      </c>
      <c r="X1504" t="s">
        <v>5894</v>
      </c>
      <c r="Y1504">
        <v>220</v>
      </c>
      <c r="Z1504">
        <v>49</v>
      </c>
      <c r="AA1504">
        <v>227</v>
      </c>
      <c r="AB1504">
        <v>23</v>
      </c>
      <c r="AC1504">
        <v>10</v>
      </c>
      <c r="AD1504">
        <v>66700</v>
      </c>
      <c r="AE1504" t="s">
        <v>6025</v>
      </c>
      <c r="AF1504" s="1">
        <v>46203</v>
      </c>
      <c r="AG1504" t="s">
        <v>6143</v>
      </c>
      <c r="AH1504" t="s">
        <v>6035</v>
      </c>
      <c r="AI1504" t="s">
        <v>6028</v>
      </c>
      <c r="AJ1504" t="s">
        <v>6925</v>
      </c>
      <c r="AK1504">
        <v>7600</v>
      </c>
      <c r="AL1504">
        <v>838.28</v>
      </c>
      <c r="AM1504">
        <v>6761.72</v>
      </c>
      <c r="AN1504">
        <v>5800</v>
      </c>
      <c r="AO1504">
        <v>961.72</v>
      </c>
      <c r="AP1504">
        <v>0.14219999999999999</v>
      </c>
    </row>
    <row r="1505" spans="1:42" hidden="1" x14ac:dyDescent="0.35">
      <c r="A1505" t="s">
        <v>2323</v>
      </c>
      <c r="B1505" s="1">
        <v>45653</v>
      </c>
      <c r="C1505" t="s">
        <v>1730</v>
      </c>
      <c r="D1505" t="s">
        <v>23</v>
      </c>
      <c r="E1505">
        <v>1</v>
      </c>
      <c r="F1505" t="s">
        <v>24</v>
      </c>
      <c r="G1505" t="s">
        <v>96</v>
      </c>
      <c r="H1505" t="s">
        <v>25</v>
      </c>
      <c r="I1505" t="s">
        <v>33</v>
      </c>
      <c r="J1505" t="s">
        <v>155</v>
      </c>
      <c r="K1505">
        <v>2024</v>
      </c>
      <c r="L1505" t="s">
        <v>51</v>
      </c>
      <c r="M1505" t="s">
        <v>5921</v>
      </c>
      <c r="N1505" t="s">
        <v>5913</v>
      </c>
      <c r="O1505" t="s">
        <v>5917</v>
      </c>
      <c r="P1505" t="s">
        <v>5922</v>
      </c>
      <c r="Q1505" t="s">
        <v>5923</v>
      </c>
      <c r="R1505">
        <v>57000</v>
      </c>
      <c r="S1505">
        <v>69000</v>
      </c>
      <c r="T1505">
        <v>0.1739</v>
      </c>
      <c r="U1505" t="s">
        <v>5920</v>
      </c>
      <c r="V1505">
        <v>12</v>
      </c>
      <c r="W1505" s="1">
        <v>44862</v>
      </c>
      <c r="X1505" t="s">
        <v>5894</v>
      </c>
      <c r="Y1505">
        <v>244</v>
      </c>
      <c r="Z1505">
        <v>55</v>
      </c>
      <c r="AA1505">
        <v>276</v>
      </c>
      <c r="AB1505">
        <v>9</v>
      </c>
      <c r="AC1505">
        <v>10</v>
      </c>
      <c r="AD1505">
        <v>513000</v>
      </c>
      <c r="AE1505" t="s">
        <v>6025</v>
      </c>
      <c r="AF1505" s="1">
        <v>46203</v>
      </c>
      <c r="AG1505" t="s">
        <v>6635</v>
      </c>
      <c r="AH1505" t="s">
        <v>6035</v>
      </c>
      <c r="AI1505" t="s">
        <v>6028</v>
      </c>
      <c r="AJ1505" t="s">
        <v>6925</v>
      </c>
      <c r="AK1505">
        <v>69000</v>
      </c>
      <c r="AL1505">
        <v>9770.4</v>
      </c>
      <c r="AM1505">
        <v>59229.599999999999</v>
      </c>
      <c r="AN1505">
        <v>57000</v>
      </c>
      <c r="AO1505">
        <v>2229.6</v>
      </c>
      <c r="AP1505">
        <v>3.7600000000000001E-2</v>
      </c>
    </row>
    <row r="1506" spans="1:42" hidden="1" x14ac:dyDescent="0.35">
      <c r="A1506" t="s">
        <v>2324</v>
      </c>
      <c r="B1506" s="1">
        <v>45590</v>
      </c>
      <c r="C1506" t="s">
        <v>2325</v>
      </c>
      <c r="D1506" t="s">
        <v>173</v>
      </c>
      <c r="E1506">
        <v>1</v>
      </c>
      <c r="F1506" t="s">
        <v>128</v>
      </c>
      <c r="G1506" t="s">
        <v>31</v>
      </c>
      <c r="H1506" t="s">
        <v>32</v>
      </c>
      <c r="I1506" t="s">
        <v>33</v>
      </c>
      <c r="J1506" t="s">
        <v>55</v>
      </c>
      <c r="K1506">
        <v>2024</v>
      </c>
      <c r="L1506" t="s">
        <v>51</v>
      </c>
      <c r="M1506" t="s">
        <v>5904</v>
      </c>
      <c r="N1506" t="s">
        <v>5889</v>
      </c>
      <c r="O1506" t="s">
        <v>5898</v>
      </c>
      <c r="P1506" t="s">
        <v>5899</v>
      </c>
      <c r="Q1506" t="s">
        <v>5905</v>
      </c>
      <c r="R1506">
        <v>12500</v>
      </c>
      <c r="S1506">
        <v>15500</v>
      </c>
      <c r="T1506">
        <v>0.19350000000000001</v>
      </c>
      <c r="U1506" t="s">
        <v>5901</v>
      </c>
      <c r="V1506">
        <v>12</v>
      </c>
      <c r="W1506" s="1">
        <v>45140</v>
      </c>
      <c r="X1506" t="s">
        <v>5894</v>
      </c>
      <c r="Y1506">
        <v>313</v>
      </c>
      <c r="Z1506">
        <v>58</v>
      </c>
      <c r="AA1506">
        <v>294</v>
      </c>
      <c r="AB1506">
        <v>65</v>
      </c>
      <c r="AC1506">
        <v>10</v>
      </c>
      <c r="AD1506">
        <v>812500</v>
      </c>
      <c r="AE1506" t="s">
        <v>6025</v>
      </c>
      <c r="AF1506" s="1">
        <v>46203</v>
      </c>
      <c r="AG1506" t="s">
        <v>6782</v>
      </c>
      <c r="AH1506" t="s">
        <v>6027</v>
      </c>
      <c r="AI1506" t="s">
        <v>6028</v>
      </c>
      <c r="AJ1506" t="s">
        <v>6925</v>
      </c>
      <c r="AK1506">
        <v>15500</v>
      </c>
      <c r="AL1506">
        <v>1260.1500000000001</v>
      </c>
      <c r="AM1506">
        <v>14239.85</v>
      </c>
      <c r="AN1506">
        <v>12500</v>
      </c>
      <c r="AO1506">
        <v>1739.85</v>
      </c>
      <c r="AP1506">
        <v>0.1222</v>
      </c>
    </row>
    <row r="1507" spans="1:42" hidden="1" x14ac:dyDescent="0.35">
      <c r="A1507" t="s">
        <v>2326</v>
      </c>
      <c r="B1507" s="1">
        <v>45492</v>
      </c>
      <c r="C1507" t="s">
        <v>1231</v>
      </c>
      <c r="D1507" t="s">
        <v>108</v>
      </c>
      <c r="E1507">
        <v>1</v>
      </c>
      <c r="F1507" t="s">
        <v>58</v>
      </c>
      <c r="G1507" t="s">
        <v>31</v>
      </c>
      <c r="H1507" t="s">
        <v>25</v>
      </c>
      <c r="I1507" t="s">
        <v>18</v>
      </c>
      <c r="J1507" t="s">
        <v>97</v>
      </c>
      <c r="K1507">
        <v>2024</v>
      </c>
      <c r="L1507" t="s">
        <v>60</v>
      </c>
      <c r="M1507" t="s">
        <v>5977</v>
      </c>
      <c r="N1507" t="s">
        <v>5974</v>
      </c>
      <c r="O1507" t="s">
        <v>5978</v>
      </c>
      <c r="P1507" t="s">
        <v>5979</v>
      </c>
      <c r="Q1507" t="s">
        <v>5980</v>
      </c>
      <c r="R1507">
        <v>3000</v>
      </c>
      <c r="S1507">
        <v>3900</v>
      </c>
      <c r="T1507">
        <v>0.23080000000000001</v>
      </c>
      <c r="U1507" t="s">
        <v>5920</v>
      </c>
      <c r="V1507">
        <v>36</v>
      </c>
      <c r="W1507" s="1">
        <v>44816</v>
      </c>
      <c r="X1507" t="s">
        <v>5894</v>
      </c>
      <c r="Y1507">
        <v>237</v>
      </c>
      <c r="Z1507">
        <v>110</v>
      </c>
      <c r="AA1507">
        <v>240</v>
      </c>
      <c r="AB1507">
        <v>48</v>
      </c>
      <c r="AC1507">
        <v>10</v>
      </c>
      <c r="AD1507">
        <v>144000</v>
      </c>
      <c r="AE1507" t="s">
        <v>6025</v>
      </c>
      <c r="AF1507" s="1">
        <v>46203</v>
      </c>
      <c r="AG1507" t="s">
        <v>6550</v>
      </c>
      <c r="AH1507" t="s">
        <v>6027</v>
      </c>
      <c r="AI1507" t="s">
        <v>6028</v>
      </c>
      <c r="AJ1507" t="s">
        <v>6925</v>
      </c>
      <c r="AK1507">
        <v>3900</v>
      </c>
      <c r="AL1507">
        <v>387.27</v>
      </c>
      <c r="AM1507">
        <v>3512.73</v>
      </c>
      <c r="AN1507">
        <v>3000</v>
      </c>
      <c r="AO1507">
        <v>512.73</v>
      </c>
      <c r="AP1507">
        <v>0.14599999999999999</v>
      </c>
    </row>
    <row r="1508" spans="1:42" hidden="1" x14ac:dyDescent="0.35">
      <c r="A1508" t="s">
        <v>2327</v>
      </c>
      <c r="B1508" s="1">
        <v>45432</v>
      </c>
      <c r="C1508" t="s">
        <v>2328</v>
      </c>
      <c r="D1508" t="s">
        <v>105</v>
      </c>
      <c r="E1508">
        <v>1</v>
      </c>
      <c r="F1508" t="s">
        <v>30</v>
      </c>
      <c r="G1508" t="s">
        <v>67</v>
      </c>
      <c r="H1508" t="s">
        <v>32</v>
      </c>
      <c r="I1508" t="s">
        <v>18</v>
      </c>
      <c r="J1508" t="s">
        <v>75</v>
      </c>
      <c r="K1508">
        <v>2024</v>
      </c>
      <c r="L1508" t="s">
        <v>35</v>
      </c>
      <c r="M1508" t="s">
        <v>5916</v>
      </c>
      <c r="N1508" t="s">
        <v>5913</v>
      </c>
      <c r="O1508" t="s">
        <v>5917</v>
      </c>
      <c r="P1508" t="s">
        <v>5918</v>
      </c>
      <c r="Q1508" t="s">
        <v>5919</v>
      </c>
      <c r="R1508">
        <v>63000</v>
      </c>
      <c r="S1508">
        <v>76000</v>
      </c>
      <c r="T1508">
        <v>0.1711</v>
      </c>
      <c r="U1508" t="s">
        <v>5920</v>
      </c>
      <c r="V1508">
        <v>12</v>
      </c>
      <c r="W1508" s="1">
        <v>44617</v>
      </c>
      <c r="X1508" t="s">
        <v>5894</v>
      </c>
      <c r="Y1508">
        <v>252</v>
      </c>
      <c r="Z1508">
        <v>75</v>
      </c>
      <c r="AA1508">
        <v>289</v>
      </c>
      <c r="AB1508">
        <v>48</v>
      </c>
      <c r="AC1508">
        <v>10</v>
      </c>
      <c r="AD1508">
        <v>3024000</v>
      </c>
      <c r="AE1508" t="s">
        <v>6025</v>
      </c>
      <c r="AF1508" s="1">
        <v>46203</v>
      </c>
      <c r="AG1508" t="s">
        <v>6783</v>
      </c>
      <c r="AH1508" t="s">
        <v>6027</v>
      </c>
      <c r="AI1508" t="s">
        <v>6028</v>
      </c>
      <c r="AJ1508" t="s">
        <v>6924</v>
      </c>
      <c r="AK1508">
        <v>76000</v>
      </c>
      <c r="AL1508">
        <v>9431.6</v>
      </c>
      <c r="AM1508">
        <v>66568.399999999994</v>
      </c>
      <c r="AN1508">
        <v>63000</v>
      </c>
      <c r="AO1508">
        <v>3568.4</v>
      </c>
      <c r="AP1508">
        <v>5.3600000000000002E-2</v>
      </c>
    </row>
    <row r="1509" spans="1:42" hidden="1" x14ac:dyDescent="0.35">
      <c r="A1509" t="s">
        <v>2329</v>
      </c>
      <c r="B1509" s="1">
        <v>45607</v>
      </c>
      <c r="C1509" t="s">
        <v>1195</v>
      </c>
      <c r="D1509" t="s">
        <v>95</v>
      </c>
      <c r="E1509">
        <v>2</v>
      </c>
      <c r="F1509" t="s">
        <v>24</v>
      </c>
      <c r="G1509" t="s">
        <v>67</v>
      </c>
      <c r="H1509" t="s">
        <v>32</v>
      </c>
      <c r="I1509" t="s">
        <v>33</v>
      </c>
      <c r="J1509" t="s">
        <v>50</v>
      </c>
      <c r="K1509">
        <v>2024</v>
      </c>
      <c r="L1509" t="s">
        <v>51</v>
      </c>
      <c r="M1509" t="s">
        <v>5948</v>
      </c>
      <c r="N1509" t="s">
        <v>5949</v>
      </c>
      <c r="O1509" t="s">
        <v>5950</v>
      </c>
      <c r="P1509" t="s">
        <v>5951</v>
      </c>
      <c r="Q1509" t="s">
        <v>5952</v>
      </c>
      <c r="R1509">
        <v>2900</v>
      </c>
      <c r="S1509">
        <v>3800</v>
      </c>
      <c r="T1509">
        <v>0.23680000000000001</v>
      </c>
      <c r="U1509" t="s">
        <v>5940</v>
      </c>
      <c r="V1509">
        <v>12</v>
      </c>
      <c r="W1509" s="1">
        <v>45359</v>
      </c>
      <c r="X1509" t="s">
        <v>5894</v>
      </c>
      <c r="Y1509">
        <v>220</v>
      </c>
      <c r="Z1509">
        <v>49</v>
      </c>
      <c r="AA1509">
        <v>227</v>
      </c>
      <c r="AB1509">
        <v>23</v>
      </c>
      <c r="AC1509">
        <v>10</v>
      </c>
      <c r="AD1509">
        <v>66700</v>
      </c>
      <c r="AE1509" t="s">
        <v>6025</v>
      </c>
      <c r="AF1509" s="1">
        <v>46203</v>
      </c>
      <c r="AG1509" t="s">
        <v>6559</v>
      </c>
      <c r="AH1509" t="s">
        <v>6027</v>
      </c>
      <c r="AI1509" t="s">
        <v>6028</v>
      </c>
      <c r="AJ1509" t="s">
        <v>6925</v>
      </c>
      <c r="AK1509">
        <v>7600</v>
      </c>
      <c r="AL1509">
        <v>505.4</v>
      </c>
      <c r="AM1509">
        <v>7094.6</v>
      </c>
      <c r="AN1509">
        <v>5800</v>
      </c>
      <c r="AO1509">
        <v>1294.5999999999999</v>
      </c>
      <c r="AP1509">
        <v>0.1825</v>
      </c>
    </row>
    <row r="1510" spans="1:42" x14ac:dyDescent="0.35">
      <c r="A1510" t="s">
        <v>2330</v>
      </c>
      <c r="B1510" s="1">
        <v>45396</v>
      </c>
      <c r="C1510" t="s">
        <v>1857</v>
      </c>
      <c r="D1510" t="s">
        <v>42</v>
      </c>
      <c r="E1510">
        <v>1</v>
      </c>
      <c r="F1510" t="s">
        <v>128</v>
      </c>
      <c r="G1510" t="s">
        <v>31</v>
      </c>
      <c r="H1510" t="s">
        <v>32</v>
      </c>
      <c r="I1510" t="s">
        <v>33</v>
      </c>
      <c r="J1510" t="s">
        <v>44</v>
      </c>
      <c r="K1510">
        <v>2024</v>
      </c>
      <c r="L1510" t="s">
        <v>35</v>
      </c>
      <c r="M1510" t="s">
        <v>5897</v>
      </c>
      <c r="N1510" t="s">
        <v>5889</v>
      </c>
      <c r="O1510" t="s">
        <v>5898</v>
      </c>
      <c r="P1510" t="s">
        <v>5899</v>
      </c>
      <c r="Q1510" t="s">
        <v>5900</v>
      </c>
      <c r="R1510">
        <v>31000</v>
      </c>
      <c r="S1510">
        <v>38000</v>
      </c>
      <c r="T1510">
        <v>0.1842</v>
      </c>
      <c r="U1510" t="s">
        <v>5901</v>
      </c>
      <c r="V1510">
        <v>12</v>
      </c>
      <c r="W1510" s="1">
        <v>45246</v>
      </c>
      <c r="X1510" t="s">
        <v>5894</v>
      </c>
      <c r="Y1510">
        <v>278</v>
      </c>
      <c r="Z1510">
        <v>80</v>
      </c>
      <c r="AA1510">
        <v>346</v>
      </c>
      <c r="AB1510">
        <v>0</v>
      </c>
      <c r="AC1510">
        <v>10</v>
      </c>
      <c r="AD1510">
        <v>0</v>
      </c>
      <c r="AE1510" t="s">
        <v>6029</v>
      </c>
      <c r="AF1510" s="1">
        <v>46203</v>
      </c>
      <c r="AG1510" t="s">
        <v>6671</v>
      </c>
      <c r="AH1510" t="s">
        <v>6027</v>
      </c>
      <c r="AI1510" t="s">
        <v>6028</v>
      </c>
      <c r="AJ1510" t="s">
        <v>6924</v>
      </c>
      <c r="AK1510">
        <v>38000</v>
      </c>
      <c r="AL1510">
        <v>2606.8000000000002</v>
      </c>
      <c r="AM1510">
        <v>35393.199999999997</v>
      </c>
      <c r="AN1510">
        <v>31000</v>
      </c>
      <c r="AO1510">
        <v>4393.2</v>
      </c>
      <c r="AP1510">
        <v>0.1241</v>
      </c>
    </row>
    <row r="1511" spans="1:42" hidden="1" x14ac:dyDescent="0.35">
      <c r="A1511" t="s">
        <v>2331</v>
      </c>
      <c r="B1511" s="1">
        <v>45374</v>
      </c>
      <c r="C1511" t="s">
        <v>1796</v>
      </c>
      <c r="D1511" t="s">
        <v>180</v>
      </c>
      <c r="E1511">
        <v>1</v>
      </c>
      <c r="F1511" t="s">
        <v>30</v>
      </c>
      <c r="G1511" t="s">
        <v>16</v>
      </c>
      <c r="H1511" t="s">
        <v>32</v>
      </c>
      <c r="I1511" t="s">
        <v>18</v>
      </c>
      <c r="J1511" t="s">
        <v>39</v>
      </c>
      <c r="K1511">
        <v>2024</v>
      </c>
      <c r="L1511" t="s">
        <v>20</v>
      </c>
      <c r="M1511" t="s">
        <v>5956</v>
      </c>
      <c r="N1511" t="s">
        <v>5949</v>
      </c>
      <c r="O1511" t="s">
        <v>5957</v>
      </c>
      <c r="P1511" t="s">
        <v>5958</v>
      </c>
      <c r="Q1511" t="s">
        <v>5959</v>
      </c>
      <c r="R1511">
        <v>3100</v>
      </c>
      <c r="S1511">
        <v>4200</v>
      </c>
      <c r="T1511">
        <v>0.26190000000000002</v>
      </c>
      <c r="U1511" t="s">
        <v>5909</v>
      </c>
      <c r="V1511">
        <v>12</v>
      </c>
      <c r="W1511" s="1">
        <v>45029</v>
      </c>
      <c r="X1511" t="s">
        <v>5894</v>
      </c>
      <c r="Y1511">
        <v>165</v>
      </c>
      <c r="Z1511">
        <v>119</v>
      </c>
      <c r="AA1511">
        <v>218</v>
      </c>
      <c r="AB1511">
        <v>22</v>
      </c>
      <c r="AC1511">
        <v>10</v>
      </c>
      <c r="AD1511">
        <v>68200</v>
      </c>
      <c r="AE1511" t="s">
        <v>6025</v>
      </c>
      <c r="AF1511" s="1">
        <v>46203</v>
      </c>
      <c r="AG1511" t="s">
        <v>6655</v>
      </c>
      <c r="AH1511" t="s">
        <v>6035</v>
      </c>
      <c r="AI1511" t="s">
        <v>6028</v>
      </c>
      <c r="AJ1511" t="s">
        <v>6924</v>
      </c>
      <c r="AK1511">
        <v>4200</v>
      </c>
      <c r="AL1511">
        <v>93.24</v>
      </c>
      <c r="AM1511">
        <v>4106.76</v>
      </c>
      <c r="AN1511">
        <v>3100</v>
      </c>
      <c r="AO1511">
        <v>1006.76</v>
      </c>
      <c r="AP1511">
        <v>0.24510000000000001</v>
      </c>
    </row>
    <row r="1512" spans="1:42" x14ac:dyDescent="0.35">
      <c r="A1512" t="s">
        <v>2332</v>
      </c>
      <c r="B1512" s="1">
        <v>45416</v>
      </c>
      <c r="C1512" t="s">
        <v>2129</v>
      </c>
      <c r="D1512" t="s">
        <v>54</v>
      </c>
      <c r="E1512">
        <v>1</v>
      </c>
      <c r="F1512" t="s">
        <v>58</v>
      </c>
      <c r="G1512" t="s">
        <v>96</v>
      </c>
      <c r="H1512" t="s">
        <v>32</v>
      </c>
      <c r="I1512" t="s">
        <v>43</v>
      </c>
      <c r="J1512" t="s">
        <v>75</v>
      </c>
      <c r="K1512">
        <v>2024</v>
      </c>
      <c r="L1512" t="s">
        <v>35</v>
      </c>
      <c r="M1512" t="s">
        <v>5888</v>
      </c>
      <c r="N1512" t="s">
        <v>5889</v>
      </c>
      <c r="O1512" t="s">
        <v>5890</v>
      </c>
      <c r="P1512" t="s">
        <v>5891</v>
      </c>
      <c r="Q1512" t="s">
        <v>5892</v>
      </c>
      <c r="R1512">
        <v>52000</v>
      </c>
      <c r="S1512">
        <v>65000</v>
      </c>
      <c r="T1512">
        <v>0.2</v>
      </c>
      <c r="U1512" t="s">
        <v>5893</v>
      </c>
      <c r="V1512">
        <v>12</v>
      </c>
      <c r="W1512" s="1">
        <v>45506</v>
      </c>
      <c r="X1512" t="s">
        <v>5894</v>
      </c>
      <c r="Y1512">
        <v>302</v>
      </c>
      <c r="Z1512">
        <v>109</v>
      </c>
      <c r="AA1512">
        <v>415</v>
      </c>
      <c r="AB1512">
        <v>0</v>
      </c>
      <c r="AC1512">
        <v>10</v>
      </c>
      <c r="AD1512">
        <v>0</v>
      </c>
      <c r="AE1512" t="s">
        <v>6029</v>
      </c>
      <c r="AF1512" s="1">
        <v>46203</v>
      </c>
      <c r="AG1512" t="s">
        <v>6729</v>
      </c>
      <c r="AH1512" t="s">
        <v>6027</v>
      </c>
      <c r="AI1512" t="s">
        <v>6028</v>
      </c>
      <c r="AJ1512" t="s">
        <v>6924</v>
      </c>
      <c r="AK1512">
        <v>65000</v>
      </c>
      <c r="AL1512">
        <v>6253</v>
      </c>
      <c r="AM1512">
        <v>58747</v>
      </c>
      <c r="AN1512">
        <v>52000</v>
      </c>
      <c r="AO1512">
        <v>6747</v>
      </c>
      <c r="AP1512">
        <v>0.1148</v>
      </c>
    </row>
    <row r="1513" spans="1:42" hidden="1" x14ac:dyDescent="0.35">
      <c r="A1513" t="s">
        <v>2333</v>
      </c>
      <c r="B1513" s="1">
        <v>45431</v>
      </c>
      <c r="C1513" t="s">
        <v>492</v>
      </c>
      <c r="D1513" t="s">
        <v>78</v>
      </c>
      <c r="E1513">
        <v>4</v>
      </c>
      <c r="F1513" t="s">
        <v>128</v>
      </c>
      <c r="G1513" t="s">
        <v>96</v>
      </c>
      <c r="H1513" t="s">
        <v>25</v>
      </c>
      <c r="I1513" t="s">
        <v>18</v>
      </c>
      <c r="J1513" t="s">
        <v>75</v>
      </c>
      <c r="K1513">
        <v>2024</v>
      </c>
      <c r="L1513" t="s">
        <v>35</v>
      </c>
      <c r="M1513" t="s">
        <v>5992</v>
      </c>
      <c r="N1513" t="s">
        <v>5989</v>
      </c>
      <c r="O1513" t="s">
        <v>5993</v>
      </c>
      <c r="P1513" t="s">
        <v>5899</v>
      </c>
      <c r="Q1513" t="s">
        <v>5994</v>
      </c>
      <c r="R1513">
        <v>850</v>
      </c>
      <c r="S1513">
        <v>1200</v>
      </c>
      <c r="T1513">
        <v>0.29170000000000001</v>
      </c>
      <c r="U1513" t="s">
        <v>5901</v>
      </c>
      <c r="V1513">
        <v>6</v>
      </c>
      <c r="W1513" s="1">
        <v>45066</v>
      </c>
      <c r="X1513" t="s">
        <v>5894</v>
      </c>
      <c r="Y1513">
        <v>275</v>
      </c>
      <c r="Z1513">
        <v>92</v>
      </c>
      <c r="AA1513">
        <v>285</v>
      </c>
      <c r="AB1513">
        <v>78</v>
      </c>
      <c r="AC1513">
        <v>10</v>
      </c>
      <c r="AD1513">
        <v>66300</v>
      </c>
      <c r="AE1513" t="s">
        <v>6025</v>
      </c>
      <c r="AF1513" s="1">
        <v>46203</v>
      </c>
      <c r="AG1513" t="s">
        <v>6301</v>
      </c>
      <c r="AH1513" t="s">
        <v>6035</v>
      </c>
      <c r="AI1513" t="s">
        <v>6028</v>
      </c>
      <c r="AJ1513" t="s">
        <v>6924</v>
      </c>
      <c r="AK1513">
        <v>4800</v>
      </c>
      <c r="AL1513">
        <v>294.24</v>
      </c>
      <c r="AM1513">
        <v>4505.76</v>
      </c>
      <c r="AN1513">
        <v>3400</v>
      </c>
      <c r="AO1513">
        <v>1105.76</v>
      </c>
      <c r="AP1513">
        <v>0.24540000000000001</v>
      </c>
    </row>
    <row r="1514" spans="1:42" hidden="1" x14ac:dyDescent="0.35">
      <c r="A1514" t="s">
        <v>2334</v>
      </c>
      <c r="B1514" s="1">
        <v>45578</v>
      </c>
      <c r="C1514" t="s">
        <v>779</v>
      </c>
      <c r="D1514" t="s">
        <v>173</v>
      </c>
      <c r="E1514">
        <v>2</v>
      </c>
      <c r="F1514" t="s">
        <v>66</v>
      </c>
      <c r="G1514" t="s">
        <v>67</v>
      </c>
      <c r="H1514" t="s">
        <v>25</v>
      </c>
      <c r="I1514" t="s">
        <v>43</v>
      </c>
      <c r="J1514" t="s">
        <v>55</v>
      </c>
      <c r="K1514">
        <v>2024</v>
      </c>
      <c r="L1514" t="s">
        <v>51</v>
      </c>
      <c r="M1514" t="s">
        <v>5904</v>
      </c>
      <c r="N1514" t="s">
        <v>5889</v>
      </c>
      <c r="O1514" t="s">
        <v>5898</v>
      </c>
      <c r="P1514" t="s">
        <v>5899</v>
      </c>
      <c r="Q1514" t="s">
        <v>5905</v>
      </c>
      <c r="R1514">
        <v>12500</v>
      </c>
      <c r="S1514">
        <v>15500</v>
      </c>
      <c r="T1514">
        <v>0.19350000000000001</v>
      </c>
      <c r="U1514" t="s">
        <v>5901</v>
      </c>
      <c r="V1514">
        <v>12</v>
      </c>
      <c r="W1514" s="1">
        <v>45140</v>
      </c>
      <c r="X1514" t="s">
        <v>5894</v>
      </c>
      <c r="Y1514">
        <v>313</v>
      </c>
      <c r="Z1514">
        <v>58</v>
      </c>
      <c r="AA1514">
        <v>294</v>
      </c>
      <c r="AB1514">
        <v>65</v>
      </c>
      <c r="AC1514">
        <v>10</v>
      </c>
      <c r="AD1514">
        <v>812500</v>
      </c>
      <c r="AE1514" t="s">
        <v>6025</v>
      </c>
      <c r="AF1514" s="1">
        <v>46203</v>
      </c>
      <c r="AG1514" t="s">
        <v>6100</v>
      </c>
      <c r="AH1514" t="s">
        <v>6027</v>
      </c>
      <c r="AI1514" t="s">
        <v>6028</v>
      </c>
      <c r="AJ1514" t="s">
        <v>6925</v>
      </c>
      <c r="AK1514">
        <v>31000</v>
      </c>
      <c r="AL1514">
        <v>1782.5</v>
      </c>
      <c r="AM1514">
        <v>29217.5</v>
      </c>
      <c r="AN1514">
        <v>25000</v>
      </c>
      <c r="AO1514">
        <v>4217.5</v>
      </c>
      <c r="AP1514">
        <v>0.14430000000000001</v>
      </c>
    </row>
    <row r="1515" spans="1:42" x14ac:dyDescent="0.35">
      <c r="A1515" t="s">
        <v>2335</v>
      </c>
      <c r="B1515" s="1">
        <v>45384</v>
      </c>
      <c r="C1515" t="s">
        <v>480</v>
      </c>
      <c r="D1515" t="s">
        <v>54</v>
      </c>
      <c r="E1515">
        <v>1</v>
      </c>
      <c r="F1515" t="s">
        <v>24</v>
      </c>
      <c r="G1515" t="s">
        <v>31</v>
      </c>
      <c r="H1515" t="s">
        <v>32</v>
      </c>
      <c r="I1515" t="s">
        <v>33</v>
      </c>
      <c r="J1515" t="s">
        <v>44</v>
      </c>
      <c r="K1515">
        <v>2024</v>
      </c>
      <c r="L1515" t="s">
        <v>35</v>
      </c>
      <c r="M1515" t="s">
        <v>5888</v>
      </c>
      <c r="N1515" t="s">
        <v>5889</v>
      </c>
      <c r="O1515" t="s">
        <v>5890</v>
      </c>
      <c r="P1515" t="s">
        <v>5891</v>
      </c>
      <c r="Q1515" t="s">
        <v>5892</v>
      </c>
      <c r="R1515">
        <v>52000</v>
      </c>
      <c r="S1515">
        <v>65000</v>
      </c>
      <c r="T1515">
        <v>0.2</v>
      </c>
      <c r="U1515" t="s">
        <v>5893</v>
      </c>
      <c r="V1515">
        <v>12</v>
      </c>
      <c r="W1515" s="1">
        <v>45506</v>
      </c>
      <c r="X1515" t="s">
        <v>5894</v>
      </c>
      <c r="Y1515">
        <v>302</v>
      </c>
      <c r="Z1515">
        <v>109</v>
      </c>
      <c r="AA1515">
        <v>415</v>
      </c>
      <c r="AB1515">
        <v>0</v>
      </c>
      <c r="AC1515">
        <v>10</v>
      </c>
      <c r="AD1515">
        <v>0</v>
      </c>
      <c r="AE1515" t="s">
        <v>6029</v>
      </c>
      <c r="AF1515" s="1">
        <v>46203</v>
      </c>
      <c r="AG1515" t="s">
        <v>6154</v>
      </c>
      <c r="AH1515" t="s">
        <v>6035</v>
      </c>
      <c r="AI1515" t="s">
        <v>6028</v>
      </c>
      <c r="AJ1515" t="s">
        <v>6924</v>
      </c>
      <c r="AK1515">
        <v>65000</v>
      </c>
      <c r="AL1515">
        <v>4784</v>
      </c>
      <c r="AM1515">
        <v>60216</v>
      </c>
      <c r="AN1515">
        <v>52000</v>
      </c>
      <c r="AO1515">
        <v>8216</v>
      </c>
      <c r="AP1515">
        <v>0.13639999999999999</v>
      </c>
    </row>
    <row r="1516" spans="1:42" hidden="1" x14ac:dyDescent="0.35">
      <c r="A1516" t="s">
        <v>2336</v>
      </c>
      <c r="B1516" s="1">
        <v>45384</v>
      </c>
      <c r="C1516" t="s">
        <v>1814</v>
      </c>
      <c r="D1516" t="s">
        <v>377</v>
      </c>
      <c r="E1516">
        <v>2</v>
      </c>
      <c r="F1516" t="s">
        <v>24</v>
      </c>
      <c r="G1516" t="s">
        <v>71</v>
      </c>
      <c r="H1516" t="s">
        <v>17</v>
      </c>
      <c r="I1516" t="s">
        <v>33</v>
      </c>
      <c r="J1516" t="s">
        <v>44</v>
      </c>
      <c r="K1516">
        <v>2024</v>
      </c>
      <c r="L1516" t="s">
        <v>35</v>
      </c>
      <c r="M1516" t="s">
        <v>6007</v>
      </c>
      <c r="N1516" t="s">
        <v>5889</v>
      </c>
      <c r="O1516" t="s">
        <v>6008</v>
      </c>
      <c r="P1516" t="s">
        <v>5899</v>
      </c>
      <c r="Q1516" t="s">
        <v>6009</v>
      </c>
      <c r="R1516">
        <v>12000</v>
      </c>
      <c r="S1516">
        <v>15000</v>
      </c>
      <c r="T1516">
        <v>0.2</v>
      </c>
      <c r="U1516" t="s">
        <v>5901</v>
      </c>
      <c r="V1516">
        <v>12</v>
      </c>
      <c r="W1516" s="1">
        <v>45557</v>
      </c>
      <c r="X1516" t="s">
        <v>5894</v>
      </c>
      <c r="Y1516">
        <v>118</v>
      </c>
      <c r="Z1516">
        <v>87</v>
      </c>
      <c r="AA1516">
        <v>209</v>
      </c>
      <c r="AB1516">
        <v>10</v>
      </c>
      <c r="AC1516">
        <v>10</v>
      </c>
      <c r="AD1516">
        <v>120000</v>
      </c>
      <c r="AE1516" t="s">
        <v>6025</v>
      </c>
      <c r="AF1516" s="1">
        <v>46203</v>
      </c>
      <c r="AG1516" t="s">
        <v>6658</v>
      </c>
      <c r="AH1516" t="s">
        <v>6035</v>
      </c>
      <c r="AI1516" t="s">
        <v>6028</v>
      </c>
      <c r="AJ1516" t="s">
        <v>6924</v>
      </c>
      <c r="AK1516">
        <v>30000</v>
      </c>
      <c r="AL1516">
        <v>3123</v>
      </c>
      <c r="AM1516">
        <v>26877</v>
      </c>
      <c r="AN1516">
        <v>24000</v>
      </c>
      <c r="AO1516">
        <v>2877</v>
      </c>
      <c r="AP1516">
        <v>0.107</v>
      </c>
    </row>
    <row r="1517" spans="1:42" hidden="1" x14ac:dyDescent="0.35">
      <c r="A1517" t="s">
        <v>2337</v>
      </c>
      <c r="B1517" s="1">
        <v>45498</v>
      </c>
      <c r="C1517" t="s">
        <v>831</v>
      </c>
      <c r="D1517" t="s">
        <v>70</v>
      </c>
      <c r="E1517">
        <v>1</v>
      </c>
      <c r="F1517" t="s">
        <v>24</v>
      </c>
      <c r="G1517" t="s">
        <v>96</v>
      </c>
      <c r="H1517" t="s">
        <v>25</v>
      </c>
      <c r="I1517" t="s">
        <v>26</v>
      </c>
      <c r="J1517" t="s">
        <v>97</v>
      </c>
      <c r="K1517">
        <v>2024</v>
      </c>
      <c r="L1517" t="s">
        <v>60</v>
      </c>
      <c r="M1517" t="s">
        <v>5970</v>
      </c>
      <c r="N1517" t="s">
        <v>5949</v>
      </c>
      <c r="O1517" t="s">
        <v>5971</v>
      </c>
      <c r="P1517" t="s">
        <v>5922</v>
      </c>
      <c r="Q1517" t="s">
        <v>5972</v>
      </c>
      <c r="R1517">
        <v>9500</v>
      </c>
      <c r="S1517">
        <v>12000</v>
      </c>
      <c r="T1517">
        <v>0.20830000000000001</v>
      </c>
      <c r="U1517" t="s">
        <v>5920</v>
      </c>
      <c r="V1517">
        <v>12</v>
      </c>
      <c r="W1517" s="1">
        <v>44840</v>
      </c>
      <c r="X1517" t="s">
        <v>5894</v>
      </c>
      <c r="Y1517">
        <v>160</v>
      </c>
      <c r="Z1517">
        <v>82</v>
      </c>
      <c r="AA1517">
        <v>171</v>
      </c>
      <c r="AB1517">
        <v>27</v>
      </c>
      <c r="AC1517">
        <v>10</v>
      </c>
      <c r="AD1517">
        <v>256500</v>
      </c>
      <c r="AE1517" t="s">
        <v>6025</v>
      </c>
      <c r="AF1517" s="1">
        <v>46203</v>
      </c>
      <c r="AG1517" t="s">
        <v>6457</v>
      </c>
      <c r="AH1517" t="s">
        <v>6035</v>
      </c>
      <c r="AI1517" t="s">
        <v>6028</v>
      </c>
      <c r="AJ1517" t="s">
        <v>6925</v>
      </c>
      <c r="AK1517">
        <v>12000</v>
      </c>
      <c r="AL1517">
        <v>1200</v>
      </c>
      <c r="AM1517">
        <v>10800</v>
      </c>
      <c r="AN1517">
        <v>9500</v>
      </c>
      <c r="AO1517">
        <v>1300</v>
      </c>
      <c r="AP1517">
        <v>0.12039999999999999</v>
      </c>
    </row>
    <row r="1518" spans="1:42" hidden="1" x14ac:dyDescent="0.35">
      <c r="A1518" t="s">
        <v>2338</v>
      </c>
      <c r="B1518" s="1">
        <v>45579</v>
      </c>
      <c r="C1518" t="s">
        <v>961</v>
      </c>
      <c r="D1518" t="s">
        <v>377</v>
      </c>
      <c r="E1518">
        <v>1</v>
      </c>
      <c r="F1518" t="s">
        <v>30</v>
      </c>
      <c r="G1518" t="s">
        <v>67</v>
      </c>
      <c r="H1518" t="s">
        <v>25</v>
      </c>
      <c r="I1518" t="s">
        <v>43</v>
      </c>
      <c r="J1518" t="s">
        <v>55</v>
      </c>
      <c r="K1518">
        <v>2024</v>
      </c>
      <c r="L1518" t="s">
        <v>51</v>
      </c>
      <c r="M1518" t="s">
        <v>6007</v>
      </c>
      <c r="N1518" t="s">
        <v>5889</v>
      </c>
      <c r="O1518" t="s">
        <v>6008</v>
      </c>
      <c r="P1518" t="s">
        <v>5899</v>
      </c>
      <c r="Q1518" t="s">
        <v>6009</v>
      </c>
      <c r="R1518">
        <v>12000</v>
      </c>
      <c r="S1518">
        <v>15000</v>
      </c>
      <c r="T1518">
        <v>0.2</v>
      </c>
      <c r="U1518" t="s">
        <v>5901</v>
      </c>
      <c r="V1518">
        <v>12</v>
      </c>
      <c r="W1518" s="1">
        <v>45557</v>
      </c>
      <c r="X1518" t="s">
        <v>5894</v>
      </c>
      <c r="Y1518">
        <v>118</v>
      </c>
      <c r="Z1518">
        <v>87</v>
      </c>
      <c r="AA1518">
        <v>209</v>
      </c>
      <c r="AB1518">
        <v>10</v>
      </c>
      <c r="AC1518">
        <v>10</v>
      </c>
      <c r="AD1518">
        <v>120000</v>
      </c>
      <c r="AE1518" t="s">
        <v>6025</v>
      </c>
      <c r="AF1518" s="1">
        <v>46203</v>
      </c>
      <c r="AG1518" t="s">
        <v>6499</v>
      </c>
      <c r="AH1518" t="s">
        <v>6027</v>
      </c>
      <c r="AI1518" t="s">
        <v>6028</v>
      </c>
      <c r="AJ1518" t="s">
        <v>6925</v>
      </c>
      <c r="AK1518">
        <v>15000</v>
      </c>
      <c r="AL1518">
        <v>1671</v>
      </c>
      <c r="AM1518">
        <v>13329</v>
      </c>
      <c r="AN1518">
        <v>12000</v>
      </c>
      <c r="AO1518">
        <v>1329</v>
      </c>
      <c r="AP1518">
        <v>9.9699999999999997E-2</v>
      </c>
    </row>
    <row r="1519" spans="1:42" hidden="1" x14ac:dyDescent="0.35">
      <c r="A1519" t="s">
        <v>2339</v>
      </c>
      <c r="B1519" s="1">
        <v>45553</v>
      </c>
      <c r="C1519" t="s">
        <v>761</v>
      </c>
      <c r="D1519" t="s">
        <v>221</v>
      </c>
      <c r="E1519">
        <v>1</v>
      </c>
      <c r="F1519" t="s">
        <v>24</v>
      </c>
      <c r="G1519" t="s">
        <v>16</v>
      </c>
      <c r="H1519" t="s">
        <v>32</v>
      </c>
      <c r="I1519" t="s">
        <v>43</v>
      </c>
      <c r="J1519" t="s">
        <v>109</v>
      </c>
      <c r="K1519">
        <v>2024</v>
      </c>
      <c r="L1519" t="s">
        <v>60</v>
      </c>
      <c r="M1519" t="s">
        <v>5966</v>
      </c>
      <c r="N1519" t="s">
        <v>5967</v>
      </c>
      <c r="O1519" t="s">
        <v>5968</v>
      </c>
      <c r="P1519" t="s">
        <v>5899</v>
      </c>
      <c r="Q1519" t="s">
        <v>5969</v>
      </c>
      <c r="R1519">
        <v>11500</v>
      </c>
      <c r="S1519">
        <v>14500</v>
      </c>
      <c r="T1519">
        <v>0.2069</v>
      </c>
      <c r="U1519" t="s">
        <v>5901</v>
      </c>
      <c r="V1519">
        <v>12</v>
      </c>
      <c r="W1519" s="1">
        <v>44903</v>
      </c>
      <c r="X1519" t="s">
        <v>5894</v>
      </c>
      <c r="Y1519">
        <v>217</v>
      </c>
      <c r="Z1519">
        <v>53</v>
      </c>
      <c r="AA1519">
        <v>253</v>
      </c>
      <c r="AB1519">
        <v>61</v>
      </c>
      <c r="AC1519">
        <v>10</v>
      </c>
      <c r="AD1519">
        <v>701500</v>
      </c>
      <c r="AE1519" t="s">
        <v>6025</v>
      </c>
      <c r="AF1519" s="1">
        <v>46203</v>
      </c>
      <c r="AG1519" t="s">
        <v>6431</v>
      </c>
      <c r="AH1519" t="s">
        <v>6035</v>
      </c>
      <c r="AI1519" t="s">
        <v>6028</v>
      </c>
      <c r="AJ1519" t="s">
        <v>6925</v>
      </c>
      <c r="AK1519">
        <v>14500</v>
      </c>
      <c r="AL1519">
        <v>752.55</v>
      </c>
      <c r="AM1519">
        <v>13747.45</v>
      </c>
      <c r="AN1519">
        <v>11500</v>
      </c>
      <c r="AO1519">
        <v>2247.4499999999998</v>
      </c>
      <c r="AP1519">
        <v>0.16350000000000001</v>
      </c>
    </row>
    <row r="1520" spans="1:42" hidden="1" x14ac:dyDescent="0.35">
      <c r="A1520" t="s">
        <v>2340</v>
      </c>
      <c r="B1520" s="1">
        <v>45450</v>
      </c>
      <c r="C1520" t="s">
        <v>1878</v>
      </c>
      <c r="D1520" t="s">
        <v>173</v>
      </c>
      <c r="E1520">
        <v>1</v>
      </c>
      <c r="F1520" t="s">
        <v>24</v>
      </c>
      <c r="G1520" t="s">
        <v>16</v>
      </c>
      <c r="H1520" t="s">
        <v>32</v>
      </c>
      <c r="I1520" t="s">
        <v>18</v>
      </c>
      <c r="J1520" t="s">
        <v>34</v>
      </c>
      <c r="K1520">
        <v>2024</v>
      </c>
      <c r="L1520" t="s">
        <v>35</v>
      </c>
      <c r="M1520" t="s">
        <v>5904</v>
      </c>
      <c r="N1520" t="s">
        <v>5889</v>
      </c>
      <c r="O1520" t="s">
        <v>5898</v>
      </c>
      <c r="P1520" t="s">
        <v>5899</v>
      </c>
      <c r="Q1520" t="s">
        <v>5905</v>
      </c>
      <c r="R1520">
        <v>12500</v>
      </c>
      <c r="S1520">
        <v>15500</v>
      </c>
      <c r="T1520">
        <v>0.19350000000000001</v>
      </c>
      <c r="U1520" t="s">
        <v>5901</v>
      </c>
      <c r="V1520">
        <v>12</v>
      </c>
      <c r="W1520" s="1">
        <v>45140</v>
      </c>
      <c r="X1520" t="s">
        <v>5894</v>
      </c>
      <c r="Y1520">
        <v>313</v>
      </c>
      <c r="Z1520">
        <v>58</v>
      </c>
      <c r="AA1520">
        <v>294</v>
      </c>
      <c r="AB1520">
        <v>65</v>
      </c>
      <c r="AC1520">
        <v>10</v>
      </c>
      <c r="AD1520">
        <v>812500</v>
      </c>
      <c r="AE1520" t="s">
        <v>6025</v>
      </c>
      <c r="AF1520" s="1">
        <v>46203</v>
      </c>
      <c r="AG1520" t="s">
        <v>6675</v>
      </c>
      <c r="AH1520" t="s">
        <v>6035</v>
      </c>
      <c r="AI1520" t="s">
        <v>6028</v>
      </c>
      <c r="AJ1520" t="s">
        <v>6924</v>
      </c>
      <c r="AK1520">
        <v>15500</v>
      </c>
      <c r="AL1520">
        <v>1488</v>
      </c>
      <c r="AM1520">
        <v>14012</v>
      </c>
      <c r="AN1520">
        <v>12500</v>
      </c>
      <c r="AO1520">
        <v>1512</v>
      </c>
      <c r="AP1520">
        <v>0.1079</v>
      </c>
    </row>
    <row r="1521" spans="1:42" hidden="1" x14ac:dyDescent="0.35">
      <c r="A1521" t="s">
        <v>2341</v>
      </c>
      <c r="B1521" s="1">
        <v>45614</v>
      </c>
      <c r="C1521" t="s">
        <v>1824</v>
      </c>
      <c r="D1521" t="s">
        <v>200</v>
      </c>
      <c r="E1521">
        <v>1</v>
      </c>
      <c r="F1521" t="s">
        <v>128</v>
      </c>
      <c r="G1521" t="s">
        <v>16</v>
      </c>
      <c r="H1521" t="s">
        <v>17</v>
      </c>
      <c r="I1521" t="s">
        <v>18</v>
      </c>
      <c r="J1521" t="s">
        <v>50</v>
      </c>
      <c r="K1521">
        <v>2024</v>
      </c>
      <c r="L1521" t="s">
        <v>51</v>
      </c>
      <c r="M1521" t="s">
        <v>5960</v>
      </c>
      <c r="N1521" t="s">
        <v>5949</v>
      </c>
      <c r="O1521" t="s">
        <v>5961</v>
      </c>
      <c r="P1521" t="s">
        <v>5951</v>
      </c>
      <c r="Q1521" t="s">
        <v>5962</v>
      </c>
      <c r="R1521">
        <v>2100</v>
      </c>
      <c r="S1521">
        <v>2800</v>
      </c>
      <c r="T1521">
        <v>0.25</v>
      </c>
      <c r="U1521" t="s">
        <v>5940</v>
      </c>
      <c r="V1521">
        <v>12</v>
      </c>
      <c r="W1521" s="1">
        <v>45378</v>
      </c>
      <c r="X1521" t="s">
        <v>5894</v>
      </c>
      <c r="Y1521">
        <v>198</v>
      </c>
      <c r="Z1521">
        <v>79</v>
      </c>
      <c r="AA1521">
        <v>243</v>
      </c>
      <c r="AB1521">
        <v>87</v>
      </c>
      <c r="AC1521">
        <v>10</v>
      </c>
      <c r="AD1521">
        <v>182700</v>
      </c>
      <c r="AE1521" t="s">
        <v>6025</v>
      </c>
      <c r="AF1521" s="1">
        <v>46203</v>
      </c>
      <c r="AG1521" t="s">
        <v>6662</v>
      </c>
      <c r="AH1521" t="s">
        <v>6027</v>
      </c>
      <c r="AI1521" t="s">
        <v>6028</v>
      </c>
      <c r="AJ1521" t="s">
        <v>6925</v>
      </c>
      <c r="AK1521">
        <v>2800</v>
      </c>
      <c r="AL1521">
        <v>199.08</v>
      </c>
      <c r="AM1521">
        <v>2600.92</v>
      </c>
      <c r="AN1521">
        <v>2100</v>
      </c>
      <c r="AO1521">
        <v>500.92</v>
      </c>
      <c r="AP1521">
        <v>0.19259999999999999</v>
      </c>
    </row>
    <row r="1522" spans="1:42" x14ac:dyDescent="0.35">
      <c r="A1522" t="s">
        <v>2342</v>
      </c>
      <c r="B1522" s="1">
        <v>45501</v>
      </c>
      <c r="C1522" t="s">
        <v>837</v>
      </c>
      <c r="D1522" t="s">
        <v>42</v>
      </c>
      <c r="E1522">
        <v>2</v>
      </c>
      <c r="F1522" t="s">
        <v>30</v>
      </c>
      <c r="G1522" t="s">
        <v>16</v>
      </c>
      <c r="H1522" t="s">
        <v>25</v>
      </c>
      <c r="I1522" t="s">
        <v>43</v>
      </c>
      <c r="J1522" t="s">
        <v>97</v>
      </c>
      <c r="K1522">
        <v>2024</v>
      </c>
      <c r="L1522" t="s">
        <v>60</v>
      </c>
      <c r="M1522" t="s">
        <v>5897</v>
      </c>
      <c r="N1522" t="s">
        <v>5889</v>
      </c>
      <c r="O1522" t="s">
        <v>5898</v>
      </c>
      <c r="P1522" t="s">
        <v>5899</v>
      </c>
      <c r="Q1522" t="s">
        <v>5900</v>
      </c>
      <c r="R1522">
        <v>31000</v>
      </c>
      <c r="S1522">
        <v>38000</v>
      </c>
      <c r="T1522">
        <v>0.1842</v>
      </c>
      <c r="U1522" t="s">
        <v>5901</v>
      </c>
      <c r="V1522">
        <v>12</v>
      </c>
      <c r="W1522" s="1">
        <v>45246</v>
      </c>
      <c r="X1522" t="s">
        <v>5894</v>
      </c>
      <c r="Y1522">
        <v>278</v>
      </c>
      <c r="Z1522">
        <v>80</v>
      </c>
      <c r="AA1522">
        <v>346</v>
      </c>
      <c r="AB1522">
        <v>0</v>
      </c>
      <c r="AC1522">
        <v>10</v>
      </c>
      <c r="AD1522">
        <v>0</v>
      </c>
      <c r="AE1522" t="s">
        <v>6029</v>
      </c>
      <c r="AF1522" s="1">
        <v>46203</v>
      </c>
      <c r="AG1522" t="s">
        <v>6388</v>
      </c>
      <c r="AH1522" t="s">
        <v>6035</v>
      </c>
      <c r="AI1522" t="s">
        <v>6028</v>
      </c>
      <c r="AJ1522" t="s">
        <v>6925</v>
      </c>
      <c r="AK1522">
        <v>76000</v>
      </c>
      <c r="AL1522">
        <v>9591.2000000000007</v>
      </c>
      <c r="AM1522">
        <v>66408.800000000003</v>
      </c>
      <c r="AN1522">
        <v>62000</v>
      </c>
      <c r="AO1522">
        <v>4408.8</v>
      </c>
      <c r="AP1522">
        <v>6.6400000000000001E-2</v>
      </c>
    </row>
    <row r="1523" spans="1:42" hidden="1" x14ac:dyDescent="0.35">
      <c r="A1523" t="s">
        <v>2343</v>
      </c>
      <c r="B1523" s="1">
        <v>45319</v>
      </c>
      <c r="C1523" t="s">
        <v>1568</v>
      </c>
      <c r="D1523" t="s">
        <v>216</v>
      </c>
      <c r="E1523">
        <v>1</v>
      </c>
      <c r="F1523" t="s">
        <v>58</v>
      </c>
      <c r="G1523" t="s">
        <v>16</v>
      </c>
      <c r="H1523" t="s">
        <v>17</v>
      </c>
      <c r="I1523" t="s">
        <v>33</v>
      </c>
      <c r="J1523" t="s">
        <v>112</v>
      </c>
      <c r="K1523">
        <v>2024</v>
      </c>
      <c r="L1523" t="s">
        <v>20</v>
      </c>
      <c r="M1523" t="s">
        <v>5999</v>
      </c>
      <c r="N1523" t="s">
        <v>5989</v>
      </c>
      <c r="O1523" t="s">
        <v>6000</v>
      </c>
      <c r="P1523" t="s">
        <v>6001</v>
      </c>
      <c r="Q1523" t="s">
        <v>6002</v>
      </c>
      <c r="R1523">
        <v>300</v>
      </c>
      <c r="S1523">
        <v>500</v>
      </c>
      <c r="T1523">
        <v>0.4</v>
      </c>
      <c r="U1523" t="s">
        <v>5940</v>
      </c>
      <c r="V1523">
        <v>3</v>
      </c>
      <c r="W1523" s="1">
        <v>45115</v>
      </c>
      <c r="X1523" t="s">
        <v>5894</v>
      </c>
      <c r="Y1523">
        <v>197</v>
      </c>
      <c r="Z1523">
        <v>100</v>
      </c>
      <c r="AA1523">
        <v>205</v>
      </c>
      <c r="AB1523">
        <v>66</v>
      </c>
      <c r="AC1523">
        <v>10</v>
      </c>
      <c r="AD1523">
        <v>19800</v>
      </c>
      <c r="AE1523" t="s">
        <v>6025</v>
      </c>
      <c r="AF1523" s="1">
        <v>46203</v>
      </c>
      <c r="AG1523" t="s">
        <v>6589</v>
      </c>
      <c r="AH1523" t="s">
        <v>6027</v>
      </c>
      <c r="AI1523" t="s">
        <v>6028</v>
      </c>
      <c r="AJ1523" t="s">
        <v>6924</v>
      </c>
      <c r="AK1523">
        <v>500</v>
      </c>
      <c r="AL1523">
        <v>57.75</v>
      </c>
      <c r="AM1523">
        <v>442.25</v>
      </c>
      <c r="AN1523">
        <v>300</v>
      </c>
      <c r="AO1523">
        <v>142.25</v>
      </c>
      <c r="AP1523">
        <v>0.32169999999999999</v>
      </c>
    </row>
    <row r="1524" spans="1:42" hidden="1" x14ac:dyDescent="0.35">
      <c r="A1524" t="s">
        <v>2344</v>
      </c>
      <c r="B1524" s="1">
        <v>45350</v>
      </c>
      <c r="C1524" t="s">
        <v>716</v>
      </c>
      <c r="D1524" t="s">
        <v>208</v>
      </c>
      <c r="E1524">
        <v>2</v>
      </c>
      <c r="F1524" t="s">
        <v>24</v>
      </c>
      <c r="G1524" t="s">
        <v>71</v>
      </c>
      <c r="H1524" t="s">
        <v>32</v>
      </c>
      <c r="I1524" t="s">
        <v>43</v>
      </c>
      <c r="J1524" t="s">
        <v>19</v>
      </c>
      <c r="K1524">
        <v>2024</v>
      </c>
      <c r="L1524" t="s">
        <v>20</v>
      </c>
      <c r="M1524" t="s">
        <v>5910</v>
      </c>
      <c r="N1524" t="s">
        <v>5889</v>
      </c>
      <c r="O1524" t="s">
        <v>5898</v>
      </c>
      <c r="P1524" t="s">
        <v>5907</v>
      </c>
      <c r="Q1524" t="s">
        <v>5911</v>
      </c>
      <c r="R1524">
        <v>10500</v>
      </c>
      <c r="S1524">
        <v>13000</v>
      </c>
      <c r="T1524">
        <v>0.1923</v>
      </c>
      <c r="U1524" t="s">
        <v>5909</v>
      </c>
      <c r="V1524">
        <v>12</v>
      </c>
      <c r="W1524" s="1">
        <v>45395</v>
      </c>
      <c r="X1524" t="s">
        <v>5894</v>
      </c>
      <c r="Y1524">
        <v>256</v>
      </c>
      <c r="Z1524">
        <v>119</v>
      </c>
      <c r="AA1524">
        <v>288</v>
      </c>
      <c r="AB1524">
        <v>32</v>
      </c>
      <c r="AC1524">
        <v>10</v>
      </c>
      <c r="AD1524">
        <v>336000</v>
      </c>
      <c r="AE1524" t="s">
        <v>6025</v>
      </c>
      <c r="AF1524" s="1">
        <v>46203</v>
      </c>
      <c r="AG1524" t="s">
        <v>6413</v>
      </c>
      <c r="AH1524" t="s">
        <v>6035</v>
      </c>
      <c r="AI1524" t="s">
        <v>6028</v>
      </c>
      <c r="AJ1524" t="s">
        <v>6924</v>
      </c>
      <c r="AK1524">
        <v>26000</v>
      </c>
      <c r="AL1524">
        <v>2212.6</v>
      </c>
      <c r="AM1524">
        <v>23787.4</v>
      </c>
      <c r="AN1524">
        <v>21000</v>
      </c>
      <c r="AO1524">
        <v>2787.4</v>
      </c>
      <c r="AP1524">
        <v>0.1172</v>
      </c>
    </row>
    <row r="1525" spans="1:42" hidden="1" x14ac:dyDescent="0.35">
      <c r="A1525" t="s">
        <v>2345</v>
      </c>
      <c r="B1525" s="1">
        <v>45392</v>
      </c>
      <c r="C1525" t="s">
        <v>2295</v>
      </c>
      <c r="D1525" t="s">
        <v>14</v>
      </c>
      <c r="E1525">
        <v>3</v>
      </c>
      <c r="F1525" t="s">
        <v>24</v>
      </c>
      <c r="G1525" t="s">
        <v>31</v>
      </c>
      <c r="H1525" t="s">
        <v>17</v>
      </c>
      <c r="I1525" t="s">
        <v>43</v>
      </c>
      <c r="J1525" t="s">
        <v>44</v>
      </c>
      <c r="K1525">
        <v>2024</v>
      </c>
      <c r="L1525" t="s">
        <v>35</v>
      </c>
      <c r="M1525" t="s">
        <v>5934</v>
      </c>
      <c r="N1525" t="s">
        <v>5931</v>
      </c>
      <c r="O1525" t="s">
        <v>5932</v>
      </c>
      <c r="P1525" t="s">
        <v>5891</v>
      </c>
      <c r="Q1525" t="s">
        <v>5935</v>
      </c>
      <c r="R1525">
        <v>10800</v>
      </c>
      <c r="S1525">
        <v>13500</v>
      </c>
      <c r="T1525">
        <v>0.2</v>
      </c>
      <c r="U1525" t="s">
        <v>5893</v>
      </c>
      <c r="V1525">
        <v>12</v>
      </c>
      <c r="W1525" s="1">
        <v>44567</v>
      </c>
      <c r="X1525" t="s">
        <v>5894</v>
      </c>
      <c r="Y1525">
        <v>169</v>
      </c>
      <c r="Z1525">
        <v>68</v>
      </c>
      <c r="AA1525">
        <v>202</v>
      </c>
      <c r="AB1525">
        <v>85</v>
      </c>
      <c r="AC1525">
        <v>10</v>
      </c>
      <c r="AD1525">
        <v>918000</v>
      </c>
      <c r="AE1525" t="s">
        <v>6025</v>
      </c>
      <c r="AF1525" s="1">
        <v>46203</v>
      </c>
      <c r="AG1525" t="s">
        <v>6776</v>
      </c>
      <c r="AH1525" t="s">
        <v>6035</v>
      </c>
      <c r="AI1525" t="s">
        <v>6028</v>
      </c>
      <c r="AJ1525" t="s">
        <v>6924</v>
      </c>
      <c r="AK1525">
        <v>40500</v>
      </c>
      <c r="AL1525">
        <v>5989.95</v>
      </c>
      <c r="AM1525">
        <v>34510.050000000003</v>
      </c>
      <c r="AN1525">
        <v>32400</v>
      </c>
      <c r="AO1525">
        <v>2110.0500000000002</v>
      </c>
      <c r="AP1525">
        <v>6.1100000000000002E-2</v>
      </c>
    </row>
    <row r="1526" spans="1:42" hidden="1" x14ac:dyDescent="0.35">
      <c r="A1526" t="s">
        <v>2346</v>
      </c>
      <c r="B1526" s="1">
        <v>45538</v>
      </c>
      <c r="C1526" t="s">
        <v>1151</v>
      </c>
      <c r="D1526" t="s">
        <v>221</v>
      </c>
      <c r="E1526">
        <v>2</v>
      </c>
      <c r="F1526" t="s">
        <v>58</v>
      </c>
      <c r="G1526" t="s">
        <v>96</v>
      </c>
      <c r="H1526" t="s">
        <v>32</v>
      </c>
      <c r="I1526" t="s">
        <v>43</v>
      </c>
      <c r="J1526" t="s">
        <v>109</v>
      </c>
      <c r="K1526">
        <v>2024</v>
      </c>
      <c r="L1526" t="s">
        <v>60</v>
      </c>
      <c r="M1526" t="s">
        <v>5966</v>
      </c>
      <c r="N1526" t="s">
        <v>5967</v>
      </c>
      <c r="O1526" t="s">
        <v>5968</v>
      </c>
      <c r="P1526" t="s">
        <v>5899</v>
      </c>
      <c r="Q1526" t="s">
        <v>5969</v>
      </c>
      <c r="R1526">
        <v>11500</v>
      </c>
      <c r="S1526">
        <v>14500</v>
      </c>
      <c r="T1526">
        <v>0.2069</v>
      </c>
      <c r="U1526" t="s">
        <v>5901</v>
      </c>
      <c r="V1526">
        <v>12</v>
      </c>
      <c r="W1526" s="1">
        <v>44903</v>
      </c>
      <c r="X1526" t="s">
        <v>5894</v>
      </c>
      <c r="Y1526">
        <v>217</v>
      </c>
      <c r="Z1526">
        <v>53</v>
      </c>
      <c r="AA1526">
        <v>253</v>
      </c>
      <c r="AB1526">
        <v>61</v>
      </c>
      <c r="AC1526">
        <v>10</v>
      </c>
      <c r="AD1526">
        <v>701500</v>
      </c>
      <c r="AE1526" t="s">
        <v>6025</v>
      </c>
      <c r="AF1526" s="1">
        <v>46203</v>
      </c>
      <c r="AG1526" t="s">
        <v>6554</v>
      </c>
      <c r="AH1526" t="s">
        <v>6027</v>
      </c>
      <c r="AI1526" t="s">
        <v>6028</v>
      </c>
      <c r="AJ1526" t="s">
        <v>6925</v>
      </c>
      <c r="AK1526">
        <v>29000</v>
      </c>
      <c r="AL1526">
        <v>3799</v>
      </c>
      <c r="AM1526">
        <v>25201</v>
      </c>
      <c r="AN1526">
        <v>23000</v>
      </c>
      <c r="AO1526">
        <v>2201</v>
      </c>
      <c r="AP1526">
        <v>8.7300000000000003E-2</v>
      </c>
    </row>
    <row r="1527" spans="1:42" hidden="1" x14ac:dyDescent="0.35">
      <c r="A1527" t="s">
        <v>2347</v>
      </c>
      <c r="B1527" s="1">
        <v>45380</v>
      </c>
      <c r="C1527" t="s">
        <v>2244</v>
      </c>
      <c r="D1527" t="s">
        <v>180</v>
      </c>
      <c r="E1527">
        <v>2</v>
      </c>
      <c r="F1527" t="s">
        <v>48</v>
      </c>
      <c r="G1527" t="s">
        <v>16</v>
      </c>
      <c r="H1527" t="s">
        <v>17</v>
      </c>
      <c r="I1527" t="s">
        <v>43</v>
      </c>
      <c r="J1527" t="s">
        <v>39</v>
      </c>
      <c r="K1527">
        <v>2024</v>
      </c>
      <c r="L1527" t="s">
        <v>20</v>
      </c>
      <c r="M1527" t="s">
        <v>5956</v>
      </c>
      <c r="N1527" t="s">
        <v>5949</v>
      </c>
      <c r="O1527" t="s">
        <v>5957</v>
      </c>
      <c r="P1527" t="s">
        <v>5958</v>
      </c>
      <c r="Q1527" t="s">
        <v>5959</v>
      </c>
      <c r="R1527">
        <v>3100</v>
      </c>
      <c r="S1527">
        <v>4200</v>
      </c>
      <c r="T1527">
        <v>0.26190000000000002</v>
      </c>
      <c r="U1527" t="s">
        <v>5909</v>
      </c>
      <c r="V1527">
        <v>12</v>
      </c>
      <c r="W1527" s="1">
        <v>45029</v>
      </c>
      <c r="X1527" t="s">
        <v>5894</v>
      </c>
      <c r="Y1527">
        <v>165</v>
      </c>
      <c r="Z1527">
        <v>119</v>
      </c>
      <c r="AA1527">
        <v>218</v>
      </c>
      <c r="AB1527">
        <v>22</v>
      </c>
      <c r="AC1527">
        <v>10</v>
      </c>
      <c r="AD1527">
        <v>68200</v>
      </c>
      <c r="AE1527" t="s">
        <v>6025</v>
      </c>
      <c r="AF1527" s="1">
        <v>46203</v>
      </c>
      <c r="AG1527" t="s">
        <v>6764</v>
      </c>
      <c r="AH1527" t="s">
        <v>6035</v>
      </c>
      <c r="AI1527" t="s">
        <v>6028</v>
      </c>
      <c r="AJ1527" t="s">
        <v>6924</v>
      </c>
      <c r="AK1527">
        <v>8400</v>
      </c>
      <c r="AL1527">
        <v>450.24</v>
      </c>
      <c r="AM1527">
        <v>7949.76</v>
      </c>
      <c r="AN1527">
        <v>6200</v>
      </c>
      <c r="AO1527">
        <v>1749.76</v>
      </c>
      <c r="AP1527">
        <v>0.22009999999999999</v>
      </c>
    </row>
    <row r="1528" spans="1:42" hidden="1" x14ac:dyDescent="0.35">
      <c r="A1528" t="s">
        <v>2348</v>
      </c>
      <c r="B1528" s="1">
        <v>45611</v>
      </c>
      <c r="C1528" t="s">
        <v>722</v>
      </c>
      <c r="D1528" t="s">
        <v>108</v>
      </c>
      <c r="E1528">
        <v>1</v>
      </c>
      <c r="F1528" t="s">
        <v>30</v>
      </c>
      <c r="G1528" t="s">
        <v>31</v>
      </c>
      <c r="H1528" t="s">
        <v>25</v>
      </c>
      <c r="I1528" t="s">
        <v>26</v>
      </c>
      <c r="J1528" t="s">
        <v>50</v>
      </c>
      <c r="K1528">
        <v>2024</v>
      </c>
      <c r="L1528" t="s">
        <v>51</v>
      </c>
      <c r="M1528" t="s">
        <v>5977</v>
      </c>
      <c r="N1528" t="s">
        <v>5974</v>
      </c>
      <c r="O1528" t="s">
        <v>5978</v>
      </c>
      <c r="P1528" t="s">
        <v>5979</v>
      </c>
      <c r="Q1528" t="s">
        <v>5980</v>
      </c>
      <c r="R1528">
        <v>3000</v>
      </c>
      <c r="S1528">
        <v>3900</v>
      </c>
      <c r="T1528">
        <v>0.23080000000000001</v>
      </c>
      <c r="U1528" t="s">
        <v>5920</v>
      </c>
      <c r="V1528">
        <v>36</v>
      </c>
      <c r="W1528" s="1">
        <v>44816</v>
      </c>
      <c r="X1528" t="s">
        <v>5894</v>
      </c>
      <c r="Y1528">
        <v>237</v>
      </c>
      <c r="Z1528">
        <v>110</v>
      </c>
      <c r="AA1528">
        <v>240</v>
      </c>
      <c r="AB1528">
        <v>48</v>
      </c>
      <c r="AC1528">
        <v>10</v>
      </c>
      <c r="AD1528">
        <v>144000</v>
      </c>
      <c r="AE1528" t="s">
        <v>6025</v>
      </c>
      <c r="AF1528" s="1">
        <v>46203</v>
      </c>
      <c r="AG1528" t="s">
        <v>6417</v>
      </c>
      <c r="AH1528" t="s">
        <v>6035</v>
      </c>
      <c r="AI1528" t="s">
        <v>6028</v>
      </c>
      <c r="AJ1528" t="s">
        <v>6925</v>
      </c>
      <c r="AK1528">
        <v>3900</v>
      </c>
      <c r="AL1528">
        <v>411.45</v>
      </c>
      <c r="AM1528">
        <v>3488.55</v>
      </c>
      <c r="AN1528">
        <v>3000</v>
      </c>
      <c r="AO1528">
        <v>488.55</v>
      </c>
      <c r="AP1528">
        <v>0.14000000000000001</v>
      </c>
    </row>
    <row r="1529" spans="1:42" hidden="1" x14ac:dyDescent="0.35">
      <c r="A1529" t="s">
        <v>2349</v>
      </c>
      <c r="B1529" s="1">
        <v>45515</v>
      </c>
      <c r="C1529" t="s">
        <v>2350</v>
      </c>
      <c r="D1529" t="s">
        <v>221</v>
      </c>
      <c r="E1529">
        <v>1</v>
      </c>
      <c r="F1529" t="s">
        <v>24</v>
      </c>
      <c r="G1529" t="s">
        <v>31</v>
      </c>
      <c r="H1529" t="s">
        <v>32</v>
      </c>
      <c r="I1529" t="s">
        <v>18</v>
      </c>
      <c r="J1529" t="s">
        <v>59</v>
      </c>
      <c r="K1529">
        <v>2024</v>
      </c>
      <c r="L1529" t="s">
        <v>60</v>
      </c>
      <c r="M1529" t="s">
        <v>5966</v>
      </c>
      <c r="N1529" t="s">
        <v>5967</v>
      </c>
      <c r="O1529" t="s">
        <v>5968</v>
      </c>
      <c r="P1529" t="s">
        <v>5899</v>
      </c>
      <c r="Q1529" t="s">
        <v>5969</v>
      </c>
      <c r="R1529">
        <v>11500</v>
      </c>
      <c r="S1529">
        <v>14500</v>
      </c>
      <c r="T1529">
        <v>0.2069</v>
      </c>
      <c r="U1529" t="s">
        <v>5901</v>
      </c>
      <c r="V1529">
        <v>12</v>
      </c>
      <c r="W1529" s="1">
        <v>44903</v>
      </c>
      <c r="X1529" t="s">
        <v>5894</v>
      </c>
      <c r="Y1529">
        <v>217</v>
      </c>
      <c r="Z1529">
        <v>53</v>
      </c>
      <c r="AA1529">
        <v>253</v>
      </c>
      <c r="AB1529">
        <v>61</v>
      </c>
      <c r="AC1529">
        <v>10</v>
      </c>
      <c r="AD1529">
        <v>701500</v>
      </c>
      <c r="AE1529" t="s">
        <v>6025</v>
      </c>
      <c r="AF1529" s="1">
        <v>46203</v>
      </c>
      <c r="AG1529" t="s">
        <v>6786</v>
      </c>
      <c r="AH1529" t="s">
        <v>6035</v>
      </c>
      <c r="AI1529" t="s">
        <v>6028</v>
      </c>
      <c r="AJ1529" t="s">
        <v>6925</v>
      </c>
      <c r="AK1529">
        <v>14500</v>
      </c>
      <c r="AL1529">
        <v>864.2</v>
      </c>
      <c r="AM1529">
        <v>13635.8</v>
      </c>
      <c r="AN1529">
        <v>11500</v>
      </c>
      <c r="AO1529">
        <v>2135.8000000000002</v>
      </c>
      <c r="AP1529">
        <v>0.15659999999999999</v>
      </c>
    </row>
    <row r="1530" spans="1:42" hidden="1" x14ac:dyDescent="0.35">
      <c r="A1530" t="s">
        <v>2351</v>
      </c>
      <c r="B1530" s="1">
        <v>45369</v>
      </c>
      <c r="C1530" t="s">
        <v>274</v>
      </c>
      <c r="D1530" t="s">
        <v>221</v>
      </c>
      <c r="E1530">
        <v>1</v>
      </c>
      <c r="F1530" t="s">
        <v>58</v>
      </c>
      <c r="G1530" t="s">
        <v>71</v>
      </c>
      <c r="H1530" t="s">
        <v>17</v>
      </c>
      <c r="I1530" t="s">
        <v>18</v>
      </c>
      <c r="J1530" t="s">
        <v>39</v>
      </c>
      <c r="K1530">
        <v>2024</v>
      </c>
      <c r="L1530" t="s">
        <v>20</v>
      </c>
      <c r="M1530" t="s">
        <v>5966</v>
      </c>
      <c r="N1530" t="s">
        <v>5967</v>
      </c>
      <c r="O1530" t="s">
        <v>5968</v>
      </c>
      <c r="P1530" t="s">
        <v>5899</v>
      </c>
      <c r="Q1530" t="s">
        <v>5969</v>
      </c>
      <c r="R1530">
        <v>11500</v>
      </c>
      <c r="S1530">
        <v>14500</v>
      </c>
      <c r="T1530">
        <v>0.2069</v>
      </c>
      <c r="U1530" t="s">
        <v>5901</v>
      </c>
      <c r="V1530">
        <v>12</v>
      </c>
      <c r="W1530" s="1">
        <v>44903</v>
      </c>
      <c r="X1530" t="s">
        <v>5894</v>
      </c>
      <c r="Y1530">
        <v>217</v>
      </c>
      <c r="Z1530">
        <v>53</v>
      </c>
      <c r="AA1530">
        <v>253</v>
      </c>
      <c r="AB1530">
        <v>61</v>
      </c>
      <c r="AC1530">
        <v>10</v>
      </c>
      <c r="AD1530">
        <v>701500</v>
      </c>
      <c r="AE1530" t="s">
        <v>6025</v>
      </c>
      <c r="AF1530" s="1">
        <v>46203</v>
      </c>
      <c r="AG1530" t="s">
        <v>6170</v>
      </c>
      <c r="AH1530" t="s">
        <v>6027</v>
      </c>
      <c r="AI1530" t="s">
        <v>6028</v>
      </c>
      <c r="AJ1530" t="s">
        <v>6924</v>
      </c>
      <c r="AK1530">
        <v>14500</v>
      </c>
      <c r="AL1530">
        <v>1799.45</v>
      </c>
      <c r="AM1530">
        <v>12700.55</v>
      </c>
      <c r="AN1530">
        <v>11500</v>
      </c>
      <c r="AO1530">
        <v>1200.55</v>
      </c>
      <c r="AP1530">
        <v>9.4500000000000001E-2</v>
      </c>
    </row>
    <row r="1531" spans="1:42" hidden="1" x14ac:dyDescent="0.35">
      <c r="A1531" t="s">
        <v>2352</v>
      </c>
      <c r="B1531" s="1">
        <v>45483</v>
      </c>
      <c r="C1531" t="s">
        <v>2353</v>
      </c>
      <c r="D1531" t="s">
        <v>200</v>
      </c>
      <c r="E1531">
        <v>1</v>
      </c>
      <c r="F1531" t="s">
        <v>24</v>
      </c>
      <c r="G1531" t="s">
        <v>16</v>
      </c>
      <c r="H1531" t="s">
        <v>25</v>
      </c>
      <c r="I1531" t="s">
        <v>33</v>
      </c>
      <c r="J1531" t="s">
        <v>97</v>
      </c>
      <c r="K1531">
        <v>2024</v>
      </c>
      <c r="L1531" t="s">
        <v>60</v>
      </c>
      <c r="M1531" t="s">
        <v>5960</v>
      </c>
      <c r="N1531" t="s">
        <v>5949</v>
      </c>
      <c r="O1531" t="s">
        <v>5961</v>
      </c>
      <c r="P1531" t="s">
        <v>5951</v>
      </c>
      <c r="Q1531" t="s">
        <v>5962</v>
      </c>
      <c r="R1531">
        <v>2100</v>
      </c>
      <c r="S1531">
        <v>2800</v>
      </c>
      <c r="T1531">
        <v>0.25</v>
      </c>
      <c r="U1531" t="s">
        <v>5940</v>
      </c>
      <c r="V1531">
        <v>12</v>
      </c>
      <c r="W1531" s="1">
        <v>45378</v>
      </c>
      <c r="X1531" t="s">
        <v>5894</v>
      </c>
      <c r="Y1531">
        <v>198</v>
      </c>
      <c r="Z1531">
        <v>79</v>
      </c>
      <c r="AA1531">
        <v>243</v>
      </c>
      <c r="AB1531">
        <v>87</v>
      </c>
      <c r="AC1531">
        <v>10</v>
      </c>
      <c r="AD1531">
        <v>182700</v>
      </c>
      <c r="AE1531" t="s">
        <v>6025</v>
      </c>
      <c r="AF1531" s="1">
        <v>46203</v>
      </c>
      <c r="AG1531" t="s">
        <v>6787</v>
      </c>
      <c r="AH1531" t="s">
        <v>6035</v>
      </c>
      <c r="AI1531" t="s">
        <v>6028</v>
      </c>
      <c r="AJ1531" t="s">
        <v>6925</v>
      </c>
      <c r="AK1531">
        <v>2800</v>
      </c>
      <c r="AL1531">
        <v>21.56</v>
      </c>
      <c r="AM1531">
        <v>2778.44</v>
      </c>
      <c r="AN1531">
        <v>2100</v>
      </c>
      <c r="AO1531">
        <v>678.44</v>
      </c>
      <c r="AP1531">
        <v>0.2442</v>
      </c>
    </row>
    <row r="1532" spans="1:42" hidden="1" x14ac:dyDescent="0.35">
      <c r="A1532" t="s">
        <v>2354</v>
      </c>
      <c r="B1532" s="1">
        <v>45491</v>
      </c>
      <c r="C1532" t="s">
        <v>478</v>
      </c>
      <c r="D1532" t="s">
        <v>29</v>
      </c>
      <c r="E1532">
        <v>2</v>
      </c>
      <c r="F1532" t="s">
        <v>30</v>
      </c>
      <c r="G1532" t="s">
        <v>67</v>
      </c>
      <c r="H1532" t="s">
        <v>32</v>
      </c>
      <c r="I1532" t="s">
        <v>43</v>
      </c>
      <c r="J1532" t="s">
        <v>97</v>
      </c>
      <c r="K1532">
        <v>2024</v>
      </c>
      <c r="L1532" t="s">
        <v>60</v>
      </c>
      <c r="M1532" t="s">
        <v>5985</v>
      </c>
      <c r="N1532" t="s">
        <v>5974</v>
      </c>
      <c r="O1532" t="s">
        <v>5986</v>
      </c>
      <c r="P1532" t="s">
        <v>5979</v>
      </c>
      <c r="Q1532" t="s">
        <v>5987</v>
      </c>
      <c r="R1532">
        <v>500</v>
      </c>
      <c r="S1532">
        <v>750</v>
      </c>
      <c r="T1532">
        <v>0.33329999999999999</v>
      </c>
      <c r="U1532" t="s">
        <v>5920</v>
      </c>
      <c r="V1532">
        <v>24</v>
      </c>
      <c r="W1532" s="1">
        <v>45007</v>
      </c>
      <c r="X1532" t="s">
        <v>5894</v>
      </c>
      <c r="Y1532">
        <v>294</v>
      </c>
      <c r="Z1532">
        <v>81</v>
      </c>
      <c r="AA1532">
        <v>264</v>
      </c>
      <c r="AB1532">
        <v>82</v>
      </c>
      <c r="AC1532">
        <v>10</v>
      </c>
      <c r="AD1532">
        <v>41000</v>
      </c>
      <c r="AE1532" t="s">
        <v>6025</v>
      </c>
      <c r="AF1532" s="1">
        <v>46203</v>
      </c>
      <c r="AG1532" t="s">
        <v>6258</v>
      </c>
      <c r="AH1532" t="s">
        <v>6027</v>
      </c>
      <c r="AI1532" t="s">
        <v>6028</v>
      </c>
      <c r="AJ1532" t="s">
        <v>6925</v>
      </c>
      <c r="AK1532">
        <v>1500</v>
      </c>
      <c r="AL1532">
        <v>145.65</v>
      </c>
      <c r="AM1532">
        <v>1354.35</v>
      </c>
      <c r="AN1532">
        <v>1000</v>
      </c>
      <c r="AO1532">
        <v>354.35</v>
      </c>
      <c r="AP1532">
        <v>0.2616</v>
      </c>
    </row>
    <row r="1533" spans="1:42" hidden="1" x14ac:dyDescent="0.35">
      <c r="A1533" t="s">
        <v>2355</v>
      </c>
      <c r="B1533" s="1">
        <v>45412</v>
      </c>
      <c r="C1533" t="s">
        <v>2356</v>
      </c>
      <c r="D1533" t="s">
        <v>105</v>
      </c>
      <c r="E1533">
        <v>2</v>
      </c>
      <c r="F1533" t="s">
        <v>24</v>
      </c>
      <c r="G1533" t="s">
        <v>96</v>
      </c>
      <c r="H1533" t="s">
        <v>32</v>
      </c>
      <c r="I1533" t="s">
        <v>43</v>
      </c>
      <c r="J1533" t="s">
        <v>44</v>
      </c>
      <c r="K1533">
        <v>2024</v>
      </c>
      <c r="L1533" t="s">
        <v>35</v>
      </c>
      <c r="M1533" t="s">
        <v>5916</v>
      </c>
      <c r="N1533" t="s">
        <v>5913</v>
      </c>
      <c r="O1533" t="s">
        <v>5917</v>
      </c>
      <c r="P1533" t="s">
        <v>5918</v>
      </c>
      <c r="Q1533" t="s">
        <v>5919</v>
      </c>
      <c r="R1533">
        <v>63000</v>
      </c>
      <c r="S1533">
        <v>76000</v>
      </c>
      <c r="T1533">
        <v>0.1711</v>
      </c>
      <c r="U1533" t="s">
        <v>5920</v>
      </c>
      <c r="V1533">
        <v>12</v>
      </c>
      <c r="W1533" s="1">
        <v>44617</v>
      </c>
      <c r="X1533" t="s">
        <v>5894</v>
      </c>
      <c r="Y1533">
        <v>252</v>
      </c>
      <c r="Z1533">
        <v>75</v>
      </c>
      <c r="AA1533">
        <v>289</v>
      </c>
      <c r="AB1533">
        <v>48</v>
      </c>
      <c r="AC1533">
        <v>10</v>
      </c>
      <c r="AD1533">
        <v>3024000</v>
      </c>
      <c r="AE1533" t="s">
        <v>6025</v>
      </c>
      <c r="AF1533" s="1">
        <v>46203</v>
      </c>
      <c r="AG1533" t="s">
        <v>6788</v>
      </c>
      <c r="AH1533" t="s">
        <v>6027</v>
      </c>
      <c r="AI1533" t="s">
        <v>6028</v>
      </c>
      <c r="AJ1533" t="s">
        <v>6924</v>
      </c>
      <c r="AK1533">
        <v>152000</v>
      </c>
      <c r="AL1533">
        <v>15336.8</v>
      </c>
      <c r="AM1533">
        <v>136663.20000000001</v>
      </c>
      <c r="AN1533">
        <v>126000</v>
      </c>
      <c r="AO1533">
        <v>10663.2</v>
      </c>
      <c r="AP1533">
        <v>7.8E-2</v>
      </c>
    </row>
    <row r="1534" spans="1:42" hidden="1" x14ac:dyDescent="0.35">
      <c r="A1534" t="s">
        <v>2357</v>
      </c>
      <c r="B1534" s="1">
        <v>45409</v>
      </c>
      <c r="C1534" t="s">
        <v>2358</v>
      </c>
      <c r="D1534" t="s">
        <v>221</v>
      </c>
      <c r="E1534">
        <v>1</v>
      </c>
      <c r="F1534" t="s">
        <v>48</v>
      </c>
      <c r="G1534" t="s">
        <v>16</v>
      </c>
      <c r="H1534" t="s">
        <v>25</v>
      </c>
      <c r="I1534" t="s">
        <v>18</v>
      </c>
      <c r="J1534" t="s">
        <v>44</v>
      </c>
      <c r="K1534">
        <v>2024</v>
      </c>
      <c r="L1534" t="s">
        <v>35</v>
      </c>
      <c r="M1534" t="s">
        <v>5966</v>
      </c>
      <c r="N1534" t="s">
        <v>5967</v>
      </c>
      <c r="O1534" t="s">
        <v>5968</v>
      </c>
      <c r="P1534" t="s">
        <v>5899</v>
      </c>
      <c r="Q1534" t="s">
        <v>5969</v>
      </c>
      <c r="R1534">
        <v>11500</v>
      </c>
      <c r="S1534">
        <v>14500</v>
      </c>
      <c r="T1534">
        <v>0.2069</v>
      </c>
      <c r="U1534" t="s">
        <v>5901</v>
      </c>
      <c r="V1534">
        <v>12</v>
      </c>
      <c r="W1534" s="1">
        <v>44903</v>
      </c>
      <c r="X1534" t="s">
        <v>5894</v>
      </c>
      <c r="Y1534">
        <v>217</v>
      </c>
      <c r="Z1534">
        <v>53</v>
      </c>
      <c r="AA1534">
        <v>253</v>
      </c>
      <c r="AB1534">
        <v>61</v>
      </c>
      <c r="AC1534">
        <v>10</v>
      </c>
      <c r="AD1534">
        <v>701500</v>
      </c>
      <c r="AE1534" t="s">
        <v>6025</v>
      </c>
      <c r="AF1534" s="1">
        <v>46203</v>
      </c>
      <c r="AG1534" t="s">
        <v>6789</v>
      </c>
      <c r="AH1534" t="s">
        <v>6035</v>
      </c>
      <c r="AI1534" t="s">
        <v>6028</v>
      </c>
      <c r="AJ1534" t="s">
        <v>6924</v>
      </c>
      <c r="AK1534">
        <v>14500</v>
      </c>
      <c r="AL1534">
        <v>1174.5</v>
      </c>
      <c r="AM1534">
        <v>13325.5</v>
      </c>
      <c r="AN1534">
        <v>11500</v>
      </c>
      <c r="AO1534">
        <v>1825.5</v>
      </c>
      <c r="AP1534">
        <v>0.13700000000000001</v>
      </c>
    </row>
    <row r="1535" spans="1:42" hidden="1" x14ac:dyDescent="0.35">
      <c r="A1535" t="s">
        <v>2359</v>
      </c>
      <c r="B1535" s="1">
        <v>45366</v>
      </c>
      <c r="C1535" t="s">
        <v>927</v>
      </c>
      <c r="D1535" t="s">
        <v>65</v>
      </c>
      <c r="E1535">
        <v>1</v>
      </c>
      <c r="F1535" t="s">
        <v>24</v>
      </c>
      <c r="G1535" t="s">
        <v>16</v>
      </c>
      <c r="H1535" t="s">
        <v>32</v>
      </c>
      <c r="I1535" t="s">
        <v>26</v>
      </c>
      <c r="J1535" t="s">
        <v>39</v>
      </c>
      <c r="K1535">
        <v>2024</v>
      </c>
      <c r="L1535" t="s">
        <v>20</v>
      </c>
      <c r="M1535" t="s">
        <v>5906</v>
      </c>
      <c r="N1535" t="s">
        <v>5889</v>
      </c>
      <c r="O1535" t="s">
        <v>5898</v>
      </c>
      <c r="P1535" t="s">
        <v>5907</v>
      </c>
      <c r="Q1535" t="s">
        <v>5908</v>
      </c>
      <c r="R1535">
        <v>17500</v>
      </c>
      <c r="S1535">
        <v>22000</v>
      </c>
      <c r="T1535">
        <v>0.20449999999999999</v>
      </c>
      <c r="U1535" t="s">
        <v>5909</v>
      </c>
      <c r="V1535">
        <v>12</v>
      </c>
      <c r="W1535" s="1">
        <v>45337</v>
      </c>
      <c r="X1535" t="s">
        <v>5894</v>
      </c>
      <c r="Y1535">
        <v>373</v>
      </c>
      <c r="Z1535">
        <v>88</v>
      </c>
      <c r="AA1535">
        <v>389</v>
      </c>
      <c r="AB1535">
        <v>78</v>
      </c>
      <c r="AC1535">
        <v>10</v>
      </c>
      <c r="AD1535">
        <v>1365000</v>
      </c>
      <c r="AE1535" t="s">
        <v>6025</v>
      </c>
      <c r="AF1535" s="1">
        <v>46203</v>
      </c>
      <c r="AG1535" t="s">
        <v>6491</v>
      </c>
      <c r="AH1535" t="s">
        <v>6027</v>
      </c>
      <c r="AI1535" t="s">
        <v>6028</v>
      </c>
      <c r="AJ1535" t="s">
        <v>6924</v>
      </c>
      <c r="AK1535">
        <v>22000</v>
      </c>
      <c r="AL1535">
        <v>407</v>
      </c>
      <c r="AM1535">
        <v>21593</v>
      </c>
      <c r="AN1535">
        <v>17500</v>
      </c>
      <c r="AO1535">
        <v>4093</v>
      </c>
      <c r="AP1535">
        <v>0.18959999999999999</v>
      </c>
    </row>
    <row r="1536" spans="1:42" hidden="1" x14ac:dyDescent="0.35">
      <c r="A1536" t="s">
        <v>2360</v>
      </c>
      <c r="B1536" s="1">
        <v>45638</v>
      </c>
      <c r="C1536" t="s">
        <v>142</v>
      </c>
      <c r="D1536" t="s">
        <v>82</v>
      </c>
      <c r="E1536">
        <v>5</v>
      </c>
      <c r="F1536" t="s">
        <v>24</v>
      </c>
      <c r="G1536" t="s">
        <v>31</v>
      </c>
      <c r="H1536" t="s">
        <v>17</v>
      </c>
      <c r="I1536" t="s">
        <v>26</v>
      </c>
      <c r="J1536" t="s">
        <v>155</v>
      </c>
      <c r="K1536">
        <v>2024</v>
      </c>
      <c r="L1536" t="s">
        <v>51</v>
      </c>
      <c r="M1536" t="s">
        <v>5895</v>
      </c>
      <c r="N1536" t="s">
        <v>5889</v>
      </c>
      <c r="O1536" t="s">
        <v>5890</v>
      </c>
      <c r="P1536" t="s">
        <v>5891</v>
      </c>
      <c r="Q1536" t="s">
        <v>5896</v>
      </c>
      <c r="R1536">
        <v>78000</v>
      </c>
      <c r="S1536">
        <v>95000</v>
      </c>
      <c r="T1536">
        <v>0.1789</v>
      </c>
      <c r="U1536" t="s">
        <v>5893</v>
      </c>
      <c r="V1536">
        <v>12</v>
      </c>
      <c r="W1536" s="1">
        <v>45187</v>
      </c>
      <c r="X1536" t="s">
        <v>5894</v>
      </c>
      <c r="Y1536">
        <v>351</v>
      </c>
      <c r="Z1536">
        <v>112</v>
      </c>
      <c r="AA1536">
        <v>335</v>
      </c>
      <c r="AB1536">
        <v>32</v>
      </c>
      <c r="AC1536">
        <v>10</v>
      </c>
      <c r="AD1536">
        <v>2496000</v>
      </c>
      <c r="AE1536" t="s">
        <v>6025</v>
      </c>
      <c r="AF1536" s="1">
        <v>46203</v>
      </c>
      <c r="AG1536" t="s">
        <v>6060</v>
      </c>
      <c r="AH1536" t="s">
        <v>6027</v>
      </c>
      <c r="AI1536" t="s">
        <v>6028</v>
      </c>
      <c r="AJ1536" t="s">
        <v>6925</v>
      </c>
      <c r="AK1536">
        <v>475000</v>
      </c>
      <c r="AL1536">
        <v>36385</v>
      </c>
      <c r="AM1536">
        <v>438615</v>
      </c>
      <c r="AN1536">
        <v>390000</v>
      </c>
      <c r="AO1536">
        <v>48615</v>
      </c>
      <c r="AP1536">
        <v>0.1108</v>
      </c>
    </row>
    <row r="1537" spans="1:42" hidden="1" x14ac:dyDescent="0.35">
      <c r="A1537" t="s">
        <v>2361</v>
      </c>
      <c r="B1537" s="1">
        <v>45299</v>
      </c>
      <c r="C1537" t="s">
        <v>1227</v>
      </c>
      <c r="D1537" t="s">
        <v>74</v>
      </c>
      <c r="E1537">
        <v>3</v>
      </c>
      <c r="F1537" t="s">
        <v>30</v>
      </c>
      <c r="G1537" t="s">
        <v>79</v>
      </c>
      <c r="H1537" t="s">
        <v>25</v>
      </c>
      <c r="I1537" t="s">
        <v>18</v>
      </c>
      <c r="J1537" t="s">
        <v>112</v>
      </c>
      <c r="K1537">
        <v>2024</v>
      </c>
      <c r="L1537" t="s">
        <v>20</v>
      </c>
      <c r="M1537" t="s">
        <v>5963</v>
      </c>
      <c r="N1537" t="s">
        <v>5949</v>
      </c>
      <c r="O1537" t="s">
        <v>5964</v>
      </c>
      <c r="P1537" t="s">
        <v>5951</v>
      </c>
      <c r="Q1537" t="s">
        <v>5965</v>
      </c>
      <c r="R1537">
        <v>5700</v>
      </c>
      <c r="S1537">
        <v>7500</v>
      </c>
      <c r="T1537">
        <v>0.24</v>
      </c>
      <c r="U1537" t="s">
        <v>5940</v>
      </c>
      <c r="V1537">
        <v>12</v>
      </c>
      <c r="W1537" s="1">
        <v>44865</v>
      </c>
      <c r="X1537" t="s">
        <v>5894</v>
      </c>
      <c r="Y1537">
        <v>145</v>
      </c>
      <c r="Z1537">
        <v>60</v>
      </c>
      <c r="AA1537">
        <v>189</v>
      </c>
      <c r="AB1537">
        <v>10</v>
      </c>
      <c r="AC1537">
        <v>10</v>
      </c>
      <c r="AD1537">
        <v>57000</v>
      </c>
      <c r="AE1537" t="s">
        <v>6025</v>
      </c>
      <c r="AF1537" s="1">
        <v>46203</v>
      </c>
      <c r="AG1537" t="s">
        <v>6415</v>
      </c>
      <c r="AH1537" t="s">
        <v>6027</v>
      </c>
      <c r="AI1537" t="s">
        <v>6028</v>
      </c>
      <c r="AJ1537" t="s">
        <v>6924</v>
      </c>
      <c r="AK1537">
        <v>22500</v>
      </c>
      <c r="AL1537">
        <v>2234.25</v>
      </c>
      <c r="AM1537">
        <v>20265.75</v>
      </c>
      <c r="AN1537">
        <v>17100</v>
      </c>
      <c r="AO1537">
        <v>3165.75</v>
      </c>
      <c r="AP1537">
        <v>0.15620000000000001</v>
      </c>
    </row>
    <row r="1538" spans="1:42" hidden="1" x14ac:dyDescent="0.35">
      <c r="A1538" t="s">
        <v>2362</v>
      </c>
      <c r="B1538" s="1">
        <v>45425</v>
      </c>
      <c r="C1538" t="s">
        <v>2363</v>
      </c>
      <c r="D1538" t="s">
        <v>183</v>
      </c>
      <c r="E1538">
        <v>1</v>
      </c>
      <c r="F1538" t="s">
        <v>30</v>
      </c>
      <c r="G1538" t="s">
        <v>31</v>
      </c>
      <c r="H1538" t="s">
        <v>25</v>
      </c>
      <c r="I1538" t="s">
        <v>33</v>
      </c>
      <c r="J1538" t="s">
        <v>75</v>
      </c>
      <c r="K1538">
        <v>2024</v>
      </c>
      <c r="L1538" t="s">
        <v>35</v>
      </c>
      <c r="M1538" t="s">
        <v>6010</v>
      </c>
      <c r="N1538" t="s">
        <v>5949</v>
      </c>
      <c r="O1538" t="s">
        <v>6011</v>
      </c>
      <c r="P1538" t="s">
        <v>6012</v>
      </c>
      <c r="Q1538" t="s">
        <v>6013</v>
      </c>
      <c r="R1538">
        <v>2700</v>
      </c>
      <c r="S1538">
        <v>3500</v>
      </c>
      <c r="T1538">
        <v>0.2286</v>
      </c>
      <c r="U1538" t="s">
        <v>5920</v>
      </c>
      <c r="V1538">
        <v>12</v>
      </c>
      <c r="W1538" s="1">
        <v>45369</v>
      </c>
      <c r="X1538" t="s">
        <v>5894</v>
      </c>
      <c r="Y1538">
        <v>71</v>
      </c>
      <c r="Z1538">
        <v>95</v>
      </c>
      <c r="AA1538">
        <v>147</v>
      </c>
      <c r="AB1538">
        <v>51</v>
      </c>
      <c r="AC1538">
        <v>10</v>
      </c>
      <c r="AD1538">
        <v>137700</v>
      </c>
      <c r="AE1538" t="s">
        <v>6025</v>
      </c>
      <c r="AF1538" s="1">
        <v>46203</v>
      </c>
      <c r="AG1538" t="s">
        <v>6790</v>
      </c>
      <c r="AH1538" t="s">
        <v>6035</v>
      </c>
      <c r="AI1538" t="s">
        <v>6028</v>
      </c>
      <c r="AJ1538" t="s">
        <v>6924</v>
      </c>
      <c r="AK1538">
        <v>3500</v>
      </c>
      <c r="AL1538">
        <v>8.4</v>
      </c>
      <c r="AM1538">
        <v>3491.6</v>
      </c>
      <c r="AN1538">
        <v>2700</v>
      </c>
      <c r="AO1538">
        <v>791.6</v>
      </c>
      <c r="AP1538">
        <v>0.22670000000000001</v>
      </c>
    </row>
    <row r="1539" spans="1:42" hidden="1" x14ac:dyDescent="0.35">
      <c r="A1539" t="s">
        <v>2364</v>
      </c>
      <c r="B1539" s="1">
        <v>45608</v>
      </c>
      <c r="C1539" t="s">
        <v>244</v>
      </c>
      <c r="D1539" t="s">
        <v>82</v>
      </c>
      <c r="E1539">
        <v>1</v>
      </c>
      <c r="F1539" t="s">
        <v>30</v>
      </c>
      <c r="G1539" t="s">
        <v>71</v>
      </c>
      <c r="H1539" t="s">
        <v>32</v>
      </c>
      <c r="I1539" t="s">
        <v>26</v>
      </c>
      <c r="J1539" t="s">
        <v>50</v>
      </c>
      <c r="K1539">
        <v>2024</v>
      </c>
      <c r="L1539" t="s">
        <v>51</v>
      </c>
      <c r="M1539" t="s">
        <v>5895</v>
      </c>
      <c r="N1539" t="s">
        <v>5889</v>
      </c>
      <c r="O1539" t="s">
        <v>5890</v>
      </c>
      <c r="P1539" t="s">
        <v>5891</v>
      </c>
      <c r="Q1539" t="s">
        <v>5896</v>
      </c>
      <c r="R1539">
        <v>78000</v>
      </c>
      <c r="S1539">
        <v>95000</v>
      </c>
      <c r="T1539">
        <v>0.1789</v>
      </c>
      <c r="U1539" t="s">
        <v>5893</v>
      </c>
      <c r="V1539">
        <v>12</v>
      </c>
      <c r="W1539" s="1">
        <v>45187</v>
      </c>
      <c r="X1539" t="s">
        <v>5894</v>
      </c>
      <c r="Y1539">
        <v>351</v>
      </c>
      <c r="Z1539">
        <v>112</v>
      </c>
      <c r="AA1539">
        <v>335</v>
      </c>
      <c r="AB1539">
        <v>32</v>
      </c>
      <c r="AC1539">
        <v>10</v>
      </c>
      <c r="AD1539">
        <v>2496000</v>
      </c>
      <c r="AE1539" t="s">
        <v>6025</v>
      </c>
      <c r="AF1539" s="1">
        <v>46203</v>
      </c>
      <c r="AG1539" t="s">
        <v>6147</v>
      </c>
      <c r="AH1539" t="s">
        <v>6035</v>
      </c>
      <c r="AI1539" t="s">
        <v>6028</v>
      </c>
      <c r="AJ1539" t="s">
        <v>6925</v>
      </c>
      <c r="AK1539">
        <v>95000</v>
      </c>
      <c r="AL1539">
        <v>10260</v>
      </c>
      <c r="AM1539">
        <v>84740</v>
      </c>
      <c r="AN1539">
        <v>78000</v>
      </c>
      <c r="AO1539">
        <v>6740</v>
      </c>
      <c r="AP1539">
        <v>7.9500000000000001E-2</v>
      </c>
    </row>
    <row r="1540" spans="1:42" hidden="1" x14ac:dyDescent="0.35">
      <c r="A1540" t="s">
        <v>2365</v>
      </c>
      <c r="B1540" s="1">
        <v>45471</v>
      </c>
      <c r="C1540" t="s">
        <v>992</v>
      </c>
      <c r="D1540" t="s">
        <v>95</v>
      </c>
      <c r="E1540">
        <v>1</v>
      </c>
      <c r="F1540" t="s">
        <v>58</v>
      </c>
      <c r="G1540" t="s">
        <v>79</v>
      </c>
      <c r="H1540" t="s">
        <v>17</v>
      </c>
      <c r="I1540" t="s">
        <v>18</v>
      </c>
      <c r="J1540" t="s">
        <v>34</v>
      </c>
      <c r="K1540">
        <v>2024</v>
      </c>
      <c r="L1540" t="s">
        <v>35</v>
      </c>
      <c r="M1540" t="s">
        <v>5948</v>
      </c>
      <c r="N1540" t="s">
        <v>5949</v>
      </c>
      <c r="O1540" t="s">
        <v>5950</v>
      </c>
      <c r="P1540" t="s">
        <v>5951</v>
      </c>
      <c r="Q1540" t="s">
        <v>5952</v>
      </c>
      <c r="R1540">
        <v>2900</v>
      </c>
      <c r="S1540">
        <v>3800</v>
      </c>
      <c r="T1540">
        <v>0.23680000000000001</v>
      </c>
      <c r="U1540" t="s">
        <v>5940</v>
      </c>
      <c r="V1540">
        <v>12</v>
      </c>
      <c r="W1540" s="1">
        <v>45359</v>
      </c>
      <c r="X1540" t="s">
        <v>5894</v>
      </c>
      <c r="Y1540">
        <v>220</v>
      </c>
      <c r="Z1540">
        <v>49</v>
      </c>
      <c r="AA1540">
        <v>227</v>
      </c>
      <c r="AB1540">
        <v>23</v>
      </c>
      <c r="AC1540">
        <v>10</v>
      </c>
      <c r="AD1540">
        <v>66700</v>
      </c>
      <c r="AE1540" t="s">
        <v>6025</v>
      </c>
      <c r="AF1540" s="1">
        <v>46203</v>
      </c>
      <c r="AG1540" t="s">
        <v>6506</v>
      </c>
      <c r="AH1540" t="s">
        <v>6035</v>
      </c>
      <c r="AI1540" t="s">
        <v>6028</v>
      </c>
      <c r="AJ1540" t="s">
        <v>6924</v>
      </c>
      <c r="AK1540">
        <v>3800</v>
      </c>
      <c r="AL1540">
        <v>235.6</v>
      </c>
      <c r="AM1540">
        <v>3564.4</v>
      </c>
      <c r="AN1540">
        <v>2900</v>
      </c>
      <c r="AO1540">
        <v>664.4</v>
      </c>
      <c r="AP1540">
        <v>0.18640000000000001</v>
      </c>
    </row>
    <row r="1541" spans="1:42" hidden="1" x14ac:dyDescent="0.35">
      <c r="A1541" t="s">
        <v>2366</v>
      </c>
      <c r="B1541" s="1">
        <v>45606</v>
      </c>
      <c r="C1541" t="s">
        <v>724</v>
      </c>
      <c r="D1541" t="s">
        <v>439</v>
      </c>
      <c r="E1541">
        <v>4</v>
      </c>
      <c r="F1541" t="s">
        <v>24</v>
      </c>
      <c r="G1541" t="s">
        <v>31</v>
      </c>
      <c r="H1541" t="s">
        <v>25</v>
      </c>
      <c r="I1541" t="s">
        <v>33</v>
      </c>
      <c r="J1541" t="s">
        <v>50</v>
      </c>
      <c r="K1541">
        <v>2024</v>
      </c>
      <c r="L1541" t="s">
        <v>51</v>
      </c>
      <c r="M1541" t="s">
        <v>5953</v>
      </c>
      <c r="N1541" t="s">
        <v>5949</v>
      </c>
      <c r="O1541" t="s">
        <v>5954</v>
      </c>
      <c r="P1541" t="s">
        <v>5951</v>
      </c>
      <c r="Q1541" t="s">
        <v>5955</v>
      </c>
      <c r="R1541">
        <v>1400</v>
      </c>
      <c r="S1541">
        <v>1900</v>
      </c>
      <c r="T1541">
        <v>0.26319999999999999</v>
      </c>
      <c r="U1541" t="s">
        <v>5940</v>
      </c>
      <c r="V1541">
        <v>12</v>
      </c>
      <c r="W1541" s="1">
        <v>44681</v>
      </c>
      <c r="X1541" t="s">
        <v>5894</v>
      </c>
      <c r="Y1541">
        <v>129</v>
      </c>
      <c r="Z1541">
        <v>73</v>
      </c>
      <c r="AA1541">
        <v>194</v>
      </c>
      <c r="AB1541">
        <v>7</v>
      </c>
      <c r="AC1541">
        <v>10</v>
      </c>
      <c r="AD1541">
        <v>9800</v>
      </c>
      <c r="AE1541" t="s">
        <v>6025</v>
      </c>
      <c r="AF1541" s="1">
        <v>46203</v>
      </c>
      <c r="AG1541" t="s">
        <v>6418</v>
      </c>
      <c r="AH1541" t="s">
        <v>6035</v>
      </c>
      <c r="AI1541" t="s">
        <v>6028</v>
      </c>
      <c r="AJ1541" t="s">
        <v>6925</v>
      </c>
      <c r="AK1541">
        <v>7600</v>
      </c>
      <c r="AL1541">
        <v>193.8</v>
      </c>
      <c r="AM1541">
        <v>7406.2</v>
      </c>
      <c r="AN1541">
        <v>5600</v>
      </c>
      <c r="AO1541">
        <v>1806.2</v>
      </c>
      <c r="AP1541">
        <v>0.24390000000000001</v>
      </c>
    </row>
    <row r="1542" spans="1:42" hidden="1" x14ac:dyDescent="0.35">
      <c r="A1542" t="s">
        <v>2367</v>
      </c>
      <c r="B1542" s="1">
        <v>45651</v>
      </c>
      <c r="C1542" t="s">
        <v>1842</v>
      </c>
      <c r="D1542" t="s">
        <v>200</v>
      </c>
      <c r="E1542">
        <v>1</v>
      </c>
      <c r="F1542" t="s">
        <v>30</v>
      </c>
      <c r="G1542" t="s">
        <v>31</v>
      </c>
      <c r="H1542" t="s">
        <v>32</v>
      </c>
      <c r="I1542" t="s">
        <v>26</v>
      </c>
      <c r="J1542" t="s">
        <v>155</v>
      </c>
      <c r="K1542">
        <v>2024</v>
      </c>
      <c r="L1542" t="s">
        <v>51</v>
      </c>
      <c r="M1542" t="s">
        <v>5960</v>
      </c>
      <c r="N1542" t="s">
        <v>5949</v>
      </c>
      <c r="O1542" t="s">
        <v>5961</v>
      </c>
      <c r="P1542" t="s">
        <v>5951</v>
      </c>
      <c r="Q1542" t="s">
        <v>5962</v>
      </c>
      <c r="R1542">
        <v>2100</v>
      </c>
      <c r="S1542">
        <v>2800</v>
      </c>
      <c r="T1542">
        <v>0.25</v>
      </c>
      <c r="U1542" t="s">
        <v>5940</v>
      </c>
      <c r="V1542">
        <v>12</v>
      </c>
      <c r="W1542" s="1">
        <v>45378</v>
      </c>
      <c r="X1542" t="s">
        <v>5894</v>
      </c>
      <c r="Y1542">
        <v>198</v>
      </c>
      <c r="Z1542">
        <v>79</v>
      </c>
      <c r="AA1542">
        <v>243</v>
      </c>
      <c r="AB1542">
        <v>87</v>
      </c>
      <c r="AC1542">
        <v>10</v>
      </c>
      <c r="AD1542">
        <v>182700</v>
      </c>
      <c r="AE1542" t="s">
        <v>6025</v>
      </c>
      <c r="AF1542" s="1">
        <v>46203</v>
      </c>
      <c r="AG1542" t="s">
        <v>6667</v>
      </c>
      <c r="AH1542" t="s">
        <v>6035</v>
      </c>
      <c r="AI1542" t="s">
        <v>6028</v>
      </c>
      <c r="AJ1542" t="s">
        <v>6925</v>
      </c>
      <c r="AK1542">
        <v>2800</v>
      </c>
      <c r="AL1542">
        <v>93.52</v>
      </c>
      <c r="AM1542">
        <v>2706.48</v>
      </c>
      <c r="AN1542">
        <v>2100</v>
      </c>
      <c r="AO1542">
        <v>606.48</v>
      </c>
      <c r="AP1542">
        <v>0.22409999999999999</v>
      </c>
    </row>
    <row r="1543" spans="1:42" hidden="1" x14ac:dyDescent="0.35">
      <c r="A1543" t="s">
        <v>2368</v>
      </c>
      <c r="B1543" s="1">
        <v>45339</v>
      </c>
      <c r="C1543" t="s">
        <v>545</v>
      </c>
      <c r="D1543" t="s">
        <v>78</v>
      </c>
      <c r="E1543">
        <v>1</v>
      </c>
      <c r="F1543" t="s">
        <v>24</v>
      </c>
      <c r="G1543" t="s">
        <v>16</v>
      </c>
      <c r="H1543" t="s">
        <v>25</v>
      </c>
      <c r="I1543" t="s">
        <v>26</v>
      </c>
      <c r="J1543" t="s">
        <v>19</v>
      </c>
      <c r="K1543">
        <v>2024</v>
      </c>
      <c r="L1543" t="s">
        <v>20</v>
      </c>
      <c r="M1543" t="s">
        <v>5992</v>
      </c>
      <c r="N1543" t="s">
        <v>5989</v>
      </c>
      <c r="O1543" t="s">
        <v>5993</v>
      </c>
      <c r="P1543" t="s">
        <v>5899</v>
      </c>
      <c r="Q1543" t="s">
        <v>5994</v>
      </c>
      <c r="R1543">
        <v>850</v>
      </c>
      <c r="S1543">
        <v>1200</v>
      </c>
      <c r="T1543">
        <v>0.29170000000000001</v>
      </c>
      <c r="U1543" t="s">
        <v>5901</v>
      </c>
      <c r="V1543">
        <v>6</v>
      </c>
      <c r="W1543" s="1">
        <v>45066</v>
      </c>
      <c r="X1543" t="s">
        <v>5894</v>
      </c>
      <c r="Y1543">
        <v>275</v>
      </c>
      <c r="Z1543">
        <v>92</v>
      </c>
      <c r="AA1543">
        <v>285</v>
      </c>
      <c r="AB1543">
        <v>78</v>
      </c>
      <c r="AC1543">
        <v>10</v>
      </c>
      <c r="AD1543">
        <v>66300</v>
      </c>
      <c r="AE1543" t="s">
        <v>6025</v>
      </c>
      <c r="AF1543" s="1">
        <v>46203</v>
      </c>
      <c r="AG1543" t="s">
        <v>6331</v>
      </c>
      <c r="AH1543" t="s">
        <v>6035</v>
      </c>
      <c r="AI1543" t="s">
        <v>6028</v>
      </c>
      <c r="AJ1543" t="s">
        <v>6924</v>
      </c>
      <c r="AK1543">
        <v>1200</v>
      </c>
      <c r="AL1543">
        <v>118.8</v>
      </c>
      <c r="AM1543">
        <v>1081.2</v>
      </c>
      <c r="AN1543">
        <v>850</v>
      </c>
      <c r="AO1543">
        <v>231.2</v>
      </c>
      <c r="AP1543">
        <v>0.21379999999999999</v>
      </c>
    </row>
    <row r="1544" spans="1:42" hidden="1" x14ac:dyDescent="0.35">
      <c r="A1544" t="s">
        <v>2369</v>
      </c>
      <c r="B1544" s="1">
        <v>45465</v>
      </c>
      <c r="C1544" t="s">
        <v>2370</v>
      </c>
      <c r="D1544" t="s">
        <v>38</v>
      </c>
      <c r="E1544">
        <v>1</v>
      </c>
      <c r="F1544" t="s">
        <v>128</v>
      </c>
      <c r="G1544" t="s">
        <v>96</v>
      </c>
      <c r="H1544" t="s">
        <v>17</v>
      </c>
      <c r="I1544" t="s">
        <v>18</v>
      </c>
      <c r="J1544" t="s">
        <v>34</v>
      </c>
      <c r="K1544">
        <v>2024</v>
      </c>
      <c r="L1544" t="s">
        <v>35</v>
      </c>
      <c r="M1544" t="s">
        <v>5981</v>
      </c>
      <c r="N1544" t="s">
        <v>5974</v>
      </c>
      <c r="O1544" t="s">
        <v>5982</v>
      </c>
      <c r="P1544" t="s">
        <v>5983</v>
      </c>
      <c r="Q1544" t="s">
        <v>5984</v>
      </c>
      <c r="R1544">
        <v>3700</v>
      </c>
      <c r="S1544">
        <v>4800</v>
      </c>
      <c r="T1544">
        <v>0.22919999999999999</v>
      </c>
      <c r="U1544" t="s">
        <v>5920</v>
      </c>
      <c r="V1544">
        <v>24</v>
      </c>
      <c r="W1544" s="1">
        <v>45552</v>
      </c>
      <c r="X1544" t="s">
        <v>5894</v>
      </c>
      <c r="Y1544">
        <v>158</v>
      </c>
      <c r="Z1544">
        <v>108</v>
      </c>
      <c r="AA1544">
        <v>132</v>
      </c>
      <c r="AB1544">
        <v>61</v>
      </c>
      <c r="AC1544">
        <v>10</v>
      </c>
      <c r="AD1544">
        <v>225700</v>
      </c>
      <c r="AE1544" t="s">
        <v>6025</v>
      </c>
      <c r="AF1544" s="1">
        <v>46203</v>
      </c>
      <c r="AG1544" t="s">
        <v>6792</v>
      </c>
      <c r="AH1544" t="s">
        <v>6027</v>
      </c>
      <c r="AI1544" t="s">
        <v>6028</v>
      </c>
      <c r="AJ1544" t="s">
        <v>6924</v>
      </c>
      <c r="AK1544">
        <v>4800</v>
      </c>
      <c r="AL1544">
        <v>445.44</v>
      </c>
      <c r="AM1544">
        <v>4354.5600000000004</v>
      </c>
      <c r="AN1544">
        <v>3700</v>
      </c>
      <c r="AO1544">
        <v>654.55999999999995</v>
      </c>
      <c r="AP1544">
        <v>0.15029999999999999</v>
      </c>
    </row>
    <row r="1545" spans="1:42" x14ac:dyDescent="0.35">
      <c r="A1545" t="s">
        <v>2371</v>
      </c>
      <c r="B1545" s="1">
        <v>45453</v>
      </c>
      <c r="C1545" t="s">
        <v>1640</v>
      </c>
      <c r="D1545" t="s">
        <v>42</v>
      </c>
      <c r="E1545">
        <v>1</v>
      </c>
      <c r="F1545" t="s">
        <v>128</v>
      </c>
      <c r="G1545" t="s">
        <v>31</v>
      </c>
      <c r="H1545" t="s">
        <v>17</v>
      </c>
      <c r="I1545" t="s">
        <v>43</v>
      </c>
      <c r="J1545" t="s">
        <v>34</v>
      </c>
      <c r="K1545">
        <v>2024</v>
      </c>
      <c r="L1545" t="s">
        <v>35</v>
      </c>
      <c r="M1545" t="s">
        <v>5897</v>
      </c>
      <c r="N1545" t="s">
        <v>5889</v>
      </c>
      <c r="O1545" t="s">
        <v>5898</v>
      </c>
      <c r="P1545" t="s">
        <v>5899</v>
      </c>
      <c r="Q1545" t="s">
        <v>5900</v>
      </c>
      <c r="R1545">
        <v>31000</v>
      </c>
      <c r="S1545">
        <v>38000</v>
      </c>
      <c r="T1545">
        <v>0.1842</v>
      </c>
      <c r="U1545" t="s">
        <v>5901</v>
      </c>
      <c r="V1545">
        <v>12</v>
      </c>
      <c r="W1545" s="1">
        <v>45246</v>
      </c>
      <c r="X1545" t="s">
        <v>5894</v>
      </c>
      <c r="Y1545">
        <v>278</v>
      </c>
      <c r="Z1545">
        <v>80</v>
      </c>
      <c r="AA1545">
        <v>346</v>
      </c>
      <c r="AB1545">
        <v>0</v>
      </c>
      <c r="AC1545">
        <v>10</v>
      </c>
      <c r="AD1545">
        <v>0</v>
      </c>
      <c r="AE1545" t="s">
        <v>6029</v>
      </c>
      <c r="AF1545" s="1">
        <v>46203</v>
      </c>
      <c r="AG1545" t="s">
        <v>6609</v>
      </c>
      <c r="AH1545" t="s">
        <v>6027</v>
      </c>
      <c r="AI1545" t="s">
        <v>6028</v>
      </c>
      <c r="AJ1545" t="s">
        <v>6924</v>
      </c>
      <c r="AK1545">
        <v>38000</v>
      </c>
      <c r="AL1545">
        <v>915.8</v>
      </c>
      <c r="AM1545">
        <v>37084.199999999997</v>
      </c>
      <c r="AN1545">
        <v>31000</v>
      </c>
      <c r="AO1545">
        <v>6084.2</v>
      </c>
      <c r="AP1545">
        <v>0.1641</v>
      </c>
    </row>
    <row r="1546" spans="1:42" hidden="1" x14ac:dyDescent="0.35">
      <c r="A1546" t="s">
        <v>2372</v>
      </c>
      <c r="B1546" s="1">
        <v>45368</v>
      </c>
      <c r="C1546" t="s">
        <v>831</v>
      </c>
      <c r="D1546" t="s">
        <v>115</v>
      </c>
      <c r="E1546">
        <v>3</v>
      </c>
      <c r="F1546" t="s">
        <v>24</v>
      </c>
      <c r="G1546" t="s">
        <v>16</v>
      </c>
      <c r="H1546" t="s">
        <v>25</v>
      </c>
      <c r="I1546" t="s">
        <v>26</v>
      </c>
      <c r="J1546" t="s">
        <v>39</v>
      </c>
      <c r="K1546">
        <v>2024</v>
      </c>
      <c r="L1546" t="s">
        <v>20</v>
      </c>
      <c r="M1546" t="s">
        <v>5988</v>
      </c>
      <c r="N1546" t="s">
        <v>5989</v>
      </c>
      <c r="O1546" t="s">
        <v>5990</v>
      </c>
      <c r="P1546" t="s">
        <v>5907</v>
      </c>
      <c r="Q1546" t="s">
        <v>5991</v>
      </c>
      <c r="R1546">
        <v>1600</v>
      </c>
      <c r="S1546">
        <v>2200</v>
      </c>
      <c r="T1546">
        <v>0.2727</v>
      </c>
      <c r="U1546" t="s">
        <v>5909</v>
      </c>
      <c r="V1546">
        <v>6</v>
      </c>
      <c r="W1546" s="1">
        <v>45040</v>
      </c>
      <c r="X1546" t="s">
        <v>5894</v>
      </c>
      <c r="Y1546">
        <v>84</v>
      </c>
      <c r="Z1546">
        <v>117</v>
      </c>
      <c r="AA1546">
        <v>174</v>
      </c>
      <c r="AB1546">
        <v>47</v>
      </c>
      <c r="AC1546">
        <v>10</v>
      </c>
      <c r="AD1546">
        <v>75200</v>
      </c>
      <c r="AE1546" t="s">
        <v>6025</v>
      </c>
      <c r="AF1546" s="1">
        <v>46203</v>
      </c>
      <c r="AG1546" t="s">
        <v>6457</v>
      </c>
      <c r="AH1546" t="s">
        <v>6035</v>
      </c>
      <c r="AI1546" t="s">
        <v>6028</v>
      </c>
      <c r="AJ1546" t="s">
        <v>6924</v>
      </c>
      <c r="AK1546">
        <v>6600</v>
      </c>
      <c r="AL1546">
        <v>698.28</v>
      </c>
      <c r="AM1546">
        <v>5901.72</v>
      </c>
      <c r="AN1546">
        <v>4800</v>
      </c>
      <c r="AO1546">
        <v>1101.72</v>
      </c>
      <c r="AP1546">
        <v>0.1867</v>
      </c>
    </row>
    <row r="1547" spans="1:42" hidden="1" x14ac:dyDescent="0.35">
      <c r="A1547" t="s">
        <v>2373</v>
      </c>
      <c r="B1547" s="1">
        <v>45512</v>
      </c>
      <c r="C1547" t="s">
        <v>1128</v>
      </c>
      <c r="D1547" t="s">
        <v>23</v>
      </c>
      <c r="E1547">
        <v>2</v>
      </c>
      <c r="F1547" t="s">
        <v>24</v>
      </c>
      <c r="G1547" t="s">
        <v>31</v>
      </c>
      <c r="H1547" t="s">
        <v>17</v>
      </c>
      <c r="I1547" t="s">
        <v>26</v>
      </c>
      <c r="J1547" t="s">
        <v>59</v>
      </c>
      <c r="K1547">
        <v>2024</v>
      </c>
      <c r="L1547" t="s">
        <v>60</v>
      </c>
      <c r="M1547" t="s">
        <v>5921</v>
      </c>
      <c r="N1547" t="s">
        <v>5913</v>
      </c>
      <c r="O1547" t="s">
        <v>5917</v>
      </c>
      <c r="P1547" t="s">
        <v>5922</v>
      </c>
      <c r="Q1547" t="s">
        <v>5923</v>
      </c>
      <c r="R1547">
        <v>57000</v>
      </c>
      <c r="S1547">
        <v>69000</v>
      </c>
      <c r="T1547">
        <v>0.1739</v>
      </c>
      <c r="U1547" t="s">
        <v>5920</v>
      </c>
      <c r="V1547">
        <v>12</v>
      </c>
      <c r="W1547" s="1">
        <v>44862</v>
      </c>
      <c r="X1547" t="s">
        <v>5894</v>
      </c>
      <c r="Y1547">
        <v>244</v>
      </c>
      <c r="Z1547">
        <v>55</v>
      </c>
      <c r="AA1547">
        <v>276</v>
      </c>
      <c r="AB1547">
        <v>9</v>
      </c>
      <c r="AC1547">
        <v>10</v>
      </c>
      <c r="AD1547">
        <v>513000</v>
      </c>
      <c r="AE1547" t="s">
        <v>6025</v>
      </c>
      <c r="AF1547" s="1">
        <v>46203</v>
      </c>
      <c r="AG1547" t="s">
        <v>6525</v>
      </c>
      <c r="AH1547" t="s">
        <v>6027</v>
      </c>
      <c r="AI1547" t="s">
        <v>6028</v>
      </c>
      <c r="AJ1547" t="s">
        <v>6925</v>
      </c>
      <c r="AK1547">
        <v>138000</v>
      </c>
      <c r="AL1547">
        <v>11992.2</v>
      </c>
      <c r="AM1547">
        <v>126007.8</v>
      </c>
      <c r="AN1547">
        <v>114000</v>
      </c>
      <c r="AO1547">
        <v>12007.8</v>
      </c>
      <c r="AP1547">
        <v>9.5299999999999996E-2</v>
      </c>
    </row>
    <row r="1548" spans="1:42" hidden="1" x14ac:dyDescent="0.35">
      <c r="A1548" t="s">
        <v>2374</v>
      </c>
      <c r="B1548" s="1">
        <v>45444</v>
      </c>
      <c r="C1548" t="s">
        <v>433</v>
      </c>
      <c r="D1548" t="s">
        <v>188</v>
      </c>
      <c r="E1548">
        <v>1</v>
      </c>
      <c r="F1548" t="s">
        <v>15</v>
      </c>
      <c r="G1548" t="s">
        <v>31</v>
      </c>
      <c r="H1548" t="s">
        <v>25</v>
      </c>
      <c r="I1548" t="s">
        <v>43</v>
      </c>
      <c r="J1548" t="s">
        <v>34</v>
      </c>
      <c r="K1548">
        <v>2024</v>
      </c>
      <c r="L1548" t="s">
        <v>35</v>
      </c>
      <c r="M1548" t="s">
        <v>5936</v>
      </c>
      <c r="N1548" t="s">
        <v>5931</v>
      </c>
      <c r="O1548" t="s">
        <v>5937</v>
      </c>
      <c r="P1548" t="s">
        <v>5938</v>
      </c>
      <c r="Q1548" t="s">
        <v>5939</v>
      </c>
      <c r="R1548">
        <v>3400</v>
      </c>
      <c r="S1548">
        <v>4500</v>
      </c>
      <c r="T1548">
        <v>0.24440000000000001</v>
      </c>
      <c r="U1548" t="s">
        <v>5940</v>
      </c>
      <c r="V1548">
        <v>6</v>
      </c>
      <c r="W1548" s="1">
        <v>45061</v>
      </c>
      <c r="X1548" t="s">
        <v>5894</v>
      </c>
      <c r="Y1548">
        <v>200</v>
      </c>
      <c r="Z1548">
        <v>91</v>
      </c>
      <c r="AA1548">
        <v>223</v>
      </c>
      <c r="AB1548">
        <v>18</v>
      </c>
      <c r="AC1548">
        <v>10</v>
      </c>
      <c r="AD1548">
        <v>61200</v>
      </c>
      <c r="AE1548" t="s">
        <v>6025</v>
      </c>
      <c r="AF1548" s="1">
        <v>46203</v>
      </c>
      <c r="AG1548" t="s">
        <v>6271</v>
      </c>
      <c r="AH1548" t="s">
        <v>6035</v>
      </c>
      <c r="AI1548" t="s">
        <v>6028</v>
      </c>
      <c r="AJ1548" t="s">
        <v>6924</v>
      </c>
      <c r="AK1548">
        <v>4500</v>
      </c>
      <c r="AL1548">
        <v>93.6</v>
      </c>
      <c r="AM1548">
        <v>4406.3999999999996</v>
      </c>
      <c r="AN1548">
        <v>3400</v>
      </c>
      <c r="AO1548">
        <v>1006.4</v>
      </c>
      <c r="AP1548">
        <v>0.22839999999999999</v>
      </c>
    </row>
    <row r="1549" spans="1:42" hidden="1" x14ac:dyDescent="0.35">
      <c r="A1549" t="s">
        <v>2375</v>
      </c>
      <c r="B1549" s="1">
        <v>45496</v>
      </c>
      <c r="C1549" t="s">
        <v>817</v>
      </c>
      <c r="D1549" t="s">
        <v>188</v>
      </c>
      <c r="E1549">
        <v>1</v>
      </c>
      <c r="F1549" t="s">
        <v>30</v>
      </c>
      <c r="G1549" t="s">
        <v>16</v>
      </c>
      <c r="H1549" t="s">
        <v>17</v>
      </c>
      <c r="I1549" t="s">
        <v>26</v>
      </c>
      <c r="J1549" t="s">
        <v>97</v>
      </c>
      <c r="K1549">
        <v>2024</v>
      </c>
      <c r="L1549" t="s">
        <v>60</v>
      </c>
      <c r="M1549" t="s">
        <v>5936</v>
      </c>
      <c r="N1549" t="s">
        <v>5931</v>
      </c>
      <c r="O1549" t="s">
        <v>5937</v>
      </c>
      <c r="P1549" t="s">
        <v>5938</v>
      </c>
      <c r="Q1549" t="s">
        <v>5939</v>
      </c>
      <c r="R1549">
        <v>3400</v>
      </c>
      <c r="S1549">
        <v>4500</v>
      </c>
      <c r="T1549">
        <v>0.24440000000000001</v>
      </c>
      <c r="U1549" t="s">
        <v>5940</v>
      </c>
      <c r="V1549">
        <v>6</v>
      </c>
      <c r="W1549" s="1">
        <v>45061</v>
      </c>
      <c r="X1549" t="s">
        <v>5894</v>
      </c>
      <c r="Y1549">
        <v>200</v>
      </c>
      <c r="Z1549">
        <v>91</v>
      </c>
      <c r="AA1549">
        <v>223</v>
      </c>
      <c r="AB1549">
        <v>18</v>
      </c>
      <c r="AC1549">
        <v>10</v>
      </c>
      <c r="AD1549">
        <v>61200</v>
      </c>
      <c r="AE1549" t="s">
        <v>6025</v>
      </c>
      <c r="AF1549" s="1">
        <v>46203</v>
      </c>
      <c r="AG1549" t="s">
        <v>6225</v>
      </c>
      <c r="AH1549" t="s">
        <v>6027</v>
      </c>
      <c r="AI1549" t="s">
        <v>6028</v>
      </c>
      <c r="AJ1549" t="s">
        <v>6925</v>
      </c>
      <c r="AK1549">
        <v>4500</v>
      </c>
      <c r="AL1549">
        <v>297.45</v>
      </c>
      <c r="AM1549">
        <v>4202.55</v>
      </c>
      <c r="AN1549">
        <v>3400</v>
      </c>
      <c r="AO1549">
        <v>802.55</v>
      </c>
      <c r="AP1549">
        <v>0.191</v>
      </c>
    </row>
    <row r="1550" spans="1:42" hidden="1" x14ac:dyDescent="0.35">
      <c r="A1550" t="s">
        <v>2376</v>
      </c>
      <c r="B1550" s="1">
        <v>45520</v>
      </c>
      <c r="C1550" t="s">
        <v>2377</v>
      </c>
      <c r="D1550" t="s">
        <v>100</v>
      </c>
      <c r="E1550">
        <v>1</v>
      </c>
      <c r="F1550" t="s">
        <v>15</v>
      </c>
      <c r="G1550" t="s">
        <v>16</v>
      </c>
      <c r="H1550" t="s">
        <v>32</v>
      </c>
      <c r="I1550" t="s">
        <v>18</v>
      </c>
      <c r="J1550" t="s">
        <v>59</v>
      </c>
      <c r="K1550">
        <v>2024</v>
      </c>
      <c r="L1550" t="s">
        <v>60</v>
      </c>
      <c r="M1550" t="s">
        <v>5941</v>
      </c>
      <c r="N1550" t="s">
        <v>5931</v>
      </c>
      <c r="O1550" t="s">
        <v>5942</v>
      </c>
      <c r="P1550" t="s">
        <v>5938</v>
      </c>
      <c r="Q1550" t="s">
        <v>5943</v>
      </c>
      <c r="R1550">
        <v>9800</v>
      </c>
      <c r="S1550">
        <v>12500</v>
      </c>
      <c r="T1550">
        <v>0.216</v>
      </c>
      <c r="U1550" t="s">
        <v>5940</v>
      </c>
      <c r="V1550">
        <v>6</v>
      </c>
      <c r="W1550" s="1">
        <v>45383</v>
      </c>
      <c r="X1550" t="s">
        <v>5894</v>
      </c>
      <c r="Y1550">
        <v>102</v>
      </c>
      <c r="Z1550">
        <v>94</v>
      </c>
      <c r="AA1550">
        <v>142</v>
      </c>
      <c r="AB1550">
        <v>76</v>
      </c>
      <c r="AC1550">
        <v>10</v>
      </c>
      <c r="AD1550">
        <v>744800</v>
      </c>
      <c r="AE1550" t="s">
        <v>6025</v>
      </c>
      <c r="AF1550" s="1">
        <v>46203</v>
      </c>
      <c r="AG1550" t="s">
        <v>6793</v>
      </c>
      <c r="AH1550" t="s">
        <v>6027</v>
      </c>
      <c r="AI1550" t="s">
        <v>6028</v>
      </c>
      <c r="AJ1550" t="s">
        <v>6925</v>
      </c>
      <c r="AK1550">
        <v>12500</v>
      </c>
      <c r="AL1550">
        <v>263.75</v>
      </c>
      <c r="AM1550">
        <v>12236.25</v>
      </c>
      <c r="AN1550">
        <v>9800</v>
      </c>
      <c r="AO1550">
        <v>2436.25</v>
      </c>
      <c r="AP1550">
        <v>0.1991</v>
      </c>
    </row>
    <row r="1551" spans="1:42" hidden="1" x14ac:dyDescent="0.35">
      <c r="A1551" t="s">
        <v>2378</v>
      </c>
      <c r="B1551" s="1">
        <v>45522</v>
      </c>
      <c r="C1551" t="s">
        <v>2379</v>
      </c>
      <c r="D1551" t="s">
        <v>216</v>
      </c>
      <c r="E1551">
        <v>1</v>
      </c>
      <c r="F1551" t="s">
        <v>30</v>
      </c>
      <c r="G1551" t="s">
        <v>96</v>
      </c>
      <c r="H1551" t="s">
        <v>17</v>
      </c>
      <c r="I1551" t="s">
        <v>18</v>
      </c>
      <c r="J1551" t="s">
        <v>59</v>
      </c>
      <c r="K1551">
        <v>2024</v>
      </c>
      <c r="L1551" t="s">
        <v>60</v>
      </c>
      <c r="M1551" t="s">
        <v>5999</v>
      </c>
      <c r="N1551" t="s">
        <v>5989</v>
      </c>
      <c r="O1551" t="s">
        <v>6000</v>
      </c>
      <c r="P1551" t="s">
        <v>6001</v>
      </c>
      <c r="Q1551" t="s">
        <v>6002</v>
      </c>
      <c r="R1551">
        <v>300</v>
      </c>
      <c r="S1551">
        <v>500</v>
      </c>
      <c r="T1551">
        <v>0.4</v>
      </c>
      <c r="U1551" t="s">
        <v>5940</v>
      </c>
      <c r="V1551">
        <v>3</v>
      </c>
      <c r="W1551" s="1">
        <v>45115</v>
      </c>
      <c r="X1551" t="s">
        <v>5894</v>
      </c>
      <c r="Y1551">
        <v>197</v>
      </c>
      <c r="Z1551">
        <v>100</v>
      </c>
      <c r="AA1551">
        <v>205</v>
      </c>
      <c r="AB1551">
        <v>66</v>
      </c>
      <c r="AC1551">
        <v>10</v>
      </c>
      <c r="AD1551">
        <v>19800</v>
      </c>
      <c r="AE1551" t="s">
        <v>6025</v>
      </c>
      <c r="AF1551" s="1">
        <v>46203</v>
      </c>
      <c r="AG1551" t="s">
        <v>6751</v>
      </c>
      <c r="AH1551" t="s">
        <v>6035</v>
      </c>
      <c r="AI1551" t="s">
        <v>6028</v>
      </c>
      <c r="AJ1551" t="s">
        <v>6925</v>
      </c>
      <c r="AK1551">
        <v>500</v>
      </c>
      <c r="AL1551">
        <v>74.2</v>
      </c>
      <c r="AM1551">
        <v>425.8</v>
      </c>
      <c r="AN1551">
        <v>300</v>
      </c>
      <c r="AO1551">
        <v>125.8</v>
      </c>
      <c r="AP1551">
        <v>0.2954</v>
      </c>
    </row>
    <row r="1552" spans="1:42" x14ac:dyDescent="0.35">
      <c r="A1552" t="s">
        <v>2380</v>
      </c>
      <c r="B1552" s="1">
        <v>45538</v>
      </c>
      <c r="C1552" t="s">
        <v>2239</v>
      </c>
      <c r="D1552" t="s">
        <v>195</v>
      </c>
      <c r="E1552">
        <v>1</v>
      </c>
      <c r="F1552" t="s">
        <v>24</v>
      </c>
      <c r="G1552" t="s">
        <v>31</v>
      </c>
      <c r="H1552" t="s">
        <v>25</v>
      </c>
      <c r="I1552" t="s">
        <v>18</v>
      </c>
      <c r="J1552" t="s">
        <v>109</v>
      </c>
      <c r="K1552">
        <v>2024</v>
      </c>
      <c r="L1552" t="s">
        <v>60</v>
      </c>
      <c r="M1552" t="s">
        <v>5912</v>
      </c>
      <c r="N1552" t="s">
        <v>5913</v>
      </c>
      <c r="O1552" t="s">
        <v>5914</v>
      </c>
      <c r="P1552" t="s">
        <v>5891</v>
      </c>
      <c r="Q1552" t="s">
        <v>5915</v>
      </c>
      <c r="R1552">
        <v>125000</v>
      </c>
      <c r="S1552">
        <v>148000</v>
      </c>
      <c r="T1552">
        <v>0.15540000000000001</v>
      </c>
      <c r="U1552" t="s">
        <v>5893</v>
      </c>
      <c r="V1552">
        <v>12</v>
      </c>
      <c r="W1552" s="1">
        <v>44787</v>
      </c>
      <c r="X1552" t="s">
        <v>5894</v>
      </c>
      <c r="Y1552">
        <v>168</v>
      </c>
      <c r="Z1552">
        <v>62</v>
      </c>
      <c r="AA1552">
        <v>271</v>
      </c>
      <c r="AB1552">
        <v>0</v>
      </c>
      <c r="AC1552">
        <v>10</v>
      </c>
      <c r="AD1552">
        <v>0</v>
      </c>
      <c r="AE1552" t="s">
        <v>6029</v>
      </c>
      <c r="AF1552" s="1">
        <v>46203</v>
      </c>
      <c r="AG1552" t="s">
        <v>6763</v>
      </c>
      <c r="AH1552" t="s">
        <v>6027</v>
      </c>
      <c r="AI1552" t="s">
        <v>6028</v>
      </c>
      <c r="AJ1552" t="s">
        <v>6925</v>
      </c>
      <c r="AK1552">
        <v>148000</v>
      </c>
      <c r="AL1552">
        <v>2516</v>
      </c>
      <c r="AM1552">
        <v>145484</v>
      </c>
      <c r="AN1552">
        <v>125000</v>
      </c>
      <c r="AO1552">
        <v>20484</v>
      </c>
      <c r="AP1552">
        <v>0.14080000000000001</v>
      </c>
    </row>
    <row r="1553" spans="1:42" hidden="1" x14ac:dyDescent="0.35">
      <c r="A1553" t="s">
        <v>2381</v>
      </c>
      <c r="B1553" s="1">
        <v>45386</v>
      </c>
      <c r="C1553" t="s">
        <v>2382</v>
      </c>
      <c r="D1553" t="s">
        <v>377</v>
      </c>
      <c r="E1553">
        <v>1</v>
      </c>
      <c r="F1553" t="s">
        <v>24</v>
      </c>
      <c r="G1553" t="s">
        <v>71</v>
      </c>
      <c r="H1553" t="s">
        <v>32</v>
      </c>
      <c r="I1553" t="s">
        <v>43</v>
      </c>
      <c r="J1553" t="s">
        <v>44</v>
      </c>
      <c r="K1553">
        <v>2024</v>
      </c>
      <c r="L1553" t="s">
        <v>35</v>
      </c>
      <c r="M1553" t="s">
        <v>6007</v>
      </c>
      <c r="N1553" t="s">
        <v>5889</v>
      </c>
      <c r="O1553" t="s">
        <v>6008</v>
      </c>
      <c r="P1553" t="s">
        <v>5899</v>
      </c>
      <c r="Q1553" t="s">
        <v>6009</v>
      </c>
      <c r="R1553">
        <v>12000</v>
      </c>
      <c r="S1553">
        <v>15000</v>
      </c>
      <c r="T1553">
        <v>0.2</v>
      </c>
      <c r="U1553" t="s">
        <v>5901</v>
      </c>
      <c r="V1553">
        <v>12</v>
      </c>
      <c r="W1553" s="1">
        <v>45557</v>
      </c>
      <c r="X1553" t="s">
        <v>5894</v>
      </c>
      <c r="Y1553">
        <v>118</v>
      </c>
      <c r="Z1553">
        <v>87</v>
      </c>
      <c r="AA1553">
        <v>209</v>
      </c>
      <c r="AB1553">
        <v>10</v>
      </c>
      <c r="AC1553">
        <v>10</v>
      </c>
      <c r="AD1553">
        <v>120000</v>
      </c>
      <c r="AE1553" t="s">
        <v>6025</v>
      </c>
      <c r="AF1553" s="1">
        <v>46203</v>
      </c>
      <c r="AG1553" t="s">
        <v>6794</v>
      </c>
      <c r="AH1553" t="s">
        <v>6035</v>
      </c>
      <c r="AI1553" t="s">
        <v>6028</v>
      </c>
      <c r="AJ1553" t="s">
        <v>6924</v>
      </c>
      <c r="AK1553">
        <v>15000</v>
      </c>
      <c r="AL1553">
        <v>1080</v>
      </c>
      <c r="AM1553">
        <v>13920</v>
      </c>
      <c r="AN1553">
        <v>12000</v>
      </c>
      <c r="AO1553">
        <v>1920</v>
      </c>
      <c r="AP1553">
        <v>0.13789999999999999</v>
      </c>
    </row>
    <row r="1554" spans="1:42" hidden="1" x14ac:dyDescent="0.35">
      <c r="A1554" t="s">
        <v>2383</v>
      </c>
      <c r="B1554" s="1">
        <v>45406</v>
      </c>
      <c r="C1554" t="s">
        <v>111</v>
      </c>
      <c r="D1554" t="s">
        <v>123</v>
      </c>
      <c r="E1554">
        <v>1</v>
      </c>
      <c r="F1554" t="s">
        <v>48</v>
      </c>
      <c r="G1554" t="s">
        <v>16</v>
      </c>
      <c r="H1554" t="s">
        <v>32</v>
      </c>
      <c r="I1554" t="s">
        <v>33</v>
      </c>
      <c r="J1554" t="s">
        <v>44</v>
      </c>
      <c r="K1554">
        <v>2024</v>
      </c>
      <c r="L1554" t="s">
        <v>35</v>
      </c>
      <c r="M1554" t="s">
        <v>5927</v>
      </c>
      <c r="N1554" t="s">
        <v>5913</v>
      </c>
      <c r="O1554" t="s">
        <v>5917</v>
      </c>
      <c r="P1554" t="s">
        <v>5928</v>
      </c>
      <c r="Q1554" t="s">
        <v>5929</v>
      </c>
      <c r="R1554">
        <v>44000</v>
      </c>
      <c r="S1554">
        <v>53000</v>
      </c>
      <c r="T1554">
        <v>0.16980000000000001</v>
      </c>
      <c r="U1554" t="s">
        <v>5920</v>
      </c>
      <c r="V1554">
        <v>12</v>
      </c>
      <c r="W1554" s="1">
        <v>45435</v>
      </c>
      <c r="X1554" t="s">
        <v>5894</v>
      </c>
      <c r="Y1554">
        <v>246</v>
      </c>
      <c r="Z1554">
        <v>92</v>
      </c>
      <c r="AA1554">
        <v>223</v>
      </c>
      <c r="AB1554">
        <v>48</v>
      </c>
      <c r="AC1554">
        <v>10</v>
      </c>
      <c r="AD1554">
        <v>2112000</v>
      </c>
      <c r="AE1554" t="s">
        <v>6025</v>
      </c>
      <c r="AF1554" s="1">
        <v>46203</v>
      </c>
      <c r="AG1554" t="s">
        <v>6077</v>
      </c>
      <c r="AH1554" t="s">
        <v>6027</v>
      </c>
      <c r="AI1554" t="s">
        <v>6028</v>
      </c>
      <c r="AJ1554" t="s">
        <v>6924</v>
      </c>
      <c r="AK1554">
        <v>53000</v>
      </c>
      <c r="AL1554">
        <v>3222.4</v>
      </c>
      <c r="AM1554">
        <v>49777.599999999999</v>
      </c>
      <c r="AN1554">
        <v>44000</v>
      </c>
      <c r="AO1554">
        <v>5777.6</v>
      </c>
      <c r="AP1554">
        <v>0.11609999999999999</v>
      </c>
    </row>
    <row r="1555" spans="1:42" x14ac:dyDescent="0.35">
      <c r="A1555" t="s">
        <v>2384</v>
      </c>
      <c r="B1555" s="1">
        <v>45334</v>
      </c>
      <c r="C1555" t="s">
        <v>1819</v>
      </c>
      <c r="D1555" t="s">
        <v>42</v>
      </c>
      <c r="E1555">
        <v>1</v>
      </c>
      <c r="F1555" t="s">
        <v>58</v>
      </c>
      <c r="G1555" t="s">
        <v>67</v>
      </c>
      <c r="H1555" t="s">
        <v>25</v>
      </c>
      <c r="I1555" t="s">
        <v>43</v>
      </c>
      <c r="J1555" t="s">
        <v>19</v>
      </c>
      <c r="K1555">
        <v>2024</v>
      </c>
      <c r="L1555" t="s">
        <v>20</v>
      </c>
      <c r="M1555" t="s">
        <v>5897</v>
      </c>
      <c r="N1555" t="s">
        <v>5889</v>
      </c>
      <c r="O1555" t="s">
        <v>5898</v>
      </c>
      <c r="P1555" t="s">
        <v>5899</v>
      </c>
      <c r="Q1555" t="s">
        <v>5900</v>
      </c>
      <c r="R1555">
        <v>31000</v>
      </c>
      <c r="S1555">
        <v>38000</v>
      </c>
      <c r="T1555">
        <v>0.1842</v>
      </c>
      <c r="U1555" t="s">
        <v>5901</v>
      </c>
      <c r="V1555">
        <v>12</v>
      </c>
      <c r="W1555" s="1">
        <v>45246</v>
      </c>
      <c r="X1555" t="s">
        <v>5894</v>
      </c>
      <c r="Y1555">
        <v>278</v>
      </c>
      <c r="Z1555">
        <v>80</v>
      </c>
      <c r="AA1555">
        <v>346</v>
      </c>
      <c r="AB1555">
        <v>0</v>
      </c>
      <c r="AC1555">
        <v>10</v>
      </c>
      <c r="AD1555">
        <v>0</v>
      </c>
      <c r="AE1555" t="s">
        <v>6029</v>
      </c>
      <c r="AF1555" s="1">
        <v>46203</v>
      </c>
      <c r="AG1555" t="s">
        <v>6660</v>
      </c>
      <c r="AH1555" t="s">
        <v>6035</v>
      </c>
      <c r="AI1555" t="s">
        <v>6028</v>
      </c>
      <c r="AJ1555" t="s">
        <v>6924</v>
      </c>
      <c r="AK1555">
        <v>38000</v>
      </c>
      <c r="AL1555">
        <v>1295.8</v>
      </c>
      <c r="AM1555">
        <v>36704.199999999997</v>
      </c>
      <c r="AN1555">
        <v>31000</v>
      </c>
      <c r="AO1555">
        <v>5704.2</v>
      </c>
      <c r="AP1555">
        <v>0.15540000000000001</v>
      </c>
    </row>
    <row r="1556" spans="1:42" hidden="1" x14ac:dyDescent="0.35">
      <c r="A1556" t="s">
        <v>2385</v>
      </c>
      <c r="B1556" s="1">
        <v>45613</v>
      </c>
      <c r="C1556" t="s">
        <v>665</v>
      </c>
      <c r="D1556" t="s">
        <v>74</v>
      </c>
      <c r="E1556">
        <v>1</v>
      </c>
      <c r="F1556" t="s">
        <v>48</v>
      </c>
      <c r="G1556" t="s">
        <v>31</v>
      </c>
      <c r="H1556" t="s">
        <v>25</v>
      </c>
      <c r="I1556" t="s">
        <v>43</v>
      </c>
      <c r="J1556" t="s">
        <v>50</v>
      </c>
      <c r="K1556">
        <v>2024</v>
      </c>
      <c r="L1556" t="s">
        <v>51</v>
      </c>
      <c r="M1556" t="s">
        <v>5963</v>
      </c>
      <c r="N1556" t="s">
        <v>5949</v>
      </c>
      <c r="O1556" t="s">
        <v>5964</v>
      </c>
      <c r="P1556" t="s">
        <v>5951</v>
      </c>
      <c r="Q1556" t="s">
        <v>5965</v>
      </c>
      <c r="R1556">
        <v>5700</v>
      </c>
      <c r="S1556">
        <v>7500</v>
      </c>
      <c r="T1556">
        <v>0.24</v>
      </c>
      <c r="U1556" t="s">
        <v>5940</v>
      </c>
      <c r="V1556">
        <v>12</v>
      </c>
      <c r="W1556" s="1">
        <v>44865</v>
      </c>
      <c r="X1556" t="s">
        <v>5894</v>
      </c>
      <c r="Y1556">
        <v>145</v>
      </c>
      <c r="Z1556">
        <v>60</v>
      </c>
      <c r="AA1556">
        <v>189</v>
      </c>
      <c r="AB1556">
        <v>10</v>
      </c>
      <c r="AC1556">
        <v>10</v>
      </c>
      <c r="AD1556">
        <v>57000</v>
      </c>
      <c r="AE1556" t="s">
        <v>6025</v>
      </c>
      <c r="AF1556" s="1">
        <v>46203</v>
      </c>
      <c r="AG1556" t="s">
        <v>6167</v>
      </c>
      <c r="AH1556" t="s">
        <v>6035</v>
      </c>
      <c r="AI1556" t="s">
        <v>6028</v>
      </c>
      <c r="AJ1556" t="s">
        <v>6925</v>
      </c>
      <c r="AK1556">
        <v>7500</v>
      </c>
      <c r="AL1556">
        <v>924</v>
      </c>
      <c r="AM1556">
        <v>6576</v>
      </c>
      <c r="AN1556">
        <v>5700</v>
      </c>
      <c r="AO1556">
        <v>876</v>
      </c>
      <c r="AP1556">
        <v>0.13320000000000001</v>
      </c>
    </row>
    <row r="1557" spans="1:42" hidden="1" x14ac:dyDescent="0.35">
      <c r="A1557" t="s">
        <v>2386</v>
      </c>
      <c r="B1557" s="1">
        <v>45429</v>
      </c>
      <c r="C1557" t="s">
        <v>1631</v>
      </c>
      <c r="D1557" t="s">
        <v>23</v>
      </c>
      <c r="E1557">
        <v>1</v>
      </c>
      <c r="F1557" t="s">
        <v>24</v>
      </c>
      <c r="G1557" t="s">
        <v>16</v>
      </c>
      <c r="H1557" t="s">
        <v>17</v>
      </c>
      <c r="I1557" t="s">
        <v>43</v>
      </c>
      <c r="J1557" t="s">
        <v>75</v>
      </c>
      <c r="K1557">
        <v>2024</v>
      </c>
      <c r="L1557" t="s">
        <v>35</v>
      </c>
      <c r="M1557" t="s">
        <v>5921</v>
      </c>
      <c r="N1557" t="s">
        <v>5913</v>
      </c>
      <c r="O1557" t="s">
        <v>5917</v>
      </c>
      <c r="P1557" t="s">
        <v>5922</v>
      </c>
      <c r="Q1557" t="s">
        <v>5923</v>
      </c>
      <c r="R1557">
        <v>57000</v>
      </c>
      <c r="S1557">
        <v>69000</v>
      </c>
      <c r="T1557">
        <v>0.1739</v>
      </c>
      <c r="U1557" t="s">
        <v>5920</v>
      </c>
      <c r="V1557">
        <v>12</v>
      </c>
      <c r="W1557" s="1">
        <v>44862</v>
      </c>
      <c r="X1557" t="s">
        <v>5894</v>
      </c>
      <c r="Y1557">
        <v>244</v>
      </c>
      <c r="Z1557">
        <v>55</v>
      </c>
      <c r="AA1557">
        <v>276</v>
      </c>
      <c r="AB1557">
        <v>9</v>
      </c>
      <c r="AC1557">
        <v>10</v>
      </c>
      <c r="AD1557">
        <v>513000</v>
      </c>
      <c r="AE1557" t="s">
        <v>6025</v>
      </c>
      <c r="AF1557" s="1">
        <v>46203</v>
      </c>
      <c r="AG1557" t="s">
        <v>6605</v>
      </c>
      <c r="AH1557" t="s">
        <v>6027</v>
      </c>
      <c r="AI1557" t="s">
        <v>6028</v>
      </c>
      <c r="AJ1557" t="s">
        <v>6924</v>
      </c>
      <c r="AK1557">
        <v>69000</v>
      </c>
      <c r="AL1557">
        <v>8997.6</v>
      </c>
      <c r="AM1557">
        <v>60002.400000000001</v>
      </c>
      <c r="AN1557">
        <v>57000</v>
      </c>
      <c r="AO1557">
        <v>3002.4</v>
      </c>
      <c r="AP1557">
        <v>0.05</v>
      </c>
    </row>
    <row r="1558" spans="1:42" hidden="1" x14ac:dyDescent="0.35">
      <c r="A1558" t="s">
        <v>2387</v>
      </c>
      <c r="B1558" s="1">
        <v>45592</v>
      </c>
      <c r="C1558" t="s">
        <v>199</v>
      </c>
      <c r="D1558" t="s">
        <v>188</v>
      </c>
      <c r="E1558">
        <v>1</v>
      </c>
      <c r="F1558" t="s">
        <v>128</v>
      </c>
      <c r="G1558" t="s">
        <v>96</v>
      </c>
      <c r="H1558" t="s">
        <v>32</v>
      </c>
      <c r="I1558" t="s">
        <v>18</v>
      </c>
      <c r="J1558" t="s">
        <v>55</v>
      </c>
      <c r="K1558">
        <v>2024</v>
      </c>
      <c r="L1558" t="s">
        <v>51</v>
      </c>
      <c r="M1558" t="s">
        <v>5936</v>
      </c>
      <c r="N1558" t="s">
        <v>5931</v>
      </c>
      <c r="O1558" t="s">
        <v>5937</v>
      </c>
      <c r="P1558" t="s">
        <v>5938</v>
      </c>
      <c r="Q1558" t="s">
        <v>5939</v>
      </c>
      <c r="R1558">
        <v>3400</v>
      </c>
      <c r="S1558">
        <v>4500</v>
      </c>
      <c r="T1558">
        <v>0.24440000000000001</v>
      </c>
      <c r="U1558" t="s">
        <v>5940</v>
      </c>
      <c r="V1558">
        <v>6</v>
      </c>
      <c r="W1558" s="1">
        <v>45061</v>
      </c>
      <c r="X1558" t="s">
        <v>5894</v>
      </c>
      <c r="Y1558">
        <v>200</v>
      </c>
      <c r="Z1558">
        <v>91</v>
      </c>
      <c r="AA1558">
        <v>223</v>
      </c>
      <c r="AB1558">
        <v>18</v>
      </c>
      <c r="AC1558">
        <v>10</v>
      </c>
      <c r="AD1558">
        <v>61200</v>
      </c>
      <c r="AE1558" t="s">
        <v>6025</v>
      </c>
      <c r="AF1558" s="1">
        <v>46203</v>
      </c>
      <c r="AG1558" t="s">
        <v>6119</v>
      </c>
      <c r="AH1558" t="s">
        <v>6035</v>
      </c>
      <c r="AI1558" t="s">
        <v>6028</v>
      </c>
      <c r="AJ1558" t="s">
        <v>6925</v>
      </c>
      <c r="AK1558">
        <v>4500</v>
      </c>
      <c r="AL1558">
        <v>307.35000000000002</v>
      </c>
      <c r="AM1558">
        <v>4192.6499999999996</v>
      </c>
      <c r="AN1558">
        <v>3400</v>
      </c>
      <c r="AO1558">
        <v>792.65</v>
      </c>
      <c r="AP1558">
        <v>0.18909999999999999</v>
      </c>
    </row>
    <row r="1559" spans="1:42" hidden="1" x14ac:dyDescent="0.35">
      <c r="A1559" t="s">
        <v>2388</v>
      </c>
      <c r="B1559" s="1">
        <v>45637</v>
      </c>
      <c r="C1559" t="s">
        <v>976</v>
      </c>
      <c r="D1559" t="s">
        <v>221</v>
      </c>
      <c r="E1559">
        <v>3</v>
      </c>
      <c r="F1559" t="s">
        <v>24</v>
      </c>
      <c r="G1559" t="s">
        <v>96</v>
      </c>
      <c r="H1559" t="s">
        <v>25</v>
      </c>
      <c r="I1559" t="s">
        <v>18</v>
      </c>
      <c r="J1559" t="s">
        <v>155</v>
      </c>
      <c r="K1559">
        <v>2024</v>
      </c>
      <c r="L1559" t="s">
        <v>51</v>
      </c>
      <c r="M1559" t="s">
        <v>5966</v>
      </c>
      <c r="N1559" t="s">
        <v>5967</v>
      </c>
      <c r="O1559" t="s">
        <v>5968</v>
      </c>
      <c r="P1559" t="s">
        <v>5899</v>
      </c>
      <c r="Q1559" t="s">
        <v>5969</v>
      </c>
      <c r="R1559">
        <v>11500</v>
      </c>
      <c r="S1559">
        <v>14500</v>
      </c>
      <c r="T1559">
        <v>0.2069</v>
      </c>
      <c r="U1559" t="s">
        <v>5901</v>
      </c>
      <c r="V1559">
        <v>12</v>
      </c>
      <c r="W1559" s="1">
        <v>44903</v>
      </c>
      <c r="X1559" t="s">
        <v>5894</v>
      </c>
      <c r="Y1559">
        <v>217</v>
      </c>
      <c r="Z1559">
        <v>53</v>
      </c>
      <c r="AA1559">
        <v>253</v>
      </c>
      <c r="AB1559">
        <v>61</v>
      </c>
      <c r="AC1559">
        <v>10</v>
      </c>
      <c r="AD1559">
        <v>701500</v>
      </c>
      <c r="AE1559" t="s">
        <v>6025</v>
      </c>
      <c r="AF1559" s="1">
        <v>46203</v>
      </c>
      <c r="AG1559" t="s">
        <v>6484</v>
      </c>
      <c r="AH1559" t="s">
        <v>6027</v>
      </c>
      <c r="AI1559" t="s">
        <v>6028</v>
      </c>
      <c r="AJ1559" t="s">
        <v>6925</v>
      </c>
      <c r="AK1559">
        <v>43500</v>
      </c>
      <c r="AL1559">
        <v>2505.6</v>
      </c>
      <c r="AM1559">
        <v>40994.400000000001</v>
      </c>
      <c r="AN1559">
        <v>34500</v>
      </c>
      <c r="AO1559">
        <v>6494.4</v>
      </c>
      <c r="AP1559">
        <v>0.15840000000000001</v>
      </c>
    </row>
    <row r="1560" spans="1:42" hidden="1" x14ac:dyDescent="0.35">
      <c r="A1560" t="s">
        <v>2389</v>
      </c>
      <c r="B1560" s="1">
        <v>45467</v>
      </c>
      <c r="C1560" t="s">
        <v>2155</v>
      </c>
      <c r="D1560" t="s">
        <v>173</v>
      </c>
      <c r="E1560">
        <v>2</v>
      </c>
      <c r="F1560" t="s">
        <v>15</v>
      </c>
      <c r="G1560" t="s">
        <v>31</v>
      </c>
      <c r="H1560" t="s">
        <v>32</v>
      </c>
      <c r="I1560" t="s">
        <v>33</v>
      </c>
      <c r="J1560" t="s">
        <v>34</v>
      </c>
      <c r="K1560">
        <v>2024</v>
      </c>
      <c r="L1560" t="s">
        <v>35</v>
      </c>
      <c r="M1560" t="s">
        <v>5904</v>
      </c>
      <c r="N1560" t="s">
        <v>5889</v>
      </c>
      <c r="O1560" t="s">
        <v>5898</v>
      </c>
      <c r="P1560" t="s">
        <v>5899</v>
      </c>
      <c r="Q1560" t="s">
        <v>5905</v>
      </c>
      <c r="R1560">
        <v>12500</v>
      </c>
      <c r="S1560">
        <v>15500</v>
      </c>
      <c r="T1560">
        <v>0.19350000000000001</v>
      </c>
      <c r="U1560" t="s">
        <v>5901</v>
      </c>
      <c r="V1560">
        <v>12</v>
      </c>
      <c r="W1560" s="1">
        <v>45140</v>
      </c>
      <c r="X1560" t="s">
        <v>5894</v>
      </c>
      <c r="Y1560">
        <v>313</v>
      </c>
      <c r="Z1560">
        <v>58</v>
      </c>
      <c r="AA1560">
        <v>294</v>
      </c>
      <c r="AB1560">
        <v>65</v>
      </c>
      <c r="AC1560">
        <v>10</v>
      </c>
      <c r="AD1560">
        <v>812500</v>
      </c>
      <c r="AE1560" t="s">
        <v>6025</v>
      </c>
      <c r="AF1560" s="1">
        <v>46203</v>
      </c>
      <c r="AG1560" t="s">
        <v>6742</v>
      </c>
      <c r="AH1560" t="s">
        <v>6035</v>
      </c>
      <c r="AI1560" t="s">
        <v>6028</v>
      </c>
      <c r="AJ1560" t="s">
        <v>6924</v>
      </c>
      <c r="AK1560">
        <v>31000</v>
      </c>
      <c r="AL1560">
        <v>31</v>
      </c>
      <c r="AM1560">
        <v>30969</v>
      </c>
      <c r="AN1560">
        <v>25000</v>
      </c>
      <c r="AO1560">
        <v>5969</v>
      </c>
      <c r="AP1560">
        <v>0.19270000000000001</v>
      </c>
    </row>
    <row r="1561" spans="1:42" hidden="1" x14ac:dyDescent="0.35">
      <c r="A1561" t="s">
        <v>2390</v>
      </c>
      <c r="B1561" s="1">
        <v>45533</v>
      </c>
      <c r="C1561" t="s">
        <v>2391</v>
      </c>
      <c r="D1561" t="s">
        <v>108</v>
      </c>
      <c r="E1561">
        <v>1</v>
      </c>
      <c r="F1561" t="s">
        <v>58</v>
      </c>
      <c r="G1561" t="s">
        <v>16</v>
      </c>
      <c r="H1561" t="s">
        <v>17</v>
      </c>
      <c r="I1561" t="s">
        <v>18</v>
      </c>
      <c r="J1561" t="s">
        <v>59</v>
      </c>
      <c r="K1561">
        <v>2024</v>
      </c>
      <c r="L1561" t="s">
        <v>60</v>
      </c>
      <c r="M1561" t="s">
        <v>5977</v>
      </c>
      <c r="N1561" t="s">
        <v>5974</v>
      </c>
      <c r="O1561" t="s">
        <v>5978</v>
      </c>
      <c r="P1561" t="s">
        <v>5979</v>
      </c>
      <c r="Q1561" t="s">
        <v>5980</v>
      </c>
      <c r="R1561">
        <v>3000</v>
      </c>
      <c r="S1561">
        <v>3900</v>
      </c>
      <c r="T1561">
        <v>0.23080000000000001</v>
      </c>
      <c r="U1561" t="s">
        <v>5920</v>
      </c>
      <c r="V1561">
        <v>36</v>
      </c>
      <c r="W1561" s="1">
        <v>44816</v>
      </c>
      <c r="X1561" t="s">
        <v>5894</v>
      </c>
      <c r="Y1561">
        <v>237</v>
      </c>
      <c r="Z1561">
        <v>110</v>
      </c>
      <c r="AA1561">
        <v>240</v>
      </c>
      <c r="AB1561">
        <v>48</v>
      </c>
      <c r="AC1561">
        <v>10</v>
      </c>
      <c r="AD1561">
        <v>144000</v>
      </c>
      <c r="AE1561" t="s">
        <v>6025</v>
      </c>
      <c r="AF1561" s="1">
        <v>46203</v>
      </c>
      <c r="AG1561" t="s">
        <v>6797</v>
      </c>
      <c r="AH1561" t="s">
        <v>6027</v>
      </c>
      <c r="AI1561" t="s">
        <v>6028</v>
      </c>
      <c r="AJ1561" t="s">
        <v>6925</v>
      </c>
      <c r="AK1561">
        <v>3900</v>
      </c>
      <c r="AL1561">
        <v>310.05</v>
      </c>
      <c r="AM1561">
        <v>3589.95</v>
      </c>
      <c r="AN1561">
        <v>3000</v>
      </c>
      <c r="AO1561">
        <v>589.95000000000005</v>
      </c>
      <c r="AP1561">
        <v>0.1643</v>
      </c>
    </row>
    <row r="1562" spans="1:42" hidden="1" x14ac:dyDescent="0.35">
      <c r="A1562" t="s">
        <v>2392</v>
      </c>
      <c r="B1562" s="1">
        <v>45373</v>
      </c>
      <c r="C1562" t="s">
        <v>258</v>
      </c>
      <c r="D1562" t="s">
        <v>439</v>
      </c>
      <c r="E1562">
        <v>1</v>
      </c>
      <c r="F1562" t="s">
        <v>15</v>
      </c>
      <c r="G1562" t="s">
        <v>31</v>
      </c>
      <c r="H1562" t="s">
        <v>17</v>
      </c>
      <c r="I1562" t="s">
        <v>33</v>
      </c>
      <c r="J1562" t="s">
        <v>39</v>
      </c>
      <c r="K1562">
        <v>2024</v>
      </c>
      <c r="L1562" t="s">
        <v>20</v>
      </c>
      <c r="M1562" t="s">
        <v>5953</v>
      </c>
      <c r="N1562" t="s">
        <v>5949</v>
      </c>
      <c r="O1562" t="s">
        <v>5954</v>
      </c>
      <c r="P1562" t="s">
        <v>5951</v>
      </c>
      <c r="Q1562" t="s">
        <v>5955</v>
      </c>
      <c r="R1562">
        <v>1400</v>
      </c>
      <c r="S1562">
        <v>1900</v>
      </c>
      <c r="T1562">
        <v>0.26319999999999999</v>
      </c>
      <c r="U1562" t="s">
        <v>5940</v>
      </c>
      <c r="V1562">
        <v>12</v>
      </c>
      <c r="W1562" s="1">
        <v>44681</v>
      </c>
      <c r="X1562" t="s">
        <v>5894</v>
      </c>
      <c r="Y1562">
        <v>129</v>
      </c>
      <c r="Z1562">
        <v>73</v>
      </c>
      <c r="AA1562">
        <v>194</v>
      </c>
      <c r="AB1562">
        <v>7</v>
      </c>
      <c r="AC1562">
        <v>10</v>
      </c>
      <c r="AD1562">
        <v>9800</v>
      </c>
      <c r="AE1562" t="s">
        <v>6025</v>
      </c>
      <c r="AF1562" s="1">
        <v>46203</v>
      </c>
      <c r="AG1562" t="s">
        <v>6158</v>
      </c>
      <c r="AH1562" t="s">
        <v>6035</v>
      </c>
      <c r="AI1562" t="s">
        <v>6028</v>
      </c>
      <c r="AJ1562" t="s">
        <v>6924</v>
      </c>
      <c r="AK1562">
        <v>1900</v>
      </c>
      <c r="AL1562">
        <v>26.79</v>
      </c>
      <c r="AM1562">
        <v>1873.21</v>
      </c>
      <c r="AN1562">
        <v>1400</v>
      </c>
      <c r="AO1562">
        <v>473.21</v>
      </c>
      <c r="AP1562">
        <v>0.25259999999999999</v>
      </c>
    </row>
    <row r="1563" spans="1:42" hidden="1" x14ac:dyDescent="0.35">
      <c r="A1563" t="s">
        <v>2393</v>
      </c>
      <c r="B1563" s="1">
        <v>45630</v>
      </c>
      <c r="C1563" t="s">
        <v>1380</v>
      </c>
      <c r="D1563" t="s">
        <v>95</v>
      </c>
      <c r="E1563">
        <v>1</v>
      </c>
      <c r="F1563" t="s">
        <v>30</v>
      </c>
      <c r="G1563" t="s">
        <v>96</v>
      </c>
      <c r="H1563" t="s">
        <v>25</v>
      </c>
      <c r="I1563" t="s">
        <v>43</v>
      </c>
      <c r="J1563" t="s">
        <v>155</v>
      </c>
      <c r="K1563">
        <v>2024</v>
      </c>
      <c r="L1563" t="s">
        <v>51</v>
      </c>
      <c r="M1563" t="s">
        <v>5948</v>
      </c>
      <c r="N1563" t="s">
        <v>5949</v>
      </c>
      <c r="O1563" t="s">
        <v>5950</v>
      </c>
      <c r="P1563" t="s">
        <v>5951</v>
      </c>
      <c r="Q1563" t="s">
        <v>5952</v>
      </c>
      <c r="R1563">
        <v>2900</v>
      </c>
      <c r="S1563">
        <v>3800</v>
      </c>
      <c r="T1563">
        <v>0.23680000000000001</v>
      </c>
      <c r="U1563" t="s">
        <v>5940</v>
      </c>
      <c r="V1563">
        <v>12</v>
      </c>
      <c r="W1563" s="1">
        <v>45359</v>
      </c>
      <c r="X1563" t="s">
        <v>5894</v>
      </c>
      <c r="Y1563">
        <v>220</v>
      </c>
      <c r="Z1563">
        <v>49</v>
      </c>
      <c r="AA1563">
        <v>227</v>
      </c>
      <c r="AB1563">
        <v>23</v>
      </c>
      <c r="AC1563">
        <v>10</v>
      </c>
      <c r="AD1563">
        <v>66700</v>
      </c>
      <c r="AE1563" t="s">
        <v>6025</v>
      </c>
      <c r="AF1563" s="1">
        <v>46203</v>
      </c>
      <c r="AG1563" t="s">
        <v>6122</v>
      </c>
      <c r="AH1563" t="s">
        <v>6027</v>
      </c>
      <c r="AI1563" t="s">
        <v>6028</v>
      </c>
      <c r="AJ1563" t="s">
        <v>6925</v>
      </c>
      <c r="AK1563">
        <v>3800</v>
      </c>
      <c r="AL1563">
        <v>65.36</v>
      </c>
      <c r="AM1563">
        <v>3734.64</v>
      </c>
      <c r="AN1563">
        <v>2900</v>
      </c>
      <c r="AO1563">
        <v>834.64</v>
      </c>
      <c r="AP1563">
        <v>0.2235</v>
      </c>
    </row>
    <row r="1564" spans="1:42" hidden="1" x14ac:dyDescent="0.35">
      <c r="A1564" t="s">
        <v>2394</v>
      </c>
      <c r="B1564" s="1">
        <v>45351</v>
      </c>
      <c r="C1564" t="s">
        <v>1866</v>
      </c>
      <c r="D1564" t="s">
        <v>118</v>
      </c>
      <c r="E1564">
        <v>1</v>
      </c>
      <c r="F1564" t="s">
        <v>48</v>
      </c>
      <c r="G1564" t="s">
        <v>71</v>
      </c>
      <c r="H1564" t="s">
        <v>17</v>
      </c>
      <c r="I1564" t="s">
        <v>43</v>
      </c>
      <c r="J1564" t="s">
        <v>19</v>
      </c>
      <c r="K1564">
        <v>2024</v>
      </c>
      <c r="L1564" t="s">
        <v>20</v>
      </c>
      <c r="M1564" t="s">
        <v>5902</v>
      </c>
      <c r="N1564" t="s">
        <v>5889</v>
      </c>
      <c r="O1564" t="s">
        <v>5898</v>
      </c>
      <c r="P1564" t="s">
        <v>5899</v>
      </c>
      <c r="Q1564" t="s">
        <v>5903</v>
      </c>
      <c r="R1564">
        <v>74000</v>
      </c>
      <c r="S1564">
        <v>88000</v>
      </c>
      <c r="T1564">
        <v>0.15909999999999999</v>
      </c>
      <c r="U1564" t="s">
        <v>5901</v>
      </c>
      <c r="V1564">
        <v>12</v>
      </c>
      <c r="W1564" s="1">
        <v>45459</v>
      </c>
      <c r="X1564" t="s">
        <v>5894</v>
      </c>
      <c r="Y1564">
        <v>214</v>
      </c>
      <c r="Z1564">
        <v>97</v>
      </c>
      <c r="AA1564">
        <v>218</v>
      </c>
      <c r="AB1564">
        <v>43</v>
      </c>
      <c r="AC1564">
        <v>10</v>
      </c>
      <c r="AD1564">
        <v>3182000</v>
      </c>
      <c r="AE1564" t="s">
        <v>6025</v>
      </c>
      <c r="AF1564" s="1">
        <v>46203</v>
      </c>
      <c r="AG1564" t="s">
        <v>6673</v>
      </c>
      <c r="AH1564" t="s">
        <v>6027</v>
      </c>
      <c r="AI1564" t="s">
        <v>6028</v>
      </c>
      <c r="AJ1564" t="s">
        <v>6924</v>
      </c>
      <c r="AK1564">
        <v>88000</v>
      </c>
      <c r="AL1564">
        <v>3291.2</v>
      </c>
      <c r="AM1564">
        <v>84708.800000000003</v>
      </c>
      <c r="AN1564">
        <v>74000</v>
      </c>
      <c r="AO1564">
        <v>10708.8</v>
      </c>
      <c r="AP1564">
        <v>0.12640000000000001</v>
      </c>
    </row>
    <row r="1565" spans="1:42" x14ac:dyDescent="0.35">
      <c r="A1565" t="s">
        <v>2395</v>
      </c>
      <c r="B1565" s="1">
        <v>45316</v>
      </c>
      <c r="C1565" t="s">
        <v>423</v>
      </c>
      <c r="D1565" t="s">
        <v>42</v>
      </c>
      <c r="E1565">
        <v>1</v>
      </c>
      <c r="F1565" t="s">
        <v>58</v>
      </c>
      <c r="G1565" t="s">
        <v>31</v>
      </c>
      <c r="H1565" t="s">
        <v>32</v>
      </c>
      <c r="I1565" t="s">
        <v>43</v>
      </c>
      <c r="J1565" t="s">
        <v>112</v>
      </c>
      <c r="K1565">
        <v>2024</v>
      </c>
      <c r="L1565" t="s">
        <v>20</v>
      </c>
      <c r="M1565" t="s">
        <v>5897</v>
      </c>
      <c r="N1565" t="s">
        <v>5889</v>
      </c>
      <c r="O1565" t="s">
        <v>5898</v>
      </c>
      <c r="P1565" t="s">
        <v>5899</v>
      </c>
      <c r="Q1565" t="s">
        <v>5900</v>
      </c>
      <c r="R1565">
        <v>31000</v>
      </c>
      <c r="S1565">
        <v>38000</v>
      </c>
      <c r="T1565">
        <v>0.1842</v>
      </c>
      <c r="U1565" t="s">
        <v>5901</v>
      </c>
      <c r="V1565">
        <v>12</v>
      </c>
      <c r="W1565" s="1">
        <v>45246</v>
      </c>
      <c r="X1565" t="s">
        <v>5894</v>
      </c>
      <c r="Y1565">
        <v>278</v>
      </c>
      <c r="Z1565">
        <v>80</v>
      </c>
      <c r="AA1565">
        <v>346</v>
      </c>
      <c r="AB1565">
        <v>0</v>
      </c>
      <c r="AC1565">
        <v>10</v>
      </c>
      <c r="AD1565">
        <v>0</v>
      </c>
      <c r="AE1565" t="s">
        <v>6029</v>
      </c>
      <c r="AF1565" s="1">
        <v>46203</v>
      </c>
      <c r="AG1565" t="s">
        <v>6265</v>
      </c>
      <c r="AH1565" t="s">
        <v>6027</v>
      </c>
      <c r="AI1565" t="s">
        <v>6028</v>
      </c>
      <c r="AJ1565" t="s">
        <v>6924</v>
      </c>
      <c r="AK1565">
        <v>38000</v>
      </c>
      <c r="AL1565">
        <v>5209.8</v>
      </c>
      <c r="AM1565">
        <v>32790.199999999997</v>
      </c>
      <c r="AN1565">
        <v>31000</v>
      </c>
      <c r="AO1565">
        <v>1790.2</v>
      </c>
      <c r="AP1565">
        <v>5.4600000000000003E-2</v>
      </c>
    </row>
    <row r="1566" spans="1:42" hidden="1" x14ac:dyDescent="0.35">
      <c r="A1566" t="s">
        <v>2396</v>
      </c>
      <c r="B1566" s="1">
        <v>45449</v>
      </c>
      <c r="C1566" t="s">
        <v>1524</v>
      </c>
      <c r="D1566" t="s">
        <v>14</v>
      </c>
      <c r="E1566">
        <v>1</v>
      </c>
      <c r="F1566" t="s">
        <v>128</v>
      </c>
      <c r="G1566" t="s">
        <v>31</v>
      </c>
      <c r="H1566" t="s">
        <v>25</v>
      </c>
      <c r="I1566" t="s">
        <v>18</v>
      </c>
      <c r="J1566" t="s">
        <v>34</v>
      </c>
      <c r="K1566">
        <v>2024</v>
      </c>
      <c r="L1566" t="s">
        <v>35</v>
      </c>
      <c r="M1566" t="s">
        <v>5934</v>
      </c>
      <c r="N1566" t="s">
        <v>5931</v>
      </c>
      <c r="O1566" t="s">
        <v>5932</v>
      </c>
      <c r="P1566" t="s">
        <v>5891</v>
      </c>
      <c r="Q1566" t="s">
        <v>5935</v>
      </c>
      <c r="R1566">
        <v>10800</v>
      </c>
      <c r="S1566">
        <v>13500</v>
      </c>
      <c r="T1566">
        <v>0.2</v>
      </c>
      <c r="U1566" t="s">
        <v>5893</v>
      </c>
      <c r="V1566">
        <v>12</v>
      </c>
      <c r="W1566" s="1">
        <v>44567</v>
      </c>
      <c r="X1566" t="s">
        <v>5894</v>
      </c>
      <c r="Y1566">
        <v>169</v>
      </c>
      <c r="Z1566">
        <v>68</v>
      </c>
      <c r="AA1566">
        <v>202</v>
      </c>
      <c r="AB1566">
        <v>85</v>
      </c>
      <c r="AC1566">
        <v>10</v>
      </c>
      <c r="AD1566">
        <v>918000</v>
      </c>
      <c r="AE1566" t="s">
        <v>6025</v>
      </c>
      <c r="AF1566" s="1">
        <v>46203</v>
      </c>
      <c r="AG1566" t="s">
        <v>6574</v>
      </c>
      <c r="AH1566" t="s">
        <v>6035</v>
      </c>
      <c r="AI1566" t="s">
        <v>6028</v>
      </c>
      <c r="AJ1566" t="s">
        <v>6924</v>
      </c>
      <c r="AK1566">
        <v>13500</v>
      </c>
      <c r="AL1566">
        <v>1263.5999999999999</v>
      </c>
      <c r="AM1566">
        <v>12236.4</v>
      </c>
      <c r="AN1566">
        <v>10800</v>
      </c>
      <c r="AO1566">
        <v>1436.4</v>
      </c>
      <c r="AP1566">
        <v>0.1174</v>
      </c>
    </row>
    <row r="1567" spans="1:42" hidden="1" x14ac:dyDescent="0.35">
      <c r="A1567" t="s">
        <v>2397</v>
      </c>
      <c r="B1567" s="1">
        <v>45476</v>
      </c>
      <c r="C1567" t="s">
        <v>2044</v>
      </c>
      <c r="D1567" t="s">
        <v>70</v>
      </c>
      <c r="E1567">
        <v>4</v>
      </c>
      <c r="F1567" t="s">
        <v>48</v>
      </c>
      <c r="G1567" t="s">
        <v>16</v>
      </c>
      <c r="H1567" t="s">
        <v>17</v>
      </c>
      <c r="I1567" t="s">
        <v>18</v>
      </c>
      <c r="J1567" t="s">
        <v>97</v>
      </c>
      <c r="K1567">
        <v>2024</v>
      </c>
      <c r="L1567" t="s">
        <v>60</v>
      </c>
      <c r="M1567" t="s">
        <v>5970</v>
      </c>
      <c r="N1567" t="s">
        <v>5949</v>
      </c>
      <c r="O1567" t="s">
        <v>5971</v>
      </c>
      <c r="P1567" t="s">
        <v>5922</v>
      </c>
      <c r="Q1567" t="s">
        <v>5972</v>
      </c>
      <c r="R1567">
        <v>9500</v>
      </c>
      <c r="S1567">
        <v>12000</v>
      </c>
      <c r="T1567">
        <v>0.20830000000000001</v>
      </c>
      <c r="U1567" t="s">
        <v>5920</v>
      </c>
      <c r="V1567">
        <v>12</v>
      </c>
      <c r="W1567" s="1">
        <v>44840</v>
      </c>
      <c r="X1567" t="s">
        <v>5894</v>
      </c>
      <c r="Y1567">
        <v>160</v>
      </c>
      <c r="Z1567">
        <v>82</v>
      </c>
      <c r="AA1567">
        <v>171</v>
      </c>
      <c r="AB1567">
        <v>27</v>
      </c>
      <c r="AC1567">
        <v>10</v>
      </c>
      <c r="AD1567">
        <v>256500</v>
      </c>
      <c r="AE1567" t="s">
        <v>6025</v>
      </c>
      <c r="AF1567" s="1">
        <v>46203</v>
      </c>
      <c r="AG1567" t="s">
        <v>6710</v>
      </c>
      <c r="AH1567" t="s">
        <v>6027</v>
      </c>
      <c r="AI1567" t="s">
        <v>6028</v>
      </c>
      <c r="AJ1567" t="s">
        <v>6925</v>
      </c>
      <c r="AK1567">
        <v>48000</v>
      </c>
      <c r="AL1567">
        <v>3883.2</v>
      </c>
      <c r="AM1567">
        <v>44116.800000000003</v>
      </c>
      <c r="AN1567">
        <v>38000</v>
      </c>
      <c r="AO1567">
        <v>6116.8</v>
      </c>
      <c r="AP1567">
        <v>0.13869999999999999</v>
      </c>
    </row>
    <row r="1568" spans="1:42" hidden="1" x14ac:dyDescent="0.35">
      <c r="A1568" t="s">
        <v>2398</v>
      </c>
      <c r="B1568" s="1">
        <v>45550</v>
      </c>
      <c r="C1568" t="s">
        <v>1213</v>
      </c>
      <c r="D1568" t="s">
        <v>78</v>
      </c>
      <c r="E1568">
        <v>1</v>
      </c>
      <c r="F1568" t="s">
        <v>30</v>
      </c>
      <c r="G1568" t="s">
        <v>31</v>
      </c>
      <c r="H1568" t="s">
        <v>25</v>
      </c>
      <c r="I1568" t="s">
        <v>18</v>
      </c>
      <c r="J1568" t="s">
        <v>109</v>
      </c>
      <c r="K1568">
        <v>2024</v>
      </c>
      <c r="L1568" t="s">
        <v>60</v>
      </c>
      <c r="M1568" t="s">
        <v>5992</v>
      </c>
      <c r="N1568" t="s">
        <v>5989</v>
      </c>
      <c r="O1568" t="s">
        <v>5993</v>
      </c>
      <c r="P1568" t="s">
        <v>5899</v>
      </c>
      <c r="Q1568" t="s">
        <v>5994</v>
      </c>
      <c r="R1568">
        <v>850</v>
      </c>
      <c r="S1568">
        <v>1200</v>
      </c>
      <c r="T1568">
        <v>0.29170000000000001</v>
      </c>
      <c r="U1568" t="s">
        <v>5901</v>
      </c>
      <c r="V1568">
        <v>6</v>
      </c>
      <c r="W1568" s="1">
        <v>45066</v>
      </c>
      <c r="X1568" t="s">
        <v>5894</v>
      </c>
      <c r="Y1568">
        <v>275</v>
      </c>
      <c r="Z1568">
        <v>92</v>
      </c>
      <c r="AA1568">
        <v>285</v>
      </c>
      <c r="AB1568">
        <v>78</v>
      </c>
      <c r="AC1568">
        <v>10</v>
      </c>
      <c r="AD1568">
        <v>66300</v>
      </c>
      <c r="AE1568" t="s">
        <v>6025</v>
      </c>
      <c r="AF1568" s="1">
        <v>46203</v>
      </c>
      <c r="AG1568" t="s">
        <v>6338</v>
      </c>
      <c r="AH1568" t="s">
        <v>6035</v>
      </c>
      <c r="AI1568" t="s">
        <v>6028</v>
      </c>
      <c r="AJ1568" t="s">
        <v>6925</v>
      </c>
      <c r="AK1568">
        <v>1200</v>
      </c>
      <c r="AL1568">
        <v>28.8</v>
      </c>
      <c r="AM1568">
        <v>1171.2</v>
      </c>
      <c r="AN1568">
        <v>850</v>
      </c>
      <c r="AO1568">
        <v>321.2</v>
      </c>
      <c r="AP1568">
        <v>0.2742</v>
      </c>
    </row>
    <row r="1569" spans="1:42" hidden="1" x14ac:dyDescent="0.35">
      <c r="A1569" t="s">
        <v>2399</v>
      </c>
      <c r="B1569" s="1">
        <v>45492</v>
      </c>
      <c r="C1569" t="s">
        <v>1876</v>
      </c>
      <c r="D1569" t="s">
        <v>82</v>
      </c>
      <c r="E1569">
        <v>1</v>
      </c>
      <c r="F1569" t="s">
        <v>58</v>
      </c>
      <c r="G1569" t="s">
        <v>79</v>
      </c>
      <c r="H1569" t="s">
        <v>17</v>
      </c>
      <c r="I1569" t="s">
        <v>26</v>
      </c>
      <c r="J1569" t="s">
        <v>97</v>
      </c>
      <c r="K1569">
        <v>2024</v>
      </c>
      <c r="L1569" t="s">
        <v>60</v>
      </c>
      <c r="M1569" t="s">
        <v>5895</v>
      </c>
      <c r="N1569" t="s">
        <v>5889</v>
      </c>
      <c r="O1569" t="s">
        <v>5890</v>
      </c>
      <c r="P1569" t="s">
        <v>5891</v>
      </c>
      <c r="Q1569" t="s">
        <v>5896</v>
      </c>
      <c r="R1569">
        <v>78000</v>
      </c>
      <c r="S1569">
        <v>95000</v>
      </c>
      <c r="T1569">
        <v>0.1789</v>
      </c>
      <c r="U1569" t="s">
        <v>5893</v>
      </c>
      <c r="V1569">
        <v>12</v>
      </c>
      <c r="W1569" s="1">
        <v>45187</v>
      </c>
      <c r="X1569" t="s">
        <v>5894</v>
      </c>
      <c r="Y1569">
        <v>351</v>
      </c>
      <c r="Z1569">
        <v>112</v>
      </c>
      <c r="AA1569">
        <v>335</v>
      </c>
      <c r="AB1569">
        <v>32</v>
      </c>
      <c r="AC1569">
        <v>10</v>
      </c>
      <c r="AD1569">
        <v>2496000</v>
      </c>
      <c r="AE1569" t="s">
        <v>6025</v>
      </c>
      <c r="AF1569" s="1">
        <v>46203</v>
      </c>
      <c r="AG1569" t="s">
        <v>6674</v>
      </c>
      <c r="AH1569" t="s">
        <v>6035</v>
      </c>
      <c r="AI1569" t="s">
        <v>6028</v>
      </c>
      <c r="AJ1569" t="s">
        <v>6925</v>
      </c>
      <c r="AK1569">
        <v>95000</v>
      </c>
      <c r="AL1569">
        <v>1064</v>
      </c>
      <c r="AM1569">
        <v>93936</v>
      </c>
      <c r="AN1569">
        <v>78000</v>
      </c>
      <c r="AO1569">
        <v>15936</v>
      </c>
      <c r="AP1569">
        <v>0.1696</v>
      </c>
    </row>
    <row r="1570" spans="1:42" hidden="1" x14ac:dyDescent="0.35">
      <c r="A1570" t="s">
        <v>2400</v>
      </c>
      <c r="B1570" s="1">
        <v>45533</v>
      </c>
      <c r="C1570" t="s">
        <v>2401</v>
      </c>
      <c r="D1570" t="s">
        <v>115</v>
      </c>
      <c r="E1570">
        <v>1</v>
      </c>
      <c r="F1570" t="s">
        <v>24</v>
      </c>
      <c r="G1570" t="s">
        <v>79</v>
      </c>
      <c r="H1570" t="s">
        <v>32</v>
      </c>
      <c r="I1570" t="s">
        <v>18</v>
      </c>
      <c r="J1570" t="s">
        <v>59</v>
      </c>
      <c r="K1570">
        <v>2024</v>
      </c>
      <c r="L1570" t="s">
        <v>60</v>
      </c>
      <c r="M1570" t="s">
        <v>5988</v>
      </c>
      <c r="N1570" t="s">
        <v>5989</v>
      </c>
      <c r="O1570" t="s">
        <v>5990</v>
      </c>
      <c r="P1570" t="s">
        <v>5907</v>
      </c>
      <c r="Q1570" t="s">
        <v>5991</v>
      </c>
      <c r="R1570">
        <v>1600</v>
      </c>
      <c r="S1570">
        <v>2200</v>
      </c>
      <c r="T1570">
        <v>0.2727</v>
      </c>
      <c r="U1570" t="s">
        <v>5909</v>
      </c>
      <c r="V1570">
        <v>6</v>
      </c>
      <c r="W1570" s="1">
        <v>45040</v>
      </c>
      <c r="X1570" t="s">
        <v>5894</v>
      </c>
      <c r="Y1570">
        <v>84</v>
      </c>
      <c r="Z1570">
        <v>117</v>
      </c>
      <c r="AA1570">
        <v>174</v>
      </c>
      <c r="AB1570">
        <v>47</v>
      </c>
      <c r="AC1570">
        <v>10</v>
      </c>
      <c r="AD1570">
        <v>75200</v>
      </c>
      <c r="AE1570" t="s">
        <v>6025</v>
      </c>
      <c r="AF1570" s="1">
        <v>46203</v>
      </c>
      <c r="AG1570" t="s">
        <v>6762</v>
      </c>
      <c r="AH1570" t="s">
        <v>6027</v>
      </c>
      <c r="AI1570" t="s">
        <v>6028</v>
      </c>
      <c r="AJ1570" t="s">
        <v>6925</v>
      </c>
      <c r="AK1570">
        <v>2200</v>
      </c>
      <c r="AL1570">
        <v>238.48</v>
      </c>
      <c r="AM1570">
        <v>1961.52</v>
      </c>
      <c r="AN1570">
        <v>1600</v>
      </c>
      <c r="AO1570">
        <v>361.52</v>
      </c>
      <c r="AP1570">
        <v>0.18429999999999999</v>
      </c>
    </row>
    <row r="1571" spans="1:42" hidden="1" x14ac:dyDescent="0.35">
      <c r="A1571" t="s">
        <v>2402</v>
      </c>
      <c r="B1571" s="1">
        <v>45551</v>
      </c>
      <c r="C1571" t="s">
        <v>1096</v>
      </c>
      <c r="D1571" t="s">
        <v>87</v>
      </c>
      <c r="E1571">
        <v>1</v>
      </c>
      <c r="F1571" t="s">
        <v>24</v>
      </c>
      <c r="G1571" t="s">
        <v>31</v>
      </c>
      <c r="H1571" t="s">
        <v>17</v>
      </c>
      <c r="I1571" t="s">
        <v>18</v>
      </c>
      <c r="J1571" t="s">
        <v>109</v>
      </c>
      <c r="K1571">
        <v>2024</v>
      </c>
      <c r="L1571" t="s">
        <v>60</v>
      </c>
      <c r="M1571" t="s">
        <v>5924</v>
      </c>
      <c r="N1571" t="s">
        <v>5913</v>
      </c>
      <c r="O1571" t="s">
        <v>5917</v>
      </c>
      <c r="P1571" t="s">
        <v>5925</v>
      </c>
      <c r="Q1571" t="s">
        <v>5926</v>
      </c>
      <c r="R1571">
        <v>46000</v>
      </c>
      <c r="S1571">
        <v>56000</v>
      </c>
      <c r="T1571">
        <v>0.17860000000000001</v>
      </c>
      <c r="U1571" t="s">
        <v>5920</v>
      </c>
      <c r="V1571">
        <v>12</v>
      </c>
      <c r="W1571" s="1">
        <v>44847</v>
      </c>
      <c r="X1571" t="s">
        <v>5894</v>
      </c>
      <c r="Y1571">
        <v>224</v>
      </c>
      <c r="Z1571">
        <v>96</v>
      </c>
      <c r="AA1571">
        <v>304</v>
      </c>
      <c r="AB1571">
        <v>54</v>
      </c>
      <c r="AC1571">
        <v>10</v>
      </c>
      <c r="AD1571">
        <v>2484000</v>
      </c>
      <c r="AE1571" t="s">
        <v>6025</v>
      </c>
      <c r="AF1571" s="1">
        <v>46203</v>
      </c>
      <c r="AG1571" t="s">
        <v>6542</v>
      </c>
      <c r="AH1571" t="s">
        <v>6027</v>
      </c>
      <c r="AI1571" t="s">
        <v>6028</v>
      </c>
      <c r="AJ1571" t="s">
        <v>6925</v>
      </c>
      <c r="AK1571">
        <v>56000</v>
      </c>
      <c r="AL1571">
        <v>3718.4</v>
      </c>
      <c r="AM1571">
        <v>52281.599999999999</v>
      </c>
      <c r="AN1571">
        <v>46000</v>
      </c>
      <c r="AO1571">
        <v>6281.6</v>
      </c>
      <c r="AP1571">
        <v>0.1201</v>
      </c>
    </row>
    <row r="1572" spans="1:42" hidden="1" x14ac:dyDescent="0.35">
      <c r="A1572" t="s">
        <v>2403</v>
      </c>
      <c r="B1572" s="1">
        <v>45487</v>
      </c>
      <c r="C1572" t="s">
        <v>1484</v>
      </c>
      <c r="D1572" t="s">
        <v>173</v>
      </c>
      <c r="E1572">
        <v>2</v>
      </c>
      <c r="F1572" t="s">
        <v>30</v>
      </c>
      <c r="G1572" t="s">
        <v>16</v>
      </c>
      <c r="H1572" t="s">
        <v>17</v>
      </c>
      <c r="I1572" t="s">
        <v>18</v>
      </c>
      <c r="J1572" t="s">
        <v>97</v>
      </c>
      <c r="K1572">
        <v>2024</v>
      </c>
      <c r="L1572" t="s">
        <v>60</v>
      </c>
      <c r="M1572" t="s">
        <v>5904</v>
      </c>
      <c r="N1572" t="s">
        <v>5889</v>
      </c>
      <c r="O1572" t="s">
        <v>5898</v>
      </c>
      <c r="P1572" t="s">
        <v>5899</v>
      </c>
      <c r="Q1572" t="s">
        <v>5905</v>
      </c>
      <c r="R1572">
        <v>12500</v>
      </c>
      <c r="S1572">
        <v>15500</v>
      </c>
      <c r="T1572">
        <v>0.19350000000000001</v>
      </c>
      <c r="U1572" t="s">
        <v>5901</v>
      </c>
      <c r="V1572">
        <v>12</v>
      </c>
      <c r="W1572" s="1">
        <v>45140</v>
      </c>
      <c r="X1572" t="s">
        <v>5894</v>
      </c>
      <c r="Y1572">
        <v>313</v>
      </c>
      <c r="Z1572">
        <v>58</v>
      </c>
      <c r="AA1572">
        <v>294</v>
      </c>
      <c r="AB1572">
        <v>65</v>
      </c>
      <c r="AC1572">
        <v>10</v>
      </c>
      <c r="AD1572">
        <v>812500</v>
      </c>
      <c r="AE1572" t="s">
        <v>6025</v>
      </c>
      <c r="AF1572" s="1">
        <v>46203</v>
      </c>
      <c r="AG1572" t="s">
        <v>6324</v>
      </c>
      <c r="AH1572" t="s">
        <v>6035</v>
      </c>
      <c r="AI1572" t="s">
        <v>6028</v>
      </c>
      <c r="AJ1572" t="s">
        <v>6925</v>
      </c>
      <c r="AK1572">
        <v>31000</v>
      </c>
      <c r="AL1572">
        <v>675.8</v>
      </c>
      <c r="AM1572">
        <v>30324.2</v>
      </c>
      <c r="AN1572">
        <v>25000</v>
      </c>
      <c r="AO1572">
        <v>5324.2</v>
      </c>
      <c r="AP1572">
        <v>0.17560000000000001</v>
      </c>
    </row>
    <row r="1573" spans="1:42" x14ac:dyDescent="0.35">
      <c r="A1573" t="s">
        <v>2404</v>
      </c>
      <c r="B1573" s="1">
        <v>45602</v>
      </c>
      <c r="C1573" t="s">
        <v>1985</v>
      </c>
      <c r="D1573" t="s">
        <v>54</v>
      </c>
      <c r="E1573">
        <v>1</v>
      </c>
      <c r="F1573" t="s">
        <v>128</v>
      </c>
      <c r="G1573" t="s">
        <v>96</v>
      </c>
      <c r="H1573" t="s">
        <v>32</v>
      </c>
      <c r="I1573" t="s">
        <v>18</v>
      </c>
      <c r="J1573" t="s">
        <v>50</v>
      </c>
      <c r="K1573">
        <v>2024</v>
      </c>
      <c r="L1573" t="s">
        <v>51</v>
      </c>
      <c r="M1573" t="s">
        <v>5888</v>
      </c>
      <c r="N1573" t="s">
        <v>5889</v>
      </c>
      <c r="O1573" t="s">
        <v>5890</v>
      </c>
      <c r="P1573" t="s">
        <v>5891</v>
      </c>
      <c r="Q1573" t="s">
        <v>5892</v>
      </c>
      <c r="R1573">
        <v>52000</v>
      </c>
      <c r="S1573">
        <v>65000</v>
      </c>
      <c r="T1573">
        <v>0.2</v>
      </c>
      <c r="U1573" t="s">
        <v>5893</v>
      </c>
      <c r="V1573">
        <v>12</v>
      </c>
      <c r="W1573" s="1">
        <v>45506</v>
      </c>
      <c r="X1573" t="s">
        <v>5894</v>
      </c>
      <c r="Y1573">
        <v>302</v>
      </c>
      <c r="Z1573">
        <v>109</v>
      </c>
      <c r="AA1573">
        <v>415</v>
      </c>
      <c r="AB1573">
        <v>0</v>
      </c>
      <c r="AC1573">
        <v>10</v>
      </c>
      <c r="AD1573">
        <v>0</v>
      </c>
      <c r="AE1573" t="s">
        <v>6029</v>
      </c>
      <c r="AF1573" s="1">
        <v>46203</v>
      </c>
      <c r="AG1573" t="s">
        <v>6699</v>
      </c>
      <c r="AH1573" t="s">
        <v>6027</v>
      </c>
      <c r="AI1573" t="s">
        <v>6028</v>
      </c>
      <c r="AJ1573" t="s">
        <v>6925</v>
      </c>
      <c r="AK1573">
        <v>65000</v>
      </c>
      <c r="AL1573">
        <v>5583.5</v>
      </c>
      <c r="AM1573">
        <v>59416.5</v>
      </c>
      <c r="AN1573">
        <v>52000</v>
      </c>
      <c r="AO1573">
        <v>7416.5</v>
      </c>
      <c r="AP1573">
        <v>0.12479999999999999</v>
      </c>
    </row>
    <row r="1574" spans="1:42" hidden="1" x14ac:dyDescent="0.35">
      <c r="A1574" t="s">
        <v>2405</v>
      </c>
      <c r="B1574" s="1">
        <v>45367</v>
      </c>
      <c r="C1574" t="s">
        <v>2406</v>
      </c>
      <c r="D1574" t="s">
        <v>38</v>
      </c>
      <c r="E1574">
        <v>1</v>
      </c>
      <c r="F1574" t="s">
        <v>15</v>
      </c>
      <c r="G1574" t="s">
        <v>31</v>
      </c>
      <c r="H1574" t="s">
        <v>25</v>
      </c>
      <c r="I1574" t="s">
        <v>33</v>
      </c>
      <c r="J1574" t="s">
        <v>39</v>
      </c>
      <c r="K1574">
        <v>2024</v>
      </c>
      <c r="L1574" t="s">
        <v>20</v>
      </c>
      <c r="M1574" t="s">
        <v>5981</v>
      </c>
      <c r="N1574" t="s">
        <v>5974</v>
      </c>
      <c r="O1574" t="s">
        <v>5982</v>
      </c>
      <c r="P1574" t="s">
        <v>5983</v>
      </c>
      <c r="Q1574" t="s">
        <v>5984</v>
      </c>
      <c r="R1574">
        <v>3700</v>
      </c>
      <c r="S1574">
        <v>4800</v>
      </c>
      <c r="T1574">
        <v>0.22919999999999999</v>
      </c>
      <c r="U1574" t="s">
        <v>5920</v>
      </c>
      <c r="V1574">
        <v>24</v>
      </c>
      <c r="W1574" s="1">
        <v>45552</v>
      </c>
      <c r="X1574" t="s">
        <v>5894</v>
      </c>
      <c r="Y1574">
        <v>158</v>
      </c>
      <c r="Z1574">
        <v>108</v>
      </c>
      <c r="AA1574">
        <v>132</v>
      </c>
      <c r="AB1574">
        <v>61</v>
      </c>
      <c r="AC1574">
        <v>10</v>
      </c>
      <c r="AD1574">
        <v>225700</v>
      </c>
      <c r="AE1574" t="s">
        <v>6025</v>
      </c>
      <c r="AF1574" s="1">
        <v>46203</v>
      </c>
      <c r="AG1574" t="s">
        <v>6799</v>
      </c>
      <c r="AH1574" t="s">
        <v>6027</v>
      </c>
      <c r="AI1574" t="s">
        <v>6028</v>
      </c>
      <c r="AJ1574" t="s">
        <v>6924</v>
      </c>
      <c r="AK1574">
        <v>4800</v>
      </c>
      <c r="AL1574">
        <v>476.16</v>
      </c>
      <c r="AM1574">
        <v>4323.84</v>
      </c>
      <c r="AN1574">
        <v>3700</v>
      </c>
      <c r="AO1574">
        <v>623.84</v>
      </c>
      <c r="AP1574">
        <v>0.14430000000000001</v>
      </c>
    </row>
    <row r="1575" spans="1:42" x14ac:dyDescent="0.35">
      <c r="A1575" t="s">
        <v>2407</v>
      </c>
      <c r="B1575" s="1">
        <v>45294</v>
      </c>
      <c r="C1575" t="s">
        <v>2408</v>
      </c>
      <c r="D1575" t="s">
        <v>195</v>
      </c>
      <c r="E1575">
        <v>2</v>
      </c>
      <c r="F1575" t="s">
        <v>24</v>
      </c>
      <c r="G1575" t="s">
        <v>16</v>
      </c>
      <c r="H1575" t="s">
        <v>32</v>
      </c>
      <c r="I1575" t="s">
        <v>33</v>
      </c>
      <c r="J1575" t="s">
        <v>112</v>
      </c>
      <c r="K1575">
        <v>2024</v>
      </c>
      <c r="L1575" t="s">
        <v>20</v>
      </c>
      <c r="M1575" t="s">
        <v>5912</v>
      </c>
      <c r="N1575" t="s">
        <v>5913</v>
      </c>
      <c r="O1575" t="s">
        <v>5914</v>
      </c>
      <c r="P1575" t="s">
        <v>5891</v>
      </c>
      <c r="Q1575" t="s">
        <v>5915</v>
      </c>
      <c r="R1575">
        <v>125000</v>
      </c>
      <c r="S1575">
        <v>148000</v>
      </c>
      <c r="T1575">
        <v>0.15540000000000001</v>
      </c>
      <c r="U1575" t="s">
        <v>5893</v>
      </c>
      <c r="V1575">
        <v>12</v>
      </c>
      <c r="W1575" s="1">
        <v>44787</v>
      </c>
      <c r="X1575" t="s">
        <v>5894</v>
      </c>
      <c r="Y1575">
        <v>168</v>
      </c>
      <c r="Z1575">
        <v>62</v>
      </c>
      <c r="AA1575">
        <v>271</v>
      </c>
      <c r="AB1575">
        <v>0</v>
      </c>
      <c r="AC1575">
        <v>10</v>
      </c>
      <c r="AD1575">
        <v>0</v>
      </c>
      <c r="AE1575" t="s">
        <v>6029</v>
      </c>
      <c r="AF1575" s="1">
        <v>46203</v>
      </c>
      <c r="AG1575" t="s">
        <v>6800</v>
      </c>
      <c r="AH1575" t="s">
        <v>6035</v>
      </c>
      <c r="AI1575" t="s">
        <v>6028</v>
      </c>
      <c r="AJ1575" t="s">
        <v>6924</v>
      </c>
      <c r="AK1575">
        <v>296000</v>
      </c>
      <c r="AL1575">
        <v>12728</v>
      </c>
      <c r="AM1575">
        <v>283272</v>
      </c>
      <c r="AN1575">
        <v>250000</v>
      </c>
      <c r="AO1575">
        <v>33272</v>
      </c>
      <c r="AP1575">
        <v>0.11749999999999999</v>
      </c>
    </row>
    <row r="1576" spans="1:42" hidden="1" x14ac:dyDescent="0.35">
      <c r="A1576" t="s">
        <v>2409</v>
      </c>
      <c r="B1576" s="1">
        <v>45399</v>
      </c>
      <c r="C1576" t="s">
        <v>848</v>
      </c>
      <c r="D1576" t="s">
        <v>137</v>
      </c>
      <c r="E1576">
        <v>3</v>
      </c>
      <c r="F1576" t="s">
        <v>24</v>
      </c>
      <c r="G1576" t="s">
        <v>96</v>
      </c>
      <c r="H1576" t="s">
        <v>17</v>
      </c>
      <c r="I1576" t="s">
        <v>18</v>
      </c>
      <c r="J1576" t="s">
        <v>44</v>
      </c>
      <c r="K1576">
        <v>2024</v>
      </c>
      <c r="L1576" t="s">
        <v>35</v>
      </c>
      <c r="M1576" t="s">
        <v>5930</v>
      </c>
      <c r="N1576" t="s">
        <v>5931</v>
      </c>
      <c r="O1576" t="s">
        <v>5932</v>
      </c>
      <c r="P1576" t="s">
        <v>5891</v>
      </c>
      <c r="Q1576" t="s">
        <v>5933</v>
      </c>
      <c r="R1576">
        <v>14800</v>
      </c>
      <c r="S1576">
        <v>18500</v>
      </c>
      <c r="T1576">
        <v>0.2</v>
      </c>
      <c r="U1576" t="s">
        <v>5893</v>
      </c>
      <c r="V1576">
        <v>12</v>
      </c>
      <c r="W1576" s="1">
        <v>45474</v>
      </c>
      <c r="X1576" t="s">
        <v>5894</v>
      </c>
      <c r="Y1576">
        <v>213</v>
      </c>
      <c r="Z1576">
        <v>93</v>
      </c>
      <c r="AA1576">
        <v>278</v>
      </c>
      <c r="AB1576">
        <v>42</v>
      </c>
      <c r="AC1576">
        <v>10</v>
      </c>
      <c r="AD1576">
        <v>621600</v>
      </c>
      <c r="AE1576" t="s">
        <v>6025</v>
      </c>
      <c r="AF1576" s="1">
        <v>46203</v>
      </c>
      <c r="AG1576" t="s">
        <v>6461</v>
      </c>
      <c r="AH1576" t="s">
        <v>6035</v>
      </c>
      <c r="AI1576" t="s">
        <v>6028</v>
      </c>
      <c r="AJ1576" t="s">
        <v>6924</v>
      </c>
      <c r="AK1576">
        <v>55500</v>
      </c>
      <c r="AL1576">
        <v>4734.1499999999996</v>
      </c>
      <c r="AM1576">
        <v>50765.85</v>
      </c>
      <c r="AN1576">
        <v>44400</v>
      </c>
      <c r="AO1576">
        <v>6365.85</v>
      </c>
      <c r="AP1576">
        <v>0.12540000000000001</v>
      </c>
    </row>
    <row r="1577" spans="1:42" hidden="1" x14ac:dyDescent="0.35">
      <c r="A1577" t="s">
        <v>2410</v>
      </c>
      <c r="B1577" s="1">
        <v>45619</v>
      </c>
      <c r="C1577" t="s">
        <v>1746</v>
      </c>
      <c r="D1577" t="s">
        <v>137</v>
      </c>
      <c r="E1577">
        <v>1</v>
      </c>
      <c r="F1577" t="s">
        <v>30</v>
      </c>
      <c r="G1577" t="s">
        <v>16</v>
      </c>
      <c r="H1577" t="s">
        <v>25</v>
      </c>
      <c r="I1577" t="s">
        <v>33</v>
      </c>
      <c r="J1577" t="s">
        <v>50</v>
      </c>
      <c r="K1577">
        <v>2024</v>
      </c>
      <c r="L1577" t="s">
        <v>51</v>
      </c>
      <c r="M1577" t="s">
        <v>5930</v>
      </c>
      <c r="N1577" t="s">
        <v>5931</v>
      </c>
      <c r="O1577" t="s">
        <v>5932</v>
      </c>
      <c r="P1577" t="s">
        <v>5891</v>
      </c>
      <c r="Q1577" t="s">
        <v>5933</v>
      </c>
      <c r="R1577">
        <v>14800</v>
      </c>
      <c r="S1577">
        <v>18500</v>
      </c>
      <c r="T1577">
        <v>0.2</v>
      </c>
      <c r="U1577" t="s">
        <v>5893</v>
      </c>
      <c r="V1577">
        <v>12</v>
      </c>
      <c r="W1577" s="1">
        <v>45474</v>
      </c>
      <c r="X1577" t="s">
        <v>5894</v>
      </c>
      <c r="Y1577">
        <v>213</v>
      </c>
      <c r="Z1577">
        <v>93</v>
      </c>
      <c r="AA1577">
        <v>278</v>
      </c>
      <c r="AB1577">
        <v>42</v>
      </c>
      <c r="AC1577">
        <v>10</v>
      </c>
      <c r="AD1577">
        <v>621600</v>
      </c>
      <c r="AE1577" t="s">
        <v>6025</v>
      </c>
      <c r="AF1577" s="1">
        <v>46203</v>
      </c>
      <c r="AG1577" t="s">
        <v>6641</v>
      </c>
      <c r="AH1577" t="s">
        <v>6027</v>
      </c>
      <c r="AI1577" t="s">
        <v>6028</v>
      </c>
      <c r="AJ1577" t="s">
        <v>6925</v>
      </c>
      <c r="AK1577">
        <v>18500</v>
      </c>
      <c r="AL1577">
        <v>2564.1</v>
      </c>
      <c r="AM1577">
        <v>15935.9</v>
      </c>
      <c r="AN1577">
        <v>14800</v>
      </c>
      <c r="AO1577">
        <v>1135.9000000000001</v>
      </c>
      <c r="AP1577">
        <v>7.1300000000000002E-2</v>
      </c>
    </row>
    <row r="1578" spans="1:42" hidden="1" x14ac:dyDescent="0.35">
      <c r="A1578" t="s">
        <v>2411</v>
      </c>
      <c r="B1578" s="1">
        <v>45394</v>
      </c>
      <c r="C1578" t="s">
        <v>1355</v>
      </c>
      <c r="D1578" t="s">
        <v>95</v>
      </c>
      <c r="E1578">
        <v>1</v>
      </c>
      <c r="F1578" t="s">
        <v>24</v>
      </c>
      <c r="G1578" t="s">
        <v>31</v>
      </c>
      <c r="H1578" t="s">
        <v>32</v>
      </c>
      <c r="I1578" t="s">
        <v>18</v>
      </c>
      <c r="J1578" t="s">
        <v>44</v>
      </c>
      <c r="K1578">
        <v>2024</v>
      </c>
      <c r="L1578" t="s">
        <v>35</v>
      </c>
      <c r="M1578" t="s">
        <v>5948</v>
      </c>
      <c r="N1578" t="s">
        <v>5949</v>
      </c>
      <c r="O1578" t="s">
        <v>5950</v>
      </c>
      <c r="P1578" t="s">
        <v>5951</v>
      </c>
      <c r="Q1578" t="s">
        <v>5952</v>
      </c>
      <c r="R1578">
        <v>2900</v>
      </c>
      <c r="S1578">
        <v>3800</v>
      </c>
      <c r="T1578">
        <v>0.23680000000000001</v>
      </c>
      <c r="U1578" t="s">
        <v>5940</v>
      </c>
      <c r="V1578">
        <v>12</v>
      </c>
      <c r="W1578" s="1">
        <v>45359</v>
      </c>
      <c r="X1578" t="s">
        <v>5894</v>
      </c>
      <c r="Y1578">
        <v>220</v>
      </c>
      <c r="Z1578">
        <v>49</v>
      </c>
      <c r="AA1578">
        <v>227</v>
      </c>
      <c r="AB1578">
        <v>23</v>
      </c>
      <c r="AC1578">
        <v>10</v>
      </c>
      <c r="AD1578">
        <v>66700</v>
      </c>
      <c r="AE1578" t="s">
        <v>6025</v>
      </c>
      <c r="AF1578" s="1">
        <v>46203</v>
      </c>
      <c r="AG1578" t="s">
        <v>6320</v>
      </c>
      <c r="AH1578" t="s">
        <v>6027</v>
      </c>
      <c r="AI1578" t="s">
        <v>6028</v>
      </c>
      <c r="AJ1578" t="s">
        <v>6924</v>
      </c>
      <c r="AK1578">
        <v>3800</v>
      </c>
      <c r="AL1578">
        <v>159.97999999999999</v>
      </c>
      <c r="AM1578">
        <v>3640.02</v>
      </c>
      <c r="AN1578">
        <v>2900</v>
      </c>
      <c r="AO1578">
        <v>740.02</v>
      </c>
      <c r="AP1578">
        <v>0.20330000000000001</v>
      </c>
    </row>
    <row r="1579" spans="1:42" hidden="1" x14ac:dyDescent="0.35">
      <c r="A1579" t="s">
        <v>2412</v>
      </c>
      <c r="B1579" s="1">
        <v>45387</v>
      </c>
      <c r="C1579" t="s">
        <v>1989</v>
      </c>
      <c r="D1579" t="s">
        <v>137</v>
      </c>
      <c r="E1579">
        <v>1</v>
      </c>
      <c r="F1579" t="s">
        <v>48</v>
      </c>
      <c r="G1579" t="s">
        <v>96</v>
      </c>
      <c r="H1579" t="s">
        <v>25</v>
      </c>
      <c r="I1579" t="s">
        <v>26</v>
      </c>
      <c r="J1579" t="s">
        <v>44</v>
      </c>
      <c r="K1579">
        <v>2024</v>
      </c>
      <c r="L1579" t="s">
        <v>35</v>
      </c>
      <c r="M1579" t="s">
        <v>5930</v>
      </c>
      <c r="N1579" t="s">
        <v>5931</v>
      </c>
      <c r="O1579" t="s">
        <v>5932</v>
      </c>
      <c r="P1579" t="s">
        <v>5891</v>
      </c>
      <c r="Q1579" t="s">
        <v>5933</v>
      </c>
      <c r="R1579">
        <v>14800</v>
      </c>
      <c r="S1579">
        <v>18500</v>
      </c>
      <c r="T1579">
        <v>0.2</v>
      </c>
      <c r="U1579" t="s">
        <v>5893</v>
      </c>
      <c r="V1579">
        <v>12</v>
      </c>
      <c r="W1579" s="1">
        <v>45474</v>
      </c>
      <c r="X1579" t="s">
        <v>5894</v>
      </c>
      <c r="Y1579">
        <v>213</v>
      </c>
      <c r="Z1579">
        <v>93</v>
      </c>
      <c r="AA1579">
        <v>278</v>
      </c>
      <c r="AB1579">
        <v>42</v>
      </c>
      <c r="AC1579">
        <v>10</v>
      </c>
      <c r="AD1579">
        <v>621600</v>
      </c>
      <c r="AE1579" t="s">
        <v>6025</v>
      </c>
      <c r="AF1579" s="1">
        <v>46203</v>
      </c>
      <c r="AG1579" t="s">
        <v>6700</v>
      </c>
      <c r="AH1579" t="s">
        <v>6027</v>
      </c>
      <c r="AI1579" t="s">
        <v>6028</v>
      </c>
      <c r="AJ1579" t="s">
        <v>6924</v>
      </c>
      <c r="AK1579">
        <v>18500</v>
      </c>
      <c r="AL1579">
        <v>2244.0500000000002</v>
      </c>
      <c r="AM1579">
        <v>16255.95</v>
      </c>
      <c r="AN1579">
        <v>14800</v>
      </c>
      <c r="AO1579">
        <v>1455.95</v>
      </c>
      <c r="AP1579">
        <v>8.9599999999999999E-2</v>
      </c>
    </row>
    <row r="1580" spans="1:42" hidden="1" x14ac:dyDescent="0.35">
      <c r="A1580" t="s">
        <v>2413</v>
      </c>
      <c r="B1580" s="1">
        <v>45484</v>
      </c>
      <c r="C1580" t="s">
        <v>192</v>
      </c>
      <c r="D1580" t="s">
        <v>74</v>
      </c>
      <c r="E1580">
        <v>1</v>
      </c>
      <c r="F1580" t="s">
        <v>30</v>
      </c>
      <c r="G1580" t="s">
        <v>16</v>
      </c>
      <c r="H1580" t="s">
        <v>17</v>
      </c>
      <c r="I1580" t="s">
        <v>33</v>
      </c>
      <c r="J1580" t="s">
        <v>97</v>
      </c>
      <c r="K1580">
        <v>2024</v>
      </c>
      <c r="L1580" t="s">
        <v>60</v>
      </c>
      <c r="M1580" t="s">
        <v>5963</v>
      </c>
      <c r="N1580" t="s">
        <v>5949</v>
      </c>
      <c r="O1580" t="s">
        <v>5964</v>
      </c>
      <c r="P1580" t="s">
        <v>5951</v>
      </c>
      <c r="Q1580" t="s">
        <v>5965</v>
      </c>
      <c r="R1580">
        <v>5700</v>
      </c>
      <c r="S1580">
        <v>7500</v>
      </c>
      <c r="T1580">
        <v>0.24</v>
      </c>
      <c r="U1580" t="s">
        <v>5940</v>
      </c>
      <c r="V1580">
        <v>12</v>
      </c>
      <c r="W1580" s="1">
        <v>44865</v>
      </c>
      <c r="X1580" t="s">
        <v>5894</v>
      </c>
      <c r="Y1580">
        <v>145</v>
      </c>
      <c r="Z1580">
        <v>60</v>
      </c>
      <c r="AA1580">
        <v>189</v>
      </c>
      <c r="AB1580">
        <v>10</v>
      </c>
      <c r="AC1580">
        <v>10</v>
      </c>
      <c r="AD1580">
        <v>57000</v>
      </c>
      <c r="AE1580" t="s">
        <v>6025</v>
      </c>
      <c r="AF1580" s="1">
        <v>46203</v>
      </c>
      <c r="AG1580" t="s">
        <v>6115</v>
      </c>
      <c r="AH1580" t="s">
        <v>6027</v>
      </c>
      <c r="AI1580" t="s">
        <v>6028</v>
      </c>
      <c r="AJ1580" t="s">
        <v>6925</v>
      </c>
      <c r="AK1580">
        <v>7500</v>
      </c>
      <c r="AL1580">
        <v>568.5</v>
      </c>
      <c r="AM1580">
        <v>6931.5</v>
      </c>
      <c r="AN1580">
        <v>5700</v>
      </c>
      <c r="AO1580">
        <v>1231.5</v>
      </c>
      <c r="AP1580">
        <v>0.1777</v>
      </c>
    </row>
    <row r="1581" spans="1:42" hidden="1" x14ac:dyDescent="0.35">
      <c r="A1581" t="s">
        <v>2414</v>
      </c>
      <c r="B1581" s="1">
        <v>45601</v>
      </c>
      <c r="C1581" t="s">
        <v>761</v>
      </c>
      <c r="D1581" t="s">
        <v>23</v>
      </c>
      <c r="E1581">
        <v>4</v>
      </c>
      <c r="F1581" t="s">
        <v>24</v>
      </c>
      <c r="G1581" t="s">
        <v>16</v>
      </c>
      <c r="H1581" t="s">
        <v>32</v>
      </c>
      <c r="I1581" t="s">
        <v>33</v>
      </c>
      <c r="J1581" t="s">
        <v>50</v>
      </c>
      <c r="K1581">
        <v>2024</v>
      </c>
      <c r="L1581" t="s">
        <v>51</v>
      </c>
      <c r="M1581" t="s">
        <v>5921</v>
      </c>
      <c r="N1581" t="s">
        <v>5913</v>
      </c>
      <c r="O1581" t="s">
        <v>5917</v>
      </c>
      <c r="P1581" t="s">
        <v>5922</v>
      </c>
      <c r="Q1581" t="s">
        <v>5923</v>
      </c>
      <c r="R1581">
        <v>57000</v>
      </c>
      <c r="S1581">
        <v>69000</v>
      </c>
      <c r="T1581">
        <v>0.1739</v>
      </c>
      <c r="U1581" t="s">
        <v>5920</v>
      </c>
      <c r="V1581">
        <v>12</v>
      </c>
      <c r="W1581" s="1">
        <v>44862</v>
      </c>
      <c r="X1581" t="s">
        <v>5894</v>
      </c>
      <c r="Y1581">
        <v>244</v>
      </c>
      <c r="Z1581">
        <v>55</v>
      </c>
      <c r="AA1581">
        <v>276</v>
      </c>
      <c r="AB1581">
        <v>9</v>
      </c>
      <c r="AC1581">
        <v>10</v>
      </c>
      <c r="AD1581">
        <v>513000</v>
      </c>
      <c r="AE1581" t="s">
        <v>6025</v>
      </c>
      <c r="AF1581" s="1">
        <v>46203</v>
      </c>
      <c r="AG1581" t="s">
        <v>6431</v>
      </c>
      <c r="AH1581" t="s">
        <v>6035</v>
      </c>
      <c r="AI1581" t="s">
        <v>6028</v>
      </c>
      <c r="AJ1581" t="s">
        <v>6925</v>
      </c>
      <c r="AK1581">
        <v>276000</v>
      </c>
      <c r="AL1581">
        <v>3312</v>
      </c>
      <c r="AM1581">
        <v>272688</v>
      </c>
      <c r="AN1581">
        <v>228000</v>
      </c>
      <c r="AO1581">
        <v>44688</v>
      </c>
      <c r="AP1581">
        <v>0.16389999999999999</v>
      </c>
    </row>
    <row r="1582" spans="1:42" hidden="1" x14ac:dyDescent="0.35">
      <c r="A1582" t="s">
        <v>2415</v>
      </c>
      <c r="B1582" s="1">
        <v>45500</v>
      </c>
      <c r="C1582" t="s">
        <v>2416</v>
      </c>
      <c r="D1582" t="s">
        <v>23</v>
      </c>
      <c r="E1582">
        <v>3</v>
      </c>
      <c r="F1582" t="s">
        <v>128</v>
      </c>
      <c r="G1582" t="s">
        <v>16</v>
      </c>
      <c r="H1582" t="s">
        <v>25</v>
      </c>
      <c r="I1582" t="s">
        <v>26</v>
      </c>
      <c r="J1582" t="s">
        <v>97</v>
      </c>
      <c r="K1582">
        <v>2024</v>
      </c>
      <c r="L1582" t="s">
        <v>60</v>
      </c>
      <c r="M1582" t="s">
        <v>5921</v>
      </c>
      <c r="N1582" t="s">
        <v>5913</v>
      </c>
      <c r="O1582" t="s">
        <v>5917</v>
      </c>
      <c r="P1582" t="s">
        <v>5922</v>
      </c>
      <c r="Q1582" t="s">
        <v>5923</v>
      </c>
      <c r="R1582">
        <v>57000</v>
      </c>
      <c r="S1582">
        <v>69000</v>
      </c>
      <c r="T1582">
        <v>0.1739</v>
      </c>
      <c r="U1582" t="s">
        <v>5920</v>
      </c>
      <c r="V1582">
        <v>12</v>
      </c>
      <c r="W1582" s="1">
        <v>44862</v>
      </c>
      <c r="X1582" t="s">
        <v>5894</v>
      </c>
      <c r="Y1582">
        <v>244</v>
      </c>
      <c r="Z1582">
        <v>55</v>
      </c>
      <c r="AA1582">
        <v>276</v>
      </c>
      <c r="AB1582">
        <v>9</v>
      </c>
      <c r="AC1582">
        <v>10</v>
      </c>
      <c r="AD1582">
        <v>513000</v>
      </c>
      <c r="AE1582" t="s">
        <v>6025</v>
      </c>
      <c r="AF1582" s="1">
        <v>46203</v>
      </c>
      <c r="AG1582" t="s">
        <v>6802</v>
      </c>
      <c r="AH1582" t="s">
        <v>6035</v>
      </c>
      <c r="AI1582" t="s">
        <v>6028</v>
      </c>
      <c r="AJ1582" t="s">
        <v>6925</v>
      </c>
      <c r="AK1582">
        <v>207000</v>
      </c>
      <c r="AL1582">
        <v>17905.5</v>
      </c>
      <c r="AM1582">
        <v>189094.5</v>
      </c>
      <c r="AN1582">
        <v>171000</v>
      </c>
      <c r="AO1582">
        <v>18094.5</v>
      </c>
      <c r="AP1582">
        <v>9.5699999999999993E-2</v>
      </c>
    </row>
    <row r="1583" spans="1:42" x14ac:dyDescent="0.35">
      <c r="A1583" t="s">
        <v>2417</v>
      </c>
      <c r="B1583" s="1">
        <v>45655</v>
      </c>
      <c r="C1583" t="s">
        <v>1473</v>
      </c>
      <c r="D1583" t="s">
        <v>42</v>
      </c>
      <c r="E1583">
        <v>1</v>
      </c>
      <c r="F1583" t="s">
        <v>128</v>
      </c>
      <c r="G1583" t="s">
        <v>71</v>
      </c>
      <c r="H1583" t="s">
        <v>32</v>
      </c>
      <c r="I1583" t="s">
        <v>26</v>
      </c>
      <c r="J1583" t="s">
        <v>155</v>
      </c>
      <c r="K1583">
        <v>2024</v>
      </c>
      <c r="L1583" t="s">
        <v>51</v>
      </c>
      <c r="M1583" t="s">
        <v>5897</v>
      </c>
      <c r="N1583" t="s">
        <v>5889</v>
      </c>
      <c r="O1583" t="s">
        <v>5898</v>
      </c>
      <c r="P1583" t="s">
        <v>5899</v>
      </c>
      <c r="Q1583" t="s">
        <v>5900</v>
      </c>
      <c r="R1583">
        <v>31000</v>
      </c>
      <c r="S1583">
        <v>38000</v>
      </c>
      <c r="T1583">
        <v>0.1842</v>
      </c>
      <c r="U1583" t="s">
        <v>5901</v>
      </c>
      <c r="V1583">
        <v>12</v>
      </c>
      <c r="W1583" s="1">
        <v>45246</v>
      </c>
      <c r="X1583" t="s">
        <v>5894</v>
      </c>
      <c r="Y1583">
        <v>278</v>
      </c>
      <c r="Z1583">
        <v>80</v>
      </c>
      <c r="AA1583">
        <v>346</v>
      </c>
      <c r="AB1583">
        <v>0</v>
      </c>
      <c r="AC1583">
        <v>10</v>
      </c>
      <c r="AD1583">
        <v>0</v>
      </c>
      <c r="AE1583" t="s">
        <v>6029</v>
      </c>
      <c r="AF1583" s="1">
        <v>46203</v>
      </c>
      <c r="AG1583" t="s">
        <v>6581</v>
      </c>
      <c r="AH1583" t="s">
        <v>6027</v>
      </c>
      <c r="AI1583" t="s">
        <v>6028</v>
      </c>
      <c r="AJ1583" t="s">
        <v>6925</v>
      </c>
      <c r="AK1583">
        <v>38000</v>
      </c>
      <c r="AL1583">
        <v>2565</v>
      </c>
      <c r="AM1583">
        <v>35435</v>
      </c>
      <c r="AN1583">
        <v>31000</v>
      </c>
      <c r="AO1583">
        <v>4435</v>
      </c>
      <c r="AP1583">
        <v>0.12520000000000001</v>
      </c>
    </row>
    <row r="1584" spans="1:42" hidden="1" x14ac:dyDescent="0.35">
      <c r="A1584" t="s">
        <v>2418</v>
      </c>
      <c r="B1584" s="1">
        <v>45515</v>
      </c>
      <c r="C1584" t="s">
        <v>333</v>
      </c>
      <c r="D1584" t="s">
        <v>377</v>
      </c>
      <c r="E1584">
        <v>1</v>
      </c>
      <c r="F1584" t="s">
        <v>48</v>
      </c>
      <c r="G1584" t="s">
        <v>31</v>
      </c>
      <c r="H1584" t="s">
        <v>17</v>
      </c>
      <c r="I1584" t="s">
        <v>26</v>
      </c>
      <c r="J1584" t="s">
        <v>59</v>
      </c>
      <c r="K1584">
        <v>2024</v>
      </c>
      <c r="L1584" t="s">
        <v>60</v>
      </c>
      <c r="M1584" t="s">
        <v>6007</v>
      </c>
      <c r="N1584" t="s">
        <v>5889</v>
      </c>
      <c r="O1584" t="s">
        <v>6008</v>
      </c>
      <c r="P1584" t="s">
        <v>5899</v>
      </c>
      <c r="Q1584" t="s">
        <v>6009</v>
      </c>
      <c r="R1584">
        <v>12000</v>
      </c>
      <c r="S1584">
        <v>15000</v>
      </c>
      <c r="T1584">
        <v>0.2</v>
      </c>
      <c r="U1584" t="s">
        <v>5901</v>
      </c>
      <c r="V1584">
        <v>12</v>
      </c>
      <c r="W1584" s="1">
        <v>45557</v>
      </c>
      <c r="X1584" t="s">
        <v>5894</v>
      </c>
      <c r="Y1584">
        <v>118</v>
      </c>
      <c r="Z1584">
        <v>87</v>
      </c>
      <c r="AA1584">
        <v>209</v>
      </c>
      <c r="AB1584">
        <v>10</v>
      </c>
      <c r="AC1584">
        <v>10</v>
      </c>
      <c r="AD1584">
        <v>120000</v>
      </c>
      <c r="AE1584" t="s">
        <v>6025</v>
      </c>
      <c r="AF1584" s="1">
        <v>46203</v>
      </c>
      <c r="AG1584" t="s">
        <v>6214</v>
      </c>
      <c r="AH1584" t="s">
        <v>6027</v>
      </c>
      <c r="AI1584" t="s">
        <v>6028</v>
      </c>
      <c r="AJ1584" t="s">
        <v>6925</v>
      </c>
      <c r="AK1584">
        <v>15000</v>
      </c>
      <c r="AL1584">
        <v>1749</v>
      </c>
      <c r="AM1584">
        <v>13251</v>
      </c>
      <c r="AN1584">
        <v>12000</v>
      </c>
      <c r="AO1584">
        <v>1251</v>
      </c>
      <c r="AP1584">
        <v>9.4399999999999998E-2</v>
      </c>
    </row>
    <row r="1585" spans="1:42" hidden="1" x14ac:dyDescent="0.35">
      <c r="A1585" t="s">
        <v>2419</v>
      </c>
      <c r="B1585" s="1">
        <v>45531</v>
      </c>
      <c r="C1585" t="s">
        <v>2229</v>
      </c>
      <c r="D1585" t="s">
        <v>82</v>
      </c>
      <c r="E1585">
        <v>1</v>
      </c>
      <c r="F1585" t="s">
        <v>128</v>
      </c>
      <c r="G1585" t="s">
        <v>31</v>
      </c>
      <c r="H1585" t="s">
        <v>25</v>
      </c>
      <c r="I1585" t="s">
        <v>18</v>
      </c>
      <c r="J1585" t="s">
        <v>59</v>
      </c>
      <c r="K1585">
        <v>2024</v>
      </c>
      <c r="L1585" t="s">
        <v>60</v>
      </c>
      <c r="M1585" t="s">
        <v>5895</v>
      </c>
      <c r="N1585" t="s">
        <v>5889</v>
      </c>
      <c r="O1585" t="s">
        <v>5890</v>
      </c>
      <c r="P1585" t="s">
        <v>5891</v>
      </c>
      <c r="Q1585" t="s">
        <v>5896</v>
      </c>
      <c r="R1585">
        <v>78000</v>
      </c>
      <c r="S1585">
        <v>95000</v>
      </c>
      <c r="T1585">
        <v>0.1789</v>
      </c>
      <c r="U1585" t="s">
        <v>5893</v>
      </c>
      <c r="V1585">
        <v>12</v>
      </c>
      <c r="W1585" s="1">
        <v>45187</v>
      </c>
      <c r="X1585" t="s">
        <v>5894</v>
      </c>
      <c r="Y1585">
        <v>351</v>
      </c>
      <c r="Z1585">
        <v>112</v>
      </c>
      <c r="AA1585">
        <v>335</v>
      </c>
      <c r="AB1585">
        <v>32</v>
      </c>
      <c r="AC1585">
        <v>10</v>
      </c>
      <c r="AD1585">
        <v>2496000</v>
      </c>
      <c r="AE1585" t="s">
        <v>6025</v>
      </c>
      <c r="AF1585" s="1">
        <v>46203</v>
      </c>
      <c r="AG1585" t="s">
        <v>6760</v>
      </c>
      <c r="AH1585" t="s">
        <v>6027</v>
      </c>
      <c r="AI1585" t="s">
        <v>6028</v>
      </c>
      <c r="AJ1585" t="s">
        <v>6925</v>
      </c>
      <c r="AK1585">
        <v>95000</v>
      </c>
      <c r="AL1585">
        <v>1938</v>
      </c>
      <c r="AM1585">
        <v>93062</v>
      </c>
      <c r="AN1585">
        <v>78000</v>
      </c>
      <c r="AO1585">
        <v>15062</v>
      </c>
      <c r="AP1585">
        <v>0.1618</v>
      </c>
    </row>
    <row r="1586" spans="1:42" hidden="1" x14ac:dyDescent="0.35">
      <c r="A1586" t="s">
        <v>2420</v>
      </c>
      <c r="B1586" s="1">
        <v>45599</v>
      </c>
      <c r="C1586" t="s">
        <v>86</v>
      </c>
      <c r="D1586" t="s">
        <v>108</v>
      </c>
      <c r="E1586">
        <v>1</v>
      </c>
      <c r="F1586" t="s">
        <v>128</v>
      </c>
      <c r="G1586" t="s">
        <v>16</v>
      </c>
      <c r="H1586" t="s">
        <v>32</v>
      </c>
      <c r="I1586" t="s">
        <v>18</v>
      </c>
      <c r="J1586" t="s">
        <v>50</v>
      </c>
      <c r="K1586">
        <v>2024</v>
      </c>
      <c r="L1586" t="s">
        <v>51</v>
      </c>
      <c r="M1586" t="s">
        <v>5977</v>
      </c>
      <c r="N1586" t="s">
        <v>5974</v>
      </c>
      <c r="O1586" t="s">
        <v>5978</v>
      </c>
      <c r="P1586" t="s">
        <v>5979</v>
      </c>
      <c r="Q1586" t="s">
        <v>5980</v>
      </c>
      <c r="R1586">
        <v>3000</v>
      </c>
      <c r="S1586">
        <v>3900</v>
      </c>
      <c r="T1586">
        <v>0.23080000000000001</v>
      </c>
      <c r="U1586" t="s">
        <v>5920</v>
      </c>
      <c r="V1586">
        <v>36</v>
      </c>
      <c r="W1586" s="1">
        <v>44816</v>
      </c>
      <c r="X1586" t="s">
        <v>5894</v>
      </c>
      <c r="Y1586">
        <v>237</v>
      </c>
      <c r="Z1586">
        <v>110</v>
      </c>
      <c r="AA1586">
        <v>240</v>
      </c>
      <c r="AB1586">
        <v>48</v>
      </c>
      <c r="AC1586">
        <v>10</v>
      </c>
      <c r="AD1586">
        <v>144000</v>
      </c>
      <c r="AE1586" t="s">
        <v>6025</v>
      </c>
      <c r="AF1586" s="1">
        <v>46203</v>
      </c>
      <c r="AG1586" t="s">
        <v>6058</v>
      </c>
      <c r="AH1586" t="s">
        <v>6027</v>
      </c>
      <c r="AI1586" t="s">
        <v>6028</v>
      </c>
      <c r="AJ1586" t="s">
        <v>6925</v>
      </c>
      <c r="AK1586">
        <v>3900</v>
      </c>
      <c r="AL1586">
        <v>79.95</v>
      </c>
      <c r="AM1586">
        <v>3820.05</v>
      </c>
      <c r="AN1586">
        <v>3000</v>
      </c>
      <c r="AO1586">
        <v>820.05</v>
      </c>
      <c r="AP1586">
        <v>0.2147</v>
      </c>
    </row>
    <row r="1587" spans="1:42" x14ac:dyDescent="0.35">
      <c r="A1587" t="s">
        <v>2421</v>
      </c>
      <c r="B1587" s="1">
        <v>45640</v>
      </c>
      <c r="C1587" t="s">
        <v>2422</v>
      </c>
      <c r="D1587" t="s">
        <v>54</v>
      </c>
      <c r="E1587">
        <v>2</v>
      </c>
      <c r="F1587" t="s">
        <v>30</v>
      </c>
      <c r="G1587" t="s">
        <v>31</v>
      </c>
      <c r="H1587" t="s">
        <v>32</v>
      </c>
      <c r="I1587" t="s">
        <v>26</v>
      </c>
      <c r="J1587" t="s">
        <v>155</v>
      </c>
      <c r="K1587">
        <v>2024</v>
      </c>
      <c r="L1587" t="s">
        <v>51</v>
      </c>
      <c r="M1587" t="s">
        <v>5888</v>
      </c>
      <c r="N1587" t="s">
        <v>5889</v>
      </c>
      <c r="O1587" t="s">
        <v>5890</v>
      </c>
      <c r="P1587" t="s">
        <v>5891</v>
      </c>
      <c r="Q1587" t="s">
        <v>5892</v>
      </c>
      <c r="R1587">
        <v>52000</v>
      </c>
      <c r="S1587">
        <v>65000</v>
      </c>
      <c r="T1587">
        <v>0.2</v>
      </c>
      <c r="U1587" t="s">
        <v>5893</v>
      </c>
      <c r="V1587">
        <v>12</v>
      </c>
      <c r="W1587" s="1">
        <v>45506</v>
      </c>
      <c r="X1587" t="s">
        <v>5894</v>
      </c>
      <c r="Y1587">
        <v>302</v>
      </c>
      <c r="Z1587">
        <v>109</v>
      </c>
      <c r="AA1587">
        <v>415</v>
      </c>
      <c r="AB1587">
        <v>0</v>
      </c>
      <c r="AC1587">
        <v>10</v>
      </c>
      <c r="AD1587">
        <v>0</v>
      </c>
      <c r="AE1587" t="s">
        <v>6029</v>
      </c>
      <c r="AF1587" s="1">
        <v>46203</v>
      </c>
      <c r="AG1587" t="s">
        <v>6803</v>
      </c>
      <c r="AH1587" t="s">
        <v>6035</v>
      </c>
      <c r="AI1587" t="s">
        <v>6028</v>
      </c>
      <c r="AJ1587" t="s">
        <v>6925</v>
      </c>
      <c r="AK1587">
        <v>130000</v>
      </c>
      <c r="AL1587">
        <v>9607</v>
      </c>
      <c r="AM1587">
        <v>120393</v>
      </c>
      <c r="AN1587">
        <v>104000</v>
      </c>
      <c r="AO1587">
        <v>16393</v>
      </c>
      <c r="AP1587">
        <v>0.13619999999999999</v>
      </c>
    </row>
    <row r="1588" spans="1:42" hidden="1" x14ac:dyDescent="0.35">
      <c r="A1588" t="s">
        <v>2423</v>
      </c>
      <c r="B1588" s="1">
        <v>45437</v>
      </c>
      <c r="C1588" t="s">
        <v>1960</v>
      </c>
      <c r="D1588" t="s">
        <v>29</v>
      </c>
      <c r="E1588">
        <v>1</v>
      </c>
      <c r="F1588" t="s">
        <v>30</v>
      </c>
      <c r="G1588" t="s">
        <v>96</v>
      </c>
      <c r="H1588" t="s">
        <v>25</v>
      </c>
      <c r="I1588" t="s">
        <v>43</v>
      </c>
      <c r="J1588" t="s">
        <v>75</v>
      </c>
      <c r="K1588">
        <v>2024</v>
      </c>
      <c r="L1588" t="s">
        <v>35</v>
      </c>
      <c r="M1588" t="s">
        <v>5985</v>
      </c>
      <c r="N1588" t="s">
        <v>5974</v>
      </c>
      <c r="O1588" t="s">
        <v>5986</v>
      </c>
      <c r="P1588" t="s">
        <v>5979</v>
      </c>
      <c r="Q1588" t="s">
        <v>5987</v>
      </c>
      <c r="R1588">
        <v>500</v>
      </c>
      <c r="S1588">
        <v>750</v>
      </c>
      <c r="T1588">
        <v>0.33329999999999999</v>
      </c>
      <c r="U1588" t="s">
        <v>5920</v>
      </c>
      <c r="V1588">
        <v>24</v>
      </c>
      <c r="W1588" s="1">
        <v>45007</v>
      </c>
      <c r="X1588" t="s">
        <v>5894</v>
      </c>
      <c r="Y1588">
        <v>294</v>
      </c>
      <c r="Z1588">
        <v>81</v>
      </c>
      <c r="AA1588">
        <v>264</v>
      </c>
      <c r="AB1588">
        <v>82</v>
      </c>
      <c r="AC1588">
        <v>10</v>
      </c>
      <c r="AD1588">
        <v>41000</v>
      </c>
      <c r="AE1588" t="s">
        <v>6025</v>
      </c>
      <c r="AF1588" s="1">
        <v>46203</v>
      </c>
      <c r="AG1588" t="s">
        <v>6693</v>
      </c>
      <c r="AH1588" t="s">
        <v>6027</v>
      </c>
      <c r="AI1588" t="s">
        <v>6028</v>
      </c>
      <c r="AJ1588" t="s">
        <v>6924</v>
      </c>
      <c r="AK1588">
        <v>750</v>
      </c>
      <c r="AL1588">
        <v>25.95</v>
      </c>
      <c r="AM1588">
        <v>724.05</v>
      </c>
      <c r="AN1588">
        <v>500</v>
      </c>
      <c r="AO1588">
        <v>224.05</v>
      </c>
      <c r="AP1588">
        <v>0.30940000000000001</v>
      </c>
    </row>
    <row r="1589" spans="1:42" hidden="1" x14ac:dyDescent="0.35">
      <c r="A1589" t="s">
        <v>2424</v>
      </c>
      <c r="B1589" s="1">
        <v>45355</v>
      </c>
      <c r="C1589" t="s">
        <v>260</v>
      </c>
      <c r="D1589" t="s">
        <v>221</v>
      </c>
      <c r="E1589">
        <v>1</v>
      </c>
      <c r="F1589" t="s">
        <v>128</v>
      </c>
      <c r="G1589" t="s">
        <v>31</v>
      </c>
      <c r="H1589" t="s">
        <v>17</v>
      </c>
      <c r="I1589" t="s">
        <v>18</v>
      </c>
      <c r="J1589" t="s">
        <v>39</v>
      </c>
      <c r="K1589">
        <v>2024</v>
      </c>
      <c r="L1589" t="s">
        <v>20</v>
      </c>
      <c r="M1589" t="s">
        <v>5966</v>
      </c>
      <c r="N1589" t="s">
        <v>5967</v>
      </c>
      <c r="O1589" t="s">
        <v>5968</v>
      </c>
      <c r="P1589" t="s">
        <v>5899</v>
      </c>
      <c r="Q1589" t="s">
        <v>5969</v>
      </c>
      <c r="R1589">
        <v>11500</v>
      </c>
      <c r="S1589">
        <v>14500</v>
      </c>
      <c r="T1589">
        <v>0.2069</v>
      </c>
      <c r="U1589" t="s">
        <v>5901</v>
      </c>
      <c r="V1589">
        <v>12</v>
      </c>
      <c r="W1589" s="1">
        <v>44903</v>
      </c>
      <c r="X1589" t="s">
        <v>5894</v>
      </c>
      <c r="Y1589">
        <v>217</v>
      </c>
      <c r="Z1589">
        <v>53</v>
      </c>
      <c r="AA1589">
        <v>253</v>
      </c>
      <c r="AB1589">
        <v>61</v>
      </c>
      <c r="AC1589">
        <v>10</v>
      </c>
      <c r="AD1589">
        <v>701500</v>
      </c>
      <c r="AE1589" t="s">
        <v>6025</v>
      </c>
      <c r="AF1589" s="1">
        <v>46203</v>
      </c>
      <c r="AG1589" t="s">
        <v>6159</v>
      </c>
      <c r="AH1589" t="s">
        <v>6027</v>
      </c>
      <c r="AI1589" t="s">
        <v>6028</v>
      </c>
      <c r="AJ1589" t="s">
        <v>6924</v>
      </c>
      <c r="AK1589">
        <v>14500</v>
      </c>
      <c r="AL1589">
        <v>1148.4000000000001</v>
      </c>
      <c r="AM1589">
        <v>13351.6</v>
      </c>
      <c r="AN1589">
        <v>11500</v>
      </c>
      <c r="AO1589">
        <v>1851.6</v>
      </c>
      <c r="AP1589">
        <v>0.13869999999999999</v>
      </c>
    </row>
    <row r="1590" spans="1:42" hidden="1" x14ac:dyDescent="0.35">
      <c r="A1590" t="s">
        <v>2425</v>
      </c>
      <c r="B1590" s="1">
        <v>45588</v>
      </c>
      <c r="C1590" t="s">
        <v>883</v>
      </c>
      <c r="D1590" t="s">
        <v>87</v>
      </c>
      <c r="E1590">
        <v>1</v>
      </c>
      <c r="F1590" t="s">
        <v>48</v>
      </c>
      <c r="G1590" t="s">
        <v>67</v>
      </c>
      <c r="H1590" t="s">
        <v>32</v>
      </c>
      <c r="I1590" t="s">
        <v>33</v>
      </c>
      <c r="J1590" t="s">
        <v>55</v>
      </c>
      <c r="K1590">
        <v>2024</v>
      </c>
      <c r="L1590" t="s">
        <v>51</v>
      </c>
      <c r="M1590" t="s">
        <v>5924</v>
      </c>
      <c r="N1590" t="s">
        <v>5913</v>
      </c>
      <c r="O1590" t="s">
        <v>5917</v>
      </c>
      <c r="P1590" t="s">
        <v>5925</v>
      </c>
      <c r="Q1590" t="s">
        <v>5926</v>
      </c>
      <c r="R1590">
        <v>46000</v>
      </c>
      <c r="S1590">
        <v>56000</v>
      </c>
      <c r="T1590">
        <v>0.17860000000000001</v>
      </c>
      <c r="U1590" t="s">
        <v>5920</v>
      </c>
      <c r="V1590">
        <v>12</v>
      </c>
      <c r="W1590" s="1">
        <v>44847</v>
      </c>
      <c r="X1590" t="s">
        <v>5894</v>
      </c>
      <c r="Y1590">
        <v>224</v>
      </c>
      <c r="Z1590">
        <v>96</v>
      </c>
      <c r="AA1590">
        <v>304</v>
      </c>
      <c r="AB1590">
        <v>54</v>
      </c>
      <c r="AC1590">
        <v>10</v>
      </c>
      <c r="AD1590">
        <v>2484000</v>
      </c>
      <c r="AE1590" t="s">
        <v>6025</v>
      </c>
      <c r="AF1590" s="1">
        <v>46203</v>
      </c>
      <c r="AG1590" t="s">
        <v>6475</v>
      </c>
      <c r="AH1590" t="s">
        <v>6027</v>
      </c>
      <c r="AI1590" t="s">
        <v>6028</v>
      </c>
      <c r="AJ1590" t="s">
        <v>6925</v>
      </c>
      <c r="AK1590">
        <v>56000</v>
      </c>
      <c r="AL1590">
        <v>1383.2</v>
      </c>
      <c r="AM1590">
        <v>54616.800000000003</v>
      </c>
      <c r="AN1590">
        <v>46000</v>
      </c>
      <c r="AO1590">
        <v>8616.7999999999993</v>
      </c>
      <c r="AP1590">
        <v>0.1578</v>
      </c>
    </row>
    <row r="1591" spans="1:42" hidden="1" x14ac:dyDescent="0.35">
      <c r="A1591" t="s">
        <v>2426</v>
      </c>
      <c r="B1591" s="1">
        <v>45491</v>
      </c>
      <c r="C1591" t="s">
        <v>973</v>
      </c>
      <c r="D1591" t="s">
        <v>78</v>
      </c>
      <c r="E1591">
        <v>4</v>
      </c>
      <c r="F1591" t="s">
        <v>30</v>
      </c>
      <c r="G1591" t="s">
        <v>16</v>
      </c>
      <c r="H1591" t="s">
        <v>32</v>
      </c>
      <c r="I1591" t="s">
        <v>18</v>
      </c>
      <c r="J1591" t="s">
        <v>97</v>
      </c>
      <c r="K1591">
        <v>2024</v>
      </c>
      <c r="L1591" t="s">
        <v>60</v>
      </c>
      <c r="M1591" t="s">
        <v>5992</v>
      </c>
      <c r="N1591" t="s">
        <v>5989</v>
      </c>
      <c r="O1591" t="s">
        <v>5993</v>
      </c>
      <c r="P1591" t="s">
        <v>5899</v>
      </c>
      <c r="Q1591" t="s">
        <v>5994</v>
      </c>
      <c r="R1591">
        <v>850</v>
      </c>
      <c r="S1591">
        <v>1200</v>
      </c>
      <c r="T1591">
        <v>0.29170000000000001</v>
      </c>
      <c r="U1591" t="s">
        <v>5901</v>
      </c>
      <c r="V1591">
        <v>6</v>
      </c>
      <c r="W1591" s="1">
        <v>45066</v>
      </c>
      <c r="X1591" t="s">
        <v>5894</v>
      </c>
      <c r="Y1591">
        <v>275</v>
      </c>
      <c r="Z1591">
        <v>92</v>
      </c>
      <c r="AA1591">
        <v>285</v>
      </c>
      <c r="AB1591">
        <v>78</v>
      </c>
      <c r="AC1591">
        <v>10</v>
      </c>
      <c r="AD1591">
        <v>66300</v>
      </c>
      <c r="AE1591" t="s">
        <v>6025</v>
      </c>
      <c r="AF1591" s="1">
        <v>46203</v>
      </c>
      <c r="AG1591" t="s">
        <v>6501</v>
      </c>
      <c r="AH1591" t="s">
        <v>6035</v>
      </c>
      <c r="AI1591" t="s">
        <v>6028</v>
      </c>
      <c r="AJ1591" t="s">
        <v>6925</v>
      </c>
      <c r="AK1591">
        <v>4800</v>
      </c>
      <c r="AL1591">
        <v>642.72</v>
      </c>
      <c r="AM1591">
        <v>4157.28</v>
      </c>
      <c r="AN1591">
        <v>3400</v>
      </c>
      <c r="AO1591">
        <v>757.28</v>
      </c>
      <c r="AP1591">
        <v>0.1822</v>
      </c>
    </row>
    <row r="1592" spans="1:42" hidden="1" x14ac:dyDescent="0.35">
      <c r="A1592" t="s">
        <v>2427</v>
      </c>
      <c r="B1592" s="1">
        <v>45334</v>
      </c>
      <c r="C1592" t="s">
        <v>1777</v>
      </c>
      <c r="D1592" t="s">
        <v>439</v>
      </c>
      <c r="E1592">
        <v>4</v>
      </c>
      <c r="F1592" t="s">
        <v>24</v>
      </c>
      <c r="G1592" t="s">
        <v>71</v>
      </c>
      <c r="H1592" t="s">
        <v>17</v>
      </c>
      <c r="I1592" t="s">
        <v>33</v>
      </c>
      <c r="J1592" t="s">
        <v>19</v>
      </c>
      <c r="K1592">
        <v>2024</v>
      </c>
      <c r="L1592" t="s">
        <v>20</v>
      </c>
      <c r="M1592" t="s">
        <v>5953</v>
      </c>
      <c r="N1592" t="s">
        <v>5949</v>
      </c>
      <c r="O1592" t="s">
        <v>5954</v>
      </c>
      <c r="P1592" t="s">
        <v>5951</v>
      </c>
      <c r="Q1592" t="s">
        <v>5955</v>
      </c>
      <c r="R1592">
        <v>1400</v>
      </c>
      <c r="S1592">
        <v>1900</v>
      </c>
      <c r="T1592">
        <v>0.26319999999999999</v>
      </c>
      <c r="U1592" t="s">
        <v>5940</v>
      </c>
      <c r="V1592">
        <v>12</v>
      </c>
      <c r="W1592" s="1">
        <v>44681</v>
      </c>
      <c r="X1592" t="s">
        <v>5894</v>
      </c>
      <c r="Y1592">
        <v>129</v>
      </c>
      <c r="Z1592">
        <v>73</v>
      </c>
      <c r="AA1592">
        <v>194</v>
      </c>
      <c r="AB1592">
        <v>7</v>
      </c>
      <c r="AC1592">
        <v>10</v>
      </c>
      <c r="AD1592">
        <v>9800</v>
      </c>
      <c r="AE1592" t="s">
        <v>6025</v>
      </c>
      <c r="AF1592" s="1">
        <v>46203</v>
      </c>
      <c r="AG1592" t="s">
        <v>6650</v>
      </c>
      <c r="AH1592" t="s">
        <v>6027</v>
      </c>
      <c r="AI1592" t="s">
        <v>6028</v>
      </c>
      <c r="AJ1592" t="s">
        <v>6924</v>
      </c>
      <c r="AK1592">
        <v>7600</v>
      </c>
      <c r="AL1592">
        <v>1081.48</v>
      </c>
      <c r="AM1592">
        <v>6518.52</v>
      </c>
      <c r="AN1592">
        <v>5600</v>
      </c>
      <c r="AO1592">
        <v>918.52</v>
      </c>
      <c r="AP1592">
        <v>0.1409</v>
      </c>
    </row>
    <row r="1593" spans="1:42" hidden="1" x14ac:dyDescent="0.35">
      <c r="A1593" t="s">
        <v>2428</v>
      </c>
      <c r="B1593" s="1">
        <v>45531</v>
      </c>
      <c r="C1593" t="s">
        <v>1855</v>
      </c>
      <c r="D1593" t="s">
        <v>23</v>
      </c>
      <c r="E1593">
        <v>1</v>
      </c>
      <c r="F1593" t="s">
        <v>128</v>
      </c>
      <c r="G1593" t="s">
        <v>16</v>
      </c>
      <c r="H1593" t="s">
        <v>25</v>
      </c>
      <c r="I1593" t="s">
        <v>33</v>
      </c>
      <c r="J1593" t="s">
        <v>59</v>
      </c>
      <c r="K1593">
        <v>2024</v>
      </c>
      <c r="L1593" t="s">
        <v>60</v>
      </c>
      <c r="M1593" t="s">
        <v>5921</v>
      </c>
      <c r="N1593" t="s">
        <v>5913</v>
      </c>
      <c r="O1593" t="s">
        <v>5917</v>
      </c>
      <c r="P1593" t="s">
        <v>5922</v>
      </c>
      <c r="Q1593" t="s">
        <v>5923</v>
      </c>
      <c r="R1593">
        <v>57000</v>
      </c>
      <c r="S1593">
        <v>69000</v>
      </c>
      <c r="T1593">
        <v>0.1739</v>
      </c>
      <c r="U1593" t="s">
        <v>5920</v>
      </c>
      <c r="V1593">
        <v>12</v>
      </c>
      <c r="W1593" s="1">
        <v>44862</v>
      </c>
      <c r="X1593" t="s">
        <v>5894</v>
      </c>
      <c r="Y1593">
        <v>244</v>
      </c>
      <c r="Z1593">
        <v>55</v>
      </c>
      <c r="AA1593">
        <v>276</v>
      </c>
      <c r="AB1593">
        <v>9</v>
      </c>
      <c r="AC1593">
        <v>10</v>
      </c>
      <c r="AD1593">
        <v>513000</v>
      </c>
      <c r="AE1593" t="s">
        <v>6025</v>
      </c>
      <c r="AF1593" s="1">
        <v>46203</v>
      </c>
      <c r="AG1593" t="s">
        <v>6670</v>
      </c>
      <c r="AH1593" t="s">
        <v>6027</v>
      </c>
      <c r="AI1593" t="s">
        <v>6028</v>
      </c>
      <c r="AJ1593" t="s">
        <v>6925</v>
      </c>
      <c r="AK1593">
        <v>69000</v>
      </c>
      <c r="AL1593">
        <v>3732.9</v>
      </c>
      <c r="AM1593">
        <v>65267.1</v>
      </c>
      <c r="AN1593">
        <v>57000</v>
      </c>
      <c r="AO1593">
        <v>8267.1</v>
      </c>
      <c r="AP1593">
        <v>0.12670000000000001</v>
      </c>
    </row>
    <row r="1594" spans="1:42" hidden="1" x14ac:dyDescent="0.35">
      <c r="A1594" t="s">
        <v>2429</v>
      </c>
      <c r="B1594" s="1">
        <v>45445</v>
      </c>
      <c r="C1594" t="s">
        <v>691</v>
      </c>
      <c r="D1594" t="s">
        <v>188</v>
      </c>
      <c r="E1594">
        <v>1</v>
      </c>
      <c r="F1594" t="s">
        <v>24</v>
      </c>
      <c r="G1594" t="s">
        <v>16</v>
      </c>
      <c r="H1594" t="s">
        <v>32</v>
      </c>
      <c r="I1594" t="s">
        <v>18</v>
      </c>
      <c r="J1594" t="s">
        <v>34</v>
      </c>
      <c r="K1594">
        <v>2024</v>
      </c>
      <c r="L1594" t="s">
        <v>35</v>
      </c>
      <c r="M1594" t="s">
        <v>5936</v>
      </c>
      <c r="N1594" t="s">
        <v>5931</v>
      </c>
      <c r="O1594" t="s">
        <v>5937</v>
      </c>
      <c r="P1594" t="s">
        <v>5938</v>
      </c>
      <c r="Q1594" t="s">
        <v>5939</v>
      </c>
      <c r="R1594">
        <v>3400</v>
      </c>
      <c r="S1594">
        <v>4500</v>
      </c>
      <c r="T1594">
        <v>0.24440000000000001</v>
      </c>
      <c r="U1594" t="s">
        <v>5940</v>
      </c>
      <c r="V1594">
        <v>6</v>
      </c>
      <c r="W1594" s="1">
        <v>45061</v>
      </c>
      <c r="X1594" t="s">
        <v>5894</v>
      </c>
      <c r="Y1594">
        <v>200</v>
      </c>
      <c r="Z1594">
        <v>91</v>
      </c>
      <c r="AA1594">
        <v>223</v>
      </c>
      <c r="AB1594">
        <v>18</v>
      </c>
      <c r="AC1594">
        <v>10</v>
      </c>
      <c r="AD1594">
        <v>61200</v>
      </c>
      <c r="AE1594" t="s">
        <v>6025</v>
      </c>
      <c r="AF1594" s="1">
        <v>46203</v>
      </c>
      <c r="AG1594" t="s">
        <v>6340</v>
      </c>
      <c r="AH1594" t="s">
        <v>6035</v>
      </c>
      <c r="AI1594" t="s">
        <v>6028</v>
      </c>
      <c r="AJ1594" t="s">
        <v>6924</v>
      </c>
      <c r="AK1594">
        <v>4500</v>
      </c>
      <c r="AL1594">
        <v>527.85</v>
      </c>
      <c r="AM1594">
        <v>3972.15</v>
      </c>
      <c r="AN1594">
        <v>3400</v>
      </c>
      <c r="AO1594">
        <v>572.15</v>
      </c>
      <c r="AP1594">
        <v>0.14399999999999999</v>
      </c>
    </row>
    <row r="1595" spans="1:42" x14ac:dyDescent="0.35">
      <c r="A1595" t="s">
        <v>2430</v>
      </c>
      <c r="B1595" s="1">
        <v>45593</v>
      </c>
      <c r="C1595" t="s">
        <v>1134</v>
      </c>
      <c r="D1595" t="s">
        <v>42</v>
      </c>
      <c r="E1595">
        <v>1</v>
      </c>
      <c r="F1595" t="s">
        <v>24</v>
      </c>
      <c r="G1595" t="s">
        <v>16</v>
      </c>
      <c r="H1595" t="s">
        <v>17</v>
      </c>
      <c r="I1595" t="s">
        <v>43</v>
      </c>
      <c r="J1595" t="s">
        <v>55</v>
      </c>
      <c r="K1595">
        <v>2024</v>
      </c>
      <c r="L1595" t="s">
        <v>51</v>
      </c>
      <c r="M1595" t="s">
        <v>5897</v>
      </c>
      <c r="N1595" t="s">
        <v>5889</v>
      </c>
      <c r="O1595" t="s">
        <v>5898</v>
      </c>
      <c r="P1595" t="s">
        <v>5899</v>
      </c>
      <c r="Q1595" t="s">
        <v>5900</v>
      </c>
      <c r="R1595">
        <v>31000</v>
      </c>
      <c r="S1595">
        <v>38000</v>
      </c>
      <c r="T1595">
        <v>0.1842</v>
      </c>
      <c r="U1595" t="s">
        <v>5901</v>
      </c>
      <c r="V1595">
        <v>12</v>
      </c>
      <c r="W1595" s="1">
        <v>45246</v>
      </c>
      <c r="X1595" t="s">
        <v>5894</v>
      </c>
      <c r="Y1595">
        <v>278</v>
      </c>
      <c r="Z1595">
        <v>80</v>
      </c>
      <c r="AA1595">
        <v>346</v>
      </c>
      <c r="AB1595">
        <v>0</v>
      </c>
      <c r="AC1595">
        <v>10</v>
      </c>
      <c r="AD1595">
        <v>0</v>
      </c>
      <c r="AE1595" t="s">
        <v>6029</v>
      </c>
      <c r="AF1595" s="1">
        <v>46203</v>
      </c>
      <c r="AG1595" t="s">
        <v>6368</v>
      </c>
      <c r="AH1595" t="s">
        <v>6027</v>
      </c>
      <c r="AI1595" t="s">
        <v>6028</v>
      </c>
      <c r="AJ1595" t="s">
        <v>6925</v>
      </c>
      <c r="AK1595">
        <v>38000</v>
      </c>
      <c r="AL1595">
        <v>182.4</v>
      </c>
      <c r="AM1595">
        <v>37817.599999999999</v>
      </c>
      <c r="AN1595">
        <v>31000</v>
      </c>
      <c r="AO1595">
        <v>6817.6</v>
      </c>
      <c r="AP1595">
        <v>0.18029999999999999</v>
      </c>
    </row>
    <row r="1596" spans="1:42" hidden="1" x14ac:dyDescent="0.35">
      <c r="A1596" t="s">
        <v>2431</v>
      </c>
      <c r="B1596" s="1">
        <v>45557</v>
      </c>
      <c r="C1596" t="s">
        <v>793</v>
      </c>
      <c r="D1596" t="s">
        <v>137</v>
      </c>
      <c r="E1596">
        <v>1</v>
      </c>
      <c r="F1596" t="s">
        <v>30</v>
      </c>
      <c r="G1596" t="s">
        <v>31</v>
      </c>
      <c r="H1596" t="s">
        <v>32</v>
      </c>
      <c r="I1596" t="s">
        <v>33</v>
      </c>
      <c r="J1596" t="s">
        <v>109</v>
      </c>
      <c r="K1596">
        <v>2024</v>
      </c>
      <c r="L1596" t="s">
        <v>60</v>
      </c>
      <c r="M1596" t="s">
        <v>5930</v>
      </c>
      <c r="N1596" t="s">
        <v>5931</v>
      </c>
      <c r="O1596" t="s">
        <v>5932</v>
      </c>
      <c r="P1596" t="s">
        <v>5891</v>
      </c>
      <c r="Q1596" t="s">
        <v>5933</v>
      </c>
      <c r="R1596">
        <v>14800</v>
      </c>
      <c r="S1596">
        <v>18500</v>
      </c>
      <c r="T1596">
        <v>0.2</v>
      </c>
      <c r="U1596" t="s">
        <v>5893</v>
      </c>
      <c r="V1596">
        <v>12</v>
      </c>
      <c r="W1596" s="1">
        <v>45474</v>
      </c>
      <c r="X1596" t="s">
        <v>5894</v>
      </c>
      <c r="Y1596">
        <v>213</v>
      </c>
      <c r="Z1596">
        <v>93</v>
      </c>
      <c r="AA1596">
        <v>278</v>
      </c>
      <c r="AB1596">
        <v>42</v>
      </c>
      <c r="AC1596">
        <v>10</v>
      </c>
      <c r="AD1596">
        <v>621600</v>
      </c>
      <c r="AE1596" t="s">
        <v>6025</v>
      </c>
      <c r="AF1596" s="1">
        <v>46203</v>
      </c>
      <c r="AG1596" t="s">
        <v>6398</v>
      </c>
      <c r="AH1596" t="s">
        <v>6027</v>
      </c>
      <c r="AI1596" t="s">
        <v>6028</v>
      </c>
      <c r="AJ1596" t="s">
        <v>6925</v>
      </c>
      <c r="AK1596">
        <v>18500</v>
      </c>
      <c r="AL1596">
        <v>1785.25</v>
      </c>
      <c r="AM1596">
        <v>16714.75</v>
      </c>
      <c r="AN1596">
        <v>14800</v>
      </c>
      <c r="AO1596">
        <v>1914.75</v>
      </c>
      <c r="AP1596">
        <v>0.11459999999999999</v>
      </c>
    </row>
    <row r="1597" spans="1:42" hidden="1" x14ac:dyDescent="0.35">
      <c r="A1597" t="s">
        <v>2432</v>
      </c>
      <c r="B1597" s="1">
        <v>45480</v>
      </c>
      <c r="C1597" t="s">
        <v>1943</v>
      </c>
      <c r="D1597" t="s">
        <v>14</v>
      </c>
      <c r="E1597">
        <v>2</v>
      </c>
      <c r="F1597" t="s">
        <v>24</v>
      </c>
      <c r="G1597" t="s">
        <v>31</v>
      </c>
      <c r="H1597" t="s">
        <v>32</v>
      </c>
      <c r="I1597" t="s">
        <v>33</v>
      </c>
      <c r="J1597" t="s">
        <v>97</v>
      </c>
      <c r="K1597">
        <v>2024</v>
      </c>
      <c r="L1597" t="s">
        <v>60</v>
      </c>
      <c r="M1597" t="s">
        <v>5934</v>
      </c>
      <c r="N1597" t="s">
        <v>5931</v>
      </c>
      <c r="O1597" t="s">
        <v>5932</v>
      </c>
      <c r="P1597" t="s">
        <v>5891</v>
      </c>
      <c r="Q1597" t="s">
        <v>5935</v>
      </c>
      <c r="R1597">
        <v>10800</v>
      </c>
      <c r="S1597">
        <v>13500</v>
      </c>
      <c r="T1597">
        <v>0.2</v>
      </c>
      <c r="U1597" t="s">
        <v>5893</v>
      </c>
      <c r="V1597">
        <v>12</v>
      </c>
      <c r="W1597" s="1">
        <v>44567</v>
      </c>
      <c r="X1597" t="s">
        <v>5894</v>
      </c>
      <c r="Y1597">
        <v>169</v>
      </c>
      <c r="Z1597">
        <v>68</v>
      </c>
      <c r="AA1597">
        <v>202</v>
      </c>
      <c r="AB1597">
        <v>85</v>
      </c>
      <c r="AC1597">
        <v>10</v>
      </c>
      <c r="AD1597">
        <v>918000</v>
      </c>
      <c r="AE1597" t="s">
        <v>6025</v>
      </c>
      <c r="AF1597" s="1">
        <v>46203</v>
      </c>
      <c r="AG1597" t="s">
        <v>6688</v>
      </c>
      <c r="AH1597" t="s">
        <v>6027</v>
      </c>
      <c r="AI1597" t="s">
        <v>6028</v>
      </c>
      <c r="AJ1597" t="s">
        <v>6925</v>
      </c>
      <c r="AK1597">
        <v>27000</v>
      </c>
      <c r="AL1597">
        <v>2878.2</v>
      </c>
      <c r="AM1597">
        <v>24121.8</v>
      </c>
      <c r="AN1597">
        <v>21600</v>
      </c>
      <c r="AO1597">
        <v>2521.8000000000002</v>
      </c>
      <c r="AP1597">
        <v>0.1045</v>
      </c>
    </row>
    <row r="1598" spans="1:42" hidden="1" x14ac:dyDescent="0.35">
      <c r="A1598" t="s">
        <v>2433</v>
      </c>
      <c r="B1598" s="1">
        <v>45449</v>
      </c>
      <c r="C1598" t="s">
        <v>2434</v>
      </c>
      <c r="D1598" t="s">
        <v>105</v>
      </c>
      <c r="E1598">
        <v>1</v>
      </c>
      <c r="F1598" t="s">
        <v>48</v>
      </c>
      <c r="G1598" t="s">
        <v>31</v>
      </c>
      <c r="H1598" t="s">
        <v>25</v>
      </c>
      <c r="I1598" t="s">
        <v>33</v>
      </c>
      <c r="J1598" t="s">
        <v>34</v>
      </c>
      <c r="K1598">
        <v>2024</v>
      </c>
      <c r="L1598" t="s">
        <v>35</v>
      </c>
      <c r="M1598" t="s">
        <v>5916</v>
      </c>
      <c r="N1598" t="s">
        <v>5913</v>
      </c>
      <c r="O1598" t="s">
        <v>5917</v>
      </c>
      <c r="P1598" t="s">
        <v>5918</v>
      </c>
      <c r="Q1598" t="s">
        <v>5919</v>
      </c>
      <c r="R1598">
        <v>63000</v>
      </c>
      <c r="S1598">
        <v>76000</v>
      </c>
      <c r="T1598">
        <v>0.1711</v>
      </c>
      <c r="U1598" t="s">
        <v>5920</v>
      </c>
      <c r="V1598">
        <v>12</v>
      </c>
      <c r="W1598" s="1">
        <v>44617</v>
      </c>
      <c r="X1598" t="s">
        <v>5894</v>
      </c>
      <c r="Y1598">
        <v>252</v>
      </c>
      <c r="Z1598">
        <v>75</v>
      </c>
      <c r="AA1598">
        <v>289</v>
      </c>
      <c r="AB1598">
        <v>48</v>
      </c>
      <c r="AC1598">
        <v>10</v>
      </c>
      <c r="AD1598">
        <v>3024000</v>
      </c>
      <c r="AE1598" t="s">
        <v>6025</v>
      </c>
      <c r="AF1598" s="1">
        <v>46203</v>
      </c>
      <c r="AG1598" t="s">
        <v>6785</v>
      </c>
      <c r="AH1598" t="s">
        <v>6035</v>
      </c>
      <c r="AI1598" t="s">
        <v>6028</v>
      </c>
      <c r="AJ1598" t="s">
        <v>6924</v>
      </c>
      <c r="AK1598">
        <v>76000</v>
      </c>
      <c r="AL1598">
        <v>5380.8</v>
      </c>
      <c r="AM1598">
        <v>70619.199999999997</v>
      </c>
      <c r="AN1598">
        <v>63000</v>
      </c>
      <c r="AO1598">
        <v>7619.2</v>
      </c>
      <c r="AP1598">
        <v>0.1079</v>
      </c>
    </row>
    <row r="1599" spans="1:42" hidden="1" x14ac:dyDescent="0.35">
      <c r="A1599" t="s">
        <v>2435</v>
      </c>
      <c r="B1599" s="1">
        <v>45486</v>
      </c>
      <c r="C1599" t="s">
        <v>844</v>
      </c>
      <c r="D1599" t="s">
        <v>137</v>
      </c>
      <c r="E1599">
        <v>2</v>
      </c>
      <c r="F1599" t="s">
        <v>30</v>
      </c>
      <c r="G1599" t="s">
        <v>16</v>
      </c>
      <c r="H1599" t="s">
        <v>32</v>
      </c>
      <c r="I1599" t="s">
        <v>26</v>
      </c>
      <c r="J1599" t="s">
        <v>97</v>
      </c>
      <c r="K1599">
        <v>2024</v>
      </c>
      <c r="L1599" t="s">
        <v>60</v>
      </c>
      <c r="M1599" t="s">
        <v>5930</v>
      </c>
      <c r="N1599" t="s">
        <v>5931</v>
      </c>
      <c r="O1599" t="s">
        <v>5932</v>
      </c>
      <c r="P1599" t="s">
        <v>5891</v>
      </c>
      <c r="Q1599" t="s">
        <v>5933</v>
      </c>
      <c r="R1599">
        <v>14800</v>
      </c>
      <c r="S1599">
        <v>18500</v>
      </c>
      <c r="T1599">
        <v>0.2</v>
      </c>
      <c r="U1599" t="s">
        <v>5893</v>
      </c>
      <c r="V1599">
        <v>12</v>
      </c>
      <c r="W1599" s="1">
        <v>45474</v>
      </c>
      <c r="X1599" t="s">
        <v>5894</v>
      </c>
      <c r="Y1599">
        <v>213</v>
      </c>
      <c r="Z1599">
        <v>93</v>
      </c>
      <c r="AA1599">
        <v>278</v>
      </c>
      <c r="AB1599">
        <v>42</v>
      </c>
      <c r="AC1599">
        <v>10</v>
      </c>
      <c r="AD1599">
        <v>621600</v>
      </c>
      <c r="AE1599" t="s">
        <v>6025</v>
      </c>
      <c r="AF1599" s="1">
        <v>46203</v>
      </c>
      <c r="AG1599" t="s">
        <v>6434</v>
      </c>
      <c r="AH1599" t="s">
        <v>6027</v>
      </c>
      <c r="AI1599" t="s">
        <v>6028</v>
      </c>
      <c r="AJ1599" t="s">
        <v>6925</v>
      </c>
      <c r="AK1599">
        <v>37000</v>
      </c>
      <c r="AL1599">
        <v>2408.6999999999998</v>
      </c>
      <c r="AM1599">
        <v>34591.300000000003</v>
      </c>
      <c r="AN1599">
        <v>29600</v>
      </c>
      <c r="AO1599">
        <v>4991.3</v>
      </c>
      <c r="AP1599">
        <v>0.14430000000000001</v>
      </c>
    </row>
    <row r="1600" spans="1:42" hidden="1" x14ac:dyDescent="0.35">
      <c r="A1600" t="s">
        <v>2436</v>
      </c>
      <c r="B1600" s="1">
        <v>45308</v>
      </c>
      <c r="C1600" t="s">
        <v>1141</v>
      </c>
      <c r="D1600" t="s">
        <v>23</v>
      </c>
      <c r="E1600">
        <v>1</v>
      </c>
      <c r="F1600" t="s">
        <v>48</v>
      </c>
      <c r="G1600" t="s">
        <v>96</v>
      </c>
      <c r="H1600" t="s">
        <v>17</v>
      </c>
      <c r="I1600" t="s">
        <v>18</v>
      </c>
      <c r="J1600" t="s">
        <v>112</v>
      </c>
      <c r="K1600">
        <v>2024</v>
      </c>
      <c r="L1600" t="s">
        <v>20</v>
      </c>
      <c r="M1600" t="s">
        <v>5921</v>
      </c>
      <c r="N1600" t="s">
        <v>5913</v>
      </c>
      <c r="O1600" t="s">
        <v>5917</v>
      </c>
      <c r="P1600" t="s">
        <v>5922</v>
      </c>
      <c r="Q1600" t="s">
        <v>5923</v>
      </c>
      <c r="R1600">
        <v>57000</v>
      </c>
      <c r="S1600">
        <v>69000</v>
      </c>
      <c r="T1600">
        <v>0.1739</v>
      </c>
      <c r="U1600" t="s">
        <v>5920</v>
      </c>
      <c r="V1600">
        <v>12</v>
      </c>
      <c r="W1600" s="1">
        <v>44862</v>
      </c>
      <c r="X1600" t="s">
        <v>5894</v>
      </c>
      <c r="Y1600">
        <v>244</v>
      </c>
      <c r="Z1600">
        <v>55</v>
      </c>
      <c r="AA1600">
        <v>276</v>
      </c>
      <c r="AB1600">
        <v>9</v>
      </c>
      <c r="AC1600">
        <v>10</v>
      </c>
      <c r="AD1600">
        <v>513000</v>
      </c>
      <c r="AE1600" t="s">
        <v>6025</v>
      </c>
      <c r="AF1600" s="1">
        <v>46203</v>
      </c>
      <c r="AG1600" t="s">
        <v>6552</v>
      </c>
      <c r="AH1600" t="s">
        <v>6035</v>
      </c>
      <c r="AI1600" t="s">
        <v>6028</v>
      </c>
      <c r="AJ1600" t="s">
        <v>6924</v>
      </c>
      <c r="AK1600">
        <v>69000</v>
      </c>
      <c r="AL1600">
        <v>4008.9</v>
      </c>
      <c r="AM1600">
        <v>64991.1</v>
      </c>
      <c r="AN1600">
        <v>57000</v>
      </c>
      <c r="AO1600">
        <v>7991.1</v>
      </c>
      <c r="AP1600">
        <v>0.123</v>
      </c>
    </row>
    <row r="1601" spans="1:42" hidden="1" x14ac:dyDescent="0.35">
      <c r="A1601" t="s">
        <v>2437</v>
      </c>
      <c r="B1601" s="1">
        <v>45473</v>
      </c>
      <c r="C1601" t="s">
        <v>1832</v>
      </c>
      <c r="D1601" t="s">
        <v>78</v>
      </c>
      <c r="E1601">
        <v>1</v>
      </c>
      <c r="F1601" t="s">
        <v>128</v>
      </c>
      <c r="G1601" t="s">
        <v>16</v>
      </c>
      <c r="H1601" t="s">
        <v>25</v>
      </c>
      <c r="I1601" t="s">
        <v>33</v>
      </c>
      <c r="J1601" t="s">
        <v>34</v>
      </c>
      <c r="K1601">
        <v>2024</v>
      </c>
      <c r="L1601" t="s">
        <v>35</v>
      </c>
      <c r="M1601" t="s">
        <v>5992</v>
      </c>
      <c r="N1601" t="s">
        <v>5989</v>
      </c>
      <c r="O1601" t="s">
        <v>5993</v>
      </c>
      <c r="P1601" t="s">
        <v>5899</v>
      </c>
      <c r="Q1601" t="s">
        <v>5994</v>
      </c>
      <c r="R1601">
        <v>850</v>
      </c>
      <c r="S1601">
        <v>1200</v>
      </c>
      <c r="T1601">
        <v>0.29170000000000001</v>
      </c>
      <c r="U1601" t="s">
        <v>5901</v>
      </c>
      <c r="V1601">
        <v>6</v>
      </c>
      <c r="W1601" s="1">
        <v>45066</v>
      </c>
      <c r="X1601" t="s">
        <v>5894</v>
      </c>
      <c r="Y1601">
        <v>275</v>
      </c>
      <c r="Z1601">
        <v>92</v>
      </c>
      <c r="AA1601">
        <v>285</v>
      </c>
      <c r="AB1601">
        <v>78</v>
      </c>
      <c r="AC1601">
        <v>10</v>
      </c>
      <c r="AD1601">
        <v>66300</v>
      </c>
      <c r="AE1601" t="s">
        <v>6025</v>
      </c>
      <c r="AF1601" s="1">
        <v>46203</v>
      </c>
      <c r="AG1601" t="s">
        <v>6664</v>
      </c>
      <c r="AH1601" t="s">
        <v>6027</v>
      </c>
      <c r="AI1601" t="s">
        <v>6028</v>
      </c>
      <c r="AJ1601" t="s">
        <v>6924</v>
      </c>
      <c r="AK1601">
        <v>1200</v>
      </c>
      <c r="AL1601">
        <v>77.88</v>
      </c>
      <c r="AM1601">
        <v>1122.1199999999999</v>
      </c>
      <c r="AN1601">
        <v>850</v>
      </c>
      <c r="AO1601">
        <v>272.12</v>
      </c>
      <c r="AP1601">
        <v>0.24249999999999999</v>
      </c>
    </row>
    <row r="1602" spans="1:42" x14ac:dyDescent="0.35">
      <c r="A1602" t="s">
        <v>2438</v>
      </c>
      <c r="B1602" s="1">
        <v>45657</v>
      </c>
      <c r="C1602" t="s">
        <v>343</v>
      </c>
      <c r="D1602" t="s">
        <v>54</v>
      </c>
      <c r="E1602">
        <v>1</v>
      </c>
      <c r="F1602" t="s">
        <v>24</v>
      </c>
      <c r="G1602" t="s">
        <v>96</v>
      </c>
      <c r="H1602" t="s">
        <v>25</v>
      </c>
      <c r="I1602" t="s">
        <v>33</v>
      </c>
      <c r="J1602" t="s">
        <v>155</v>
      </c>
      <c r="K1602">
        <v>2024</v>
      </c>
      <c r="L1602" t="s">
        <v>51</v>
      </c>
      <c r="M1602" t="s">
        <v>5888</v>
      </c>
      <c r="N1602" t="s">
        <v>5889</v>
      </c>
      <c r="O1602" t="s">
        <v>5890</v>
      </c>
      <c r="P1602" t="s">
        <v>5891</v>
      </c>
      <c r="Q1602" t="s">
        <v>5892</v>
      </c>
      <c r="R1602">
        <v>52000</v>
      </c>
      <c r="S1602">
        <v>65000</v>
      </c>
      <c r="T1602">
        <v>0.2</v>
      </c>
      <c r="U1602" t="s">
        <v>5893</v>
      </c>
      <c r="V1602">
        <v>12</v>
      </c>
      <c r="W1602" s="1">
        <v>45506</v>
      </c>
      <c r="X1602" t="s">
        <v>5894</v>
      </c>
      <c r="Y1602">
        <v>302</v>
      </c>
      <c r="Z1602">
        <v>109</v>
      </c>
      <c r="AA1602">
        <v>415</v>
      </c>
      <c r="AB1602">
        <v>0</v>
      </c>
      <c r="AC1602">
        <v>10</v>
      </c>
      <c r="AD1602">
        <v>0</v>
      </c>
      <c r="AE1602" t="s">
        <v>6029</v>
      </c>
      <c r="AF1602" s="1">
        <v>46203</v>
      </c>
      <c r="AG1602" t="s">
        <v>6221</v>
      </c>
      <c r="AH1602" t="s">
        <v>6035</v>
      </c>
      <c r="AI1602" t="s">
        <v>6028</v>
      </c>
      <c r="AJ1602" t="s">
        <v>6925</v>
      </c>
      <c r="AK1602">
        <v>65000</v>
      </c>
      <c r="AL1602">
        <v>1235</v>
      </c>
      <c r="AM1602">
        <v>63765</v>
      </c>
      <c r="AN1602">
        <v>52000</v>
      </c>
      <c r="AO1602">
        <v>11765</v>
      </c>
      <c r="AP1602">
        <v>0.1845</v>
      </c>
    </row>
    <row r="1603" spans="1:42" hidden="1" x14ac:dyDescent="0.35">
      <c r="A1603" t="s">
        <v>2439</v>
      </c>
      <c r="B1603" s="1">
        <v>45647</v>
      </c>
      <c r="C1603" t="s">
        <v>146</v>
      </c>
      <c r="D1603" t="s">
        <v>29</v>
      </c>
      <c r="E1603">
        <v>1</v>
      </c>
      <c r="F1603" t="s">
        <v>24</v>
      </c>
      <c r="G1603" t="s">
        <v>16</v>
      </c>
      <c r="H1603" t="s">
        <v>17</v>
      </c>
      <c r="I1603" t="s">
        <v>33</v>
      </c>
      <c r="J1603" t="s">
        <v>155</v>
      </c>
      <c r="K1603">
        <v>2024</v>
      </c>
      <c r="L1603" t="s">
        <v>51</v>
      </c>
      <c r="M1603" t="s">
        <v>5985</v>
      </c>
      <c r="N1603" t="s">
        <v>5974</v>
      </c>
      <c r="O1603" t="s">
        <v>5986</v>
      </c>
      <c r="P1603" t="s">
        <v>5979</v>
      </c>
      <c r="Q1603" t="s">
        <v>5987</v>
      </c>
      <c r="R1603">
        <v>500</v>
      </c>
      <c r="S1603">
        <v>750</v>
      </c>
      <c r="T1603">
        <v>0.33329999999999999</v>
      </c>
      <c r="U1603" t="s">
        <v>5920</v>
      </c>
      <c r="V1603">
        <v>24</v>
      </c>
      <c r="W1603" s="1">
        <v>45007</v>
      </c>
      <c r="X1603" t="s">
        <v>5894</v>
      </c>
      <c r="Y1603">
        <v>294</v>
      </c>
      <c r="Z1603">
        <v>81</v>
      </c>
      <c r="AA1603">
        <v>264</v>
      </c>
      <c r="AB1603">
        <v>82</v>
      </c>
      <c r="AC1603">
        <v>10</v>
      </c>
      <c r="AD1603">
        <v>41000</v>
      </c>
      <c r="AE1603" t="s">
        <v>6025</v>
      </c>
      <c r="AF1603" s="1">
        <v>46203</v>
      </c>
      <c r="AG1603" t="s">
        <v>6086</v>
      </c>
      <c r="AH1603" t="s">
        <v>6027</v>
      </c>
      <c r="AI1603" t="s">
        <v>6028</v>
      </c>
      <c r="AJ1603" t="s">
        <v>6925</v>
      </c>
      <c r="AK1603">
        <v>750</v>
      </c>
      <c r="AL1603">
        <v>93.08</v>
      </c>
      <c r="AM1603">
        <v>656.92</v>
      </c>
      <c r="AN1603">
        <v>500</v>
      </c>
      <c r="AO1603">
        <v>156.91999999999999</v>
      </c>
      <c r="AP1603">
        <v>0.2389</v>
      </c>
    </row>
    <row r="1604" spans="1:42" hidden="1" x14ac:dyDescent="0.35">
      <c r="A1604" t="s">
        <v>2440</v>
      </c>
      <c r="B1604" s="1">
        <v>45621</v>
      </c>
      <c r="C1604" t="s">
        <v>1750</v>
      </c>
      <c r="D1604" t="s">
        <v>92</v>
      </c>
      <c r="E1604">
        <v>1</v>
      </c>
      <c r="F1604" t="s">
        <v>66</v>
      </c>
      <c r="G1604" t="s">
        <v>31</v>
      </c>
      <c r="H1604" t="s">
        <v>49</v>
      </c>
      <c r="I1604" t="s">
        <v>43</v>
      </c>
      <c r="J1604" t="s">
        <v>50</v>
      </c>
      <c r="K1604">
        <v>2024</v>
      </c>
      <c r="L1604" t="s">
        <v>51</v>
      </c>
      <c r="M1604" t="s">
        <v>5973</v>
      </c>
      <c r="N1604" t="s">
        <v>5974</v>
      </c>
      <c r="O1604" t="s">
        <v>5975</v>
      </c>
      <c r="P1604" t="s">
        <v>5899</v>
      </c>
      <c r="Q1604" t="s">
        <v>5976</v>
      </c>
      <c r="R1604">
        <v>7600</v>
      </c>
      <c r="S1604">
        <v>9800</v>
      </c>
      <c r="T1604">
        <v>0.22450000000000001</v>
      </c>
      <c r="U1604" t="s">
        <v>5901</v>
      </c>
      <c r="V1604">
        <v>36</v>
      </c>
      <c r="W1604" s="1">
        <v>45281</v>
      </c>
      <c r="X1604" t="s">
        <v>5894</v>
      </c>
      <c r="Y1604">
        <v>214</v>
      </c>
      <c r="Z1604">
        <v>101</v>
      </c>
      <c r="AA1604">
        <v>188</v>
      </c>
      <c r="AB1604">
        <v>51</v>
      </c>
      <c r="AC1604">
        <v>10</v>
      </c>
      <c r="AD1604">
        <v>387600</v>
      </c>
      <c r="AE1604" t="s">
        <v>6025</v>
      </c>
      <c r="AF1604" s="1">
        <v>46203</v>
      </c>
      <c r="AG1604" t="s">
        <v>6643</v>
      </c>
      <c r="AH1604" t="s">
        <v>6027</v>
      </c>
      <c r="AI1604" t="s">
        <v>6028</v>
      </c>
      <c r="AJ1604" t="s">
        <v>6925</v>
      </c>
      <c r="AK1604">
        <v>9800</v>
      </c>
      <c r="AL1604">
        <v>1304.3800000000001</v>
      </c>
      <c r="AM1604">
        <v>8495.6200000000008</v>
      </c>
      <c r="AN1604">
        <v>7600</v>
      </c>
      <c r="AO1604">
        <v>895.62</v>
      </c>
      <c r="AP1604">
        <v>0.10539999999999999</v>
      </c>
    </row>
    <row r="1605" spans="1:42" hidden="1" x14ac:dyDescent="0.35">
      <c r="A1605" t="s">
        <v>2441</v>
      </c>
      <c r="B1605" s="1">
        <v>45444</v>
      </c>
      <c r="C1605" t="s">
        <v>2442</v>
      </c>
      <c r="D1605" t="s">
        <v>439</v>
      </c>
      <c r="E1605">
        <v>2</v>
      </c>
      <c r="F1605" t="s">
        <v>48</v>
      </c>
      <c r="G1605" t="s">
        <v>67</v>
      </c>
      <c r="H1605" t="s">
        <v>25</v>
      </c>
      <c r="I1605" t="s">
        <v>33</v>
      </c>
      <c r="J1605" t="s">
        <v>34</v>
      </c>
      <c r="K1605">
        <v>2024</v>
      </c>
      <c r="L1605" t="s">
        <v>35</v>
      </c>
      <c r="M1605" t="s">
        <v>5953</v>
      </c>
      <c r="N1605" t="s">
        <v>5949</v>
      </c>
      <c r="O1605" t="s">
        <v>5954</v>
      </c>
      <c r="P1605" t="s">
        <v>5951</v>
      </c>
      <c r="Q1605" t="s">
        <v>5955</v>
      </c>
      <c r="R1605">
        <v>1400</v>
      </c>
      <c r="S1605">
        <v>1900</v>
      </c>
      <c r="T1605">
        <v>0.26319999999999999</v>
      </c>
      <c r="U1605" t="s">
        <v>5940</v>
      </c>
      <c r="V1605">
        <v>12</v>
      </c>
      <c r="W1605" s="1">
        <v>44681</v>
      </c>
      <c r="X1605" t="s">
        <v>5894</v>
      </c>
      <c r="Y1605">
        <v>129</v>
      </c>
      <c r="Z1605">
        <v>73</v>
      </c>
      <c r="AA1605">
        <v>194</v>
      </c>
      <c r="AB1605">
        <v>7</v>
      </c>
      <c r="AC1605">
        <v>10</v>
      </c>
      <c r="AD1605">
        <v>9800</v>
      </c>
      <c r="AE1605" t="s">
        <v>6025</v>
      </c>
      <c r="AF1605" s="1">
        <v>46203</v>
      </c>
      <c r="AG1605" t="s">
        <v>6784</v>
      </c>
      <c r="AH1605" t="s">
        <v>6027</v>
      </c>
      <c r="AI1605" t="s">
        <v>6028</v>
      </c>
      <c r="AJ1605" t="s">
        <v>6924</v>
      </c>
      <c r="AK1605">
        <v>3800</v>
      </c>
      <c r="AL1605">
        <v>156.18</v>
      </c>
      <c r="AM1605">
        <v>3643.82</v>
      </c>
      <c r="AN1605">
        <v>2800</v>
      </c>
      <c r="AO1605">
        <v>843.82</v>
      </c>
      <c r="AP1605">
        <v>0.2316</v>
      </c>
    </row>
    <row r="1606" spans="1:42" x14ac:dyDescent="0.35">
      <c r="A1606" t="s">
        <v>2443</v>
      </c>
      <c r="B1606" s="1">
        <v>45507</v>
      </c>
      <c r="C1606" t="s">
        <v>2444</v>
      </c>
      <c r="D1606" t="s">
        <v>54</v>
      </c>
      <c r="E1606">
        <v>2</v>
      </c>
      <c r="F1606" t="s">
        <v>58</v>
      </c>
      <c r="G1606" t="s">
        <v>67</v>
      </c>
      <c r="H1606" t="s">
        <v>25</v>
      </c>
      <c r="I1606" t="s">
        <v>43</v>
      </c>
      <c r="J1606" t="s">
        <v>59</v>
      </c>
      <c r="K1606">
        <v>2024</v>
      </c>
      <c r="L1606" t="s">
        <v>60</v>
      </c>
      <c r="M1606" t="s">
        <v>5888</v>
      </c>
      <c r="N1606" t="s">
        <v>5889</v>
      </c>
      <c r="O1606" t="s">
        <v>5890</v>
      </c>
      <c r="P1606" t="s">
        <v>5891</v>
      </c>
      <c r="Q1606" t="s">
        <v>5892</v>
      </c>
      <c r="R1606">
        <v>52000</v>
      </c>
      <c r="S1606">
        <v>65000</v>
      </c>
      <c r="T1606">
        <v>0.2</v>
      </c>
      <c r="U1606" t="s">
        <v>5893</v>
      </c>
      <c r="V1606">
        <v>12</v>
      </c>
      <c r="W1606" s="1">
        <v>45506</v>
      </c>
      <c r="X1606" t="s">
        <v>5894</v>
      </c>
      <c r="Y1606">
        <v>302</v>
      </c>
      <c r="Z1606">
        <v>109</v>
      </c>
      <c r="AA1606">
        <v>415</v>
      </c>
      <c r="AB1606">
        <v>0</v>
      </c>
      <c r="AC1606">
        <v>10</v>
      </c>
      <c r="AD1606">
        <v>0</v>
      </c>
      <c r="AE1606" t="s">
        <v>6029</v>
      </c>
      <c r="AF1606" s="1">
        <v>46203</v>
      </c>
      <c r="AG1606" t="s">
        <v>6804</v>
      </c>
      <c r="AH1606" t="s">
        <v>6027</v>
      </c>
      <c r="AI1606" t="s">
        <v>6028</v>
      </c>
      <c r="AJ1606" t="s">
        <v>6925</v>
      </c>
      <c r="AK1606">
        <v>130000</v>
      </c>
      <c r="AL1606">
        <v>8086</v>
      </c>
      <c r="AM1606">
        <v>121914</v>
      </c>
      <c r="AN1606">
        <v>104000</v>
      </c>
      <c r="AO1606">
        <v>17914</v>
      </c>
      <c r="AP1606">
        <v>0.1469</v>
      </c>
    </row>
    <row r="1607" spans="1:42" hidden="1" x14ac:dyDescent="0.35">
      <c r="A1607" t="s">
        <v>2445</v>
      </c>
      <c r="B1607" s="1">
        <v>45365</v>
      </c>
      <c r="C1607" t="s">
        <v>1923</v>
      </c>
      <c r="D1607" t="s">
        <v>105</v>
      </c>
      <c r="E1607">
        <v>1</v>
      </c>
      <c r="F1607" t="s">
        <v>48</v>
      </c>
      <c r="G1607" t="s">
        <v>96</v>
      </c>
      <c r="H1607" t="s">
        <v>32</v>
      </c>
      <c r="I1607" t="s">
        <v>43</v>
      </c>
      <c r="J1607" t="s">
        <v>39</v>
      </c>
      <c r="K1607">
        <v>2024</v>
      </c>
      <c r="L1607" t="s">
        <v>20</v>
      </c>
      <c r="M1607" t="s">
        <v>5916</v>
      </c>
      <c r="N1607" t="s">
        <v>5913</v>
      </c>
      <c r="O1607" t="s">
        <v>5917</v>
      </c>
      <c r="P1607" t="s">
        <v>5918</v>
      </c>
      <c r="Q1607" t="s">
        <v>5919</v>
      </c>
      <c r="R1607">
        <v>63000</v>
      </c>
      <c r="S1607">
        <v>76000</v>
      </c>
      <c r="T1607">
        <v>0.1711</v>
      </c>
      <c r="U1607" t="s">
        <v>5920</v>
      </c>
      <c r="V1607">
        <v>12</v>
      </c>
      <c r="W1607" s="1">
        <v>44617</v>
      </c>
      <c r="X1607" t="s">
        <v>5894</v>
      </c>
      <c r="Y1607">
        <v>252</v>
      </c>
      <c r="Z1607">
        <v>75</v>
      </c>
      <c r="AA1607">
        <v>289</v>
      </c>
      <c r="AB1607">
        <v>48</v>
      </c>
      <c r="AC1607">
        <v>10</v>
      </c>
      <c r="AD1607">
        <v>3024000</v>
      </c>
      <c r="AE1607" t="s">
        <v>6025</v>
      </c>
      <c r="AF1607" s="1">
        <v>46203</v>
      </c>
      <c r="AG1607" t="s">
        <v>6686</v>
      </c>
      <c r="AH1607" t="s">
        <v>6027</v>
      </c>
      <c r="AI1607" t="s">
        <v>6028</v>
      </c>
      <c r="AJ1607" t="s">
        <v>6924</v>
      </c>
      <c r="AK1607">
        <v>76000</v>
      </c>
      <c r="AL1607">
        <v>8770.4</v>
      </c>
      <c r="AM1607">
        <v>67229.600000000006</v>
      </c>
      <c r="AN1607">
        <v>63000</v>
      </c>
      <c r="AO1607">
        <v>4229.6000000000004</v>
      </c>
      <c r="AP1607">
        <v>6.2899999999999998E-2</v>
      </c>
    </row>
    <row r="1608" spans="1:42" hidden="1" x14ac:dyDescent="0.35">
      <c r="A1608" t="s">
        <v>2446</v>
      </c>
      <c r="B1608" s="1">
        <v>45330</v>
      </c>
      <c r="C1608" t="s">
        <v>1035</v>
      </c>
      <c r="D1608" t="s">
        <v>105</v>
      </c>
      <c r="E1608">
        <v>1</v>
      </c>
      <c r="F1608" t="s">
        <v>15</v>
      </c>
      <c r="G1608" t="s">
        <v>16</v>
      </c>
      <c r="H1608" t="s">
        <v>32</v>
      </c>
      <c r="I1608" t="s">
        <v>43</v>
      </c>
      <c r="J1608" t="s">
        <v>19</v>
      </c>
      <c r="K1608">
        <v>2024</v>
      </c>
      <c r="L1608" t="s">
        <v>20</v>
      </c>
      <c r="M1608" t="s">
        <v>5916</v>
      </c>
      <c r="N1608" t="s">
        <v>5913</v>
      </c>
      <c r="O1608" t="s">
        <v>5917</v>
      </c>
      <c r="P1608" t="s">
        <v>5918</v>
      </c>
      <c r="Q1608" t="s">
        <v>5919</v>
      </c>
      <c r="R1608">
        <v>63000</v>
      </c>
      <c r="S1608">
        <v>76000</v>
      </c>
      <c r="T1608">
        <v>0.1711</v>
      </c>
      <c r="U1608" t="s">
        <v>5920</v>
      </c>
      <c r="V1608">
        <v>12</v>
      </c>
      <c r="W1608" s="1">
        <v>44617</v>
      </c>
      <c r="X1608" t="s">
        <v>5894</v>
      </c>
      <c r="Y1608">
        <v>252</v>
      </c>
      <c r="Z1608">
        <v>75</v>
      </c>
      <c r="AA1608">
        <v>289</v>
      </c>
      <c r="AB1608">
        <v>48</v>
      </c>
      <c r="AC1608">
        <v>10</v>
      </c>
      <c r="AD1608">
        <v>3024000</v>
      </c>
      <c r="AE1608" t="s">
        <v>6025</v>
      </c>
      <c r="AF1608" s="1">
        <v>46203</v>
      </c>
      <c r="AG1608" t="s">
        <v>6458</v>
      </c>
      <c r="AH1608" t="s">
        <v>6027</v>
      </c>
      <c r="AI1608" t="s">
        <v>6028</v>
      </c>
      <c r="AJ1608" t="s">
        <v>6924</v>
      </c>
      <c r="AK1608">
        <v>76000</v>
      </c>
      <c r="AL1608">
        <v>1603.6</v>
      </c>
      <c r="AM1608">
        <v>74396.399999999994</v>
      </c>
      <c r="AN1608">
        <v>63000</v>
      </c>
      <c r="AO1608">
        <v>11396.4</v>
      </c>
      <c r="AP1608">
        <v>0.1532</v>
      </c>
    </row>
    <row r="1609" spans="1:42" hidden="1" x14ac:dyDescent="0.35">
      <c r="A1609" t="s">
        <v>2447</v>
      </c>
      <c r="B1609" s="1">
        <v>45646</v>
      </c>
      <c r="C1609" t="s">
        <v>1635</v>
      </c>
      <c r="D1609" t="s">
        <v>188</v>
      </c>
      <c r="E1609">
        <v>1</v>
      </c>
      <c r="F1609" t="s">
        <v>24</v>
      </c>
      <c r="G1609" t="s">
        <v>96</v>
      </c>
      <c r="H1609" t="s">
        <v>25</v>
      </c>
      <c r="I1609" t="s">
        <v>26</v>
      </c>
      <c r="J1609" t="s">
        <v>155</v>
      </c>
      <c r="K1609">
        <v>2024</v>
      </c>
      <c r="L1609" t="s">
        <v>51</v>
      </c>
      <c r="M1609" t="s">
        <v>5936</v>
      </c>
      <c r="N1609" t="s">
        <v>5931</v>
      </c>
      <c r="O1609" t="s">
        <v>5937</v>
      </c>
      <c r="P1609" t="s">
        <v>5938</v>
      </c>
      <c r="Q1609" t="s">
        <v>5939</v>
      </c>
      <c r="R1609">
        <v>3400</v>
      </c>
      <c r="S1609">
        <v>4500</v>
      </c>
      <c r="T1609">
        <v>0.24440000000000001</v>
      </c>
      <c r="U1609" t="s">
        <v>5940</v>
      </c>
      <c r="V1609">
        <v>6</v>
      </c>
      <c r="W1609" s="1">
        <v>45061</v>
      </c>
      <c r="X1609" t="s">
        <v>5894</v>
      </c>
      <c r="Y1609">
        <v>200</v>
      </c>
      <c r="Z1609">
        <v>91</v>
      </c>
      <c r="AA1609">
        <v>223</v>
      </c>
      <c r="AB1609">
        <v>18</v>
      </c>
      <c r="AC1609">
        <v>10</v>
      </c>
      <c r="AD1609">
        <v>61200</v>
      </c>
      <c r="AE1609" t="s">
        <v>6025</v>
      </c>
      <c r="AF1609" s="1">
        <v>46203</v>
      </c>
      <c r="AG1609" t="s">
        <v>6607</v>
      </c>
      <c r="AH1609" t="s">
        <v>6035</v>
      </c>
      <c r="AI1609" t="s">
        <v>6028</v>
      </c>
      <c r="AJ1609" t="s">
        <v>6925</v>
      </c>
      <c r="AK1609">
        <v>4500</v>
      </c>
      <c r="AL1609">
        <v>366.75</v>
      </c>
      <c r="AM1609">
        <v>4133.25</v>
      </c>
      <c r="AN1609">
        <v>3400</v>
      </c>
      <c r="AO1609">
        <v>733.25</v>
      </c>
      <c r="AP1609">
        <v>0.1774</v>
      </c>
    </row>
    <row r="1610" spans="1:42" hidden="1" x14ac:dyDescent="0.35">
      <c r="A1610" t="s">
        <v>2448</v>
      </c>
      <c r="B1610" s="1">
        <v>45444</v>
      </c>
      <c r="C1610" t="s">
        <v>210</v>
      </c>
      <c r="D1610" t="s">
        <v>205</v>
      </c>
      <c r="E1610">
        <v>1</v>
      </c>
      <c r="F1610" t="s">
        <v>30</v>
      </c>
      <c r="G1610" t="s">
        <v>16</v>
      </c>
      <c r="H1610" t="s">
        <v>17</v>
      </c>
      <c r="I1610" t="s">
        <v>26</v>
      </c>
      <c r="J1610" t="s">
        <v>34</v>
      </c>
      <c r="K1610">
        <v>2024</v>
      </c>
      <c r="L1610" t="s">
        <v>35</v>
      </c>
      <c r="M1610" t="s">
        <v>6003</v>
      </c>
      <c r="N1610" t="s">
        <v>5989</v>
      </c>
      <c r="O1610" t="s">
        <v>6004</v>
      </c>
      <c r="P1610" t="s">
        <v>6005</v>
      </c>
      <c r="Q1610" t="s">
        <v>6006</v>
      </c>
      <c r="R1610">
        <v>420</v>
      </c>
      <c r="S1610">
        <v>650</v>
      </c>
      <c r="T1610">
        <v>0.3538</v>
      </c>
      <c r="U1610" t="s">
        <v>5909</v>
      </c>
      <c r="V1610">
        <v>6</v>
      </c>
      <c r="W1610" s="1">
        <v>45071</v>
      </c>
      <c r="X1610" t="s">
        <v>5894</v>
      </c>
      <c r="Y1610">
        <v>160</v>
      </c>
      <c r="Z1610">
        <v>85</v>
      </c>
      <c r="AA1610">
        <v>167</v>
      </c>
      <c r="AB1610">
        <v>56</v>
      </c>
      <c r="AC1610">
        <v>10</v>
      </c>
      <c r="AD1610">
        <v>23520</v>
      </c>
      <c r="AE1610" t="s">
        <v>6025</v>
      </c>
      <c r="AF1610" s="1">
        <v>46203</v>
      </c>
      <c r="AG1610" t="s">
        <v>6126</v>
      </c>
      <c r="AH1610" t="s">
        <v>6035</v>
      </c>
      <c r="AI1610" t="s">
        <v>6028</v>
      </c>
      <c r="AJ1610" t="s">
        <v>6924</v>
      </c>
      <c r="AK1610">
        <v>650</v>
      </c>
      <c r="AL1610">
        <v>28.86</v>
      </c>
      <c r="AM1610">
        <v>621.14</v>
      </c>
      <c r="AN1610">
        <v>420</v>
      </c>
      <c r="AO1610">
        <v>201.14</v>
      </c>
      <c r="AP1610">
        <v>0.32379999999999998</v>
      </c>
    </row>
    <row r="1611" spans="1:42" hidden="1" x14ac:dyDescent="0.35">
      <c r="A1611" t="s">
        <v>2449</v>
      </c>
      <c r="B1611" s="1">
        <v>45391</v>
      </c>
      <c r="C1611" t="s">
        <v>1644</v>
      </c>
      <c r="D1611" t="s">
        <v>377</v>
      </c>
      <c r="E1611">
        <v>1</v>
      </c>
      <c r="F1611" t="s">
        <v>48</v>
      </c>
      <c r="G1611" t="s">
        <v>96</v>
      </c>
      <c r="H1611" t="s">
        <v>32</v>
      </c>
      <c r="I1611" t="s">
        <v>33</v>
      </c>
      <c r="J1611" t="s">
        <v>44</v>
      </c>
      <c r="K1611">
        <v>2024</v>
      </c>
      <c r="L1611" t="s">
        <v>35</v>
      </c>
      <c r="M1611" t="s">
        <v>6007</v>
      </c>
      <c r="N1611" t="s">
        <v>5889</v>
      </c>
      <c r="O1611" t="s">
        <v>6008</v>
      </c>
      <c r="P1611" t="s">
        <v>5899</v>
      </c>
      <c r="Q1611" t="s">
        <v>6009</v>
      </c>
      <c r="R1611">
        <v>12000</v>
      </c>
      <c r="S1611">
        <v>15000</v>
      </c>
      <c r="T1611">
        <v>0.2</v>
      </c>
      <c r="U1611" t="s">
        <v>5901</v>
      </c>
      <c r="V1611">
        <v>12</v>
      </c>
      <c r="W1611" s="1">
        <v>45557</v>
      </c>
      <c r="X1611" t="s">
        <v>5894</v>
      </c>
      <c r="Y1611">
        <v>118</v>
      </c>
      <c r="Z1611">
        <v>87</v>
      </c>
      <c r="AA1611">
        <v>209</v>
      </c>
      <c r="AB1611">
        <v>10</v>
      </c>
      <c r="AC1611">
        <v>10</v>
      </c>
      <c r="AD1611">
        <v>120000</v>
      </c>
      <c r="AE1611" t="s">
        <v>6025</v>
      </c>
      <c r="AF1611" s="1">
        <v>46203</v>
      </c>
      <c r="AG1611" t="s">
        <v>6611</v>
      </c>
      <c r="AH1611" t="s">
        <v>6027</v>
      </c>
      <c r="AI1611" t="s">
        <v>6028</v>
      </c>
      <c r="AJ1611" t="s">
        <v>6924</v>
      </c>
      <c r="AK1611">
        <v>15000</v>
      </c>
      <c r="AL1611">
        <v>273</v>
      </c>
      <c r="AM1611">
        <v>14727</v>
      </c>
      <c r="AN1611">
        <v>12000</v>
      </c>
      <c r="AO1611">
        <v>2727</v>
      </c>
      <c r="AP1611">
        <v>0.1852</v>
      </c>
    </row>
    <row r="1612" spans="1:42" hidden="1" x14ac:dyDescent="0.35">
      <c r="A1612" t="s">
        <v>2450</v>
      </c>
      <c r="B1612" s="1">
        <v>45589</v>
      </c>
      <c r="C1612" t="s">
        <v>990</v>
      </c>
      <c r="D1612" t="s">
        <v>208</v>
      </c>
      <c r="E1612">
        <v>1</v>
      </c>
      <c r="F1612" t="s">
        <v>24</v>
      </c>
      <c r="G1612" t="s">
        <v>16</v>
      </c>
      <c r="H1612" t="s">
        <v>25</v>
      </c>
      <c r="I1612" t="s">
        <v>18</v>
      </c>
      <c r="J1612" t="s">
        <v>55</v>
      </c>
      <c r="K1612">
        <v>2024</v>
      </c>
      <c r="L1612" t="s">
        <v>51</v>
      </c>
      <c r="M1612" t="s">
        <v>5910</v>
      </c>
      <c r="N1612" t="s">
        <v>5889</v>
      </c>
      <c r="O1612" t="s">
        <v>5898</v>
      </c>
      <c r="P1612" t="s">
        <v>5907</v>
      </c>
      <c r="Q1612" t="s">
        <v>5911</v>
      </c>
      <c r="R1612">
        <v>10500</v>
      </c>
      <c r="S1612">
        <v>13000</v>
      </c>
      <c r="T1612">
        <v>0.1923</v>
      </c>
      <c r="U1612" t="s">
        <v>5909</v>
      </c>
      <c r="V1612">
        <v>12</v>
      </c>
      <c r="W1612" s="1">
        <v>45395</v>
      </c>
      <c r="X1612" t="s">
        <v>5894</v>
      </c>
      <c r="Y1612">
        <v>256</v>
      </c>
      <c r="Z1612">
        <v>119</v>
      </c>
      <c r="AA1612">
        <v>288</v>
      </c>
      <c r="AB1612">
        <v>32</v>
      </c>
      <c r="AC1612">
        <v>10</v>
      </c>
      <c r="AD1612">
        <v>336000</v>
      </c>
      <c r="AE1612" t="s">
        <v>6025</v>
      </c>
      <c r="AF1612" s="1">
        <v>46203</v>
      </c>
      <c r="AG1612" t="s">
        <v>6361</v>
      </c>
      <c r="AH1612" t="s">
        <v>6027</v>
      </c>
      <c r="AI1612" t="s">
        <v>6028</v>
      </c>
      <c r="AJ1612" t="s">
        <v>6925</v>
      </c>
      <c r="AK1612">
        <v>13000</v>
      </c>
      <c r="AL1612">
        <v>938.6</v>
      </c>
      <c r="AM1612">
        <v>12061.4</v>
      </c>
      <c r="AN1612">
        <v>10500</v>
      </c>
      <c r="AO1612">
        <v>1561.4</v>
      </c>
      <c r="AP1612">
        <v>0.1295</v>
      </c>
    </row>
    <row r="1613" spans="1:42" hidden="1" x14ac:dyDescent="0.35">
      <c r="A1613" t="s">
        <v>2451</v>
      </c>
      <c r="B1613" s="1">
        <v>45599</v>
      </c>
      <c r="C1613" t="s">
        <v>2452</v>
      </c>
      <c r="D1613" t="s">
        <v>82</v>
      </c>
      <c r="E1613">
        <v>1</v>
      </c>
      <c r="F1613" t="s">
        <v>15</v>
      </c>
      <c r="G1613" t="s">
        <v>16</v>
      </c>
      <c r="H1613" t="s">
        <v>32</v>
      </c>
      <c r="I1613" t="s">
        <v>33</v>
      </c>
      <c r="J1613" t="s">
        <v>50</v>
      </c>
      <c r="K1613">
        <v>2024</v>
      </c>
      <c r="L1613" t="s">
        <v>51</v>
      </c>
      <c r="M1613" t="s">
        <v>5895</v>
      </c>
      <c r="N1613" t="s">
        <v>5889</v>
      </c>
      <c r="O1613" t="s">
        <v>5890</v>
      </c>
      <c r="P1613" t="s">
        <v>5891</v>
      </c>
      <c r="Q1613" t="s">
        <v>5896</v>
      </c>
      <c r="R1613">
        <v>78000</v>
      </c>
      <c r="S1613">
        <v>95000</v>
      </c>
      <c r="T1613">
        <v>0.1789</v>
      </c>
      <c r="U1613" t="s">
        <v>5893</v>
      </c>
      <c r="V1613">
        <v>12</v>
      </c>
      <c r="W1613" s="1">
        <v>45187</v>
      </c>
      <c r="X1613" t="s">
        <v>5894</v>
      </c>
      <c r="Y1613">
        <v>351</v>
      </c>
      <c r="Z1613">
        <v>112</v>
      </c>
      <c r="AA1613">
        <v>335</v>
      </c>
      <c r="AB1613">
        <v>32</v>
      </c>
      <c r="AC1613">
        <v>10</v>
      </c>
      <c r="AD1613">
        <v>2496000</v>
      </c>
      <c r="AE1613" t="s">
        <v>6025</v>
      </c>
      <c r="AF1613" s="1">
        <v>46203</v>
      </c>
      <c r="AG1613" t="s">
        <v>6801</v>
      </c>
      <c r="AH1613" t="s">
        <v>6027</v>
      </c>
      <c r="AI1613" t="s">
        <v>6028</v>
      </c>
      <c r="AJ1613" t="s">
        <v>6925</v>
      </c>
      <c r="AK1613">
        <v>95000</v>
      </c>
      <c r="AL1613">
        <v>8236.5</v>
      </c>
      <c r="AM1613">
        <v>86763.5</v>
      </c>
      <c r="AN1613">
        <v>78000</v>
      </c>
      <c r="AO1613">
        <v>8763.5</v>
      </c>
      <c r="AP1613">
        <v>0.10100000000000001</v>
      </c>
    </row>
    <row r="1614" spans="1:42" hidden="1" x14ac:dyDescent="0.35">
      <c r="A1614" t="s">
        <v>2453</v>
      </c>
      <c r="B1614" s="1">
        <v>45609</v>
      </c>
      <c r="C1614" t="s">
        <v>1441</v>
      </c>
      <c r="D1614" t="s">
        <v>123</v>
      </c>
      <c r="E1614">
        <v>1</v>
      </c>
      <c r="F1614" t="s">
        <v>128</v>
      </c>
      <c r="G1614" t="s">
        <v>16</v>
      </c>
      <c r="H1614" t="s">
        <v>17</v>
      </c>
      <c r="I1614" t="s">
        <v>43</v>
      </c>
      <c r="J1614" t="s">
        <v>50</v>
      </c>
      <c r="K1614">
        <v>2024</v>
      </c>
      <c r="L1614" t="s">
        <v>51</v>
      </c>
      <c r="M1614" t="s">
        <v>5927</v>
      </c>
      <c r="N1614" t="s">
        <v>5913</v>
      </c>
      <c r="O1614" t="s">
        <v>5917</v>
      </c>
      <c r="P1614" t="s">
        <v>5928</v>
      </c>
      <c r="Q1614" t="s">
        <v>5929</v>
      </c>
      <c r="R1614">
        <v>44000</v>
      </c>
      <c r="S1614">
        <v>53000</v>
      </c>
      <c r="T1614">
        <v>0.16980000000000001</v>
      </c>
      <c r="U1614" t="s">
        <v>5920</v>
      </c>
      <c r="V1614">
        <v>12</v>
      </c>
      <c r="W1614" s="1">
        <v>45435</v>
      </c>
      <c r="X1614" t="s">
        <v>5894</v>
      </c>
      <c r="Y1614">
        <v>246</v>
      </c>
      <c r="Z1614">
        <v>92</v>
      </c>
      <c r="AA1614">
        <v>223</v>
      </c>
      <c r="AB1614">
        <v>48</v>
      </c>
      <c r="AC1614">
        <v>10</v>
      </c>
      <c r="AD1614">
        <v>2112000</v>
      </c>
      <c r="AE1614" t="s">
        <v>6025</v>
      </c>
      <c r="AF1614" s="1">
        <v>46203</v>
      </c>
      <c r="AG1614" t="s">
        <v>6496</v>
      </c>
      <c r="AH1614" t="s">
        <v>6027</v>
      </c>
      <c r="AI1614" t="s">
        <v>6028</v>
      </c>
      <c r="AJ1614" t="s">
        <v>6925</v>
      </c>
      <c r="AK1614">
        <v>53000</v>
      </c>
      <c r="AL1614">
        <v>4960.8</v>
      </c>
      <c r="AM1614">
        <v>48039.199999999997</v>
      </c>
      <c r="AN1614">
        <v>44000</v>
      </c>
      <c r="AO1614">
        <v>4039.2</v>
      </c>
      <c r="AP1614">
        <v>8.4099999999999994E-2</v>
      </c>
    </row>
    <row r="1615" spans="1:42" x14ac:dyDescent="0.35">
      <c r="A1615" t="s">
        <v>2454</v>
      </c>
      <c r="B1615" s="1">
        <v>45451</v>
      </c>
      <c r="C1615" t="s">
        <v>1323</v>
      </c>
      <c r="D1615" t="s">
        <v>42</v>
      </c>
      <c r="E1615">
        <v>1</v>
      </c>
      <c r="F1615" t="s">
        <v>15</v>
      </c>
      <c r="G1615" t="s">
        <v>31</v>
      </c>
      <c r="H1615" t="s">
        <v>17</v>
      </c>
      <c r="I1615" t="s">
        <v>43</v>
      </c>
      <c r="J1615" t="s">
        <v>34</v>
      </c>
      <c r="K1615">
        <v>2024</v>
      </c>
      <c r="L1615" t="s">
        <v>35</v>
      </c>
      <c r="M1615" t="s">
        <v>5897</v>
      </c>
      <c r="N1615" t="s">
        <v>5889</v>
      </c>
      <c r="O1615" t="s">
        <v>5898</v>
      </c>
      <c r="P1615" t="s">
        <v>5899</v>
      </c>
      <c r="Q1615" t="s">
        <v>5900</v>
      </c>
      <c r="R1615">
        <v>31000</v>
      </c>
      <c r="S1615">
        <v>38000</v>
      </c>
      <c r="T1615">
        <v>0.1842</v>
      </c>
      <c r="U1615" t="s">
        <v>5901</v>
      </c>
      <c r="V1615">
        <v>12</v>
      </c>
      <c r="W1615" s="1">
        <v>45246</v>
      </c>
      <c r="X1615" t="s">
        <v>5894</v>
      </c>
      <c r="Y1615">
        <v>278</v>
      </c>
      <c r="Z1615">
        <v>80</v>
      </c>
      <c r="AA1615">
        <v>346</v>
      </c>
      <c r="AB1615">
        <v>0</v>
      </c>
      <c r="AC1615">
        <v>10</v>
      </c>
      <c r="AD1615">
        <v>0</v>
      </c>
      <c r="AE1615" t="s">
        <v>6029</v>
      </c>
      <c r="AF1615" s="1">
        <v>46203</v>
      </c>
      <c r="AG1615" t="s">
        <v>6551</v>
      </c>
      <c r="AH1615" t="s">
        <v>6027</v>
      </c>
      <c r="AI1615" t="s">
        <v>6028</v>
      </c>
      <c r="AJ1615" t="s">
        <v>6924</v>
      </c>
      <c r="AK1615">
        <v>38000</v>
      </c>
      <c r="AL1615">
        <v>604.20000000000005</v>
      </c>
      <c r="AM1615">
        <v>37395.800000000003</v>
      </c>
      <c r="AN1615">
        <v>31000</v>
      </c>
      <c r="AO1615">
        <v>6395.8</v>
      </c>
      <c r="AP1615">
        <v>0.17100000000000001</v>
      </c>
    </row>
    <row r="1616" spans="1:42" hidden="1" x14ac:dyDescent="0.35">
      <c r="A1616" t="s">
        <v>2455</v>
      </c>
      <c r="B1616" s="1">
        <v>45598</v>
      </c>
      <c r="C1616" t="s">
        <v>360</v>
      </c>
      <c r="D1616" t="s">
        <v>205</v>
      </c>
      <c r="E1616">
        <v>1</v>
      </c>
      <c r="F1616" t="s">
        <v>66</v>
      </c>
      <c r="G1616" t="s">
        <v>16</v>
      </c>
      <c r="H1616" t="s">
        <v>32</v>
      </c>
      <c r="I1616" t="s">
        <v>43</v>
      </c>
      <c r="J1616" t="s">
        <v>50</v>
      </c>
      <c r="K1616">
        <v>2024</v>
      </c>
      <c r="L1616" t="s">
        <v>51</v>
      </c>
      <c r="M1616" t="s">
        <v>6003</v>
      </c>
      <c r="N1616" t="s">
        <v>5989</v>
      </c>
      <c r="O1616" t="s">
        <v>6004</v>
      </c>
      <c r="P1616" t="s">
        <v>6005</v>
      </c>
      <c r="Q1616" t="s">
        <v>6006</v>
      </c>
      <c r="R1616">
        <v>420</v>
      </c>
      <c r="S1616">
        <v>650</v>
      </c>
      <c r="T1616">
        <v>0.3538</v>
      </c>
      <c r="U1616" t="s">
        <v>5909</v>
      </c>
      <c r="V1616">
        <v>6</v>
      </c>
      <c r="W1616" s="1">
        <v>45071</v>
      </c>
      <c r="X1616" t="s">
        <v>5894</v>
      </c>
      <c r="Y1616">
        <v>160</v>
      </c>
      <c r="Z1616">
        <v>85</v>
      </c>
      <c r="AA1616">
        <v>167</v>
      </c>
      <c r="AB1616">
        <v>56</v>
      </c>
      <c r="AC1616">
        <v>10</v>
      </c>
      <c r="AD1616">
        <v>23520</v>
      </c>
      <c r="AE1616" t="s">
        <v>6025</v>
      </c>
      <c r="AF1616" s="1">
        <v>46203</v>
      </c>
      <c r="AG1616" t="s">
        <v>6230</v>
      </c>
      <c r="AH1616" t="s">
        <v>6027</v>
      </c>
      <c r="AI1616" t="s">
        <v>6028</v>
      </c>
      <c r="AJ1616" t="s">
        <v>6925</v>
      </c>
      <c r="AK1616">
        <v>650</v>
      </c>
      <c r="AL1616">
        <v>10.53</v>
      </c>
      <c r="AM1616">
        <v>639.47</v>
      </c>
      <c r="AN1616">
        <v>420</v>
      </c>
      <c r="AO1616">
        <v>219.47</v>
      </c>
      <c r="AP1616">
        <v>0.34320000000000001</v>
      </c>
    </row>
    <row r="1617" spans="1:42" x14ac:dyDescent="0.35">
      <c r="A1617" t="s">
        <v>2456</v>
      </c>
      <c r="B1617" s="1">
        <v>45343</v>
      </c>
      <c r="C1617" t="s">
        <v>1416</v>
      </c>
      <c r="D1617" t="s">
        <v>54</v>
      </c>
      <c r="E1617">
        <v>1</v>
      </c>
      <c r="F1617" t="s">
        <v>30</v>
      </c>
      <c r="G1617" t="s">
        <v>16</v>
      </c>
      <c r="H1617" t="s">
        <v>17</v>
      </c>
      <c r="I1617" t="s">
        <v>43</v>
      </c>
      <c r="J1617" t="s">
        <v>19</v>
      </c>
      <c r="K1617">
        <v>2024</v>
      </c>
      <c r="L1617" t="s">
        <v>20</v>
      </c>
      <c r="M1617" t="s">
        <v>5888</v>
      </c>
      <c r="N1617" t="s">
        <v>5889</v>
      </c>
      <c r="O1617" t="s">
        <v>5890</v>
      </c>
      <c r="P1617" t="s">
        <v>5891</v>
      </c>
      <c r="Q1617" t="s">
        <v>5892</v>
      </c>
      <c r="R1617">
        <v>52000</v>
      </c>
      <c r="S1617">
        <v>65000</v>
      </c>
      <c r="T1617">
        <v>0.2</v>
      </c>
      <c r="U1617" t="s">
        <v>5893</v>
      </c>
      <c r="V1617">
        <v>12</v>
      </c>
      <c r="W1617" s="1">
        <v>45506</v>
      </c>
      <c r="X1617" t="s">
        <v>5894</v>
      </c>
      <c r="Y1617">
        <v>302</v>
      </c>
      <c r="Z1617">
        <v>109</v>
      </c>
      <c r="AA1617">
        <v>415</v>
      </c>
      <c r="AB1617">
        <v>0</v>
      </c>
      <c r="AC1617">
        <v>10</v>
      </c>
      <c r="AD1617">
        <v>0</v>
      </c>
      <c r="AE1617" t="s">
        <v>6029</v>
      </c>
      <c r="AF1617" s="1">
        <v>46203</v>
      </c>
      <c r="AG1617" t="s">
        <v>6422</v>
      </c>
      <c r="AH1617" t="s">
        <v>6035</v>
      </c>
      <c r="AI1617" t="s">
        <v>6028</v>
      </c>
      <c r="AJ1617" t="s">
        <v>6924</v>
      </c>
      <c r="AK1617">
        <v>65000</v>
      </c>
      <c r="AL1617">
        <v>8359</v>
      </c>
      <c r="AM1617">
        <v>56641</v>
      </c>
      <c r="AN1617">
        <v>52000</v>
      </c>
      <c r="AO1617">
        <v>4641</v>
      </c>
      <c r="AP1617">
        <v>8.1900000000000001E-2</v>
      </c>
    </row>
    <row r="1618" spans="1:42" x14ac:dyDescent="0.35">
      <c r="A1618" t="s">
        <v>2457</v>
      </c>
      <c r="B1618" s="1">
        <v>45585</v>
      </c>
      <c r="C1618" t="s">
        <v>2452</v>
      </c>
      <c r="D1618" t="s">
        <v>195</v>
      </c>
      <c r="E1618">
        <v>3</v>
      </c>
      <c r="F1618" t="s">
        <v>48</v>
      </c>
      <c r="G1618" t="s">
        <v>71</v>
      </c>
      <c r="H1618" t="s">
        <v>25</v>
      </c>
      <c r="I1618" t="s">
        <v>43</v>
      </c>
      <c r="J1618" t="s">
        <v>55</v>
      </c>
      <c r="K1618">
        <v>2024</v>
      </c>
      <c r="L1618" t="s">
        <v>51</v>
      </c>
      <c r="M1618" t="s">
        <v>5912</v>
      </c>
      <c r="N1618" t="s">
        <v>5913</v>
      </c>
      <c r="O1618" t="s">
        <v>5914</v>
      </c>
      <c r="P1618" t="s">
        <v>5891</v>
      </c>
      <c r="Q1618" t="s">
        <v>5915</v>
      </c>
      <c r="R1618">
        <v>125000</v>
      </c>
      <c r="S1618">
        <v>148000</v>
      </c>
      <c r="T1618">
        <v>0.15540000000000001</v>
      </c>
      <c r="U1618" t="s">
        <v>5893</v>
      </c>
      <c r="V1618">
        <v>12</v>
      </c>
      <c r="W1618" s="1">
        <v>44787</v>
      </c>
      <c r="X1618" t="s">
        <v>5894</v>
      </c>
      <c r="Y1618">
        <v>168</v>
      </c>
      <c r="Z1618">
        <v>62</v>
      </c>
      <c r="AA1618">
        <v>271</v>
      </c>
      <c r="AB1618">
        <v>0</v>
      </c>
      <c r="AC1618">
        <v>10</v>
      </c>
      <c r="AD1618">
        <v>0</v>
      </c>
      <c r="AE1618" t="s">
        <v>6029</v>
      </c>
      <c r="AF1618" s="1">
        <v>46203</v>
      </c>
      <c r="AG1618" t="s">
        <v>6801</v>
      </c>
      <c r="AH1618" t="s">
        <v>6027</v>
      </c>
      <c r="AI1618" t="s">
        <v>6028</v>
      </c>
      <c r="AJ1618" t="s">
        <v>6925</v>
      </c>
      <c r="AK1618">
        <v>444000</v>
      </c>
      <c r="AL1618">
        <v>3374.4</v>
      </c>
      <c r="AM1618">
        <v>440625.6</v>
      </c>
      <c r="AN1618">
        <v>375000</v>
      </c>
      <c r="AO1618">
        <v>65625.600000000006</v>
      </c>
      <c r="AP1618">
        <v>0.1489</v>
      </c>
    </row>
    <row r="1619" spans="1:42" x14ac:dyDescent="0.35">
      <c r="A1619" t="s">
        <v>2458</v>
      </c>
      <c r="B1619" s="1">
        <v>45574</v>
      </c>
      <c r="C1619" t="s">
        <v>91</v>
      </c>
      <c r="D1619" t="s">
        <v>54</v>
      </c>
      <c r="E1619">
        <v>1</v>
      </c>
      <c r="F1619" t="s">
        <v>66</v>
      </c>
      <c r="G1619" t="s">
        <v>67</v>
      </c>
      <c r="H1619" t="s">
        <v>25</v>
      </c>
      <c r="I1619" t="s">
        <v>18</v>
      </c>
      <c r="J1619" t="s">
        <v>55</v>
      </c>
      <c r="K1619">
        <v>2024</v>
      </c>
      <c r="L1619" t="s">
        <v>51</v>
      </c>
      <c r="M1619" t="s">
        <v>5888</v>
      </c>
      <c r="N1619" t="s">
        <v>5889</v>
      </c>
      <c r="O1619" t="s">
        <v>5890</v>
      </c>
      <c r="P1619" t="s">
        <v>5891</v>
      </c>
      <c r="Q1619" t="s">
        <v>5892</v>
      </c>
      <c r="R1619">
        <v>52000</v>
      </c>
      <c r="S1619">
        <v>65000</v>
      </c>
      <c r="T1619">
        <v>0.2</v>
      </c>
      <c r="U1619" t="s">
        <v>5893</v>
      </c>
      <c r="V1619">
        <v>12</v>
      </c>
      <c r="W1619" s="1">
        <v>45506</v>
      </c>
      <c r="X1619" t="s">
        <v>5894</v>
      </c>
      <c r="Y1619">
        <v>302</v>
      </c>
      <c r="Z1619">
        <v>109</v>
      </c>
      <c r="AA1619">
        <v>415</v>
      </c>
      <c r="AB1619">
        <v>0</v>
      </c>
      <c r="AC1619">
        <v>10</v>
      </c>
      <c r="AD1619">
        <v>0</v>
      </c>
      <c r="AE1619" t="s">
        <v>6029</v>
      </c>
      <c r="AF1619" s="1">
        <v>46203</v>
      </c>
      <c r="AG1619" t="s">
        <v>6074</v>
      </c>
      <c r="AH1619" t="s">
        <v>6027</v>
      </c>
      <c r="AI1619" t="s">
        <v>6028</v>
      </c>
      <c r="AJ1619" t="s">
        <v>6925</v>
      </c>
      <c r="AK1619">
        <v>65000</v>
      </c>
      <c r="AL1619">
        <v>9217</v>
      </c>
      <c r="AM1619">
        <v>55783</v>
      </c>
      <c r="AN1619">
        <v>52000</v>
      </c>
      <c r="AO1619">
        <v>3783</v>
      </c>
      <c r="AP1619">
        <v>6.7799999999999999E-2</v>
      </c>
    </row>
    <row r="1620" spans="1:42" hidden="1" x14ac:dyDescent="0.35">
      <c r="A1620" t="s">
        <v>2459</v>
      </c>
      <c r="B1620" s="1">
        <v>45635</v>
      </c>
      <c r="C1620" t="s">
        <v>880</v>
      </c>
      <c r="D1620" t="s">
        <v>173</v>
      </c>
      <c r="E1620">
        <v>2</v>
      </c>
      <c r="F1620" t="s">
        <v>24</v>
      </c>
      <c r="G1620" t="s">
        <v>16</v>
      </c>
      <c r="H1620" t="s">
        <v>32</v>
      </c>
      <c r="I1620" t="s">
        <v>43</v>
      </c>
      <c r="J1620" t="s">
        <v>155</v>
      </c>
      <c r="K1620">
        <v>2024</v>
      </c>
      <c r="L1620" t="s">
        <v>51</v>
      </c>
      <c r="M1620" t="s">
        <v>5904</v>
      </c>
      <c r="N1620" t="s">
        <v>5889</v>
      </c>
      <c r="O1620" t="s">
        <v>5898</v>
      </c>
      <c r="P1620" t="s">
        <v>5899</v>
      </c>
      <c r="Q1620" t="s">
        <v>5905</v>
      </c>
      <c r="R1620">
        <v>12500</v>
      </c>
      <c r="S1620">
        <v>15500</v>
      </c>
      <c r="T1620">
        <v>0.19350000000000001</v>
      </c>
      <c r="U1620" t="s">
        <v>5901</v>
      </c>
      <c r="V1620">
        <v>12</v>
      </c>
      <c r="W1620" s="1">
        <v>45140</v>
      </c>
      <c r="X1620" t="s">
        <v>5894</v>
      </c>
      <c r="Y1620">
        <v>313</v>
      </c>
      <c r="Z1620">
        <v>58</v>
      </c>
      <c r="AA1620">
        <v>294</v>
      </c>
      <c r="AB1620">
        <v>65</v>
      </c>
      <c r="AC1620">
        <v>10</v>
      </c>
      <c r="AD1620">
        <v>812500</v>
      </c>
      <c r="AE1620" t="s">
        <v>6025</v>
      </c>
      <c r="AF1620" s="1">
        <v>46203</v>
      </c>
      <c r="AG1620" t="s">
        <v>6474</v>
      </c>
      <c r="AH1620" t="s">
        <v>6035</v>
      </c>
      <c r="AI1620" t="s">
        <v>6028</v>
      </c>
      <c r="AJ1620" t="s">
        <v>6925</v>
      </c>
      <c r="AK1620">
        <v>31000</v>
      </c>
      <c r="AL1620">
        <v>2625.7</v>
      </c>
      <c r="AM1620">
        <v>28374.3</v>
      </c>
      <c r="AN1620">
        <v>25000</v>
      </c>
      <c r="AO1620">
        <v>3374.3</v>
      </c>
      <c r="AP1620">
        <v>0.11890000000000001</v>
      </c>
    </row>
    <row r="1621" spans="1:42" x14ac:dyDescent="0.35">
      <c r="A1621" t="s">
        <v>2460</v>
      </c>
      <c r="B1621" s="1">
        <v>45349</v>
      </c>
      <c r="C1621" t="s">
        <v>497</v>
      </c>
      <c r="D1621" t="s">
        <v>54</v>
      </c>
      <c r="E1621">
        <v>2</v>
      </c>
      <c r="F1621" t="s">
        <v>30</v>
      </c>
      <c r="G1621" t="s">
        <v>31</v>
      </c>
      <c r="H1621" t="s">
        <v>17</v>
      </c>
      <c r="I1621" t="s">
        <v>18</v>
      </c>
      <c r="J1621" t="s">
        <v>19</v>
      </c>
      <c r="K1621">
        <v>2024</v>
      </c>
      <c r="L1621" t="s">
        <v>20</v>
      </c>
      <c r="M1621" t="s">
        <v>5888</v>
      </c>
      <c r="N1621" t="s">
        <v>5889</v>
      </c>
      <c r="O1621" t="s">
        <v>5890</v>
      </c>
      <c r="P1621" t="s">
        <v>5891</v>
      </c>
      <c r="Q1621" t="s">
        <v>5892</v>
      </c>
      <c r="R1621">
        <v>52000</v>
      </c>
      <c r="S1621">
        <v>65000</v>
      </c>
      <c r="T1621">
        <v>0.2</v>
      </c>
      <c r="U1621" t="s">
        <v>5893</v>
      </c>
      <c r="V1621">
        <v>12</v>
      </c>
      <c r="W1621" s="1">
        <v>45506</v>
      </c>
      <c r="X1621" t="s">
        <v>5894</v>
      </c>
      <c r="Y1621">
        <v>302</v>
      </c>
      <c r="Z1621">
        <v>109</v>
      </c>
      <c r="AA1621">
        <v>415</v>
      </c>
      <c r="AB1621">
        <v>0</v>
      </c>
      <c r="AC1621">
        <v>10</v>
      </c>
      <c r="AD1621">
        <v>0</v>
      </c>
      <c r="AE1621" t="s">
        <v>6029</v>
      </c>
      <c r="AF1621" s="1">
        <v>46203</v>
      </c>
      <c r="AG1621" t="s">
        <v>6304</v>
      </c>
      <c r="AH1621" t="s">
        <v>6035</v>
      </c>
      <c r="AI1621" t="s">
        <v>6028</v>
      </c>
      <c r="AJ1621" t="s">
        <v>6924</v>
      </c>
      <c r="AK1621">
        <v>130000</v>
      </c>
      <c r="AL1621">
        <v>4446</v>
      </c>
      <c r="AM1621">
        <v>125554</v>
      </c>
      <c r="AN1621">
        <v>104000</v>
      </c>
      <c r="AO1621">
        <v>21554</v>
      </c>
      <c r="AP1621">
        <v>0.17169999999999999</v>
      </c>
    </row>
    <row r="1622" spans="1:42" hidden="1" x14ac:dyDescent="0.35">
      <c r="A1622" t="s">
        <v>2461</v>
      </c>
      <c r="B1622" s="1">
        <v>45465</v>
      </c>
      <c r="C1622" t="s">
        <v>2462</v>
      </c>
      <c r="D1622" t="s">
        <v>78</v>
      </c>
      <c r="E1622">
        <v>1</v>
      </c>
      <c r="F1622" t="s">
        <v>58</v>
      </c>
      <c r="G1622" t="s">
        <v>67</v>
      </c>
      <c r="H1622" t="s">
        <v>17</v>
      </c>
      <c r="I1622" t="s">
        <v>18</v>
      </c>
      <c r="J1622" t="s">
        <v>34</v>
      </c>
      <c r="K1622">
        <v>2024</v>
      </c>
      <c r="L1622" t="s">
        <v>35</v>
      </c>
      <c r="M1622" t="s">
        <v>5992</v>
      </c>
      <c r="N1622" t="s">
        <v>5989</v>
      </c>
      <c r="O1622" t="s">
        <v>5993</v>
      </c>
      <c r="P1622" t="s">
        <v>5899</v>
      </c>
      <c r="Q1622" t="s">
        <v>5994</v>
      </c>
      <c r="R1622">
        <v>850</v>
      </c>
      <c r="S1622">
        <v>1200</v>
      </c>
      <c r="T1622">
        <v>0.29170000000000001</v>
      </c>
      <c r="U1622" t="s">
        <v>5901</v>
      </c>
      <c r="V1622">
        <v>6</v>
      </c>
      <c r="W1622" s="1">
        <v>45066</v>
      </c>
      <c r="X1622" t="s">
        <v>5894</v>
      </c>
      <c r="Y1622">
        <v>275</v>
      </c>
      <c r="Z1622">
        <v>92</v>
      </c>
      <c r="AA1622">
        <v>285</v>
      </c>
      <c r="AB1622">
        <v>78</v>
      </c>
      <c r="AC1622">
        <v>10</v>
      </c>
      <c r="AD1622">
        <v>66300</v>
      </c>
      <c r="AE1622" t="s">
        <v>6025</v>
      </c>
      <c r="AF1622" s="1">
        <v>46203</v>
      </c>
      <c r="AG1622" t="s">
        <v>6806</v>
      </c>
      <c r="AH1622" t="s">
        <v>6035</v>
      </c>
      <c r="AI1622" t="s">
        <v>6028</v>
      </c>
      <c r="AJ1622" t="s">
        <v>6924</v>
      </c>
      <c r="AK1622">
        <v>1200</v>
      </c>
      <c r="AL1622">
        <v>85.56</v>
      </c>
      <c r="AM1622">
        <v>1114.44</v>
      </c>
      <c r="AN1622">
        <v>850</v>
      </c>
      <c r="AO1622">
        <v>264.44</v>
      </c>
      <c r="AP1622">
        <v>0.23730000000000001</v>
      </c>
    </row>
    <row r="1623" spans="1:42" hidden="1" x14ac:dyDescent="0.35">
      <c r="A1623" t="s">
        <v>2463</v>
      </c>
      <c r="B1623" s="1">
        <v>45479</v>
      </c>
      <c r="C1623" t="s">
        <v>1473</v>
      </c>
      <c r="D1623" t="s">
        <v>173</v>
      </c>
      <c r="E1623">
        <v>1</v>
      </c>
      <c r="F1623" t="s">
        <v>24</v>
      </c>
      <c r="G1623" t="s">
        <v>31</v>
      </c>
      <c r="H1623" t="s">
        <v>32</v>
      </c>
      <c r="I1623" t="s">
        <v>43</v>
      </c>
      <c r="J1623" t="s">
        <v>97</v>
      </c>
      <c r="K1623">
        <v>2024</v>
      </c>
      <c r="L1623" t="s">
        <v>60</v>
      </c>
      <c r="M1623" t="s">
        <v>5904</v>
      </c>
      <c r="N1623" t="s">
        <v>5889</v>
      </c>
      <c r="O1623" t="s">
        <v>5898</v>
      </c>
      <c r="P1623" t="s">
        <v>5899</v>
      </c>
      <c r="Q1623" t="s">
        <v>5905</v>
      </c>
      <c r="R1623">
        <v>12500</v>
      </c>
      <c r="S1623">
        <v>15500</v>
      </c>
      <c r="T1623">
        <v>0.19350000000000001</v>
      </c>
      <c r="U1623" t="s">
        <v>5901</v>
      </c>
      <c r="V1623">
        <v>12</v>
      </c>
      <c r="W1623" s="1">
        <v>45140</v>
      </c>
      <c r="X1623" t="s">
        <v>5894</v>
      </c>
      <c r="Y1623">
        <v>313</v>
      </c>
      <c r="Z1623">
        <v>58</v>
      </c>
      <c r="AA1623">
        <v>294</v>
      </c>
      <c r="AB1623">
        <v>65</v>
      </c>
      <c r="AC1623">
        <v>10</v>
      </c>
      <c r="AD1623">
        <v>812500</v>
      </c>
      <c r="AE1623" t="s">
        <v>6025</v>
      </c>
      <c r="AF1623" s="1">
        <v>46203</v>
      </c>
      <c r="AG1623" t="s">
        <v>6581</v>
      </c>
      <c r="AH1623" t="s">
        <v>6027</v>
      </c>
      <c r="AI1623" t="s">
        <v>6028</v>
      </c>
      <c r="AJ1623" t="s">
        <v>6925</v>
      </c>
      <c r="AK1623">
        <v>15500</v>
      </c>
      <c r="AL1623">
        <v>1633.7</v>
      </c>
      <c r="AM1623">
        <v>13866.3</v>
      </c>
      <c r="AN1623">
        <v>12500</v>
      </c>
      <c r="AO1623">
        <v>1366.3</v>
      </c>
      <c r="AP1623">
        <v>9.8500000000000004E-2</v>
      </c>
    </row>
    <row r="1624" spans="1:42" hidden="1" x14ac:dyDescent="0.35">
      <c r="A1624" t="s">
        <v>2464</v>
      </c>
      <c r="B1624" s="1">
        <v>45469</v>
      </c>
      <c r="C1624" t="s">
        <v>337</v>
      </c>
      <c r="D1624" t="s">
        <v>183</v>
      </c>
      <c r="E1624">
        <v>2</v>
      </c>
      <c r="F1624" t="s">
        <v>30</v>
      </c>
      <c r="G1624" t="s">
        <v>71</v>
      </c>
      <c r="H1624" t="s">
        <v>25</v>
      </c>
      <c r="I1624" t="s">
        <v>26</v>
      </c>
      <c r="J1624" t="s">
        <v>34</v>
      </c>
      <c r="K1624">
        <v>2024</v>
      </c>
      <c r="L1624" t="s">
        <v>35</v>
      </c>
      <c r="M1624" t="s">
        <v>6010</v>
      </c>
      <c r="N1624" t="s">
        <v>5949</v>
      </c>
      <c r="O1624" t="s">
        <v>6011</v>
      </c>
      <c r="P1624" t="s">
        <v>6012</v>
      </c>
      <c r="Q1624" t="s">
        <v>6013</v>
      </c>
      <c r="R1624">
        <v>2700</v>
      </c>
      <c r="S1624">
        <v>3500</v>
      </c>
      <c r="T1624">
        <v>0.2286</v>
      </c>
      <c r="U1624" t="s">
        <v>5920</v>
      </c>
      <c r="V1624">
        <v>12</v>
      </c>
      <c r="W1624" s="1">
        <v>45369</v>
      </c>
      <c r="X1624" t="s">
        <v>5894</v>
      </c>
      <c r="Y1624">
        <v>71</v>
      </c>
      <c r="Z1624">
        <v>95</v>
      </c>
      <c r="AA1624">
        <v>147</v>
      </c>
      <c r="AB1624">
        <v>51</v>
      </c>
      <c r="AC1624">
        <v>10</v>
      </c>
      <c r="AD1624">
        <v>137700</v>
      </c>
      <c r="AE1624" t="s">
        <v>6025</v>
      </c>
      <c r="AF1624" s="1">
        <v>46203</v>
      </c>
      <c r="AG1624" t="s">
        <v>6217</v>
      </c>
      <c r="AH1624" t="s">
        <v>6035</v>
      </c>
      <c r="AI1624" t="s">
        <v>6028</v>
      </c>
      <c r="AJ1624" t="s">
        <v>6924</v>
      </c>
      <c r="AK1624">
        <v>7000</v>
      </c>
      <c r="AL1624">
        <v>869.4</v>
      </c>
      <c r="AM1624">
        <v>6130.6</v>
      </c>
      <c r="AN1624">
        <v>5400</v>
      </c>
      <c r="AO1624">
        <v>730.6</v>
      </c>
      <c r="AP1624">
        <v>0.1192</v>
      </c>
    </row>
    <row r="1625" spans="1:42" hidden="1" x14ac:dyDescent="0.35">
      <c r="A1625" t="s">
        <v>2465</v>
      </c>
      <c r="B1625" s="1">
        <v>45649</v>
      </c>
      <c r="C1625" t="s">
        <v>979</v>
      </c>
      <c r="D1625" t="s">
        <v>216</v>
      </c>
      <c r="E1625">
        <v>1</v>
      </c>
      <c r="F1625" t="s">
        <v>66</v>
      </c>
      <c r="G1625" t="s">
        <v>79</v>
      </c>
      <c r="H1625" t="s">
        <v>32</v>
      </c>
      <c r="I1625" t="s">
        <v>43</v>
      </c>
      <c r="J1625" t="s">
        <v>155</v>
      </c>
      <c r="K1625">
        <v>2024</v>
      </c>
      <c r="L1625" t="s">
        <v>51</v>
      </c>
      <c r="M1625" t="s">
        <v>5999</v>
      </c>
      <c r="N1625" t="s">
        <v>5989</v>
      </c>
      <c r="O1625" t="s">
        <v>6000</v>
      </c>
      <c r="P1625" t="s">
        <v>6001</v>
      </c>
      <c r="Q1625" t="s">
        <v>6002</v>
      </c>
      <c r="R1625">
        <v>300</v>
      </c>
      <c r="S1625">
        <v>500</v>
      </c>
      <c r="T1625">
        <v>0.4</v>
      </c>
      <c r="U1625" t="s">
        <v>5940</v>
      </c>
      <c r="V1625">
        <v>3</v>
      </c>
      <c r="W1625" s="1">
        <v>45115</v>
      </c>
      <c r="X1625" t="s">
        <v>5894</v>
      </c>
      <c r="Y1625">
        <v>197</v>
      </c>
      <c r="Z1625">
        <v>100</v>
      </c>
      <c r="AA1625">
        <v>205</v>
      </c>
      <c r="AB1625">
        <v>66</v>
      </c>
      <c r="AC1625">
        <v>10</v>
      </c>
      <c r="AD1625">
        <v>19800</v>
      </c>
      <c r="AE1625" t="s">
        <v>6025</v>
      </c>
      <c r="AF1625" s="1">
        <v>46203</v>
      </c>
      <c r="AG1625" t="s">
        <v>6502</v>
      </c>
      <c r="AH1625" t="s">
        <v>6027</v>
      </c>
      <c r="AI1625" t="s">
        <v>6028</v>
      </c>
      <c r="AJ1625" t="s">
        <v>6925</v>
      </c>
      <c r="AK1625">
        <v>500</v>
      </c>
      <c r="AL1625">
        <v>48.7</v>
      </c>
      <c r="AM1625">
        <v>451.3</v>
      </c>
      <c r="AN1625">
        <v>300</v>
      </c>
      <c r="AO1625">
        <v>151.30000000000001</v>
      </c>
      <c r="AP1625">
        <v>0.33529999999999999</v>
      </c>
    </row>
    <row r="1626" spans="1:42" x14ac:dyDescent="0.35">
      <c r="A1626" t="s">
        <v>2466</v>
      </c>
      <c r="B1626" s="1">
        <v>45421</v>
      </c>
      <c r="C1626" t="s">
        <v>545</v>
      </c>
      <c r="D1626" t="s">
        <v>54</v>
      </c>
      <c r="E1626">
        <v>1</v>
      </c>
      <c r="F1626" t="s">
        <v>128</v>
      </c>
      <c r="G1626" t="s">
        <v>31</v>
      </c>
      <c r="H1626" t="s">
        <v>32</v>
      </c>
      <c r="I1626" t="s">
        <v>26</v>
      </c>
      <c r="J1626" t="s">
        <v>75</v>
      </c>
      <c r="K1626">
        <v>2024</v>
      </c>
      <c r="L1626" t="s">
        <v>35</v>
      </c>
      <c r="M1626" t="s">
        <v>5888</v>
      </c>
      <c r="N1626" t="s">
        <v>5889</v>
      </c>
      <c r="O1626" t="s">
        <v>5890</v>
      </c>
      <c r="P1626" t="s">
        <v>5891</v>
      </c>
      <c r="Q1626" t="s">
        <v>5892</v>
      </c>
      <c r="R1626">
        <v>52000</v>
      </c>
      <c r="S1626">
        <v>65000</v>
      </c>
      <c r="T1626">
        <v>0.2</v>
      </c>
      <c r="U1626" t="s">
        <v>5893</v>
      </c>
      <c r="V1626">
        <v>12</v>
      </c>
      <c r="W1626" s="1">
        <v>45506</v>
      </c>
      <c r="X1626" t="s">
        <v>5894</v>
      </c>
      <c r="Y1626">
        <v>302</v>
      </c>
      <c r="Z1626">
        <v>109</v>
      </c>
      <c r="AA1626">
        <v>415</v>
      </c>
      <c r="AB1626">
        <v>0</v>
      </c>
      <c r="AC1626">
        <v>10</v>
      </c>
      <c r="AD1626">
        <v>0</v>
      </c>
      <c r="AE1626" t="s">
        <v>6029</v>
      </c>
      <c r="AF1626" s="1">
        <v>46203</v>
      </c>
      <c r="AG1626" t="s">
        <v>6331</v>
      </c>
      <c r="AH1626" t="s">
        <v>6035</v>
      </c>
      <c r="AI1626" t="s">
        <v>6028</v>
      </c>
      <c r="AJ1626" t="s">
        <v>6924</v>
      </c>
      <c r="AK1626">
        <v>65000</v>
      </c>
      <c r="AL1626">
        <v>2379</v>
      </c>
      <c r="AM1626">
        <v>62621</v>
      </c>
      <c r="AN1626">
        <v>52000</v>
      </c>
      <c r="AO1626">
        <v>10621</v>
      </c>
      <c r="AP1626">
        <v>0.1696</v>
      </c>
    </row>
    <row r="1627" spans="1:42" x14ac:dyDescent="0.35">
      <c r="A1627" t="s">
        <v>2467</v>
      </c>
      <c r="B1627" s="1">
        <v>45462</v>
      </c>
      <c r="C1627" t="s">
        <v>1991</v>
      </c>
      <c r="D1627" t="s">
        <v>54</v>
      </c>
      <c r="E1627">
        <v>1</v>
      </c>
      <c r="F1627" t="s">
        <v>24</v>
      </c>
      <c r="G1627" t="s">
        <v>31</v>
      </c>
      <c r="H1627" t="s">
        <v>17</v>
      </c>
      <c r="I1627" t="s">
        <v>33</v>
      </c>
      <c r="J1627" t="s">
        <v>34</v>
      </c>
      <c r="K1627">
        <v>2024</v>
      </c>
      <c r="L1627" t="s">
        <v>35</v>
      </c>
      <c r="M1627" t="s">
        <v>5888</v>
      </c>
      <c r="N1627" t="s">
        <v>5889</v>
      </c>
      <c r="O1627" t="s">
        <v>5890</v>
      </c>
      <c r="P1627" t="s">
        <v>5891</v>
      </c>
      <c r="Q1627" t="s">
        <v>5892</v>
      </c>
      <c r="R1627">
        <v>52000</v>
      </c>
      <c r="S1627">
        <v>65000</v>
      </c>
      <c r="T1627">
        <v>0.2</v>
      </c>
      <c r="U1627" t="s">
        <v>5893</v>
      </c>
      <c r="V1627">
        <v>12</v>
      </c>
      <c r="W1627" s="1">
        <v>45506</v>
      </c>
      <c r="X1627" t="s">
        <v>5894</v>
      </c>
      <c r="Y1627">
        <v>302</v>
      </c>
      <c r="Z1627">
        <v>109</v>
      </c>
      <c r="AA1627">
        <v>415</v>
      </c>
      <c r="AB1627">
        <v>0</v>
      </c>
      <c r="AC1627">
        <v>10</v>
      </c>
      <c r="AD1627">
        <v>0</v>
      </c>
      <c r="AE1627" t="s">
        <v>6029</v>
      </c>
      <c r="AF1627" s="1">
        <v>46203</v>
      </c>
      <c r="AG1627" t="s">
        <v>6701</v>
      </c>
      <c r="AH1627" t="s">
        <v>6035</v>
      </c>
      <c r="AI1627" t="s">
        <v>6028</v>
      </c>
      <c r="AJ1627" t="s">
        <v>6924</v>
      </c>
      <c r="AK1627">
        <v>65000</v>
      </c>
      <c r="AL1627">
        <v>182</v>
      </c>
      <c r="AM1627">
        <v>64818</v>
      </c>
      <c r="AN1627">
        <v>52000</v>
      </c>
      <c r="AO1627">
        <v>12818</v>
      </c>
      <c r="AP1627">
        <v>0.1978</v>
      </c>
    </row>
    <row r="1628" spans="1:42" hidden="1" x14ac:dyDescent="0.35">
      <c r="A1628" t="s">
        <v>2468</v>
      </c>
      <c r="B1628" s="1">
        <v>45504</v>
      </c>
      <c r="C1628" t="s">
        <v>1983</v>
      </c>
      <c r="D1628" t="s">
        <v>137</v>
      </c>
      <c r="E1628">
        <v>1</v>
      </c>
      <c r="F1628" t="s">
        <v>48</v>
      </c>
      <c r="G1628" t="s">
        <v>67</v>
      </c>
      <c r="H1628" t="s">
        <v>17</v>
      </c>
      <c r="I1628" t="s">
        <v>26</v>
      </c>
      <c r="J1628" t="s">
        <v>97</v>
      </c>
      <c r="K1628">
        <v>2024</v>
      </c>
      <c r="L1628" t="s">
        <v>60</v>
      </c>
      <c r="M1628" t="s">
        <v>5930</v>
      </c>
      <c r="N1628" t="s">
        <v>5931</v>
      </c>
      <c r="O1628" t="s">
        <v>5932</v>
      </c>
      <c r="P1628" t="s">
        <v>5891</v>
      </c>
      <c r="Q1628" t="s">
        <v>5933</v>
      </c>
      <c r="R1628">
        <v>14800</v>
      </c>
      <c r="S1628">
        <v>18500</v>
      </c>
      <c r="T1628">
        <v>0.2</v>
      </c>
      <c r="U1628" t="s">
        <v>5893</v>
      </c>
      <c r="V1628">
        <v>12</v>
      </c>
      <c r="W1628" s="1">
        <v>45474</v>
      </c>
      <c r="X1628" t="s">
        <v>5894</v>
      </c>
      <c r="Y1628">
        <v>213</v>
      </c>
      <c r="Z1628">
        <v>93</v>
      </c>
      <c r="AA1628">
        <v>278</v>
      </c>
      <c r="AB1628">
        <v>42</v>
      </c>
      <c r="AC1628">
        <v>10</v>
      </c>
      <c r="AD1628">
        <v>621600</v>
      </c>
      <c r="AE1628" t="s">
        <v>6025</v>
      </c>
      <c r="AF1628" s="1">
        <v>46203</v>
      </c>
      <c r="AG1628" t="s">
        <v>6698</v>
      </c>
      <c r="AH1628" t="s">
        <v>6035</v>
      </c>
      <c r="AI1628" t="s">
        <v>6028</v>
      </c>
      <c r="AJ1628" t="s">
        <v>6925</v>
      </c>
      <c r="AK1628">
        <v>18500</v>
      </c>
      <c r="AL1628">
        <v>392.2</v>
      </c>
      <c r="AM1628">
        <v>18107.8</v>
      </c>
      <c r="AN1628">
        <v>14800</v>
      </c>
      <c r="AO1628">
        <v>3307.8</v>
      </c>
      <c r="AP1628">
        <v>0.1827</v>
      </c>
    </row>
    <row r="1629" spans="1:42" hidden="1" x14ac:dyDescent="0.35">
      <c r="A1629" t="s">
        <v>2469</v>
      </c>
      <c r="B1629" s="1">
        <v>45523</v>
      </c>
      <c r="C1629" t="s">
        <v>2470</v>
      </c>
      <c r="D1629" t="s">
        <v>95</v>
      </c>
      <c r="E1629">
        <v>3</v>
      </c>
      <c r="F1629" t="s">
        <v>58</v>
      </c>
      <c r="G1629" t="s">
        <v>16</v>
      </c>
      <c r="H1629" t="s">
        <v>32</v>
      </c>
      <c r="I1629" t="s">
        <v>18</v>
      </c>
      <c r="J1629" t="s">
        <v>59</v>
      </c>
      <c r="K1629">
        <v>2024</v>
      </c>
      <c r="L1629" t="s">
        <v>60</v>
      </c>
      <c r="M1629" t="s">
        <v>5948</v>
      </c>
      <c r="N1629" t="s">
        <v>5949</v>
      </c>
      <c r="O1629" t="s">
        <v>5950</v>
      </c>
      <c r="P1629" t="s">
        <v>5951</v>
      </c>
      <c r="Q1629" t="s">
        <v>5952</v>
      </c>
      <c r="R1629">
        <v>2900</v>
      </c>
      <c r="S1629">
        <v>3800</v>
      </c>
      <c r="T1629">
        <v>0.23680000000000001</v>
      </c>
      <c r="U1629" t="s">
        <v>5940</v>
      </c>
      <c r="V1629">
        <v>12</v>
      </c>
      <c r="W1629" s="1">
        <v>45359</v>
      </c>
      <c r="X1629" t="s">
        <v>5894</v>
      </c>
      <c r="Y1629">
        <v>220</v>
      </c>
      <c r="Z1629">
        <v>49</v>
      </c>
      <c r="AA1629">
        <v>227</v>
      </c>
      <c r="AB1629">
        <v>23</v>
      </c>
      <c r="AC1629">
        <v>10</v>
      </c>
      <c r="AD1629">
        <v>66700</v>
      </c>
      <c r="AE1629" t="s">
        <v>6025</v>
      </c>
      <c r="AF1629" s="1">
        <v>46203</v>
      </c>
      <c r="AG1629" t="s">
        <v>6808</v>
      </c>
      <c r="AH1629" t="s">
        <v>6035</v>
      </c>
      <c r="AI1629" t="s">
        <v>6028</v>
      </c>
      <c r="AJ1629" t="s">
        <v>6925</v>
      </c>
      <c r="AK1629">
        <v>11400</v>
      </c>
      <c r="AL1629">
        <v>1160.52</v>
      </c>
      <c r="AM1629">
        <v>10239.48</v>
      </c>
      <c r="AN1629">
        <v>8700</v>
      </c>
      <c r="AO1629">
        <v>1539.48</v>
      </c>
      <c r="AP1629">
        <v>0.15029999999999999</v>
      </c>
    </row>
    <row r="1630" spans="1:42" hidden="1" x14ac:dyDescent="0.35">
      <c r="A1630" t="s">
        <v>2471</v>
      </c>
      <c r="B1630" s="1">
        <v>45294</v>
      </c>
      <c r="C1630" t="s">
        <v>89</v>
      </c>
      <c r="D1630" t="s">
        <v>216</v>
      </c>
      <c r="E1630">
        <v>2</v>
      </c>
      <c r="F1630" t="s">
        <v>24</v>
      </c>
      <c r="G1630" t="s">
        <v>16</v>
      </c>
      <c r="H1630" t="s">
        <v>25</v>
      </c>
      <c r="I1630" t="s">
        <v>33</v>
      </c>
      <c r="J1630" t="s">
        <v>112</v>
      </c>
      <c r="K1630">
        <v>2024</v>
      </c>
      <c r="L1630" t="s">
        <v>20</v>
      </c>
      <c r="M1630" t="s">
        <v>5999</v>
      </c>
      <c r="N1630" t="s">
        <v>5989</v>
      </c>
      <c r="O1630" t="s">
        <v>6000</v>
      </c>
      <c r="P1630" t="s">
        <v>6001</v>
      </c>
      <c r="Q1630" t="s">
        <v>6002</v>
      </c>
      <c r="R1630">
        <v>300</v>
      </c>
      <c r="S1630">
        <v>500</v>
      </c>
      <c r="T1630">
        <v>0.4</v>
      </c>
      <c r="U1630" t="s">
        <v>5940</v>
      </c>
      <c r="V1630">
        <v>3</v>
      </c>
      <c r="W1630" s="1">
        <v>45115</v>
      </c>
      <c r="X1630" t="s">
        <v>5894</v>
      </c>
      <c r="Y1630">
        <v>197</v>
      </c>
      <c r="Z1630">
        <v>100</v>
      </c>
      <c r="AA1630">
        <v>205</v>
      </c>
      <c r="AB1630">
        <v>66</v>
      </c>
      <c r="AC1630">
        <v>10</v>
      </c>
      <c r="AD1630">
        <v>19800</v>
      </c>
      <c r="AE1630" t="s">
        <v>6025</v>
      </c>
      <c r="AF1630" s="1">
        <v>46203</v>
      </c>
      <c r="AG1630" t="s">
        <v>6038</v>
      </c>
      <c r="AH1630" t="s">
        <v>6035</v>
      </c>
      <c r="AI1630" t="s">
        <v>6028</v>
      </c>
      <c r="AJ1630" t="s">
        <v>6924</v>
      </c>
      <c r="AK1630">
        <v>1000</v>
      </c>
      <c r="AL1630">
        <v>47.3</v>
      </c>
      <c r="AM1630">
        <v>952.7</v>
      </c>
      <c r="AN1630">
        <v>600</v>
      </c>
      <c r="AO1630">
        <v>352.7</v>
      </c>
      <c r="AP1630">
        <v>0.37019999999999997</v>
      </c>
    </row>
    <row r="1631" spans="1:42" hidden="1" x14ac:dyDescent="0.35">
      <c r="A1631" t="s">
        <v>2472</v>
      </c>
      <c r="B1631" s="1">
        <v>45460</v>
      </c>
      <c r="C1631" t="s">
        <v>734</v>
      </c>
      <c r="D1631" t="s">
        <v>65</v>
      </c>
      <c r="E1631">
        <v>1</v>
      </c>
      <c r="F1631" t="s">
        <v>48</v>
      </c>
      <c r="G1631" t="s">
        <v>79</v>
      </c>
      <c r="H1631" t="s">
        <v>32</v>
      </c>
      <c r="I1631" t="s">
        <v>43</v>
      </c>
      <c r="J1631" t="s">
        <v>34</v>
      </c>
      <c r="K1631">
        <v>2024</v>
      </c>
      <c r="L1631" t="s">
        <v>35</v>
      </c>
      <c r="M1631" t="s">
        <v>5906</v>
      </c>
      <c r="N1631" t="s">
        <v>5889</v>
      </c>
      <c r="O1631" t="s">
        <v>5898</v>
      </c>
      <c r="P1631" t="s">
        <v>5907</v>
      </c>
      <c r="Q1631" t="s">
        <v>5908</v>
      </c>
      <c r="R1631">
        <v>17500</v>
      </c>
      <c r="S1631">
        <v>22000</v>
      </c>
      <c r="T1631">
        <v>0.20449999999999999</v>
      </c>
      <c r="U1631" t="s">
        <v>5909</v>
      </c>
      <c r="V1631">
        <v>12</v>
      </c>
      <c r="W1631" s="1">
        <v>45337</v>
      </c>
      <c r="X1631" t="s">
        <v>5894</v>
      </c>
      <c r="Y1631">
        <v>373</v>
      </c>
      <c r="Z1631">
        <v>88</v>
      </c>
      <c r="AA1631">
        <v>389</v>
      </c>
      <c r="AB1631">
        <v>78</v>
      </c>
      <c r="AC1631">
        <v>10</v>
      </c>
      <c r="AD1631">
        <v>1365000</v>
      </c>
      <c r="AE1631" t="s">
        <v>6025</v>
      </c>
      <c r="AF1631" s="1">
        <v>46203</v>
      </c>
      <c r="AG1631" t="s">
        <v>6420</v>
      </c>
      <c r="AH1631" t="s">
        <v>6035</v>
      </c>
      <c r="AI1631" t="s">
        <v>6028</v>
      </c>
      <c r="AJ1631" t="s">
        <v>6924</v>
      </c>
      <c r="AK1631">
        <v>22000</v>
      </c>
      <c r="AL1631">
        <v>1773.2</v>
      </c>
      <c r="AM1631">
        <v>20226.8</v>
      </c>
      <c r="AN1631">
        <v>17500</v>
      </c>
      <c r="AO1631">
        <v>2726.8</v>
      </c>
      <c r="AP1631">
        <v>0.1348</v>
      </c>
    </row>
    <row r="1632" spans="1:42" hidden="1" x14ac:dyDescent="0.35">
      <c r="A1632" t="s">
        <v>2473</v>
      </c>
      <c r="B1632" s="1">
        <v>45610</v>
      </c>
      <c r="C1632" t="s">
        <v>1493</v>
      </c>
      <c r="D1632" t="s">
        <v>65</v>
      </c>
      <c r="E1632">
        <v>1</v>
      </c>
      <c r="F1632" t="s">
        <v>24</v>
      </c>
      <c r="G1632" t="s">
        <v>71</v>
      </c>
      <c r="H1632" t="s">
        <v>32</v>
      </c>
      <c r="I1632" t="s">
        <v>43</v>
      </c>
      <c r="J1632" t="s">
        <v>50</v>
      </c>
      <c r="K1632">
        <v>2024</v>
      </c>
      <c r="L1632" t="s">
        <v>51</v>
      </c>
      <c r="M1632" t="s">
        <v>5906</v>
      </c>
      <c r="N1632" t="s">
        <v>5889</v>
      </c>
      <c r="O1632" t="s">
        <v>5898</v>
      </c>
      <c r="P1632" t="s">
        <v>5907</v>
      </c>
      <c r="Q1632" t="s">
        <v>5908</v>
      </c>
      <c r="R1632">
        <v>17500</v>
      </c>
      <c r="S1632">
        <v>22000</v>
      </c>
      <c r="T1632">
        <v>0.20449999999999999</v>
      </c>
      <c r="U1632" t="s">
        <v>5909</v>
      </c>
      <c r="V1632">
        <v>12</v>
      </c>
      <c r="W1632" s="1">
        <v>45337</v>
      </c>
      <c r="X1632" t="s">
        <v>5894</v>
      </c>
      <c r="Y1632">
        <v>373</v>
      </c>
      <c r="Z1632">
        <v>88</v>
      </c>
      <c r="AA1632">
        <v>389</v>
      </c>
      <c r="AB1632">
        <v>78</v>
      </c>
      <c r="AC1632">
        <v>10</v>
      </c>
      <c r="AD1632">
        <v>1365000</v>
      </c>
      <c r="AE1632" t="s">
        <v>6025</v>
      </c>
      <c r="AF1632" s="1">
        <v>46203</v>
      </c>
      <c r="AG1632" t="s">
        <v>6234</v>
      </c>
      <c r="AH1632" t="s">
        <v>6035</v>
      </c>
      <c r="AI1632" t="s">
        <v>6028</v>
      </c>
      <c r="AJ1632" t="s">
        <v>6925</v>
      </c>
      <c r="AK1632">
        <v>22000</v>
      </c>
      <c r="AL1632">
        <v>3148.2</v>
      </c>
      <c r="AM1632">
        <v>18851.8</v>
      </c>
      <c r="AN1632">
        <v>17500</v>
      </c>
      <c r="AO1632">
        <v>1351.8</v>
      </c>
      <c r="AP1632">
        <v>7.17E-2</v>
      </c>
    </row>
    <row r="1633" spans="1:42" hidden="1" x14ac:dyDescent="0.35">
      <c r="A1633" t="s">
        <v>2474</v>
      </c>
      <c r="B1633" s="1">
        <v>45590</v>
      </c>
      <c r="C1633" t="s">
        <v>260</v>
      </c>
      <c r="D1633" t="s">
        <v>108</v>
      </c>
      <c r="E1633">
        <v>5</v>
      </c>
      <c r="F1633" t="s">
        <v>30</v>
      </c>
      <c r="G1633" t="s">
        <v>71</v>
      </c>
      <c r="H1633" t="s">
        <v>17</v>
      </c>
      <c r="I1633" t="s">
        <v>43</v>
      </c>
      <c r="J1633" t="s">
        <v>55</v>
      </c>
      <c r="K1633">
        <v>2024</v>
      </c>
      <c r="L1633" t="s">
        <v>51</v>
      </c>
      <c r="M1633" t="s">
        <v>5977</v>
      </c>
      <c r="N1633" t="s">
        <v>5974</v>
      </c>
      <c r="O1633" t="s">
        <v>5978</v>
      </c>
      <c r="P1633" t="s">
        <v>5979</v>
      </c>
      <c r="Q1633" t="s">
        <v>5980</v>
      </c>
      <c r="R1633">
        <v>3000</v>
      </c>
      <c r="S1633">
        <v>3900</v>
      </c>
      <c r="T1633">
        <v>0.23080000000000001</v>
      </c>
      <c r="U1633" t="s">
        <v>5920</v>
      </c>
      <c r="V1633">
        <v>36</v>
      </c>
      <c r="W1633" s="1">
        <v>44816</v>
      </c>
      <c r="X1633" t="s">
        <v>5894</v>
      </c>
      <c r="Y1633">
        <v>237</v>
      </c>
      <c r="Z1633">
        <v>110</v>
      </c>
      <c r="AA1633">
        <v>240</v>
      </c>
      <c r="AB1633">
        <v>48</v>
      </c>
      <c r="AC1633">
        <v>10</v>
      </c>
      <c r="AD1633">
        <v>144000</v>
      </c>
      <c r="AE1633" t="s">
        <v>6025</v>
      </c>
      <c r="AF1633" s="1">
        <v>46203</v>
      </c>
      <c r="AG1633" t="s">
        <v>6159</v>
      </c>
      <c r="AH1633" t="s">
        <v>6027</v>
      </c>
      <c r="AI1633" t="s">
        <v>6028</v>
      </c>
      <c r="AJ1633" t="s">
        <v>6925</v>
      </c>
      <c r="AK1633">
        <v>19500</v>
      </c>
      <c r="AL1633">
        <v>1404</v>
      </c>
      <c r="AM1633">
        <v>18096</v>
      </c>
      <c r="AN1633">
        <v>15000</v>
      </c>
      <c r="AO1633">
        <v>3096</v>
      </c>
      <c r="AP1633">
        <v>0.1711</v>
      </c>
    </row>
    <row r="1634" spans="1:42" hidden="1" x14ac:dyDescent="0.35">
      <c r="A1634" t="s">
        <v>2475</v>
      </c>
      <c r="B1634" s="1">
        <v>45408</v>
      </c>
      <c r="C1634" t="s">
        <v>738</v>
      </c>
      <c r="D1634" t="s">
        <v>221</v>
      </c>
      <c r="E1634">
        <v>1</v>
      </c>
      <c r="F1634" t="s">
        <v>30</v>
      </c>
      <c r="G1634" t="s">
        <v>96</v>
      </c>
      <c r="H1634" t="s">
        <v>17</v>
      </c>
      <c r="I1634" t="s">
        <v>26</v>
      </c>
      <c r="J1634" t="s">
        <v>44</v>
      </c>
      <c r="K1634">
        <v>2024</v>
      </c>
      <c r="L1634" t="s">
        <v>35</v>
      </c>
      <c r="M1634" t="s">
        <v>5966</v>
      </c>
      <c r="N1634" t="s">
        <v>5967</v>
      </c>
      <c r="O1634" t="s">
        <v>5968</v>
      </c>
      <c r="P1634" t="s">
        <v>5899</v>
      </c>
      <c r="Q1634" t="s">
        <v>5969</v>
      </c>
      <c r="R1634">
        <v>11500</v>
      </c>
      <c r="S1634">
        <v>14500</v>
      </c>
      <c r="T1634">
        <v>0.2069</v>
      </c>
      <c r="U1634" t="s">
        <v>5901</v>
      </c>
      <c r="V1634">
        <v>12</v>
      </c>
      <c r="W1634" s="1">
        <v>44903</v>
      </c>
      <c r="X1634" t="s">
        <v>5894</v>
      </c>
      <c r="Y1634">
        <v>217</v>
      </c>
      <c r="Z1634">
        <v>53</v>
      </c>
      <c r="AA1634">
        <v>253</v>
      </c>
      <c r="AB1634">
        <v>61</v>
      </c>
      <c r="AC1634">
        <v>10</v>
      </c>
      <c r="AD1634">
        <v>701500</v>
      </c>
      <c r="AE1634" t="s">
        <v>6025</v>
      </c>
      <c r="AF1634" s="1">
        <v>46203</v>
      </c>
      <c r="AG1634" t="s">
        <v>6294</v>
      </c>
      <c r="AH1634" t="s">
        <v>6027</v>
      </c>
      <c r="AI1634" t="s">
        <v>6028</v>
      </c>
      <c r="AJ1634" t="s">
        <v>6924</v>
      </c>
      <c r="AK1634">
        <v>14500</v>
      </c>
      <c r="AL1634">
        <v>1938.65</v>
      </c>
      <c r="AM1634">
        <v>12561.35</v>
      </c>
      <c r="AN1634">
        <v>11500</v>
      </c>
      <c r="AO1634">
        <v>1061.3499999999999</v>
      </c>
      <c r="AP1634">
        <v>8.4500000000000006E-2</v>
      </c>
    </row>
    <row r="1635" spans="1:42" hidden="1" x14ac:dyDescent="0.35">
      <c r="A1635" t="s">
        <v>2476</v>
      </c>
      <c r="B1635" s="1">
        <v>45431</v>
      </c>
      <c r="C1635" t="s">
        <v>53</v>
      </c>
      <c r="D1635" t="s">
        <v>100</v>
      </c>
      <c r="E1635">
        <v>5</v>
      </c>
      <c r="F1635" t="s">
        <v>30</v>
      </c>
      <c r="G1635" t="s">
        <v>16</v>
      </c>
      <c r="H1635" t="s">
        <v>25</v>
      </c>
      <c r="I1635" t="s">
        <v>33</v>
      </c>
      <c r="J1635" t="s">
        <v>75</v>
      </c>
      <c r="K1635">
        <v>2024</v>
      </c>
      <c r="L1635" t="s">
        <v>35</v>
      </c>
      <c r="M1635" t="s">
        <v>5941</v>
      </c>
      <c r="N1635" t="s">
        <v>5931</v>
      </c>
      <c r="O1635" t="s">
        <v>5942</v>
      </c>
      <c r="P1635" t="s">
        <v>5938</v>
      </c>
      <c r="Q1635" t="s">
        <v>5943</v>
      </c>
      <c r="R1635">
        <v>9800</v>
      </c>
      <c r="S1635">
        <v>12500</v>
      </c>
      <c r="T1635">
        <v>0.216</v>
      </c>
      <c r="U1635" t="s">
        <v>5940</v>
      </c>
      <c r="V1635">
        <v>6</v>
      </c>
      <c r="W1635" s="1">
        <v>45383</v>
      </c>
      <c r="X1635" t="s">
        <v>5894</v>
      </c>
      <c r="Y1635">
        <v>102</v>
      </c>
      <c r="Z1635">
        <v>94</v>
      </c>
      <c r="AA1635">
        <v>142</v>
      </c>
      <c r="AB1635">
        <v>76</v>
      </c>
      <c r="AC1635">
        <v>10</v>
      </c>
      <c r="AD1635">
        <v>744800</v>
      </c>
      <c r="AE1635" t="s">
        <v>6025</v>
      </c>
      <c r="AF1635" s="1">
        <v>46203</v>
      </c>
      <c r="AG1635" t="s">
        <v>6030</v>
      </c>
      <c r="AH1635" t="s">
        <v>6027</v>
      </c>
      <c r="AI1635" t="s">
        <v>6028</v>
      </c>
      <c r="AJ1635" t="s">
        <v>6924</v>
      </c>
      <c r="AK1635">
        <v>62500</v>
      </c>
      <c r="AL1635">
        <v>4762.5</v>
      </c>
      <c r="AM1635">
        <v>57737.5</v>
      </c>
      <c r="AN1635">
        <v>49000</v>
      </c>
      <c r="AO1635">
        <v>8737.5</v>
      </c>
      <c r="AP1635">
        <v>0.15129999999999999</v>
      </c>
    </row>
    <row r="1636" spans="1:42" x14ac:dyDescent="0.35">
      <c r="A1636" t="s">
        <v>2477</v>
      </c>
      <c r="B1636" s="1">
        <v>45599</v>
      </c>
      <c r="C1636" t="s">
        <v>724</v>
      </c>
      <c r="D1636" t="s">
        <v>42</v>
      </c>
      <c r="E1636">
        <v>5</v>
      </c>
      <c r="F1636" t="s">
        <v>24</v>
      </c>
      <c r="G1636" t="s">
        <v>31</v>
      </c>
      <c r="H1636" t="s">
        <v>25</v>
      </c>
      <c r="I1636" t="s">
        <v>33</v>
      </c>
      <c r="J1636" t="s">
        <v>50</v>
      </c>
      <c r="K1636">
        <v>2024</v>
      </c>
      <c r="L1636" t="s">
        <v>51</v>
      </c>
      <c r="M1636" t="s">
        <v>5897</v>
      </c>
      <c r="N1636" t="s">
        <v>5889</v>
      </c>
      <c r="O1636" t="s">
        <v>5898</v>
      </c>
      <c r="P1636" t="s">
        <v>5899</v>
      </c>
      <c r="Q1636" t="s">
        <v>5900</v>
      </c>
      <c r="R1636">
        <v>31000</v>
      </c>
      <c r="S1636">
        <v>38000</v>
      </c>
      <c r="T1636">
        <v>0.1842</v>
      </c>
      <c r="U1636" t="s">
        <v>5901</v>
      </c>
      <c r="V1636">
        <v>12</v>
      </c>
      <c r="W1636" s="1">
        <v>45246</v>
      </c>
      <c r="X1636" t="s">
        <v>5894</v>
      </c>
      <c r="Y1636">
        <v>278</v>
      </c>
      <c r="Z1636">
        <v>80</v>
      </c>
      <c r="AA1636">
        <v>346</v>
      </c>
      <c r="AB1636">
        <v>0</v>
      </c>
      <c r="AC1636">
        <v>10</v>
      </c>
      <c r="AD1636">
        <v>0</v>
      </c>
      <c r="AE1636" t="s">
        <v>6029</v>
      </c>
      <c r="AF1636" s="1">
        <v>46203</v>
      </c>
      <c r="AG1636" t="s">
        <v>6418</v>
      </c>
      <c r="AH1636" t="s">
        <v>6035</v>
      </c>
      <c r="AI1636" t="s">
        <v>6028</v>
      </c>
      <c r="AJ1636" t="s">
        <v>6925</v>
      </c>
      <c r="AK1636">
        <v>190000</v>
      </c>
      <c r="AL1636">
        <v>7106</v>
      </c>
      <c r="AM1636">
        <v>182894</v>
      </c>
      <c r="AN1636">
        <v>155000</v>
      </c>
      <c r="AO1636">
        <v>27894</v>
      </c>
      <c r="AP1636">
        <v>0.1525</v>
      </c>
    </row>
    <row r="1637" spans="1:42" hidden="1" x14ac:dyDescent="0.35">
      <c r="A1637" t="s">
        <v>2478</v>
      </c>
      <c r="B1637" s="1">
        <v>45650</v>
      </c>
      <c r="C1637" t="s">
        <v>1241</v>
      </c>
      <c r="D1637" t="s">
        <v>208</v>
      </c>
      <c r="E1637">
        <v>2</v>
      </c>
      <c r="F1637" t="s">
        <v>58</v>
      </c>
      <c r="G1637" t="s">
        <v>31</v>
      </c>
      <c r="H1637" t="s">
        <v>32</v>
      </c>
      <c r="I1637" t="s">
        <v>26</v>
      </c>
      <c r="J1637" t="s">
        <v>155</v>
      </c>
      <c r="K1637">
        <v>2024</v>
      </c>
      <c r="L1637" t="s">
        <v>51</v>
      </c>
      <c r="M1637" t="s">
        <v>5910</v>
      </c>
      <c r="N1637" t="s">
        <v>5889</v>
      </c>
      <c r="O1637" t="s">
        <v>5898</v>
      </c>
      <c r="P1637" t="s">
        <v>5907</v>
      </c>
      <c r="Q1637" t="s">
        <v>5911</v>
      </c>
      <c r="R1637">
        <v>10500</v>
      </c>
      <c r="S1637">
        <v>13000</v>
      </c>
      <c r="T1637">
        <v>0.1923</v>
      </c>
      <c r="U1637" t="s">
        <v>5909</v>
      </c>
      <c r="V1637">
        <v>12</v>
      </c>
      <c r="W1637" s="1">
        <v>45395</v>
      </c>
      <c r="X1637" t="s">
        <v>5894</v>
      </c>
      <c r="Y1637">
        <v>256</v>
      </c>
      <c r="Z1637">
        <v>119</v>
      </c>
      <c r="AA1637">
        <v>288</v>
      </c>
      <c r="AB1637">
        <v>32</v>
      </c>
      <c r="AC1637">
        <v>10</v>
      </c>
      <c r="AD1637">
        <v>336000</v>
      </c>
      <c r="AE1637" t="s">
        <v>6025</v>
      </c>
      <c r="AF1637" s="1">
        <v>46203</v>
      </c>
      <c r="AG1637" t="s">
        <v>6428</v>
      </c>
      <c r="AH1637" t="s">
        <v>6035</v>
      </c>
      <c r="AI1637" t="s">
        <v>6028</v>
      </c>
      <c r="AJ1637" t="s">
        <v>6925</v>
      </c>
      <c r="AK1637">
        <v>26000</v>
      </c>
      <c r="AL1637">
        <v>730.6</v>
      </c>
      <c r="AM1637">
        <v>25269.4</v>
      </c>
      <c r="AN1637">
        <v>21000</v>
      </c>
      <c r="AO1637">
        <v>4269.3999999999996</v>
      </c>
      <c r="AP1637">
        <v>0.16900000000000001</v>
      </c>
    </row>
    <row r="1638" spans="1:42" x14ac:dyDescent="0.35">
      <c r="A1638" t="s">
        <v>2479</v>
      </c>
      <c r="B1638" s="1">
        <v>45648</v>
      </c>
      <c r="C1638" t="s">
        <v>2157</v>
      </c>
      <c r="D1638" t="s">
        <v>54</v>
      </c>
      <c r="E1638">
        <v>4</v>
      </c>
      <c r="F1638" t="s">
        <v>15</v>
      </c>
      <c r="G1638" t="s">
        <v>96</v>
      </c>
      <c r="H1638" t="s">
        <v>32</v>
      </c>
      <c r="I1638" t="s">
        <v>33</v>
      </c>
      <c r="J1638" t="s">
        <v>155</v>
      </c>
      <c r="K1638">
        <v>2024</v>
      </c>
      <c r="L1638" t="s">
        <v>51</v>
      </c>
      <c r="M1638" t="s">
        <v>5888</v>
      </c>
      <c r="N1638" t="s">
        <v>5889</v>
      </c>
      <c r="O1638" t="s">
        <v>5890</v>
      </c>
      <c r="P1638" t="s">
        <v>5891</v>
      </c>
      <c r="Q1638" t="s">
        <v>5892</v>
      </c>
      <c r="R1638">
        <v>52000</v>
      </c>
      <c r="S1638">
        <v>65000</v>
      </c>
      <c r="T1638">
        <v>0.2</v>
      </c>
      <c r="U1638" t="s">
        <v>5893</v>
      </c>
      <c r="V1638">
        <v>12</v>
      </c>
      <c r="W1638" s="1">
        <v>45506</v>
      </c>
      <c r="X1638" t="s">
        <v>5894</v>
      </c>
      <c r="Y1638">
        <v>302</v>
      </c>
      <c r="Z1638">
        <v>109</v>
      </c>
      <c r="AA1638">
        <v>415</v>
      </c>
      <c r="AB1638">
        <v>0</v>
      </c>
      <c r="AC1638">
        <v>10</v>
      </c>
      <c r="AD1638">
        <v>0</v>
      </c>
      <c r="AE1638" t="s">
        <v>6029</v>
      </c>
      <c r="AF1638" s="1">
        <v>46203</v>
      </c>
      <c r="AG1638" t="s">
        <v>6743</v>
      </c>
      <c r="AH1638" t="s">
        <v>6035</v>
      </c>
      <c r="AI1638" t="s">
        <v>6028</v>
      </c>
      <c r="AJ1638" t="s">
        <v>6925</v>
      </c>
      <c r="AK1638">
        <v>260000</v>
      </c>
      <c r="AL1638">
        <v>16276</v>
      </c>
      <c r="AM1638">
        <v>243724</v>
      </c>
      <c r="AN1638">
        <v>208000</v>
      </c>
      <c r="AO1638">
        <v>35724</v>
      </c>
      <c r="AP1638">
        <v>0.14660000000000001</v>
      </c>
    </row>
    <row r="1639" spans="1:42" hidden="1" x14ac:dyDescent="0.35">
      <c r="A1639" t="s">
        <v>2480</v>
      </c>
      <c r="B1639" s="1">
        <v>45420</v>
      </c>
      <c r="C1639" t="s">
        <v>349</v>
      </c>
      <c r="D1639" t="s">
        <v>221</v>
      </c>
      <c r="E1639">
        <v>5</v>
      </c>
      <c r="F1639" t="s">
        <v>24</v>
      </c>
      <c r="G1639" t="s">
        <v>31</v>
      </c>
      <c r="H1639" t="s">
        <v>32</v>
      </c>
      <c r="I1639" t="s">
        <v>33</v>
      </c>
      <c r="J1639" t="s">
        <v>75</v>
      </c>
      <c r="K1639">
        <v>2024</v>
      </c>
      <c r="L1639" t="s">
        <v>35</v>
      </c>
      <c r="M1639" t="s">
        <v>5966</v>
      </c>
      <c r="N1639" t="s">
        <v>5967</v>
      </c>
      <c r="O1639" t="s">
        <v>5968</v>
      </c>
      <c r="P1639" t="s">
        <v>5899</v>
      </c>
      <c r="Q1639" t="s">
        <v>5969</v>
      </c>
      <c r="R1639">
        <v>11500</v>
      </c>
      <c r="S1639">
        <v>14500</v>
      </c>
      <c r="T1639">
        <v>0.2069</v>
      </c>
      <c r="U1639" t="s">
        <v>5901</v>
      </c>
      <c r="V1639">
        <v>12</v>
      </c>
      <c r="W1639" s="1">
        <v>44903</v>
      </c>
      <c r="X1639" t="s">
        <v>5894</v>
      </c>
      <c r="Y1639">
        <v>217</v>
      </c>
      <c r="Z1639">
        <v>53</v>
      </c>
      <c r="AA1639">
        <v>253</v>
      </c>
      <c r="AB1639">
        <v>61</v>
      </c>
      <c r="AC1639">
        <v>10</v>
      </c>
      <c r="AD1639">
        <v>701500</v>
      </c>
      <c r="AE1639" t="s">
        <v>6025</v>
      </c>
      <c r="AF1639" s="1">
        <v>46203</v>
      </c>
      <c r="AG1639" t="s">
        <v>6223</v>
      </c>
      <c r="AH1639" t="s">
        <v>6027</v>
      </c>
      <c r="AI1639" t="s">
        <v>6028</v>
      </c>
      <c r="AJ1639" t="s">
        <v>6924</v>
      </c>
      <c r="AK1639">
        <v>72500</v>
      </c>
      <c r="AL1639">
        <v>8497</v>
      </c>
      <c r="AM1639">
        <v>64003</v>
      </c>
      <c r="AN1639">
        <v>57500</v>
      </c>
      <c r="AO1639">
        <v>6503</v>
      </c>
      <c r="AP1639">
        <v>0.1016</v>
      </c>
    </row>
    <row r="1640" spans="1:42" hidden="1" x14ac:dyDescent="0.35">
      <c r="A1640" t="s">
        <v>2481</v>
      </c>
      <c r="B1640" s="1">
        <v>45653</v>
      </c>
      <c r="C1640" t="s">
        <v>2391</v>
      </c>
      <c r="D1640" t="s">
        <v>92</v>
      </c>
      <c r="E1640">
        <v>3</v>
      </c>
      <c r="F1640" t="s">
        <v>30</v>
      </c>
      <c r="G1640" t="s">
        <v>16</v>
      </c>
      <c r="H1640" t="s">
        <v>25</v>
      </c>
      <c r="I1640" t="s">
        <v>33</v>
      </c>
      <c r="J1640" t="s">
        <v>155</v>
      </c>
      <c r="K1640">
        <v>2024</v>
      </c>
      <c r="L1640" t="s">
        <v>51</v>
      </c>
      <c r="M1640" t="s">
        <v>5973</v>
      </c>
      <c r="N1640" t="s">
        <v>5974</v>
      </c>
      <c r="O1640" t="s">
        <v>5975</v>
      </c>
      <c r="P1640" t="s">
        <v>5899</v>
      </c>
      <c r="Q1640" t="s">
        <v>5976</v>
      </c>
      <c r="R1640">
        <v>7600</v>
      </c>
      <c r="S1640">
        <v>9800</v>
      </c>
      <c r="T1640">
        <v>0.22450000000000001</v>
      </c>
      <c r="U1640" t="s">
        <v>5901</v>
      </c>
      <c r="V1640">
        <v>36</v>
      </c>
      <c r="W1640" s="1">
        <v>45281</v>
      </c>
      <c r="X1640" t="s">
        <v>5894</v>
      </c>
      <c r="Y1640">
        <v>214</v>
      </c>
      <c r="Z1640">
        <v>101</v>
      </c>
      <c r="AA1640">
        <v>188</v>
      </c>
      <c r="AB1640">
        <v>51</v>
      </c>
      <c r="AC1640">
        <v>10</v>
      </c>
      <c r="AD1640">
        <v>387600</v>
      </c>
      <c r="AE1640" t="s">
        <v>6025</v>
      </c>
      <c r="AF1640" s="1">
        <v>46203</v>
      </c>
      <c r="AG1640" t="s">
        <v>6797</v>
      </c>
      <c r="AH1640" t="s">
        <v>6027</v>
      </c>
      <c r="AI1640" t="s">
        <v>6028</v>
      </c>
      <c r="AJ1640" t="s">
        <v>6925</v>
      </c>
      <c r="AK1640">
        <v>29400</v>
      </c>
      <c r="AL1640">
        <v>4192.4399999999996</v>
      </c>
      <c r="AM1640">
        <v>25207.56</v>
      </c>
      <c r="AN1640">
        <v>22800</v>
      </c>
      <c r="AO1640">
        <v>2407.56</v>
      </c>
      <c r="AP1640">
        <v>9.5500000000000002E-2</v>
      </c>
    </row>
    <row r="1641" spans="1:42" hidden="1" x14ac:dyDescent="0.35">
      <c r="A1641" t="s">
        <v>2482</v>
      </c>
      <c r="B1641" s="1">
        <v>45361</v>
      </c>
      <c r="C1641" t="s">
        <v>2483</v>
      </c>
      <c r="D1641" t="s">
        <v>70</v>
      </c>
      <c r="E1641">
        <v>4</v>
      </c>
      <c r="F1641" t="s">
        <v>58</v>
      </c>
      <c r="G1641" t="s">
        <v>16</v>
      </c>
      <c r="H1641" t="s">
        <v>32</v>
      </c>
      <c r="I1641" t="s">
        <v>43</v>
      </c>
      <c r="J1641" t="s">
        <v>39</v>
      </c>
      <c r="K1641">
        <v>2024</v>
      </c>
      <c r="L1641" t="s">
        <v>20</v>
      </c>
      <c r="M1641" t="s">
        <v>5970</v>
      </c>
      <c r="N1641" t="s">
        <v>5949</v>
      </c>
      <c r="O1641" t="s">
        <v>5971</v>
      </c>
      <c r="P1641" t="s">
        <v>5922</v>
      </c>
      <c r="Q1641" t="s">
        <v>5972</v>
      </c>
      <c r="R1641">
        <v>9500</v>
      </c>
      <c r="S1641">
        <v>12000</v>
      </c>
      <c r="T1641">
        <v>0.20830000000000001</v>
      </c>
      <c r="U1641" t="s">
        <v>5920</v>
      </c>
      <c r="V1641">
        <v>12</v>
      </c>
      <c r="W1641" s="1">
        <v>44840</v>
      </c>
      <c r="X1641" t="s">
        <v>5894</v>
      </c>
      <c r="Y1641">
        <v>160</v>
      </c>
      <c r="Z1641">
        <v>82</v>
      </c>
      <c r="AA1641">
        <v>171</v>
      </c>
      <c r="AB1641">
        <v>27</v>
      </c>
      <c r="AC1641">
        <v>10</v>
      </c>
      <c r="AD1641">
        <v>256500</v>
      </c>
      <c r="AE1641" t="s">
        <v>6025</v>
      </c>
      <c r="AF1641" s="1">
        <v>46203</v>
      </c>
      <c r="AG1641" t="s">
        <v>6810</v>
      </c>
      <c r="AH1641" t="s">
        <v>6035</v>
      </c>
      <c r="AI1641" t="s">
        <v>6028</v>
      </c>
      <c r="AJ1641" t="s">
        <v>6924</v>
      </c>
      <c r="AK1641">
        <v>48000</v>
      </c>
      <c r="AL1641">
        <v>916.8</v>
      </c>
      <c r="AM1641">
        <v>47083.199999999997</v>
      </c>
      <c r="AN1641">
        <v>38000</v>
      </c>
      <c r="AO1641">
        <v>9083.2000000000007</v>
      </c>
      <c r="AP1641">
        <v>0.19289999999999999</v>
      </c>
    </row>
    <row r="1642" spans="1:42" x14ac:dyDescent="0.35">
      <c r="A1642" t="s">
        <v>2484</v>
      </c>
      <c r="B1642" s="1">
        <v>45616</v>
      </c>
      <c r="C1642" t="s">
        <v>874</v>
      </c>
      <c r="D1642" t="s">
        <v>54</v>
      </c>
      <c r="E1642">
        <v>2</v>
      </c>
      <c r="F1642" t="s">
        <v>128</v>
      </c>
      <c r="G1642" t="s">
        <v>71</v>
      </c>
      <c r="H1642" t="s">
        <v>17</v>
      </c>
      <c r="I1642" t="s">
        <v>26</v>
      </c>
      <c r="J1642" t="s">
        <v>50</v>
      </c>
      <c r="K1642">
        <v>2024</v>
      </c>
      <c r="L1642" t="s">
        <v>51</v>
      </c>
      <c r="M1642" t="s">
        <v>5888</v>
      </c>
      <c r="N1642" t="s">
        <v>5889</v>
      </c>
      <c r="O1642" t="s">
        <v>5890</v>
      </c>
      <c r="P1642" t="s">
        <v>5891</v>
      </c>
      <c r="Q1642" t="s">
        <v>5892</v>
      </c>
      <c r="R1642">
        <v>52000</v>
      </c>
      <c r="S1642">
        <v>65000</v>
      </c>
      <c r="T1642">
        <v>0.2</v>
      </c>
      <c r="U1642" t="s">
        <v>5893</v>
      </c>
      <c r="V1642">
        <v>12</v>
      </c>
      <c r="W1642" s="1">
        <v>45506</v>
      </c>
      <c r="X1642" t="s">
        <v>5894</v>
      </c>
      <c r="Y1642">
        <v>302</v>
      </c>
      <c r="Z1642">
        <v>109</v>
      </c>
      <c r="AA1642">
        <v>415</v>
      </c>
      <c r="AB1642">
        <v>0</v>
      </c>
      <c r="AC1642">
        <v>10</v>
      </c>
      <c r="AD1642">
        <v>0</v>
      </c>
      <c r="AE1642" t="s">
        <v>6029</v>
      </c>
      <c r="AF1642" s="1">
        <v>46203</v>
      </c>
      <c r="AG1642" t="s">
        <v>6472</v>
      </c>
      <c r="AH1642" t="s">
        <v>6035</v>
      </c>
      <c r="AI1642" t="s">
        <v>6028</v>
      </c>
      <c r="AJ1642" t="s">
        <v>6925</v>
      </c>
      <c r="AK1642">
        <v>130000</v>
      </c>
      <c r="AL1642">
        <v>19201</v>
      </c>
      <c r="AM1642">
        <v>110799</v>
      </c>
      <c r="AN1642">
        <v>104000</v>
      </c>
      <c r="AO1642">
        <v>6799</v>
      </c>
      <c r="AP1642">
        <v>6.1400000000000003E-2</v>
      </c>
    </row>
    <row r="1643" spans="1:42" hidden="1" x14ac:dyDescent="0.35">
      <c r="A1643" t="s">
        <v>2485</v>
      </c>
      <c r="B1643" s="1">
        <v>45518</v>
      </c>
      <c r="C1643" t="s">
        <v>1003</v>
      </c>
      <c r="D1643" t="s">
        <v>221</v>
      </c>
      <c r="E1643">
        <v>1</v>
      </c>
      <c r="F1643" t="s">
        <v>30</v>
      </c>
      <c r="G1643" t="s">
        <v>79</v>
      </c>
      <c r="H1643" t="s">
        <v>17</v>
      </c>
      <c r="I1643" t="s">
        <v>33</v>
      </c>
      <c r="J1643" t="s">
        <v>59</v>
      </c>
      <c r="K1643">
        <v>2024</v>
      </c>
      <c r="L1643" t="s">
        <v>60</v>
      </c>
      <c r="M1643" t="s">
        <v>5966</v>
      </c>
      <c r="N1643" t="s">
        <v>5967</v>
      </c>
      <c r="O1643" t="s">
        <v>5968</v>
      </c>
      <c r="P1643" t="s">
        <v>5899</v>
      </c>
      <c r="Q1643" t="s">
        <v>5969</v>
      </c>
      <c r="R1643">
        <v>11500</v>
      </c>
      <c r="S1643">
        <v>14500</v>
      </c>
      <c r="T1643">
        <v>0.2069</v>
      </c>
      <c r="U1643" t="s">
        <v>5901</v>
      </c>
      <c r="V1643">
        <v>12</v>
      </c>
      <c r="W1643" s="1">
        <v>44903</v>
      </c>
      <c r="X1643" t="s">
        <v>5894</v>
      </c>
      <c r="Y1643">
        <v>217</v>
      </c>
      <c r="Z1643">
        <v>53</v>
      </c>
      <c r="AA1643">
        <v>253</v>
      </c>
      <c r="AB1643">
        <v>61</v>
      </c>
      <c r="AC1643">
        <v>10</v>
      </c>
      <c r="AD1643">
        <v>701500</v>
      </c>
      <c r="AE1643" t="s">
        <v>6025</v>
      </c>
      <c r="AF1643" s="1">
        <v>46203</v>
      </c>
      <c r="AG1643" t="s">
        <v>6511</v>
      </c>
      <c r="AH1643" t="s">
        <v>6027</v>
      </c>
      <c r="AI1643" t="s">
        <v>6028</v>
      </c>
      <c r="AJ1643" t="s">
        <v>6925</v>
      </c>
      <c r="AK1643">
        <v>14500</v>
      </c>
      <c r="AL1643">
        <v>2154.6999999999998</v>
      </c>
      <c r="AM1643">
        <v>12345.3</v>
      </c>
      <c r="AN1643">
        <v>11500</v>
      </c>
      <c r="AO1643">
        <v>845.3</v>
      </c>
      <c r="AP1643">
        <v>6.8500000000000005E-2</v>
      </c>
    </row>
    <row r="1644" spans="1:42" hidden="1" x14ac:dyDescent="0.35">
      <c r="A1644" t="s">
        <v>2486</v>
      </c>
      <c r="B1644" s="1">
        <v>45296</v>
      </c>
      <c r="C1644" t="s">
        <v>736</v>
      </c>
      <c r="D1644" t="s">
        <v>95</v>
      </c>
      <c r="E1644">
        <v>1</v>
      </c>
      <c r="F1644" t="s">
        <v>48</v>
      </c>
      <c r="G1644" t="s">
        <v>31</v>
      </c>
      <c r="H1644" t="s">
        <v>17</v>
      </c>
      <c r="I1644" t="s">
        <v>26</v>
      </c>
      <c r="J1644" t="s">
        <v>112</v>
      </c>
      <c r="K1644">
        <v>2024</v>
      </c>
      <c r="L1644" t="s">
        <v>20</v>
      </c>
      <c r="M1644" t="s">
        <v>5948</v>
      </c>
      <c r="N1644" t="s">
        <v>5949</v>
      </c>
      <c r="O1644" t="s">
        <v>5950</v>
      </c>
      <c r="P1644" t="s">
        <v>5951</v>
      </c>
      <c r="Q1644" t="s">
        <v>5952</v>
      </c>
      <c r="R1644">
        <v>2900</v>
      </c>
      <c r="S1644">
        <v>3800</v>
      </c>
      <c r="T1644">
        <v>0.23680000000000001</v>
      </c>
      <c r="U1644" t="s">
        <v>5940</v>
      </c>
      <c r="V1644">
        <v>12</v>
      </c>
      <c r="W1644" s="1">
        <v>45359</v>
      </c>
      <c r="X1644" t="s">
        <v>5894</v>
      </c>
      <c r="Y1644">
        <v>220</v>
      </c>
      <c r="Z1644">
        <v>49</v>
      </c>
      <c r="AA1644">
        <v>227</v>
      </c>
      <c r="AB1644">
        <v>23</v>
      </c>
      <c r="AC1644">
        <v>10</v>
      </c>
      <c r="AD1644">
        <v>66700</v>
      </c>
      <c r="AE1644" t="s">
        <v>6025</v>
      </c>
      <c r="AF1644" s="1">
        <v>46203</v>
      </c>
      <c r="AG1644" t="s">
        <v>6421</v>
      </c>
      <c r="AH1644" t="s">
        <v>6035</v>
      </c>
      <c r="AI1644" t="s">
        <v>6028</v>
      </c>
      <c r="AJ1644" t="s">
        <v>6924</v>
      </c>
      <c r="AK1644">
        <v>3800</v>
      </c>
      <c r="AL1644">
        <v>148.96</v>
      </c>
      <c r="AM1644">
        <v>3651.04</v>
      </c>
      <c r="AN1644">
        <v>2900</v>
      </c>
      <c r="AO1644">
        <v>751.04</v>
      </c>
      <c r="AP1644">
        <v>0.20569999999999999</v>
      </c>
    </row>
    <row r="1645" spans="1:42" hidden="1" x14ac:dyDescent="0.35">
      <c r="A1645" t="s">
        <v>2487</v>
      </c>
      <c r="B1645" s="1">
        <v>45549</v>
      </c>
      <c r="C1645" t="s">
        <v>1003</v>
      </c>
      <c r="D1645" t="s">
        <v>118</v>
      </c>
      <c r="E1645">
        <v>2</v>
      </c>
      <c r="F1645" t="s">
        <v>58</v>
      </c>
      <c r="G1645" t="s">
        <v>16</v>
      </c>
      <c r="H1645" t="s">
        <v>25</v>
      </c>
      <c r="I1645" t="s">
        <v>43</v>
      </c>
      <c r="J1645" t="s">
        <v>109</v>
      </c>
      <c r="K1645">
        <v>2024</v>
      </c>
      <c r="L1645" t="s">
        <v>60</v>
      </c>
      <c r="M1645" t="s">
        <v>5902</v>
      </c>
      <c r="N1645" t="s">
        <v>5889</v>
      </c>
      <c r="O1645" t="s">
        <v>5898</v>
      </c>
      <c r="P1645" t="s">
        <v>5899</v>
      </c>
      <c r="Q1645" t="s">
        <v>5903</v>
      </c>
      <c r="R1645">
        <v>74000</v>
      </c>
      <c r="S1645">
        <v>88000</v>
      </c>
      <c r="T1645">
        <v>0.15909999999999999</v>
      </c>
      <c r="U1645" t="s">
        <v>5901</v>
      </c>
      <c r="V1645">
        <v>12</v>
      </c>
      <c r="W1645" s="1">
        <v>45459</v>
      </c>
      <c r="X1645" t="s">
        <v>5894</v>
      </c>
      <c r="Y1645">
        <v>214</v>
      </c>
      <c r="Z1645">
        <v>97</v>
      </c>
      <c r="AA1645">
        <v>218</v>
      </c>
      <c r="AB1645">
        <v>43</v>
      </c>
      <c r="AC1645">
        <v>10</v>
      </c>
      <c r="AD1645">
        <v>3182000</v>
      </c>
      <c r="AE1645" t="s">
        <v>6025</v>
      </c>
      <c r="AF1645" s="1">
        <v>46203</v>
      </c>
      <c r="AG1645" t="s">
        <v>6511</v>
      </c>
      <c r="AH1645" t="s">
        <v>6027</v>
      </c>
      <c r="AI1645" t="s">
        <v>6028</v>
      </c>
      <c r="AJ1645" t="s">
        <v>6925</v>
      </c>
      <c r="AK1645">
        <v>176000</v>
      </c>
      <c r="AL1645">
        <v>10190.4</v>
      </c>
      <c r="AM1645">
        <v>165809.60000000001</v>
      </c>
      <c r="AN1645">
        <v>148000</v>
      </c>
      <c r="AO1645">
        <v>17809.599999999999</v>
      </c>
      <c r="AP1645">
        <v>0.1074</v>
      </c>
    </row>
    <row r="1646" spans="1:42" hidden="1" x14ac:dyDescent="0.35">
      <c r="A1646" t="s">
        <v>2488</v>
      </c>
      <c r="B1646" s="1">
        <v>45331</v>
      </c>
      <c r="C1646" t="s">
        <v>2269</v>
      </c>
      <c r="D1646" t="s">
        <v>137</v>
      </c>
      <c r="E1646">
        <v>1</v>
      </c>
      <c r="F1646" t="s">
        <v>58</v>
      </c>
      <c r="G1646" t="s">
        <v>31</v>
      </c>
      <c r="H1646" t="s">
        <v>32</v>
      </c>
      <c r="I1646" t="s">
        <v>43</v>
      </c>
      <c r="J1646" t="s">
        <v>19</v>
      </c>
      <c r="K1646">
        <v>2024</v>
      </c>
      <c r="L1646" t="s">
        <v>20</v>
      </c>
      <c r="M1646" t="s">
        <v>5930</v>
      </c>
      <c r="N1646" t="s">
        <v>5931</v>
      </c>
      <c r="O1646" t="s">
        <v>5932</v>
      </c>
      <c r="P1646" t="s">
        <v>5891</v>
      </c>
      <c r="Q1646" t="s">
        <v>5933</v>
      </c>
      <c r="R1646">
        <v>14800</v>
      </c>
      <c r="S1646">
        <v>18500</v>
      </c>
      <c r="T1646">
        <v>0.2</v>
      </c>
      <c r="U1646" t="s">
        <v>5893</v>
      </c>
      <c r="V1646">
        <v>12</v>
      </c>
      <c r="W1646" s="1">
        <v>45474</v>
      </c>
      <c r="X1646" t="s">
        <v>5894</v>
      </c>
      <c r="Y1646">
        <v>213</v>
      </c>
      <c r="Z1646">
        <v>93</v>
      </c>
      <c r="AA1646">
        <v>278</v>
      </c>
      <c r="AB1646">
        <v>42</v>
      </c>
      <c r="AC1646">
        <v>10</v>
      </c>
      <c r="AD1646">
        <v>621600</v>
      </c>
      <c r="AE1646" t="s">
        <v>6025</v>
      </c>
      <c r="AF1646" s="1">
        <v>46203</v>
      </c>
      <c r="AG1646" t="s">
        <v>6770</v>
      </c>
      <c r="AH1646" t="s">
        <v>6035</v>
      </c>
      <c r="AI1646" t="s">
        <v>6028</v>
      </c>
      <c r="AJ1646" t="s">
        <v>6924</v>
      </c>
      <c r="AK1646">
        <v>18500</v>
      </c>
      <c r="AL1646">
        <v>408.85</v>
      </c>
      <c r="AM1646">
        <v>18091.150000000001</v>
      </c>
      <c r="AN1646">
        <v>14800</v>
      </c>
      <c r="AO1646">
        <v>3291.15</v>
      </c>
      <c r="AP1646">
        <v>0.18190000000000001</v>
      </c>
    </row>
    <row r="1647" spans="1:42" x14ac:dyDescent="0.35">
      <c r="A1647" t="s">
        <v>2489</v>
      </c>
      <c r="B1647" s="1">
        <v>45444</v>
      </c>
      <c r="C1647" t="s">
        <v>501</v>
      </c>
      <c r="D1647" t="s">
        <v>54</v>
      </c>
      <c r="E1647">
        <v>4</v>
      </c>
      <c r="F1647" t="s">
        <v>24</v>
      </c>
      <c r="G1647" t="s">
        <v>96</v>
      </c>
      <c r="H1647" t="s">
        <v>32</v>
      </c>
      <c r="I1647" t="s">
        <v>43</v>
      </c>
      <c r="J1647" t="s">
        <v>34</v>
      </c>
      <c r="K1647">
        <v>2024</v>
      </c>
      <c r="L1647" t="s">
        <v>35</v>
      </c>
      <c r="M1647" t="s">
        <v>5888</v>
      </c>
      <c r="N1647" t="s">
        <v>5889</v>
      </c>
      <c r="O1647" t="s">
        <v>5890</v>
      </c>
      <c r="P1647" t="s">
        <v>5891</v>
      </c>
      <c r="Q1647" t="s">
        <v>5892</v>
      </c>
      <c r="R1647">
        <v>52000</v>
      </c>
      <c r="S1647">
        <v>65000</v>
      </c>
      <c r="T1647">
        <v>0.2</v>
      </c>
      <c r="U1647" t="s">
        <v>5893</v>
      </c>
      <c r="V1647">
        <v>12</v>
      </c>
      <c r="W1647" s="1">
        <v>45506</v>
      </c>
      <c r="X1647" t="s">
        <v>5894</v>
      </c>
      <c r="Y1647">
        <v>302</v>
      </c>
      <c r="Z1647">
        <v>109</v>
      </c>
      <c r="AA1647">
        <v>415</v>
      </c>
      <c r="AB1647">
        <v>0</v>
      </c>
      <c r="AC1647">
        <v>10</v>
      </c>
      <c r="AD1647">
        <v>0</v>
      </c>
      <c r="AE1647" t="s">
        <v>6029</v>
      </c>
      <c r="AF1647" s="1">
        <v>46203</v>
      </c>
      <c r="AG1647" t="s">
        <v>6222</v>
      </c>
      <c r="AH1647" t="s">
        <v>6035</v>
      </c>
      <c r="AI1647" t="s">
        <v>6028</v>
      </c>
      <c r="AJ1647" t="s">
        <v>6924</v>
      </c>
      <c r="AK1647">
        <v>260000</v>
      </c>
      <c r="AL1647">
        <v>5824</v>
      </c>
      <c r="AM1647">
        <v>254176</v>
      </c>
      <c r="AN1647">
        <v>208000</v>
      </c>
      <c r="AO1647">
        <v>46176</v>
      </c>
      <c r="AP1647">
        <v>0.1817</v>
      </c>
    </row>
    <row r="1648" spans="1:42" hidden="1" x14ac:dyDescent="0.35">
      <c r="A1648" t="s">
        <v>2490</v>
      </c>
      <c r="B1648" s="1">
        <v>45477</v>
      </c>
      <c r="C1648" t="s">
        <v>233</v>
      </c>
      <c r="D1648" t="s">
        <v>208</v>
      </c>
      <c r="E1648">
        <v>3</v>
      </c>
      <c r="F1648" t="s">
        <v>58</v>
      </c>
      <c r="G1648" t="s">
        <v>31</v>
      </c>
      <c r="H1648" t="s">
        <v>32</v>
      </c>
      <c r="I1648" t="s">
        <v>43</v>
      </c>
      <c r="J1648" t="s">
        <v>97</v>
      </c>
      <c r="K1648">
        <v>2024</v>
      </c>
      <c r="L1648" t="s">
        <v>60</v>
      </c>
      <c r="M1648" t="s">
        <v>5910</v>
      </c>
      <c r="N1648" t="s">
        <v>5889</v>
      </c>
      <c r="O1648" t="s">
        <v>5898</v>
      </c>
      <c r="P1648" t="s">
        <v>5907</v>
      </c>
      <c r="Q1648" t="s">
        <v>5911</v>
      </c>
      <c r="R1648">
        <v>10500</v>
      </c>
      <c r="S1648">
        <v>13000</v>
      </c>
      <c r="T1648">
        <v>0.1923</v>
      </c>
      <c r="U1648" t="s">
        <v>5909</v>
      </c>
      <c r="V1648">
        <v>12</v>
      </c>
      <c r="W1648" s="1">
        <v>45395</v>
      </c>
      <c r="X1648" t="s">
        <v>5894</v>
      </c>
      <c r="Y1648">
        <v>256</v>
      </c>
      <c r="Z1648">
        <v>119</v>
      </c>
      <c r="AA1648">
        <v>288</v>
      </c>
      <c r="AB1648">
        <v>32</v>
      </c>
      <c r="AC1648">
        <v>10</v>
      </c>
      <c r="AD1648">
        <v>336000</v>
      </c>
      <c r="AE1648" t="s">
        <v>6025</v>
      </c>
      <c r="AF1648" s="1">
        <v>46203</v>
      </c>
      <c r="AG1648" t="s">
        <v>6031</v>
      </c>
      <c r="AH1648" t="s">
        <v>6027</v>
      </c>
      <c r="AI1648" t="s">
        <v>6028</v>
      </c>
      <c r="AJ1648" t="s">
        <v>6925</v>
      </c>
      <c r="AK1648">
        <v>39000</v>
      </c>
      <c r="AL1648">
        <v>230.1</v>
      </c>
      <c r="AM1648">
        <v>38769.9</v>
      </c>
      <c r="AN1648">
        <v>31500</v>
      </c>
      <c r="AO1648">
        <v>7269.9</v>
      </c>
      <c r="AP1648">
        <v>0.1875</v>
      </c>
    </row>
    <row r="1649" spans="1:42" hidden="1" x14ac:dyDescent="0.35">
      <c r="A1649" t="s">
        <v>2491</v>
      </c>
      <c r="B1649" s="1">
        <v>45455</v>
      </c>
      <c r="C1649" t="s">
        <v>250</v>
      </c>
      <c r="D1649" t="s">
        <v>118</v>
      </c>
      <c r="E1649">
        <v>1</v>
      </c>
      <c r="F1649" t="s">
        <v>30</v>
      </c>
      <c r="G1649" t="s">
        <v>31</v>
      </c>
      <c r="H1649" t="s">
        <v>32</v>
      </c>
      <c r="I1649" t="s">
        <v>33</v>
      </c>
      <c r="J1649" t="s">
        <v>34</v>
      </c>
      <c r="K1649">
        <v>2024</v>
      </c>
      <c r="L1649" t="s">
        <v>35</v>
      </c>
      <c r="M1649" t="s">
        <v>5902</v>
      </c>
      <c r="N1649" t="s">
        <v>5889</v>
      </c>
      <c r="O1649" t="s">
        <v>5898</v>
      </c>
      <c r="P1649" t="s">
        <v>5899</v>
      </c>
      <c r="Q1649" t="s">
        <v>5903</v>
      </c>
      <c r="R1649">
        <v>74000</v>
      </c>
      <c r="S1649">
        <v>88000</v>
      </c>
      <c r="T1649">
        <v>0.15909999999999999</v>
      </c>
      <c r="U1649" t="s">
        <v>5901</v>
      </c>
      <c r="V1649">
        <v>12</v>
      </c>
      <c r="W1649" s="1">
        <v>45459</v>
      </c>
      <c r="X1649" t="s">
        <v>5894</v>
      </c>
      <c r="Y1649">
        <v>214</v>
      </c>
      <c r="Z1649">
        <v>97</v>
      </c>
      <c r="AA1649">
        <v>218</v>
      </c>
      <c r="AB1649">
        <v>43</v>
      </c>
      <c r="AC1649">
        <v>10</v>
      </c>
      <c r="AD1649">
        <v>3182000</v>
      </c>
      <c r="AE1649" t="s">
        <v>6025</v>
      </c>
      <c r="AF1649" s="1">
        <v>46203</v>
      </c>
      <c r="AG1649" t="s">
        <v>6152</v>
      </c>
      <c r="AH1649" t="s">
        <v>6027</v>
      </c>
      <c r="AI1649" t="s">
        <v>6028</v>
      </c>
      <c r="AJ1649" t="s">
        <v>6924</v>
      </c>
      <c r="AK1649">
        <v>88000</v>
      </c>
      <c r="AL1649">
        <v>4197.6000000000004</v>
      </c>
      <c r="AM1649">
        <v>83802.399999999994</v>
      </c>
      <c r="AN1649">
        <v>74000</v>
      </c>
      <c r="AO1649">
        <v>9802.4</v>
      </c>
      <c r="AP1649">
        <v>0.11700000000000001</v>
      </c>
    </row>
    <row r="1650" spans="1:42" hidden="1" x14ac:dyDescent="0.35">
      <c r="A1650" t="s">
        <v>2492</v>
      </c>
      <c r="B1650" s="1">
        <v>45657</v>
      </c>
      <c r="C1650" t="s">
        <v>1211</v>
      </c>
      <c r="D1650" t="s">
        <v>221</v>
      </c>
      <c r="E1650">
        <v>1</v>
      </c>
      <c r="F1650" t="s">
        <v>48</v>
      </c>
      <c r="G1650" t="s">
        <v>16</v>
      </c>
      <c r="H1650" t="s">
        <v>17</v>
      </c>
      <c r="I1650" t="s">
        <v>43</v>
      </c>
      <c r="J1650" t="s">
        <v>155</v>
      </c>
      <c r="K1650">
        <v>2024</v>
      </c>
      <c r="L1650" t="s">
        <v>51</v>
      </c>
      <c r="M1650" t="s">
        <v>5966</v>
      </c>
      <c r="N1650" t="s">
        <v>5967</v>
      </c>
      <c r="O1650" t="s">
        <v>5968</v>
      </c>
      <c r="P1650" t="s">
        <v>5899</v>
      </c>
      <c r="Q1650" t="s">
        <v>5969</v>
      </c>
      <c r="R1650">
        <v>11500</v>
      </c>
      <c r="S1650">
        <v>14500</v>
      </c>
      <c r="T1650">
        <v>0.2069</v>
      </c>
      <c r="U1650" t="s">
        <v>5901</v>
      </c>
      <c r="V1650">
        <v>12</v>
      </c>
      <c r="W1650" s="1">
        <v>44903</v>
      </c>
      <c r="X1650" t="s">
        <v>5894</v>
      </c>
      <c r="Y1650">
        <v>217</v>
      </c>
      <c r="Z1650">
        <v>53</v>
      </c>
      <c r="AA1650">
        <v>253</v>
      </c>
      <c r="AB1650">
        <v>61</v>
      </c>
      <c r="AC1650">
        <v>10</v>
      </c>
      <c r="AD1650">
        <v>701500</v>
      </c>
      <c r="AE1650" t="s">
        <v>6025</v>
      </c>
      <c r="AF1650" s="1">
        <v>46203</v>
      </c>
      <c r="AG1650" t="s">
        <v>6560</v>
      </c>
      <c r="AH1650" t="s">
        <v>6035</v>
      </c>
      <c r="AI1650" t="s">
        <v>6028</v>
      </c>
      <c r="AJ1650" t="s">
        <v>6925</v>
      </c>
      <c r="AK1650">
        <v>14500</v>
      </c>
      <c r="AL1650">
        <v>590.15</v>
      </c>
      <c r="AM1650">
        <v>13909.85</v>
      </c>
      <c r="AN1650">
        <v>11500</v>
      </c>
      <c r="AO1650">
        <v>2409.85</v>
      </c>
      <c r="AP1650">
        <v>0.17319999999999999</v>
      </c>
    </row>
    <row r="1651" spans="1:42" hidden="1" x14ac:dyDescent="0.35">
      <c r="A1651" t="s">
        <v>2493</v>
      </c>
      <c r="B1651" s="1">
        <v>45464</v>
      </c>
      <c r="C1651" t="s">
        <v>909</v>
      </c>
      <c r="D1651" t="s">
        <v>173</v>
      </c>
      <c r="E1651">
        <v>2</v>
      </c>
      <c r="F1651" t="s">
        <v>24</v>
      </c>
      <c r="G1651" t="s">
        <v>96</v>
      </c>
      <c r="H1651" t="s">
        <v>25</v>
      </c>
      <c r="I1651" t="s">
        <v>26</v>
      </c>
      <c r="J1651" t="s">
        <v>34</v>
      </c>
      <c r="K1651">
        <v>2024</v>
      </c>
      <c r="L1651" t="s">
        <v>35</v>
      </c>
      <c r="M1651" t="s">
        <v>5904</v>
      </c>
      <c r="N1651" t="s">
        <v>5889</v>
      </c>
      <c r="O1651" t="s">
        <v>5898</v>
      </c>
      <c r="P1651" t="s">
        <v>5899</v>
      </c>
      <c r="Q1651" t="s">
        <v>5905</v>
      </c>
      <c r="R1651">
        <v>12500</v>
      </c>
      <c r="S1651">
        <v>15500</v>
      </c>
      <c r="T1651">
        <v>0.19350000000000001</v>
      </c>
      <c r="U1651" t="s">
        <v>5901</v>
      </c>
      <c r="V1651">
        <v>12</v>
      </c>
      <c r="W1651" s="1">
        <v>45140</v>
      </c>
      <c r="X1651" t="s">
        <v>5894</v>
      </c>
      <c r="Y1651">
        <v>313</v>
      </c>
      <c r="Z1651">
        <v>58</v>
      </c>
      <c r="AA1651">
        <v>294</v>
      </c>
      <c r="AB1651">
        <v>65</v>
      </c>
      <c r="AC1651">
        <v>10</v>
      </c>
      <c r="AD1651">
        <v>812500</v>
      </c>
      <c r="AE1651" t="s">
        <v>6025</v>
      </c>
      <c r="AF1651" s="1">
        <v>46203</v>
      </c>
      <c r="AG1651" t="s">
        <v>6445</v>
      </c>
      <c r="AH1651" t="s">
        <v>6027</v>
      </c>
      <c r="AI1651" t="s">
        <v>6028</v>
      </c>
      <c r="AJ1651" t="s">
        <v>6924</v>
      </c>
      <c r="AK1651">
        <v>31000</v>
      </c>
      <c r="AL1651">
        <v>1478.7</v>
      </c>
      <c r="AM1651">
        <v>29521.3</v>
      </c>
      <c r="AN1651">
        <v>25000</v>
      </c>
      <c r="AO1651">
        <v>4521.3</v>
      </c>
      <c r="AP1651">
        <v>0.1532</v>
      </c>
    </row>
    <row r="1652" spans="1:42" x14ac:dyDescent="0.35">
      <c r="A1652" t="s">
        <v>2494</v>
      </c>
      <c r="B1652" s="1">
        <v>45529</v>
      </c>
      <c r="C1652" t="s">
        <v>2495</v>
      </c>
      <c r="D1652" t="s">
        <v>54</v>
      </c>
      <c r="E1652">
        <v>1</v>
      </c>
      <c r="F1652" t="s">
        <v>128</v>
      </c>
      <c r="G1652" t="s">
        <v>31</v>
      </c>
      <c r="H1652" t="s">
        <v>32</v>
      </c>
      <c r="I1652" t="s">
        <v>26</v>
      </c>
      <c r="J1652" t="s">
        <v>59</v>
      </c>
      <c r="K1652">
        <v>2024</v>
      </c>
      <c r="L1652" t="s">
        <v>60</v>
      </c>
      <c r="M1652" t="s">
        <v>5888</v>
      </c>
      <c r="N1652" t="s">
        <v>5889</v>
      </c>
      <c r="O1652" t="s">
        <v>5890</v>
      </c>
      <c r="P1652" t="s">
        <v>5891</v>
      </c>
      <c r="Q1652" t="s">
        <v>5892</v>
      </c>
      <c r="R1652">
        <v>52000</v>
      </c>
      <c r="S1652">
        <v>65000</v>
      </c>
      <c r="T1652">
        <v>0.2</v>
      </c>
      <c r="U1652" t="s">
        <v>5893</v>
      </c>
      <c r="V1652">
        <v>12</v>
      </c>
      <c r="W1652" s="1">
        <v>45506</v>
      </c>
      <c r="X1652" t="s">
        <v>5894</v>
      </c>
      <c r="Y1652">
        <v>302</v>
      </c>
      <c r="Z1652">
        <v>109</v>
      </c>
      <c r="AA1652">
        <v>415</v>
      </c>
      <c r="AB1652">
        <v>0</v>
      </c>
      <c r="AC1652">
        <v>10</v>
      </c>
      <c r="AD1652">
        <v>0</v>
      </c>
      <c r="AE1652" t="s">
        <v>6029</v>
      </c>
      <c r="AF1652" s="1">
        <v>46203</v>
      </c>
      <c r="AG1652" t="s">
        <v>6812</v>
      </c>
      <c r="AH1652" t="s">
        <v>6035</v>
      </c>
      <c r="AI1652" t="s">
        <v>6028</v>
      </c>
      <c r="AJ1652" t="s">
        <v>6925</v>
      </c>
      <c r="AK1652">
        <v>65000</v>
      </c>
      <c r="AL1652">
        <v>7709</v>
      </c>
      <c r="AM1652">
        <v>57291</v>
      </c>
      <c r="AN1652">
        <v>52000</v>
      </c>
      <c r="AO1652">
        <v>5291</v>
      </c>
      <c r="AP1652">
        <v>9.2399999999999996E-2</v>
      </c>
    </row>
    <row r="1653" spans="1:42" x14ac:dyDescent="0.35">
      <c r="A1653" t="s">
        <v>2496</v>
      </c>
      <c r="B1653" s="1">
        <v>45363</v>
      </c>
      <c r="C1653" t="s">
        <v>1473</v>
      </c>
      <c r="D1653" t="s">
        <v>42</v>
      </c>
      <c r="E1653">
        <v>1</v>
      </c>
      <c r="F1653" t="s">
        <v>128</v>
      </c>
      <c r="G1653" t="s">
        <v>16</v>
      </c>
      <c r="H1653" t="s">
        <v>32</v>
      </c>
      <c r="I1653" t="s">
        <v>43</v>
      </c>
      <c r="J1653" t="s">
        <v>39</v>
      </c>
      <c r="K1653">
        <v>2024</v>
      </c>
      <c r="L1653" t="s">
        <v>20</v>
      </c>
      <c r="M1653" t="s">
        <v>5897</v>
      </c>
      <c r="N1653" t="s">
        <v>5889</v>
      </c>
      <c r="O1653" t="s">
        <v>5898</v>
      </c>
      <c r="P1653" t="s">
        <v>5899</v>
      </c>
      <c r="Q1653" t="s">
        <v>5900</v>
      </c>
      <c r="R1653">
        <v>31000</v>
      </c>
      <c r="S1653">
        <v>38000</v>
      </c>
      <c r="T1653">
        <v>0.1842</v>
      </c>
      <c r="U1653" t="s">
        <v>5901</v>
      </c>
      <c r="V1653">
        <v>12</v>
      </c>
      <c r="W1653" s="1">
        <v>45246</v>
      </c>
      <c r="X1653" t="s">
        <v>5894</v>
      </c>
      <c r="Y1653">
        <v>278</v>
      </c>
      <c r="Z1653">
        <v>80</v>
      </c>
      <c r="AA1653">
        <v>346</v>
      </c>
      <c r="AB1653">
        <v>0</v>
      </c>
      <c r="AC1653">
        <v>10</v>
      </c>
      <c r="AD1653">
        <v>0</v>
      </c>
      <c r="AE1653" t="s">
        <v>6029</v>
      </c>
      <c r="AF1653" s="1">
        <v>46203</v>
      </c>
      <c r="AG1653" t="s">
        <v>6581</v>
      </c>
      <c r="AH1653" t="s">
        <v>6027</v>
      </c>
      <c r="AI1653" t="s">
        <v>6028</v>
      </c>
      <c r="AJ1653" t="s">
        <v>6924</v>
      </c>
      <c r="AK1653">
        <v>38000</v>
      </c>
      <c r="AL1653">
        <v>866.4</v>
      </c>
      <c r="AM1653">
        <v>37133.599999999999</v>
      </c>
      <c r="AN1653">
        <v>31000</v>
      </c>
      <c r="AO1653">
        <v>6133.6</v>
      </c>
      <c r="AP1653">
        <v>0.16520000000000001</v>
      </c>
    </row>
    <row r="1654" spans="1:42" hidden="1" x14ac:dyDescent="0.35">
      <c r="A1654" t="s">
        <v>2497</v>
      </c>
      <c r="B1654" s="1">
        <v>45519</v>
      </c>
      <c r="C1654" t="s">
        <v>99</v>
      </c>
      <c r="D1654" t="s">
        <v>38</v>
      </c>
      <c r="E1654">
        <v>1</v>
      </c>
      <c r="F1654" t="s">
        <v>24</v>
      </c>
      <c r="G1654" t="s">
        <v>96</v>
      </c>
      <c r="H1654" t="s">
        <v>32</v>
      </c>
      <c r="I1654" t="s">
        <v>33</v>
      </c>
      <c r="J1654" t="s">
        <v>59</v>
      </c>
      <c r="K1654">
        <v>2024</v>
      </c>
      <c r="L1654" t="s">
        <v>60</v>
      </c>
      <c r="M1654" t="s">
        <v>5981</v>
      </c>
      <c r="N1654" t="s">
        <v>5974</v>
      </c>
      <c r="O1654" t="s">
        <v>5982</v>
      </c>
      <c r="P1654" t="s">
        <v>5983</v>
      </c>
      <c r="Q1654" t="s">
        <v>5984</v>
      </c>
      <c r="R1654">
        <v>3700</v>
      </c>
      <c r="S1654">
        <v>4800</v>
      </c>
      <c r="T1654">
        <v>0.22919999999999999</v>
      </c>
      <c r="U1654" t="s">
        <v>5920</v>
      </c>
      <c r="V1654">
        <v>24</v>
      </c>
      <c r="W1654" s="1">
        <v>45552</v>
      </c>
      <c r="X1654" t="s">
        <v>5894</v>
      </c>
      <c r="Y1654">
        <v>158</v>
      </c>
      <c r="Z1654">
        <v>108</v>
      </c>
      <c r="AA1654">
        <v>132</v>
      </c>
      <c r="AB1654">
        <v>61</v>
      </c>
      <c r="AC1654">
        <v>10</v>
      </c>
      <c r="AD1654">
        <v>225700</v>
      </c>
      <c r="AE1654" t="s">
        <v>6025</v>
      </c>
      <c r="AF1654" s="1">
        <v>46203</v>
      </c>
      <c r="AG1654" t="s">
        <v>6065</v>
      </c>
      <c r="AH1654" t="s">
        <v>6035</v>
      </c>
      <c r="AI1654" t="s">
        <v>6028</v>
      </c>
      <c r="AJ1654" t="s">
        <v>6925</v>
      </c>
      <c r="AK1654">
        <v>4800</v>
      </c>
      <c r="AL1654">
        <v>37.92</v>
      </c>
      <c r="AM1654">
        <v>4762.08</v>
      </c>
      <c r="AN1654">
        <v>3700</v>
      </c>
      <c r="AO1654">
        <v>1062.08</v>
      </c>
      <c r="AP1654">
        <v>0.223</v>
      </c>
    </row>
    <row r="1655" spans="1:42" hidden="1" x14ac:dyDescent="0.35">
      <c r="A1655" t="s">
        <v>2498</v>
      </c>
      <c r="B1655" s="1">
        <v>45384</v>
      </c>
      <c r="C1655" t="s">
        <v>791</v>
      </c>
      <c r="D1655" t="s">
        <v>29</v>
      </c>
      <c r="E1655">
        <v>2</v>
      </c>
      <c r="F1655" t="s">
        <v>66</v>
      </c>
      <c r="G1655" t="s">
        <v>31</v>
      </c>
      <c r="H1655" t="s">
        <v>25</v>
      </c>
      <c r="I1655" t="s">
        <v>18</v>
      </c>
      <c r="J1655" t="s">
        <v>44</v>
      </c>
      <c r="K1655">
        <v>2024</v>
      </c>
      <c r="L1655" t="s">
        <v>35</v>
      </c>
      <c r="M1655" t="s">
        <v>5985</v>
      </c>
      <c r="N1655" t="s">
        <v>5974</v>
      </c>
      <c r="O1655" t="s">
        <v>5986</v>
      </c>
      <c r="P1655" t="s">
        <v>5979</v>
      </c>
      <c r="Q1655" t="s">
        <v>5987</v>
      </c>
      <c r="R1655">
        <v>500</v>
      </c>
      <c r="S1655">
        <v>750</v>
      </c>
      <c r="T1655">
        <v>0.33329999999999999</v>
      </c>
      <c r="U1655" t="s">
        <v>5920</v>
      </c>
      <c r="V1655">
        <v>24</v>
      </c>
      <c r="W1655" s="1">
        <v>45007</v>
      </c>
      <c r="X1655" t="s">
        <v>5894</v>
      </c>
      <c r="Y1655">
        <v>294</v>
      </c>
      <c r="Z1655">
        <v>81</v>
      </c>
      <c r="AA1655">
        <v>264</v>
      </c>
      <c r="AB1655">
        <v>82</v>
      </c>
      <c r="AC1655">
        <v>10</v>
      </c>
      <c r="AD1655">
        <v>41000</v>
      </c>
      <c r="AE1655" t="s">
        <v>6025</v>
      </c>
      <c r="AF1655" s="1">
        <v>46203</v>
      </c>
      <c r="AG1655" t="s">
        <v>6358</v>
      </c>
      <c r="AH1655" t="s">
        <v>6035</v>
      </c>
      <c r="AI1655" t="s">
        <v>6028</v>
      </c>
      <c r="AJ1655" t="s">
        <v>6924</v>
      </c>
      <c r="AK1655">
        <v>1500</v>
      </c>
      <c r="AL1655">
        <v>186.75</v>
      </c>
      <c r="AM1655">
        <v>1313.25</v>
      </c>
      <c r="AN1655">
        <v>1000</v>
      </c>
      <c r="AO1655">
        <v>313.25</v>
      </c>
      <c r="AP1655">
        <v>0.23849999999999999</v>
      </c>
    </row>
    <row r="1656" spans="1:42" hidden="1" x14ac:dyDescent="0.35">
      <c r="A1656" t="s">
        <v>2499</v>
      </c>
      <c r="B1656" s="1">
        <v>45489</v>
      </c>
      <c r="C1656" t="s">
        <v>2129</v>
      </c>
      <c r="D1656" t="s">
        <v>95</v>
      </c>
      <c r="E1656">
        <v>2</v>
      </c>
      <c r="F1656" t="s">
        <v>66</v>
      </c>
      <c r="G1656" t="s">
        <v>16</v>
      </c>
      <c r="H1656" t="s">
        <v>17</v>
      </c>
      <c r="I1656" t="s">
        <v>18</v>
      </c>
      <c r="J1656" t="s">
        <v>97</v>
      </c>
      <c r="K1656">
        <v>2024</v>
      </c>
      <c r="L1656" t="s">
        <v>60</v>
      </c>
      <c r="M1656" t="s">
        <v>5948</v>
      </c>
      <c r="N1656" t="s">
        <v>5949</v>
      </c>
      <c r="O1656" t="s">
        <v>5950</v>
      </c>
      <c r="P1656" t="s">
        <v>5951</v>
      </c>
      <c r="Q1656" t="s">
        <v>5952</v>
      </c>
      <c r="R1656">
        <v>2900</v>
      </c>
      <c r="S1656">
        <v>3800</v>
      </c>
      <c r="T1656">
        <v>0.23680000000000001</v>
      </c>
      <c r="U1656" t="s">
        <v>5940</v>
      </c>
      <c r="V1656">
        <v>12</v>
      </c>
      <c r="W1656" s="1">
        <v>45359</v>
      </c>
      <c r="X1656" t="s">
        <v>5894</v>
      </c>
      <c r="Y1656">
        <v>220</v>
      </c>
      <c r="Z1656">
        <v>49</v>
      </c>
      <c r="AA1656">
        <v>227</v>
      </c>
      <c r="AB1656">
        <v>23</v>
      </c>
      <c r="AC1656">
        <v>10</v>
      </c>
      <c r="AD1656">
        <v>66700</v>
      </c>
      <c r="AE1656" t="s">
        <v>6025</v>
      </c>
      <c r="AF1656" s="1">
        <v>46203</v>
      </c>
      <c r="AG1656" t="s">
        <v>6729</v>
      </c>
      <c r="AH1656" t="s">
        <v>6027</v>
      </c>
      <c r="AI1656" t="s">
        <v>6028</v>
      </c>
      <c r="AJ1656" t="s">
        <v>6925</v>
      </c>
      <c r="AK1656">
        <v>7600</v>
      </c>
      <c r="AL1656">
        <v>69.16</v>
      </c>
      <c r="AM1656">
        <v>7530.84</v>
      </c>
      <c r="AN1656">
        <v>5800</v>
      </c>
      <c r="AO1656">
        <v>1730.84</v>
      </c>
      <c r="AP1656">
        <v>0.2298</v>
      </c>
    </row>
    <row r="1657" spans="1:42" hidden="1" x14ac:dyDescent="0.35">
      <c r="A1657" t="s">
        <v>2500</v>
      </c>
      <c r="B1657" s="1">
        <v>45485</v>
      </c>
      <c r="C1657" t="s">
        <v>798</v>
      </c>
      <c r="D1657" t="s">
        <v>100</v>
      </c>
      <c r="E1657">
        <v>1</v>
      </c>
      <c r="F1657" t="s">
        <v>58</v>
      </c>
      <c r="G1657" t="s">
        <v>67</v>
      </c>
      <c r="H1657" t="s">
        <v>25</v>
      </c>
      <c r="I1657" t="s">
        <v>33</v>
      </c>
      <c r="J1657" t="s">
        <v>97</v>
      </c>
      <c r="K1657">
        <v>2024</v>
      </c>
      <c r="L1657" t="s">
        <v>60</v>
      </c>
      <c r="M1657" t="s">
        <v>5941</v>
      </c>
      <c r="N1657" t="s">
        <v>5931</v>
      </c>
      <c r="O1657" t="s">
        <v>5942</v>
      </c>
      <c r="P1657" t="s">
        <v>5938</v>
      </c>
      <c r="Q1657" t="s">
        <v>5943</v>
      </c>
      <c r="R1657">
        <v>9800</v>
      </c>
      <c r="S1657">
        <v>12500</v>
      </c>
      <c r="T1657">
        <v>0.216</v>
      </c>
      <c r="U1657" t="s">
        <v>5940</v>
      </c>
      <c r="V1657">
        <v>6</v>
      </c>
      <c r="W1657" s="1">
        <v>45383</v>
      </c>
      <c r="X1657" t="s">
        <v>5894</v>
      </c>
      <c r="Y1657">
        <v>102</v>
      </c>
      <c r="Z1657">
        <v>94</v>
      </c>
      <c r="AA1657">
        <v>142</v>
      </c>
      <c r="AB1657">
        <v>76</v>
      </c>
      <c r="AC1657">
        <v>10</v>
      </c>
      <c r="AD1657">
        <v>744800</v>
      </c>
      <c r="AE1657" t="s">
        <v>6025</v>
      </c>
      <c r="AF1657" s="1">
        <v>46203</v>
      </c>
      <c r="AG1657" t="s">
        <v>6444</v>
      </c>
      <c r="AH1657" t="s">
        <v>6027</v>
      </c>
      <c r="AI1657" t="s">
        <v>6028</v>
      </c>
      <c r="AJ1657" t="s">
        <v>6925</v>
      </c>
      <c r="AK1657">
        <v>12500</v>
      </c>
      <c r="AL1657">
        <v>1082.5</v>
      </c>
      <c r="AM1657">
        <v>11417.5</v>
      </c>
      <c r="AN1657">
        <v>9800</v>
      </c>
      <c r="AO1657">
        <v>1617.5</v>
      </c>
      <c r="AP1657">
        <v>0.14169999999999999</v>
      </c>
    </row>
    <row r="1658" spans="1:42" hidden="1" x14ac:dyDescent="0.35">
      <c r="A1658" t="s">
        <v>2501</v>
      </c>
      <c r="B1658" s="1">
        <v>45492</v>
      </c>
      <c r="C1658" t="s">
        <v>407</v>
      </c>
      <c r="D1658" t="s">
        <v>173</v>
      </c>
      <c r="E1658">
        <v>1</v>
      </c>
      <c r="F1658" t="s">
        <v>48</v>
      </c>
      <c r="G1658" t="s">
        <v>16</v>
      </c>
      <c r="H1658" t="s">
        <v>32</v>
      </c>
      <c r="I1658" t="s">
        <v>18</v>
      </c>
      <c r="J1658" t="s">
        <v>97</v>
      </c>
      <c r="K1658">
        <v>2024</v>
      </c>
      <c r="L1658" t="s">
        <v>60</v>
      </c>
      <c r="M1658" t="s">
        <v>5904</v>
      </c>
      <c r="N1658" t="s">
        <v>5889</v>
      </c>
      <c r="O1658" t="s">
        <v>5898</v>
      </c>
      <c r="P1658" t="s">
        <v>5899</v>
      </c>
      <c r="Q1658" t="s">
        <v>5905</v>
      </c>
      <c r="R1658">
        <v>12500</v>
      </c>
      <c r="S1658">
        <v>15500</v>
      </c>
      <c r="T1658">
        <v>0.19350000000000001</v>
      </c>
      <c r="U1658" t="s">
        <v>5901</v>
      </c>
      <c r="V1658">
        <v>12</v>
      </c>
      <c r="W1658" s="1">
        <v>45140</v>
      </c>
      <c r="X1658" t="s">
        <v>5894</v>
      </c>
      <c r="Y1658">
        <v>313</v>
      </c>
      <c r="Z1658">
        <v>58</v>
      </c>
      <c r="AA1658">
        <v>294</v>
      </c>
      <c r="AB1658">
        <v>65</v>
      </c>
      <c r="AC1658">
        <v>10</v>
      </c>
      <c r="AD1658">
        <v>812500</v>
      </c>
      <c r="AE1658" t="s">
        <v>6025</v>
      </c>
      <c r="AF1658" s="1">
        <v>46203</v>
      </c>
      <c r="AG1658" t="s">
        <v>6237</v>
      </c>
      <c r="AH1658" t="s">
        <v>6027</v>
      </c>
      <c r="AI1658" t="s">
        <v>6028</v>
      </c>
      <c r="AJ1658" t="s">
        <v>6925</v>
      </c>
      <c r="AK1658">
        <v>15500</v>
      </c>
      <c r="AL1658">
        <v>2092.5</v>
      </c>
      <c r="AM1658">
        <v>13407.5</v>
      </c>
      <c r="AN1658">
        <v>12500</v>
      </c>
      <c r="AO1658">
        <v>907.5</v>
      </c>
      <c r="AP1658">
        <v>6.7699999999999996E-2</v>
      </c>
    </row>
    <row r="1659" spans="1:42" hidden="1" x14ac:dyDescent="0.35">
      <c r="A1659" t="s">
        <v>2502</v>
      </c>
      <c r="B1659" s="1">
        <v>45497</v>
      </c>
      <c r="C1659" t="s">
        <v>2040</v>
      </c>
      <c r="D1659" t="s">
        <v>82</v>
      </c>
      <c r="E1659">
        <v>1</v>
      </c>
      <c r="F1659" t="s">
        <v>58</v>
      </c>
      <c r="G1659" t="s">
        <v>16</v>
      </c>
      <c r="H1659" t="s">
        <v>32</v>
      </c>
      <c r="I1659" t="s">
        <v>18</v>
      </c>
      <c r="J1659" t="s">
        <v>97</v>
      </c>
      <c r="K1659">
        <v>2024</v>
      </c>
      <c r="L1659" t="s">
        <v>60</v>
      </c>
      <c r="M1659" t="s">
        <v>5895</v>
      </c>
      <c r="N1659" t="s">
        <v>5889</v>
      </c>
      <c r="O1659" t="s">
        <v>5890</v>
      </c>
      <c r="P1659" t="s">
        <v>5891</v>
      </c>
      <c r="Q1659" t="s">
        <v>5896</v>
      </c>
      <c r="R1659">
        <v>78000</v>
      </c>
      <c r="S1659">
        <v>95000</v>
      </c>
      <c r="T1659">
        <v>0.1789</v>
      </c>
      <c r="U1659" t="s">
        <v>5893</v>
      </c>
      <c r="V1659">
        <v>12</v>
      </c>
      <c r="W1659" s="1">
        <v>45187</v>
      </c>
      <c r="X1659" t="s">
        <v>5894</v>
      </c>
      <c r="Y1659">
        <v>351</v>
      </c>
      <c r="Z1659">
        <v>112</v>
      </c>
      <c r="AA1659">
        <v>335</v>
      </c>
      <c r="AB1659">
        <v>32</v>
      </c>
      <c r="AC1659">
        <v>10</v>
      </c>
      <c r="AD1659">
        <v>2496000</v>
      </c>
      <c r="AE1659" t="s">
        <v>6025</v>
      </c>
      <c r="AF1659" s="1">
        <v>46203</v>
      </c>
      <c r="AG1659" t="s">
        <v>6709</v>
      </c>
      <c r="AH1659" t="s">
        <v>6035</v>
      </c>
      <c r="AI1659" t="s">
        <v>6028</v>
      </c>
      <c r="AJ1659" t="s">
        <v>6925</v>
      </c>
      <c r="AK1659">
        <v>95000</v>
      </c>
      <c r="AL1659">
        <v>5766.5</v>
      </c>
      <c r="AM1659">
        <v>89233.5</v>
      </c>
      <c r="AN1659">
        <v>78000</v>
      </c>
      <c r="AO1659">
        <v>11233.5</v>
      </c>
      <c r="AP1659">
        <v>0.12590000000000001</v>
      </c>
    </row>
    <row r="1660" spans="1:42" x14ac:dyDescent="0.35">
      <c r="A1660" t="s">
        <v>2503</v>
      </c>
      <c r="B1660" s="1">
        <v>45523</v>
      </c>
      <c r="C1660" t="s">
        <v>566</v>
      </c>
      <c r="D1660" t="s">
        <v>195</v>
      </c>
      <c r="E1660">
        <v>2</v>
      </c>
      <c r="F1660" t="s">
        <v>48</v>
      </c>
      <c r="G1660" t="s">
        <v>16</v>
      </c>
      <c r="H1660" t="s">
        <v>32</v>
      </c>
      <c r="I1660" t="s">
        <v>33</v>
      </c>
      <c r="J1660" t="s">
        <v>59</v>
      </c>
      <c r="K1660">
        <v>2024</v>
      </c>
      <c r="L1660" t="s">
        <v>60</v>
      </c>
      <c r="M1660" t="s">
        <v>5912</v>
      </c>
      <c r="N1660" t="s">
        <v>5913</v>
      </c>
      <c r="O1660" t="s">
        <v>5914</v>
      </c>
      <c r="P1660" t="s">
        <v>5891</v>
      </c>
      <c r="Q1660" t="s">
        <v>5915</v>
      </c>
      <c r="R1660">
        <v>125000</v>
      </c>
      <c r="S1660">
        <v>148000</v>
      </c>
      <c r="T1660">
        <v>0.15540000000000001</v>
      </c>
      <c r="U1660" t="s">
        <v>5893</v>
      </c>
      <c r="V1660">
        <v>12</v>
      </c>
      <c r="W1660" s="1">
        <v>44787</v>
      </c>
      <c r="X1660" t="s">
        <v>5894</v>
      </c>
      <c r="Y1660">
        <v>168</v>
      </c>
      <c r="Z1660">
        <v>62</v>
      </c>
      <c r="AA1660">
        <v>271</v>
      </c>
      <c r="AB1660">
        <v>0</v>
      </c>
      <c r="AC1660">
        <v>10</v>
      </c>
      <c r="AD1660">
        <v>0</v>
      </c>
      <c r="AE1660" t="s">
        <v>6029</v>
      </c>
      <c r="AF1660" s="1">
        <v>46203</v>
      </c>
      <c r="AG1660" t="s">
        <v>6341</v>
      </c>
      <c r="AH1660" t="s">
        <v>6027</v>
      </c>
      <c r="AI1660" t="s">
        <v>6028</v>
      </c>
      <c r="AJ1660" t="s">
        <v>6925</v>
      </c>
      <c r="AK1660">
        <v>296000</v>
      </c>
      <c r="AL1660">
        <v>38006.400000000001</v>
      </c>
      <c r="AM1660">
        <v>257993.60000000001</v>
      </c>
      <c r="AN1660">
        <v>250000</v>
      </c>
      <c r="AO1660">
        <v>7993.6</v>
      </c>
      <c r="AP1660">
        <v>3.1E-2</v>
      </c>
    </row>
    <row r="1661" spans="1:42" hidden="1" x14ac:dyDescent="0.35">
      <c r="A1661" t="s">
        <v>2504</v>
      </c>
      <c r="B1661" s="1">
        <v>45468</v>
      </c>
      <c r="C1661" t="s">
        <v>686</v>
      </c>
      <c r="D1661" t="s">
        <v>205</v>
      </c>
      <c r="E1661">
        <v>5</v>
      </c>
      <c r="F1661" t="s">
        <v>58</v>
      </c>
      <c r="G1661" t="s">
        <v>31</v>
      </c>
      <c r="H1661" t="s">
        <v>17</v>
      </c>
      <c r="I1661" t="s">
        <v>43</v>
      </c>
      <c r="J1661" t="s">
        <v>34</v>
      </c>
      <c r="K1661">
        <v>2024</v>
      </c>
      <c r="L1661" t="s">
        <v>35</v>
      </c>
      <c r="M1661" t="s">
        <v>6003</v>
      </c>
      <c r="N1661" t="s">
        <v>5989</v>
      </c>
      <c r="O1661" t="s">
        <v>6004</v>
      </c>
      <c r="P1661" t="s">
        <v>6005</v>
      </c>
      <c r="Q1661" t="s">
        <v>6006</v>
      </c>
      <c r="R1661">
        <v>420</v>
      </c>
      <c r="S1661">
        <v>650</v>
      </c>
      <c r="T1661">
        <v>0.3538</v>
      </c>
      <c r="U1661" t="s">
        <v>5909</v>
      </c>
      <c r="V1661">
        <v>6</v>
      </c>
      <c r="W1661" s="1">
        <v>45071</v>
      </c>
      <c r="X1661" t="s">
        <v>5894</v>
      </c>
      <c r="Y1661">
        <v>160</v>
      </c>
      <c r="Z1661">
        <v>85</v>
      </c>
      <c r="AA1661">
        <v>167</v>
      </c>
      <c r="AB1661">
        <v>56</v>
      </c>
      <c r="AC1661">
        <v>10</v>
      </c>
      <c r="AD1661">
        <v>23520</v>
      </c>
      <c r="AE1661" t="s">
        <v>6025</v>
      </c>
      <c r="AF1661" s="1">
        <v>46203</v>
      </c>
      <c r="AG1661" t="s">
        <v>6401</v>
      </c>
      <c r="AH1661" t="s">
        <v>6035</v>
      </c>
      <c r="AI1661" t="s">
        <v>6028</v>
      </c>
      <c r="AJ1661" t="s">
        <v>6924</v>
      </c>
      <c r="AK1661">
        <v>3250</v>
      </c>
      <c r="AL1661">
        <v>22.75</v>
      </c>
      <c r="AM1661">
        <v>3227.25</v>
      </c>
      <c r="AN1661">
        <v>2100</v>
      </c>
      <c r="AO1661">
        <v>1127.25</v>
      </c>
      <c r="AP1661">
        <v>0.3493</v>
      </c>
    </row>
    <row r="1662" spans="1:42" hidden="1" x14ac:dyDescent="0.35">
      <c r="A1662" t="s">
        <v>2505</v>
      </c>
      <c r="B1662" s="1">
        <v>45628</v>
      </c>
      <c r="C1662" t="s">
        <v>379</v>
      </c>
      <c r="D1662" t="s">
        <v>95</v>
      </c>
      <c r="E1662">
        <v>1</v>
      </c>
      <c r="F1662" t="s">
        <v>30</v>
      </c>
      <c r="G1662" t="s">
        <v>79</v>
      </c>
      <c r="H1662" t="s">
        <v>32</v>
      </c>
      <c r="I1662" t="s">
        <v>43</v>
      </c>
      <c r="J1662" t="s">
        <v>155</v>
      </c>
      <c r="K1662">
        <v>2024</v>
      </c>
      <c r="L1662" t="s">
        <v>51</v>
      </c>
      <c r="M1662" t="s">
        <v>5948</v>
      </c>
      <c r="N1662" t="s">
        <v>5949</v>
      </c>
      <c r="O1662" t="s">
        <v>5950</v>
      </c>
      <c r="P1662" t="s">
        <v>5951</v>
      </c>
      <c r="Q1662" t="s">
        <v>5952</v>
      </c>
      <c r="R1662">
        <v>2900</v>
      </c>
      <c r="S1662">
        <v>3800</v>
      </c>
      <c r="T1662">
        <v>0.23680000000000001</v>
      </c>
      <c r="U1662" t="s">
        <v>5940</v>
      </c>
      <c r="V1662">
        <v>12</v>
      </c>
      <c r="W1662" s="1">
        <v>45359</v>
      </c>
      <c r="X1662" t="s">
        <v>5894</v>
      </c>
      <c r="Y1662">
        <v>220</v>
      </c>
      <c r="Z1662">
        <v>49</v>
      </c>
      <c r="AA1662">
        <v>227</v>
      </c>
      <c r="AB1662">
        <v>23</v>
      </c>
      <c r="AC1662">
        <v>10</v>
      </c>
      <c r="AD1662">
        <v>66700</v>
      </c>
      <c r="AE1662" t="s">
        <v>6025</v>
      </c>
      <c r="AF1662" s="1">
        <v>46203</v>
      </c>
      <c r="AG1662" t="s">
        <v>6244</v>
      </c>
      <c r="AH1662" t="s">
        <v>6027</v>
      </c>
      <c r="AI1662" t="s">
        <v>6028</v>
      </c>
      <c r="AJ1662" t="s">
        <v>6925</v>
      </c>
      <c r="AK1662">
        <v>3800</v>
      </c>
      <c r="AL1662">
        <v>481.46</v>
      </c>
      <c r="AM1662">
        <v>3318.54</v>
      </c>
      <c r="AN1662">
        <v>2900</v>
      </c>
      <c r="AO1662">
        <v>418.54</v>
      </c>
      <c r="AP1662">
        <v>0.12609999999999999</v>
      </c>
    </row>
    <row r="1663" spans="1:42" hidden="1" x14ac:dyDescent="0.35">
      <c r="A1663" t="s">
        <v>2506</v>
      </c>
      <c r="B1663" s="1">
        <v>45429</v>
      </c>
      <c r="C1663" t="s">
        <v>846</v>
      </c>
      <c r="D1663" t="s">
        <v>23</v>
      </c>
      <c r="E1663">
        <v>1</v>
      </c>
      <c r="F1663" t="s">
        <v>48</v>
      </c>
      <c r="G1663" t="s">
        <v>31</v>
      </c>
      <c r="H1663" t="s">
        <v>25</v>
      </c>
      <c r="I1663" t="s">
        <v>33</v>
      </c>
      <c r="J1663" t="s">
        <v>75</v>
      </c>
      <c r="K1663">
        <v>2024</v>
      </c>
      <c r="L1663" t="s">
        <v>35</v>
      </c>
      <c r="M1663" t="s">
        <v>5921</v>
      </c>
      <c r="N1663" t="s">
        <v>5913</v>
      </c>
      <c r="O1663" t="s">
        <v>5917</v>
      </c>
      <c r="P1663" t="s">
        <v>5922</v>
      </c>
      <c r="Q1663" t="s">
        <v>5923</v>
      </c>
      <c r="R1663">
        <v>57000</v>
      </c>
      <c r="S1663">
        <v>69000</v>
      </c>
      <c r="T1663">
        <v>0.1739</v>
      </c>
      <c r="U1663" t="s">
        <v>5920</v>
      </c>
      <c r="V1663">
        <v>12</v>
      </c>
      <c r="W1663" s="1">
        <v>44862</v>
      </c>
      <c r="X1663" t="s">
        <v>5894</v>
      </c>
      <c r="Y1663">
        <v>244</v>
      </c>
      <c r="Z1663">
        <v>55</v>
      </c>
      <c r="AA1663">
        <v>276</v>
      </c>
      <c r="AB1663">
        <v>9</v>
      </c>
      <c r="AC1663">
        <v>10</v>
      </c>
      <c r="AD1663">
        <v>513000</v>
      </c>
      <c r="AE1663" t="s">
        <v>6025</v>
      </c>
      <c r="AF1663" s="1">
        <v>46203</v>
      </c>
      <c r="AG1663" t="s">
        <v>6231</v>
      </c>
      <c r="AH1663" t="s">
        <v>6027</v>
      </c>
      <c r="AI1663" t="s">
        <v>6028</v>
      </c>
      <c r="AJ1663" t="s">
        <v>6924</v>
      </c>
      <c r="AK1663">
        <v>69000</v>
      </c>
      <c r="AL1663">
        <v>10336.200000000001</v>
      </c>
      <c r="AM1663">
        <v>58663.8</v>
      </c>
      <c r="AN1663">
        <v>57000</v>
      </c>
      <c r="AO1663">
        <v>1663.8</v>
      </c>
      <c r="AP1663">
        <v>2.8400000000000002E-2</v>
      </c>
    </row>
    <row r="1664" spans="1:42" hidden="1" x14ac:dyDescent="0.35">
      <c r="A1664" t="s">
        <v>2507</v>
      </c>
      <c r="B1664" s="1">
        <v>45378</v>
      </c>
      <c r="C1664" t="s">
        <v>547</v>
      </c>
      <c r="D1664" t="s">
        <v>95</v>
      </c>
      <c r="E1664">
        <v>2</v>
      </c>
      <c r="F1664" t="s">
        <v>128</v>
      </c>
      <c r="G1664" t="s">
        <v>16</v>
      </c>
      <c r="H1664" t="s">
        <v>17</v>
      </c>
      <c r="I1664" t="s">
        <v>43</v>
      </c>
      <c r="J1664" t="s">
        <v>39</v>
      </c>
      <c r="K1664">
        <v>2024</v>
      </c>
      <c r="L1664" t="s">
        <v>20</v>
      </c>
      <c r="M1664" t="s">
        <v>5948</v>
      </c>
      <c r="N1664" t="s">
        <v>5949</v>
      </c>
      <c r="O1664" t="s">
        <v>5950</v>
      </c>
      <c r="P1664" t="s">
        <v>5951</v>
      </c>
      <c r="Q1664" t="s">
        <v>5952</v>
      </c>
      <c r="R1664">
        <v>2900</v>
      </c>
      <c r="S1664">
        <v>3800</v>
      </c>
      <c r="T1664">
        <v>0.23680000000000001</v>
      </c>
      <c r="U1664" t="s">
        <v>5940</v>
      </c>
      <c r="V1664">
        <v>12</v>
      </c>
      <c r="W1664" s="1">
        <v>45359</v>
      </c>
      <c r="X1664" t="s">
        <v>5894</v>
      </c>
      <c r="Y1664">
        <v>220</v>
      </c>
      <c r="Z1664">
        <v>49</v>
      </c>
      <c r="AA1664">
        <v>227</v>
      </c>
      <c r="AB1664">
        <v>23</v>
      </c>
      <c r="AC1664">
        <v>10</v>
      </c>
      <c r="AD1664">
        <v>66700</v>
      </c>
      <c r="AE1664" t="s">
        <v>6025</v>
      </c>
      <c r="AF1664" s="1">
        <v>46203</v>
      </c>
      <c r="AG1664" t="s">
        <v>6332</v>
      </c>
      <c r="AH1664" t="s">
        <v>6027</v>
      </c>
      <c r="AI1664" t="s">
        <v>6028</v>
      </c>
      <c r="AJ1664" t="s">
        <v>6924</v>
      </c>
      <c r="AK1664">
        <v>7600</v>
      </c>
      <c r="AL1664">
        <v>65.36</v>
      </c>
      <c r="AM1664">
        <v>7534.64</v>
      </c>
      <c r="AN1664">
        <v>5800</v>
      </c>
      <c r="AO1664">
        <v>1734.64</v>
      </c>
      <c r="AP1664">
        <v>0.23019999999999999</v>
      </c>
    </row>
    <row r="1665" spans="1:42" hidden="1" x14ac:dyDescent="0.35">
      <c r="A1665" t="s">
        <v>2508</v>
      </c>
      <c r="B1665" s="1">
        <v>45603</v>
      </c>
      <c r="C1665" t="s">
        <v>161</v>
      </c>
      <c r="D1665" t="s">
        <v>208</v>
      </c>
      <c r="E1665">
        <v>1</v>
      </c>
      <c r="F1665" t="s">
        <v>48</v>
      </c>
      <c r="G1665" t="s">
        <v>31</v>
      </c>
      <c r="H1665" t="s">
        <v>32</v>
      </c>
      <c r="I1665" t="s">
        <v>33</v>
      </c>
      <c r="J1665" t="s">
        <v>50</v>
      </c>
      <c r="K1665">
        <v>2024</v>
      </c>
      <c r="L1665" t="s">
        <v>51</v>
      </c>
      <c r="M1665" t="s">
        <v>5910</v>
      </c>
      <c r="N1665" t="s">
        <v>5889</v>
      </c>
      <c r="O1665" t="s">
        <v>5898</v>
      </c>
      <c r="P1665" t="s">
        <v>5907</v>
      </c>
      <c r="Q1665" t="s">
        <v>5911</v>
      </c>
      <c r="R1665">
        <v>10500</v>
      </c>
      <c r="S1665">
        <v>13000</v>
      </c>
      <c r="T1665">
        <v>0.1923</v>
      </c>
      <c r="U1665" t="s">
        <v>5909</v>
      </c>
      <c r="V1665">
        <v>12</v>
      </c>
      <c r="W1665" s="1">
        <v>45395</v>
      </c>
      <c r="X1665" t="s">
        <v>5894</v>
      </c>
      <c r="Y1665">
        <v>256</v>
      </c>
      <c r="Z1665">
        <v>119</v>
      </c>
      <c r="AA1665">
        <v>288</v>
      </c>
      <c r="AB1665">
        <v>32</v>
      </c>
      <c r="AC1665">
        <v>10</v>
      </c>
      <c r="AD1665">
        <v>336000</v>
      </c>
      <c r="AE1665" t="s">
        <v>6025</v>
      </c>
      <c r="AF1665" s="1">
        <v>46203</v>
      </c>
      <c r="AG1665" t="s">
        <v>6098</v>
      </c>
      <c r="AH1665" t="s">
        <v>6035</v>
      </c>
      <c r="AI1665" t="s">
        <v>6028</v>
      </c>
      <c r="AJ1665" t="s">
        <v>6925</v>
      </c>
      <c r="AK1665">
        <v>13000</v>
      </c>
      <c r="AL1665">
        <v>1768</v>
      </c>
      <c r="AM1665">
        <v>11232</v>
      </c>
      <c r="AN1665">
        <v>10500</v>
      </c>
      <c r="AO1665">
        <v>732</v>
      </c>
      <c r="AP1665">
        <v>6.5199999999999994E-2</v>
      </c>
    </row>
    <row r="1666" spans="1:42" hidden="1" x14ac:dyDescent="0.35">
      <c r="A1666" t="s">
        <v>2509</v>
      </c>
      <c r="B1666" s="1">
        <v>45454</v>
      </c>
      <c r="C1666" t="s">
        <v>1293</v>
      </c>
      <c r="D1666" t="s">
        <v>208</v>
      </c>
      <c r="E1666">
        <v>1</v>
      </c>
      <c r="F1666" t="s">
        <v>48</v>
      </c>
      <c r="G1666" t="s">
        <v>16</v>
      </c>
      <c r="H1666" t="s">
        <v>17</v>
      </c>
      <c r="I1666" t="s">
        <v>18</v>
      </c>
      <c r="J1666" t="s">
        <v>34</v>
      </c>
      <c r="K1666">
        <v>2024</v>
      </c>
      <c r="L1666" t="s">
        <v>35</v>
      </c>
      <c r="M1666" t="s">
        <v>5910</v>
      </c>
      <c r="N1666" t="s">
        <v>5889</v>
      </c>
      <c r="O1666" t="s">
        <v>5898</v>
      </c>
      <c r="P1666" t="s">
        <v>5907</v>
      </c>
      <c r="Q1666" t="s">
        <v>5911</v>
      </c>
      <c r="R1666">
        <v>10500</v>
      </c>
      <c r="S1666">
        <v>13000</v>
      </c>
      <c r="T1666">
        <v>0.1923</v>
      </c>
      <c r="U1666" t="s">
        <v>5909</v>
      </c>
      <c r="V1666">
        <v>12</v>
      </c>
      <c r="W1666" s="1">
        <v>45395</v>
      </c>
      <c r="X1666" t="s">
        <v>5894</v>
      </c>
      <c r="Y1666">
        <v>256</v>
      </c>
      <c r="Z1666">
        <v>119</v>
      </c>
      <c r="AA1666">
        <v>288</v>
      </c>
      <c r="AB1666">
        <v>32</v>
      </c>
      <c r="AC1666">
        <v>10</v>
      </c>
      <c r="AD1666">
        <v>336000</v>
      </c>
      <c r="AE1666" t="s">
        <v>6025</v>
      </c>
      <c r="AF1666" s="1">
        <v>46203</v>
      </c>
      <c r="AG1666" t="s">
        <v>6563</v>
      </c>
      <c r="AH1666" t="s">
        <v>6027</v>
      </c>
      <c r="AI1666" t="s">
        <v>6028</v>
      </c>
      <c r="AJ1666" t="s">
        <v>6924</v>
      </c>
      <c r="AK1666">
        <v>13000</v>
      </c>
      <c r="AL1666">
        <v>1383.2</v>
      </c>
      <c r="AM1666">
        <v>11616.8</v>
      </c>
      <c r="AN1666">
        <v>10500</v>
      </c>
      <c r="AO1666">
        <v>1116.8</v>
      </c>
      <c r="AP1666">
        <v>9.6100000000000005E-2</v>
      </c>
    </row>
    <row r="1667" spans="1:42" hidden="1" x14ac:dyDescent="0.35">
      <c r="A1667" t="s">
        <v>2510</v>
      </c>
      <c r="B1667" s="1">
        <v>45608</v>
      </c>
      <c r="C1667" t="s">
        <v>254</v>
      </c>
      <c r="D1667" t="s">
        <v>23</v>
      </c>
      <c r="E1667">
        <v>4</v>
      </c>
      <c r="F1667" t="s">
        <v>48</v>
      </c>
      <c r="G1667" t="s">
        <v>31</v>
      </c>
      <c r="H1667" t="s">
        <v>17</v>
      </c>
      <c r="I1667" t="s">
        <v>18</v>
      </c>
      <c r="J1667" t="s">
        <v>50</v>
      </c>
      <c r="K1667">
        <v>2024</v>
      </c>
      <c r="L1667" t="s">
        <v>51</v>
      </c>
      <c r="M1667" t="s">
        <v>5921</v>
      </c>
      <c r="N1667" t="s">
        <v>5913</v>
      </c>
      <c r="O1667" t="s">
        <v>5917</v>
      </c>
      <c r="P1667" t="s">
        <v>5922</v>
      </c>
      <c r="Q1667" t="s">
        <v>5923</v>
      </c>
      <c r="R1667">
        <v>57000</v>
      </c>
      <c r="S1667">
        <v>69000</v>
      </c>
      <c r="T1667">
        <v>0.1739</v>
      </c>
      <c r="U1667" t="s">
        <v>5920</v>
      </c>
      <c r="V1667">
        <v>12</v>
      </c>
      <c r="W1667" s="1">
        <v>44862</v>
      </c>
      <c r="X1667" t="s">
        <v>5894</v>
      </c>
      <c r="Y1667">
        <v>244</v>
      </c>
      <c r="Z1667">
        <v>55</v>
      </c>
      <c r="AA1667">
        <v>276</v>
      </c>
      <c r="AB1667">
        <v>9</v>
      </c>
      <c r="AC1667">
        <v>10</v>
      </c>
      <c r="AD1667">
        <v>513000</v>
      </c>
      <c r="AE1667" t="s">
        <v>6025</v>
      </c>
      <c r="AF1667" s="1">
        <v>46203</v>
      </c>
      <c r="AG1667" t="s">
        <v>6155</v>
      </c>
      <c r="AH1667" t="s">
        <v>6035</v>
      </c>
      <c r="AI1667" t="s">
        <v>6028</v>
      </c>
      <c r="AJ1667" t="s">
        <v>6925</v>
      </c>
      <c r="AK1667">
        <v>276000</v>
      </c>
      <c r="AL1667">
        <v>39744</v>
      </c>
      <c r="AM1667">
        <v>236256</v>
      </c>
      <c r="AN1667">
        <v>228000</v>
      </c>
      <c r="AO1667">
        <v>8256</v>
      </c>
      <c r="AP1667">
        <v>3.49E-2</v>
      </c>
    </row>
    <row r="1668" spans="1:42" hidden="1" x14ac:dyDescent="0.35">
      <c r="A1668" t="s">
        <v>2511</v>
      </c>
      <c r="B1668" s="1">
        <v>45433</v>
      </c>
      <c r="C1668" t="s">
        <v>761</v>
      </c>
      <c r="D1668" t="s">
        <v>108</v>
      </c>
      <c r="E1668">
        <v>1</v>
      </c>
      <c r="F1668" t="s">
        <v>48</v>
      </c>
      <c r="G1668" t="s">
        <v>96</v>
      </c>
      <c r="H1668" t="s">
        <v>25</v>
      </c>
      <c r="I1668" t="s">
        <v>26</v>
      </c>
      <c r="J1668" t="s">
        <v>75</v>
      </c>
      <c r="K1668">
        <v>2024</v>
      </c>
      <c r="L1668" t="s">
        <v>35</v>
      </c>
      <c r="M1668" t="s">
        <v>5977</v>
      </c>
      <c r="N1668" t="s">
        <v>5974</v>
      </c>
      <c r="O1668" t="s">
        <v>5978</v>
      </c>
      <c r="P1668" t="s">
        <v>5979</v>
      </c>
      <c r="Q1668" t="s">
        <v>5980</v>
      </c>
      <c r="R1668">
        <v>3000</v>
      </c>
      <c r="S1668">
        <v>3900</v>
      </c>
      <c r="T1668">
        <v>0.23080000000000001</v>
      </c>
      <c r="U1668" t="s">
        <v>5920</v>
      </c>
      <c r="V1668">
        <v>36</v>
      </c>
      <c r="W1668" s="1">
        <v>44816</v>
      </c>
      <c r="X1668" t="s">
        <v>5894</v>
      </c>
      <c r="Y1668">
        <v>237</v>
      </c>
      <c r="Z1668">
        <v>110</v>
      </c>
      <c r="AA1668">
        <v>240</v>
      </c>
      <c r="AB1668">
        <v>48</v>
      </c>
      <c r="AC1668">
        <v>10</v>
      </c>
      <c r="AD1668">
        <v>144000</v>
      </c>
      <c r="AE1668" t="s">
        <v>6025</v>
      </c>
      <c r="AF1668" s="1">
        <v>46203</v>
      </c>
      <c r="AG1668" t="s">
        <v>6431</v>
      </c>
      <c r="AH1668" t="s">
        <v>6035</v>
      </c>
      <c r="AI1668" t="s">
        <v>6028</v>
      </c>
      <c r="AJ1668" t="s">
        <v>6924</v>
      </c>
      <c r="AK1668">
        <v>3900</v>
      </c>
      <c r="AL1668">
        <v>27.3</v>
      </c>
      <c r="AM1668">
        <v>3872.7</v>
      </c>
      <c r="AN1668">
        <v>3000</v>
      </c>
      <c r="AO1668">
        <v>872.7</v>
      </c>
      <c r="AP1668">
        <v>0.2253</v>
      </c>
    </row>
    <row r="1669" spans="1:42" hidden="1" x14ac:dyDescent="0.35">
      <c r="A1669" t="s">
        <v>2512</v>
      </c>
      <c r="B1669" s="1">
        <v>45655</v>
      </c>
      <c r="C1669" t="s">
        <v>286</v>
      </c>
      <c r="D1669" t="s">
        <v>188</v>
      </c>
      <c r="E1669">
        <v>2</v>
      </c>
      <c r="F1669" t="s">
        <v>48</v>
      </c>
      <c r="G1669" t="s">
        <v>67</v>
      </c>
      <c r="H1669" t="s">
        <v>32</v>
      </c>
      <c r="I1669" t="s">
        <v>43</v>
      </c>
      <c r="J1669" t="s">
        <v>155</v>
      </c>
      <c r="K1669">
        <v>2024</v>
      </c>
      <c r="L1669" t="s">
        <v>51</v>
      </c>
      <c r="M1669" t="s">
        <v>5936</v>
      </c>
      <c r="N1669" t="s">
        <v>5931</v>
      </c>
      <c r="O1669" t="s">
        <v>5937</v>
      </c>
      <c r="P1669" t="s">
        <v>5938</v>
      </c>
      <c r="Q1669" t="s">
        <v>5939</v>
      </c>
      <c r="R1669">
        <v>3400</v>
      </c>
      <c r="S1669">
        <v>4500</v>
      </c>
      <c r="T1669">
        <v>0.24440000000000001</v>
      </c>
      <c r="U1669" t="s">
        <v>5940</v>
      </c>
      <c r="V1669">
        <v>6</v>
      </c>
      <c r="W1669" s="1">
        <v>45061</v>
      </c>
      <c r="X1669" t="s">
        <v>5894</v>
      </c>
      <c r="Y1669">
        <v>200</v>
      </c>
      <c r="Z1669">
        <v>91</v>
      </c>
      <c r="AA1669">
        <v>223</v>
      </c>
      <c r="AB1669">
        <v>18</v>
      </c>
      <c r="AC1669">
        <v>10</v>
      </c>
      <c r="AD1669">
        <v>61200</v>
      </c>
      <c r="AE1669" t="s">
        <v>6025</v>
      </c>
      <c r="AF1669" s="1">
        <v>46203</v>
      </c>
      <c r="AG1669" t="s">
        <v>6177</v>
      </c>
      <c r="AH1669" t="s">
        <v>6027</v>
      </c>
      <c r="AI1669" t="s">
        <v>6028</v>
      </c>
      <c r="AJ1669" t="s">
        <v>6925</v>
      </c>
      <c r="AK1669">
        <v>9000</v>
      </c>
      <c r="AL1669">
        <v>590.4</v>
      </c>
      <c r="AM1669">
        <v>8409.6</v>
      </c>
      <c r="AN1669">
        <v>6800</v>
      </c>
      <c r="AO1669">
        <v>1609.6</v>
      </c>
      <c r="AP1669">
        <v>0.19139999999999999</v>
      </c>
    </row>
    <row r="1670" spans="1:42" hidden="1" x14ac:dyDescent="0.35">
      <c r="A1670" t="s">
        <v>2513</v>
      </c>
      <c r="B1670" s="1">
        <v>45438</v>
      </c>
      <c r="C1670" t="s">
        <v>258</v>
      </c>
      <c r="D1670" t="s">
        <v>208</v>
      </c>
      <c r="E1670">
        <v>2</v>
      </c>
      <c r="F1670" t="s">
        <v>58</v>
      </c>
      <c r="G1670" t="s">
        <v>71</v>
      </c>
      <c r="H1670" t="s">
        <v>25</v>
      </c>
      <c r="I1670" t="s">
        <v>18</v>
      </c>
      <c r="J1670" t="s">
        <v>75</v>
      </c>
      <c r="K1670">
        <v>2024</v>
      </c>
      <c r="L1670" t="s">
        <v>35</v>
      </c>
      <c r="M1670" t="s">
        <v>5910</v>
      </c>
      <c r="N1670" t="s">
        <v>5889</v>
      </c>
      <c r="O1670" t="s">
        <v>5898</v>
      </c>
      <c r="P1670" t="s">
        <v>5907</v>
      </c>
      <c r="Q1670" t="s">
        <v>5911</v>
      </c>
      <c r="R1670">
        <v>10500</v>
      </c>
      <c r="S1670">
        <v>13000</v>
      </c>
      <c r="T1670">
        <v>0.1923</v>
      </c>
      <c r="U1670" t="s">
        <v>5909</v>
      </c>
      <c r="V1670">
        <v>12</v>
      </c>
      <c r="W1670" s="1">
        <v>45395</v>
      </c>
      <c r="X1670" t="s">
        <v>5894</v>
      </c>
      <c r="Y1670">
        <v>256</v>
      </c>
      <c r="Z1670">
        <v>119</v>
      </c>
      <c r="AA1670">
        <v>288</v>
      </c>
      <c r="AB1670">
        <v>32</v>
      </c>
      <c r="AC1670">
        <v>10</v>
      </c>
      <c r="AD1670">
        <v>336000</v>
      </c>
      <c r="AE1670" t="s">
        <v>6025</v>
      </c>
      <c r="AF1670" s="1">
        <v>46203</v>
      </c>
      <c r="AG1670" t="s">
        <v>6158</v>
      </c>
      <c r="AH1670" t="s">
        <v>6035</v>
      </c>
      <c r="AI1670" t="s">
        <v>6028</v>
      </c>
      <c r="AJ1670" t="s">
        <v>6924</v>
      </c>
      <c r="AK1670">
        <v>26000</v>
      </c>
      <c r="AL1670">
        <v>720.2</v>
      </c>
      <c r="AM1670">
        <v>25279.8</v>
      </c>
      <c r="AN1670">
        <v>21000</v>
      </c>
      <c r="AO1670">
        <v>4279.8</v>
      </c>
      <c r="AP1670">
        <v>0.16930000000000001</v>
      </c>
    </row>
    <row r="1671" spans="1:42" hidden="1" x14ac:dyDescent="0.35">
      <c r="A1671" t="s">
        <v>2514</v>
      </c>
      <c r="B1671" s="1">
        <v>45460</v>
      </c>
      <c r="C1671" t="s">
        <v>301</v>
      </c>
      <c r="D1671" t="s">
        <v>47</v>
      </c>
      <c r="E1671">
        <v>2</v>
      </c>
      <c r="F1671" t="s">
        <v>128</v>
      </c>
      <c r="G1671" t="s">
        <v>16</v>
      </c>
      <c r="H1671" t="s">
        <v>17</v>
      </c>
      <c r="I1671" t="s">
        <v>43</v>
      </c>
      <c r="J1671" t="s">
        <v>34</v>
      </c>
      <c r="K1671">
        <v>2024</v>
      </c>
      <c r="L1671" t="s">
        <v>35</v>
      </c>
      <c r="M1671" t="s">
        <v>5995</v>
      </c>
      <c r="N1671" t="s">
        <v>5989</v>
      </c>
      <c r="O1671" t="s">
        <v>5996</v>
      </c>
      <c r="P1671" t="s">
        <v>5997</v>
      </c>
      <c r="Q1671" t="s">
        <v>5998</v>
      </c>
      <c r="R1671">
        <v>280</v>
      </c>
      <c r="S1671">
        <v>450</v>
      </c>
      <c r="T1671">
        <v>0.37780000000000002</v>
      </c>
      <c r="U1671" t="s">
        <v>5909</v>
      </c>
      <c r="V1671">
        <v>6</v>
      </c>
      <c r="W1671" s="1">
        <v>45144</v>
      </c>
      <c r="X1671" t="s">
        <v>5894</v>
      </c>
      <c r="Y1671">
        <v>217</v>
      </c>
      <c r="Z1671">
        <v>86</v>
      </c>
      <c r="AA1671">
        <v>212</v>
      </c>
      <c r="AB1671">
        <v>73</v>
      </c>
      <c r="AC1671">
        <v>10</v>
      </c>
      <c r="AD1671">
        <v>20440</v>
      </c>
      <c r="AE1671" t="s">
        <v>6025</v>
      </c>
      <c r="AF1671" s="1">
        <v>46203</v>
      </c>
      <c r="AG1671" t="s">
        <v>6190</v>
      </c>
      <c r="AH1671" t="s">
        <v>6027</v>
      </c>
      <c r="AI1671" t="s">
        <v>6028</v>
      </c>
      <c r="AJ1671" t="s">
        <v>6924</v>
      </c>
      <c r="AK1671">
        <v>900</v>
      </c>
      <c r="AL1671">
        <v>68.22</v>
      </c>
      <c r="AM1671">
        <v>831.78</v>
      </c>
      <c r="AN1671">
        <v>560</v>
      </c>
      <c r="AO1671">
        <v>271.77999999999997</v>
      </c>
      <c r="AP1671">
        <v>0.32669999999999999</v>
      </c>
    </row>
    <row r="1672" spans="1:42" hidden="1" x14ac:dyDescent="0.35">
      <c r="A1672" t="s">
        <v>2515</v>
      </c>
      <c r="B1672" s="1">
        <v>45417</v>
      </c>
      <c r="C1672" t="s">
        <v>472</v>
      </c>
      <c r="D1672" t="s">
        <v>208</v>
      </c>
      <c r="E1672">
        <v>3</v>
      </c>
      <c r="F1672" t="s">
        <v>24</v>
      </c>
      <c r="G1672" t="s">
        <v>16</v>
      </c>
      <c r="H1672" t="s">
        <v>32</v>
      </c>
      <c r="I1672" t="s">
        <v>33</v>
      </c>
      <c r="J1672" t="s">
        <v>75</v>
      </c>
      <c r="K1672">
        <v>2024</v>
      </c>
      <c r="L1672" t="s">
        <v>35</v>
      </c>
      <c r="M1672" t="s">
        <v>5910</v>
      </c>
      <c r="N1672" t="s">
        <v>5889</v>
      </c>
      <c r="O1672" t="s">
        <v>5898</v>
      </c>
      <c r="P1672" t="s">
        <v>5907</v>
      </c>
      <c r="Q1672" t="s">
        <v>5911</v>
      </c>
      <c r="R1672">
        <v>10500</v>
      </c>
      <c r="S1672">
        <v>13000</v>
      </c>
      <c r="T1672">
        <v>0.1923</v>
      </c>
      <c r="U1672" t="s">
        <v>5909</v>
      </c>
      <c r="V1672">
        <v>12</v>
      </c>
      <c r="W1672" s="1">
        <v>45395</v>
      </c>
      <c r="X1672" t="s">
        <v>5894</v>
      </c>
      <c r="Y1672">
        <v>256</v>
      </c>
      <c r="Z1672">
        <v>119</v>
      </c>
      <c r="AA1672">
        <v>288</v>
      </c>
      <c r="AB1672">
        <v>32</v>
      </c>
      <c r="AC1672">
        <v>10</v>
      </c>
      <c r="AD1672">
        <v>336000</v>
      </c>
      <c r="AE1672" t="s">
        <v>6025</v>
      </c>
      <c r="AF1672" s="1">
        <v>46203</v>
      </c>
      <c r="AG1672" t="s">
        <v>6292</v>
      </c>
      <c r="AH1672" t="s">
        <v>6035</v>
      </c>
      <c r="AI1672" t="s">
        <v>6028</v>
      </c>
      <c r="AJ1672" t="s">
        <v>6924</v>
      </c>
      <c r="AK1672">
        <v>39000</v>
      </c>
      <c r="AL1672">
        <v>998.4</v>
      </c>
      <c r="AM1672">
        <v>38001.599999999999</v>
      </c>
      <c r="AN1672">
        <v>31500</v>
      </c>
      <c r="AO1672">
        <v>6501.6</v>
      </c>
      <c r="AP1672">
        <v>0.1711</v>
      </c>
    </row>
    <row r="1673" spans="1:42" hidden="1" x14ac:dyDescent="0.35">
      <c r="A1673" t="s">
        <v>2516</v>
      </c>
      <c r="B1673" s="1">
        <v>45359</v>
      </c>
      <c r="C1673" t="s">
        <v>572</v>
      </c>
      <c r="D1673" t="s">
        <v>65</v>
      </c>
      <c r="E1673">
        <v>1</v>
      </c>
      <c r="F1673" t="s">
        <v>66</v>
      </c>
      <c r="G1673" t="s">
        <v>96</v>
      </c>
      <c r="H1673" t="s">
        <v>25</v>
      </c>
      <c r="I1673" t="s">
        <v>43</v>
      </c>
      <c r="J1673" t="s">
        <v>39</v>
      </c>
      <c r="K1673">
        <v>2024</v>
      </c>
      <c r="L1673" t="s">
        <v>20</v>
      </c>
      <c r="M1673" t="s">
        <v>5906</v>
      </c>
      <c r="N1673" t="s">
        <v>5889</v>
      </c>
      <c r="O1673" t="s">
        <v>5898</v>
      </c>
      <c r="P1673" t="s">
        <v>5907</v>
      </c>
      <c r="Q1673" t="s">
        <v>5908</v>
      </c>
      <c r="R1673">
        <v>17500</v>
      </c>
      <c r="S1673">
        <v>22000</v>
      </c>
      <c r="T1673">
        <v>0.20449999999999999</v>
      </c>
      <c r="U1673" t="s">
        <v>5909</v>
      </c>
      <c r="V1673">
        <v>12</v>
      </c>
      <c r="W1673" s="1">
        <v>45337</v>
      </c>
      <c r="X1673" t="s">
        <v>5894</v>
      </c>
      <c r="Y1673">
        <v>373</v>
      </c>
      <c r="Z1673">
        <v>88</v>
      </c>
      <c r="AA1673">
        <v>389</v>
      </c>
      <c r="AB1673">
        <v>78</v>
      </c>
      <c r="AC1673">
        <v>10</v>
      </c>
      <c r="AD1673">
        <v>1365000</v>
      </c>
      <c r="AE1673" t="s">
        <v>6025</v>
      </c>
      <c r="AF1673" s="1">
        <v>46203</v>
      </c>
      <c r="AG1673" t="s">
        <v>6224</v>
      </c>
      <c r="AH1673" t="s">
        <v>6027</v>
      </c>
      <c r="AI1673" t="s">
        <v>6028</v>
      </c>
      <c r="AJ1673" t="s">
        <v>6924</v>
      </c>
      <c r="AK1673">
        <v>22000</v>
      </c>
      <c r="AL1673">
        <v>1106.5999999999999</v>
      </c>
      <c r="AM1673">
        <v>20893.400000000001</v>
      </c>
      <c r="AN1673">
        <v>17500</v>
      </c>
      <c r="AO1673">
        <v>3393.4</v>
      </c>
      <c r="AP1673">
        <v>0.16239999999999999</v>
      </c>
    </row>
    <row r="1674" spans="1:42" hidden="1" x14ac:dyDescent="0.35">
      <c r="A1674" t="s">
        <v>2517</v>
      </c>
      <c r="B1674" s="1">
        <v>45652</v>
      </c>
      <c r="C1674" t="s">
        <v>953</v>
      </c>
      <c r="D1674" t="s">
        <v>140</v>
      </c>
      <c r="E1674">
        <v>1</v>
      </c>
      <c r="F1674" t="s">
        <v>48</v>
      </c>
      <c r="G1674" t="s">
        <v>16</v>
      </c>
      <c r="H1674" t="s">
        <v>17</v>
      </c>
      <c r="I1674" t="s">
        <v>33</v>
      </c>
      <c r="J1674" t="s">
        <v>155</v>
      </c>
      <c r="K1674">
        <v>2024</v>
      </c>
      <c r="L1674" t="s">
        <v>51</v>
      </c>
      <c r="M1674" t="s">
        <v>5944</v>
      </c>
      <c r="N1674" t="s">
        <v>5931</v>
      </c>
      <c r="O1674" t="s">
        <v>5945</v>
      </c>
      <c r="P1674" t="s">
        <v>5946</v>
      </c>
      <c r="Q1674" t="s">
        <v>5947</v>
      </c>
      <c r="R1674">
        <v>6500</v>
      </c>
      <c r="S1674">
        <v>8500</v>
      </c>
      <c r="T1674">
        <v>0.23530000000000001</v>
      </c>
      <c r="U1674" t="s">
        <v>5940</v>
      </c>
      <c r="V1674">
        <v>6</v>
      </c>
      <c r="W1674" s="1">
        <v>44693</v>
      </c>
      <c r="X1674" t="s">
        <v>5894</v>
      </c>
      <c r="Y1674">
        <v>116</v>
      </c>
      <c r="Z1674">
        <v>117</v>
      </c>
      <c r="AA1674">
        <v>124</v>
      </c>
      <c r="AB1674">
        <v>67</v>
      </c>
      <c r="AC1674">
        <v>10</v>
      </c>
      <c r="AD1674">
        <v>435500</v>
      </c>
      <c r="AE1674" t="s">
        <v>6025</v>
      </c>
      <c r="AF1674" s="1">
        <v>46203</v>
      </c>
      <c r="AG1674" t="s">
        <v>6497</v>
      </c>
      <c r="AH1674" t="s">
        <v>6035</v>
      </c>
      <c r="AI1674" t="s">
        <v>6028</v>
      </c>
      <c r="AJ1674" t="s">
        <v>6925</v>
      </c>
      <c r="AK1674">
        <v>8500</v>
      </c>
      <c r="AL1674">
        <v>164.9</v>
      </c>
      <c r="AM1674">
        <v>8335.1</v>
      </c>
      <c r="AN1674">
        <v>6500</v>
      </c>
      <c r="AO1674">
        <v>1835.1</v>
      </c>
      <c r="AP1674">
        <v>0.22020000000000001</v>
      </c>
    </row>
    <row r="1675" spans="1:42" x14ac:dyDescent="0.35">
      <c r="A1675" t="s">
        <v>2518</v>
      </c>
      <c r="B1675" s="1">
        <v>45508</v>
      </c>
      <c r="C1675" t="s">
        <v>1957</v>
      </c>
      <c r="D1675" t="s">
        <v>42</v>
      </c>
      <c r="E1675">
        <v>1</v>
      </c>
      <c r="F1675" t="s">
        <v>24</v>
      </c>
      <c r="G1675" t="s">
        <v>16</v>
      </c>
      <c r="H1675" t="s">
        <v>25</v>
      </c>
      <c r="I1675" t="s">
        <v>33</v>
      </c>
      <c r="J1675" t="s">
        <v>59</v>
      </c>
      <c r="K1675">
        <v>2024</v>
      </c>
      <c r="L1675" t="s">
        <v>60</v>
      </c>
      <c r="M1675" t="s">
        <v>5897</v>
      </c>
      <c r="N1675" t="s">
        <v>5889</v>
      </c>
      <c r="O1675" t="s">
        <v>5898</v>
      </c>
      <c r="P1675" t="s">
        <v>5899</v>
      </c>
      <c r="Q1675" t="s">
        <v>5900</v>
      </c>
      <c r="R1675">
        <v>31000</v>
      </c>
      <c r="S1675">
        <v>38000</v>
      </c>
      <c r="T1675">
        <v>0.1842</v>
      </c>
      <c r="U1675" t="s">
        <v>5901</v>
      </c>
      <c r="V1675">
        <v>12</v>
      </c>
      <c r="W1675" s="1">
        <v>45246</v>
      </c>
      <c r="X1675" t="s">
        <v>5894</v>
      </c>
      <c r="Y1675">
        <v>278</v>
      </c>
      <c r="Z1675">
        <v>80</v>
      </c>
      <c r="AA1675">
        <v>346</v>
      </c>
      <c r="AB1675">
        <v>0</v>
      </c>
      <c r="AC1675">
        <v>10</v>
      </c>
      <c r="AD1675">
        <v>0</v>
      </c>
      <c r="AE1675" t="s">
        <v>6029</v>
      </c>
      <c r="AF1675" s="1">
        <v>46203</v>
      </c>
      <c r="AG1675" t="s">
        <v>6692</v>
      </c>
      <c r="AH1675" t="s">
        <v>6035</v>
      </c>
      <c r="AI1675" t="s">
        <v>6028</v>
      </c>
      <c r="AJ1675" t="s">
        <v>6925</v>
      </c>
      <c r="AK1675">
        <v>38000</v>
      </c>
      <c r="AL1675">
        <v>501.6</v>
      </c>
      <c r="AM1675">
        <v>37498.400000000001</v>
      </c>
      <c r="AN1675">
        <v>31000</v>
      </c>
      <c r="AO1675">
        <v>6498.4</v>
      </c>
      <c r="AP1675">
        <v>0.17330000000000001</v>
      </c>
    </row>
    <row r="1676" spans="1:42" hidden="1" x14ac:dyDescent="0.35">
      <c r="A1676" t="s">
        <v>2519</v>
      </c>
      <c r="B1676" s="1">
        <v>45549</v>
      </c>
      <c r="C1676" t="s">
        <v>1518</v>
      </c>
      <c r="D1676" t="s">
        <v>78</v>
      </c>
      <c r="E1676">
        <v>3</v>
      </c>
      <c r="F1676" t="s">
        <v>30</v>
      </c>
      <c r="G1676" t="s">
        <v>31</v>
      </c>
      <c r="H1676" t="s">
        <v>25</v>
      </c>
      <c r="I1676" t="s">
        <v>43</v>
      </c>
      <c r="J1676" t="s">
        <v>109</v>
      </c>
      <c r="K1676">
        <v>2024</v>
      </c>
      <c r="L1676" t="s">
        <v>60</v>
      </c>
      <c r="M1676" t="s">
        <v>5992</v>
      </c>
      <c r="N1676" t="s">
        <v>5989</v>
      </c>
      <c r="O1676" t="s">
        <v>5993</v>
      </c>
      <c r="P1676" t="s">
        <v>5899</v>
      </c>
      <c r="Q1676" t="s">
        <v>5994</v>
      </c>
      <c r="R1676">
        <v>850</v>
      </c>
      <c r="S1676">
        <v>1200</v>
      </c>
      <c r="T1676">
        <v>0.29170000000000001</v>
      </c>
      <c r="U1676" t="s">
        <v>5901</v>
      </c>
      <c r="V1676">
        <v>6</v>
      </c>
      <c r="W1676" s="1">
        <v>45066</v>
      </c>
      <c r="X1676" t="s">
        <v>5894</v>
      </c>
      <c r="Y1676">
        <v>275</v>
      </c>
      <c r="Z1676">
        <v>92</v>
      </c>
      <c r="AA1676">
        <v>285</v>
      </c>
      <c r="AB1676">
        <v>78</v>
      </c>
      <c r="AC1676">
        <v>10</v>
      </c>
      <c r="AD1676">
        <v>66300</v>
      </c>
      <c r="AE1676" t="s">
        <v>6025</v>
      </c>
      <c r="AF1676" s="1">
        <v>46203</v>
      </c>
      <c r="AG1676" t="s">
        <v>6435</v>
      </c>
      <c r="AH1676" t="s">
        <v>6035</v>
      </c>
      <c r="AI1676" t="s">
        <v>6028</v>
      </c>
      <c r="AJ1676" t="s">
        <v>6925</v>
      </c>
      <c r="AK1676">
        <v>3600</v>
      </c>
      <c r="AL1676">
        <v>40.32</v>
      </c>
      <c r="AM1676">
        <v>3559.68</v>
      </c>
      <c r="AN1676">
        <v>2550</v>
      </c>
      <c r="AO1676">
        <v>1009.68</v>
      </c>
      <c r="AP1676">
        <v>0.28360000000000002</v>
      </c>
    </row>
    <row r="1677" spans="1:42" hidden="1" x14ac:dyDescent="0.35">
      <c r="A1677" t="s">
        <v>2520</v>
      </c>
      <c r="B1677" s="1">
        <v>45478</v>
      </c>
      <c r="C1677" t="s">
        <v>2382</v>
      </c>
      <c r="D1677" t="s">
        <v>200</v>
      </c>
      <c r="E1677">
        <v>4</v>
      </c>
      <c r="F1677" t="s">
        <v>128</v>
      </c>
      <c r="G1677" t="s">
        <v>16</v>
      </c>
      <c r="H1677" t="s">
        <v>17</v>
      </c>
      <c r="I1677" t="s">
        <v>43</v>
      </c>
      <c r="J1677" t="s">
        <v>97</v>
      </c>
      <c r="K1677">
        <v>2024</v>
      </c>
      <c r="L1677" t="s">
        <v>60</v>
      </c>
      <c r="M1677" t="s">
        <v>5960</v>
      </c>
      <c r="N1677" t="s">
        <v>5949</v>
      </c>
      <c r="O1677" t="s">
        <v>5961</v>
      </c>
      <c r="P1677" t="s">
        <v>5951</v>
      </c>
      <c r="Q1677" t="s">
        <v>5962</v>
      </c>
      <c r="R1677">
        <v>2100</v>
      </c>
      <c r="S1677">
        <v>2800</v>
      </c>
      <c r="T1677">
        <v>0.25</v>
      </c>
      <c r="U1677" t="s">
        <v>5940</v>
      </c>
      <c r="V1677">
        <v>12</v>
      </c>
      <c r="W1677" s="1">
        <v>45378</v>
      </c>
      <c r="X1677" t="s">
        <v>5894</v>
      </c>
      <c r="Y1677">
        <v>198</v>
      </c>
      <c r="Z1677">
        <v>79</v>
      </c>
      <c r="AA1677">
        <v>243</v>
      </c>
      <c r="AB1677">
        <v>87</v>
      </c>
      <c r="AC1677">
        <v>10</v>
      </c>
      <c r="AD1677">
        <v>182700</v>
      </c>
      <c r="AE1677" t="s">
        <v>6025</v>
      </c>
      <c r="AF1677" s="1">
        <v>46203</v>
      </c>
      <c r="AG1677" t="s">
        <v>6794</v>
      </c>
      <c r="AH1677" t="s">
        <v>6035</v>
      </c>
      <c r="AI1677" t="s">
        <v>6028</v>
      </c>
      <c r="AJ1677" t="s">
        <v>6925</v>
      </c>
      <c r="AK1677">
        <v>11200</v>
      </c>
      <c r="AL1677">
        <v>338.24</v>
      </c>
      <c r="AM1677">
        <v>10861.76</v>
      </c>
      <c r="AN1677">
        <v>8400</v>
      </c>
      <c r="AO1677">
        <v>2461.7600000000002</v>
      </c>
      <c r="AP1677">
        <v>0.2266</v>
      </c>
    </row>
    <row r="1678" spans="1:42" hidden="1" x14ac:dyDescent="0.35">
      <c r="A1678" t="s">
        <v>2521</v>
      </c>
      <c r="B1678" s="1">
        <v>45375</v>
      </c>
      <c r="C1678" t="s">
        <v>985</v>
      </c>
      <c r="D1678" t="s">
        <v>200</v>
      </c>
      <c r="E1678">
        <v>1</v>
      </c>
      <c r="F1678" t="s">
        <v>30</v>
      </c>
      <c r="G1678" t="s">
        <v>16</v>
      </c>
      <c r="H1678" t="s">
        <v>32</v>
      </c>
      <c r="I1678" t="s">
        <v>33</v>
      </c>
      <c r="J1678" t="s">
        <v>39</v>
      </c>
      <c r="K1678">
        <v>2024</v>
      </c>
      <c r="L1678" t="s">
        <v>20</v>
      </c>
      <c r="M1678" t="s">
        <v>5960</v>
      </c>
      <c r="N1678" t="s">
        <v>5949</v>
      </c>
      <c r="O1678" t="s">
        <v>5961</v>
      </c>
      <c r="P1678" t="s">
        <v>5951</v>
      </c>
      <c r="Q1678" t="s">
        <v>5962</v>
      </c>
      <c r="R1678">
        <v>2100</v>
      </c>
      <c r="S1678">
        <v>2800</v>
      </c>
      <c r="T1678">
        <v>0.25</v>
      </c>
      <c r="U1678" t="s">
        <v>5940</v>
      </c>
      <c r="V1678">
        <v>12</v>
      </c>
      <c r="W1678" s="1">
        <v>45378</v>
      </c>
      <c r="X1678" t="s">
        <v>5894</v>
      </c>
      <c r="Y1678">
        <v>198</v>
      </c>
      <c r="Z1678">
        <v>79</v>
      </c>
      <c r="AA1678">
        <v>243</v>
      </c>
      <c r="AB1678">
        <v>87</v>
      </c>
      <c r="AC1678">
        <v>10</v>
      </c>
      <c r="AD1678">
        <v>182700</v>
      </c>
      <c r="AE1678" t="s">
        <v>6025</v>
      </c>
      <c r="AF1678" s="1">
        <v>46203</v>
      </c>
      <c r="AG1678" t="s">
        <v>6505</v>
      </c>
      <c r="AH1678" t="s">
        <v>6035</v>
      </c>
      <c r="AI1678" t="s">
        <v>6028</v>
      </c>
      <c r="AJ1678" t="s">
        <v>6924</v>
      </c>
      <c r="AK1678">
        <v>2800</v>
      </c>
      <c r="AL1678">
        <v>67.760000000000005</v>
      </c>
      <c r="AM1678">
        <v>2732.24</v>
      </c>
      <c r="AN1678">
        <v>2100</v>
      </c>
      <c r="AO1678">
        <v>632.24</v>
      </c>
      <c r="AP1678">
        <v>0.23139999999999999</v>
      </c>
    </row>
    <row r="1679" spans="1:42" hidden="1" x14ac:dyDescent="0.35">
      <c r="A1679" t="s">
        <v>2522</v>
      </c>
      <c r="B1679" s="1">
        <v>45408</v>
      </c>
      <c r="C1679" t="s">
        <v>1078</v>
      </c>
      <c r="D1679" t="s">
        <v>23</v>
      </c>
      <c r="E1679">
        <v>1</v>
      </c>
      <c r="F1679" t="s">
        <v>30</v>
      </c>
      <c r="G1679" t="s">
        <v>31</v>
      </c>
      <c r="H1679" t="s">
        <v>32</v>
      </c>
      <c r="I1679" t="s">
        <v>43</v>
      </c>
      <c r="J1679" t="s">
        <v>44</v>
      </c>
      <c r="K1679">
        <v>2024</v>
      </c>
      <c r="L1679" t="s">
        <v>35</v>
      </c>
      <c r="M1679" t="s">
        <v>5921</v>
      </c>
      <c r="N1679" t="s">
        <v>5913</v>
      </c>
      <c r="O1679" t="s">
        <v>5917</v>
      </c>
      <c r="P1679" t="s">
        <v>5922</v>
      </c>
      <c r="Q1679" t="s">
        <v>5923</v>
      </c>
      <c r="R1679">
        <v>57000</v>
      </c>
      <c r="S1679">
        <v>69000</v>
      </c>
      <c r="T1679">
        <v>0.1739</v>
      </c>
      <c r="U1679" t="s">
        <v>5920</v>
      </c>
      <c r="V1679">
        <v>12</v>
      </c>
      <c r="W1679" s="1">
        <v>44862</v>
      </c>
      <c r="X1679" t="s">
        <v>5894</v>
      </c>
      <c r="Y1679">
        <v>244</v>
      </c>
      <c r="Z1679">
        <v>55</v>
      </c>
      <c r="AA1679">
        <v>276</v>
      </c>
      <c r="AB1679">
        <v>9</v>
      </c>
      <c r="AC1679">
        <v>10</v>
      </c>
      <c r="AD1679">
        <v>513000</v>
      </c>
      <c r="AE1679" t="s">
        <v>6025</v>
      </c>
      <c r="AF1679" s="1">
        <v>46203</v>
      </c>
      <c r="AG1679" t="s">
        <v>6424</v>
      </c>
      <c r="AH1679" t="s">
        <v>6027</v>
      </c>
      <c r="AI1679" t="s">
        <v>6028</v>
      </c>
      <c r="AJ1679" t="s">
        <v>6924</v>
      </c>
      <c r="AK1679">
        <v>69000</v>
      </c>
      <c r="AL1679">
        <v>2746.2</v>
      </c>
      <c r="AM1679">
        <v>66253.8</v>
      </c>
      <c r="AN1679">
        <v>57000</v>
      </c>
      <c r="AO1679">
        <v>9253.7999999999993</v>
      </c>
      <c r="AP1679">
        <v>0.13969999999999999</v>
      </c>
    </row>
    <row r="1680" spans="1:42" hidden="1" x14ac:dyDescent="0.35">
      <c r="A1680" t="s">
        <v>2523</v>
      </c>
      <c r="B1680" s="1">
        <v>45331</v>
      </c>
      <c r="C1680" t="s">
        <v>2524</v>
      </c>
      <c r="D1680" t="s">
        <v>23</v>
      </c>
      <c r="E1680">
        <v>1</v>
      </c>
      <c r="F1680" t="s">
        <v>15</v>
      </c>
      <c r="G1680" t="s">
        <v>16</v>
      </c>
      <c r="H1680" t="s">
        <v>25</v>
      </c>
      <c r="I1680" t="s">
        <v>18</v>
      </c>
      <c r="J1680" t="s">
        <v>19</v>
      </c>
      <c r="K1680">
        <v>2024</v>
      </c>
      <c r="L1680" t="s">
        <v>20</v>
      </c>
      <c r="M1680" t="s">
        <v>5921</v>
      </c>
      <c r="N1680" t="s">
        <v>5913</v>
      </c>
      <c r="O1680" t="s">
        <v>5917</v>
      </c>
      <c r="P1680" t="s">
        <v>5922</v>
      </c>
      <c r="Q1680" t="s">
        <v>5923</v>
      </c>
      <c r="R1680">
        <v>57000</v>
      </c>
      <c r="S1680">
        <v>69000</v>
      </c>
      <c r="T1680">
        <v>0.1739</v>
      </c>
      <c r="U1680" t="s">
        <v>5920</v>
      </c>
      <c r="V1680">
        <v>12</v>
      </c>
      <c r="W1680" s="1">
        <v>44862</v>
      </c>
      <c r="X1680" t="s">
        <v>5894</v>
      </c>
      <c r="Y1680">
        <v>244</v>
      </c>
      <c r="Z1680">
        <v>55</v>
      </c>
      <c r="AA1680">
        <v>276</v>
      </c>
      <c r="AB1680">
        <v>9</v>
      </c>
      <c r="AC1680">
        <v>10</v>
      </c>
      <c r="AD1680">
        <v>513000</v>
      </c>
      <c r="AE1680" t="s">
        <v>6025</v>
      </c>
      <c r="AF1680" s="1">
        <v>46203</v>
      </c>
      <c r="AG1680" t="s">
        <v>6798</v>
      </c>
      <c r="AH1680" t="s">
        <v>6027</v>
      </c>
      <c r="AI1680" t="s">
        <v>6028</v>
      </c>
      <c r="AJ1680" t="s">
        <v>6924</v>
      </c>
      <c r="AK1680">
        <v>69000</v>
      </c>
      <c r="AL1680">
        <v>8259.2999999999993</v>
      </c>
      <c r="AM1680">
        <v>60740.7</v>
      </c>
      <c r="AN1680">
        <v>57000</v>
      </c>
      <c r="AO1680">
        <v>3740.7</v>
      </c>
      <c r="AP1680">
        <v>6.1600000000000002E-2</v>
      </c>
    </row>
    <row r="1681" spans="1:42" hidden="1" x14ac:dyDescent="0.35">
      <c r="A1681" t="s">
        <v>2525</v>
      </c>
      <c r="B1681" s="1">
        <v>45348</v>
      </c>
      <c r="C1681" t="s">
        <v>1409</v>
      </c>
      <c r="D1681" t="s">
        <v>123</v>
      </c>
      <c r="E1681">
        <v>4</v>
      </c>
      <c r="F1681" t="s">
        <v>66</v>
      </c>
      <c r="G1681" t="s">
        <v>16</v>
      </c>
      <c r="H1681" t="s">
        <v>32</v>
      </c>
      <c r="I1681" t="s">
        <v>33</v>
      </c>
      <c r="J1681" t="s">
        <v>19</v>
      </c>
      <c r="K1681">
        <v>2024</v>
      </c>
      <c r="L1681" t="s">
        <v>20</v>
      </c>
      <c r="M1681" t="s">
        <v>5927</v>
      </c>
      <c r="N1681" t="s">
        <v>5913</v>
      </c>
      <c r="O1681" t="s">
        <v>5917</v>
      </c>
      <c r="P1681" t="s">
        <v>5928</v>
      </c>
      <c r="Q1681" t="s">
        <v>5929</v>
      </c>
      <c r="R1681">
        <v>44000</v>
      </c>
      <c r="S1681">
        <v>53000</v>
      </c>
      <c r="T1681">
        <v>0.16980000000000001</v>
      </c>
      <c r="U1681" t="s">
        <v>5920</v>
      </c>
      <c r="V1681">
        <v>12</v>
      </c>
      <c r="W1681" s="1">
        <v>45435</v>
      </c>
      <c r="X1681" t="s">
        <v>5894</v>
      </c>
      <c r="Y1681">
        <v>246</v>
      </c>
      <c r="Z1681">
        <v>92</v>
      </c>
      <c r="AA1681">
        <v>223</v>
      </c>
      <c r="AB1681">
        <v>48</v>
      </c>
      <c r="AC1681">
        <v>10</v>
      </c>
      <c r="AD1681">
        <v>2112000</v>
      </c>
      <c r="AE1681" t="s">
        <v>6025</v>
      </c>
      <c r="AF1681" s="1">
        <v>46203</v>
      </c>
      <c r="AG1681" t="s">
        <v>6479</v>
      </c>
      <c r="AH1681" t="s">
        <v>6035</v>
      </c>
      <c r="AI1681" t="s">
        <v>6028</v>
      </c>
      <c r="AJ1681" t="s">
        <v>6924</v>
      </c>
      <c r="AK1681">
        <v>212000</v>
      </c>
      <c r="AL1681">
        <v>7123.2</v>
      </c>
      <c r="AM1681">
        <v>204876.79999999999</v>
      </c>
      <c r="AN1681">
        <v>176000</v>
      </c>
      <c r="AO1681">
        <v>28876.799999999999</v>
      </c>
      <c r="AP1681">
        <v>0.1409</v>
      </c>
    </row>
    <row r="1682" spans="1:42" hidden="1" x14ac:dyDescent="0.35">
      <c r="A1682" t="s">
        <v>2526</v>
      </c>
      <c r="B1682" s="1">
        <v>45413</v>
      </c>
      <c r="C1682" t="s">
        <v>2527</v>
      </c>
      <c r="D1682" t="s">
        <v>74</v>
      </c>
      <c r="E1682">
        <v>4</v>
      </c>
      <c r="F1682" t="s">
        <v>24</v>
      </c>
      <c r="G1682" t="s">
        <v>31</v>
      </c>
      <c r="H1682" t="s">
        <v>32</v>
      </c>
      <c r="I1682" t="s">
        <v>33</v>
      </c>
      <c r="J1682" t="s">
        <v>75</v>
      </c>
      <c r="K1682">
        <v>2024</v>
      </c>
      <c r="L1682" t="s">
        <v>35</v>
      </c>
      <c r="M1682" t="s">
        <v>5963</v>
      </c>
      <c r="N1682" t="s">
        <v>5949</v>
      </c>
      <c r="O1682" t="s">
        <v>5964</v>
      </c>
      <c r="P1682" t="s">
        <v>5951</v>
      </c>
      <c r="Q1682" t="s">
        <v>5965</v>
      </c>
      <c r="R1682">
        <v>5700</v>
      </c>
      <c r="S1682">
        <v>7500</v>
      </c>
      <c r="T1682">
        <v>0.24</v>
      </c>
      <c r="U1682" t="s">
        <v>5940</v>
      </c>
      <c r="V1682">
        <v>12</v>
      </c>
      <c r="W1682" s="1">
        <v>44865</v>
      </c>
      <c r="X1682" t="s">
        <v>5894</v>
      </c>
      <c r="Y1682">
        <v>145</v>
      </c>
      <c r="Z1682">
        <v>60</v>
      </c>
      <c r="AA1682">
        <v>189</v>
      </c>
      <c r="AB1682">
        <v>10</v>
      </c>
      <c r="AC1682">
        <v>10</v>
      </c>
      <c r="AD1682">
        <v>57000</v>
      </c>
      <c r="AE1682" t="s">
        <v>6025</v>
      </c>
      <c r="AF1682" s="1">
        <v>46203</v>
      </c>
      <c r="AG1682" t="s">
        <v>6815</v>
      </c>
      <c r="AH1682" t="s">
        <v>6027</v>
      </c>
      <c r="AI1682" t="s">
        <v>6028</v>
      </c>
      <c r="AJ1682" t="s">
        <v>6924</v>
      </c>
      <c r="AK1682">
        <v>30000</v>
      </c>
      <c r="AL1682">
        <v>4416</v>
      </c>
      <c r="AM1682">
        <v>25584</v>
      </c>
      <c r="AN1682">
        <v>22800</v>
      </c>
      <c r="AO1682">
        <v>2784</v>
      </c>
      <c r="AP1682">
        <v>0.10879999999999999</v>
      </c>
    </row>
    <row r="1683" spans="1:42" hidden="1" x14ac:dyDescent="0.35">
      <c r="A1683" t="s">
        <v>2528</v>
      </c>
      <c r="B1683" s="1">
        <v>45385</v>
      </c>
      <c r="C1683" t="s">
        <v>2529</v>
      </c>
      <c r="D1683" t="s">
        <v>74</v>
      </c>
      <c r="E1683">
        <v>1</v>
      </c>
      <c r="F1683" t="s">
        <v>48</v>
      </c>
      <c r="G1683" t="s">
        <v>71</v>
      </c>
      <c r="H1683" t="s">
        <v>32</v>
      </c>
      <c r="I1683" t="s">
        <v>18</v>
      </c>
      <c r="J1683" t="s">
        <v>44</v>
      </c>
      <c r="K1683">
        <v>2024</v>
      </c>
      <c r="L1683" t="s">
        <v>35</v>
      </c>
      <c r="M1683" t="s">
        <v>5963</v>
      </c>
      <c r="N1683" t="s">
        <v>5949</v>
      </c>
      <c r="O1683" t="s">
        <v>5964</v>
      </c>
      <c r="P1683" t="s">
        <v>5951</v>
      </c>
      <c r="Q1683" t="s">
        <v>5965</v>
      </c>
      <c r="R1683">
        <v>5700</v>
      </c>
      <c r="S1683">
        <v>7500</v>
      </c>
      <c r="T1683">
        <v>0.24</v>
      </c>
      <c r="U1683" t="s">
        <v>5940</v>
      </c>
      <c r="V1683">
        <v>12</v>
      </c>
      <c r="W1683" s="1">
        <v>44865</v>
      </c>
      <c r="X1683" t="s">
        <v>5894</v>
      </c>
      <c r="Y1683">
        <v>145</v>
      </c>
      <c r="Z1683">
        <v>60</v>
      </c>
      <c r="AA1683">
        <v>189</v>
      </c>
      <c r="AB1683">
        <v>10</v>
      </c>
      <c r="AC1683">
        <v>10</v>
      </c>
      <c r="AD1683">
        <v>57000</v>
      </c>
      <c r="AE1683" t="s">
        <v>6025</v>
      </c>
      <c r="AF1683" s="1">
        <v>46203</v>
      </c>
      <c r="AG1683" t="s">
        <v>6816</v>
      </c>
      <c r="AH1683" t="s">
        <v>6027</v>
      </c>
      <c r="AI1683" t="s">
        <v>6028</v>
      </c>
      <c r="AJ1683" t="s">
        <v>6924</v>
      </c>
      <c r="AK1683">
        <v>7500</v>
      </c>
      <c r="AL1683">
        <v>951.75</v>
      </c>
      <c r="AM1683">
        <v>6548.25</v>
      </c>
      <c r="AN1683">
        <v>5700</v>
      </c>
      <c r="AO1683">
        <v>848.25</v>
      </c>
      <c r="AP1683">
        <v>0.1295</v>
      </c>
    </row>
    <row r="1684" spans="1:42" x14ac:dyDescent="0.35">
      <c r="A1684" t="s">
        <v>2530</v>
      </c>
      <c r="B1684" s="1">
        <v>45385</v>
      </c>
      <c r="C1684" t="s">
        <v>2531</v>
      </c>
      <c r="D1684" t="s">
        <v>54</v>
      </c>
      <c r="E1684">
        <v>1</v>
      </c>
      <c r="F1684" t="s">
        <v>128</v>
      </c>
      <c r="G1684" t="s">
        <v>31</v>
      </c>
      <c r="H1684" t="s">
        <v>25</v>
      </c>
      <c r="I1684" t="s">
        <v>18</v>
      </c>
      <c r="J1684" t="s">
        <v>44</v>
      </c>
      <c r="K1684">
        <v>2024</v>
      </c>
      <c r="L1684" t="s">
        <v>35</v>
      </c>
      <c r="M1684" t="s">
        <v>5888</v>
      </c>
      <c r="N1684" t="s">
        <v>5889</v>
      </c>
      <c r="O1684" t="s">
        <v>5890</v>
      </c>
      <c r="P1684" t="s">
        <v>5891</v>
      </c>
      <c r="Q1684" t="s">
        <v>5892</v>
      </c>
      <c r="R1684">
        <v>52000</v>
      </c>
      <c r="S1684">
        <v>65000</v>
      </c>
      <c r="T1684">
        <v>0.2</v>
      </c>
      <c r="U1684" t="s">
        <v>5893</v>
      </c>
      <c r="V1684">
        <v>12</v>
      </c>
      <c r="W1684" s="1">
        <v>45506</v>
      </c>
      <c r="X1684" t="s">
        <v>5894</v>
      </c>
      <c r="Y1684">
        <v>302</v>
      </c>
      <c r="Z1684">
        <v>109</v>
      </c>
      <c r="AA1684">
        <v>415</v>
      </c>
      <c r="AB1684">
        <v>0</v>
      </c>
      <c r="AC1684">
        <v>10</v>
      </c>
      <c r="AD1684">
        <v>0</v>
      </c>
      <c r="AE1684" t="s">
        <v>6029</v>
      </c>
      <c r="AF1684" s="1">
        <v>46203</v>
      </c>
      <c r="AG1684" t="s">
        <v>6817</v>
      </c>
      <c r="AH1684" t="s">
        <v>6027</v>
      </c>
      <c r="AI1684" t="s">
        <v>6028</v>
      </c>
      <c r="AJ1684" t="s">
        <v>6924</v>
      </c>
      <c r="AK1684">
        <v>65000</v>
      </c>
      <c r="AL1684">
        <v>3965</v>
      </c>
      <c r="AM1684">
        <v>61035</v>
      </c>
      <c r="AN1684">
        <v>52000</v>
      </c>
      <c r="AO1684">
        <v>9035</v>
      </c>
      <c r="AP1684">
        <v>0.14799999999999999</v>
      </c>
    </row>
    <row r="1685" spans="1:42" hidden="1" x14ac:dyDescent="0.35">
      <c r="A1685" t="s">
        <v>2532</v>
      </c>
      <c r="B1685" s="1">
        <v>45624</v>
      </c>
      <c r="C1685" t="s">
        <v>2533</v>
      </c>
      <c r="D1685" t="s">
        <v>200</v>
      </c>
      <c r="E1685">
        <v>2</v>
      </c>
      <c r="F1685" t="s">
        <v>58</v>
      </c>
      <c r="G1685" t="s">
        <v>16</v>
      </c>
      <c r="H1685" t="s">
        <v>32</v>
      </c>
      <c r="I1685" t="s">
        <v>18</v>
      </c>
      <c r="J1685" t="s">
        <v>50</v>
      </c>
      <c r="K1685">
        <v>2024</v>
      </c>
      <c r="L1685" t="s">
        <v>51</v>
      </c>
      <c r="M1685" t="s">
        <v>5960</v>
      </c>
      <c r="N1685" t="s">
        <v>5949</v>
      </c>
      <c r="O1685" t="s">
        <v>5961</v>
      </c>
      <c r="P1685" t="s">
        <v>5951</v>
      </c>
      <c r="Q1685" t="s">
        <v>5962</v>
      </c>
      <c r="R1685">
        <v>2100</v>
      </c>
      <c r="S1685">
        <v>2800</v>
      </c>
      <c r="T1685">
        <v>0.25</v>
      </c>
      <c r="U1685" t="s">
        <v>5940</v>
      </c>
      <c r="V1685">
        <v>12</v>
      </c>
      <c r="W1685" s="1">
        <v>45378</v>
      </c>
      <c r="X1685" t="s">
        <v>5894</v>
      </c>
      <c r="Y1685">
        <v>198</v>
      </c>
      <c r="Z1685">
        <v>79</v>
      </c>
      <c r="AA1685">
        <v>243</v>
      </c>
      <c r="AB1685">
        <v>87</v>
      </c>
      <c r="AC1685">
        <v>10</v>
      </c>
      <c r="AD1685">
        <v>182700</v>
      </c>
      <c r="AE1685" t="s">
        <v>6025</v>
      </c>
      <c r="AF1685" s="1">
        <v>46203</v>
      </c>
      <c r="AG1685" t="s">
        <v>6819</v>
      </c>
      <c r="AH1685" t="s">
        <v>6027</v>
      </c>
      <c r="AI1685" t="s">
        <v>6028</v>
      </c>
      <c r="AJ1685" t="s">
        <v>6925</v>
      </c>
      <c r="AK1685">
        <v>5600</v>
      </c>
      <c r="AL1685">
        <v>27.44</v>
      </c>
      <c r="AM1685">
        <v>5572.56</v>
      </c>
      <c r="AN1685">
        <v>4200</v>
      </c>
      <c r="AO1685">
        <v>1372.56</v>
      </c>
      <c r="AP1685">
        <v>0.24629999999999999</v>
      </c>
    </row>
    <row r="1686" spans="1:42" x14ac:dyDescent="0.35">
      <c r="A1686" t="s">
        <v>2534</v>
      </c>
      <c r="B1686" s="1">
        <v>45341</v>
      </c>
      <c r="C1686" t="s">
        <v>1244</v>
      </c>
      <c r="D1686" t="s">
        <v>42</v>
      </c>
      <c r="E1686">
        <v>1</v>
      </c>
      <c r="F1686" t="s">
        <v>128</v>
      </c>
      <c r="G1686" t="s">
        <v>16</v>
      </c>
      <c r="H1686" t="s">
        <v>17</v>
      </c>
      <c r="I1686" t="s">
        <v>18</v>
      </c>
      <c r="J1686" t="s">
        <v>19</v>
      </c>
      <c r="K1686">
        <v>2024</v>
      </c>
      <c r="L1686" t="s">
        <v>20</v>
      </c>
      <c r="M1686" t="s">
        <v>5897</v>
      </c>
      <c r="N1686" t="s">
        <v>5889</v>
      </c>
      <c r="O1686" t="s">
        <v>5898</v>
      </c>
      <c r="P1686" t="s">
        <v>5899</v>
      </c>
      <c r="Q1686" t="s">
        <v>5900</v>
      </c>
      <c r="R1686">
        <v>31000</v>
      </c>
      <c r="S1686">
        <v>38000</v>
      </c>
      <c r="T1686">
        <v>0.1842</v>
      </c>
      <c r="U1686" t="s">
        <v>5901</v>
      </c>
      <c r="V1686">
        <v>12</v>
      </c>
      <c r="W1686" s="1">
        <v>45246</v>
      </c>
      <c r="X1686" t="s">
        <v>5894</v>
      </c>
      <c r="Y1686">
        <v>278</v>
      </c>
      <c r="Z1686">
        <v>80</v>
      </c>
      <c r="AA1686">
        <v>346</v>
      </c>
      <c r="AB1686">
        <v>0</v>
      </c>
      <c r="AC1686">
        <v>10</v>
      </c>
      <c r="AD1686">
        <v>0</v>
      </c>
      <c r="AE1686" t="s">
        <v>6029</v>
      </c>
      <c r="AF1686" s="1">
        <v>46203</v>
      </c>
      <c r="AG1686" t="s">
        <v>6494</v>
      </c>
      <c r="AH1686" t="s">
        <v>6035</v>
      </c>
      <c r="AI1686" t="s">
        <v>6028</v>
      </c>
      <c r="AJ1686" t="s">
        <v>6924</v>
      </c>
      <c r="AK1686">
        <v>38000</v>
      </c>
      <c r="AL1686">
        <v>577.6</v>
      </c>
      <c r="AM1686">
        <v>37422.400000000001</v>
      </c>
      <c r="AN1686">
        <v>31000</v>
      </c>
      <c r="AO1686">
        <v>6422.4</v>
      </c>
      <c r="AP1686">
        <v>0.1716</v>
      </c>
    </row>
    <row r="1687" spans="1:42" hidden="1" x14ac:dyDescent="0.35">
      <c r="A1687" t="s">
        <v>2535</v>
      </c>
      <c r="B1687" s="1">
        <v>45442</v>
      </c>
      <c r="C1687" t="s">
        <v>445</v>
      </c>
      <c r="D1687" t="s">
        <v>65</v>
      </c>
      <c r="E1687">
        <v>1</v>
      </c>
      <c r="F1687" t="s">
        <v>24</v>
      </c>
      <c r="G1687" t="s">
        <v>16</v>
      </c>
      <c r="H1687" t="s">
        <v>32</v>
      </c>
      <c r="I1687" t="s">
        <v>33</v>
      </c>
      <c r="J1687" t="s">
        <v>75</v>
      </c>
      <c r="K1687">
        <v>2024</v>
      </c>
      <c r="L1687" t="s">
        <v>35</v>
      </c>
      <c r="M1687" t="s">
        <v>5906</v>
      </c>
      <c r="N1687" t="s">
        <v>5889</v>
      </c>
      <c r="O1687" t="s">
        <v>5898</v>
      </c>
      <c r="P1687" t="s">
        <v>5907</v>
      </c>
      <c r="Q1687" t="s">
        <v>5908</v>
      </c>
      <c r="R1687">
        <v>17500</v>
      </c>
      <c r="S1687">
        <v>22000</v>
      </c>
      <c r="T1687">
        <v>0.20449999999999999</v>
      </c>
      <c r="U1687" t="s">
        <v>5909</v>
      </c>
      <c r="V1687">
        <v>12</v>
      </c>
      <c r="W1687" s="1">
        <v>45337</v>
      </c>
      <c r="X1687" t="s">
        <v>5894</v>
      </c>
      <c r="Y1687">
        <v>373</v>
      </c>
      <c r="Z1687">
        <v>88</v>
      </c>
      <c r="AA1687">
        <v>389</v>
      </c>
      <c r="AB1687">
        <v>78</v>
      </c>
      <c r="AC1687">
        <v>10</v>
      </c>
      <c r="AD1687">
        <v>1365000</v>
      </c>
      <c r="AE1687" t="s">
        <v>6025</v>
      </c>
      <c r="AF1687" s="1">
        <v>46203</v>
      </c>
      <c r="AG1687" t="s">
        <v>6279</v>
      </c>
      <c r="AH1687" t="s">
        <v>6035</v>
      </c>
      <c r="AI1687" t="s">
        <v>6028</v>
      </c>
      <c r="AJ1687" t="s">
        <v>6924</v>
      </c>
      <c r="AK1687">
        <v>22000</v>
      </c>
      <c r="AL1687">
        <v>2618</v>
      </c>
      <c r="AM1687">
        <v>19382</v>
      </c>
      <c r="AN1687">
        <v>17500</v>
      </c>
      <c r="AO1687">
        <v>1882</v>
      </c>
      <c r="AP1687">
        <v>9.7100000000000006E-2</v>
      </c>
    </row>
    <row r="1688" spans="1:42" hidden="1" x14ac:dyDescent="0.35">
      <c r="A1688" t="s">
        <v>2536</v>
      </c>
      <c r="B1688" s="1">
        <v>45467</v>
      </c>
      <c r="C1688" t="s">
        <v>1022</v>
      </c>
      <c r="D1688" t="s">
        <v>205</v>
      </c>
      <c r="E1688">
        <v>1</v>
      </c>
      <c r="F1688" t="s">
        <v>48</v>
      </c>
      <c r="G1688" t="s">
        <v>31</v>
      </c>
      <c r="H1688" t="s">
        <v>17</v>
      </c>
      <c r="I1688" t="s">
        <v>33</v>
      </c>
      <c r="J1688" t="s">
        <v>34</v>
      </c>
      <c r="K1688">
        <v>2024</v>
      </c>
      <c r="L1688" t="s">
        <v>35</v>
      </c>
      <c r="M1688" t="s">
        <v>6003</v>
      </c>
      <c r="N1688" t="s">
        <v>5989</v>
      </c>
      <c r="O1688" t="s">
        <v>6004</v>
      </c>
      <c r="P1688" t="s">
        <v>6005</v>
      </c>
      <c r="Q1688" t="s">
        <v>6006</v>
      </c>
      <c r="R1688">
        <v>420</v>
      </c>
      <c r="S1688">
        <v>650</v>
      </c>
      <c r="T1688">
        <v>0.3538</v>
      </c>
      <c r="U1688" t="s">
        <v>5909</v>
      </c>
      <c r="V1688">
        <v>6</v>
      </c>
      <c r="W1688" s="1">
        <v>45071</v>
      </c>
      <c r="X1688" t="s">
        <v>5894</v>
      </c>
      <c r="Y1688">
        <v>160</v>
      </c>
      <c r="Z1688">
        <v>85</v>
      </c>
      <c r="AA1688">
        <v>167</v>
      </c>
      <c r="AB1688">
        <v>56</v>
      </c>
      <c r="AC1688">
        <v>10</v>
      </c>
      <c r="AD1688">
        <v>23520</v>
      </c>
      <c r="AE1688" t="s">
        <v>6025</v>
      </c>
      <c r="AF1688" s="1">
        <v>46203</v>
      </c>
      <c r="AG1688" t="s">
        <v>6517</v>
      </c>
      <c r="AH1688" t="s">
        <v>6027</v>
      </c>
      <c r="AI1688" t="s">
        <v>6028</v>
      </c>
      <c r="AJ1688" t="s">
        <v>6924</v>
      </c>
      <c r="AK1688">
        <v>650</v>
      </c>
      <c r="AL1688">
        <v>12.68</v>
      </c>
      <c r="AM1688">
        <v>637.32000000000005</v>
      </c>
      <c r="AN1688">
        <v>420</v>
      </c>
      <c r="AO1688">
        <v>217.32</v>
      </c>
      <c r="AP1688">
        <v>0.34100000000000003</v>
      </c>
    </row>
    <row r="1689" spans="1:42" hidden="1" x14ac:dyDescent="0.35">
      <c r="A1689" t="s">
        <v>2537</v>
      </c>
      <c r="B1689" s="1">
        <v>45434</v>
      </c>
      <c r="C1689" t="s">
        <v>998</v>
      </c>
      <c r="D1689" t="s">
        <v>123</v>
      </c>
      <c r="E1689">
        <v>1</v>
      </c>
      <c r="F1689" t="s">
        <v>128</v>
      </c>
      <c r="G1689" t="s">
        <v>67</v>
      </c>
      <c r="H1689" t="s">
        <v>17</v>
      </c>
      <c r="I1689" t="s">
        <v>43</v>
      </c>
      <c r="J1689" t="s">
        <v>75</v>
      </c>
      <c r="K1689">
        <v>2024</v>
      </c>
      <c r="L1689" t="s">
        <v>35</v>
      </c>
      <c r="M1689" t="s">
        <v>5927</v>
      </c>
      <c r="N1689" t="s">
        <v>5913</v>
      </c>
      <c r="O1689" t="s">
        <v>5917</v>
      </c>
      <c r="P1689" t="s">
        <v>5928</v>
      </c>
      <c r="Q1689" t="s">
        <v>5929</v>
      </c>
      <c r="R1689">
        <v>44000</v>
      </c>
      <c r="S1689">
        <v>53000</v>
      </c>
      <c r="T1689">
        <v>0.16980000000000001</v>
      </c>
      <c r="U1689" t="s">
        <v>5920</v>
      </c>
      <c r="V1689">
        <v>12</v>
      </c>
      <c r="W1689" s="1">
        <v>45435</v>
      </c>
      <c r="X1689" t="s">
        <v>5894</v>
      </c>
      <c r="Y1689">
        <v>246</v>
      </c>
      <c r="Z1689">
        <v>92</v>
      </c>
      <c r="AA1689">
        <v>223</v>
      </c>
      <c r="AB1689">
        <v>48</v>
      </c>
      <c r="AC1689">
        <v>10</v>
      </c>
      <c r="AD1689">
        <v>2112000</v>
      </c>
      <c r="AE1689" t="s">
        <v>6025</v>
      </c>
      <c r="AF1689" s="1">
        <v>46203</v>
      </c>
      <c r="AG1689" t="s">
        <v>6327</v>
      </c>
      <c r="AH1689" t="s">
        <v>6027</v>
      </c>
      <c r="AI1689" t="s">
        <v>6028</v>
      </c>
      <c r="AJ1689" t="s">
        <v>6924</v>
      </c>
      <c r="AK1689">
        <v>53000</v>
      </c>
      <c r="AL1689">
        <v>5183.3999999999996</v>
      </c>
      <c r="AM1689">
        <v>47816.6</v>
      </c>
      <c r="AN1689">
        <v>44000</v>
      </c>
      <c r="AO1689">
        <v>3816.6</v>
      </c>
      <c r="AP1689">
        <v>7.9799999999999996E-2</v>
      </c>
    </row>
    <row r="1690" spans="1:42" x14ac:dyDescent="0.35">
      <c r="A1690" t="s">
        <v>2538</v>
      </c>
      <c r="B1690" s="1">
        <v>45385</v>
      </c>
      <c r="C1690" t="s">
        <v>146</v>
      </c>
      <c r="D1690" t="s">
        <v>195</v>
      </c>
      <c r="E1690">
        <v>1</v>
      </c>
      <c r="F1690" t="s">
        <v>48</v>
      </c>
      <c r="G1690" t="s">
        <v>79</v>
      </c>
      <c r="H1690" t="s">
        <v>25</v>
      </c>
      <c r="I1690" t="s">
        <v>18</v>
      </c>
      <c r="J1690" t="s">
        <v>44</v>
      </c>
      <c r="K1690">
        <v>2024</v>
      </c>
      <c r="L1690" t="s">
        <v>35</v>
      </c>
      <c r="M1690" t="s">
        <v>5912</v>
      </c>
      <c r="N1690" t="s">
        <v>5913</v>
      </c>
      <c r="O1690" t="s">
        <v>5914</v>
      </c>
      <c r="P1690" t="s">
        <v>5891</v>
      </c>
      <c r="Q1690" t="s">
        <v>5915</v>
      </c>
      <c r="R1690">
        <v>125000</v>
      </c>
      <c r="S1690">
        <v>148000</v>
      </c>
      <c r="T1690">
        <v>0.15540000000000001</v>
      </c>
      <c r="U1690" t="s">
        <v>5893</v>
      </c>
      <c r="V1690">
        <v>12</v>
      </c>
      <c r="W1690" s="1">
        <v>44787</v>
      </c>
      <c r="X1690" t="s">
        <v>5894</v>
      </c>
      <c r="Y1690">
        <v>168</v>
      </c>
      <c r="Z1690">
        <v>62</v>
      </c>
      <c r="AA1690">
        <v>271</v>
      </c>
      <c r="AB1690">
        <v>0</v>
      </c>
      <c r="AC1690">
        <v>10</v>
      </c>
      <c r="AD1690">
        <v>0</v>
      </c>
      <c r="AE1690" t="s">
        <v>6029</v>
      </c>
      <c r="AF1690" s="1">
        <v>46203</v>
      </c>
      <c r="AG1690" t="s">
        <v>6086</v>
      </c>
      <c r="AH1690" t="s">
        <v>6027</v>
      </c>
      <c r="AI1690" t="s">
        <v>6028</v>
      </c>
      <c r="AJ1690" t="s">
        <v>6924</v>
      </c>
      <c r="AK1690">
        <v>148000</v>
      </c>
      <c r="AL1690">
        <v>13512.4</v>
      </c>
      <c r="AM1690">
        <v>134487.6</v>
      </c>
      <c r="AN1690">
        <v>125000</v>
      </c>
      <c r="AO1690">
        <v>9487.6</v>
      </c>
      <c r="AP1690">
        <v>7.0499999999999993E-2</v>
      </c>
    </row>
    <row r="1691" spans="1:42" x14ac:dyDescent="0.35">
      <c r="A1691" t="s">
        <v>2539</v>
      </c>
      <c r="B1691" s="1">
        <v>45587</v>
      </c>
      <c r="C1691" t="s">
        <v>1006</v>
      </c>
      <c r="D1691" t="s">
        <v>54</v>
      </c>
      <c r="E1691">
        <v>2</v>
      </c>
      <c r="F1691" t="s">
        <v>48</v>
      </c>
      <c r="G1691" t="s">
        <v>16</v>
      </c>
      <c r="H1691" t="s">
        <v>32</v>
      </c>
      <c r="I1691" t="s">
        <v>43</v>
      </c>
      <c r="J1691" t="s">
        <v>55</v>
      </c>
      <c r="K1691">
        <v>2024</v>
      </c>
      <c r="L1691" t="s">
        <v>51</v>
      </c>
      <c r="M1691" t="s">
        <v>5888</v>
      </c>
      <c r="N1691" t="s">
        <v>5889</v>
      </c>
      <c r="O1691" t="s">
        <v>5890</v>
      </c>
      <c r="P1691" t="s">
        <v>5891</v>
      </c>
      <c r="Q1691" t="s">
        <v>5892</v>
      </c>
      <c r="R1691">
        <v>52000</v>
      </c>
      <c r="S1691">
        <v>65000</v>
      </c>
      <c r="T1691">
        <v>0.2</v>
      </c>
      <c r="U1691" t="s">
        <v>5893</v>
      </c>
      <c r="V1691">
        <v>12</v>
      </c>
      <c r="W1691" s="1">
        <v>45506</v>
      </c>
      <c r="X1691" t="s">
        <v>5894</v>
      </c>
      <c r="Y1691">
        <v>302</v>
      </c>
      <c r="Z1691">
        <v>109</v>
      </c>
      <c r="AA1691">
        <v>415</v>
      </c>
      <c r="AB1691">
        <v>0</v>
      </c>
      <c r="AC1691">
        <v>10</v>
      </c>
      <c r="AD1691">
        <v>0</v>
      </c>
      <c r="AE1691" t="s">
        <v>6029</v>
      </c>
      <c r="AF1691" s="1">
        <v>46203</v>
      </c>
      <c r="AG1691" t="s">
        <v>6406</v>
      </c>
      <c r="AH1691" t="s">
        <v>6027</v>
      </c>
      <c r="AI1691" t="s">
        <v>6028</v>
      </c>
      <c r="AJ1691" t="s">
        <v>6925</v>
      </c>
      <c r="AK1691">
        <v>130000</v>
      </c>
      <c r="AL1691">
        <v>18720</v>
      </c>
      <c r="AM1691">
        <v>111280</v>
      </c>
      <c r="AN1691">
        <v>104000</v>
      </c>
      <c r="AO1691">
        <v>7280</v>
      </c>
      <c r="AP1691">
        <v>6.54E-2</v>
      </c>
    </row>
    <row r="1692" spans="1:42" hidden="1" x14ac:dyDescent="0.35">
      <c r="A1692" t="s">
        <v>2540</v>
      </c>
      <c r="B1692" s="1">
        <v>45530</v>
      </c>
      <c r="C1692" t="s">
        <v>959</v>
      </c>
      <c r="D1692" t="s">
        <v>92</v>
      </c>
      <c r="E1692">
        <v>1</v>
      </c>
      <c r="F1692" t="s">
        <v>48</v>
      </c>
      <c r="G1692" t="s">
        <v>96</v>
      </c>
      <c r="H1692" t="s">
        <v>32</v>
      </c>
      <c r="I1692" t="s">
        <v>43</v>
      </c>
      <c r="J1692" t="s">
        <v>59</v>
      </c>
      <c r="K1692">
        <v>2024</v>
      </c>
      <c r="L1692" t="s">
        <v>60</v>
      </c>
      <c r="M1692" t="s">
        <v>5973</v>
      </c>
      <c r="N1692" t="s">
        <v>5974</v>
      </c>
      <c r="O1692" t="s">
        <v>5975</v>
      </c>
      <c r="P1692" t="s">
        <v>5899</v>
      </c>
      <c r="Q1692" t="s">
        <v>5976</v>
      </c>
      <c r="R1692">
        <v>7600</v>
      </c>
      <c r="S1692">
        <v>9800</v>
      </c>
      <c r="T1692">
        <v>0.22450000000000001</v>
      </c>
      <c r="U1692" t="s">
        <v>5901</v>
      </c>
      <c r="V1692">
        <v>36</v>
      </c>
      <c r="W1692" s="1">
        <v>45281</v>
      </c>
      <c r="X1692" t="s">
        <v>5894</v>
      </c>
      <c r="Y1692">
        <v>214</v>
      </c>
      <c r="Z1692">
        <v>101</v>
      </c>
      <c r="AA1692">
        <v>188</v>
      </c>
      <c r="AB1692">
        <v>51</v>
      </c>
      <c r="AC1692">
        <v>10</v>
      </c>
      <c r="AD1692">
        <v>387600</v>
      </c>
      <c r="AE1692" t="s">
        <v>6025</v>
      </c>
      <c r="AF1692" s="1">
        <v>46203</v>
      </c>
      <c r="AG1692" t="s">
        <v>6357</v>
      </c>
      <c r="AH1692" t="s">
        <v>6027</v>
      </c>
      <c r="AI1692" t="s">
        <v>6028</v>
      </c>
      <c r="AJ1692" t="s">
        <v>6925</v>
      </c>
      <c r="AK1692">
        <v>9800</v>
      </c>
      <c r="AL1692">
        <v>1351.42</v>
      </c>
      <c r="AM1692">
        <v>8448.58</v>
      </c>
      <c r="AN1692">
        <v>7600</v>
      </c>
      <c r="AO1692">
        <v>848.58</v>
      </c>
      <c r="AP1692">
        <v>0.1004</v>
      </c>
    </row>
    <row r="1693" spans="1:42" hidden="1" x14ac:dyDescent="0.35">
      <c r="A1693" t="s">
        <v>2541</v>
      </c>
      <c r="B1693" s="1">
        <v>45446</v>
      </c>
      <c r="C1693" t="s">
        <v>107</v>
      </c>
      <c r="D1693" t="s">
        <v>216</v>
      </c>
      <c r="E1693">
        <v>2</v>
      </c>
      <c r="F1693" t="s">
        <v>58</v>
      </c>
      <c r="G1693" t="s">
        <v>71</v>
      </c>
      <c r="H1693" t="s">
        <v>25</v>
      </c>
      <c r="I1693" t="s">
        <v>26</v>
      </c>
      <c r="J1693" t="s">
        <v>34</v>
      </c>
      <c r="K1693">
        <v>2024</v>
      </c>
      <c r="L1693" t="s">
        <v>35</v>
      </c>
      <c r="M1693" t="s">
        <v>5999</v>
      </c>
      <c r="N1693" t="s">
        <v>5989</v>
      </c>
      <c r="O1693" t="s">
        <v>6000</v>
      </c>
      <c r="P1693" t="s">
        <v>6001</v>
      </c>
      <c r="Q1693" t="s">
        <v>6002</v>
      </c>
      <c r="R1693">
        <v>300</v>
      </c>
      <c r="S1693">
        <v>500</v>
      </c>
      <c r="T1693">
        <v>0.4</v>
      </c>
      <c r="U1693" t="s">
        <v>5940</v>
      </c>
      <c r="V1693">
        <v>3</v>
      </c>
      <c r="W1693" s="1">
        <v>45115</v>
      </c>
      <c r="X1693" t="s">
        <v>5894</v>
      </c>
      <c r="Y1693">
        <v>197</v>
      </c>
      <c r="Z1693">
        <v>100</v>
      </c>
      <c r="AA1693">
        <v>205</v>
      </c>
      <c r="AB1693">
        <v>66</v>
      </c>
      <c r="AC1693">
        <v>10</v>
      </c>
      <c r="AD1693">
        <v>19800</v>
      </c>
      <c r="AE1693" t="s">
        <v>6025</v>
      </c>
      <c r="AF1693" s="1">
        <v>46203</v>
      </c>
      <c r="AG1693" t="s">
        <v>6082</v>
      </c>
      <c r="AH1693" t="s">
        <v>6035</v>
      </c>
      <c r="AI1693" t="s">
        <v>6028</v>
      </c>
      <c r="AJ1693" t="s">
        <v>6924</v>
      </c>
      <c r="AK1693">
        <v>1000</v>
      </c>
      <c r="AL1693">
        <v>50.9</v>
      </c>
      <c r="AM1693">
        <v>949.1</v>
      </c>
      <c r="AN1693">
        <v>600</v>
      </c>
      <c r="AO1693">
        <v>349.1</v>
      </c>
      <c r="AP1693">
        <v>0.36780000000000002</v>
      </c>
    </row>
    <row r="1694" spans="1:42" hidden="1" x14ac:dyDescent="0.35">
      <c r="A1694" t="s">
        <v>2542</v>
      </c>
      <c r="B1694" s="1">
        <v>45521</v>
      </c>
      <c r="C1694" t="s">
        <v>1327</v>
      </c>
      <c r="D1694" t="s">
        <v>216</v>
      </c>
      <c r="E1694">
        <v>1</v>
      </c>
      <c r="F1694" t="s">
        <v>30</v>
      </c>
      <c r="G1694" t="s">
        <v>31</v>
      </c>
      <c r="H1694" t="s">
        <v>25</v>
      </c>
      <c r="I1694" t="s">
        <v>43</v>
      </c>
      <c r="J1694" t="s">
        <v>59</v>
      </c>
      <c r="K1694">
        <v>2024</v>
      </c>
      <c r="L1694" t="s">
        <v>60</v>
      </c>
      <c r="M1694" t="s">
        <v>5999</v>
      </c>
      <c r="N1694" t="s">
        <v>5989</v>
      </c>
      <c r="O1694" t="s">
        <v>6000</v>
      </c>
      <c r="P1694" t="s">
        <v>6001</v>
      </c>
      <c r="Q1694" t="s">
        <v>6002</v>
      </c>
      <c r="R1694">
        <v>300</v>
      </c>
      <c r="S1694">
        <v>500</v>
      </c>
      <c r="T1694">
        <v>0.4</v>
      </c>
      <c r="U1694" t="s">
        <v>5940</v>
      </c>
      <c r="V1694">
        <v>3</v>
      </c>
      <c r="W1694" s="1">
        <v>45115</v>
      </c>
      <c r="X1694" t="s">
        <v>5894</v>
      </c>
      <c r="Y1694">
        <v>197</v>
      </c>
      <c r="Z1694">
        <v>100</v>
      </c>
      <c r="AA1694">
        <v>205</v>
      </c>
      <c r="AB1694">
        <v>66</v>
      </c>
      <c r="AC1694">
        <v>10</v>
      </c>
      <c r="AD1694">
        <v>19800</v>
      </c>
      <c r="AE1694" t="s">
        <v>6025</v>
      </c>
      <c r="AF1694" s="1">
        <v>46203</v>
      </c>
      <c r="AG1694" t="s">
        <v>6576</v>
      </c>
      <c r="AH1694" t="s">
        <v>6027</v>
      </c>
      <c r="AI1694" t="s">
        <v>6028</v>
      </c>
      <c r="AJ1694" t="s">
        <v>6925</v>
      </c>
      <c r="AK1694">
        <v>500</v>
      </c>
      <c r="AL1694">
        <v>67</v>
      </c>
      <c r="AM1694">
        <v>433</v>
      </c>
      <c r="AN1694">
        <v>300</v>
      </c>
      <c r="AO1694">
        <v>133</v>
      </c>
      <c r="AP1694">
        <v>0.30719999999999997</v>
      </c>
    </row>
    <row r="1695" spans="1:42" x14ac:dyDescent="0.35">
      <c r="A1695" t="s">
        <v>2543</v>
      </c>
      <c r="B1695" s="1">
        <v>45404</v>
      </c>
      <c r="C1695" t="s">
        <v>1414</v>
      </c>
      <c r="D1695" t="s">
        <v>42</v>
      </c>
      <c r="E1695">
        <v>1</v>
      </c>
      <c r="F1695" t="s">
        <v>48</v>
      </c>
      <c r="G1695" t="s">
        <v>16</v>
      </c>
      <c r="H1695" t="s">
        <v>17</v>
      </c>
      <c r="I1695" t="s">
        <v>18</v>
      </c>
      <c r="J1695" t="s">
        <v>44</v>
      </c>
      <c r="K1695">
        <v>2024</v>
      </c>
      <c r="L1695" t="s">
        <v>35</v>
      </c>
      <c r="M1695" t="s">
        <v>5897</v>
      </c>
      <c r="N1695" t="s">
        <v>5889</v>
      </c>
      <c r="O1695" t="s">
        <v>5898</v>
      </c>
      <c r="P1695" t="s">
        <v>5899</v>
      </c>
      <c r="Q1695" t="s">
        <v>5900</v>
      </c>
      <c r="R1695">
        <v>31000</v>
      </c>
      <c r="S1695">
        <v>38000</v>
      </c>
      <c r="T1695">
        <v>0.1842</v>
      </c>
      <c r="U1695" t="s">
        <v>5901</v>
      </c>
      <c r="V1695">
        <v>12</v>
      </c>
      <c r="W1695" s="1">
        <v>45246</v>
      </c>
      <c r="X1695" t="s">
        <v>5894</v>
      </c>
      <c r="Y1695">
        <v>278</v>
      </c>
      <c r="Z1695">
        <v>80</v>
      </c>
      <c r="AA1695">
        <v>346</v>
      </c>
      <c r="AB1695">
        <v>0</v>
      </c>
      <c r="AC1695">
        <v>10</v>
      </c>
      <c r="AD1695">
        <v>0</v>
      </c>
      <c r="AE1695" t="s">
        <v>6029</v>
      </c>
      <c r="AF1695" s="1">
        <v>46203</v>
      </c>
      <c r="AG1695" t="s">
        <v>6579</v>
      </c>
      <c r="AH1695" t="s">
        <v>6027</v>
      </c>
      <c r="AI1695" t="s">
        <v>6028</v>
      </c>
      <c r="AJ1695" t="s">
        <v>6924</v>
      </c>
      <c r="AK1695">
        <v>38000</v>
      </c>
      <c r="AL1695">
        <v>2120.4</v>
      </c>
      <c r="AM1695">
        <v>35879.599999999999</v>
      </c>
      <c r="AN1695">
        <v>31000</v>
      </c>
      <c r="AO1695">
        <v>4879.6000000000004</v>
      </c>
      <c r="AP1695">
        <v>0.13600000000000001</v>
      </c>
    </row>
    <row r="1696" spans="1:42" x14ac:dyDescent="0.35">
      <c r="A1696" t="s">
        <v>2544</v>
      </c>
      <c r="B1696" s="1">
        <v>45543</v>
      </c>
      <c r="C1696" t="s">
        <v>1262</v>
      </c>
      <c r="D1696" t="s">
        <v>54</v>
      </c>
      <c r="E1696">
        <v>2</v>
      </c>
      <c r="F1696" t="s">
        <v>30</v>
      </c>
      <c r="G1696" t="s">
        <v>31</v>
      </c>
      <c r="H1696" t="s">
        <v>32</v>
      </c>
      <c r="I1696" t="s">
        <v>43</v>
      </c>
      <c r="J1696" t="s">
        <v>109</v>
      </c>
      <c r="K1696">
        <v>2024</v>
      </c>
      <c r="L1696" t="s">
        <v>60</v>
      </c>
      <c r="M1696" t="s">
        <v>5888</v>
      </c>
      <c r="N1696" t="s">
        <v>5889</v>
      </c>
      <c r="O1696" t="s">
        <v>5890</v>
      </c>
      <c r="P1696" t="s">
        <v>5891</v>
      </c>
      <c r="Q1696" t="s">
        <v>5892</v>
      </c>
      <c r="R1696">
        <v>52000</v>
      </c>
      <c r="S1696">
        <v>65000</v>
      </c>
      <c r="T1696">
        <v>0.2</v>
      </c>
      <c r="U1696" t="s">
        <v>5893</v>
      </c>
      <c r="V1696">
        <v>12</v>
      </c>
      <c r="W1696" s="1">
        <v>45506</v>
      </c>
      <c r="X1696" t="s">
        <v>5894</v>
      </c>
      <c r="Y1696">
        <v>302</v>
      </c>
      <c r="Z1696">
        <v>109</v>
      </c>
      <c r="AA1696">
        <v>415</v>
      </c>
      <c r="AB1696">
        <v>0</v>
      </c>
      <c r="AC1696">
        <v>10</v>
      </c>
      <c r="AD1696">
        <v>0</v>
      </c>
      <c r="AE1696" t="s">
        <v>6029</v>
      </c>
      <c r="AF1696" s="1">
        <v>46203</v>
      </c>
      <c r="AG1696" t="s">
        <v>6546</v>
      </c>
      <c r="AH1696" t="s">
        <v>6035</v>
      </c>
      <c r="AI1696" t="s">
        <v>6028</v>
      </c>
      <c r="AJ1696" t="s">
        <v>6925</v>
      </c>
      <c r="AK1696">
        <v>130000</v>
      </c>
      <c r="AL1696">
        <v>14079</v>
      </c>
      <c r="AM1696">
        <v>115921</v>
      </c>
      <c r="AN1696">
        <v>104000</v>
      </c>
      <c r="AO1696">
        <v>11921</v>
      </c>
      <c r="AP1696">
        <v>0.1028</v>
      </c>
    </row>
    <row r="1697" spans="1:42" hidden="1" x14ac:dyDescent="0.35">
      <c r="A1697" t="s">
        <v>2545</v>
      </c>
      <c r="B1697" s="1">
        <v>45313</v>
      </c>
      <c r="C1697" t="s">
        <v>1473</v>
      </c>
      <c r="D1697" t="s">
        <v>180</v>
      </c>
      <c r="E1697">
        <v>1</v>
      </c>
      <c r="F1697" t="s">
        <v>24</v>
      </c>
      <c r="G1697" t="s">
        <v>96</v>
      </c>
      <c r="H1697" t="s">
        <v>25</v>
      </c>
      <c r="I1697" t="s">
        <v>43</v>
      </c>
      <c r="J1697" t="s">
        <v>112</v>
      </c>
      <c r="K1697">
        <v>2024</v>
      </c>
      <c r="L1697" t="s">
        <v>20</v>
      </c>
      <c r="M1697" t="s">
        <v>5956</v>
      </c>
      <c r="N1697" t="s">
        <v>5949</v>
      </c>
      <c r="O1697" t="s">
        <v>5957</v>
      </c>
      <c r="P1697" t="s">
        <v>5958</v>
      </c>
      <c r="Q1697" t="s">
        <v>5959</v>
      </c>
      <c r="R1697">
        <v>3100</v>
      </c>
      <c r="S1697">
        <v>4200</v>
      </c>
      <c r="T1697">
        <v>0.26190000000000002</v>
      </c>
      <c r="U1697" t="s">
        <v>5909</v>
      </c>
      <c r="V1697">
        <v>12</v>
      </c>
      <c r="W1697" s="1">
        <v>45029</v>
      </c>
      <c r="X1697" t="s">
        <v>5894</v>
      </c>
      <c r="Y1697">
        <v>165</v>
      </c>
      <c r="Z1697">
        <v>119</v>
      </c>
      <c r="AA1697">
        <v>218</v>
      </c>
      <c r="AB1697">
        <v>22</v>
      </c>
      <c r="AC1697">
        <v>10</v>
      </c>
      <c r="AD1697">
        <v>68200</v>
      </c>
      <c r="AE1697" t="s">
        <v>6025</v>
      </c>
      <c r="AF1697" s="1">
        <v>46203</v>
      </c>
      <c r="AG1697" t="s">
        <v>6581</v>
      </c>
      <c r="AH1697" t="s">
        <v>6027</v>
      </c>
      <c r="AI1697" t="s">
        <v>6028</v>
      </c>
      <c r="AJ1697" t="s">
        <v>6924</v>
      </c>
      <c r="AK1697">
        <v>4200</v>
      </c>
      <c r="AL1697">
        <v>620.34</v>
      </c>
      <c r="AM1697">
        <v>3579.66</v>
      </c>
      <c r="AN1697">
        <v>3100</v>
      </c>
      <c r="AO1697">
        <v>479.66</v>
      </c>
      <c r="AP1697">
        <v>0.13400000000000001</v>
      </c>
    </row>
    <row r="1698" spans="1:42" hidden="1" x14ac:dyDescent="0.35">
      <c r="A1698" t="s">
        <v>2546</v>
      </c>
      <c r="B1698" s="1">
        <v>45481</v>
      </c>
      <c r="C1698" t="s">
        <v>229</v>
      </c>
      <c r="D1698" t="s">
        <v>108</v>
      </c>
      <c r="E1698">
        <v>1</v>
      </c>
      <c r="F1698" t="s">
        <v>58</v>
      </c>
      <c r="G1698" t="s">
        <v>16</v>
      </c>
      <c r="H1698" t="s">
        <v>17</v>
      </c>
      <c r="I1698" t="s">
        <v>43</v>
      </c>
      <c r="J1698" t="s">
        <v>97</v>
      </c>
      <c r="K1698">
        <v>2024</v>
      </c>
      <c r="L1698" t="s">
        <v>60</v>
      </c>
      <c r="M1698" t="s">
        <v>5977</v>
      </c>
      <c r="N1698" t="s">
        <v>5974</v>
      </c>
      <c r="O1698" t="s">
        <v>5978</v>
      </c>
      <c r="P1698" t="s">
        <v>5979</v>
      </c>
      <c r="Q1698" t="s">
        <v>5980</v>
      </c>
      <c r="R1698">
        <v>3000</v>
      </c>
      <c r="S1698">
        <v>3900</v>
      </c>
      <c r="T1698">
        <v>0.23080000000000001</v>
      </c>
      <c r="U1698" t="s">
        <v>5920</v>
      </c>
      <c r="V1698">
        <v>36</v>
      </c>
      <c r="W1698" s="1">
        <v>44816</v>
      </c>
      <c r="X1698" t="s">
        <v>5894</v>
      </c>
      <c r="Y1698">
        <v>237</v>
      </c>
      <c r="Z1698">
        <v>110</v>
      </c>
      <c r="AA1698">
        <v>240</v>
      </c>
      <c r="AB1698">
        <v>48</v>
      </c>
      <c r="AC1698">
        <v>10</v>
      </c>
      <c r="AD1698">
        <v>144000</v>
      </c>
      <c r="AE1698" t="s">
        <v>6025</v>
      </c>
      <c r="AF1698" s="1">
        <v>46203</v>
      </c>
      <c r="AG1698" t="s">
        <v>6138</v>
      </c>
      <c r="AH1698" t="s">
        <v>6027</v>
      </c>
      <c r="AI1698" t="s">
        <v>6028</v>
      </c>
      <c r="AJ1698" t="s">
        <v>6925</v>
      </c>
      <c r="AK1698">
        <v>3900</v>
      </c>
      <c r="AL1698">
        <v>427.44</v>
      </c>
      <c r="AM1698">
        <v>3472.56</v>
      </c>
      <c r="AN1698">
        <v>3000</v>
      </c>
      <c r="AO1698">
        <v>472.56</v>
      </c>
      <c r="AP1698">
        <v>0.1361</v>
      </c>
    </row>
    <row r="1699" spans="1:42" hidden="1" x14ac:dyDescent="0.35">
      <c r="A1699" t="s">
        <v>2547</v>
      </c>
      <c r="B1699" s="1">
        <v>45456</v>
      </c>
      <c r="C1699" t="s">
        <v>469</v>
      </c>
      <c r="D1699" t="s">
        <v>87</v>
      </c>
      <c r="E1699">
        <v>2</v>
      </c>
      <c r="F1699" t="s">
        <v>66</v>
      </c>
      <c r="G1699" t="s">
        <v>16</v>
      </c>
      <c r="H1699" t="s">
        <v>17</v>
      </c>
      <c r="I1699" t="s">
        <v>43</v>
      </c>
      <c r="J1699" t="s">
        <v>34</v>
      </c>
      <c r="K1699">
        <v>2024</v>
      </c>
      <c r="L1699" t="s">
        <v>35</v>
      </c>
      <c r="M1699" t="s">
        <v>5924</v>
      </c>
      <c r="N1699" t="s">
        <v>5913</v>
      </c>
      <c r="O1699" t="s">
        <v>5917</v>
      </c>
      <c r="P1699" t="s">
        <v>5925</v>
      </c>
      <c r="Q1699" t="s">
        <v>5926</v>
      </c>
      <c r="R1699">
        <v>46000</v>
      </c>
      <c r="S1699">
        <v>56000</v>
      </c>
      <c r="T1699">
        <v>0.17860000000000001</v>
      </c>
      <c r="U1699" t="s">
        <v>5920</v>
      </c>
      <c r="V1699">
        <v>12</v>
      </c>
      <c r="W1699" s="1">
        <v>44847</v>
      </c>
      <c r="X1699" t="s">
        <v>5894</v>
      </c>
      <c r="Y1699">
        <v>224</v>
      </c>
      <c r="Z1699">
        <v>96</v>
      </c>
      <c r="AA1699">
        <v>304</v>
      </c>
      <c r="AB1699">
        <v>54</v>
      </c>
      <c r="AC1699">
        <v>10</v>
      </c>
      <c r="AD1699">
        <v>2484000</v>
      </c>
      <c r="AE1699" t="s">
        <v>6025</v>
      </c>
      <c r="AF1699" s="1">
        <v>46203</v>
      </c>
      <c r="AG1699" t="s">
        <v>6256</v>
      </c>
      <c r="AH1699" t="s">
        <v>6035</v>
      </c>
      <c r="AI1699" t="s">
        <v>6028</v>
      </c>
      <c r="AJ1699" t="s">
        <v>6924</v>
      </c>
      <c r="AK1699">
        <v>112000</v>
      </c>
      <c r="AL1699">
        <v>10595.2</v>
      </c>
      <c r="AM1699">
        <v>101404.8</v>
      </c>
      <c r="AN1699">
        <v>92000</v>
      </c>
      <c r="AO1699">
        <v>9404.7999999999993</v>
      </c>
      <c r="AP1699">
        <v>9.2700000000000005E-2</v>
      </c>
    </row>
    <row r="1700" spans="1:42" x14ac:dyDescent="0.35">
      <c r="A1700" t="s">
        <v>2548</v>
      </c>
      <c r="B1700" s="1">
        <v>45313</v>
      </c>
      <c r="C1700" t="s">
        <v>1067</v>
      </c>
      <c r="D1700" t="s">
        <v>42</v>
      </c>
      <c r="E1700">
        <v>1</v>
      </c>
      <c r="F1700" t="s">
        <v>24</v>
      </c>
      <c r="G1700" t="s">
        <v>16</v>
      </c>
      <c r="H1700" t="s">
        <v>25</v>
      </c>
      <c r="I1700" t="s">
        <v>33</v>
      </c>
      <c r="J1700" t="s">
        <v>112</v>
      </c>
      <c r="K1700">
        <v>2024</v>
      </c>
      <c r="L1700" t="s">
        <v>20</v>
      </c>
      <c r="M1700" t="s">
        <v>5897</v>
      </c>
      <c r="N1700" t="s">
        <v>5889</v>
      </c>
      <c r="O1700" t="s">
        <v>5898</v>
      </c>
      <c r="P1700" t="s">
        <v>5899</v>
      </c>
      <c r="Q1700" t="s">
        <v>5900</v>
      </c>
      <c r="R1700">
        <v>31000</v>
      </c>
      <c r="S1700">
        <v>38000</v>
      </c>
      <c r="T1700">
        <v>0.1842</v>
      </c>
      <c r="U1700" t="s">
        <v>5901</v>
      </c>
      <c r="V1700">
        <v>12</v>
      </c>
      <c r="W1700" s="1">
        <v>45246</v>
      </c>
      <c r="X1700" t="s">
        <v>5894</v>
      </c>
      <c r="Y1700">
        <v>278</v>
      </c>
      <c r="Z1700">
        <v>80</v>
      </c>
      <c r="AA1700">
        <v>346</v>
      </c>
      <c r="AB1700">
        <v>0</v>
      </c>
      <c r="AC1700">
        <v>10</v>
      </c>
      <c r="AD1700">
        <v>0</v>
      </c>
      <c r="AE1700" t="s">
        <v>6029</v>
      </c>
      <c r="AF1700" s="1">
        <v>46203</v>
      </c>
      <c r="AG1700" t="s">
        <v>6174</v>
      </c>
      <c r="AH1700" t="s">
        <v>6027</v>
      </c>
      <c r="AI1700" t="s">
        <v>6028</v>
      </c>
      <c r="AJ1700" t="s">
        <v>6924</v>
      </c>
      <c r="AK1700">
        <v>38000</v>
      </c>
      <c r="AL1700">
        <v>2435.8000000000002</v>
      </c>
      <c r="AM1700">
        <v>35564.199999999997</v>
      </c>
      <c r="AN1700">
        <v>31000</v>
      </c>
      <c r="AO1700">
        <v>4564.2</v>
      </c>
      <c r="AP1700">
        <v>0.1283</v>
      </c>
    </row>
    <row r="1701" spans="1:42" hidden="1" x14ac:dyDescent="0.35">
      <c r="A1701" t="s">
        <v>2549</v>
      </c>
      <c r="B1701" s="1">
        <v>45598</v>
      </c>
      <c r="C1701" t="s">
        <v>1971</v>
      </c>
      <c r="D1701" t="s">
        <v>205</v>
      </c>
      <c r="E1701">
        <v>1</v>
      </c>
      <c r="F1701" t="s">
        <v>24</v>
      </c>
      <c r="G1701" t="s">
        <v>96</v>
      </c>
      <c r="H1701" t="s">
        <v>25</v>
      </c>
      <c r="I1701" t="s">
        <v>43</v>
      </c>
      <c r="J1701" t="s">
        <v>50</v>
      </c>
      <c r="K1701">
        <v>2024</v>
      </c>
      <c r="L1701" t="s">
        <v>51</v>
      </c>
      <c r="M1701" t="s">
        <v>6003</v>
      </c>
      <c r="N1701" t="s">
        <v>5989</v>
      </c>
      <c r="O1701" t="s">
        <v>6004</v>
      </c>
      <c r="P1701" t="s">
        <v>6005</v>
      </c>
      <c r="Q1701" t="s">
        <v>6006</v>
      </c>
      <c r="R1701">
        <v>420</v>
      </c>
      <c r="S1701">
        <v>650</v>
      </c>
      <c r="T1701">
        <v>0.3538</v>
      </c>
      <c r="U1701" t="s">
        <v>5909</v>
      </c>
      <c r="V1701">
        <v>6</v>
      </c>
      <c r="W1701" s="1">
        <v>45071</v>
      </c>
      <c r="X1701" t="s">
        <v>5894</v>
      </c>
      <c r="Y1701">
        <v>160</v>
      </c>
      <c r="Z1701">
        <v>85</v>
      </c>
      <c r="AA1701">
        <v>167</v>
      </c>
      <c r="AB1701">
        <v>56</v>
      </c>
      <c r="AC1701">
        <v>10</v>
      </c>
      <c r="AD1701">
        <v>23520</v>
      </c>
      <c r="AE1701" t="s">
        <v>6025</v>
      </c>
      <c r="AF1701" s="1">
        <v>46203</v>
      </c>
      <c r="AG1701" t="s">
        <v>6696</v>
      </c>
      <c r="AH1701" t="s">
        <v>6035</v>
      </c>
      <c r="AI1701" t="s">
        <v>6028</v>
      </c>
      <c r="AJ1701" t="s">
        <v>6925</v>
      </c>
      <c r="AK1701">
        <v>650</v>
      </c>
      <c r="AL1701">
        <v>38.22</v>
      </c>
      <c r="AM1701">
        <v>611.78</v>
      </c>
      <c r="AN1701">
        <v>420</v>
      </c>
      <c r="AO1701">
        <v>191.78</v>
      </c>
      <c r="AP1701">
        <v>0.3135</v>
      </c>
    </row>
    <row r="1702" spans="1:42" hidden="1" x14ac:dyDescent="0.35">
      <c r="A1702" t="s">
        <v>2550</v>
      </c>
      <c r="B1702" s="1">
        <v>45362</v>
      </c>
      <c r="C1702" t="s">
        <v>311</v>
      </c>
      <c r="D1702" t="s">
        <v>137</v>
      </c>
      <c r="E1702">
        <v>5</v>
      </c>
      <c r="F1702" t="s">
        <v>30</v>
      </c>
      <c r="G1702" t="s">
        <v>96</v>
      </c>
      <c r="H1702" t="s">
        <v>25</v>
      </c>
      <c r="I1702" t="s">
        <v>43</v>
      </c>
      <c r="J1702" t="s">
        <v>39</v>
      </c>
      <c r="K1702">
        <v>2024</v>
      </c>
      <c r="L1702" t="s">
        <v>20</v>
      </c>
      <c r="M1702" t="s">
        <v>5930</v>
      </c>
      <c r="N1702" t="s">
        <v>5931</v>
      </c>
      <c r="O1702" t="s">
        <v>5932</v>
      </c>
      <c r="P1702" t="s">
        <v>5891</v>
      </c>
      <c r="Q1702" t="s">
        <v>5933</v>
      </c>
      <c r="R1702">
        <v>14800</v>
      </c>
      <c r="S1702">
        <v>18500</v>
      </c>
      <c r="T1702">
        <v>0.2</v>
      </c>
      <c r="U1702" t="s">
        <v>5893</v>
      </c>
      <c r="V1702">
        <v>12</v>
      </c>
      <c r="W1702" s="1">
        <v>45474</v>
      </c>
      <c r="X1702" t="s">
        <v>5894</v>
      </c>
      <c r="Y1702">
        <v>213</v>
      </c>
      <c r="Z1702">
        <v>93</v>
      </c>
      <c r="AA1702">
        <v>278</v>
      </c>
      <c r="AB1702">
        <v>42</v>
      </c>
      <c r="AC1702">
        <v>10</v>
      </c>
      <c r="AD1702">
        <v>621600</v>
      </c>
      <c r="AE1702" t="s">
        <v>6025</v>
      </c>
      <c r="AF1702" s="1">
        <v>46203</v>
      </c>
      <c r="AG1702" t="s">
        <v>6199</v>
      </c>
      <c r="AH1702" t="s">
        <v>6027</v>
      </c>
      <c r="AI1702" t="s">
        <v>6028</v>
      </c>
      <c r="AJ1702" t="s">
        <v>6924</v>
      </c>
      <c r="AK1702">
        <v>92500</v>
      </c>
      <c r="AL1702">
        <v>13782.5</v>
      </c>
      <c r="AM1702">
        <v>78717.5</v>
      </c>
      <c r="AN1702">
        <v>74000</v>
      </c>
      <c r="AO1702">
        <v>4717.5</v>
      </c>
      <c r="AP1702">
        <v>5.9900000000000002E-2</v>
      </c>
    </row>
    <row r="1703" spans="1:42" hidden="1" x14ac:dyDescent="0.35">
      <c r="A1703" t="s">
        <v>2551</v>
      </c>
      <c r="B1703" s="1">
        <v>45465</v>
      </c>
      <c r="C1703" t="s">
        <v>313</v>
      </c>
      <c r="D1703" t="s">
        <v>173</v>
      </c>
      <c r="E1703">
        <v>3</v>
      </c>
      <c r="F1703" t="s">
        <v>30</v>
      </c>
      <c r="G1703" t="s">
        <v>16</v>
      </c>
      <c r="H1703" t="s">
        <v>25</v>
      </c>
      <c r="I1703" t="s">
        <v>43</v>
      </c>
      <c r="J1703" t="s">
        <v>34</v>
      </c>
      <c r="K1703">
        <v>2024</v>
      </c>
      <c r="L1703" t="s">
        <v>35</v>
      </c>
      <c r="M1703" t="s">
        <v>5904</v>
      </c>
      <c r="N1703" t="s">
        <v>5889</v>
      </c>
      <c r="O1703" t="s">
        <v>5898</v>
      </c>
      <c r="P1703" t="s">
        <v>5899</v>
      </c>
      <c r="Q1703" t="s">
        <v>5905</v>
      </c>
      <c r="R1703">
        <v>12500</v>
      </c>
      <c r="S1703">
        <v>15500</v>
      </c>
      <c r="T1703">
        <v>0.19350000000000001</v>
      </c>
      <c r="U1703" t="s">
        <v>5901</v>
      </c>
      <c r="V1703">
        <v>12</v>
      </c>
      <c r="W1703" s="1">
        <v>45140</v>
      </c>
      <c r="X1703" t="s">
        <v>5894</v>
      </c>
      <c r="Y1703">
        <v>313</v>
      </c>
      <c r="Z1703">
        <v>58</v>
      </c>
      <c r="AA1703">
        <v>294</v>
      </c>
      <c r="AB1703">
        <v>65</v>
      </c>
      <c r="AC1703">
        <v>10</v>
      </c>
      <c r="AD1703">
        <v>812500</v>
      </c>
      <c r="AE1703" t="s">
        <v>6025</v>
      </c>
      <c r="AF1703" s="1">
        <v>46203</v>
      </c>
      <c r="AG1703" t="s">
        <v>6050</v>
      </c>
      <c r="AH1703" t="s">
        <v>6027</v>
      </c>
      <c r="AI1703" t="s">
        <v>6028</v>
      </c>
      <c r="AJ1703" t="s">
        <v>6924</v>
      </c>
      <c r="AK1703">
        <v>46500</v>
      </c>
      <c r="AL1703">
        <v>999.75</v>
      </c>
      <c r="AM1703">
        <v>45500.25</v>
      </c>
      <c r="AN1703">
        <v>37500</v>
      </c>
      <c r="AO1703">
        <v>8000.25</v>
      </c>
      <c r="AP1703">
        <v>0.17580000000000001</v>
      </c>
    </row>
    <row r="1704" spans="1:42" hidden="1" x14ac:dyDescent="0.35">
      <c r="A1704" t="s">
        <v>2552</v>
      </c>
      <c r="B1704" s="1">
        <v>45576</v>
      </c>
      <c r="C1704" t="s">
        <v>551</v>
      </c>
      <c r="D1704" t="s">
        <v>65</v>
      </c>
      <c r="E1704">
        <v>1</v>
      </c>
      <c r="F1704" t="s">
        <v>128</v>
      </c>
      <c r="G1704" t="s">
        <v>16</v>
      </c>
      <c r="H1704" t="s">
        <v>25</v>
      </c>
      <c r="I1704" t="s">
        <v>43</v>
      </c>
      <c r="J1704" t="s">
        <v>55</v>
      </c>
      <c r="K1704">
        <v>2024</v>
      </c>
      <c r="L1704" t="s">
        <v>51</v>
      </c>
      <c r="M1704" t="s">
        <v>5906</v>
      </c>
      <c r="N1704" t="s">
        <v>5889</v>
      </c>
      <c r="O1704" t="s">
        <v>5898</v>
      </c>
      <c r="P1704" t="s">
        <v>5907</v>
      </c>
      <c r="Q1704" t="s">
        <v>5908</v>
      </c>
      <c r="R1704">
        <v>17500</v>
      </c>
      <c r="S1704">
        <v>22000</v>
      </c>
      <c r="T1704">
        <v>0.20449999999999999</v>
      </c>
      <c r="U1704" t="s">
        <v>5909</v>
      </c>
      <c r="V1704">
        <v>12</v>
      </c>
      <c r="W1704" s="1">
        <v>45337</v>
      </c>
      <c r="X1704" t="s">
        <v>5894</v>
      </c>
      <c r="Y1704">
        <v>373</v>
      </c>
      <c r="Z1704">
        <v>88</v>
      </c>
      <c r="AA1704">
        <v>389</v>
      </c>
      <c r="AB1704">
        <v>78</v>
      </c>
      <c r="AC1704">
        <v>10</v>
      </c>
      <c r="AD1704">
        <v>1365000</v>
      </c>
      <c r="AE1704" t="s">
        <v>6025</v>
      </c>
      <c r="AF1704" s="1">
        <v>46203</v>
      </c>
      <c r="AG1704" t="s">
        <v>6334</v>
      </c>
      <c r="AH1704" t="s">
        <v>6035</v>
      </c>
      <c r="AI1704" t="s">
        <v>6028</v>
      </c>
      <c r="AJ1704" t="s">
        <v>6925</v>
      </c>
      <c r="AK1704">
        <v>22000</v>
      </c>
      <c r="AL1704">
        <v>3295.6</v>
      </c>
      <c r="AM1704">
        <v>18704.400000000001</v>
      </c>
      <c r="AN1704">
        <v>17500</v>
      </c>
      <c r="AO1704">
        <v>1204.4000000000001</v>
      </c>
      <c r="AP1704">
        <v>6.4399999999999999E-2</v>
      </c>
    </row>
    <row r="1705" spans="1:42" hidden="1" x14ac:dyDescent="0.35">
      <c r="A1705" t="s">
        <v>2553</v>
      </c>
      <c r="B1705" s="1">
        <v>45547</v>
      </c>
      <c r="C1705" t="s">
        <v>282</v>
      </c>
      <c r="D1705" t="s">
        <v>92</v>
      </c>
      <c r="E1705">
        <v>1</v>
      </c>
      <c r="F1705" t="s">
        <v>30</v>
      </c>
      <c r="G1705" t="s">
        <v>16</v>
      </c>
      <c r="H1705" t="s">
        <v>25</v>
      </c>
      <c r="I1705" t="s">
        <v>26</v>
      </c>
      <c r="J1705" t="s">
        <v>109</v>
      </c>
      <c r="K1705">
        <v>2024</v>
      </c>
      <c r="L1705" t="s">
        <v>60</v>
      </c>
      <c r="M1705" t="s">
        <v>5973</v>
      </c>
      <c r="N1705" t="s">
        <v>5974</v>
      </c>
      <c r="O1705" t="s">
        <v>5975</v>
      </c>
      <c r="P1705" t="s">
        <v>5899</v>
      </c>
      <c r="Q1705" t="s">
        <v>5976</v>
      </c>
      <c r="R1705">
        <v>7600</v>
      </c>
      <c r="S1705">
        <v>9800</v>
      </c>
      <c r="T1705">
        <v>0.22450000000000001</v>
      </c>
      <c r="U1705" t="s">
        <v>5901</v>
      </c>
      <c r="V1705">
        <v>36</v>
      </c>
      <c r="W1705" s="1">
        <v>45281</v>
      </c>
      <c r="X1705" t="s">
        <v>5894</v>
      </c>
      <c r="Y1705">
        <v>214</v>
      </c>
      <c r="Z1705">
        <v>101</v>
      </c>
      <c r="AA1705">
        <v>188</v>
      </c>
      <c r="AB1705">
        <v>51</v>
      </c>
      <c r="AC1705">
        <v>10</v>
      </c>
      <c r="AD1705">
        <v>387600</v>
      </c>
      <c r="AE1705" t="s">
        <v>6025</v>
      </c>
      <c r="AF1705" s="1">
        <v>46203</v>
      </c>
      <c r="AG1705" t="s">
        <v>6175</v>
      </c>
      <c r="AH1705" t="s">
        <v>6027</v>
      </c>
      <c r="AI1705" t="s">
        <v>6028</v>
      </c>
      <c r="AJ1705" t="s">
        <v>6925</v>
      </c>
      <c r="AK1705">
        <v>9800</v>
      </c>
      <c r="AL1705">
        <v>1045.6600000000001</v>
      </c>
      <c r="AM1705">
        <v>8754.34</v>
      </c>
      <c r="AN1705">
        <v>7600</v>
      </c>
      <c r="AO1705">
        <v>1154.3399999999999</v>
      </c>
      <c r="AP1705">
        <v>0.13189999999999999</v>
      </c>
    </row>
    <row r="1706" spans="1:42" x14ac:dyDescent="0.35">
      <c r="A1706" t="s">
        <v>2554</v>
      </c>
      <c r="B1706" s="1">
        <v>45488</v>
      </c>
      <c r="C1706" t="s">
        <v>1128</v>
      </c>
      <c r="D1706" t="s">
        <v>54</v>
      </c>
      <c r="E1706">
        <v>1</v>
      </c>
      <c r="F1706" t="s">
        <v>30</v>
      </c>
      <c r="G1706" t="s">
        <v>31</v>
      </c>
      <c r="H1706" t="s">
        <v>17</v>
      </c>
      <c r="I1706" t="s">
        <v>43</v>
      </c>
      <c r="J1706" t="s">
        <v>97</v>
      </c>
      <c r="K1706">
        <v>2024</v>
      </c>
      <c r="L1706" t="s">
        <v>60</v>
      </c>
      <c r="M1706" t="s">
        <v>5888</v>
      </c>
      <c r="N1706" t="s">
        <v>5889</v>
      </c>
      <c r="O1706" t="s">
        <v>5890</v>
      </c>
      <c r="P1706" t="s">
        <v>5891</v>
      </c>
      <c r="Q1706" t="s">
        <v>5892</v>
      </c>
      <c r="R1706">
        <v>52000</v>
      </c>
      <c r="S1706">
        <v>65000</v>
      </c>
      <c r="T1706">
        <v>0.2</v>
      </c>
      <c r="U1706" t="s">
        <v>5893</v>
      </c>
      <c r="V1706">
        <v>12</v>
      </c>
      <c r="W1706" s="1">
        <v>45506</v>
      </c>
      <c r="X1706" t="s">
        <v>5894</v>
      </c>
      <c r="Y1706">
        <v>302</v>
      </c>
      <c r="Z1706">
        <v>109</v>
      </c>
      <c r="AA1706">
        <v>415</v>
      </c>
      <c r="AB1706">
        <v>0</v>
      </c>
      <c r="AC1706">
        <v>10</v>
      </c>
      <c r="AD1706">
        <v>0</v>
      </c>
      <c r="AE1706" t="s">
        <v>6029</v>
      </c>
      <c r="AF1706" s="1">
        <v>46203</v>
      </c>
      <c r="AG1706" t="s">
        <v>6525</v>
      </c>
      <c r="AH1706" t="s">
        <v>6027</v>
      </c>
      <c r="AI1706" t="s">
        <v>6028</v>
      </c>
      <c r="AJ1706" t="s">
        <v>6925</v>
      </c>
      <c r="AK1706">
        <v>65000</v>
      </c>
      <c r="AL1706">
        <v>8164</v>
      </c>
      <c r="AM1706">
        <v>56836</v>
      </c>
      <c r="AN1706">
        <v>52000</v>
      </c>
      <c r="AO1706">
        <v>4836</v>
      </c>
      <c r="AP1706">
        <v>8.5099999999999995E-2</v>
      </c>
    </row>
    <row r="1707" spans="1:42" hidden="1" x14ac:dyDescent="0.35">
      <c r="A1707" t="s">
        <v>2555</v>
      </c>
      <c r="B1707" s="1">
        <v>45523</v>
      </c>
      <c r="C1707" t="s">
        <v>1509</v>
      </c>
      <c r="D1707" t="s">
        <v>377</v>
      </c>
      <c r="E1707">
        <v>1</v>
      </c>
      <c r="F1707" t="s">
        <v>128</v>
      </c>
      <c r="G1707" t="s">
        <v>31</v>
      </c>
      <c r="H1707" t="s">
        <v>32</v>
      </c>
      <c r="I1707" t="s">
        <v>26</v>
      </c>
      <c r="J1707" t="s">
        <v>59</v>
      </c>
      <c r="K1707">
        <v>2024</v>
      </c>
      <c r="L1707" t="s">
        <v>60</v>
      </c>
      <c r="M1707" t="s">
        <v>6007</v>
      </c>
      <c r="N1707" t="s">
        <v>5889</v>
      </c>
      <c r="O1707" t="s">
        <v>6008</v>
      </c>
      <c r="P1707" t="s">
        <v>5899</v>
      </c>
      <c r="Q1707" t="s">
        <v>6009</v>
      </c>
      <c r="R1707">
        <v>12000</v>
      </c>
      <c r="S1707">
        <v>15000</v>
      </c>
      <c r="T1707">
        <v>0.2</v>
      </c>
      <c r="U1707" t="s">
        <v>5901</v>
      </c>
      <c r="V1707">
        <v>12</v>
      </c>
      <c r="W1707" s="1">
        <v>45557</v>
      </c>
      <c r="X1707" t="s">
        <v>5894</v>
      </c>
      <c r="Y1707">
        <v>118</v>
      </c>
      <c r="Z1707">
        <v>87</v>
      </c>
      <c r="AA1707">
        <v>209</v>
      </c>
      <c r="AB1707">
        <v>10</v>
      </c>
      <c r="AC1707">
        <v>10</v>
      </c>
      <c r="AD1707">
        <v>120000</v>
      </c>
      <c r="AE1707" t="s">
        <v>6025</v>
      </c>
      <c r="AF1707" s="1">
        <v>46203</v>
      </c>
      <c r="AG1707" t="s">
        <v>6227</v>
      </c>
      <c r="AH1707" t="s">
        <v>6027</v>
      </c>
      <c r="AI1707" t="s">
        <v>6028</v>
      </c>
      <c r="AJ1707" t="s">
        <v>6925</v>
      </c>
      <c r="AK1707">
        <v>15000</v>
      </c>
      <c r="AL1707">
        <v>1905</v>
      </c>
      <c r="AM1707">
        <v>13095</v>
      </c>
      <c r="AN1707">
        <v>12000</v>
      </c>
      <c r="AO1707">
        <v>1095</v>
      </c>
      <c r="AP1707">
        <v>8.3599999999999994E-2</v>
      </c>
    </row>
    <row r="1708" spans="1:42" x14ac:dyDescent="0.35">
      <c r="A1708" t="s">
        <v>2556</v>
      </c>
      <c r="B1708" s="1">
        <v>45330</v>
      </c>
      <c r="C1708" t="s">
        <v>1501</v>
      </c>
      <c r="D1708" t="s">
        <v>195</v>
      </c>
      <c r="E1708">
        <v>1</v>
      </c>
      <c r="F1708" t="s">
        <v>58</v>
      </c>
      <c r="G1708" t="s">
        <v>31</v>
      </c>
      <c r="H1708" t="s">
        <v>32</v>
      </c>
      <c r="I1708" t="s">
        <v>18</v>
      </c>
      <c r="J1708" t="s">
        <v>19</v>
      </c>
      <c r="K1708">
        <v>2024</v>
      </c>
      <c r="L1708" t="s">
        <v>20</v>
      </c>
      <c r="M1708" t="s">
        <v>5912</v>
      </c>
      <c r="N1708" t="s">
        <v>5913</v>
      </c>
      <c r="O1708" t="s">
        <v>5914</v>
      </c>
      <c r="P1708" t="s">
        <v>5891</v>
      </c>
      <c r="Q1708" t="s">
        <v>5915</v>
      </c>
      <c r="R1708">
        <v>125000</v>
      </c>
      <c r="S1708">
        <v>148000</v>
      </c>
      <c r="T1708">
        <v>0.15540000000000001</v>
      </c>
      <c r="U1708" t="s">
        <v>5893</v>
      </c>
      <c r="V1708">
        <v>12</v>
      </c>
      <c r="W1708" s="1">
        <v>44787</v>
      </c>
      <c r="X1708" t="s">
        <v>5894</v>
      </c>
      <c r="Y1708">
        <v>168</v>
      </c>
      <c r="Z1708">
        <v>62</v>
      </c>
      <c r="AA1708">
        <v>271</v>
      </c>
      <c r="AB1708">
        <v>0</v>
      </c>
      <c r="AC1708">
        <v>10</v>
      </c>
      <c r="AD1708">
        <v>0</v>
      </c>
      <c r="AE1708" t="s">
        <v>6029</v>
      </c>
      <c r="AF1708" s="1">
        <v>46203</v>
      </c>
      <c r="AG1708" t="s">
        <v>6280</v>
      </c>
      <c r="AH1708" t="s">
        <v>6035</v>
      </c>
      <c r="AI1708" t="s">
        <v>6028</v>
      </c>
      <c r="AJ1708" t="s">
        <v>6924</v>
      </c>
      <c r="AK1708">
        <v>148000</v>
      </c>
      <c r="AL1708">
        <v>1391.2</v>
      </c>
      <c r="AM1708">
        <v>146608.79999999999</v>
      </c>
      <c r="AN1708">
        <v>125000</v>
      </c>
      <c r="AO1708">
        <v>21608.799999999999</v>
      </c>
      <c r="AP1708">
        <v>0.1474</v>
      </c>
    </row>
    <row r="1709" spans="1:42" hidden="1" x14ac:dyDescent="0.35">
      <c r="A1709" t="s">
        <v>2557</v>
      </c>
      <c r="B1709" s="1">
        <v>45466</v>
      </c>
      <c r="C1709" t="s">
        <v>925</v>
      </c>
      <c r="D1709" t="s">
        <v>140</v>
      </c>
      <c r="E1709">
        <v>2</v>
      </c>
      <c r="F1709" t="s">
        <v>58</v>
      </c>
      <c r="G1709" t="s">
        <v>96</v>
      </c>
      <c r="H1709" t="s">
        <v>25</v>
      </c>
      <c r="I1709" t="s">
        <v>33</v>
      </c>
      <c r="J1709" t="s">
        <v>34</v>
      </c>
      <c r="K1709">
        <v>2024</v>
      </c>
      <c r="L1709" t="s">
        <v>35</v>
      </c>
      <c r="M1709" t="s">
        <v>5944</v>
      </c>
      <c r="N1709" t="s">
        <v>5931</v>
      </c>
      <c r="O1709" t="s">
        <v>5945</v>
      </c>
      <c r="P1709" t="s">
        <v>5946</v>
      </c>
      <c r="Q1709" t="s">
        <v>5947</v>
      </c>
      <c r="R1709">
        <v>6500</v>
      </c>
      <c r="S1709">
        <v>8500</v>
      </c>
      <c r="T1709">
        <v>0.23530000000000001</v>
      </c>
      <c r="U1709" t="s">
        <v>5940</v>
      </c>
      <c r="V1709">
        <v>6</v>
      </c>
      <c r="W1709" s="1">
        <v>44693</v>
      </c>
      <c r="X1709" t="s">
        <v>5894</v>
      </c>
      <c r="Y1709">
        <v>116</v>
      </c>
      <c r="Z1709">
        <v>117</v>
      </c>
      <c r="AA1709">
        <v>124</v>
      </c>
      <c r="AB1709">
        <v>67</v>
      </c>
      <c r="AC1709">
        <v>10</v>
      </c>
      <c r="AD1709">
        <v>435500</v>
      </c>
      <c r="AE1709" t="s">
        <v>6025</v>
      </c>
      <c r="AF1709" s="1">
        <v>46203</v>
      </c>
      <c r="AG1709" t="s">
        <v>6490</v>
      </c>
      <c r="AH1709" t="s">
        <v>6027</v>
      </c>
      <c r="AI1709" t="s">
        <v>6028</v>
      </c>
      <c r="AJ1709" t="s">
        <v>6924</v>
      </c>
      <c r="AK1709">
        <v>17000</v>
      </c>
      <c r="AL1709">
        <v>2538.1</v>
      </c>
      <c r="AM1709">
        <v>14461.9</v>
      </c>
      <c r="AN1709">
        <v>13000</v>
      </c>
      <c r="AO1709">
        <v>1461.9</v>
      </c>
      <c r="AP1709">
        <v>0.1011</v>
      </c>
    </row>
    <row r="1710" spans="1:42" hidden="1" x14ac:dyDescent="0.35">
      <c r="A1710" t="s">
        <v>2558</v>
      </c>
      <c r="B1710" s="1">
        <v>45378</v>
      </c>
      <c r="C1710" t="s">
        <v>1280</v>
      </c>
      <c r="D1710" t="s">
        <v>47</v>
      </c>
      <c r="E1710">
        <v>1</v>
      </c>
      <c r="F1710" t="s">
        <v>24</v>
      </c>
      <c r="G1710" t="s">
        <v>31</v>
      </c>
      <c r="H1710" t="s">
        <v>32</v>
      </c>
      <c r="I1710" t="s">
        <v>26</v>
      </c>
      <c r="J1710" t="s">
        <v>39</v>
      </c>
      <c r="K1710">
        <v>2024</v>
      </c>
      <c r="L1710" t="s">
        <v>20</v>
      </c>
      <c r="M1710" t="s">
        <v>5995</v>
      </c>
      <c r="N1710" t="s">
        <v>5989</v>
      </c>
      <c r="O1710" t="s">
        <v>5996</v>
      </c>
      <c r="P1710" t="s">
        <v>5997</v>
      </c>
      <c r="Q1710" t="s">
        <v>5998</v>
      </c>
      <c r="R1710">
        <v>280</v>
      </c>
      <c r="S1710">
        <v>450</v>
      </c>
      <c r="T1710">
        <v>0.37780000000000002</v>
      </c>
      <c r="U1710" t="s">
        <v>5909</v>
      </c>
      <c r="V1710">
        <v>6</v>
      </c>
      <c r="W1710" s="1">
        <v>45144</v>
      </c>
      <c r="X1710" t="s">
        <v>5894</v>
      </c>
      <c r="Y1710">
        <v>217</v>
      </c>
      <c r="Z1710">
        <v>86</v>
      </c>
      <c r="AA1710">
        <v>212</v>
      </c>
      <c r="AB1710">
        <v>73</v>
      </c>
      <c r="AC1710">
        <v>10</v>
      </c>
      <c r="AD1710">
        <v>20440</v>
      </c>
      <c r="AE1710" t="s">
        <v>6025</v>
      </c>
      <c r="AF1710" s="1">
        <v>46203</v>
      </c>
      <c r="AG1710" t="s">
        <v>6531</v>
      </c>
      <c r="AH1710" t="s">
        <v>6035</v>
      </c>
      <c r="AI1710" t="s">
        <v>6028</v>
      </c>
      <c r="AJ1710" t="s">
        <v>6924</v>
      </c>
      <c r="AK1710">
        <v>450</v>
      </c>
      <c r="AL1710">
        <v>48.55</v>
      </c>
      <c r="AM1710">
        <v>401.45</v>
      </c>
      <c r="AN1710">
        <v>280</v>
      </c>
      <c r="AO1710">
        <v>121.45</v>
      </c>
      <c r="AP1710">
        <v>0.30249999999999999</v>
      </c>
    </row>
    <row r="1711" spans="1:42" hidden="1" x14ac:dyDescent="0.35">
      <c r="A1711" t="s">
        <v>2559</v>
      </c>
      <c r="B1711" s="1">
        <v>45338</v>
      </c>
      <c r="C1711" t="s">
        <v>177</v>
      </c>
      <c r="D1711" t="s">
        <v>108</v>
      </c>
      <c r="E1711">
        <v>1</v>
      </c>
      <c r="F1711" t="s">
        <v>24</v>
      </c>
      <c r="G1711" t="s">
        <v>16</v>
      </c>
      <c r="H1711" t="s">
        <v>17</v>
      </c>
      <c r="I1711" t="s">
        <v>18</v>
      </c>
      <c r="J1711" t="s">
        <v>19</v>
      </c>
      <c r="K1711">
        <v>2024</v>
      </c>
      <c r="L1711" t="s">
        <v>20</v>
      </c>
      <c r="M1711" t="s">
        <v>5977</v>
      </c>
      <c r="N1711" t="s">
        <v>5974</v>
      </c>
      <c r="O1711" t="s">
        <v>5978</v>
      </c>
      <c r="P1711" t="s">
        <v>5979</v>
      </c>
      <c r="Q1711" t="s">
        <v>5980</v>
      </c>
      <c r="R1711">
        <v>3000</v>
      </c>
      <c r="S1711">
        <v>3900</v>
      </c>
      <c r="T1711">
        <v>0.23080000000000001</v>
      </c>
      <c r="U1711" t="s">
        <v>5920</v>
      </c>
      <c r="V1711">
        <v>36</v>
      </c>
      <c r="W1711" s="1">
        <v>44816</v>
      </c>
      <c r="X1711" t="s">
        <v>5894</v>
      </c>
      <c r="Y1711">
        <v>237</v>
      </c>
      <c r="Z1711">
        <v>110</v>
      </c>
      <c r="AA1711">
        <v>240</v>
      </c>
      <c r="AB1711">
        <v>48</v>
      </c>
      <c r="AC1711">
        <v>10</v>
      </c>
      <c r="AD1711">
        <v>144000</v>
      </c>
      <c r="AE1711" t="s">
        <v>6025</v>
      </c>
      <c r="AF1711" s="1">
        <v>46203</v>
      </c>
      <c r="AG1711" t="s">
        <v>6108</v>
      </c>
      <c r="AH1711" t="s">
        <v>6027</v>
      </c>
      <c r="AI1711" t="s">
        <v>6028</v>
      </c>
      <c r="AJ1711" t="s">
        <v>6924</v>
      </c>
      <c r="AK1711">
        <v>3900</v>
      </c>
      <c r="AL1711">
        <v>44.46</v>
      </c>
      <c r="AM1711">
        <v>3855.54</v>
      </c>
      <c r="AN1711">
        <v>3000</v>
      </c>
      <c r="AO1711">
        <v>855.54</v>
      </c>
      <c r="AP1711">
        <v>0.22189999999999999</v>
      </c>
    </row>
    <row r="1712" spans="1:42" hidden="1" x14ac:dyDescent="0.35">
      <c r="A1712" t="s">
        <v>2560</v>
      </c>
      <c r="B1712" s="1">
        <v>45451</v>
      </c>
      <c r="C1712" t="s">
        <v>1107</v>
      </c>
      <c r="D1712" t="s">
        <v>95</v>
      </c>
      <c r="E1712">
        <v>1</v>
      </c>
      <c r="F1712" t="s">
        <v>24</v>
      </c>
      <c r="G1712" t="s">
        <v>96</v>
      </c>
      <c r="H1712" t="s">
        <v>17</v>
      </c>
      <c r="I1712" t="s">
        <v>33</v>
      </c>
      <c r="J1712" t="s">
        <v>34</v>
      </c>
      <c r="K1712">
        <v>2024</v>
      </c>
      <c r="L1712" t="s">
        <v>35</v>
      </c>
      <c r="M1712" t="s">
        <v>5948</v>
      </c>
      <c r="N1712" t="s">
        <v>5949</v>
      </c>
      <c r="O1712" t="s">
        <v>5950</v>
      </c>
      <c r="P1712" t="s">
        <v>5951</v>
      </c>
      <c r="Q1712" t="s">
        <v>5952</v>
      </c>
      <c r="R1712">
        <v>2900</v>
      </c>
      <c r="S1712">
        <v>3800</v>
      </c>
      <c r="T1712">
        <v>0.23680000000000001</v>
      </c>
      <c r="U1712" t="s">
        <v>5940</v>
      </c>
      <c r="V1712">
        <v>12</v>
      </c>
      <c r="W1712" s="1">
        <v>45359</v>
      </c>
      <c r="X1712" t="s">
        <v>5894</v>
      </c>
      <c r="Y1712">
        <v>220</v>
      </c>
      <c r="Z1712">
        <v>49</v>
      </c>
      <c r="AA1712">
        <v>227</v>
      </c>
      <c r="AB1712">
        <v>23</v>
      </c>
      <c r="AC1712">
        <v>10</v>
      </c>
      <c r="AD1712">
        <v>66700</v>
      </c>
      <c r="AE1712" t="s">
        <v>6025</v>
      </c>
      <c r="AF1712" s="1">
        <v>46203</v>
      </c>
      <c r="AG1712" t="s">
        <v>6547</v>
      </c>
      <c r="AH1712" t="s">
        <v>6027</v>
      </c>
      <c r="AI1712" t="s">
        <v>6028</v>
      </c>
      <c r="AJ1712" t="s">
        <v>6924</v>
      </c>
      <c r="AK1712">
        <v>3800</v>
      </c>
      <c r="AL1712">
        <v>46.36</v>
      </c>
      <c r="AM1712">
        <v>3753.64</v>
      </c>
      <c r="AN1712">
        <v>2900</v>
      </c>
      <c r="AO1712">
        <v>853.64</v>
      </c>
      <c r="AP1712">
        <v>0.22739999999999999</v>
      </c>
    </row>
    <row r="1713" spans="1:42" hidden="1" x14ac:dyDescent="0.35">
      <c r="A1713" t="s">
        <v>2561</v>
      </c>
      <c r="B1713" s="1">
        <v>45368</v>
      </c>
      <c r="C1713" t="s">
        <v>1423</v>
      </c>
      <c r="D1713" t="s">
        <v>180</v>
      </c>
      <c r="E1713">
        <v>1</v>
      </c>
      <c r="F1713" t="s">
        <v>58</v>
      </c>
      <c r="G1713" t="s">
        <v>96</v>
      </c>
      <c r="H1713" t="s">
        <v>25</v>
      </c>
      <c r="I1713" t="s">
        <v>33</v>
      </c>
      <c r="J1713" t="s">
        <v>39</v>
      </c>
      <c r="K1713">
        <v>2024</v>
      </c>
      <c r="L1713" t="s">
        <v>20</v>
      </c>
      <c r="M1713" t="s">
        <v>5956</v>
      </c>
      <c r="N1713" t="s">
        <v>5949</v>
      </c>
      <c r="O1713" t="s">
        <v>5957</v>
      </c>
      <c r="P1713" t="s">
        <v>5958</v>
      </c>
      <c r="Q1713" t="s">
        <v>5959</v>
      </c>
      <c r="R1713">
        <v>3100</v>
      </c>
      <c r="S1713">
        <v>4200</v>
      </c>
      <c r="T1713">
        <v>0.26190000000000002</v>
      </c>
      <c r="U1713" t="s">
        <v>5909</v>
      </c>
      <c r="V1713">
        <v>12</v>
      </c>
      <c r="W1713" s="1">
        <v>45029</v>
      </c>
      <c r="X1713" t="s">
        <v>5894</v>
      </c>
      <c r="Y1713">
        <v>165</v>
      </c>
      <c r="Z1713">
        <v>119</v>
      </c>
      <c r="AA1713">
        <v>218</v>
      </c>
      <c r="AB1713">
        <v>22</v>
      </c>
      <c r="AC1713">
        <v>10</v>
      </c>
      <c r="AD1713">
        <v>68200</v>
      </c>
      <c r="AE1713" t="s">
        <v>6025</v>
      </c>
      <c r="AF1713" s="1">
        <v>46203</v>
      </c>
      <c r="AG1713" t="s">
        <v>6352</v>
      </c>
      <c r="AH1713" t="s">
        <v>6027</v>
      </c>
      <c r="AI1713" t="s">
        <v>6028</v>
      </c>
      <c r="AJ1713" t="s">
        <v>6924</v>
      </c>
      <c r="AK1713">
        <v>4200</v>
      </c>
      <c r="AL1713">
        <v>529.62</v>
      </c>
      <c r="AM1713">
        <v>3670.38</v>
      </c>
      <c r="AN1713">
        <v>3100</v>
      </c>
      <c r="AO1713">
        <v>570.38</v>
      </c>
      <c r="AP1713">
        <v>0.15540000000000001</v>
      </c>
    </row>
    <row r="1714" spans="1:42" hidden="1" x14ac:dyDescent="0.35">
      <c r="A1714" t="s">
        <v>2562</v>
      </c>
      <c r="B1714" s="1">
        <v>45582</v>
      </c>
      <c r="C1714" t="s">
        <v>1154</v>
      </c>
      <c r="D1714" t="s">
        <v>221</v>
      </c>
      <c r="E1714">
        <v>1</v>
      </c>
      <c r="F1714" t="s">
        <v>24</v>
      </c>
      <c r="G1714" t="s">
        <v>31</v>
      </c>
      <c r="H1714" t="s">
        <v>25</v>
      </c>
      <c r="I1714" t="s">
        <v>26</v>
      </c>
      <c r="J1714" t="s">
        <v>55</v>
      </c>
      <c r="K1714">
        <v>2024</v>
      </c>
      <c r="L1714" t="s">
        <v>51</v>
      </c>
      <c r="M1714" t="s">
        <v>5966</v>
      </c>
      <c r="N1714" t="s">
        <v>5967</v>
      </c>
      <c r="O1714" t="s">
        <v>5968</v>
      </c>
      <c r="P1714" t="s">
        <v>5899</v>
      </c>
      <c r="Q1714" t="s">
        <v>5969</v>
      </c>
      <c r="R1714">
        <v>11500</v>
      </c>
      <c r="S1714">
        <v>14500</v>
      </c>
      <c r="T1714">
        <v>0.2069</v>
      </c>
      <c r="U1714" t="s">
        <v>5901</v>
      </c>
      <c r="V1714">
        <v>12</v>
      </c>
      <c r="W1714" s="1">
        <v>44903</v>
      </c>
      <c r="X1714" t="s">
        <v>5894</v>
      </c>
      <c r="Y1714">
        <v>217</v>
      </c>
      <c r="Z1714">
        <v>53</v>
      </c>
      <c r="AA1714">
        <v>253</v>
      </c>
      <c r="AB1714">
        <v>61</v>
      </c>
      <c r="AC1714">
        <v>10</v>
      </c>
      <c r="AD1714">
        <v>701500</v>
      </c>
      <c r="AE1714" t="s">
        <v>6025</v>
      </c>
      <c r="AF1714" s="1">
        <v>46203</v>
      </c>
      <c r="AG1714" t="s">
        <v>6069</v>
      </c>
      <c r="AH1714" t="s">
        <v>6027</v>
      </c>
      <c r="AI1714" t="s">
        <v>6028</v>
      </c>
      <c r="AJ1714" t="s">
        <v>6925</v>
      </c>
      <c r="AK1714">
        <v>14500</v>
      </c>
      <c r="AL1714">
        <v>192.85</v>
      </c>
      <c r="AM1714">
        <v>14307.15</v>
      </c>
      <c r="AN1714">
        <v>11500</v>
      </c>
      <c r="AO1714">
        <v>2807.15</v>
      </c>
      <c r="AP1714">
        <v>0.19620000000000001</v>
      </c>
    </row>
    <row r="1715" spans="1:42" hidden="1" x14ac:dyDescent="0.35">
      <c r="A1715" t="s">
        <v>2563</v>
      </c>
      <c r="B1715" s="1">
        <v>45490</v>
      </c>
      <c r="C1715" t="s">
        <v>1405</v>
      </c>
      <c r="D1715" t="s">
        <v>173</v>
      </c>
      <c r="E1715">
        <v>2</v>
      </c>
      <c r="F1715" t="s">
        <v>24</v>
      </c>
      <c r="G1715" t="s">
        <v>79</v>
      </c>
      <c r="H1715" t="s">
        <v>32</v>
      </c>
      <c r="I1715" t="s">
        <v>43</v>
      </c>
      <c r="J1715" t="s">
        <v>97</v>
      </c>
      <c r="K1715">
        <v>2024</v>
      </c>
      <c r="L1715" t="s">
        <v>60</v>
      </c>
      <c r="M1715" t="s">
        <v>5904</v>
      </c>
      <c r="N1715" t="s">
        <v>5889</v>
      </c>
      <c r="O1715" t="s">
        <v>5898</v>
      </c>
      <c r="P1715" t="s">
        <v>5899</v>
      </c>
      <c r="Q1715" t="s">
        <v>5905</v>
      </c>
      <c r="R1715">
        <v>12500</v>
      </c>
      <c r="S1715">
        <v>15500</v>
      </c>
      <c r="T1715">
        <v>0.19350000000000001</v>
      </c>
      <c r="U1715" t="s">
        <v>5901</v>
      </c>
      <c r="V1715">
        <v>12</v>
      </c>
      <c r="W1715" s="1">
        <v>45140</v>
      </c>
      <c r="X1715" t="s">
        <v>5894</v>
      </c>
      <c r="Y1715">
        <v>313</v>
      </c>
      <c r="Z1715">
        <v>58</v>
      </c>
      <c r="AA1715">
        <v>294</v>
      </c>
      <c r="AB1715">
        <v>65</v>
      </c>
      <c r="AC1715">
        <v>10</v>
      </c>
      <c r="AD1715">
        <v>812500</v>
      </c>
      <c r="AE1715" t="s">
        <v>6025</v>
      </c>
      <c r="AF1715" s="1">
        <v>46203</v>
      </c>
      <c r="AG1715" t="s">
        <v>6165</v>
      </c>
      <c r="AH1715" t="s">
        <v>6027</v>
      </c>
      <c r="AI1715" t="s">
        <v>6028</v>
      </c>
      <c r="AJ1715" t="s">
        <v>6925</v>
      </c>
      <c r="AK1715">
        <v>31000</v>
      </c>
      <c r="AL1715">
        <v>3633.2</v>
      </c>
      <c r="AM1715">
        <v>27366.799999999999</v>
      </c>
      <c r="AN1715">
        <v>25000</v>
      </c>
      <c r="AO1715">
        <v>2366.8000000000002</v>
      </c>
      <c r="AP1715">
        <v>8.6499999999999994E-2</v>
      </c>
    </row>
    <row r="1716" spans="1:42" hidden="1" x14ac:dyDescent="0.35">
      <c r="A1716" t="s">
        <v>2564</v>
      </c>
      <c r="B1716" s="1">
        <v>45318</v>
      </c>
      <c r="C1716" t="s">
        <v>1397</v>
      </c>
      <c r="D1716" t="s">
        <v>183</v>
      </c>
      <c r="E1716">
        <v>1</v>
      </c>
      <c r="F1716" t="s">
        <v>48</v>
      </c>
      <c r="G1716" t="s">
        <v>31</v>
      </c>
      <c r="H1716" t="s">
        <v>25</v>
      </c>
      <c r="I1716" t="s">
        <v>26</v>
      </c>
      <c r="J1716" t="s">
        <v>112</v>
      </c>
      <c r="K1716">
        <v>2024</v>
      </c>
      <c r="L1716" t="s">
        <v>20</v>
      </c>
      <c r="M1716" t="s">
        <v>6010</v>
      </c>
      <c r="N1716" t="s">
        <v>5949</v>
      </c>
      <c r="O1716" t="s">
        <v>6011</v>
      </c>
      <c r="P1716" t="s">
        <v>6012</v>
      </c>
      <c r="Q1716" t="s">
        <v>6013</v>
      </c>
      <c r="R1716">
        <v>2700</v>
      </c>
      <c r="S1716">
        <v>3500</v>
      </c>
      <c r="T1716">
        <v>0.2286</v>
      </c>
      <c r="U1716" t="s">
        <v>5920</v>
      </c>
      <c r="V1716">
        <v>12</v>
      </c>
      <c r="W1716" s="1">
        <v>45369</v>
      </c>
      <c r="X1716" t="s">
        <v>5894</v>
      </c>
      <c r="Y1716">
        <v>71</v>
      </c>
      <c r="Z1716">
        <v>95</v>
      </c>
      <c r="AA1716">
        <v>147</v>
      </c>
      <c r="AB1716">
        <v>51</v>
      </c>
      <c r="AC1716">
        <v>10</v>
      </c>
      <c r="AD1716">
        <v>137700</v>
      </c>
      <c r="AE1716" t="s">
        <v>6025</v>
      </c>
      <c r="AF1716" s="1">
        <v>46203</v>
      </c>
      <c r="AG1716" t="s">
        <v>6564</v>
      </c>
      <c r="AH1716" t="s">
        <v>6027</v>
      </c>
      <c r="AI1716" t="s">
        <v>6028</v>
      </c>
      <c r="AJ1716" t="s">
        <v>6924</v>
      </c>
      <c r="AK1716">
        <v>3500</v>
      </c>
      <c r="AL1716">
        <v>396.2</v>
      </c>
      <c r="AM1716">
        <v>3103.8</v>
      </c>
      <c r="AN1716">
        <v>2700</v>
      </c>
      <c r="AO1716">
        <v>403.8</v>
      </c>
      <c r="AP1716">
        <v>0.13009999999999999</v>
      </c>
    </row>
    <row r="1717" spans="1:42" hidden="1" x14ac:dyDescent="0.35">
      <c r="A1717" t="s">
        <v>2565</v>
      </c>
      <c r="B1717" s="1">
        <v>45640</v>
      </c>
      <c r="C1717" t="s">
        <v>218</v>
      </c>
      <c r="D1717" t="s">
        <v>78</v>
      </c>
      <c r="E1717">
        <v>1</v>
      </c>
      <c r="F1717" t="s">
        <v>30</v>
      </c>
      <c r="G1717" t="s">
        <v>16</v>
      </c>
      <c r="H1717" t="s">
        <v>32</v>
      </c>
      <c r="I1717" t="s">
        <v>33</v>
      </c>
      <c r="J1717" t="s">
        <v>155</v>
      </c>
      <c r="K1717">
        <v>2024</v>
      </c>
      <c r="L1717" t="s">
        <v>51</v>
      </c>
      <c r="M1717" t="s">
        <v>5992</v>
      </c>
      <c r="N1717" t="s">
        <v>5989</v>
      </c>
      <c r="O1717" t="s">
        <v>5993</v>
      </c>
      <c r="P1717" t="s">
        <v>5899</v>
      </c>
      <c r="Q1717" t="s">
        <v>5994</v>
      </c>
      <c r="R1717">
        <v>850</v>
      </c>
      <c r="S1717">
        <v>1200</v>
      </c>
      <c r="T1717">
        <v>0.29170000000000001</v>
      </c>
      <c r="U1717" t="s">
        <v>5901</v>
      </c>
      <c r="V1717">
        <v>6</v>
      </c>
      <c r="W1717" s="1">
        <v>45066</v>
      </c>
      <c r="X1717" t="s">
        <v>5894</v>
      </c>
      <c r="Y1717">
        <v>275</v>
      </c>
      <c r="Z1717">
        <v>92</v>
      </c>
      <c r="AA1717">
        <v>285</v>
      </c>
      <c r="AB1717">
        <v>78</v>
      </c>
      <c r="AC1717">
        <v>10</v>
      </c>
      <c r="AD1717">
        <v>66300</v>
      </c>
      <c r="AE1717" t="s">
        <v>6025</v>
      </c>
      <c r="AF1717" s="1">
        <v>46203</v>
      </c>
      <c r="AG1717" t="s">
        <v>6131</v>
      </c>
      <c r="AH1717" t="s">
        <v>6027</v>
      </c>
      <c r="AI1717" t="s">
        <v>6028</v>
      </c>
      <c r="AJ1717" t="s">
        <v>6925</v>
      </c>
      <c r="AK1717">
        <v>1200</v>
      </c>
      <c r="AL1717">
        <v>129.84</v>
      </c>
      <c r="AM1717">
        <v>1070.1600000000001</v>
      </c>
      <c r="AN1717">
        <v>850</v>
      </c>
      <c r="AO1717">
        <v>220.16</v>
      </c>
      <c r="AP1717">
        <v>0.20569999999999999</v>
      </c>
    </row>
    <row r="1718" spans="1:42" hidden="1" x14ac:dyDescent="0.35">
      <c r="A1718" t="s">
        <v>2566</v>
      </c>
      <c r="B1718" s="1">
        <v>45315</v>
      </c>
      <c r="C1718" t="s">
        <v>366</v>
      </c>
      <c r="D1718" t="s">
        <v>38</v>
      </c>
      <c r="E1718">
        <v>2</v>
      </c>
      <c r="F1718" t="s">
        <v>58</v>
      </c>
      <c r="G1718" t="s">
        <v>31</v>
      </c>
      <c r="H1718" t="s">
        <v>25</v>
      </c>
      <c r="I1718" t="s">
        <v>18</v>
      </c>
      <c r="J1718" t="s">
        <v>112</v>
      </c>
      <c r="K1718">
        <v>2024</v>
      </c>
      <c r="L1718" t="s">
        <v>20</v>
      </c>
      <c r="M1718" t="s">
        <v>5981</v>
      </c>
      <c r="N1718" t="s">
        <v>5974</v>
      </c>
      <c r="O1718" t="s">
        <v>5982</v>
      </c>
      <c r="P1718" t="s">
        <v>5983</v>
      </c>
      <c r="Q1718" t="s">
        <v>5984</v>
      </c>
      <c r="R1718">
        <v>3700</v>
      </c>
      <c r="S1718">
        <v>4800</v>
      </c>
      <c r="T1718">
        <v>0.22919999999999999</v>
      </c>
      <c r="U1718" t="s">
        <v>5920</v>
      </c>
      <c r="V1718">
        <v>24</v>
      </c>
      <c r="W1718" s="1">
        <v>45552</v>
      </c>
      <c r="X1718" t="s">
        <v>5894</v>
      </c>
      <c r="Y1718">
        <v>158</v>
      </c>
      <c r="Z1718">
        <v>108</v>
      </c>
      <c r="AA1718">
        <v>132</v>
      </c>
      <c r="AB1718">
        <v>61</v>
      </c>
      <c r="AC1718">
        <v>10</v>
      </c>
      <c r="AD1718">
        <v>225700</v>
      </c>
      <c r="AE1718" t="s">
        <v>6025</v>
      </c>
      <c r="AF1718" s="1">
        <v>46203</v>
      </c>
      <c r="AG1718" t="s">
        <v>6233</v>
      </c>
      <c r="AH1718" t="s">
        <v>6035</v>
      </c>
      <c r="AI1718" t="s">
        <v>6028</v>
      </c>
      <c r="AJ1718" t="s">
        <v>6924</v>
      </c>
      <c r="AK1718">
        <v>9600</v>
      </c>
      <c r="AL1718">
        <v>168.96</v>
      </c>
      <c r="AM1718">
        <v>9431.0400000000009</v>
      </c>
      <c r="AN1718">
        <v>7400</v>
      </c>
      <c r="AO1718">
        <v>2031.04</v>
      </c>
      <c r="AP1718">
        <v>0.21540000000000001</v>
      </c>
    </row>
    <row r="1719" spans="1:42" x14ac:dyDescent="0.35">
      <c r="A1719" t="s">
        <v>2567</v>
      </c>
      <c r="B1719" s="1">
        <v>45489</v>
      </c>
      <c r="C1719" t="s">
        <v>1754</v>
      </c>
      <c r="D1719" t="s">
        <v>54</v>
      </c>
      <c r="E1719">
        <v>2</v>
      </c>
      <c r="F1719" t="s">
        <v>58</v>
      </c>
      <c r="G1719" t="s">
        <v>31</v>
      </c>
      <c r="H1719" t="s">
        <v>32</v>
      </c>
      <c r="I1719" t="s">
        <v>43</v>
      </c>
      <c r="J1719" t="s">
        <v>97</v>
      </c>
      <c r="K1719">
        <v>2024</v>
      </c>
      <c r="L1719" t="s">
        <v>60</v>
      </c>
      <c r="M1719" t="s">
        <v>5888</v>
      </c>
      <c r="N1719" t="s">
        <v>5889</v>
      </c>
      <c r="O1719" t="s">
        <v>5890</v>
      </c>
      <c r="P1719" t="s">
        <v>5891</v>
      </c>
      <c r="Q1719" t="s">
        <v>5892</v>
      </c>
      <c r="R1719">
        <v>52000</v>
      </c>
      <c r="S1719">
        <v>65000</v>
      </c>
      <c r="T1719">
        <v>0.2</v>
      </c>
      <c r="U1719" t="s">
        <v>5893</v>
      </c>
      <c r="V1719">
        <v>12</v>
      </c>
      <c r="W1719" s="1">
        <v>45506</v>
      </c>
      <c r="X1719" t="s">
        <v>5894</v>
      </c>
      <c r="Y1719">
        <v>302</v>
      </c>
      <c r="Z1719">
        <v>109</v>
      </c>
      <c r="AA1719">
        <v>415</v>
      </c>
      <c r="AB1719">
        <v>0</v>
      </c>
      <c r="AC1719">
        <v>10</v>
      </c>
      <c r="AD1719">
        <v>0</v>
      </c>
      <c r="AE1719" t="s">
        <v>6029</v>
      </c>
      <c r="AF1719" s="1">
        <v>46203</v>
      </c>
      <c r="AG1719" t="s">
        <v>6645</v>
      </c>
      <c r="AH1719" t="s">
        <v>6027</v>
      </c>
      <c r="AI1719" t="s">
        <v>6028</v>
      </c>
      <c r="AJ1719" t="s">
        <v>6925</v>
      </c>
      <c r="AK1719">
        <v>130000</v>
      </c>
      <c r="AL1719">
        <v>11570</v>
      </c>
      <c r="AM1719">
        <v>118430</v>
      </c>
      <c r="AN1719">
        <v>104000</v>
      </c>
      <c r="AO1719">
        <v>14430</v>
      </c>
      <c r="AP1719">
        <v>0.12180000000000001</v>
      </c>
    </row>
    <row r="1720" spans="1:42" hidden="1" x14ac:dyDescent="0.35">
      <c r="A1720" t="s">
        <v>2568</v>
      </c>
      <c r="B1720" s="1">
        <v>45311</v>
      </c>
      <c r="C1720" t="s">
        <v>2569</v>
      </c>
      <c r="D1720" t="s">
        <v>183</v>
      </c>
      <c r="E1720">
        <v>1</v>
      </c>
      <c r="F1720" t="s">
        <v>24</v>
      </c>
      <c r="G1720" t="s">
        <v>71</v>
      </c>
      <c r="H1720" t="s">
        <v>32</v>
      </c>
      <c r="I1720" t="s">
        <v>43</v>
      </c>
      <c r="J1720" t="s">
        <v>112</v>
      </c>
      <c r="K1720">
        <v>2024</v>
      </c>
      <c r="L1720" t="s">
        <v>20</v>
      </c>
      <c r="M1720" t="s">
        <v>6010</v>
      </c>
      <c r="N1720" t="s">
        <v>5949</v>
      </c>
      <c r="O1720" t="s">
        <v>6011</v>
      </c>
      <c r="P1720" t="s">
        <v>6012</v>
      </c>
      <c r="Q1720" t="s">
        <v>6013</v>
      </c>
      <c r="R1720">
        <v>2700</v>
      </c>
      <c r="S1720">
        <v>3500</v>
      </c>
      <c r="T1720">
        <v>0.2286</v>
      </c>
      <c r="U1720" t="s">
        <v>5920</v>
      </c>
      <c r="V1720">
        <v>12</v>
      </c>
      <c r="W1720" s="1">
        <v>45369</v>
      </c>
      <c r="X1720" t="s">
        <v>5894</v>
      </c>
      <c r="Y1720">
        <v>71</v>
      </c>
      <c r="Z1720">
        <v>95</v>
      </c>
      <c r="AA1720">
        <v>147</v>
      </c>
      <c r="AB1720">
        <v>51</v>
      </c>
      <c r="AC1720">
        <v>10</v>
      </c>
      <c r="AD1720">
        <v>137700</v>
      </c>
      <c r="AE1720" t="s">
        <v>6025</v>
      </c>
      <c r="AF1720" s="1">
        <v>46203</v>
      </c>
      <c r="AG1720" t="s">
        <v>6791</v>
      </c>
      <c r="AH1720" t="s">
        <v>6035</v>
      </c>
      <c r="AI1720" t="s">
        <v>6028</v>
      </c>
      <c r="AJ1720" t="s">
        <v>6924</v>
      </c>
      <c r="AK1720">
        <v>3500</v>
      </c>
      <c r="AL1720">
        <v>213.15</v>
      </c>
      <c r="AM1720">
        <v>3286.85</v>
      </c>
      <c r="AN1720">
        <v>2700</v>
      </c>
      <c r="AO1720">
        <v>586.85</v>
      </c>
      <c r="AP1720">
        <v>0.17849999999999999</v>
      </c>
    </row>
    <row r="1721" spans="1:42" hidden="1" x14ac:dyDescent="0.35">
      <c r="A1721" t="s">
        <v>2570</v>
      </c>
      <c r="B1721" s="1">
        <v>45368</v>
      </c>
      <c r="C1721" t="s">
        <v>2571</v>
      </c>
      <c r="D1721" t="s">
        <v>188</v>
      </c>
      <c r="E1721">
        <v>1</v>
      </c>
      <c r="F1721" t="s">
        <v>24</v>
      </c>
      <c r="G1721" t="s">
        <v>31</v>
      </c>
      <c r="H1721" t="s">
        <v>17</v>
      </c>
      <c r="I1721" t="s">
        <v>43</v>
      </c>
      <c r="J1721" t="s">
        <v>39</v>
      </c>
      <c r="K1721">
        <v>2024</v>
      </c>
      <c r="L1721" t="s">
        <v>20</v>
      </c>
      <c r="M1721" t="s">
        <v>5936</v>
      </c>
      <c r="N1721" t="s">
        <v>5931</v>
      </c>
      <c r="O1721" t="s">
        <v>5937</v>
      </c>
      <c r="P1721" t="s">
        <v>5938</v>
      </c>
      <c r="Q1721" t="s">
        <v>5939</v>
      </c>
      <c r="R1721">
        <v>3400</v>
      </c>
      <c r="S1721">
        <v>4500</v>
      </c>
      <c r="T1721">
        <v>0.24440000000000001</v>
      </c>
      <c r="U1721" t="s">
        <v>5940</v>
      </c>
      <c r="V1721">
        <v>6</v>
      </c>
      <c r="W1721" s="1">
        <v>45061</v>
      </c>
      <c r="X1721" t="s">
        <v>5894</v>
      </c>
      <c r="Y1721">
        <v>200</v>
      </c>
      <c r="Z1721">
        <v>91</v>
      </c>
      <c r="AA1721">
        <v>223</v>
      </c>
      <c r="AB1721">
        <v>18</v>
      </c>
      <c r="AC1721">
        <v>10</v>
      </c>
      <c r="AD1721">
        <v>61200</v>
      </c>
      <c r="AE1721" t="s">
        <v>6025</v>
      </c>
      <c r="AF1721" s="1">
        <v>46203</v>
      </c>
      <c r="AG1721" t="s">
        <v>6823</v>
      </c>
      <c r="AH1721" t="s">
        <v>6027</v>
      </c>
      <c r="AI1721" t="s">
        <v>6028</v>
      </c>
      <c r="AJ1721" t="s">
        <v>6924</v>
      </c>
      <c r="AK1721">
        <v>4500</v>
      </c>
      <c r="AL1721">
        <v>116.1</v>
      </c>
      <c r="AM1721">
        <v>4383.8999999999996</v>
      </c>
      <c r="AN1721">
        <v>3400</v>
      </c>
      <c r="AO1721">
        <v>983.9</v>
      </c>
      <c r="AP1721">
        <v>0.22439999999999999</v>
      </c>
    </row>
    <row r="1722" spans="1:42" hidden="1" x14ac:dyDescent="0.35">
      <c r="A1722" t="s">
        <v>2572</v>
      </c>
      <c r="B1722" s="1">
        <v>45325</v>
      </c>
      <c r="C1722" t="s">
        <v>346</v>
      </c>
      <c r="D1722" t="s">
        <v>205</v>
      </c>
      <c r="E1722">
        <v>1</v>
      </c>
      <c r="F1722" t="s">
        <v>128</v>
      </c>
      <c r="G1722" t="s">
        <v>16</v>
      </c>
      <c r="H1722" t="s">
        <v>25</v>
      </c>
      <c r="I1722" t="s">
        <v>18</v>
      </c>
      <c r="J1722" t="s">
        <v>19</v>
      </c>
      <c r="K1722">
        <v>2024</v>
      </c>
      <c r="L1722" t="s">
        <v>20</v>
      </c>
      <c r="M1722" t="s">
        <v>6003</v>
      </c>
      <c r="N1722" t="s">
        <v>5989</v>
      </c>
      <c r="O1722" t="s">
        <v>6004</v>
      </c>
      <c r="P1722" t="s">
        <v>6005</v>
      </c>
      <c r="Q1722" t="s">
        <v>6006</v>
      </c>
      <c r="R1722">
        <v>420</v>
      </c>
      <c r="S1722">
        <v>650</v>
      </c>
      <c r="T1722">
        <v>0.3538</v>
      </c>
      <c r="U1722" t="s">
        <v>5909</v>
      </c>
      <c r="V1722">
        <v>6</v>
      </c>
      <c r="W1722" s="1">
        <v>45071</v>
      </c>
      <c r="X1722" t="s">
        <v>5894</v>
      </c>
      <c r="Y1722">
        <v>160</v>
      </c>
      <c r="Z1722">
        <v>85</v>
      </c>
      <c r="AA1722">
        <v>167</v>
      </c>
      <c r="AB1722">
        <v>56</v>
      </c>
      <c r="AC1722">
        <v>10</v>
      </c>
      <c r="AD1722">
        <v>23520</v>
      </c>
      <c r="AE1722" t="s">
        <v>6025</v>
      </c>
      <c r="AF1722" s="1">
        <v>46203</v>
      </c>
      <c r="AG1722" t="s">
        <v>6075</v>
      </c>
      <c r="AH1722" t="s">
        <v>6027</v>
      </c>
      <c r="AI1722" t="s">
        <v>6028</v>
      </c>
      <c r="AJ1722" t="s">
        <v>6924</v>
      </c>
      <c r="AK1722">
        <v>650</v>
      </c>
      <c r="AL1722">
        <v>71.95</v>
      </c>
      <c r="AM1722">
        <v>578.04999999999995</v>
      </c>
      <c r="AN1722">
        <v>420</v>
      </c>
      <c r="AO1722">
        <v>158.05000000000001</v>
      </c>
      <c r="AP1722">
        <v>0.27339999999999998</v>
      </c>
    </row>
    <row r="1723" spans="1:42" x14ac:dyDescent="0.35">
      <c r="A1723" t="s">
        <v>2573</v>
      </c>
      <c r="B1723" s="1">
        <v>45298</v>
      </c>
      <c r="C1723" t="s">
        <v>1998</v>
      </c>
      <c r="D1723" t="s">
        <v>54</v>
      </c>
      <c r="E1723">
        <v>1</v>
      </c>
      <c r="F1723" t="s">
        <v>58</v>
      </c>
      <c r="G1723" t="s">
        <v>31</v>
      </c>
      <c r="H1723" t="s">
        <v>25</v>
      </c>
      <c r="I1723" t="s">
        <v>43</v>
      </c>
      <c r="J1723" t="s">
        <v>112</v>
      </c>
      <c r="K1723">
        <v>2024</v>
      </c>
      <c r="L1723" t="s">
        <v>20</v>
      </c>
      <c r="M1723" t="s">
        <v>5888</v>
      </c>
      <c r="N1723" t="s">
        <v>5889</v>
      </c>
      <c r="O1723" t="s">
        <v>5890</v>
      </c>
      <c r="P1723" t="s">
        <v>5891</v>
      </c>
      <c r="Q1723" t="s">
        <v>5892</v>
      </c>
      <c r="R1723">
        <v>52000</v>
      </c>
      <c r="S1723">
        <v>65000</v>
      </c>
      <c r="T1723">
        <v>0.2</v>
      </c>
      <c r="U1723" t="s">
        <v>5893</v>
      </c>
      <c r="V1723">
        <v>12</v>
      </c>
      <c r="W1723" s="1">
        <v>45506</v>
      </c>
      <c r="X1723" t="s">
        <v>5894</v>
      </c>
      <c r="Y1723">
        <v>302</v>
      </c>
      <c r="Z1723">
        <v>109</v>
      </c>
      <c r="AA1723">
        <v>415</v>
      </c>
      <c r="AB1723">
        <v>0</v>
      </c>
      <c r="AC1723">
        <v>10</v>
      </c>
      <c r="AD1723">
        <v>0</v>
      </c>
      <c r="AE1723" t="s">
        <v>6029</v>
      </c>
      <c r="AF1723" s="1">
        <v>46203</v>
      </c>
      <c r="AG1723" t="s">
        <v>6703</v>
      </c>
      <c r="AH1723" t="s">
        <v>6027</v>
      </c>
      <c r="AI1723" t="s">
        <v>6028</v>
      </c>
      <c r="AJ1723" t="s">
        <v>6924</v>
      </c>
      <c r="AK1723">
        <v>65000</v>
      </c>
      <c r="AL1723">
        <v>7754.5</v>
      </c>
      <c r="AM1723">
        <v>57245.5</v>
      </c>
      <c r="AN1723">
        <v>52000</v>
      </c>
      <c r="AO1723">
        <v>5245.5</v>
      </c>
      <c r="AP1723">
        <v>9.1600000000000001E-2</v>
      </c>
    </row>
    <row r="1724" spans="1:42" hidden="1" x14ac:dyDescent="0.35">
      <c r="A1724" t="s">
        <v>2574</v>
      </c>
      <c r="B1724" s="1">
        <v>45368</v>
      </c>
      <c r="C1724" t="s">
        <v>511</v>
      </c>
      <c r="D1724" t="s">
        <v>87</v>
      </c>
      <c r="E1724">
        <v>3</v>
      </c>
      <c r="F1724" t="s">
        <v>24</v>
      </c>
      <c r="G1724" t="s">
        <v>96</v>
      </c>
      <c r="H1724" t="s">
        <v>32</v>
      </c>
      <c r="I1724" t="s">
        <v>43</v>
      </c>
      <c r="J1724" t="s">
        <v>39</v>
      </c>
      <c r="K1724">
        <v>2024</v>
      </c>
      <c r="L1724" t="s">
        <v>20</v>
      </c>
      <c r="M1724" t="s">
        <v>5924</v>
      </c>
      <c r="N1724" t="s">
        <v>5913</v>
      </c>
      <c r="O1724" t="s">
        <v>5917</v>
      </c>
      <c r="P1724" t="s">
        <v>5925</v>
      </c>
      <c r="Q1724" t="s">
        <v>5926</v>
      </c>
      <c r="R1724">
        <v>46000</v>
      </c>
      <c r="S1724">
        <v>56000</v>
      </c>
      <c r="T1724">
        <v>0.17860000000000001</v>
      </c>
      <c r="U1724" t="s">
        <v>5920</v>
      </c>
      <c r="V1724">
        <v>12</v>
      </c>
      <c r="W1724" s="1">
        <v>44847</v>
      </c>
      <c r="X1724" t="s">
        <v>5894</v>
      </c>
      <c r="Y1724">
        <v>224</v>
      </c>
      <c r="Z1724">
        <v>96</v>
      </c>
      <c r="AA1724">
        <v>304</v>
      </c>
      <c r="AB1724">
        <v>54</v>
      </c>
      <c r="AC1724">
        <v>10</v>
      </c>
      <c r="AD1724">
        <v>2484000</v>
      </c>
      <c r="AE1724" t="s">
        <v>6025</v>
      </c>
      <c r="AF1724" s="1">
        <v>46203</v>
      </c>
      <c r="AG1724" t="s">
        <v>6309</v>
      </c>
      <c r="AH1724" t="s">
        <v>6027</v>
      </c>
      <c r="AI1724" t="s">
        <v>6028</v>
      </c>
      <c r="AJ1724" t="s">
        <v>6924</v>
      </c>
      <c r="AK1724">
        <v>168000</v>
      </c>
      <c r="AL1724">
        <v>24460.799999999999</v>
      </c>
      <c r="AM1724">
        <v>143539.20000000001</v>
      </c>
      <c r="AN1724">
        <v>138000</v>
      </c>
      <c r="AO1724">
        <v>5539.2</v>
      </c>
      <c r="AP1724">
        <v>3.8600000000000002E-2</v>
      </c>
    </row>
    <row r="1725" spans="1:42" hidden="1" x14ac:dyDescent="0.35">
      <c r="A1725" t="s">
        <v>2575</v>
      </c>
      <c r="B1725" s="1">
        <v>45533</v>
      </c>
      <c r="C1725" t="s">
        <v>1842</v>
      </c>
      <c r="D1725" t="s">
        <v>123</v>
      </c>
      <c r="E1725">
        <v>4</v>
      </c>
      <c r="F1725" t="s">
        <v>128</v>
      </c>
      <c r="G1725" t="s">
        <v>31</v>
      </c>
      <c r="H1725" t="s">
        <v>32</v>
      </c>
      <c r="I1725" t="s">
        <v>18</v>
      </c>
      <c r="J1725" t="s">
        <v>59</v>
      </c>
      <c r="K1725">
        <v>2024</v>
      </c>
      <c r="L1725" t="s">
        <v>60</v>
      </c>
      <c r="M1725" t="s">
        <v>5927</v>
      </c>
      <c r="N1725" t="s">
        <v>5913</v>
      </c>
      <c r="O1725" t="s">
        <v>5917</v>
      </c>
      <c r="P1725" t="s">
        <v>5928</v>
      </c>
      <c r="Q1725" t="s">
        <v>5929</v>
      </c>
      <c r="R1725">
        <v>44000</v>
      </c>
      <c r="S1725">
        <v>53000</v>
      </c>
      <c r="T1725">
        <v>0.16980000000000001</v>
      </c>
      <c r="U1725" t="s">
        <v>5920</v>
      </c>
      <c r="V1725">
        <v>12</v>
      </c>
      <c r="W1725" s="1">
        <v>45435</v>
      </c>
      <c r="X1725" t="s">
        <v>5894</v>
      </c>
      <c r="Y1725">
        <v>246</v>
      </c>
      <c r="Z1725">
        <v>92</v>
      </c>
      <c r="AA1725">
        <v>223</v>
      </c>
      <c r="AB1725">
        <v>48</v>
      </c>
      <c r="AC1725">
        <v>10</v>
      </c>
      <c r="AD1725">
        <v>2112000</v>
      </c>
      <c r="AE1725" t="s">
        <v>6025</v>
      </c>
      <c r="AF1725" s="1">
        <v>46203</v>
      </c>
      <c r="AG1725" t="s">
        <v>6667</v>
      </c>
      <c r="AH1725" t="s">
        <v>6035</v>
      </c>
      <c r="AI1725" t="s">
        <v>6028</v>
      </c>
      <c r="AJ1725" t="s">
        <v>6925</v>
      </c>
      <c r="AK1725">
        <v>212000</v>
      </c>
      <c r="AL1725">
        <v>30316</v>
      </c>
      <c r="AM1725">
        <v>181684</v>
      </c>
      <c r="AN1725">
        <v>176000</v>
      </c>
      <c r="AO1725">
        <v>5684</v>
      </c>
      <c r="AP1725">
        <v>3.1300000000000001E-2</v>
      </c>
    </row>
    <row r="1726" spans="1:42" hidden="1" x14ac:dyDescent="0.35">
      <c r="A1726" t="s">
        <v>2576</v>
      </c>
      <c r="B1726" s="1">
        <v>45469</v>
      </c>
      <c r="C1726" t="s">
        <v>1304</v>
      </c>
      <c r="D1726" t="s">
        <v>377</v>
      </c>
      <c r="E1726">
        <v>1</v>
      </c>
      <c r="F1726" t="s">
        <v>30</v>
      </c>
      <c r="G1726" t="s">
        <v>16</v>
      </c>
      <c r="H1726" t="s">
        <v>17</v>
      </c>
      <c r="I1726" t="s">
        <v>43</v>
      </c>
      <c r="J1726" t="s">
        <v>34</v>
      </c>
      <c r="K1726">
        <v>2024</v>
      </c>
      <c r="L1726" t="s">
        <v>35</v>
      </c>
      <c r="M1726" t="s">
        <v>6007</v>
      </c>
      <c r="N1726" t="s">
        <v>5889</v>
      </c>
      <c r="O1726" t="s">
        <v>6008</v>
      </c>
      <c r="P1726" t="s">
        <v>5899</v>
      </c>
      <c r="Q1726" t="s">
        <v>6009</v>
      </c>
      <c r="R1726">
        <v>12000</v>
      </c>
      <c r="S1726">
        <v>15000</v>
      </c>
      <c r="T1726">
        <v>0.2</v>
      </c>
      <c r="U1726" t="s">
        <v>5901</v>
      </c>
      <c r="V1726">
        <v>12</v>
      </c>
      <c r="W1726" s="1">
        <v>45557</v>
      </c>
      <c r="X1726" t="s">
        <v>5894</v>
      </c>
      <c r="Y1726">
        <v>118</v>
      </c>
      <c r="Z1726">
        <v>87</v>
      </c>
      <c r="AA1726">
        <v>209</v>
      </c>
      <c r="AB1726">
        <v>10</v>
      </c>
      <c r="AC1726">
        <v>10</v>
      </c>
      <c r="AD1726">
        <v>120000</v>
      </c>
      <c r="AE1726" t="s">
        <v>6025</v>
      </c>
      <c r="AF1726" s="1">
        <v>46203</v>
      </c>
      <c r="AG1726" t="s">
        <v>6310</v>
      </c>
      <c r="AH1726" t="s">
        <v>6027</v>
      </c>
      <c r="AI1726" t="s">
        <v>6028</v>
      </c>
      <c r="AJ1726" t="s">
        <v>6924</v>
      </c>
      <c r="AK1726">
        <v>15000</v>
      </c>
      <c r="AL1726">
        <v>2146.5</v>
      </c>
      <c r="AM1726">
        <v>12853.5</v>
      </c>
      <c r="AN1726">
        <v>12000</v>
      </c>
      <c r="AO1726">
        <v>853.5</v>
      </c>
      <c r="AP1726">
        <v>6.6400000000000001E-2</v>
      </c>
    </row>
    <row r="1727" spans="1:42" x14ac:dyDescent="0.35">
      <c r="A1727" t="s">
        <v>2577</v>
      </c>
      <c r="B1727" s="1">
        <v>45595</v>
      </c>
      <c r="C1727" t="s">
        <v>2578</v>
      </c>
      <c r="D1727" t="s">
        <v>54</v>
      </c>
      <c r="E1727">
        <v>1</v>
      </c>
      <c r="F1727" t="s">
        <v>58</v>
      </c>
      <c r="G1727" t="s">
        <v>31</v>
      </c>
      <c r="H1727" t="s">
        <v>32</v>
      </c>
      <c r="I1727" t="s">
        <v>33</v>
      </c>
      <c r="J1727" t="s">
        <v>55</v>
      </c>
      <c r="K1727">
        <v>2024</v>
      </c>
      <c r="L1727" t="s">
        <v>51</v>
      </c>
      <c r="M1727" t="s">
        <v>5888</v>
      </c>
      <c r="N1727" t="s">
        <v>5889</v>
      </c>
      <c r="O1727" t="s">
        <v>5890</v>
      </c>
      <c r="P1727" t="s">
        <v>5891</v>
      </c>
      <c r="Q1727" t="s">
        <v>5892</v>
      </c>
      <c r="R1727">
        <v>52000</v>
      </c>
      <c r="S1727">
        <v>65000</v>
      </c>
      <c r="T1727">
        <v>0.2</v>
      </c>
      <c r="U1727" t="s">
        <v>5893</v>
      </c>
      <c r="V1727">
        <v>12</v>
      </c>
      <c r="W1727" s="1">
        <v>45506</v>
      </c>
      <c r="X1727" t="s">
        <v>5894</v>
      </c>
      <c r="Y1727">
        <v>302</v>
      </c>
      <c r="Z1727">
        <v>109</v>
      </c>
      <c r="AA1727">
        <v>415</v>
      </c>
      <c r="AB1727">
        <v>0</v>
      </c>
      <c r="AC1727">
        <v>10</v>
      </c>
      <c r="AD1727">
        <v>0</v>
      </c>
      <c r="AE1727" t="s">
        <v>6029</v>
      </c>
      <c r="AF1727" s="1">
        <v>46203</v>
      </c>
      <c r="AG1727" t="s">
        <v>6814</v>
      </c>
      <c r="AH1727" t="s">
        <v>6035</v>
      </c>
      <c r="AI1727" t="s">
        <v>6028</v>
      </c>
      <c r="AJ1727" t="s">
        <v>6925</v>
      </c>
      <c r="AK1727">
        <v>65000</v>
      </c>
      <c r="AL1727">
        <v>1228.5</v>
      </c>
      <c r="AM1727">
        <v>63771.5</v>
      </c>
      <c r="AN1727">
        <v>52000</v>
      </c>
      <c r="AO1727">
        <v>11771.5</v>
      </c>
      <c r="AP1727">
        <v>0.18459999999999999</v>
      </c>
    </row>
    <row r="1728" spans="1:42" x14ac:dyDescent="0.35">
      <c r="A1728" t="s">
        <v>2579</v>
      </c>
      <c r="B1728" s="1">
        <v>45558</v>
      </c>
      <c r="C1728" t="s">
        <v>2325</v>
      </c>
      <c r="D1728" t="s">
        <v>54</v>
      </c>
      <c r="E1728">
        <v>1</v>
      </c>
      <c r="F1728" t="s">
        <v>128</v>
      </c>
      <c r="G1728" t="s">
        <v>16</v>
      </c>
      <c r="H1728" t="s">
        <v>32</v>
      </c>
      <c r="I1728" t="s">
        <v>18</v>
      </c>
      <c r="J1728" t="s">
        <v>109</v>
      </c>
      <c r="K1728">
        <v>2024</v>
      </c>
      <c r="L1728" t="s">
        <v>60</v>
      </c>
      <c r="M1728" t="s">
        <v>5888</v>
      </c>
      <c r="N1728" t="s">
        <v>5889</v>
      </c>
      <c r="O1728" t="s">
        <v>5890</v>
      </c>
      <c r="P1728" t="s">
        <v>5891</v>
      </c>
      <c r="Q1728" t="s">
        <v>5892</v>
      </c>
      <c r="R1728">
        <v>52000</v>
      </c>
      <c r="S1728">
        <v>65000</v>
      </c>
      <c r="T1728">
        <v>0.2</v>
      </c>
      <c r="U1728" t="s">
        <v>5893</v>
      </c>
      <c r="V1728">
        <v>12</v>
      </c>
      <c r="W1728" s="1">
        <v>45506</v>
      </c>
      <c r="X1728" t="s">
        <v>5894</v>
      </c>
      <c r="Y1728">
        <v>302</v>
      </c>
      <c r="Z1728">
        <v>109</v>
      </c>
      <c r="AA1728">
        <v>415</v>
      </c>
      <c r="AB1728">
        <v>0</v>
      </c>
      <c r="AC1728">
        <v>10</v>
      </c>
      <c r="AD1728">
        <v>0</v>
      </c>
      <c r="AE1728" t="s">
        <v>6029</v>
      </c>
      <c r="AF1728" s="1">
        <v>46203</v>
      </c>
      <c r="AG1728" t="s">
        <v>6782</v>
      </c>
      <c r="AH1728" t="s">
        <v>6027</v>
      </c>
      <c r="AI1728" t="s">
        <v>6028</v>
      </c>
      <c r="AJ1728" t="s">
        <v>6925</v>
      </c>
      <c r="AK1728">
        <v>65000</v>
      </c>
      <c r="AL1728">
        <v>1144</v>
      </c>
      <c r="AM1728">
        <v>63856</v>
      </c>
      <c r="AN1728">
        <v>52000</v>
      </c>
      <c r="AO1728">
        <v>11856</v>
      </c>
      <c r="AP1728">
        <v>0.1857</v>
      </c>
    </row>
    <row r="1729" spans="1:42" x14ac:dyDescent="0.35">
      <c r="A1729" t="s">
        <v>2580</v>
      </c>
      <c r="B1729" s="1">
        <v>45353</v>
      </c>
      <c r="C1729" t="s">
        <v>353</v>
      </c>
      <c r="D1729" t="s">
        <v>54</v>
      </c>
      <c r="E1729">
        <v>1</v>
      </c>
      <c r="F1729" t="s">
        <v>24</v>
      </c>
      <c r="G1729" t="s">
        <v>16</v>
      </c>
      <c r="H1729" t="s">
        <v>17</v>
      </c>
      <c r="I1729" t="s">
        <v>43</v>
      </c>
      <c r="J1729" t="s">
        <v>39</v>
      </c>
      <c r="K1729">
        <v>2024</v>
      </c>
      <c r="L1729" t="s">
        <v>20</v>
      </c>
      <c r="M1729" t="s">
        <v>5888</v>
      </c>
      <c r="N1729" t="s">
        <v>5889</v>
      </c>
      <c r="O1729" t="s">
        <v>5890</v>
      </c>
      <c r="P1729" t="s">
        <v>5891</v>
      </c>
      <c r="Q1729" t="s">
        <v>5892</v>
      </c>
      <c r="R1729">
        <v>52000</v>
      </c>
      <c r="S1729">
        <v>65000</v>
      </c>
      <c r="T1729">
        <v>0.2</v>
      </c>
      <c r="U1729" t="s">
        <v>5893</v>
      </c>
      <c r="V1729">
        <v>12</v>
      </c>
      <c r="W1729" s="1">
        <v>45506</v>
      </c>
      <c r="X1729" t="s">
        <v>5894</v>
      </c>
      <c r="Y1729">
        <v>302</v>
      </c>
      <c r="Z1729">
        <v>109</v>
      </c>
      <c r="AA1729">
        <v>415</v>
      </c>
      <c r="AB1729">
        <v>0</v>
      </c>
      <c r="AC1729">
        <v>10</v>
      </c>
      <c r="AD1729">
        <v>0</v>
      </c>
      <c r="AE1729" t="s">
        <v>6029</v>
      </c>
      <c r="AF1729" s="1">
        <v>46203</v>
      </c>
      <c r="AG1729" t="s">
        <v>6226</v>
      </c>
      <c r="AH1729" t="s">
        <v>6035</v>
      </c>
      <c r="AI1729" t="s">
        <v>6028</v>
      </c>
      <c r="AJ1729" t="s">
        <v>6924</v>
      </c>
      <c r="AK1729">
        <v>65000</v>
      </c>
      <c r="AL1729">
        <v>9607</v>
      </c>
      <c r="AM1729">
        <v>55393</v>
      </c>
      <c r="AN1729">
        <v>52000</v>
      </c>
      <c r="AO1729">
        <v>3393</v>
      </c>
      <c r="AP1729">
        <v>6.13E-2</v>
      </c>
    </row>
    <row r="1730" spans="1:42" hidden="1" x14ac:dyDescent="0.35">
      <c r="A1730" t="s">
        <v>2581</v>
      </c>
      <c r="B1730" s="1">
        <v>45485</v>
      </c>
      <c r="C1730" t="s">
        <v>1943</v>
      </c>
      <c r="D1730" t="s">
        <v>92</v>
      </c>
      <c r="E1730">
        <v>1</v>
      </c>
      <c r="F1730" t="s">
        <v>30</v>
      </c>
      <c r="G1730" t="s">
        <v>31</v>
      </c>
      <c r="H1730" t="s">
        <v>32</v>
      </c>
      <c r="I1730" t="s">
        <v>33</v>
      </c>
      <c r="J1730" t="s">
        <v>97</v>
      </c>
      <c r="K1730">
        <v>2024</v>
      </c>
      <c r="L1730" t="s">
        <v>60</v>
      </c>
      <c r="M1730" t="s">
        <v>5973</v>
      </c>
      <c r="N1730" t="s">
        <v>5974</v>
      </c>
      <c r="O1730" t="s">
        <v>5975</v>
      </c>
      <c r="P1730" t="s">
        <v>5899</v>
      </c>
      <c r="Q1730" t="s">
        <v>5976</v>
      </c>
      <c r="R1730">
        <v>7600</v>
      </c>
      <c r="S1730">
        <v>9800</v>
      </c>
      <c r="T1730">
        <v>0.22450000000000001</v>
      </c>
      <c r="U1730" t="s">
        <v>5901</v>
      </c>
      <c r="V1730">
        <v>36</v>
      </c>
      <c r="W1730" s="1">
        <v>45281</v>
      </c>
      <c r="X1730" t="s">
        <v>5894</v>
      </c>
      <c r="Y1730">
        <v>214</v>
      </c>
      <c r="Z1730">
        <v>101</v>
      </c>
      <c r="AA1730">
        <v>188</v>
      </c>
      <c r="AB1730">
        <v>51</v>
      </c>
      <c r="AC1730">
        <v>10</v>
      </c>
      <c r="AD1730">
        <v>387600</v>
      </c>
      <c r="AE1730" t="s">
        <v>6025</v>
      </c>
      <c r="AF1730" s="1">
        <v>46203</v>
      </c>
      <c r="AG1730" t="s">
        <v>6688</v>
      </c>
      <c r="AH1730" t="s">
        <v>6027</v>
      </c>
      <c r="AI1730" t="s">
        <v>6028</v>
      </c>
      <c r="AJ1730" t="s">
        <v>6925</v>
      </c>
      <c r="AK1730">
        <v>9800</v>
      </c>
      <c r="AL1730">
        <v>791.84</v>
      </c>
      <c r="AM1730">
        <v>9008.16</v>
      </c>
      <c r="AN1730">
        <v>7600</v>
      </c>
      <c r="AO1730">
        <v>1408.16</v>
      </c>
      <c r="AP1730">
        <v>0.15629999999999999</v>
      </c>
    </row>
    <row r="1731" spans="1:42" hidden="1" x14ac:dyDescent="0.35">
      <c r="A1731" t="s">
        <v>2582</v>
      </c>
      <c r="B1731" s="1">
        <v>45542</v>
      </c>
      <c r="C1731" t="s">
        <v>716</v>
      </c>
      <c r="D1731" t="s">
        <v>118</v>
      </c>
      <c r="E1731">
        <v>1</v>
      </c>
      <c r="F1731" t="s">
        <v>58</v>
      </c>
      <c r="G1731" t="s">
        <v>67</v>
      </c>
      <c r="H1731" t="s">
        <v>17</v>
      </c>
      <c r="I1731" t="s">
        <v>33</v>
      </c>
      <c r="J1731" t="s">
        <v>109</v>
      </c>
      <c r="K1731">
        <v>2024</v>
      </c>
      <c r="L1731" t="s">
        <v>60</v>
      </c>
      <c r="M1731" t="s">
        <v>5902</v>
      </c>
      <c r="N1731" t="s">
        <v>5889</v>
      </c>
      <c r="O1731" t="s">
        <v>5898</v>
      </c>
      <c r="P1731" t="s">
        <v>5899</v>
      </c>
      <c r="Q1731" t="s">
        <v>5903</v>
      </c>
      <c r="R1731">
        <v>74000</v>
      </c>
      <c r="S1731">
        <v>88000</v>
      </c>
      <c r="T1731">
        <v>0.15909999999999999</v>
      </c>
      <c r="U1731" t="s">
        <v>5901</v>
      </c>
      <c r="V1731">
        <v>12</v>
      </c>
      <c r="W1731" s="1">
        <v>45459</v>
      </c>
      <c r="X1731" t="s">
        <v>5894</v>
      </c>
      <c r="Y1731">
        <v>214</v>
      </c>
      <c r="Z1731">
        <v>97</v>
      </c>
      <c r="AA1731">
        <v>218</v>
      </c>
      <c r="AB1731">
        <v>43</v>
      </c>
      <c r="AC1731">
        <v>10</v>
      </c>
      <c r="AD1731">
        <v>3182000</v>
      </c>
      <c r="AE1731" t="s">
        <v>6025</v>
      </c>
      <c r="AF1731" s="1">
        <v>46203</v>
      </c>
      <c r="AG1731" t="s">
        <v>6413</v>
      </c>
      <c r="AH1731" t="s">
        <v>6035</v>
      </c>
      <c r="AI1731" t="s">
        <v>6028</v>
      </c>
      <c r="AJ1731" t="s">
        <v>6925</v>
      </c>
      <c r="AK1731">
        <v>88000</v>
      </c>
      <c r="AL1731">
        <v>12443.2</v>
      </c>
      <c r="AM1731">
        <v>75556.800000000003</v>
      </c>
      <c r="AN1731">
        <v>74000</v>
      </c>
      <c r="AO1731">
        <v>1556.8</v>
      </c>
      <c r="AP1731">
        <v>2.06E-2</v>
      </c>
    </row>
    <row r="1732" spans="1:42" hidden="1" x14ac:dyDescent="0.35">
      <c r="A1732" t="s">
        <v>2583</v>
      </c>
      <c r="B1732" s="1">
        <v>45512</v>
      </c>
      <c r="C1732" t="s">
        <v>681</v>
      </c>
      <c r="D1732" t="s">
        <v>205</v>
      </c>
      <c r="E1732">
        <v>1</v>
      </c>
      <c r="F1732" t="s">
        <v>66</v>
      </c>
      <c r="G1732" t="s">
        <v>96</v>
      </c>
      <c r="H1732" t="s">
        <v>17</v>
      </c>
      <c r="I1732" t="s">
        <v>18</v>
      </c>
      <c r="J1732" t="s">
        <v>59</v>
      </c>
      <c r="K1732">
        <v>2024</v>
      </c>
      <c r="L1732" t="s">
        <v>60</v>
      </c>
      <c r="M1732" t="s">
        <v>6003</v>
      </c>
      <c r="N1732" t="s">
        <v>5989</v>
      </c>
      <c r="O1732" t="s">
        <v>6004</v>
      </c>
      <c r="P1732" t="s">
        <v>6005</v>
      </c>
      <c r="Q1732" t="s">
        <v>6006</v>
      </c>
      <c r="R1732">
        <v>420</v>
      </c>
      <c r="S1732">
        <v>650</v>
      </c>
      <c r="T1732">
        <v>0.3538</v>
      </c>
      <c r="U1732" t="s">
        <v>5909</v>
      </c>
      <c r="V1732">
        <v>6</v>
      </c>
      <c r="W1732" s="1">
        <v>45071</v>
      </c>
      <c r="X1732" t="s">
        <v>5894</v>
      </c>
      <c r="Y1732">
        <v>160</v>
      </c>
      <c r="Z1732">
        <v>85</v>
      </c>
      <c r="AA1732">
        <v>167</v>
      </c>
      <c r="AB1732">
        <v>56</v>
      </c>
      <c r="AC1732">
        <v>10</v>
      </c>
      <c r="AD1732">
        <v>23520</v>
      </c>
      <c r="AE1732" t="s">
        <v>6025</v>
      </c>
      <c r="AF1732" s="1">
        <v>46203</v>
      </c>
      <c r="AG1732" t="s">
        <v>6397</v>
      </c>
      <c r="AH1732" t="s">
        <v>6035</v>
      </c>
      <c r="AI1732" t="s">
        <v>6028</v>
      </c>
      <c r="AJ1732" t="s">
        <v>6925</v>
      </c>
      <c r="AK1732">
        <v>650</v>
      </c>
      <c r="AL1732">
        <v>25.09</v>
      </c>
      <c r="AM1732">
        <v>624.91</v>
      </c>
      <c r="AN1732">
        <v>420</v>
      </c>
      <c r="AO1732">
        <v>204.91</v>
      </c>
      <c r="AP1732">
        <v>0.32790000000000002</v>
      </c>
    </row>
    <row r="1733" spans="1:42" hidden="1" x14ac:dyDescent="0.35">
      <c r="A1733" t="s">
        <v>2584</v>
      </c>
      <c r="B1733" s="1">
        <v>45582</v>
      </c>
      <c r="C1733" t="s">
        <v>2585</v>
      </c>
      <c r="D1733" t="s">
        <v>70</v>
      </c>
      <c r="E1733">
        <v>5</v>
      </c>
      <c r="F1733" t="s">
        <v>48</v>
      </c>
      <c r="G1733" t="s">
        <v>16</v>
      </c>
      <c r="H1733" t="s">
        <v>25</v>
      </c>
      <c r="I1733" t="s">
        <v>26</v>
      </c>
      <c r="J1733" t="s">
        <v>55</v>
      </c>
      <c r="K1733">
        <v>2024</v>
      </c>
      <c r="L1733" t="s">
        <v>51</v>
      </c>
      <c r="M1733" t="s">
        <v>5970</v>
      </c>
      <c r="N1733" t="s">
        <v>5949</v>
      </c>
      <c r="O1733" t="s">
        <v>5971</v>
      </c>
      <c r="P1733" t="s">
        <v>5922</v>
      </c>
      <c r="Q1733" t="s">
        <v>5972</v>
      </c>
      <c r="R1733">
        <v>9500</v>
      </c>
      <c r="S1733">
        <v>12000</v>
      </c>
      <c r="T1733">
        <v>0.20830000000000001</v>
      </c>
      <c r="U1733" t="s">
        <v>5920</v>
      </c>
      <c r="V1733">
        <v>12</v>
      </c>
      <c r="W1733" s="1">
        <v>44840</v>
      </c>
      <c r="X1733" t="s">
        <v>5894</v>
      </c>
      <c r="Y1733">
        <v>160</v>
      </c>
      <c r="Z1733">
        <v>82</v>
      </c>
      <c r="AA1733">
        <v>171</v>
      </c>
      <c r="AB1733">
        <v>27</v>
      </c>
      <c r="AC1733">
        <v>10</v>
      </c>
      <c r="AD1733">
        <v>256500</v>
      </c>
      <c r="AE1733" t="s">
        <v>6025</v>
      </c>
      <c r="AF1733" s="1">
        <v>46203</v>
      </c>
      <c r="AG1733" t="s">
        <v>6822</v>
      </c>
      <c r="AH1733" t="s">
        <v>6035</v>
      </c>
      <c r="AI1733" t="s">
        <v>6028</v>
      </c>
      <c r="AJ1733" t="s">
        <v>6925</v>
      </c>
      <c r="AK1733">
        <v>60000</v>
      </c>
      <c r="AL1733">
        <v>1938</v>
      </c>
      <c r="AM1733">
        <v>58062</v>
      </c>
      <c r="AN1733">
        <v>47500</v>
      </c>
      <c r="AO1733">
        <v>10562</v>
      </c>
      <c r="AP1733">
        <v>0.18190000000000001</v>
      </c>
    </row>
    <row r="1734" spans="1:42" hidden="1" x14ac:dyDescent="0.35">
      <c r="A1734" t="s">
        <v>2586</v>
      </c>
      <c r="B1734" s="1">
        <v>45450</v>
      </c>
      <c r="C1734" t="s">
        <v>1256</v>
      </c>
      <c r="D1734" t="s">
        <v>118</v>
      </c>
      <c r="E1734">
        <v>1</v>
      </c>
      <c r="F1734" t="s">
        <v>128</v>
      </c>
      <c r="G1734" t="s">
        <v>16</v>
      </c>
      <c r="H1734" t="s">
        <v>25</v>
      </c>
      <c r="I1734" t="s">
        <v>33</v>
      </c>
      <c r="J1734" t="s">
        <v>34</v>
      </c>
      <c r="K1734">
        <v>2024</v>
      </c>
      <c r="L1734" t="s">
        <v>35</v>
      </c>
      <c r="M1734" t="s">
        <v>5902</v>
      </c>
      <c r="N1734" t="s">
        <v>5889</v>
      </c>
      <c r="O1734" t="s">
        <v>5898</v>
      </c>
      <c r="P1734" t="s">
        <v>5899</v>
      </c>
      <c r="Q1734" t="s">
        <v>5903</v>
      </c>
      <c r="R1734">
        <v>74000</v>
      </c>
      <c r="S1734">
        <v>88000</v>
      </c>
      <c r="T1734">
        <v>0.15909999999999999</v>
      </c>
      <c r="U1734" t="s">
        <v>5901</v>
      </c>
      <c r="V1734">
        <v>12</v>
      </c>
      <c r="W1734" s="1">
        <v>45459</v>
      </c>
      <c r="X1734" t="s">
        <v>5894</v>
      </c>
      <c r="Y1734">
        <v>214</v>
      </c>
      <c r="Z1734">
        <v>97</v>
      </c>
      <c r="AA1734">
        <v>218</v>
      </c>
      <c r="AB1734">
        <v>43</v>
      </c>
      <c r="AC1734">
        <v>10</v>
      </c>
      <c r="AD1734">
        <v>3182000</v>
      </c>
      <c r="AE1734" t="s">
        <v>6025</v>
      </c>
      <c r="AF1734" s="1">
        <v>46203</v>
      </c>
      <c r="AG1734" t="s">
        <v>6449</v>
      </c>
      <c r="AH1734" t="s">
        <v>6035</v>
      </c>
      <c r="AI1734" t="s">
        <v>6028</v>
      </c>
      <c r="AJ1734" t="s">
        <v>6924</v>
      </c>
      <c r="AK1734">
        <v>88000</v>
      </c>
      <c r="AL1734">
        <v>8052</v>
      </c>
      <c r="AM1734">
        <v>79948</v>
      </c>
      <c r="AN1734">
        <v>74000</v>
      </c>
      <c r="AO1734">
        <v>5948</v>
      </c>
      <c r="AP1734">
        <v>7.4399999999999994E-2</v>
      </c>
    </row>
    <row r="1735" spans="1:42" hidden="1" x14ac:dyDescent="0.35">
      <c r="A1735" t="s">
        <v>2587</v>
      </c>
      <c r="B1735" s="1">
        <v>45373</v>
      </c>
      <c r="C1735" t="s">
        <v>578</v>
      </c>
      <c r="D1735" t="s">
        <v>23</v>
      </c>
      <c r="E1735">
        <v>2</v>
      </c>
      <c r="F1735" t="s">
        <v>24</v>
      </c>
      <c r="G1735" t="s">
        <v>31</v>
      </c>
      <c r="H1735" t="s">
        <v>32</v>
      </c>
      <c r="I1735" t="s">
        <v>43</v>
      </c>
      <c r="J1735" t="s">
        <v>39</v>
      </c>
      <c r="K1735">
        <v>2024</v>
      </c>
      <c r="L1735" t="s">
        <v>20</v>
      </c>
      <c r="M1735" t="s">
        <v>5921</v>
      </c>
      <c r="N1735" t="s">
        <v>5913</v>
      </c>
      <c r="O1735" t="s">
        <v>5917</v>
      </c>
      <c r="P1735" t="s">
        <v>5922</v>
      </c>
      <c r="Q1735" t="s">
        <v>5923</v>
      </c>
      <c r="R1735">
        <v>57000</v>
      </c>
      <c r="S1735">
        <v>69000</v>
      </c>
      <c r="T1735">
        <v>0.1739</v>
      </c>
      <c r="U1735" t="s">
        <v>5920</v>
      </c>
      <c r="V1735">
        <v>12</v>
      </c>
      <c r="W1735" s="1">
        <v>44862</v>
      </c>
      <c r="X1735" t="s">
        <v>5894</v>
      </c>
      <c r="Y1735">
        <v>244</v>
      </c>
      <c r="Z1735">
        <v>55</v>
      </c>
      <c r="AA1735">
        <v>276</v>
      </c>
      <c r="AB1735">
        <v>9</v>
      </c>
      <c r="AC1735">
        <v>10</v>
      </c>
      <c r="AD1735">
        <v>513000</v>
      </c>
      <c r="AE1735" t="s">
        <v>6025</v>
      </c>
      <c r="AF1735" s="1">
        <v>46203</v>
      </c>
      <c r="AG1735" t="s">
        <v>6130</v>
      </c>
      <c r="AH1735" t="s">
        <v>6035</v>
      </c>
      <c r="AI1735" t="s">
        <v>6028</v>
      </c>
      <c r="AJ1735" t="s">
        <v>6924</v>
      </c>
      <c r="AK1735">
        <v>138000</v>
      </c>
      <c r="AL1735">
        <v>14641.8</v>
      </c>
      <c r="AM1735">
        <v>123358.2</v>
      </c>
      <c r="AN1735">
        <v>114000</v>
      </c>
      <c r="AO1735">
        <v>9358.2000000000007</v>
      </c>
      <c r="AP1735">
        <v>7.5899999999999995E-2</v>
      </c>
    </row>
    <row r="1736" spans="1:42" hidden="1" x14ac:dyDescent="0.35">
      <c r="A1736" t="s">
        <v>2588</v>
      </c>
      <c r="B1736" s="1">
        <v>45608</v>
      </c>
      <c r="C1736" t="s">
        <v>1048</v>
      </c>
      <c r="D1736" t="s">
        <v>200</v>
      </c>
      <c r="E1736">
        <v>1</v>
      </c>
      <c r="F1736" t="s">
        <v>128</v>
      </c>
      <c r="G1736" t="s">
        <v>16</v>
      </c>
      <c r="H1736" t="s">
        <v>25</v>
      </c>
      <c r="I1736" t="s">
        <v>18</v>
      </c>
      <c r="J1736" t="s">
        <v>50</v>
      </c>
      <c r="K1736">
        <v>2024</v>
      </c>
      <c r="L1736" t="s">
        <v>51</v>
      </c>
      <c r="M1736" t="s">
        <v>5960</v>
      </c>
      <c r="N1736" t="s">
        <v>5949</v>
      </c>
      <c r="O1736" t="s">
        <v>5961</v>
      </c>
      <c r="P1736" t="s">
        <v>5951</v>
      </c>
      <c r="Q1736" t="s">
        <v>5962</v>
      </c>
      <c r="R1736">
        <v>2100</v>
      </c>
      <c r="S1736">
        <v>2800</v>
      </c>
      <c r="T1736">
        <v>0.25</v>
      </c>
      <c r="U1736" t="s">
        <v>5940</v>
      </c>
      <c r="V1736">
        <v>12</v>
      </c>
      <c r="W1736" s="1">
        <v>45378</v>
      </c>
      <c r="X1736" t="s">
        <v>5894</v>
      </c>
      <c r="Y1736">
        <v>198</v>
      </c>
      <c r="Z1736">
        <v>79</v>
      </c>
      <c r="AA1736">
        <v>243</v>
      </c>
      <c r="AB1736">
        <v>87</v>
      </c>
      <c r="AC1736">
        <v>10</v>
      </c>
      <c r="AD1736">
        <v>182700</v>
      </c>
      <c r="AE1736" t="s">
        <v>6025</v>
      </c>
      <c r="AF1736" s="1">
        <v>46203</v>
      </c>
      <c r="AG1736" t="s">
        <v>6427</v>
      </c>
      <c r="AH1736" t="s">
        <v>6035</v>
      </c>
      <c r="AI1736" t="s">
        <v>6028</v>
      </c>
      <c r="AJ1736" t="s">
        <v>6925</v>
      </c>
      <c r="AK1736">
        <v>2800</v>
      </c>
      <c r="AL1736">
        <v>377.72</v>
      </c>
      <c r="AM1736">
        <v>2422.2800000000002</v>
      </c>
      <c r="AN1736">
        <v>2100</v>
      </c>
      <c r="AO1736">
        <v>322.27999999999997</v>
      </c>
      <c r="AP1736">
        <v>0.13300000000000001</v>
      </c>
    </row>
    <row r="1737" spans="1:42" hidden="1" x14ac:dyDescent="0.35">
      <c r="A1737" t="s">
        <v>2589</v>
      </c>
      <c r="B1737" s="1">
        <v>45457</v>
      </c>
      <c r="C1737" t="s">
        <v>248</v>
      </c>
      <c r="D1737" t="s">
        <v>78</v>
      </c>
      <c r="E1737">
        <v>4</v>
      </c>
      <c r="F1737" t="s">
        <v>128</v>
      </c>
      <c r="G1737" t="s">
        <v>96</v>
      </c>
      <c r="H1737" t="s">
        <v>25</v>
      </c>
      <c r="I1737" t="s">
        <v>26</v>
      </c>
      <c r="J1737" t="s">
        <v>34</v>
      </c>
      <c r="K1737">
        <v>2024</v>
      </c>
      <c r="L1737" t="s">
        <v>35</v>
      </c>
      <c r="M1737" t="s">
        <v>5992</v>
      </c>
      <c r="N1737" t="s">
        <v>5989</v>
      </c>
      <c r="O1737" t="s">
        <v>5993</v>
      </c>
      <c r="P1737" t="s">
        <v>5899</v>
      </c>
      <c r="Q1737" t="s">
        <v>5994</v>
      </c>
      <c r="R1737">
        <v>850</v>
      </c>
      <c r="S1737">
        <v>1200</v>
      </c>
      <c r="T1737">
        <v>0.29170000000000001</v>
      </c>
      <c r="U1737" t="s">
        <v>5901</v>
      </c>
      <c r="V1737">
        <v>6</v>
      </c>
      <c r="W1737" s="1">
        <v>45066</v>
      </c>
      <c r="X1737" t="s">
        <v>5894</v>
      </c>
      <c r="Y1737">
        <v>275</v>
      </c>
      <c r="Z1737">
        <v>92</v>
      </c>
      <c r="AA1737">
        <v>285</v>
      </c>
      <c r="AB1737">
        <v>78</v>
      </c>
      <c r="AC1737">
        <v>10</v>
      </c>
      <c r="AD1737">
        <v>66300</v>
      </c>
      <c r="AE1737" t="s">
        <v>6025</v>
      </c>
      <c r="AF1737" s="1">
        <v>46203</v>
      </c>
      <c r="AG1737" t="s">
        <v>6150</v>
      </c>
      <c r="AH1737" t="s">
        <v>6027</v>
      </c>
      <c r="AI1737" t="s">
        <v>6028</v>
      </c>
      <c r="AJ1737" t="s">
        <v>6924</v>
      </c>
      <c r="AK1737">
        <v>4800</v>
      </c>
      <c r="AL1737">
        <v>154.56</v>
      </c>
      <c r="AM1737">
        <v>4645.4399999999996</v>
      </c>
      <c r="AN1737">
        <v>3400</v>
      </c>
      <c r="AO1737">
        <v>1245.44</v>
      </c>
      <c r="AP1737">
        <v>0.2681</v>
      </c>
    </row>
    <row r="1738" spans="1:42" hidden="1" x14ac:dyDescent="0.35">
      <c r="A1738" t="s">
        <v>2590</v>
      </c>
      <c r="B1738" s="1">
        <v>45528</v>
      </c>
      <c r="C1738" t="s">
        <v>1407</v>
      </c>
      <c r="D1738" t="s">
        <v>123</v>
      </c>
      <c r="E1738">
        <v>1</v>
      </c>
      <c r="F1738" t="s">
        <v>48</v>
      </c>
      <c r="G1738" t="s">
        <v>71</v>
      </c>
      <c r="H1738" t="s">
        <v>25</v>
      </c>
      <c r="I1738" t="s">
        <v>18</v>
      </c>
      <c r="J1738" t="s">
        <v>59</v>
      </c>
      <c r="K1738">
        <v>2024</v>
      </c>
      <c r="L1738" t="s">
        <v>60</v>
      </c>
      <c r="M1738" t="s">
        <v>5927</v>
      </c>
      <c r="N1738" t="s">
        <v>5913</v>
      </c>
      <c r="O1738" t="s">
        <v>5917</v>
      </c>
      <c r="P1738" t="s">
        <v>5928</v>
      </c>
      <c r="Q1738" t="s">
        <v>5929</v>
      </c>
      <c r="R1738">
        <v>44000</v>
      </c>
      <c r="S1738">
        <v>53000</v>
      </c>
      <c r="T1738">
        <v>0.16980000000000001</v>
      </c>
      <c r="U1738" t="s">
        <v>5920</v>
      </c>
      <c r="V1738">
        <v>12</v>
      </c>
      <c r="W1738" s="1">
        <v>45435</v>
      </c>
      <c r="X1738" t="s">
        <v>5894</v>
      </c>
      <c r="Y1738">
        <v>246</v>
      </c>
      <c r="Z1738">
        <v>92</v>
      </c>
      <c r="AA1738">
        <v>223</v>
      </c>
      <c r="AB1738">
        <v>48</v>
      </c>
      <c r="AC1738">
        <v>10</v>
      </c>
      <c r="AD1738">
        <v>2112000</v>
      </c>
      <c r="AE1738" t="s">
        <v>6025</v>
      </c>
      <c r="AF1738" s="1">
        <v>46203</v>
      </c>
      <c r="AG1738" t="s">
        <v>6112</v>
      </c>
      <c r="AH1738" t="s">
        <v>6035</v>
      </c>
      <c r="AI1738" t="s">
        <v>6028</v>
      </c>
      <c r="AJ1738" t="s">
        <v>6925</v>
      </c>
      <c r="AK1738">
        <v>53000</v>
      </c>
      <c r="AL1738">
        <v>5840.6</v>
      </c>
      <c r="AM1738">
        <v>47159.4</v>
      </c>
      <c r="AN1738">
        <v>44000</v>
      </c>
      <c r="AO1738">
        <v>3159.4</v>
      </c>
      <c r="AP1738">
        <v>6.7000000000000004E-2</v>
      </c>
    </row>
    <row r="1739" spans="1:42" hidden="1" x14ac:dyDescent="0.35">
      <c r="A1739" t="s">
        <v>2591</v>
      </c>
      <c r="B1739" s="1">
        <v>45590</v>
      </c>
      <c r="C1739" t="s">
        <v>148</v>
      </c>
      <c r="D1739" t="s">
        <v>78</v>
      </c>
      <c r="E1739">
        <v>1</v>
      </c>
      <c r="F1739" t="s">
        <v>30</v>
      </c>
      <c r="G1739" t="s">
        <v>31</v>
      </c>
      <c r="H1739" t="s">
        <v>25</v>
      </c>
      <c r="I1739" t="s">
        <v>33</v>
      </c>
      <c r="J1739" t="s">
        <v>55</v>
      </c>
      <c r="K1739">
        <v>2024</v>
      </c>
      <c r="L1739" t="s">
        <v>51</v>
      </c>
      <c r="M1739" t="s">
        <v>5992</v>
      </c>
      <c r="N1739" t="s">
        <v>5989</v>
      </c>
      <c r="O1739" t="s">
        <v>5993</v>
      </c>
      <c r="P1739" t="s">
        <v>5899</v>
      </c>
      <c r="Q1739" t="s">
        <v>5994</v>
      </c>
      <c r="R1739">
        <v>850</v>
      </c>
      <c r="S1739">
        <v>1200</v>
      </c>
      <c r="T1739">
        <v>0.29170000000000001</v>
      </c>
      <c r="U1739" t="s">
        <v>5901</v>
      </c>
      <c r="V1739">
        <v>6</v>
      </c>
      <c r="W1739" s="1">
        <v>45066</v>
      </c>
      <c r="X1739" t="s">
        <v>5894</v>
      </c>
      <c r="Y1739">
        <v>275</v>
      </c>
      <c r="Z1739">
        <v>92</v>
      </c>
      <c r="AA1739">
        <v>285</v>
      </c>
      <c r="AB1739">
        <v>78</v>
      </c>
      <c r="AC1739">
        <v>10</v>
      </c>
      <c r="AD1739">
        <v>66300</v>
      </c>
      <c r="AE1739" t="s">
        <v>6025</v>
      </c>
      <c r="AF1739" s="1">
        <v>46203</v>
      </c>
      <c r="AG1739" t="s">
        <v>6087</v>
      </c>
      <c r="AH1739" t="s">
        <v>6035</v>
      </c>
      <c r="AI1739" t="s">
        <v>6028</v>
      </c>
      <c r="AJ1739" t="s">
        <v>6925</v>
      </c>
      <c r="AK1739">
        <v>1200</v>
      </c>
      <c r="AL1739">
        <v>157.68</v>
      </c>
      <c r="AM1739">
        <v>1042.32</v>
      </c>
      <c r="AN1739">
        <v>850</v>
      </c>
      <c r="AO1739">
        <v>192.32</v>
      </c>
      <c r="AP1739">
        <v>0.1845</v>
      </c>
    </row>
    <row r="1740" spans="1:42" hidden="1" x14ac:dyDescent="0.35">
      <c r="A1740" t="s">
        <v>2592</v>
      </c>
      <c r="B1740" s="1">
        <v>45490</v>
      </c>
      <c r="C1740" t="s">
        <v>1553</v>
      </c>
      <c r="D1740" t="s">
        <v>115</v>
      </c>
      <c r="E1740">
        <v>1</v>
      </c>
      <c r="F1740" t="s">
        <v>128</v>
      </c>
      <c r="G1740" t="s">
        <v>16</v>
      </c>
      <c r="H1740" t="s">
        <v>32</v>
      </c>
      <c r="I1740" t="s">
        <v>43</v>
      </c>
      <c r="J1740" t="s">
        <v>97</v>
      </c>
      <c r="K1740">
        <v>2024</v>
      </c>
      <c r="L1740" t="s">
        <v>60</v>
      </c>
      <c r="M1740" t="s">
        <v>5988</v>
      </c>
      <c r="N1740" t="s">
        <v>5989</v>
      </c>
      <c r="O1740" t="s">
        <v>5990</v>
      </c>
      <c r="P1740" t="s">
        <v>5907</v>
      </c>
      <c r="Q1740" t="s">
        <v>5991</v>
      </c>
      <c r="R1740">
        <v>1600</v>
      </c>
      <c r="S1740">
        <v>2200</v>
      </c>
      <c r="T1740">
        <v>0.2727</v>
      </c>
      <c r="U1740" t="s">
        <v>5909</v>
      </c>
      <c r="V1740">
        <v>6</v>
      </c>
      <c r="W1740" s="1">
        <v>45040</v>
      </c>
      <c r="X1740" t="s">
        <v>5894</v>
      </c>
      <c r="Y1740">
        <v>84</v>
      </c>
      <c r="Z1740">
        <v>117</v>
      </c>
      <c r="AA1740">
        <v>174</v>
      </c>
      <c r="AB1740">
        <v>47</v>
      </c>
      <c r="AC1740">
        <v>10</v>
      </c>
      <c r="AD1740">
        <v>75200</v>
      </c>
      <c r="AE1740" t="s">
        <v>6025</v>
      </c>
      <c r="AF1740" s="1">
        <v>46203</v>
      </c>
      <c r="AG1740" t="s">
        <v>6586</v>
      </c>
      <c r="AH1740" t="s">
        <v>6027</v>
      </c>
      <c r="AI1740" t="s">
        <v>6028</v>
      </c>
      <c r="AJ1740" t="s">
        <v>6925</v>
      </c>
      <c r="AK1740">
        <v>2200</v>
      </c>
      <c r="AL1740">
        <v>304.7</v>
      </c>
      <c r="AM1740">
        <v>1895.3</v>
      </c>
      <c r="AN1740">
        <v>1600</v>
      </c>
      <c r="AO1740">
        <v>295.3</v>
      </c>
      <c r="AP1740">
        <v>0.15579999999999999</v>
      </c>
    </row>
    <row r="1741" spans="1:42" x14ac:dyDescent="0.35">
      <c r="A1741" t="s">
        <v>2593</v>
      </c>
      <c r="B1741" s="1">
        <v>45491</v>
      </c>
      <c r="C1741" t="s">
        <v>94</v>
      </c>
      <c r="D1741" t="s">
        <v>42</v>
      </c>
      <c r="E1741">
        <v>2</v>
      </c>
      <c r="F1741" t="s">
        <v>24</v>
      </c>
      <c r="G1741" t="s">
        <v>31</v>
      </c>
      <c r="H1741" t="s">
        <v>32</v>
      </c>
      <c r="I1741" t="s">
        <v>33</v>
      </c>
      <c r="J1741" t="s">
        <v>97</v>
      </c>
      <c r="K1741">
        <v>2024</v>
      </c>
      <c r="L1741" t="s">
        <v>60</v>
      </c>
      <c r="M1741" t="s">
        <v>5897</v>
      </c>
      <c r="N1741" t="s">
        <v>5889</v>
      </c>
      <c r="O1741" t="s">
        <v>5898</v>
      </c>
      <c r="P1741" t="s">
        <v>5899</v>
      </c>
      <c r="Q1741" t="s">
        <v>5900</v>
      </c>
      <c r="R1741">
        <v>31000</v>
      </c>
      <c r="S1741">
        <v>38000</v>
      </c>
      <c r="T1741">
        <v>0.1842</v>
      </c>
      <c r="U1741" t="s">
        <v>5901</v>
      </c>
      <c r="V1741">
        <v>12</v>
      </c>
      <c r="W1741" s="1">
        <v>45246</v>
      </c>
      <c r="X1741" t="s">
        <v>5894</v>
      </c>
      <c r="Y1741">
        <v>278</v>
      </c>
      <c r="Z1741">
        <v>80</v>
      </c>
      <c r="AA1741">
        <v>346</v>
      </c>
      <c r="AB1741">
        <v>0</v>
      </c>
      <c r="AC1741">
        <v>10</v>
      </c>
      <c r="AD1741">
        <v>0</v>
      </c>
      <c r="AE1741" t="s">
        <v>6029</v>
      </c>
      <c r="AF1741" s="1">
        <v>46203</v>
      </c>
      <c r="AG1741" t="s">
        <v>6070</v>
      </c>
      <c r="AH1741" t="s">
        <v>6035</v>
      </c>
      <c r="AI1741" t="s">
        <v>6028</v>
      </c>
      <c r="AJ1741" t="s">
        <v>6925</v>
      </c>
      <c r="AK1741">
        <v>76000</v>
      </c>
      <c r="AL1741">
        <v>7235.2</v>
      </c>
      <c r="AM1741">
        <v>68764.800000000003</v>
      </c>
      <c r="AN1741">
        <v>62000</v>
      </c>
      <c r="AO1741">
        <v>6764.8</v>
      </c>
      <c r="AP1741">
        <v>9.8400000000000001E-2</v>
      </c>
    </row>
    <row r="1742" spans="1:42" hidden="1" x14ac:dyDescent="0.35">
      <c r="A1742" t="s">
        <v>2594</v>
      </c>
      <c r="B1742" s="1">
        <v>45354</v>
      </c>
      <c r="C1742" t="s">
        <v>998</v>
      </c>
      <c r="D1742" t="s">
        <v>140</v>
      </c>
      <c r="E1742">
        <v>1</v>
      </c>
      <c r="F1742" t="s">
        <v>58</v>
      </c>
      <c r="G1742" t="s">
        <v>31</v>
      </c>
      <c r="H1742" t="s">
        <v>17</v>
      </c>
      <c r="I1742" t="s">
        <v>33</v>
      </c>
      <c r="J1742" t="s">
        <v>39</v>
      </c>
      <c r="K1742">
        <v>2024</v>
      </c>
      <c r="L1742" t="s">
        <v>20</v>
      </c>
      <c r="M1742" t="s">
        <v>5944</v>
      </c>
      <c r="N1742" t="s">
        <v>5931</v>
      </c>
      <c r="O1742" t="s">
        <v>5945</v>
      </c>
      <c r="P1742" t="s">
        <v>5946</v>
      </c>
      <c r="Q1742" t="s">
        <v>5947</v>
      </c>
      <c r="R1742">
        <v>6500</v>
      </c>
      <c r="S1742">
        <v>8500</v>
      </c>
      <c r="T1742">
        <v>0.23530000000000001</v>
      </c>
      <c r="U1742" t="s">
        <v>5940</v>
      </c>
      <c r="V1742">
        <v>6</v>
      </c>
      <c r="W1742" s="1">
        <v>44693</v>
      </c>
      <c r="X1742" t="s">
        <v>5894</v>
      </c>
      <c r="Y1742">
        <v>116</v>
      </c>
      <c r="Z1742">
        <v>117</v>
      </c>
      <c r="AA1742">
        <v>124</v>
      </c>
      <c r="AB1742">
        <v>67</v>
      </c>
      <c r="AC1742">
        <v>10</v>
      </c>
      <c r="AD1742">
        <v>435500</v>
      </c>
      <c r="AE1742" t="s">
        <v>6025</v>
      </c>
      <c r="AF1742" s="1">
        <v>46203</v>
      </c>
      <c r="AG1742" t="s">
        <v>6327</v>
      </c>
      <c r="AH1742" t="s">
        <v>6027</v>
      </c>
      <c r="AI1742" t="s">
        <v>6028</v>
      </c>
      <c r="AJ1742" t="s">
        <v>6924</v>
      </c>
      <c r="AK1742">
        <v>8500</v>
      </c>
      <c r="AL1742">
        <v>680.85</v>
      </c>
      <c r="AM1742">
        <v>7819.15</v>
      </c>
      <c r="AN1742">
        <v>6500</v>
      </c>
      <c r="AO1742">
        <v>1319.15</v>
      </c>
      <c r="AP1742">
        <v>0.16869999999999999</v>
      </c>
    </row>
    <row r="1743" spans="1:42" hidden="1" x14ac:dyDescent="0.35">
      <c r="A1743" t="s">
        <v>2595</v>
      </c>
      <c r="B1743" s="1">
        <v>45374</v>
      </c>
      <c r="C1743" t="s">
        <v>69</v>
      </c>
      <c r="D1743" t="s">
        <v>123</v>
      </c>
      <c r="E1743">
        <v>1</v>
      </c>
      <c r="F1743" t="s">
        <v>58</v>
      </c>
      <c r="G1743" t="s">
        <v>71</v>
      </c>
      <c r="H1743" t="s">
        <v>25</v>
      </c>
      <c r="I1743" t="s">
        <v>26</v>
      </c>
      <c r="J1743" t="s">
        <v>39</v>
      </c>
      <c r="K1743">
        <v>2024</v>
      </c>
      <c r="L1743" t="s">
        <v>20</v>
      </c>
      <c r="M1743" t="s">
        <v>5927</v>
      </c>
      <c r="N1743" t="s">
        <v>5913</v>
      </c>
      <c r="O1743" t="s">
        <v>5917</v>
      </c>
      <c r="P1743" t="s">
        <v>5928</v>
      </c>
      <c r="Q1743" t="s">
        <v>5929</v>
      </c>
      <c r="R1743">
        <v>44000</v>
      </c>
      <c r="S1743">
        <v>53000</v>
      </c>
      <c r="T1743">
        <v>0.16980000000000001</v>
      </c>
      <c r="U1743" t="s">
        <v>5920</v>
      </c>
      <c r="V1743">
        <v>12</v>
      </c>
      <c r="W1743" s="1">
        <v>45435</v>
      </c>
      <c r="X1743" t="s">
        <v>5894</v>
      </c>
      <c r="Y1743">
        <v>246</v>
      </c>
      <c r="Z1743">
        <v>92</v>
      </c>
      <c r="AA1743">
        <v>223</v>
      </c>
      <c r="AB1743">
        <v>48</v>
      </c>
      <c r="AC1743">
        <v>10</v>
      </c>
      <c r="AD1743">
        <v>2112000</v>
      </c>
      <c r="AE1743" t="s">
        <v>6025</v>
      </c>
      <c r="AF1743" s="1">
        <v>46203</v>
      </c>
      <c r="AG1743" t="s">
        <v>6071</v>
      </c>
      <c r="AH1743" t="s">
        <v>6027</v>
      </c>
      <c r="AI1743" t="s">
        <v>6028</v>
      </c>
      <c r="AJ1743" t="s">
        <v>6924</v>
      </c>
      <c r="AK1743">
        <v>53000</v>
      </c>
      <c r="AL1743">
        <v>4823</v>
      </c>
      <c r="AM1743">
        <v>48177</v>
      </c>
      <c r="AN1743">
        <v>44000</v>
      </c>
      <c r="AO1743">
        <v>4177</v>
      </c>
      <c r="AP1743">
        <v>8.6699999999999999E-2</v>
      </c>
    </row>
    <row r="1744" spans="1:42" hidden="1" x14ac:dyDescent="0.35">
      <c r="A1744" t="s">
        <v>2596</v>
      </c>
      <c r="B1744" s="1">
        <v>45554</v>
      </c>
      <c r="C1744" t="s">
        <v>2111</v>
      </c>
      <c r="D1744" t="s">
        <v>95</v>
      </c>
      <c r="E1744">
        <v>1</v>
      </c>
      <c r="F1744" t="s">
        <v>15</v>
      </c>
      <c r="G1744" t="s">
        <v>31</v>
      </c>
      <c r="H1744" t="s">
        <v>25</v>
      </c>
      <c r="I1744" t="s">
        <v>43</v>
      </c>
      <c r="J1744" t="s">
        <v>109</v>
      </c>
      <c r="K1744">
        <v>2024</v>
      </c>
      <c r="L1744" t="s">
        <v>60</v>
      </c>
      <c r="M1744" t="s">
        <v>5948</v>
      </c>
      <c r="N1744" t="s">
        <v>5949</v>
      </c>
      <c r="O1744" t="s">
        <v>5950</v>
      </c>
      <c r="P1744" t="s">
        <v>5951</v>
      </c>
      <c r="Q1744" t="s">
        <v>5952</v>
      </c>
      <c r="R1744">
        <v>2900</v>
      </c>
      <c r="S1744">
        <v>3800</v>
      </c>
      <c r="T1744">
        <v>0.23680000000000001</v>
      </c>
      <c r="U1744" t="s">
        <v>5940</v>
      </c>
      <c r="V1744">
        <v>12</v>
      </c>
      <c r="W1744" s="1">
        <v>45359</v>
      </c>
      <c r="X1744" t="s">
        <v>5894</v>
      </c>
      <c r="Y1744">
        <v>220</v>
      </c>
      <c r="Z1744">
        <v>49</v>
      </c>
      <c r="AA1744">
        <v>227</v>
      </c>
      <c r="AB1744">
        <v>23</v>
      </c>
      <c r="AC1744">
        <v>10</v>
      </c>
      <c r="AD1744">
        <v>66700</v>
      </c>
      <c r="AE1744" t="s">
        <v>6025</v>
      </c>
      <c r="AF1744" s="1">
        <v>46203</v>
      </c>
      <c r="AG1744" t="s">
        <v>6727</v>
      </c>
      <c r="AH1744" t="s">
        <v>6035</v>
      </c>
      <c r="AI1744" t="s">
        <v>6028</v>
      </c>
      <c r="AJ1744" t="s">
        <v>6925</v>
      </c>
      <c r="AK1744">
        <v>3800</v>
      </c>
      <c r="AL1744">
        <v>111.72</v>
      </c>
      <c r="AM1744">
        <v>3688.28</v>
      </c>
      <c r="AN1744">
        <v>2900</v>
      </c>
      <c r="AO1744">
        <v>788.28</v>
      </c>
      <c r="AP1744">
        <v>0.2137</v>
      </c>
    </row>
    <row r="1745" spans="1:42" hidden="1" x14ac:dyDescent="0.35">
      <c r="A1745" t="s">
        <v>2597</v>
      </c>
      <c r="B1745" s="1">
        <v>45482</v>
      </c>
      <c r="C1745" t="s">
        <v>1109</v>
      </c>
      <c r="D1745" t="s">
        <v>105</v>
      </c>
      <c r="E1745">
        <v>5</v>
      </c>
      <c r="F1745" t="s">
        <v>48</v>
      </c>
      <c r="G1745" t="s">
        <v>16</v>
      </c>
      <c r="H1745" t="s">
        <v>17</v>
      </c>
      <c r="I1745" t="s">
        <v>33</v>
      </c>
      <c r="J1745" t="s">
        <v>97</v>
      </c>
      <c r="K1745">
        <v>2024</v>
      </c>
      <c r="L1745" t="s">
        <v>60</v>
      </c>
      <c r="M1745" t="s">
        <v>5916</v>
      </c>
      <c r="N1745" t="s">
        <v>5913</v>
      </c>
      <c r="O1745" t="s">
        <v>5917</v>
      </c>
      <c r="P1745" t="s">
        <v>5918</v>
      </c>
      <c r="Q1745" t="s">
        <v>5919</v>
      </c>
      <c r="R1745">
        <v>63000</v>
      </c>
      <c r="S1745">
        <v>76000</v>
      </c>
      <c r="T1745">
        <v>0.1711</v>
      </c>
      <c r="U1745" t="s">
        <v>5920</v>
      </c>
      <c r="V1745">
        <v>12</v>
      </c>
      <c r="W1745" s="1">
        <v>44617</v>
      </c>
      <c r="X1745" t="s">
        <v>5894</v>
      </c>
      <c r="Y1745">
        <v>252</v>
      </c>
      <c r="Z1745">
        <v>75</v>
      </c>
      <c r="AA1745">
        <v>289</v>
      </c>
      <c r="AB1745">
        <v>48</v>
      </c>
      <c r="AC1745">
        <v>10</v>
      </c>
      <c r="AD1745">
        <v>3024000</v>
      </c>
      <c r="AE1745" t="s">
        <v>6025</v>
      </c>
      <c r="AF1745" s="1">
        <v>46203</v>
      </c>
      <c r="AG1745" t="s">
        <v>6548</v>
      </c>
      <c r="AH1745" t="s">
        <v>6027</v>
      </c>
      <c r="AI1745" t="s">
        <v>6028</v>
      </c>
      <c r="AJ1745" t="s">
        <v>6925</v>
      </c>
      <c r="AK1745">
        <v>380000</v>
      </c>
      <c r="AL1745">
        <v>34352</v>
      </c>
      <c r="AM1745">
        <v>345648</v>
      </c>
      <c r="AN1745">
        <v>315000</v>
      </c>
      <c r="AO1745">
        <v>30648</v>
      </c>
      <c r="AP1745">
        <v>8.8700000000000001E-2</v>
      </c>
    </row>
    <row r="1746" spans="1:42" hidden="1" x14ac:dyDescent="0.35">
      <c r="A1746" t="s">
        <v>2598</v>
      </c>
      <c r="B1746" s="1">
        <v>45327</v>
      </c>
      <c r="C1746" t="s">
        <v>307</v>
      </c>
      <c r="D1746" t="s">
        <v>180</v>
      </c>
      <c r="E1746">
        <v>1</v>
      </c>
      <c r="F1746" t="s">
        <v>58</v>
      </c>
      <c r="G1746" t="s">
        <v>79</v>
      </c>
      <c r="H1746" t="s">
        <v>25</v>
      </c>
      <c r="I1746" t="s">
        <v>18</v>
      </c>
      <c r="J1746" t="s">
        <v>19</v>
      </c>
      <c r="K1746">
        <v>2024</v>
      </c>
      <c r="L1746" t="s">
        <v>20</v>
      </c>
      <c r="M1746" t="s">
        <v>5956</v>
      </c>
      <c r="N1746" t="s">
        <v>5949</v>
      </c>
      <c r="O1746" t="s">
        <v>5957</v>
      </c>
      <c r="P1746" t="s">
        <v>5958</v>
      </c>
      <c r="Q1746" t="s">
        <v>5959</v>
      </c>
      <c r="R1746">
        <v>3100</v>
      </c>
      <c r="S1746">
        <v>4200</v>
      </c>
      <c r="T1746">
        <v>0.26190000000000002</v>
      </c>
      <c r="U1746" t="s">
        <v>5909</v>
      </c>
      <c r="V1746">
        <v>12</v>
      </c>
      <c r="W1746" s="1">
        <v>45029</v>
      </c>
      <c r="X1746" t="s">
        <v>5894</v>
      </c>
      <c r="Y1746">
        <v>165</v>
      </c>
      <c r="Z1746">
        <v>119</v>
      </c>
      <c r="AA1746">
        <v>218</v>
      </c>
      <c r="AB1746">
        <v>22</v>
      </c>
      <c r="AC1746">
        <v>10</v>
      </c>
      <c r="AD1746">
        <v>68200</v>
      </c>
      <c r="AE1746" t="s">
        <v>6025</v>
      </c>
      <c r="AF1746" s="1">
        <v>46203</v>
      </c>
      <c r="AG1746" t="s">
        <v>6195</v>
      </c>
      <c r="AH1746" t="s">
        <v>6027</v>
      </c>
      <c r="AI1746" t="s">
        <v>6028</v>
      </c>
      <c r="AJ1746" t="s">
        <v>6924</v>
      </c>
      <c r="AK1746">
        <v>4200</v>
      </c>
      <c r="AL1746">
        <v>330.12</v>
      </c>
      <c r="AM1746">
        <v>3869.88</v>
      </c>
      <c r="AN1746">
        <v>3100</v>
      </c>
      <c r="AO1746">
        <v>769.88</v>
      </c>
      <c r="AP1746">
        <v>0.19889999999999999</v>
      </c>
    </row>
    <row r="1747" spans="1:42" hidden="1" x14ac:dyDescent="0.35">
      <c r="A1747" t="s">
        <v>2599</v>
      </c>
      <c r="B1747" s="1">
        <v>45492</v>
      </c>
      <c r="C1747" t="s">
        <v>1288</v>
      </c>
      <c r="D1747" t="s">
        <v>137</v>
      </c>
      <c r="E1747">
        <v>1</v>
      </c>
      <c r="F1747" t="s">
        <v>24</v>
      </c>
      <c r="G1747" t="s">
        <v>16</v>
      </c>
      <c r="H1747" t="s">
        <v>32</v>
      </c>
      <c r="I1747" t="s">
        <v>26</v>
      </c>
      <c r="J1747" t="s">
        <v>97</v>
      </c>
      <c r="K1747">
        <v>2024</v>
      </c>
      <c r="L1747" t="s">
        <v>60</v>
      </c>
      <c r="M1747" t="s">
        <v>5930</v>
      </c>
      <c r="N1747" t="s">
        <v>5931</v>
      </c>
      <c r="O1747" t="s">
        <v>5932</v>
      </c>
      <c r="P1747" t="s">
        <v>5891</v>
      </c>
      <c r="Q1747" t="s">
        <v>5933</v>
      </c>
      <c r="R1747">
        <v>14800</v>
      </c>
      <c r="S1747">
        <v>18500</v>
      </c>
      <c r="T1747">
        <v>0.2</v>
      </c>
      <c r="U1747" t="s">
        <v>5893</v>
      </c>
      <c r="V1747">
        <v>12</v>
      </c>
      <c r="W1747" s="1">
        <v>45474</v>
      </c>
      <c r="X1747" t="s">
        <v>5894</v>
      </c>
      <c r="Y1747">
        <v>213</v>
      </c>
      <c r="Z1747">
        <v>93</v>
      </c>
      <c r="AA1747">
        <v>278</v>
      </c>
      <c r="AB1747">
        <v>42</v>
      </c>
      <c r="AC1747">
        <v>10</v>
      </c>
      <c r="AD1747">
        <v>621600</v>
      </c>
      <c r="AE1747" t="s">
        <v>6025</v>
      </c>
      <c r="AF1747" s="1">
        <v>46203</v>
      </c>
      <c r="AG1747" t="s">
        <v>6476</v>
      </c>
      <c r="AH1747" t="s">
        <v>6035</v>
      </c>
      <c r="AI1747" t="s">
        <v>6028</v>
      </c>
      <c r="AJ1747" t="s">
        <v>6925</v>
      </c>
      <c r="AK1747">
        <v>18500</v>
      </c>
      <c r="AL1747">
        <v>1391.2</v>
      </c>
      <c r="AM1747">
        <v>17108.8</v>
      </c>
      <c r="AN1747">
        <v>14800</v>
      </c>
      <c r="AO1747">
        <v>2308.8000000000002</v>
      </c>
      <c r="AP1747">
        <v>0.13489999999999999</v>
      </c>
    </row>
    <row r="1748" spans="1:42" hidden="1" x14ac:dyDescent="0.35">
      <c r="A1748" t="s">
        <v>2600</v>
      </c>
      <c r="B1748" s="1">
        <v>45620</v>
      </c>
      <c r="C1748" t="s">
        <v>1504</v>
      </c>
      <c r="D1748" t="s">
        <v>439</v>
      </c>
      <c r="E1748">
        <v>1</v>
      </c>
      <c r="F1748" t="s">
        <v>128</v>
      </c>
      <c r="G1748" t="s">
        <v>31</v>
      </c>
      <c r="H1748" t="s">
        <v>32</v>
      </c>
      <c r="I1748" t="s">
        <v>43</v>
      </c>
      <c r="J1748" t="s">
        <v>50</v>
      </c>
      <c r="K1748">
        <v>2024</v>
      </c>
      <c r="L1748" t="s">
        <v>51</v>
      </c>
      <c r="M1748" t="s">
        <v>5953</v>
      </c>
      <c r="N1748" t="s">
        <v>5949</v>
      </c>
      <c r="O1748" t="s">
        <v>5954</v>
      </c>
      <c r="P1748" t="s">
        <v>5951</v>
      </c>
      <c r="Q1748" t="s">
        <v>5955</v>
      </c>
      <c r="R1748">
        <v>1400</v>
      </c>
      <c r="S1748">
        <v>1900</v>
      </c>
      <c r="T1748">
        <v>0.26319999999999999</v>
      </c>
      <c r="U1748" t="s">
        <v>5940</v>
      </c>
      <c r="V1748">
        <v>12</v>
      </c>
      <c r="W1748" s="1">
        <v>44681</v>
      </c>
      <c r="X1748" t="s">
        <v>5894</v>
      </c>
      <c r="Y1748">
        <v>129</v>
      </c>
      <c r="Z1748">
        <v>73</v>
      </c>
      <c r="AA1748">
        <v>194</v>
      </c>
      <c r="AB1748">
        <v>7</v>
      </c>
      <c r="AC1748">
        <v>10</v>
      </c>
      <c r="AD1748">
        <v>9800</v>
      </c>
      <c r="AE1748" t="s">
        <v>6025</v>
      </c>
      <c r="AF1748" s="1">
        <v>46203</v>
      </c>
      <c r="AG1748" t="s">
        <v>6467</v>
      </c>
      <c r="AH1748" t="s">
        <v>6027</v>
      </c>
      <c r="AI1748" t="s">
        <v>6028</v>
      </c>
      <c r="AJ1748" t="s">
        <v>6925</v>
      </c>
      <c r="AK1748">
        <v>1900</v>
      </c>
      <c r="AL1748">
        <v>25.46</v>
      </c>
      <c r="AM1748">
        <v>1874.54</v>
      </c>
      <c r="AN1748">
        <v>1400</v>
      </c>
      <c r="AO1748">
        <v>474.54</v>
      </c>
      <c r="AP1748">
        <v>0.25319999999999998</v>
      </c>
    </row>
    <row r="1749" spans="1:42" x14ac:dyDescent="0.35">
      <c r="A1749" t="s">
        <v>2601</v>
      </c>
      <c r="B1749" s="1">
        <v>45586</v>
      </c>
      <c r="C1749" t="s">
        <v>1570</v>
      </c>
      <c r="D1749" t="s">
        <v>54</v>
      </c>
      <c r="E1749">
        <v>2</v>
      </c>
      <c r="F1749" t="s">
        <v>24</v>
      </c>
      <c r="G1749" t="s">
        <v>71</v>
      </c>
      <c r="H1749" t="s">
        <v>17</v>
      </c>
      <c r="I1749" t="s">
        <v>43</v>
      </c>
      <c r="J1749" t="s">
        <v>55</v>
      </c>
      <c r="K1749">
        <v>2024</v>
      </c>
      <c r="L1749" t="s">
        <v>51</v>
      </c>
      <c r="M1749" t="s">
        <v>5888</v>
      </c>
      <c r="N1749" t="s">
        <v>5889</v>
      </c>
      <c r="O1749" t="s">
        <v>5890</v>
      </c>
      <c r="P1749" t="s">
        <v>5891</v>
      </c>
      <c r="Q1749" t="s">
        <v>5892</v>
      </c>
      <c r="R1749">
        <v>52000</v>
      </c>
      <c r="S1749">
        <v>65000</v>
      </c>
      <c r="T1749">
        <v>0.2</v>
      </c>
      <c r="U1749" t="s">
        <v>5893</v>
      </c>
      <c r="V1749">
        <v>12</v>
      </c>
      <c r="W1749" s="1">
        <v>45506</v>
      </c>
      <c r="X1749" t="s">
        <v>5894</v>
      </c>
      <c r="Y1749">
        <v>302</v>
      </c>
      <c r="Z1749">
        <v>109</v>
      </c>
      <c r="AA1749">
        <v>415</v>
      </c>
      <c r="AB1749">
        <v>0</v>
      </c>
      <c r="AC1749">
        <v>10</v>
      </c>
      <c r="AD1749">
        <v>0</v>
      </c>
      <c r="AE1749" t="s">
        <v>6029</v>
      </c>
      <c r="AF1749" s="1">
        <v>46203</v>
      </c>
      <c r="AG1749" t="s">
        <v>6590</v>
      </c>
      <c r="AH1749" t="s">
        <v>6027</v>
      </c>
      <c r="AI1749" t="s">
        <v>6028</v>
      </c>
      <c r="AJ1749" t="s">
        <v>6925</v>
      </c>
      <c r="AK1749">
        <v>130000</v>
      </c>
      <c r="AL1749">
        <v>11414</v>
      </c>
      <c r="AM1749">
        <v>118586</v>
      </c>
      <c r="AN1749">
        <v>104000</v>
      </c>
      <c r="AO1749">
        <v>14586</v>
      </c>
      <c r="AP1749">
        <v>0.123</v>
      </c>
    </row>
    <row r="1750" spans="1:42" hidden="1" x14ac:dyDescent="0.35">
      <c r="A1750" t="s">
        <v>2602</v>
      </c>
      <c r="B1750" s="1">
        <v>45390</v>
      </c>
      <c r="C1750" t="s">
        <v>1504</v>
      </c>
      <c r="D1750" t="s">
        <v>200</v>
      </c>
      <c r="E1750">
        <v>2</v>
      </c>
      <c r="F1750" t="s">
        <v>58</v>
      </c>
      <c r="G1750" t="s">
        <v>16</v>
      </c>
      <c r="H1750" t="s">
        <v>17</v>
      </c>
      <c r="I1750" t="s">
        <v>43</v>
      </c>
      <c r="J1750" t="s">
        <v>44</v>
      </c>
      <c r="K1750">
        <v>2024</v>
      </c>
      <c r="L1750" t="s">
        <v>35</v>
      </c>
      <c r="M1750" t="s">
        <v>5960</v>
      </c>
      <c r="N1750" t="s">
        <v>5949</v>
      </c>
      <c r="O1750" t="s">
        <v>5961</v>
      </c>
      <c r="P1750" t="s">
        <v>5951</v>
      </c>
      <c r="Q1750" t="s">
        <v>5962</v>
      </c>
      <c r="R1750">
        <v>2100</v>
      </c>
      <c r="S1750">
        <v>2800</v>
      </c>
      <c r="T1750">
        <v>0.25</v>
      </c>
      <c r="U1750" t="s">
        <v>5940</v>
      </c>
      <c r="V1750">
        <v>12</v>
      </c>
      <c r="W1750" s="1">
        <v>45378</v>
      </c>
      <c r="X1750" t="s">
        <v>5894</v>
      </c>
      <c r="Y1750">
        <v>198</v>
      </c>
      <c r="Z1750">
        <v>79</v>
      </c>
      <c r="AA1750">
        <v>243</v>
      </c>
      <c r="AB1750">
        <v>87</v>
      </c>
      <c r="AC1750">
        <v>10</v>
      </c>
      <c r="AD1750">
        <v>182700</v>
      </c>
      <c r="AE1750" t="s">
        <v>6025</v>
      </c>
      <c r="AF1750" s="1">
        <v>46203</v>
      </c>
      <c r="AG1750" t="s">
        <v>6467</v>
      </c>
      <c r="AH1750" t="s">
        <v>6027</v>
      </c>
      <c r="AI1750" t="s">
        <v>6028</v>
      </c>
      <c r="AJ1750" t="s">
        <v>6924</v>
      </c>
      <c r="AK1750">
        <v>5600</v>
      </c>
      <c r="AL1750">
        <v>623.84</v>
      </c>
      <c r="AM1750">
        <v>4976.16</v>
      </c>
      <c r="AN1750">
        <v>4200</v>
      </c>
      <c r="AO1750">
        <v>776.16</v>
      </c>
      <c r="AP1750">
        <v>0.156</v>
      </c>
    </row>
    <row r="1751" spans="1:42" hidden="1" x14ac:dyDescent="0.35">
      <c r="A1751" t="s">
        <v>2603</v>
      </c>
      <c r="B1751" s="1">
        <v>45462</v>
      </c>
      <c r="C1751" t="s">
        <v>782</v>
      </c>
      <c r="D1751" t="s">
        <v>65</v>
      </c>
      <c r="E1751">
        <v>2</v>
      </c>
      <c r="F1751" t="s">
        <v>48</v>
      </c>
      <c r="G1751" t="s">
        <v>31</v>
      </c>
      <c r="H1751" t="s">
        <v>25</v>
      </c>
      <c r="I1751" t="s">
        <v>33</v>
      </c>
      <c r="J1751" t="s">
        <v>34</v>
      </c>
      <c r="K1751">
        <v>2024</v>
      </c>
      <c r="L1751" t="s">
        <v>35</v>
      </c>
      <c r="M1751" t="s">
        <v>5906</v>
      </c>
      <c r="N1751" t="s">
        <v>5889</v>
      </c>
      <c r="O1751" t="s">
        <v>5898</v>
      </c>
      <c r="P1751" t="s">
        <v>5907</v>
      </c>
      <c r="Q1751" t="s">
        <v>5908</v>
      </c>
      <c r="R1751">
        <v>17500</v>
      </c>
      <c r="S1751">
        <v>22000</v>
      </c>
      <c r="T1751">
        <v>0.20449999999999999</v>
      </c>
      <c r="U1751" t="s">
        <v>5909</v>
      </c>
      <c r="V1751">
        <v>12</v>
      </c>
      <c r="W1751" s="1">
        <v>45337</v>
      </c>
      <c r="X1751" t="s">
        <v>5894</v>
      </c>
      <c r="Y1751">
        <v>373</v>
      </c>
      <c r="Z1751">
        <v>88</v>
      </c>
      <c r="AA1751">
        <v>389</v>
      </c>
      <c r="AB1751">
        <v>78</v>
      </c>
      <c r="AC1751">
        <v>10</v>
      </c>
      <c r="AD1751">
        <v>1365000</v>
      </c>
      <c r="AE1751" t="s">
        <v>6025</v>
      </c>
      <c r="AF1751" s="1">
        <v>46203</v>
      </c>
      <c r="AG1751" t="s">
        <v>6436</v>
      </c>
      <c r="AH1751" t="s">
        <v>6027</v>
      </c>
      <c r="AI1751" t="s">
        <v>6028</v>
      </c>
      <c r="AJ1751" t="s">
        <v>6924</v>
      </c>
      <c r="AK1751">
        <v>44000</v>
      </c>
      <c r="AL1751">
        <v>4488</v>
      </c>
      <c r="AM1751">
        <v>39512</v>
      </c>
      <c r="AN1751">
        <v>35000</v>
      </c>
      <c r="AO1751">
        <v>4512</v>
      </c>
      <c r="AP1751">
        <v>0.1142</v>
      </c>
    </row>
    <row r="1752" spans="1:42" hidden="1" x14ac:dyDescent="0.35">
      <c r="A1752" t="s">
        <v>2604</v>
      </c>
      <c r="B1752" s="1">
        <v>45587</v>
      </c>
      <c r="C1752" t="s">
        <v>368</v>
      </c>
      <c r="D1752" t="s">
        <v>78</v>
      </c>
      <c r="E1752">
        <v>1</v>
      </c>
      <c r="F1752" t="s">
        <v>24</v>
      </c>
      <c r="G1752" t="s">
        <v>31</v>
      </c>
      <c r="H1752" t="s">
        <v>17</v>
      </c>
      <c r="I1752" t="s">
        <v>26</v>
      </c>
      <c r="J1752" t="s">
        <v>55</v>
      </c>
      <c r="K1752">
        <v>2024</v>
      </c>
      <c r="L1752" t="s">
        <v>51</v>
      </c>
      <c r="M1752" t="s">
        <v>5992</v>
      </c>
      <c r="N1752" t="s">
        <v>5989</v>
      </c>
      <c r="O1752" t="s">
        <v>5993</v>
      </c>
      <c r="P1752" t="s">
        <v>5899</v>
      </c>
      <c r="Q1752" t="s">
        <v>5994</v>
      </c>
      <c r="R1752">
        <v>850</v>
      </c>
      <c r="S1752">
        <v>1200</v>
      </c>
      <c r="T1752">
        <v>0.29170000000000001</v>
      </c>
      <c r="U1752" t="s">
        <v>5901</v>
      </c>
      <c r="V1752">
        <v>6</v>
      </c>
      <c r="W1752" s="1">
        <v>45066</v>
      </c>
      <c r="X1752" t="s">
        <v>5894</v>
      </c>
      <c r="Y1752">
        <v>275</v>
      </c>
      <c r="Z1752">
        <v>92</v>
      </c>
      <c r="AA1752">
        <v>285</v>
      </c>
      <c r="AB1752">
        <v>78</v>
      </c>
      <c r="AC1752">
        <v>10</v>
      </c>
      <c r="AD1752">
        <v>66300</v>
      </c>
      <c r="AE1752" t="s">
        <v>6025</v>
      </c>
      <c r="AF1752" s="1">
        <v>46203</v>
      </c>
      <c r="AG1752" t="s">
        <v>6235</v>
      </c>
      <c r="AH1752" t="s">
        <v>6027</v>
      </c>
      <c r="AI1752" t="s">
        <v>6028</v>
      </c>
      <c r="AJ1752" t="s">
        <v>6925</v>
      </c>
      <c r="AK1752">
        <v>1200</v>
      </c>
      <c r="AL1752">
        <v>150.84</v>
      </c>
      <c r="AM1752">
        <v>1049.1600000000001</v>
      </c>
      <c r="AN1752">
        <v>850</v>
      </c>
      <c r="AO1752">
        <v>199.16</v>
      </c>
      <c r="AP1752">
        <v>0.1898</v>
      </c>
    </row>
    <row r="1753" spans="1:42" hidden="1" x14ac:dyDescent="0.35">
      <c r="A1753" t="s">
        <v>2605</v>
      </c>
      <c r="B1753" s="1">
        <v>45427</v>
      </c>
      <c r="C1753" t="s">
        <v>370</v>
      </c>
      <c r="D1753" t="s">
        <v>74</v>
      </c>
      <c r="E1753">
        <v>1</v>
      </c>
      <c r="F1753" t="s">
        <v>58</v>
      </c>
      <c r="G1753" t="s">
        <v>31</v>
      </c>
      <c r="H1753" t="s">
        <v>17</v>
      </c>
      <c r="I1753" t="s">
        <v>43</v>
      </c>
      <c r="J1753" t="s">
        <v>75</v>
      </c>
      <c r="K1753">
        <v>2024</v>
      </c>
      <c r="L1753" t="s">
        <v>35</v>
      </c>
      <c r="M1753" t="s">
        <v>5963</v>
      </c>
      <c r="N1753" t="s">
        <v>5949</v>
      </c>
      <c r="O1753" t="s">
        <v>5964</v>
      </c>
      <c r="P1753" t="s">
        <v>5951</v>
      </c>
      <c r="Q1753" t="s">
        <v>5965</v>
      </c>
      <c r="R1753">
        <v>5700</v>
      </c>
      <c r="S1753">
        <v>7500</v>
      </c>
      <c r="T1753">
        <v>0.24</v>
      </c>
      <c r="U1753" t="s">
        <v>5940</v>
      </c>
      <c r="V1753">
        <v>12</v>
      </c>
      <c r="W1753" s="1">
        <v>44865</v>
      </c>
      <c r="X1753" t="s">
        <v>5894</v>
      </c>
      <c r="Y1753">
        <v>145</v>
      </c>
      <c r="Z1753">
        <v>60</v>
      </c>
      <c r="AA1753">
        <v>189</v>
      </c>
      <c r="AB1753">
        <v>10</v>
      </c>
      <c r="AC1753">
        <v>10</v>
      </c>
      <c r="AD1753">
        <v>57000</v>
      </c>
      <c r="AE1753" t="s">
        <v>6025</v>
      </c>
      <c r="AF1753" s="1">
        <v>46203</v>
      </c>
      <c r="AG1753" t="s">
        <v>6236</v>
      </c>
      <c r="AH1753" t="s">
        <v>6035</v>
      </c>
      <c r="AI1753" t="s">
        <v>6028</v>
      </c>
      <c r="AJ1753" t="s">
        <v>6924</v>
      </c>
      <c r="AK1753">
        <v>7500</v>
      </c>
      <c r="AL1753">
        <v>881.25</v>
      </c>
      <c r="AM1753">
        <v>6618.75</v>
      </c>
      <c r="AN1753">
        <v>5700</v>
      </c>
      <c r="AO1753">
        <v>918.75</v>
      </c>
      <c r="AP1753">
        <v>0.13880000000000001</v>
      </c>
    </row>
    <row r="1754" spans="1:42" hidden="1" x14ac:dyDescent="0.35">
      <c r="A1754" t="s">
        <v>2606</v>
      </c>
      <c r="B1754" s="1">
        <v>45326</v>
      </c>
      <c r="C1754" t="s">
        <v>379</v>
      </c>
      <c r="D1754" t="s">
        <v>221</v>
      </c>
      <c r="E1754">
        <v>2</v>
      </c>
      <c r="F1754" t="s">
        <v>128</v>
      </c>
      <c r="G1754" t="s">
        <v>71</v>
      </c>
      <c r="H1754" t="s">
        <v>25</v>
      </c>
      <c r="I1754" t="s">
        <v>43</v>
      </c>
      <c r="J1754" t="s">
        <v>19</v>
      </c>
      <c r="K1754">
        <v>2024</v>
      </c>
      <c r="L1754" t="s">
        <v>20</v>
      </c>
      <c r="M1754" t="s">
        <v>5966</v>
      </c>
      <c r="N1754" t="s">
        <v>5967</v>
      </c>
      <c r="O1754" t="s">
        <v>5968</v>
      </c>
      <c r="P1754" t="s">
        <v>5899</v>
      </c>
      <c r="Q1754" t="s">
        <v>5969</v>
      </c>
      <c r="R1754">
        <v>11500</v>
      </c>
      <c r="S1754">
        <v>14500</v>
      </c>
      <c r="T1754">
        <v>0.2069</v>
      </c>
      <c r="U1754" t="s">
        <v>5901</v>
      </c>
      <c r="V1754">
        <v>12</v>
      </c>
      <c r="W1754" s="1">
        <v>44903</v>
      </c>
      <c r="X1754" t="s">
        <v>5894</v>
      </c>
      <c r="Y1754">
        <v>217</v>
      </c>
      <c r="Z1754">
        <v>53</v>
      </c>
      <c r="AA1754">
        <v>253</v>
      </c>
      <c r="AB1754">
        <v>61</v>
      </c>
      <c r="AC1754">
        <v>10</v>
      </c>
      <c r="AD1754">
        <v>701500</v>
      </c>
      <c r="AE1754" t="s">
        <v>6025</v>
      </c>
      <c r="AF1754" s="1">
        <v>46203</v>
      </c>
      <c r="AG1754" t="s">
        <v>6244</v>
      </c>
      <c r="AH1754" t="s">
        <v>6027</v>
      </c>
      <c r="AI1754" t="s">
        <v>6028</v>
      </c>
      <c r="AJ1754" t="s">
        <v>6924</v>
      </c>
      <c r="AK1754">
        <v>29000</v>
      </c>
      <c r="AL1754">
        <v>1371.7</v>
      </c>
      <c r="AM1754">
        <v>27628.3</v>
      </c>
      <c r="AN1754">
        <v>23000</v>
      </c>
      <c r="AO1754">
        <v>4628.3</v>
      </c>
      <c r="AP1754">
        <v>0.16750000000000001</v>
      </c>
    </row>
    <row r="1755" spans="1:42" hidden="1" x14ac:dyDescent="0.35">
      <c r="A1755" t="s">
        <v>2607</v>
      </c>
      <c r="B1755" s="1">
        <v>45292</v>
      </c>
      <c r="C1755" t="s">
        <v>2608</v>
      </c>
      <c r="D1755" t="s">
        <v>38</v>
      </c>
      <c r="E1755">
        <v>2</v>
      </c>
      <c r="F1755" t="s">
        <v>24</v>
      </c>
      <c r="G1755" t="s">
        <v>79</v>
      </c>
      <c r="H1755" t="s">
        <v>25</v>
      </c>
      <c r="I1755" t="s">
        <v>43</v>
      </c>
      <c r="J1755" t="s">
        <v>112</v>
      </c>
      <c r="K1755">
        <v>2024</v>
      </c>
      <c r="L1755" t="s">
        <v>20</v>
      </c>
      <c r="M1755" t="s">
        <v>5981</v>
      </c>
      <c r="N1755" t="s">
        <v>5974</v>
      </c>
      <c r="O1755" t="s">
        <v>5982</v>
      </c>
      <c r="P1755" t="s">
        <v>5983</v>
      </c>
      <c r="Q1755" t="s">
        <v>5984</v>
      </c>
      <c r="R1755">
        <v>3700</v>
      </c>
      <c r="S1755">
        <v>4800</v>
      </c>
      <c r="T1755">
        <v>0.22919999999999999</v>
      </c>
      <c r="U1755" t="s">
        <v>5920</v>
      </c>
      <c r="V1755">
        <v>24</v>
      </c>
      <c r="W1755" s="1">
        <v>45552</v>
      </c>
      <c r="X1755" t="s">
        <v>5894</v>
      </c>
      <c r="Y1755">
        <v>158</v>
      </c>
      <c r="Z1755">
        <v>108</v>
      </c>
      <c r="AA1755">
        <v>132</v>
      </c>
      <c r="AB1755">
        <v>61</v>
      </c>
      <c r="AC1755">
        <v>10</v>
      </c>
      <c r="AD1755">
        <v>225700</v>
      </c>
      <c r="AE1755" t="s">
        <v>6025</v>
      </c>
      <c r="AF1755" s="1">
        <v>46203</v>
      </c>
      <c r="AG1755" t="s">
        <v>6826</v>
      </c>
      <c r="AH1755" t="s">
        <v>6027</v>
      </c>
      <c r="AI1755" t="s">
        <v>6028</v>
      </c>
      <c r="AJ1755" t="s">
        <v>6924</v>
      </c>
      <c r="AK1755">
        <v>9600</v>
      </c>
      <c r="AL1755">
        <v>1156.8</v>
      </c>
      <c r="AM1755">
        <v>8443.2000000000007</v>
      </c>
      <c r="AN1755">
        <v>7400</v>
      </c>
      <c r="AO1755">
        <v>1043.2</v>
      </c>
      <c r="AP1755">
        <v>0.1236</v>
      </c>
    </row>
    <row r="1756" spans="1:42" x14ac:dyDescent="0.35">
      <c r="A1756" t="s">
        <v>2609</v>
      </c>
      <c r="B1756" s="1">
        <v>45380</v>
      </c>
      <c r="C1756" t="s">
        <v>192</v>
      </c>
      <c r="D1756" t="s">
        <v>42</v>
      </c>
      <c r="E1756">
        <v>5</v>
      </c>
      <c r="F1756" t="s">
        <v>15</v>
      </c>
      <c r="G1756" t="s">
        <v>96</v>
      </c>
      <c r="H1756" t="s">
        <v>17</v>
      </c>
      <c r="I1756" t="s">
        <v>18</v>
      </c>
      <c r="J1756" t="s">
        <v>39</v>
      </c>
      <c r="K1756">
        <v>2024</v>
      </c>
      <c r="L1756" t="s">
        <v>20</v>
      </c>
      <c r="M1756" t="s">
        <v>5897</v>
      </c>
      <c r="N1756" t="s">
        <v>5889</v>
      </c>
      <c r="O1756" t="s">
        <v>5898</v>
      </c>
      <c r="P1756" t="s">
        <v>5899</v>
      </c>
      <c r="Q1756" t="s">
        <v>5900</v>
      </c>
      <c r="R1756">
        <v>31000</v>
      </c>
      <c r="S1756">
        <v>38000</v>
      </c>
      <c r="T1756">
        <v>0.1842</v>
      </c>
      <c r="U1756" t="s">
        <v>5901</v>
      </c>
      <c r="V1756">
        <v>12</v>
      </c>
      <c r="W1756" s="1">
        <v>45246</v>
      </c>
      <c r="X1756" t="s">
        <v>5894</v>
      </c>
      <c r="Y1756">
        <v>278</v>
      </c>
      <c r="Z1756">
        <v>80</v>
      </c>
      <c r="AA1756">
        <v>346</v>
      </c>
      <c r="AB1756">
        <v>0</v>
      </c>
      <c r="AC1756">
        <v>10</v>
      </c>
      <c r="AD1756">
        <v>0</v>
      </c>
      <c r="AE1756" t="s">
        <v>6029</v>
      </c>
      <c r="AF1756" s="1">
        <v>46203</v>
      </c>
      <c r="AG1756" t="s">
        <v>6115</v>
      </c>
      <c r="AH1756" t="s">
        <v>6027</v>
      </c>
      <c r="AI1756" t="s">
        <v>6028</v>
      </c>
      <c r="AJ1756" t="s">
        <v>6924</v>
      </c>
      <c r="AK1756">
        <v>190000</v>
      </c>
      <c r="AL1756">
        <v>9861</v>
      </c>
      <c r="AM1756">
        <v>180139</v>
      </c>
      <c r="AN1756">
        <v>155000</v>
      </c>
      <c r="AO1756">
        <v>25139</v>
      </c>
      <c r="AP1756">
        <v>0.1396</v>
      </c>
    </row>
    <row r="1757" spans="1:42" hidden="1" x14ac:dyDescent="0.35">
      <c r="A1757" t="s">
        <v>2610</v>
      </c>
      <c r="B1757" s="1">
        <v>45568</v>
      </c>
      <c r="C1757" t="s">
        <v>2611</v>
      </c>
      <c r="D1757" t="s">
        <v>188</v>
      </c>
      <c r="E1757">
        <v>1</v>
      </c>
      <c r="F1757" t="s">
        <v>58</v>
      </c>
      <c r="G1757" t="s">
        <v>71</v>
      </c>
      <c r="H1757" t="s">
        <v>17</v>
      </c>
      <c r="I1757" t="s">
        <v>18</v>
      </c>
      <c r="J1757" t="s">
        <v>55</v>
      </c>
      <c r="K1757">
        <v>2024</v>
      </c>
      <c r="L1757" t="s">
        <v>51</v>
      </c>
      <c r="M1757" t="s">
        <v>5936</v>
      </c>
      <c r="N1757" t="s">
        <v>5931</v>
      </c>
      <c r="O1757" t="s">
        <v>5937</v>
      </c>
      <c r="P1757" t="s">
        <v>5938</v>
      </c>
      <c r="Q1757" t="s">
        <v>5939</v>
      </c>
      <c r="R1757">
        <v>3400</v>
      </c>
      <c r="S1757">
        <v>4500</v>
      </c>
      <c r="T1757">
        <v>0.24440000000000001</v>
      </c>
      <c r="U1757" t="s">
        <v>5940</v>
      </c>
      <c r="V1757">
        <v>6</v>
      </c>
      <c r="W1757" s="1">
        <v>45061</v>
      </c>
      <c r="X1757" t="s">
        <v>5894</v>
      </c>
      <c r="Y1757">
        <v>200</v>
      </c>
      <c r="Z1757">
        <v>91</v>
      </c>
      <c r="AA1757">
        <v>223</v>
      </c>
      <c r="AB1757">
        <v>18</v>
      </c>
      <c r="AC1757">
        <v>10</v>
      </c>
      <c r="AD1757">
        <v>61200</v>
      </c>
      <c r="AE1757" t="s">
        <v>6025</v>
      </c>
      <c r="AF1757" s="1">
        <v>46203</v>
      </c>
      <c r="AG1757" t="s">
        <v>6828</v>
      </c>
      <c r="AH1757" t="s">
        <v>6035</v>
      </c>
      <c r="AI1757" t="s">
        <v>6028</v>
      </c>
      <c r="AJ1757" t="s">
        <v>6925</v>
      </c>
      <c r="AK1757">
        <v>4500</v>
      </c>
      <c r="AL1757">
        <v>626.85</v>
      </c>
      <c r="AM1757">
        <v>3873.15</v>
      </c>
      <c r="AN1757">
        <v>3400</v>
      </c>
      <c r="AO1757">
        <v>473.15</v>
      </c>
      <c r="AP1757">
        <v>0.1222</v>
      </c>
    </row>
    <row r="1758" spans="1:42" hidden="1" x14ac:dyDescent="0.35">
      <c r="A1758" t="s">
        <v>2612</v>
      </c>
      <c r="B1758" s="1">
        <v>45482</v>
      </c>
      <c r="C1758" t="s">
        <v>1355</v>
      </c>
      <c r="D1758" t="s">
        <v>38</v>
      </c>
      <c r="E1758">
        <v>1</v>
      </c>
      <c r="F1758" t="s">
        <v>58</v>
      </c>
      <c r="G1758" t="s">
        <v>16</v>
      </c>
      <c r="H1758" t="s">
        <v>32</v>
      </c>
      <c r="I1758" t="s">
        <v>26</v>
      </c>
      <c r="J1758" t="s">
        <v>97</v>
      </c>
      <c r="K1758">
        <v>2024</v>
      </c>
      <c r="L1758" t="s">
        <v>60</v>
      </c>
      <c r="M1758" t="s">
        <v>5981</v>
      </c>
      <c r="N1758" t="s">
        <v>5974</v>
      </c>
      <c r="O1758" t="s">
        <v>5982</v>
      </c>
      <c r="P1758" t="s">
        <v>5983</v>
      </c>
      <c r="Q1758" t="s">
        <v>5984</v>
      </c>
      <c r="R1758">
        <v>3700</v>
      </c>
      <c r="S1758">
        <v>4800</v>
      </c>
      <c r="T1758">
        <v>0.22919999999999999</v>
      </c>
      <c r="U1758" t="s">
        <v>5920</v>
      </c>
      <c r="V1758">
        <v>24</v>
      </c>
      <c r="W1758" s="1">
        <v>45552</v>
      </c>
      <c r="X1758" t="s">
        <v>5894</v>
      </c>
      <c r="Y1758">
        <v>158</v>
      </c>
      <c r="Z1758">
        <v>108</v>
      </c>
      <c r="AA1758">
        <v>132</v>
      </c>
      <c r="AB1758">
        <v>61</v>
      </c>
      <c r="AC1758">
        <v>10</v>
      </c>
      <c r="AD1758">
        <v>225700</v>
      </c>
      <c r="AE1758" t="s">
        <v>6025</v>
      </c>
      <c r="AF1758" s="1">
        <v>46203</v>
      </c>
      <c r="AG1758" t="s">
        <v>6320</v>
      </c>
      <c r="AH1758" t="s">
        <v>6027</v>
      </c>
      <c r="AI1758" t="s">
        <v>6028</v>
      </c>
      <c r="AJ1758" t="s">
        <v>6925</v>
      </c>
      <c r="AK1758">
        <v>4800</v>
      </c>
      <c r="AL1758">
        <v>2.4</v>
      </c>
      <c r="AM1758">
        <v>4797.6000000000004</v>
      </c>
      <c r="AN1758">
        <v>3700</v>
      </c>
      <c r="AO1758">
        <v>1097.5999999999999</v>
      </c>
      <c r="AP1758">
        <v>0.2288</v>
      </c>
    </row>
    <row r="1759" spans="1:42" hidden="1" x14ac:dyDescent="0.35">
      <c r="A1759" t="s">
        <v>2613</v>
      </c>
      <c r="B1759" s="1">
        <v>45464</v>
      </c>
      <c r="C1759" t="s">
        <v>1855</v>
      </c>
      <c r="D1759" t="s">
        <v>23</v>
      </c>
      <c r="E1759">
        <v>1</v>
      </c>
      <c r="F1759" t="s">
        <v>30</v>
      </c>
      <c r="G1759" t="s">
        <v>16</v>
      </c>
      <c r="H1759" t="s">
        <v>32</v>
      </c>
      <c r="I1759" t="s">
        <v>26</v>
      </c>
      <c r="J1759" t="s">
        <v>34</v>
      </c>
      <c r="K1759">
        <v>2024</v>
      </c>
      <c r="L1759" t="s">
        <v>35</v>
      </c>
      <c r="M1759" t="s">
        <v>5921</v>
      </c>
      <c r="N1759" t="s">
        <v>5913</v>
      </c>
      <c r="O1759" t="s">
        <v>5917</v>
      </c>
      <c r="P1759" t="s">
        <v>5922</v>
      </c>
      <c r="Q1759" t="s">
        <v>5923</v>
      </c>
      <c r="R1759">
        <v>57000</v>
      </c>
      <c r="S1759">
        <v>69000</v>
      </c>
      <c r="T1759">
        <v>0.1739</v>
      </c>
      <c r="U1759" t="s">
        <v>5920</v>
      </c>
      <c r="V1759">
        <v>12</v>
      </c>
      <c r="W1759" s="1">
        <v>44862</v>
      </c>
      <c r="X1759" t="s">
        <v>5894</v>
      </c>
      <c r="Y1759">
        <v>244</v>
      </c>
      <c r="Z1759">
        <v>55</v>
      </c>
      <c r="AA1759">
        <v>276</v>
      </c>
      <c r="AB1759">
        <v>9</v>
      </c>
      <c r="AC1759">
        <v>10</v>
      </c>
      <c r="AD1759">
        <v>513000</v>
      </c>
      <c r="AE1759" t="s">
        <v>6025</v>
      </c>
      <c r="AF1759" s="1">
        <v>46203</v>
      </c>
      <c r="AG1759" t="s">
        <v>6670</v>
      </c>
      <c r="AH1759" t="s">
        <v>6027</v>
      </c>
      <c r="AI1759" t="s">
        <v>6028</v>
      </c>
      <c r="AJ1759" t="s">
        <v>6924</v>
      </c>
      <c r="AK1759">
        <v>69000</v>
      </c>
      <c r="AL1759">
        <v>1373.1</v>
      </c>
      <c r="AM1759">
        <v>67626.899999999994</v>
      </c>
      <c r="AN1759">
        <v>57000</v>
      </c>
      <c r="AO1759">
        <v>10626.9</v>
      </c>
      <c r="AP1759">
        <v>0.15709999999999999</v>
      </c>
    </row>
    <row r="1760" spans="1:42" hidden="1" x14ac:dyDescent="0.35">
      <c r="A1760" t="s">
        <v>2614</v>
      </c>
      <c r="B1760" s="1">
        <v>45387</v>
      </c>
      <c r="C1760" t="s">
        <v>640</v>
      </c>
      <c r="D1760" t="s">
        <v>78</v>
      </c>
      <c r="E1760">
        <v>4</v>
      </c>
      <c r="F1760" t="s">
        <v>58</v>
      </c>
      <c r="G1760" t="s">
        <v>31</v>
      </c>
      <c r="H1760" t="s">
        <v>32</v>
      </c>
      <c r="I1760" t="s">
        <v>43</v>
      </c>
      <c r="J1760" t="s">
        <v>44</v>
      </c>
      <c r="K1760">
        <v>2024</v>
      </c>
      <c r="L1760" t="s">
        <v>35</v>
      </c>
      <c r="M1760" t="s">
        <v>5992</v>
      </c>
      <c r="N1760" t="s">
        <v>5989</v>
      </c>
      <c r="O1760" t="s">
        <v>5993</v>
      </c>
      <c r="P1760" t="s">
        <v>5899</v>
      </c>
      <c r="Q1760" t="s">
        <v>5994</v>
      </c>
      <c r="R1760">
        <v>850</v>
      </c>
      <c r="S1760">
        <v>1200</v>
      </c>
      <c r="T1760">
        <v>0.29170000000000001</v>
      </c>
      <c r="U1760" t="s">
        <v>5901</v>
      </c>
      <c r="V1760">
        <v>6</v>
      </c>
      <c r="W1760" s="1">
        <v>45066</v>
      </c>
      <c r="X1760" t="s">
        <v>5894</v>
      </c>
      <c r="Y1760">
        <v>275</v>
      </c>
      <c r="Z1760">
        <v>92</v>
      </c>
      <c r="AA1760">
        <v>285</v>
      </c>
      <c r="AB1760">
        <v>78</v>
      </c>
      <c r="AC1760">
        <v>10</v>
      </c>
      <c r="AD1760">
        <v>66300</v>
      </c>
      <c r="AE1760" t="s">
        <v>6025</v>
      </c>
      <c r="AF1760" s="1">
        <v>46203</v>
      </c>
      <c r="AG1760" t="s">
        <v>6380</v>
      </c>
      <c r="AH1760" t="s">
        <v>6035</v>
      </c>
      <c r="AI1760" t="s">
        <v>6028</v>
      </c>
      <c r="AJ1760" t="s">
        <v>6924</v>
      </c>
      <c r="AK1760">
        <v>4800</v>
      </c>
      <c r="AL1760">
        <v>581.76</v>
      </c>
      <c r="AM1760">
        <v>4218.24</v>
      </c>
      <c r="AN1760">
        <v>3400</v>
      </c>
      <c r="AO1760">
        <v>818.24</v>
      </c>
      <c r="AP1760">
        <v>0.19400000000000001</v>
      </c>
    </row>
    <row r="1761" spans="1:42" hidden="1" x14ac:dyDescent="0.35">
      <c r="A1761" t="s">
        <v>2615</v>
      </c>
      <c r="B1761" s="1">
        <v>45337</v>
      </c>
      <c r="C1761" t="s">
        <v>2616</v>
      </c>
      <c r="D1761" t="s">
        <v>38</v>
      </c>
      <c r="E1761">
        <v>1</v>
      </c>
      <c r="F1761" t="s">
        <v>15</v>
      </c>
      <c r="G1761" t="s">
        <v>31</v>
      </c>
      <c r="H1761" t="s">
        <v>17</v>
      </c>
      <c r="I1761" t="s">
        <v>43</v>
      </c>
      <c r="J1761" t="s">
        <v>19</v>
      </c>
      <c r="K1761">
        <v>2024</v>
      </c>
      <c r="L1761" t="s">
        <v>20</v>
      </c>
      <c r="M1761" t="s">
        <v>5981</v>
      </c>
      <c r="N1761" t="s">
        <v>5974</v>
      </c>
      <c r="O1761" t="s">
        <v>5982</v>
      </c>
      <c r="P1761" t="s">
        <v>5983</v>
      </c>
      <c r="Q1761" t="s">
        <v>5984</v>
      </c>
      <c r="R1761">
        <v>3700</v>
      </c>
      <c r="S1761">
        <v>4800</v>
      </c>
      <c r="T1761">
        <v>0.22919999999999999</v>
      </c>
      <c r="U1761" t="s">
        <v>5920</v>
      </c>
      <c r="V1761">
        <v>24</v>
      </c>
      <c r="W1761" s="1">
        <v>45552</v>
      </c>
      <c r="X1761" t="s">
        <v>5894</v>
      </c>
      <c r="Y1761">
        <v>158</v>
      </c>
      <c r="Z1761">
        <v>108</v>
      </c>
      <c r="AA1761">
        <v>132</v>
      </c>
      <c r="AB1761">
        <v>61</v>
      </c>
      <c r="AC1761">
        <v>10</v>
      </c>
      <c r="AD1761">
        <v>225700</v>
      </c>
      <c r="AE1761" t="s">
        <v>6025</v>
      </c>
      <c r="AF1761" s="1">
        <v>46203</v>
      </c>
      <c r="AG1761" t="s">
        <v>6829</v>
      </c>
      <c r="AH1761" t="s">
        <v>6035</v>
      </c>
      <c r="AI1761" t="s">
        <v>6028</v>
      </c>
      <c r="AJ1761" t="s">
        <v>6924</v>
      </c>
      <c r="AK1761">
        <v>4800</v>
      </c>
      <c r="AL1761">
        <v>201.6</v>
      </c>
      <c r="AM1761">
        <v>4598.3999999999996</v>
      </c>
      <c r="AN1761">
        <v>3700</v>
      </c>
      <c r="AO1761">
        <v>898.4</v>
      </c>
      <c r="AP1761">
        <v>0.19539999999999999</v>
      </c>
    </row>
    <row r="1762" spans="1:42" hidden="1" x14ac:dyDescent="0.35">
      <c r="A1762" t="s">
        <v>2617</v>
      </c>
      <c r="B1762" s="1">
        <v>45587</v>
      </c>
      <c r="C1762" t="s">
        <v>355</v>
      </c>
      <c r="D1762" t="s">
        <v>74</v>
      </c>
      <c r="E1762">
        <v>1</v>
      </c>
      <c r="F1762" t="s">
        <v>24</v>
      </c>
      <c r="G1762" t="s">
        <v>31</v>
      </c>
      <c r="H1762" t="s">
        <v>17</v>
      </c>
      <c r="I1762" t="s">
        <v>33</v>
      </c>
      <c r="J1762" t="s">
        <v>55</v>
      </c>
      <c r="K1762">
        <v>2024</v>
      </c>
      <c r="L1762" t="s">
        <v>51</v>
      </c>
      <c r="M1762" t="s">
        <v>5963</v>
      </c>
      <c r="N1762" t="s">
        <v>5949</v>
      </c>
      <c r="O1762" t="s">
        <v>5964</v>
      </c>
      <c r="P1762" t="s">
        <v>5951</v>
      </c>
      <c r="Q1762" t="s">
        <v>5965</v>
      </c>
      <c r="R1762">
        <v>5700</v>
      </c>
      <c r="S1762">
        <v>7500</v>
      </c>
      <c r="T1762">
        <v>0.24</v>
      </c>
      <c r="U1762" t="s">
        <v>5940</v>
      </c>
      <c r="V1762">
        <v>12</v>
      </c>
      <c r="W1762" s="1">
        <v>44865</v>
      </c>
      <c r="X1762" t="s">
        <v>5894</v>
      </c>
      <c r="Y1762">
        <v>145</v>
      </c>
      <c r="Z1762">
        <v>60</v>
      </c>
      <c r="AA1762">
        <v>189</v>
      </c>
      <c r="AB1762">
        <v>10</v>
      </c>
      <c r="AC1762">
        <v>10</v>
      </c>
      <c r="AD1762">
        <v>57000</v>
      </c>
      <c r="AE1762" t="s">
        <v>6025</v>
      </c>
      <c r="AF1762" s="1">
        <v>46203</v>
      </c>
      <c r="AG1762" t="s">
        <v>6228</v>
      </c>
      <c r="AH1762" t="s">
        <v>6035</v>
      </c>
      <c r="AI1762" t="s">
        <v>6028</v>
      </c>
      <c r="AJ1762" t="s">
        <v>6925</v>
      </c>
      <c r="AK1762">
        <v>7500</v>
      </c>
      <c r="AL1762">
        <v>301.5</v>
      </c>
      <c r="AM1762">
        <v>7198.5</v>
      </c>
      <c r="AN1762">
        <v>5700</v>
      </c>
      <c r="AO1762">
        <v>1498.5</v>
      </c>
      <c r="AP1762">
        <v>0.2082</v>
      </c>
    </row>
    <row r="1763" spans="1:42" hidden="1" x14ac:dyDescent="0.35">
      <c r="A1763" t="s">
        <v>2618</v>
      </c>
      <c r="B1763" s="1">
        <v>45344</v>
      </c>
      <c r="C1763" t="s">
        <v>969</v>
      </c>
      <c r="D1763" t="s">
        <v>47</v>
      </c>
      <c r="E1763">
        <v>1</v>
      </c>
      <c r="F1763" t="s">
        <v>48</v>
      </c>
      <c r="G1763" t="s">
        <v>31</v>
      </c>
      <c r="H1763" t="s">
        <v>25</v>
      </c>
      <c r="I1763" t="s">
        <v>43</v>
      </c>
      <c r="J1763" t="s">
        <v>19</v>
      </c>
      <c r="K1763">
        <v>2024</v>
      </c>
      <c r="L1763" t="s">
        <v>20</v>
      </c>
      <c r="M1763" t="s">
        <v>5995</v>
      </c>
      <c r="N1763" t="s">
        <v>5989</v>
      </c>
      <c r="O1763" t="s">
        <v>5996</v>
      </c>
      <c r="P1763" t="s">
        <v>5997</v>
      </c>
      <c r="Q1763" t="s">
        <v>5998</v>
      </c>
      <c r="R1763">
        <v>280</v>
      </c>
      <c r="S1763">
        <v>450</v>
      </c>
      <c r="T1763">
        <v>0.37780000000000002</v>
      </c>
      <c r="U1763" t="s">
        <v>5909</v>
      </c>
      <c r="V1763">
        <v>6</v>
      </c>
      <c r="W1763" s="1">
        <v>45144</v>
      </c>
      <c r="X1763" t="s">
        <v>5894</v>
      </c>
      <c r="Y1763">
        <v>217</v>
      </c>
      <c r="Z1763">
        <v>86</v>
      </c>
      <c r="AA1763">
        <v>212</v>
      </c>
      <c r="AB1763">
        <v>73</v>
      </c>
      <c r="AC1763">
        <v>10</v>
      </c>
      <c r="AD1763">
        <v>20440</v>
      </c>
      <c r="AE1763" t="s">
        <v>6025</v>
      </c>
      <c r="AF1763" s="1">
        <v>46203</v>
      </c>
      <c r="AG1763" t="s">
        <v>6500</v>
      </c>
      <c r="AH1763" t="s">
        <v>6027</v>
      </c>
      <c r="AI1763" t="s">
        <v>6028</v>
      </c>
      <c r="AJ1763" t="s">
        <v>6924</v>
      </c>
      <c r="AK1763">
        <v>450</v>
      </c>
      <c r="AL1763">
        <v>9.36</v>
      </c>
      <c r="AM1763">
        <v>440.64</v>
      </c>
      <c r="AN1763">
        <v>280</v>
      </c>
      <c r="AO1763">
        <v>160.63999999999999</v>
      </c>
      <c r="AP1763">
        <v>0.36459999999999998</v>
      </c>
    </row>
    <row r="1764" spans="1:42" hidden="1" x14ac:dyDescent="0.35">
      <c r="A1764" t="s">
        <v>2619</v>
      </c>
      <c r="B1764" s="1">
        <v>45441</v>
      </c>
      <c r="C1764" t="s">
        <v>706</v>
      </c>
      <c r="D1764" t="s">
        <v>208</v>
      </c>
      <c r="E1764">
        <v>1</v>
      </c>
      <c r="F1764" t="s">
        <v>24</v>
      </c>
      <c r="G1764" t="s">
        <v>79</v>
      </c>
      <c r="H1764" t="s">
        <v>25</v>
      </c>
      <c r="I1764" t="s">
        <v>18</v>
      </c>
      <c r="J1764" t="s">
        <v>75</v>
      </c>
      <c r="K1764">
        <v>2024</v>
      </c>
      <c r="L1764" t="s">
        <v>35</v>
      </c>
      <c r="M1764" t="s">
        <v>5910</v>
      </c>
      <c r="N1764" t="s">
        <v>5889</v>
      </c>
      <c r="O1764" t="s">
        <v>5898</v>
      </c>
      <c r="P1764" t="s">
        <v>5907</v>
      </c>
      <c r="Q1764" t="s">
        <v>5911</v>
      </c>
      <c r="R1764">
        <v>10500</v>
      </c>
      <c r="S1764">
        <v>13000</v>
      </c>
      <c r="T1764">
        <v>0.1923</v>
      </c>
      <c r="U1764" t="s">
        <v>5909</v>
      </c>
      <c r="V1764">
        <v>12</v>
      </c>
      <c r="W1764" s="1">
        <v>45395</v>
      </c>
      <c r="X1764" t="s">
        <v>5894</v>
      </c>
      <c r="Y1764">
        <v>256</v>
      </c>
      <c r="Z1764">
        <v>119</v>
      </c>
      <c r="AA1764">
        <v>288</v>
      </c>
      <c r="AB1764">
        <v>32</v>
      </c>
      <c r="AC1764">
        <v>10</v>
      </c>
      <c r="AD1764">
        <v>336000</v>
      </c>
      <c r="AE1764" t="s">
        <v>6025</v>
      </c>
      <c r="AF1764" s="1">
        <v>46203</v>
      </c>
      <c r="AG1764" t="s">
        <v>6410</v>
      </c>
      <c r="AH1764" t="s">
        <v>6027</v>
      </c>
      <c r="AI1764" t="s">
        <v>6028</v>
      </c>
      <c r="AJ1764" t="s">
        <v>6924</v>
      </c>
      <c r="AK1764">
        <v>13000</v>
      </c>
      <c r="AL1764">
        <v>1323.4</v>
      </c>
      <c r="AM1764">
        <v>11676.6</v>
      </c>
      <c r="AN1764">
        <v>10500</v>
      </c>
      <c r="AO1764">
        <v>1176.5999999999999</v>
      </c>
      <c r="AP1764">
        <v>0.1008</v>
      </c>
    </row>
    <row r="1765" spans="1:42" x14ac:dyDescent="0.35">
      <c r="A1765" t="s">
        <v>2620</v>
      </c>
      <c r="B1765" s="1">
        <v>45623</v>
      </c>
      <c r="C1765" t="s">
        <v>157</v>
      </c>
      <c r="D1765" t="s">
        <v>195</v>
      </c>
      <c r="E1765">
        <v>1</v>
      </c>
      <c r="F1765" t="s">
        <v>128</v>
      </c>
      <c r="G1765" t="s">
        <v>31</v>
      </c>
      <c r="H1765" t="s">
        <v>25</v>
      </c>
      <c r="I1765" t="s">
        <v>26</v>
      </c>
      <c r="J1765" t="s">
        <v>50</v>
      </c>
      <c r="K1765">
        <v>2024</v>
      </c>
      <c r="L1765" t="s">
        <v>51</v>
      </c>
      <c r="M1765" t="s">
        <v>5912</v>
      </c>
      <c r="N1765" t="s">
        <v>5913</v>
      </c>
      <c r="O1765" t="s">
        <v>5914</v>
      </c>
      <c r="P1765" t="s">
        <v>5891</v>
      </c>
      <c r="Q1765" t="s">
        <v>5915</v>
      </c>
      <c r="R1765">
        <v>125000</v>
      </c>
      <c r="S1765">
        <v>148000</v>
      </c>
      <c r="T1765">
        <v>0.15540000000000001</v>
      </c>
      <c r="U1765" t="s">
        <v>5893</v>
      </c>
      <c r="V1765">
        <v>12</v>
      </c>
      <c r="W1765" s="1">
        <v>44787</v>
      </c>
      <c r="X1765" t="s">
        <v>5894</v>
      </c>
      <c r="Y1765">
        <v>168</v>
      </c>
      <c r="Z1765">
        <v>62</v>
      </c>
      <c r="AA1765">
        <v>271</v>
      </c>
      <c r="AB1765">
        <v>0</v>
      </c>
      <c r="AC1765">
        <v>10</v>
      </c>
      <c r="AD1765">
        <v>0</v>
      </c>
      <c r="AE1765" t="s">
        <v>6029</v>
      </c>
      <c r="AF1765" s="1">
        <v>46203</v>
      </c>
      <c r="AG1765" t="s">
        <v>6094</v>
      </c>
      <c r="AH1765" t="s">
        <v>6027</v>
      </c>
      <c r="AI1765" t="s">
        <v>6028</v>
      </c>
      <c r="AJ1765" t="s">
        <v>6925</v>
      </c>
      <c r="AK1765">
        <v>148000</v>
      </c>
      <c r="AL1765">
        <v>17478.8</v>
      </c>
      <c r="AM1765">
        <v>130521.2</v>
      </c>
      <c r="AN1765">
        <v>125000</v>
      </c>
      <c r="AO1765">
        <v>5521.2</v>
      </c>
      <c r="AP1765">
        <v>4.2299999999999997E-2</v>
      </c>
    </row>
    <row r="1766" spans="1:42" x14ac:dyDescent="0.35">
      <c r="A1766" t="s">
        <v>2621</v>
      </c>
      <c r="B1766" s="1">
        <v>45377</v>
      </c>
      <c r="C1766" t="s">
        <v>125</v>
      </c>
      <c r="D1766" t="s">
        <v>42</v>
      </c>
      <c r="E1766">
        <v>1</v>
      </c>
      <c r="F1766" t="s">
        <v>24</v>
      </c>
      <c r="G1766" t="s">
        <v>16</v>
      </c>
      <c r="H1766" t="s">
        <v>32</v>
      </c>
      <c r="I1766" t="s">
        <v>43</v>
      </c>
      <c r="J1766" t="s">
        <v>39</v>
      </c>
      <c r="K1766">
        <v>2024</v>
      </c>
      <c r="L1766" t="s">
        <v>20</v>
      </c>
      <c r="M1766" t="s">
        <v>5897</v>
      </c>
      <c r="N1766" t="s">
        <v>5889</v>
      </c>
      <c r="O1766" t="s">
        <v>5898</v>
      </c>
      <c r="P1766" t="s">
        <v>5899</v>
      </c>
      <c r="Q1766" t="s">
        <v>5900</v>
      </c>
      <c r="R1766">
        <v>31000</v>
      </c>
      <c r="S1766">
        <v>38000</v>
      </c>
      <c r="T1766">
        <v>0.1842</v>
      </c>
      <c r="U1766" t="s">
        <v>5901</v>
      </c>
      <c r="V1766">
        <v>12</v>
      </c>
      <c r="W1766" s="1">
        <v>45246</v>
      </c>
      <c r="X1766" t="s">
        <v>5894</v>
      </c>
      <c r="Y1766">
        <v>278</v>
      </c>
      <c r="Z1766">
        <v>80</v>
      </c>
      <c r="AA1766">
        <v>346</v>
      </c>
      <c r="AB1766">
        <v>0</v>
      </c>
      <c r="AC1766">
        <v>10</v>
      </c>
      <c r="AD1766">
        <v>0</v>
      </c>
      <c r="AE1766" t="s">
        <v>6029</v>
      </c>
      <c r="AF1766" s="1">
        <v>46203</v>
      </c>
      <c r="AG1766" t="s">
        <v>6040</v>
      </c>
      <c r="AH1766" t="s">
        <v>6027</v>
      </c>
      <c r="AI1766" t="s">
        <v>6028</v>
      </c>
      <c r="AJ1766" t="s">
        <v>6924</v>
      </c>
      <c r="AK1766">
        <v>38000</v>
      </c>
      <c r="AL1766">
        <v>1721.4</v>
      </c>
      <c r="AM1766">
        <v>36278.6</v>
      </c>
      <c r="AN1766">
        <v>31000</v>
      </c>
      <c r="AO1766">
        <v>5278.6</v>
      </c>
      <c r="AP1766">
        <v>0.14549999999999999</v>
      </c>
    </row>
    <row r="1767" spans="1:42" hidden="1" x14ac:dyDescent="0.35">
      <c r="A1767" t="s">
        <v>2622</v>
      </c>
      <c r="B1767" s="1">
        <v>45374</v>
      </c>
      <c r="C1767" t="s">
        <v>1430</v>
      </c>
      <c r="D1767" t="s">
        <v>74</v>
      </c>
      <c r="E1767">
        <v>1</v>
      </c>
      <c r="F1767" t="s">
        <v>30</v>
      </c>
      <c r="G1767" t="s">
        <v>16</v>
      </c>
      <c r="H1767" t="s">
        <v>17</v>
      </c>
      <c r="I1767" t="s">
        <v>43</v>
      </c>
      <c r="J1767" t="s">
        <v>39</v>
      </c>
      <c r="K1767">
        <v>2024</v>
      </c>
      <c r="L1767" t="s">
        <v>20</v>
      </c>
      <c r="M1767" t="s">
        <v>5963</v>
      </c>
      <c r="N1767" t="s">
        <v>5949</v>
      </c>
      <c r="O1767" t="s">
        <v>5964</v>
      </c>
      <c r="P1767" t="s">
        <v>5951</v>
      </c>
      <c r="Q1767" t="s">
        <v>5965</v>
      </c>
      <c r="R1767">
        <v>5700</v>
      </c>
      <c r="S1767">
        <v>7500</v>
      </c>
      <c r="T1767">
        <v>0.24</v>
      </c>
      <c r="U1767" t="s">
        <v>5940</v>
      </c>
      <c r="V1767">
        <v>12</v>
      </c>
      <c r="W1767" s="1">
        <v>44865</v>
      </c>
      <c r="X1767" t="s">
        <v>5894</v>
      </c>
      <c r="Y1767">
        <v>145</v>
      </c>
      <c r="Z1767">
        <v>60</v>
      </c>
      <c r="AA1767">
        <v>189</v>
      </c>
      <c r="AB1767">
        <v>10</v>
      </c>
      <c r="AC1767">
        <v>10</v>
      </c>
      <c r="AD1767">
        <v>57000</v>
      </c>
      <c r="AE1767" t="s">
        <v>6025</v>
      </c>
      <c r="AF1767" s="1">
        <v>46203</v>
      </c>
      <c r="AG1767" t="s">
        <v>6442</v>
      </c>
      <c r="AH1767" t="s">
        <v>6035</v>
      </c>
      <c r="AI1767" t="s">
        <v>6028</v>
      </c>
      <c r="AJ1767" t="s">
        <v>6924</v>
      </c>
      <c r="AK1767">
        <v>7500</v>
      </c>
      <c r="AL1767">
        <v>933</v>
      </c>
      <c r="AM1767">
        <v>6567</v>
      </c>
      <c r="AN1767">
        <v>5700</v>
      </c>
      <c r="AO1767">
        <v>867</v>
      </c>
      <c r="AP1767">
        <v>0.13200000000000001</v>
      </c>
    </row>
    <row r="1768" spans="1:42" hidden="1" x14ac:dyDescent="0.35">
      <c r="A1768" t="s">
        <v>2623</v>
      </c>
      <c r="B1768" s="1">
        <v>45557</v>
      </c>
      <c r="C1768" t="s">
        <v>574</v>
      </c>
      <c r="D1768" t="s">
        <v>29</v>
      </c>
      <c r="E1768">
        <v>1</v>
      </c>
      <c r="F1768" t="s">
        <v>48</v>
      </c>
      <c r="G1768" t="s">
        <v>96</v>
      </c>
      <c r="H1768" t="s">
        <v>17</v>
      </c>
      <c r="I1768" t="s">
        <v>26</v>
      </c>
      <c r="J1768" t="s">
        <v>109</v>
      </c>
      <c r="K1768">
        <v>2024</v>
      </c>
      <c r="L1768" t="s">
        <v>60</v>
      </c>
      <c r="M1768" t="s">
        <v>5985</v>
      </c>
      <c r="N1768" t="s">
        <v>5974</v>
      </c>
      <c r="O1768" t="s">
        <v>5986</v>
      </c>
      <c r="P1768" t="s">
        <v>5979</v>
      </c>
      <c r="Q1768" t="s">
        <v>5987</v>
      </c>
      <c r="R1768">
        <v>500</v>
      </c>
      <c r="S1768">
        <v>750</v>
      </c>
      <c r="T1768">
        <v>0.33329999999999999</v>
      </c>
      <c r="U1768" t="s">
        <v>5920</v>
      </c>
      <c r="V1768">
        <v>24</v>
      </c>
      <c r="W1768" s="1">
        <v>45007</v>
      </c>
      <c r="X1768" t="s">
        <v>5894</v>
      </c>
      <c r="Y1768">
        <v>294</v>
      </c>
      <c r="Z1768">
        <v>81</v>
      </c>
      <c r="AA1768">
        <v>264</v>
      </c>
      <c r="AB1768">
        <v>82</v>
      </c>
      <c r="AC1768">
        <v>10</v>
      </c>
      <c r="AD1768">
        <v>41000</v>
      </c>
      <c r="AE1768" t="s">
        <v>6025</v>
      </c>
      <c r="AF1768" s="1">
        <v>46203</v>
      </c>
      <c r="AG1768" t="s">
        <v>6345</v>
      </c>
      <c r="AH1768" t="s">
        <v>6035</v>
      </c>
      <c r="AI1768" t="s">
        <v>6028</v>
      </c>
      <c r="AJ1768" t="s">
        <v>6925</v>
      </c>
      <c r="AK1768">
        <v>750</v>
      </c>
      <c r="AL1768">
        <v>92.48</v>
      </c>
      <c r="AM1768">
        <v>657.52</v>
      </c>
      <c r="AN1768">
        <v>500</v>
      </c>
      <c r="AO1768">
        <v>157.52000000000001</v>
      </c>
      <c r="AP1768">
        <v>0.23960000000000001</v>
      </c>
    </row>
    <row r="1769" spans="1:42" hidden="1" x14ac:dyDescent="0.35">
      <c r="A1769" t="s">
        <v>2624</v>
      </c>
      <c r="B1769" s="1">
        <v>45337</v>
      </c>
      <c r="C1769" t="s">
        <v>1314</v>
      </c>
      <c r="D1769" t="s">
        <v>123</v>
      </c>
      <c r="E1769">
        <v>1</v>
      </c>
      <c r="F1769" t="s">
        <v>30</v>
      </c>
      <c r="G1769" t="s">
        <v>16</v>
      </c>
      <c r="H1769" t="s">
        <v>17</v>
      </c>
      <c r="I1769" t="s">
        <v>18</v>
      </c>
      <c r="J1769" t="s">
        <v>19</v>
      </c>
      <c r="K1769">
        <v>2024</v>
      </c>
      <c r="L1769" t="s">
        <v>20</v>
      </c>
      <c r="M1769" t="s">
        <v>5927</v>
      </c>
      <c r="N1769" t="s">
        <v>5913</v>
      </c>
      <c r="O1769" t="s">
        <v>5917</v>
      </c>
      <c r="P1769" t="s">
        <v>5928</v>
      </c>
      <c r="Q1769" t="s">
        <v>5929</v>
      </c>
      <c r="R1769">
        <v>44000</v>
      </c>
      <c r="S1769">
        <v>53000</v>
      </c>
      <c r="T1769">
        <v>0.16980000000000001</v>
      </c>
      <c r="U1769" t="s">
        <v>5920</v>
      </c>
      <c r="V1769">
        <v>12</v>
      </c>
      <c r="W1769" s="1">
        <v>45435</v>
      </c>
      <c r="X1769" t="s">
        <v>5894</v>
      </c>
      <c r="Y1769">
        <v>246</v>
      </c>
      <c r="Z1769">
        <v>92</v>
      </c>
      <c r="AA1769">
        <v>223</v>
      </c>
      <c r="AB1769">
        <v>48</v>
      </c>
      <c r="AC1769">
        <v>10</v>
      </c>
      <c r="AD1769">
        <v>2112000</v>
      </c>
      <c r="AE1769" t="s">
        <v>6025</v>
      </c>
      <c r="AF1769" s="1">
        <v>46203</v>
      </c>
      <c r="AG1769" t="s">
        <v>6510</v>
      </c>
      <c r="AH1769" t="s">
        <v>6035</v>
      </c>
      <c r="AI1769" t="s">
        <v>6028</v>
      </c>
      <c r="AJ1769" t="s">
        <v>6924</v>
      </c>
      <c r="AK1769">
        <v>53000</v>
      </c>
      <c r="AL1769">
        <v>2809</v>
      </c>
      <c r="AM1769">
        <v>50191</v>
      </c>
      <c r="AN1769">
        <v>44000</v>
      </c>
      <c r="AO1769">
        <v>6191</v>
      </c>
      <c r="AP1769">
        <v>0.12330000000000001</v>
      </c>
    </row>
    <row r="1770" spans="1:42" hidden="1" x14ac:dyDescent="0.35">
      <c r="A1770" t="s">
        <v>2625</v>
      </c>
      <c r="B1770" s="1">
        <v>45447</v>
      </c>
      <c r="C1770" t="s">
        <v>2129</v>
      </c>
      <c r="D1770" t="s">
        <v>108</v>
      </c>
      <c r="E1770">
        <v>1</v>
      </c>
      <c r="F1770" t="s">
        <v>48</v>
      </c>
      <c r="G1770" t="s">
        <v>31</v>
      </c>
      <c r="H1770" t="s">
        <v>17</v>
      </c>
      <c r="I1770" t="s">
        <v>43</v>
      </c>
      <c r="J1770" t="s">
        <v>34</v>
      </c>
      <c r="K1770">
        <v>2024</v>
      </c>
      <c r="L1770" t="s">
        <v>35</v>
      </c>
      <c r="M1770" t="s">
        <v>5977</v>
      </c>
      <c r="N1770" t="s">
        <v>5974</v>
      </c>
      <c r="O1770" t="s">
        <v>5978</v>
      </c>
      <c r="P1770" t="s">
        <v>5979</v>
      </c>
      <c r="Q1770" t="s">
        <v>5980</v>
      </c>
      <c r="R1770">
        <v>3000</v>
      </c>
      <c r="S1770">
        <v>3900</v>
      </c>
      <c r="T1770">
        <v>0.23080000000000001</v>
      </c>
      <c r="U1770" t="s">
        <v>5920</v>
      </c>
      <c r="V1770">
        <v>36</v>
      </c>
      <c r="W1770" s="1">
        <v>44816</v>
      </c>
      <c r="X1770" t="s">
        <v>5894</v>
      </c>
      <c r="Y1770">
        <v>237</v>
      </c>
      <c r="Z1770">
        <v>110</v>
      </c>
      <c r="AA1770">
        <v>240</v>
      </c>
      <c r="AB1770">
        <v>48</v>
      </c>
      <c r="AC1770">
        <v>10</v>
      </c>
      <c r="AD1770">
        <v>144000</v>
      </c>
      <c r="AE1770" t="s">
        <v>6025</v>
      </c>
      <c r="AF1770" s="1">
        <v>46203</v>
      </c>
      <c r="AG1770" t="s">
        <v>6729</v>
      </c>
      <c r="AH1770" t="s">
        <v>6027</v>
      </c>
      <c r="AI1770" t="s">
        <v>6028</v>
      </c>
      <c r="AJ1770" t="s">
        <v>6924</v>
      </c>
      <c r="AK1770">
        <v>3900</v>
      </c>
      <c r="AL1770">
        <v>5.85</v>
      </c>
      <c r="AM1770">
        <v>3894.15</v>
      </c>
      <c r="AN1770">
        <v>3000</v>
      </c>
      <c r="AO1770">
        <v>894.15</v>
      </c>
      <c r="AP1770">
        <v>0.2296</v>
      </c>
    </row>
    <row r="1771" spans="1:42" hidden="1" x14ac:dyDescent="0.35">
      <c r="A1771" t="s">
        <v>2626</v>
      </c>
      <c r="B1771" s="1">
        <v>45610</v>
      </c>
      <c r="C1771" t="s">
        <v>1355</v>
      </c>
      <c r="D1771" t="s">
        <v>65</v>
      </c>
      <c r="E1771">
        <v>4</v>
      </c>
      <c r="F1771" t="s">
        <v>48</v>
      </c>
      <c r="G1771" t="s">
        <v>71</v>
      </c>
      <c r="H1771" t="s">
        <v>25</v>
      </c>
      <c r="I1771" t="s">
        <v>43</v>
      </c>
      <c r="J1771" t="s">
        <v>50</v>
      </c>
      <c r="K1771">
        <v>2024</v>
      </c>
      <c r="L1771" t="s">
        <v>51</v>
      </c>
      <c r="M1771" t="s">
        <v>5906</v>
      </c>
      <c r="N1771" t="s">
        <v>5889</v>
      </c>
      <c r="O1771" t="s">
        <v>5898</v>
      </c>
      <c r="P1771" t="s">
        <v>5907</v>
      </c>
      <c r="Q1771" t="s">
        <v>5908</v>
      </c>
      <c r="R1771">
        <v>17500</v>
      </c>
      <c r="S1771">
        <v>22000</v>
      </c>
      <c r="T1771">
        <v>0.20449999999999999</v>
      </c>
      <c r="U1771" t="s">
        <v>5909</v>
      </c>
      <c r="V1771">
        <v>12</v>
      </c>
      <c r="W1771" s="1">
        <v>45337</v>
      </c>
      <c r="X1771" t="s">
        <v>5894</v>
      </c>
      <c r="Y1771">
        <v>373</v>
      </c>
      <c r="Z1771">
        <v>88</v>
      </c>
      <c r="AA1771">
        <v>389</v>
      </c>
      <c r="AB1771">
        <v>78</v>
      </c>
      <c r="AC1771">
        <v>10</v>
      </c>
      <c r="AD1771">
        <v>1365000</v>
      </c>
      <c r="AE1771" t="s">
        <v>6025</v>
      </c>
      <c r="AF1771" s="1">
        <v>46203</v>
      </c>
      <c r="AG1771" t="s">
        <v>6320</v>
      </c>
      <c r="AH1771" t="s">
        <v>6027</v>
      </c>
      <c r="AI1771" t="s">
        <v>6028</v>
      </c>
      <c r="AJ1771" t="s">
        <v>6925</v>
      </c>
      <c r="AK1771">
        <v>88000</v>
      </c>
      <c r="AL1771">
        <v>7207.2</v>
      </c>
      <c r="AM1771">
        <v>80792.800000000003</v>
      </c>
      <c r="AN1771">
        <v>70000</v>
      </c>
      <c r="AO1771">
        <v>10792.8</v>
      </c>
      <c r="AP1771">
        <v>0.1336</v>
      </c>
    </row>
    <row r="1772" spans="1:42" hidden="1" x14ac:dyDescent="0.35">
      <c r="A1772" t="s">
        <v>2627</v>
      </c>
      <c r="B1772" s="1">
        <v>45442</v>
      </c>
      <c r="C1772" t="s">
        <v>139</v>
      </c>
      <c r="D1772" t="s">
        <v>38</v>
      </c>
      <c r="E1772">
        <v>2</v>
      </c>
      <c r="F1772" t="s">
        <v>48</v>
      </c>
      <c r="G1772" t="s">
        <v>71</v>
      </c>
      <c r="H1772" t="s">
        <v>17</v>
      </c>
      <c r="I1772" t="s">
        <v>18</v>
      </c>
      <c r="J1772" t="s">
        <v>75</v>
      </c>
      <c r="K1772">
        <v>2024</v>
      </c>
      <c r="L1772" t="s">
        <v>35</v>
      </c>
      <c r="M1772" t="s">
        <v>5981</v>
      </c>
      <c r="N1772" t="s">
        <v>5974</v>
      </c>
      <c r="O1772" t="s">
        <v>5982</v>
      </c>
      <c r="P1772" t="s">
        <v>5983</v>
      </c>
      <c r="Q1772" t="s">
        <v>5984</v>
      </c>
      <c r="R1772">
        <v>3700</v>
      </c>
      <c r="S1772">
        <v>4800</v>
      </c>
      <c r="T1772">
        <v>0.22919999999999999</v>
      </c>
      <c r="U1772" t="s">
        <v>5920</v>
      </c>
      <c r="V1772">
        <v>24</v>
      </c>
      <c r="W1772" s="1">
        <v>45552</v>
      </c>
      <c r="X1772" t="s">
        <v>5894</v>
      </c>
      <c r="Y1772">
        <v>158</v>
      </c>
      <c r="Z1772">
        <v>108</v>
      </c>
      <c r="AA1772">
        <v>132</v>
      </c>
      <c r="AB1772">
        <v>61</v>
      </c>
      <c r="AC1772">
        <v>10</v>
      </c>
      <c r="AD1772">
        <v>225700</v>
      </c>
      <c r="AE1772" t="s">
        <v>6025</v>
      </c>
      <c r="AF1772" s="1">
        <v>46203</v>
      </c>
      <c r="AG1772" t="s">
        <v>6068</v>
      </c>
      <c r="AH1772" t="s">
        <v>6027</v>
      </c>
      <c r="AI1772" t="s">
        <v>6028</v>
      </c>
      <c r="AJ1772" t="s">
        <v>6924</v>
      </c>
      <c r="AK1772">
        <v>9600</v>
      </c>
      <c r="AL1772">
        <v>1089.5999999999999</v>
      </c>
      <c r="AM1772">
        <v>8510.4</v>
      </c>
      <c r="AN1772">
        <v>7400</v>
      </c>
      <c r="AO1772">
        <v>1110.4000000000001</v>
      </c>
      <c r="AP1772">
        <v>0.1305</v>
      </c>
    </row>
    <row r="1773" spans="1:42" hidden="1" x14ac:dyDescent="0.35">
      <c r="A1773" t="s">
        <v>2628</v>
      </c>
      <c r="B1773" s="1">
        <v>45410</v>
      </c>
      <c r="C1773" t="s">
        <v>1323</v>
      </c>
      <c r="D1773" t="s">
        <v>173</v>
      </c>
      <c r="E1773">
        <v>1</v>
      </c>
      <c r="F1773" t="s">
        <v>15</v>
      </c>
      <c r="G1773" t="s">
        <v>31</v>
      </c>
      <c r="H1773" t="s">
        <v>17</v>
      </c>
      <c r="I1773" t="s">
        <v>26</v>
      </c>
      <c r="J1773" t="s">
        <v>44</v>
      </c>
      <c r="K1773">
        <v>2024</v>
      </c>
      <c r="L1773" t="s">
        <v>35</v>
      </c>
      <c r="M1773" t="s">
        <v>5904</v>
      </c>
      <c r="N1773" t="s">
        <v>5889</v>
      </c>
      <c r="O1773" t="s">
        <v>5898</v>
      </c>
      <c r="P1773" t="s">
        <v>5899</v>
      </c>
      <c r="Q1773" t="s">
        <v>5905</v>
      </c>
      <c r="R1773">
        <v>12500</v>
      </c>
      <c r="S1773">
        <v>15500</v>
      </c>
      <c r="T1773">
        <v>0.19350000000000001</v>
      </c>
      <c r="U1773" t="s">
        <v>5901</v>
      </c>
      <c r="V1773">
        <v>12</v>
      </c>
      <c r="W1773" s="1">
        <v>45140</v>
      </c>
      <c r="X1773" t="s">
        <v>5894</v>
      </c>
      <c r="Y1773">
        <v>313</v>
      </c>
      <c r="Z1773">
        <v>58</v>
      </c>
      <c r="AA1773">
        <v>294</v>
      </c>
      <c r="AB1773">
        <v>65</v>
      </c>
      <c r="AC1773">
        <v>10</v>
      </c>
      <c r="AD1773">
        <v>812500</v>
      </c>
      <c r="AE1773" t="s">
        <v>6025</v>
      </c>
      <c r="AF1773" s="1">
        <v>46203</v>
      </c>
      <c r="AG1773" t="s">
        <v>6551</v>
      </c>
      <c r="AH1773" t="s">
        <v>6027</v>
      </c>
      <c r="AI1773" t="s">
        <v>6028</v>
      </c>
      <c r="AJ1773" t="s">
        <v>6924</v>
      </c>
      <c r="AK1773">
        <v>15500</v>
      </c>
      <c r="AL1773">
        <v>1334.55</v>
      </c>
      <c r="AM1773">
        <v>14165.45</v>
      </c>
      <c r="AN1773">
        <v>12500</v>
      </c>
      <c r="AO1773">
        <v>1665.45</v>
      </c>
      <c r="AP1773">
        <v>0.1176</v>
      </c>
    </row>
    <row r="1774" spans="1:42" hidden="1" x14ac:dyDescent="0.35">
      <c r="A1774" t="s">
        <v>2629</v>
      </c>
      <c r="B1774" s="1">
        <v>45326</v>
      </c>
      <c r="C1774" t="s">
        <v>1146</v>
      </c>
      <c r="D1774" t="s">
        <v>47</v>
      </c>
      <c r="E1774">
        <v>5</v>
      </c>
      <c r="F1774" t="s">
        <v>24</v>
      </c>
      <c r="G1774" t="s">
        <v>31</v>
      </c>
      <c r="H1774" t="s">
        <v>17</v>
      </c>
      <c r="I1774" t="s">
        <v>33</v>
      </c>
      <c r="J1774" t="s">
        <v>19</v>
      </c>
      <c r="K1774">
        <v>2024</v>
      </c>
      <c r="L1774" t="s">
        <v>20</v>
      </c>
      <c r="M1774" t="s">
        <v>5995</v>
      </c>
      <c r="N1774" t="s">
        <v>5989</v>
      </c>
      <c r="O1774" t="s">
        <v>5996</v>
      </c>
      <c r="P1774" t="s">
        <v>5997</v>
      </c>
      <c r="Q1774" t="s">
        <v>5998</v>
      </c>
      <c r="R1774">
        <v>280</v>
      </c>
      <c r="S1774">
        <v>450</v>
      </c>
      <c r="T1774">
        <v>0.37780000000000002</v>
      </c>
      <c r="U1774" t="s">
        <v>5909</v>
      </c>
      <c r="V1774">
        <v>6</v>
      </c>
      <c r="W1774" s="1">
        <v>45144</v>
      </c>
      <c r="X1774" t="s">
        <v>5894</v>
      </c>
      <c r="Y1774">
        <v>217</v>
      </c>
      <c r="Z1774">
        <v>86</v>
      </c>
      <c r="AA1774">
        <v>212</v>
      </c>
      <c r="AB1774">
        <v>73</v>
      </c>
      <c r="AC1774">
        <v>10</v>
      </c>
      <c r="AD1774">
        <v>20440</v>
      </c>
      <c r="AE1774" t="s">
        <v>6025</v>
      </c>
      <c r="AF1774" s="1">
        <v>46203</v>
      </c>
      <c r="AG1774" t="s">
        <v>6373</v>
      </c>
      <c r="AH1774" t="s">
        <v>6035</v>
      </c>
      <c r="AI1774" t="s">
        <v>6028</v>
      </c>
      <c r="AJ1774" t="s">
        <v>6924</v>
      </c>
      <c r="AK1774">
        <v>2250</v>
      </c>
      <c r="AL1774">
        <v>149.4</v>
      </c>
      <c r="AM1774">
        <v>2100.6</v>
      </c>
      <c r="AN1774">
        <v>1400</v>
      </c>
      <c r="AO1774">
        <v>700.6</v>
      </c>
      <c r="AP1774">
        <v>0.33350000000000002</v>
      </c>
    </row>
    <row r="1775" spans="1:42" hidden="1" x14ac:dyDescent="0.35">
      <c r="A1775" t="s">
        <v>2630</v>
      </c>
      <c r="B1775" s="1">
        <v>45388</v>
      </c>
      <c r="C1775" t="s">
        <v>1060</v>
      </c>
      <c r="D1775" t="s">
        <v>173</v>
      </c>
      <c r="E1775">
        <v>2</v>
      </c>
      <c r="F1775" t="s">
        <v>128</v>
      </c>
      <c r="G1775" t="s">
        <v>31</v>
      </c>
      <c r="H1775" t="s">
        <v>25</v>
      </c>
      <c r="I1775" t="s">
        <v>43</v>
      </c>
      <c r="J1775" t="s">
        <v>44</v>
      </c>
      <c r="K1775">
        <v>2024</v>
      </c>
      <c r="L1775" t="s">
        <v>35</v>
      </c>
      <c r="M1775" t="s">
        <v>5904</v>
      </c>
      <c r="N1775" t="s">
        <v>5889</v>
      </c>
      <c r="O1775" t="s">
        <v>5898</v>
      </c>
      <c r="P1775" t="s">
        <v>5899</v>
      </c>
      <c r="Q1775" t="s">
        <v>5905</v>
      </c>
      <c r="R1775">
        <v>12500</v>
      </c>
      <c r="S1775">
        <v>15500</v>
      </c>
      <c r="T1775">
        <v>0.19350000000000001</v>
      </c>
      <c r="U1775" t="s">
        <v>5901</v>
      </c>
      <c r="V1775">
        <v>12</v>
      </c>
      <c r="W1775" s="1">
        <v>45140</v>
      </c>
      <c r="X1775" t="s">
        <v>5894</v>
      </c>
      <c r="Y1775">
        <v>313</v>
      </c>
      <c r="Z1775">
        <v>58</v>
      </c>
      <c r="AA1775">
        <v>294</v>
      </c>
      <c r="AB1775">
        <v>65</v>
      </c>
      <c r="AC1775">
        <v>10</v>
      </c>
      <c r="AD1775">
        <v>812500</v>
      </c>
      <c r="AE1775" t="s">
        <v>6025</v>
      </c>
      <c r="AF1775" s="1">
        <v>46203</v>
      </c>
      <c r="AG1775" t="s">
        <v>6523</v>
      </c>
      <c r="AH1775" t="s">
        <v>6035</v>
      </c>
      <c r="AI1775" t="s">
        <v>6028</v>
      </c>
      <c r="AJ1775" t="s">
        <v>6924</v>
      </c>
      <c r="AK1775">
        <v>31000</v>
      </c>
      <c r="AL1775">
        <v>1438.4</v>
      </c>
      <c r="AM1775">
        <v>29561.599999999999</v>
      </c>
      <c r="AN1775">
        <v>25000</v>
      </c>
      <c r="AO1775">
        <v>4561.6000000000004</v>
      </c>
      <c r="AP1775">
        <v>0.15429999999999999</v>
      </c>
    </row>
    <row r="1776" spans="1:42" x14ac:dyDescent="0.35">
      <c r="A1776" t="s">
        <v>2631</v>
      </c>
      <c r="B1776" s="1">
        <v>45616</v>
      </c>
      <c r="C1776" t="s">
        <v>125</v>
      </c>
      <c r="D1776" t="s">
        <v>195</v>
      </c>
      <c r="E1776">
        <v>4</v>
      </c>
      <c r="F1776" t="s">
        <v>58</v>
      </c>
      <c r="G1776" t="s">
        <v>31</v>
      </c>
      <c r="H1776" t="s">
        <v>32</v>
      </c>
      <c r="I1776" t="s">
        <v>43</v>
      </c>
      <c r="J1776" t="s">
        <v>50</v>
      </c>
      <c r="K1776">
        <v>2024</v>
      </c>
      <c r="L1776" t="s">
        <v>51</v>
      </c>
      <c r="M1776" t="s">
        <v>5912</v>
      </c>
      <c r="N1776" t="s">
        <v>5913</v>
      </c>
      <c r="O1776" t="s">
        <v>5914</v>
      </c>
      <c r="P1776" t="s">
        <v>5891</v>
      </c>
      <c r="Q1776" t="s">
        <v>5915</v>
      </c>
      <c r="R1776">
        <v>125000</v>
      </c>
      <c r="S1776">
        <v>148000</v>
      </c>
      <c r="T1776">
        <v>0.15540000000000001</v>
      </c>
      <c r="U1776" t="s">
        <v>5893</v>
      </c>
      <c r="V1776">
        <v>12</v>
      </c>
      <c r="W1776" s="1">
        <v>44787</v>
      </c>
      <c r="X1776" t="s">
        <v>5894</v>
      </c>
      <c r="Y1776">
        <v>168</v>
      </c>
      <c r="Z1776">
        <v>62</v>
      </c>
      <c r="AA1776">
        <v>271</v>
      </c>
      <c r="AB1776">
        <v>0</v>
      </c>
      <c r="AC1776">
        <v>10</v>
      </c>
      <c r="AD1776">
        <v>0</v>
      </c>
      <c r="AE1776" t="s">
        <v>6029</v>
      </c>
      <c r="AF1776" s="1">
        <v>46203</v>
      </c>
      <c r="AG1776" t="s">
        <v>6040</v>
      </c>
      <c r="AH1776" t="s">
        <v>6027</v>
      </c>
      <c r="AI1776" t="s">
        <v>6028</v>
      </c>
      <c r="AJ1776" t="s">
        <v>6925</v>
      </c>
      <c r="AK1776">
        <v>592000</v>
      </c>
      <c r="AL1776">
        <v>32086.400000000001</v>
      </c>
      <c r="AM1776">
        <v>559913.6</v>
      </c>
      <c r="AN1776">
        <v>500000</v>
      </c>
      <c r="AO1776">
        <v>59913.599999999999</v>
      </c>
      <c r="AP1776">
        <v>0.107</v>
      </c>
    </row>
    <row r="1777" spans="1:42" hidden="1" x14ac:dyDescent="0.35">
      <c r="A1777" t="s">
        <v>2632</v>
      </c>
      <c r="B1777" s="1">
        <v>45333</v>
      </c>
      <c r="C1777" t="s">
        <v>1015</v>
      </c>
      <c r="D1777" t="s">
        <v>173</v>
      </c>
      <c r="E1777">
        <v>2</v>
      </c>
      <c r="F1777" t="s">
        <v>24</v>
      </c>
      <c r="G1777" t="s">
        <v>71</v>
      </c>
      <c r="H1777" t="s">
        <v>17</v>
      </c>
      <c r="I1777" t="s">
        <v>33</v>
      </c>
      <c r="J1777" t="s">
        <v>19</v>
      </c>
      <c r="K1777">
        <v>2024</v>
      </c>
      <c r="L1777" t="s">
        <v>20</v>
      </c>
      <c r="M1777" t="s">
        <v>5904</v>
      </c>
      <c r="N1777" t="s">
        <v>5889</v>
      </c>
      <c r="O1777" t="s">
        <v>5898</v>
      </c>
      <c r="P1777" t="s">
        <v>5899</v>
      </c>
      <c r="Q1777" t="s">
        <v>5905</v>
      </c>
      <c r="R1777">
        <v>12500</v>
      </c>
      <c r="S1777">
        <v>15500</v>
      </c>
      <c r="T1777">
        <v>0.19350000000000001</v>
      </c>
      <c r="U1777" t="s">
        <v>5901</v>
      </c>
      <c r="V1777">
        <v>12</v>
      </c>
      <c r="W1777" s="1">
        <v>45140</v>
      </c>
      <c r="X1777" t="s">
        <v>5894</v>
      </c>
      <c r="Y1777">
        <v>313</v>
      </c>
      <c r="Z1777">
        <v>58</v>
      </c>
      <c r="AA1777">
        <v>294</v>
      </c>
      <c r="AB1777">
        <v>65</v>
      </c>
      <c r="AC1777">
        <v>10</v>
      </c>
      <c r="AD1777">
        <v>812500</v>
      </c>
      <c r="AE1777" t="s">
        <v>6025</v>
      </c>
      <c r="AF1777" s="1">
        <v>46203</v>
      </c>
      <c r="AG1777" t="s">
        <v>6272</v>
      </c>
      <c r="AH1777" t="s">
        <v>6027</v>
      </c>
      <c r="AI1777" t="s">
        <v>6028</v>
      </c>
      <c r="AJ1777" t="s">
        <v>6924</v>
      </c>
      <c r="AK1777">
        <v>31000</v>
      </c>
      <c r="AL1777">
        <v>232.5</v>
      </c>
      <c r="AM1777">
        <v>30767.5</v>
      </c>
      <c r="AN1777">
        <v>25000</v>
      </c>
      <c r="AO1777">
        <v>5767.5</v>
      </c>
      <c r="AP1777">
        <v>0.1875</v>
      </c>
    </row>
    <row r="1778" spans="1:42" hidden="1" x14ac:dyDescent="0.35">
      <c r="A1778" t="s">
        <v>2633</v>
      </c>
      <c r="B1778" s="1">
        <v>45653</v>
      </c>
      <c r="C1778" t="s">
        <v>2634</v>
      </c>
      <c r="D1778" t="s">
        <v>205</v>
      </c>
      <c r="E1778">
        <v>1</v>
      </c>
      <c r="F1778" t="s">
        <v>24</v>
      </c>
      <c r="G1778" t="s">
        <v>31</v>
      </c>
      <c r="H1778" t="s">
        <v>32</v>
      </c>
      <c r="I1778" t="s">
        <v>43</v>
      </c>
      <c r="J1778" t="s">
        <v>155</v>
      </c>
      <c r="K1778">
        <v>2024</v>
      </c>
      <c r="L1778" t="s">
        <v>51</v>
      </c>
      <c r="M1778" t="s">
        <v>6003</v>
      </c>
      <c r="N1778" t="s">
        <v>5989</v>
      </c>
      <c r="O1778" t="s">
        <v>6004</v>
      </c>
      <c r="P1778" t="s">
        <v>6005</v>
      </c>
      <c r="Q1778" t="s">
        <v>6006</v>
      </c>
      <c r="R1778">
        <v>420</v>
      </c>
      <c r="S1778">
        <v>650</v>
      </c>
      <c r="T1778">
        <v>0.3538</v>
      </c>
      <c r="U1778" t="s">
        <v>5909</v>
      </c>
      <c r="V1778">
        <v>6</v>
      </c>
      <c r="W1778" s="1">
        <v>45071</v>
      </c>
      <c r="X1778" t="s">
        <v>5894</v>
      </c>
      <c r="Y1778">
        <v>160</v>
      </c>
      <c r="Z1778">
        <v>85</v>
      </c>
      <c r="AA1778">
        <v>167</v>
      </c>
      <c r="AB1778">
        <v>56</v>
      </c>
      <c r="AC1778">
        <v>10</v>
      </c>
      <c r="AD1778">
        <v>23520</v>
      </c>
      <c r="AE1778" t="s">
        <v>6025</v>
      </c>
      <c r="AF1778" s="1">
        <v>46203</v>
      </c>
      <c r="AG1778" t="s">
        <v>6758</v>
      </c>
      <c r="AH1778" t="s">
        <v>6027</v>
      </c>
      <c r="AI1778" t="s">
        <v>6028</v>
      </c>
      <c r="AJ1778" t="s">
        <v>6925</v>
      </c>
      <c r="AK1778">
        <v>650</v>
      </c>
      <c r="AL1778">
        <v>16.84</v>
      </c>
      <c r="AM1778">
        <v>633.16</v>
      </c>
      <c r="AN1778">
        <v>420</v>
      </c>
      <c r="AO1778">
        <v>213.16</v>
      </c>
      <c r="AP1778">
        <v>0.3367</v>
      </c>
    </row>
    <row r="1779" spans="1:42" x14ac:dyDescent="0.35">
      <c r="A1779" t="s">
        <v>2635</v>
      </c>
      <c r="B1779" s="1">
        <v>45501</v>
      </c>
      <c r="C1779" t="s">
        <v>744</v>
      </c>
      <c r="D1779" t="s">
        <v>42</v>
      </c>
      <c r="E1779">
        <v>1</v>
      </c>
      <c r="F1779" t="s">
        <v>58</v>
      </c>
      <c r="G1779" t="s">
        <v>96</v>
      </c>
      <c r="H1779" t="s">
        <v>32</v>
      </c>
      <c r="I1779" t="s">
        <v>26</v>
      </c>
      <c r="J1779" t="s">
        <v>97</v>
      </c>
      <c r="K1779">
        <v>2024</v>
      </c>
      <c r="L1779" t="s">
        <v>60</v>
      </c>
      <c r="M1779" t="s">
        <v>5897</v>
      </c>
      <c r="N1779" t="s">
        <v>5889</v>
      </c>
      <c r="O1779" t="s">
        <v>5898</v>
      </c>
      <c r="P1779" t="s">
        <v>5899</v>
      </c>
      <c r="Q1779" t="s">
        <v>5900</v>
      </c>
      <c r="R1779">
        <v>31000</v>
      </c>
      <c r="S1779">
        <v>38000</v>
      </c>
      <c r="T1779">
        <v>0.1842</v>
      </c>
      <c r="U1779" t="s">
        <v>5901</v>
      </c>
      <c r="V1779">
        <v>12</v>
      </c>
      <c r="W1779" s="1">
        <v>45246</v>
      </c>
      <c r="X1779" t="s">
        <v>5894</v>
      </c>
      <c r="Y1779">
        <v>278</v>
      </c>
      <c r="Z1779">
        <v>80</v>
      </c>
      <c r="AA1779">
        <v>346</v>
      </c>
      <c r="AB1779">
        <v>0</v>
      </c>
      <c r="AC1779">
        <v>10</v>
      </c>
      <c r="AD1779">
        <v>0</v>
      </c>
      <c r="AE1779" t="s">
        <v>6029</v>
      </c>
      <c r="AF1779" s="1">
        <v>46203</v>
      </c>
      <c r="AG1779" t="s">
        <v>6425</v>
      </c>
      <c r="AH1779" t="s">
        <v>6035</v>
      </c>
      <c r="AI1779" t="s">
        <v>6028</v>
      </c>
      <c r="AJ1779" t="s">
        <v>6925</v>
      </c>
      <c r="AK1779">
        <v>38000</v>
      </c>
      <c r="AL1779">
        <v>1626.4</v>
      </c>
      <c r="AM1779">
        <v>36373.599999999999</v>
      </c>
      <c r="AN1779">
        <v>31000</v>
      </c>
      <c r="AO1779">
        <v>5373.6</v>
      </c>
      <c r="AP1779">
        <v>0.1477</v>
      </c>
    </row>
    <row r="1780" spans="1:42" hidden="1" x14ac:dyDescent="0.35">
      <c r="A1780" t="s">
        <v>2636</v>
      </c>
      <c r="B1780" s="1">
        <v>45470</v>
      </c>
      <c r="C1780" t="s">
        <v>364</v>
      </c>
      <c r="D1780" t="s">
        <v>87</v>
      </c>
      <c r="E1780">
        <v>1</v>
      </c>
      <c r="F1780" t="s">
        <v>24</v>
      </c>
      <c r="G1780" t="s">
        <v>31</v>
      </c>
      <c r="H1780" t="s">
        <v>25</v>
      </c>
      <c r="I1780" t="s">
        <v>43</v>
      </c>
      <c r="J1780" t="s">
        <v>34</v>
      </c>
      <c r="K1780">
        <v>2024</v>
      </c>
      <c r="L1780" t="s">
        <v>35</v>
      </c>
      <c r="M1780" t="s">
        <v>5924</v>
      </c>
      <c r="N1780" t="s">
        <v>5913</v>
      </c>
      <c r="O1780" t="s">
        <v>5917</v>
      </c>
      <c r="P1780" t="s">
        <v>5925</v>
      </c>
      <c r="Q1780" t="s">
        <v>5926</v>
      </c>
      <c r="R1780">
        <v>46000</v>
      </c>
      <c r="S1780">
        <v>56000</v>
      </c>
      <c r="T1780">
        <v>0.17860000000000001</v>
      </c>
      <c r="U1780" t="s">
        <v>5920</v>
      </c>
      <c r="V1780">
        <v>12</v>
      </c>
      <c r="W1780" s="1">
        <v>44847</v>
      </c>
      <c r="X1780" t="s">
        <v>5894</v>
      </c>
      <c r="Y1780">
        <v>224</v>
      </c>
      <c r="Z1780">
        <v>96</v>
      </c>
      <c r="AA1780">
        <v>304</v>
      </c>
      <c r="AB1780">
        <v>54</v>
      </c>
      <c r="AC1780">
        <v>10</v>
      </c>
      <c r="AD1780">
        <v>2484000</v>
      </c>
      <c r="AE1780" t="s">
        <v>6025</v>
      </c>
      <c r="AF1780" s="1">
        <v>46203</v>
      </c>
      <c r="AG1780" t="s">
        <v>6194</v>
      </c>
      <c r="AH1780" t="s">
        <v>6035</v>
      </c>
      <c r="AI1780" t="s">
        <v>6028</v>
      </c>
      <c r="AJ1780" t="s">
        <v>6924</v>
      </c>
      <c r="AK1780">
        <v>56000</v>
      </c>
      <c r="AL1780">
        <v>8344</v>
      </c>
      <c r="AM1780">
        <v>47656</v>
      </c>
      <c r="AN1780">
        <v>46000</v>
      </c>
      <c r="AO1780">
        <v>1656</v>
      </c>
      <c r="AP1780">
        <v>3.4700000000000002E-2</v>
      </c>
    </row>
    <row r="1781" spans="1:42" hidden="1" x14ac:dyDescent="0.35">
      <c r="A1781" t="s">
        <v>2637</v>
      </c>
      <c r="B1781" s="1">
        <v>45348</v>
      </c>
      <c r="C1781" t="s">
        <v>547</v>
      </c>
      <c r="D1781" t="s">
        <v>105</v>
      </c>
      <c r="E1781">
        <v>1</v>
      </c>
      <c r="F1781" t="s">
        <v>48</v>
      </c>
      <c r="G1781" t="s">
        <v>96</v>
      </c>
      <c r="H1781" t="s">
        <v>32</v>
      </c>
      <c r="I1781" t="s">
        <v>43</v>
      </c>
      <c r="J1781" t="s">
        <v>19</v>
      </c>
      <c r="K1781">
        <v>2024</v>
      </c>
      <c r="L1781" t="s">
        <v>20</v>
      </c>
      <c r="M1781" t="s">
        <v>5916</v>
      </c>
      <c r="N1781" t="s">
        <v>5913</v>
      </c>
      <c r="O1781" t="s">
        <v>5917</v>
      </c>
      <c r="P1781" t="s">
        <v>5918</v>
      </c>
      <c r="Q1781" t="s">
        <v>5919</v>
      </c>
      <c r="R1781">
        <v>63000</v>
      </c>
      <c r="S1781">
        <v>76000</v>
      </c>
      <c r="T1781">
        <v>0.1711</v>
      </c>
      <c r="U1781" t="s">
        <v>5920</v>
      </c>
      <c r="V1781">
        <v>12</v>
      </c>
      <c r="W1781" s="1">
        <v>44617</v>
      </c>
      <c r="X1781" t="s">
        <v>5894</v>
      </c>
      <c r="Y1781">
        <v>252</v>
      </c>
      <c r="Z1781">
        <v>75</v>
      </c>
      <c r="AA1781">
        <v>289</v>
      </c>
      <c r="AB1781">
        <v>48</v>
      </c>
      <c r="AC1781">
        <v>10</v>
      </c>
      <c r="AD1781">
        <v>3024000</v>
      </c>
      <c r="AE1781" t="s">
        <v>6025</v>
      </c>
      <c r="AF1781" s="1">
        <v>46203</v>
      </c>
      <c r="AG1781" t="s">
        <v>6332</v>
      </c>
      <c r="AH1781" t="s">
        <v>6027</v>
      </c>
      <c r="AI1781" t="s">
        <v>6028</v>
      </c>
      <c r="AJ1781" t="s">
        <v>6924</v>
      </c>
      <c r="AK1781">
        <v>76000</v>
      </c>
      <c r="AL1781">
        <v>4560</v>
      </c>
      <c r="AM1781">
        <v>71440</v>
      </c>
      <c r="AN1781">
        <v>63000</v>
      </c>
      <c r="AO1781">
        <v>8440</v>
      </c>
      <c r="AP1781">
        <v>0.1181</v>
      </c>
    </row>
    <row r="1782" spans="1:42" hidden="1" x14ac:dyDescent="0.35">
      <c r="A1782" t="s">
        <v>2638</v>
      </c>
      <c r="B1782" s="1">
        <v>45622</v>
      </c>
      <c r="C1782" t="s">
        <v>62</v>
      </c>
      <c r="D1782" t="s">
        <v>14</v>
      </c>
      <c r="E1782">
        <v>1</v>
      </c>
      <c r="F1782" t="s">
        <v>24</v>
      </c>
      <c r="G1782" t="s">
        <v>16</v>
      </c>
      <c r="H1782" t="s">
        <v>32</v>
      </c>
      <c r="I1782" t="s">
        <v>43</v>
      </c>
      <c r="J1782" t="s">
        <v>50</v>
      </c>
      <c r="K1782">
        <v>2024</v>
      </c>
      <c r="L1782" t="s">
        <v>51</v>
      </c>
      <c r="M1782" t="s">
        <v>5934</v>
      </c>
      <c r="N1782" t="s">
        <v>5931</v>
      </c>
      <c r="O1782" t="s">
        <v>5932</v>
      </c>
      <c r="P1782" t="s">
        <v>5891</v>
      </c>
      <c r="Q1782" t="s">
        <v>5935</v>
      </c>
      <c r="R1782">
        <v>10800</v>
      </c>
      <c r="S1782">
        <v>13500</v>
      </c>
      <c r="T1782">
        <v>0.2</v>
      </c>
      <c r="U1782" t="s">
        <v>5893</v>
      </c>
      <c r="V1782">
        <v>12</v>
      </c>
      <c r="W1782" s="1">
        <v>44567</v>
      </c>
      <c r="X1782" t="s">
        <v>5894</v>
      </c>
      <c r="Y1782">
        <v>169</v>
      </c>
      <c r="Z1782">
        <v>68</v>
      </c>
      <c r="AA1782">
        <v>202</v>
      </c>
      <c r="AB1782">
        <v>85</v>
      </c>
      <c r="AC1782">
        <v>10</v>
      </c>
      <c r="AD1782">
        <v>918000</v>
      </c>
      <c r="AE1782" t="s">
        <v>6025</v>
      </c>
      <c r="AF1782" s="1">
        <v>46203</v>
      </c>
      <c r="AG1782" t="s">
        <v>6032</v>
      </c>
      <c r="AH1782" t="s">
        <v>6027</v>
      </c>
      <c r="AI1782" t="s">
        <v>6028</v>
      </c>
      <c r="AJ1782" t="s">
        <v>6925</v>
      </c>
      <c r="AK1782">
        <v>13500</v>
      </c>
      <c r="AL1782">
        <v>835.65</v>
      </c>
      <c r="AM1782">
        <v>12664.35</v>
      </c>
      <c r="AN1782">
        <v>10800</v>
      </c>
      <c r="AO1782">
        <v>1864.35</v>
      </c>
      <c r="AP1782">
        <v>0.1472</v>
      </c>
    </row>
    <row r="1783" spans="1:42" hidden="1" x14ac:dyDescent="0.35">
      <c r="A1783" t="s">
        <v>2639</v>
      </c>
      <c r="B1783" s="1">
        <v>45368</v>
      </c>
      <c r="C1783" t="s">
        <v>2640</v>
      </c>
      <c r="D1783" t="s">
        <v>140</v>
      </c>
      <c r="E1783">
        <v>1</v>
      </c>
      <c r="F1783" t="s">
        <v>58</v>
      </c>
      <c r="G1783" t="s">
        <v>16</v>
      </c>
      <c r="H1783" t="s">
        <v>32</v>
      </c>
      <c r="I1783" t="s">
        <v>43</v>
      </c>
      <c r="J1783" t="s">
        <v>39</v>
      </c>
      <c r="K1783">
        <v>2024</v>
      </c>
      <c r="L1783" t="s">
        <v>20</v>
      </c>
      <c r="M1783" t="s">
        <v>5944</v>
      </c>
      <c r="N1783" t="s">
        <v>5931</v>
      </c>
      <c r="O1783" t="s">
        <v>5945</v>
      </c>
      <c r="P1783" t="s">
        <v>5946</v>
      </c>
      <c r="Q1783" t="s">
        <v>5947</v>
      </c>
      <c r="R1783">
        <v>6500</v>
      </c>
      <c r="S1783">
        <v>8500</v>
      </c>
      <c r="T1783">
        <v>0.23530000000000001</v>
      </c>
      <c r="U1783" t="s">
        <v>5940</v>
      </c>
      <c r="V1783">
        <v>6</v>
      </c>
      <c r="W1783" s="1">
        <v>44693</v>
      </c>
      <c r="X1783" t="s">
        <v>5894</v>
      </c>
      <c r="Y1783">
        <v>116</v>
      </c>
      <c r="Z1783">
        <v>117</v>
      </c>
      <c r="AA1783">
        <v>124</v>
      </c>
      <c r="AB1783">
        <v>67</v>
      </c>
      <c r="AC1783">
        <v>10</v>
      </c>
      <c r="AD1783">
        <v>435500</v>
      </c>
      <c r="AE1783" t="s">
        <v>6025</v>
      </c>
      <c r="AF1783" s="1">
        <v>46203</v>
      </c>
      <c r="AG1783" t="s">
        <v>6795</v>
      </c>
      <c r="AH1783" t="s">
        <v>6035</v>
      </c>
      <c r="AI1783" t="s">
        <v>6028</v>
      </c>
      <c r="AJ1783" t="s">
        <v>6924</v>
      </c>
      <c r="AK1783">
        <v>8500</v>
      </c>
      <c r="AL1783">
        <v>1229.95</v>
      </c>
      <c r="AM1783">
        <v>7270.05</v>
      </c>
      <c r="AN1783">
        <v>6500</v>
      </c>
      <c r="AO1783">
        <v>770.05</v>
      </c>
      <c r="AP1783">
        <v>0.10589999999999999</v>
      </c>
    </row>
    <row r="1784" spans="1:42" hidden="1" x14ac:dyDescent="0.35">
      <c r="A1784" t="s">
        <v>2641</v>
      </c>
      <c r="B1784" s="1">
        <v>45596</v>
      </c>
      <c r="C1784" t="s">
        <v>1484</v>
      </c>
      <c r="D1784" t="s">
        <v>47</v>
      </c>
      <c r="E1784">
        <v>1</v>
      </c>
      <c r="F1784" t="s">
        <v>58</v>
      </c>
      <c r="G1784" t="s">
        <v>16</v>
      </c>
      <c r="H1784" t="s">
        <v>32</v>
      </c>
      <c r="I1784" t="s">
        <v>26</v>
      </c>
      <c r="J1784" t="s">
        <v>55</v>
      </c>
      <c r="K1784">
        <v>2024</v>
      </c>
      <c r="L1784" t="s">
        <v>51</v>
      </c>
      <c r="M1784" t="s">
        <v>5995</v>
      </c>
      <c r="N1784" t="s">
        <v>5989</v>
      </c>
      <c r="O1784" t="s">
        <v>5996</v>
      </c>
      <c r="P1784" t="s">
        <v>5997</v>
      </c>
      <c r="Q1784" t="s">
        <v>5998</v>
      </c>
      <c r="R1784">
        <v>280</v>
      </c>
      <c r="S1784">
        <v>450</v>
      </c>
      <c r="T1784">
        <v>0.37780000000000002</v>
      </c>
      <c r="U1784" t="s">
        <v>5909</v>
      </c>
      <c r="V1784">
        <v>6</v>
      </c>
      <c r="W1784" s="1">
        <v>45144</v>
      </c>
      <c r="X1784" t="s">
        <v>5894</v>
      </c>
      <c r="Y1784">
        <v>217</v>
      </c>
      <c r="Z1784">
        <v>86</v>
      </c>
      <c r="AA1784">
        <v>212</v>
      </c>
      <c r="AB1784">
        <v>73</v>
      </c>
      <c r="AC1784">
        <v>10</v>
      </c>
      <c r="AD1784">
        <v>20440</v>
      </c>
      <c r="AE1784" t="s">
        <v>6025</v>
      </c>
      <c r="AF1784" s="1">
        <v>46203</v>
      </c>
      <c r="AG1784" t="s">
        <v>6324</v>
      </c>
      <c r="AH1784" t="s">
        <v>6035</v>
      </c>
      <c r="AI1784" t="s">
        <v>6028</v>
      </c>
      <c r="AJ1784" t="s">
        <v>6925</v>
      </c>
      <c r="AK1784">
        <v>450</v>
      </c>
      <c r="AL1784">
        <v>17.100000000000001</v>
      </c>
      <c r="AM1784">
        <v>432.9</v>
      </c>
      <c r="AN1784">
        <v>280</v>
      </c>
      <c r="AO1784">
        <v>152.9</v>
      </c>
      <c r="AP1784">
        <v>0.35320000000000001</v>
      </c>
    </row>
    <row r="1785" spans="1:42" hidden="1" x14ac:dyDescent="0.35">
      <c r="A1785" t="s">
        <v>2642</v>
      </c>
      <c r="B1785" s="1">
        <v>45511</v>
      </c>
      <c r="C1785" t="s">
        <v>718</v>
      </c>
      <c r="D1785" t="s">
        <v>92</v>
      </c>
      <c r="E1785">
        <v>1</v>
      </c>
      <c r="F1785" t="s">
        <v>24</v>
      </c>
      <c r="G1785" t="s">
        <v>96</v>
      </c>
      <c r="H1785" t="s">
        <v>25</v>
      </c>
      <c r="I1785" t="s">
        <v>43</v>
      </c>
      <c r="J1785" t="s">
        <v>59</v>
      </c>
      <c r="K1785">
        <v>2024</v>
      </c>
      <c r="L1785" t="s">
        <v>60</v>
      </c>
      <c r="M1785" t="s">
        <v>5973</v>
      </c>
      <c r="N1785" t="s">
        <v>5974</v>
      </c>
      <c r="O1785" t="s">
        <v>5975</v>
      </c>
      <c r="P1785" t="s">
        <v>5899</v>
      </c>
      <c r="Q1785" t="s">
        <v>5976</v>
      </c>
      <c r="R1785">
        <v>7600</v>
      </c>
      <c r="S1785">
        <v>9800</v>
      </c>
      <c r="T1785">
        <v>0.22450000000000001</v>
      </c>
      <c r="U1785" t="s">
        <v>5901</v>
      </c>
      <c r="V1785">
        <v>36</v>
      </c>
      <c r="W1785" s="1">
        <v>45281</v>
      </c>
      <c r="X1785" t="s">
        <v>5894</v>
      </c>
      <c r="Y1785">
        <v>214</v>
      </c>
      <c r="Z1785">
        <v>101</v>
      </c>
      <c r="AA1785">
        <v>188</v>
      </c>
      <c r="AB1785">
        <v>51</v>
      </c>
      <c r="AC1785">
        <v>10</v>
      </c>
      <c r="AD1785">
        <v>387600</v>
      </c>
      <c r="AE1785" t="s">
        <v>6025</v>
      </c>
      <c r="AF1785" s="1">
        <v>46203</v>
      </c>
      <c r="AG1785" t="s">
        <v>6400</v>
      </c>
      <c r="AH1785" t="s">
        <v>6027</v>
      </c>
      <c r="AI1785" t="s">
        <v>6028</v>
      </c>
      <c r="AJ1785" t="s">
        <v>6925</v>
      </c>
      <c r="AK1785">
        <v>9800</v>
      </c>
      <c r="AL1785">
        <v>64.680000000000007</v>
      </c>
      <c r="AM1785">
        <v>9735.32</v>
      </c>
      <c r="AN1785">
        <v>7600</v>
      </c>
      <c r="AO1785">
        <v>2135.3200000000002</v>
      </c>
      <c r="AP1785">
        <v>0.21929999999999999</v>
      </c>
    </row>
    <row r="1786" spans="1:42" hidden="1" x14ac:dyDescent="0.35">
      <c r="A1786" t="s">
        <v>2643</v>
      </c>
      <c r="B1786" s="1">
        <v>45641</v>
      </c>
      <c r="C1786" t="s">
        <v>555</v>
      </c>
      <c r="D1786" t="s">
        <v>74</v>
      </c>
      <c r="E1786">
        <v>1</v>
      </c>
      <c r="F1786" t="s">
        <v>24</v>
      </c>
      <c r="G1786" t="s">
        <v>16</v>
      </c>
      <c r="H1786" t="s">
        <v>17</v>
      </c>
      <c r="I1786" t="s">
        <v>18</v>
      </c>
      <c r="J1786" t="s">
        <v>155</v>
      </c>
      <c r="K1786">
        <v>2024</v>
      </c>
      <c r="L1786" t="s">
        <v>51</v>
      </c>
      <c r="M1786" t="s">
        <v>5963</v>
      </c>
      <c r="N1786" t="s">
        <v>5949</v>
      </c>
      <c r="O1786" t="s">
        <v>5964</v>
      </c>
      <c r="P1786" t="s">
        <v>5951</v>
      </c>
      <c r="Q1786" t="s">
        <v>5965</v>
      </c>
      <c r="R1786">
        <v>5700</v>
      </c>
      <c r="S1786">
        <v>7500</v>
      </c>
      <c r="T1786">
        <v>0.24</v>
      </c>
      <c r="U1786" t="s">
        <v>5940</v>
      </c>
      <c r="V1786">
        <v>12</v>
      </c>
      <c r="W1786" s="1">
        <v>44865</v>
      </c>
      <c r="X1786" t="s">
        <v>5894</v>
      </c>
      <c r="Y1786">
        <v>145</v>
      </c>
      <c r="Z1786">
        <v>60</v>
      </c>
      <c r="AA1786">
        <v>189</v>
      </c>
      <c r="AB1786">
        <v>10</v>
      </c>
      <c r="AC1786">
        <v>10</v>
      </c>
      <c r="AD1786">
        <v>57000</v>
      </c>
      <c r="AE1786" t="s">
        <v>6025</v>
      </c>
      <c r="AF1786" s="1">
        <v>46203</v>
      </c>
      <c r="AG1786" t="s">
        <v>6336</v>
      </c>
      <c r="AH1786" t="s">
        <v>6035</v>
      </c>
      <c r="AI1786" t="s">
        <v>6028</v>
      </c>
      <c r="AJ1786" t="s">
        <v>6925</v>
      </c>
      <c r="AK1786">
        <v>7500</v>
      </c>
      <c r="AL1786">
        <v>798.75</v>
      </c>
      <c r="AM1786">
        <v>6701.25</v>
      </c>
      <c r="AN1786">
        <v>5700</v>
      </c>
      <c r="AO1786">
        <v>1001.25</v>
      </c>
      <c r="AP1786">
        <v>0.14940000000000001</v>
      </c>
    </row>
    <row r="1787" spans="1:42" hidden="1" x14ac:dyDescent="0.35">
      <c r="A1787" t="s">
        <v>2644</v>
      </c>
      <c r="B1787" s="1">
        <v>45460</v>
      </c>
      <c r="C1787" t="s">
        <v>934</v>
      </c>
      <c r="D1787" t="s">
        <v>14</v>
      </c>
      <c r="E1787">
        <v>1</v>
      </c>
      <c r="F1787" t="s">
        <v>30</v>
      </c>
      <c r="G1787" t="s">
        <v>71</v>
      </c>
      <c r="H1787" t="s">
        <v>25</v>
      </c>
      <c r="I1787" t="s">
        <v>26</v>
      </c>
      <c r="J1787" t="s">
        <v>34</v>
      </c>
      <c r="K1787">
        <v>2024</v>
      </c>
      <c r="L1787" t="s">
        <v>35</v>
      </c>
      <c r="M1787" t="s">
        <v>5934</v>
      </c>
      <c r="N1787" t="s">
        <v>5931</v>
      </c>
      <c r="O1787" t="s">
        <v>5932</v>
      </c>
      <c r="P1787" t="s">
        <v>5891</v>
      </c>
      <c r="Q1787" t="s">
        <v>5935</v>
      </c>
      <c r="R1787">
        <v>10800</v>
      </c>
      <c r="S1787">
        <v>13500</v>
      </c>
      <c r="T1787">
        <v>0.2</v>
      </c>
      <c r="U1787" t="s">
        <v>5893</v>
      </c>
      <c r="V1787">
        <v>12</v>
      </c>
      <c r="W1787" s="1">
        <v>44567</v>
      </c>
      <c r="X1787" t="s">
        <v>5894</v>
      </c>
      <c r="Y1787">
        <v>169</v>
      </c>
      <c r="Z1787">
        <v>68</v>
      </c>
      <c r="AA1787">
        <v>202</v>
      </c>
      <c r="AB1787">
        <v>85</v>
      </c>
      <c r="AC1787">
        <v>10</v>
      </c>
      <c r="AD1787">
        <v>918000</v>
      </c>
      <c r="AE1787" t="s">
        <v>6025</v>
      </c>
      <c r="AF1787" s="1">
        <v>46203</v>
      </c>
      <c r="AG1787" t="s">
        <v>6106</v>
      </c>
      <c r="AH1787" t="s">
        <v>6027</v>
      </c>
      <c r="AI1787" t="s">
        <v>6028</v>
      </c>
      <c r="AJ1787" t="s">
        <v>6924</v>
      </c>
      <c r="AK1787">
        <v>13500</v>
      </c>
      <c r="AL1787">
        <v>1144.8</v>
      </c>
      <c r="AM1787">
        <v>12355.2</v>
      </c>
      <c r="AN1787">
        <v>10800</v>
      </c>
      <c r="AO1787">
        <v>1555.2</v>
      </c>
      <c r="AP1787">
        <v>0.12590000000000001</v>
      </c>
    </row>
    <row r="1788" spans="1:42" hidden="1" x14ac:dyDescent="0.35">
      <c r="A1788" t="s">
        <v>2645</v>
      </c>
      <c r="B1788" s="1">
        <v>45330</v>
      </c>
      <c r="C1788" t="s">
        <v>2646</v>
      </c>
      <c r="D1788" t="s">
        <v>200</v>
      </c>
      <c r="E1788">
        <v>2</v>
      </c>
      <c r="F1788" t="s">
        <v>128</v>
      </c>
      <c r="G1788" t="s">
        <v>16</v>
      </c>
      <c r="H1788" t="s">
        <v>32</v>
      </c>
      <c r="I1788" t="s">
        <v>33</v>
      </c>
      <c r="J1788" t="s">
        <v>19</v>
      </c>
      <c r="K1788">
        <v>2024</v>
      </c>
      <c r="L1788" t="s">
        <v>20</v>
      </c>
      <c r="M1788" t="s">
        <v>5960</v>
      </c>
      <c r="N1788" t="s">
        <v>5949</v>
      </c>
      <c r="O1788" t="s">
        <v>5961</v>
      </c>
      <c r="P1788" t="s">
        <v>5951</v>
      </c>
      <c r="Q1788" t="s">
        <v>5962</v>
      </c>
      <c r="R1788">
        <v>2100</v>
      </c>
      <c r="S1788">
        <v>2800</v>
      </c>
      <c r="T1788">
        <v>0.25</v>
      </c>
      <c r="U1788" t="s">
        <v>5940</v>
      </c>
      <c r="V1788">
        <v>12</v>
      </c>
      <c r="W1788" s="1">
        <v>45378</v>
      </c>
      <c r="X1788" t="s">
        <v>5894</v>
      </c>
      <c r="Y1788">
        <v>198</v>
      </c>
      <c r="Z1788">
        <v>79</v>
      </c>
      <c r="AA1788">
        <v>243</v>
      </c>
      <c r="AB1788">
        <v>87</v>
      </c>
      <c r="AC1788">
        <v>10</v>
      </c>
      <c r="AD1788">
        <v>182700</v>
      </c>
      <c r="AE1788" t="s">
        <v>6025</v>
      </c>
      <c r="AF1788" s="1">
        <v>46203</v>
      </c>
      <c r="AG1788" t="s">
        <v>6831</v>
      </c>
      <c r="AH1788" t="s">
        <v>6027</v>
      </c>
      <c r="AI1788" t="s">
        <v>6028</v>
      </c>
      <c r="AJ1788" t="s">
        <v>6924</v>
      </c>
      <c r="AK1788">
        <v>5600</v>
      </c>
      <c r="AL1788">
        <v>635.04</v>
      </c>
      <c r="AM1788">
        <v>4964.96</v>
      </c>
      <c r="AN1788">
        <v>4200</v>
      </c>
      <c r="AO1788">
        <v>764.96</v>
      </c>
      <c r="AP1788">
        <v>0.15409999999999999</v>
      </c>
    </row>
    <row r="1789" spans="1:42" hidden="1" x14ac:dyDescent="0.35">
      <c r="A1789" t="s">
        <v>2647</v>
      </c>
      <c r="B1789" s="1">
        <v>45380</v>
      </c>
      <c r="C1789" t="s">
        <v>360</v>
      </c>
      <c r="D1789" t="s">
        <v>87</v>
      </c>
      <c r="E1789">
        <v>4</v>
      </c>
      <c r="F1789" t="s">
        <v>24</v>
      </c>
      <c r="G1789" t="s">
        <v>16</v>
      </c>
      <c r="H1789" t="s">
        <v>32</v>
      </c>
      <c r="I1789" t="s">
        <v>43</v>
      </c>
      <c r="J1789" t="s">
        <v>39</v>
      </c>
      <c r="K1789">
        <v>2024</v>
      </c>
      <c r="L1789" t="s">
        <v>20</v>
      </c>
      <c r="M1789" t="s">
        <v>5924</v>
      </c>
      <c r="N1789" t="s">
        <v>5913</v>
      </c>
      <c r="O1789" t="s">
        <v>5917</v>
      </c>
      <c r="P1789" t="s">
        <v>5925</v>
      </c>
      <c r="Q1789" t="s">
        <v>5926</v>
      </c>
      <c r="R1789">
        <v>46000</v>
      </c>
      <c r="S1789">
        <v>56000</v>
      </c>
      <c r="T1789">
        <v>0.17860000000000001</v>
      </c>
      <c r="U1789" t="s">
        <v>5920</v>
      </c>
      <c r="V1789">
        <v>12</v>
      </c>
      <c r="W1789" s="1">
        <v>44847</v>
      </c>
      <c r="X1789" t="s">
        <v>5894</v>
      </c>
      <c r="Y1789">
        <v>224</v>
      </c>
      <c r="Z1789">
        <v>96</v>
      </c>
      <c r="AA1789">
        <v>304</v>
      </c>
      <c r="AB1789">
        <v>54</v>
      </c>
      <c r="AC1789">
        <v>10</v>
      </c>
      <c r="AD1789">
        <v>2484000</v>
      </c>
      <c r="AE1789" t="s">
        <v>6025</v>
      </c>
      <c r="AF1789" s="1">
        <v>46203</v>
      </c>
      <c r="AG1789" t="s">
        <v>6230</v>
      </c>
      <c r="AH1789" t="s">
        <v>6027</v>
      </c>
      <c r="AI1789" t="s">
        <v>6028</v>
      </c>
      <c r="AJ1789" t="s">
        <v>6924</v>
      </c>
      <c r="AK1789">
        <v>224000</v>
      </c>
      <c r="AL1789">
        <v>784</v>
      </c>
      <c r="AM1789">
        <v>223216</v>
      </c>
      <c r="AN1789">
        <v>184000</v>
      </c>
      <c r="AO1789">
        <v>39216</v>
      </c>
      <c r="AP1789">
        <v>0.1757</v>
      </c>
    </row>
    <row r="1790" spans="1:42" hidden="1" x14ac:dyDescent="0.35">
      <c r="A1790" t="s">
        <v>2648</v>
      </c>
      <c r="B1790" s="1">
        <v>45634</v>
      </c>
      <c r="C1790" t="s">
        <v>2649</v>
      </c>
      <c r="D1790" t="s">
        <v>70</v>
      </c>
      <c r="E1790">
        <v>1</v>
      </c>
      <c r="F1790" t="s">
        <v>30</v>
      </c>
      <c r="G1790" t="s">
        <v>16</v>
      </c>
      <c r="H1790" t="s">
        <v>17</v>
      </c>
      <c r="I1790" t="s">
        <v>26</v>
      </c>
      <c r="J1790" t="s">
        <v>155</v>
      </c>
      <c r="K1790">
        <v>2024</v>
      </c>
      <c r="L1790" t="s">
        <v>51</v>
      </c>
      <c r="M1790" t="s">
        <v>5970</v>
      </c>
      <c r="N1790" t="s">
        <v>5949</v>
      </c>
      <c r="O1790" t="s">
        <v>5971</v>
      </c>
      <c r="P1790" t="s">
        <v>5922</v>
      </c>
      <c r="Q1790" t="s">
        <v>5972</v>
      </c>
      <c r="R1790">
        <v>9500</v>
      </c>
      <c r="S1790">
        <v>12000</v>
      </c>
      <c r="T1790">
        <v>0.20830000000000001</v>
      </c>
      <c r="U1790" t="s">
        <v>5920</v>
      </c>
      <c r="V1790">
        <v>12</v>
      </c>
      <c r="W1790" s="1">
        <v>44840</v>
      </c>
      <c r="X1790" t="s">
        <v>5894</v>
      </c>
      <c r="Y1790">
        <v>160</v>
      </c>
      <c r="Z1790">
        <v>82</v>
      </c>
      <c r="AA1790">
        <v>171</v>
      </c>
      <c r="AB1790">
        <v>27</v>
      </c>
      <c r="AC1790">
        <v>10</v>
      </c>
      <c r="AD1790">
        <v>256500</v>
      </c>
      <c r="AE1790" t="s">
        <v>6025</v>
      </c>
      <c r="AF1790" s="1">
        <v>46203</v>
      </c>
      <c r="AG1790" t="s">
        <v>6824</v>
      </c>
      <c r="AH1790" t="s">
        <v>6027</v>
      </c>
      <c r="AI1790" t="s">
        <v>6028</v>
      </c>
      <c r="AJ1790" t="s">
        <v>6925</v>
      </c>
      <c r="AK1790">
        <v>12000</v>
      </c>
      <c r="AL1790">
        <v>1131.5999999999999</v>
      </c>
      <c r="AM1790">
        <v>10868.4</v>
      </c>
      <c r="AN1790">
        <v>9500</v>
      </c>
      <c r="AO1790">
        <v>1368.4</v>
      </c>
      <c r="AP1790">
        <v>0.12590000000000001</v>
      </c>
    </row>
    <row r="1791" spans="1:42" hidden="1" x14ac:dyDescent="0.35">
      <c r="A1791" t="s">
        <v>2650</v>
      </c>
      <c r="B1791" s="1">
        <v>45472</v>
      </c>
      <c r="C1791" t="s">
        <v>543</v>
      </c>
      <c r="D1791" t="s">
        <v>82</v>
      </c>
      <c r="E1791">
        <v>2</v>
      </c>
      <c r="F1791" t="s">
        <v>30</v>
      </c>
      <c r="G1791" t="s">
        <v>67</v>
      </c>
      <c r="H1791" t="s">
        <v>17</v>
      </c>
      <c r="I1791" t="s">
        <v>43</v>
      </c>
      <c r="J1791" t="s">
        <v>34</v>
      </c>
      <c r="K1791">
        <v>2024</v>
      </c>
      <c r="L1791" t="s">
        <v>35</v>
      </c>
      <c r="M1791" t="s">
        <v>5895</v>
      </c>
      <c r="N1791" t="s">
        <v>5889</v>
      </c>
      <c r="O1791" t="s">
        <v>5890</v>
      </c>
      <c r="P1791" t="s">
        <v>5891</v>
      </c>
      <c r="Q1791" t="s">
        <v>5896</v>
      </c>
      <c r="R1791">
        <v>78000</v>
      </c>
      <c r="S1791">
        <v>95000</v>
      </c>
      <c r="T1791">
        <v>0.1789</v>
      </c>
      <c r="U1791" t="s">
        <v>5893</v>
      </c>
      <c r="V1791">
        <v>12</v>
      </c>
      <c r="W1791" s="1">
        <v>45187</v>
      </c>
      <c r="X1791" t="s">
        <v>5894</v>
      </c>
      <c r="Y1791">
        <v>351</v>
      </c>
      <c r="Z1791">
        <v>112</v>
      </c>
      <c r="AA1791">
        <v>335</v>
      </c>
      <c r="AB1791">
        <v>32</v>
      </c>
      <c r="AC1791">
        <v>10</v>
      </c>
      <c r="AD1791">
        <v>2496000</v>
      </c>
      <c r="AE1791" t="s">
        <v>6025</v>
      </c>
      <c r="AF1791" s="1">
        <v>46203</v>
      </c>
      <c r="AG1791" t="s">
        <v>6329</v>
      </c>
      <c r="AH1791" t="s">
        <v>6035</v>
      </c>
      <c r="AI1791" t="s">
        <v>6028</v>
      </c>
      <c r="AJ1791" t="s">
        <v>6924</v>
      </c>
      <c r="AK1791">
        <v>190000</v>
      </c>
      <c r="AL1791">
        <v>22952</v>
      </c>
      <c r="AM1791">
        <v>167048</v>
      </c>
      <c r="AN1791">
        <v>156000</v>
      </c>
      <c r="AO1791">
        <v>11048</v>
      </c>
      <c r="AP1791">
        <v>6.6100000000000006E-2</v>
      </c>
    </row>
    <row r="1792" spans="1:42" hidden="1" x14ac:dyDescent="0.35">
      <c r="A1792" t="s">
        <v>2651</v>
      </c>
      <c r="B1792" s="1">
        <v>45545</v>
      </c>
      <c r="C1792" t="s">
        <v>1702</v>
      </c>
      <c r="D1792" t="s">
        <v>115</v>
      </c>
      <c r="E1792">
        <v>1</v>
      </c>
      <c r="F1792" t="s">
        <v>30</v>
      </c>
      <c r="G1792" t="s">
        <v>16</v>
      </c>
      <c r="H1792" t="s">
        <v>17</v>
      </c>
      <c r="I1792" t="s">
        <v>43</v>
      </c>
      <c r="J1792" t="s">
        <v>109</v>
      </c>
      <c r="K1792">
        <v>2024</v>
      </c>
      <c r="L1792" t="s">
        <v>60</v>
      </c>
      <c r="M1792" t="s">
        <v>5988</v>
      </c>
      <c r="N1792" t="s">
        <v>5989</v>
      </c>
      <c r="O1792" t="s">
        <v>5990</v>
      </c>
      <c r="P1792" t="s">
        <v>5907</v>
      </c>
      <c r="Q1792" t="s">
        <v>5991</v>
      </c>
      <c r="R1792">
        <v>1600</v>
      </c>
      <c r="S1792">
        <v>2200</v>
      </c>
      <c r="T1792">
        <v>0.2727</v>
      </c>
      <c r="U1792" t="s">
        <v>5909</v>
      </c>
      <c r="V1792">
        <v>6</v>
      </c>
      <c r="W1792" s="1">
        <v>45040</v>
      </c>
      <c r="X1792" t="s">
        <v>5894</v>
      </c>
      <c r="Y1792">
        <v>84</v>
      </c>
      <c r="Z1792">
        <v>117</v>
      </c>
      <c r="AA1792">
        <v>174</v>
      </c>
      <c r="AB1792">
        <v>47</v>
      </c>
      <c r="AC1792">
        <v>10</v>
      </c>
      <c r="AD1792">
        <v>75200</v>
      </c>
      <c r="AE1792" t="s">
        <v>6025</v>
      </c>
      <c r="AF1792" s="1">
        <v>46203</v>
      </c>
      <c r="AG1792" t="s">
        <v>6627</v>
      </c>
      <c r="AH1792" t="s">
        <v>6027</v>
      </c>
      <c r="AI1792" t="s">
        <v>6028</v>
      </c>
      <c r="AJ1792" t="s">
        <v>6925</v>
      </c>
      <c r="AK1792">
        <v>2200</v>
      </c>
      <c r="AL1792">
        <v>199.32</v>
      </c>
      <c r="AM1792">
        <v>2000.68</v>
      </c>
      <c r="AN1792">
        <v>1600</v>
      </c>
      <c r="AO1792">
        <v>400.68</v>
      </c>
      <c r="AP1792">
        <v>0.20030000000000001</v>
      </c>
    </row>
    <row r="1793" spans="1:42" hidden="1" x14ac:dyDescent="0.35">
      <c r="A1793" t="s">
        <v>2652</v>
      </c>
      <c r="B1793" s="1">
        <v>45627</v>
      </c>
      <c r="C1793" t="s">
        <v>316</v>
      </c>
      <c r="D1793" t="s">
        <v>95</v>
      </c>
      <c r="E1793">
        <v>1</v>
      </c>
      <c r="F1793" t="s">
        <v>48</v>
      </c>
      <c r="G1793" t="s">
        <v>16</v>
      </c>
      <c r="H1793" t="s">
        <v>25</v>
      </c>
      <c r="I1793" t="s">
        <v>43</v>
      </c>
      <c r="J1793" t="s">
        <v>155</v>
      </c>
      <c r="K1793">
        <v>2024</v>
      </c>
      <c r="L1793" t="s">
        <v>51</v>
      </c>
      <c r="M1793" t="s">
        <v>5948</v>
      </c>
      <c r="N1793" t="s">
        <v>5949</v>
      </c>
      <c r="O1793" t="s">
        <v>5950</v>
      </c>
      <c r="P1793" t="s">
        <v>5951</v>
      </c>
      <c r="Q1793" t="s">
        <v>5952</v>
      </c>
      <c r="R1793">
        <v>2900</v>
      </c>
      <c r="S1793">
        <v>3800</v>
      </c>
      <c r="T1793">
        <v>0.23680000000000001</v>
      </c>
      <c r="U1793" t="s">
        <v>5940</v>
      </c>
      <c r="V1793">
        <v>12</v>
      </c>
      <c r="W1793" s="1">
        <v>45359</v>
      </c>
      <c r="X1793" t="s">
        <v>5894</v>
      </c>
      <c r="Y1793">
        <v>220</v>
      </c>
      <c r="Z1793">
        <v>49</v>
      </c>
      <c r="AA1793">
        <v>227</v>
      </c>
      <c r="AB1793">
        <v>23</v>
      </c>
      <c r="AC1793">
        <v>10</v>
      </c>
      <c r="AD1793">
        <v>66700</v>
      </c>
      <c r="AE1793" t="s">
        <v>6025</v>
      </c>
      <c r="AF1793" s="1">
        <v>46203</v>
      </c>
      <c r="AG1793" t="s">
        <v>6203</v>
      </c>
      <c r="AH1793" t="s">
        <v>6035</v>
      </c>
      <c r="AI1793" t="s">
        <v>6028</v>
      </c>
      <c r="AJ1793" t="s">
        <v>6925</v>
      </c>
      <c r="AK1793">
        <v>3800</v>
      </c>
      <c r="AL1793">
        <v>451.44</v>
      </c>
      <c r="AM1793">
        <v>3348.56</v>
      </c>
      <c r="AN1793">
        <v>2900</v>
      </c>
      <c r="AO1793">
        <v>448.56</v>
      </c>
      <c r="AP1793">
        <v>0.13400000000000001</v>
      </c>
    </row>
    <row r="1794" spans="1:42" hidden="1" x14ac:dyDescent="0.35">
      <c r="A1794" t="s">
        <v>2653</v>
      </c>
      <c r="B1794" s="1">
        <v>45336</v>
      </c>
      <c r="C1794" t="s">
        <v>244</v>
      </c>
      <c r="D1794" t="s">
        <v>180</v>
      </c>
      <c r="E1794">
        <v>1</v>
      </c>
      <c r="F1794" t="s">
        <v>30</v>
      </c>
      <c r="G1794" t="s">
        <v>31</v>
      </c>
      <c r="H1794" t="s">
        <v>25</v>
      </c>
      <c r="I1794" t="s">
        <v>33</v>
      </c>
      <c r="J1794" t="s">
        <v>19</v>
      </c>
      <c r="K1794">
        <v>2024</v>
      </c>
      <c r="L1794" t="s">
        <v>20</v>
      </c>
      <c r="M1794" t="s">
        <v>5956</v>
      </c>
      <c r="N1794" t="s">
        <v>5949</v>
      </c>
      <c r="O1794" t="s">
        <v>5957</v>
      </c>
      <c r="P1794" t="s">
        <v>5958</v>
      </c>
      <c r="Q1794" t="s">
        <v>5959</v>
      </c>
      <c r="R1794">
        <v>3100</v>
      </c>
      <c r="S1794">
        <v>4200</v>
      </c>
      <c r="T1794">
        <v>0.26190000000000002</v>
      </c>
      <c r="U1794" t="s">
        <v>5909</v>
      </c>
      <c r="V1794">
        <v>12</v>
      </c>
      <c r="W1794" s="1">
        <v>45029</v>
      </c>
      <c r="X1794" t="s">
        <v>5894</v>
      </c>
      <c r="Y1794">
        <v>165</v>
      </c>
      <c r="Z1794">
        <v>119</v>
      </c>
      <c r="AA1794">
        <v>218</v>
      </c>
      <c r="AB1794">
        <v>22</v>
      </c>
      <c r="AC1794">
        <v>10</v>
      </c>
      <c r="AD1794">
        <v>68200</v>
      </c>
      <c r="AE1794" t="s">
        <v>6025</v>
      </c>
      <c r="AF1794" s="1">
        <v>46203</v>
      </c>
      <c r="AG1794" t="s">
        <v>6147</v>
      </c>
      <c r="AH1794" t="s">
        <v>6035</v>
      </c>
      <c r="AI1794" t="s">
        <v>6028</v>
      </c>
      <c r="AJ1794" t="s">
        <v>6924</v>
      </c>
      <c r="AK1794">
        <v>4200</v>
      </c>
      <c r="AL1794">
        <v>571.20000000000005</v>
      </c>
      <c r="AM1794">
        <v>3628.8</v>
      </c>
      <c r="AN1794">
        <v>3100</v>
      </c>
      <c r="AO1794">
        <v>528.79999999999995</v>
      </c>
      <c r="AP1794">
        <v>0.1457</v>
      </c>
    </row>
    <row r="1795" spans="1:42" hidden="1" x14ac:dyDescent="0.35">
      <c r="A1795" t="s">
        <v>2654</v>
      </c>
      <c r="B1795" s="1">
        <v>45538</v>
      </c>
      <c r="C1795" t="s">
        <v>654</v>
      </c>
      <c r="D1795" t="s">
        <v>137</v>
      </c>
      <c r="E1795">
        <v>3</v>
      </c>
      <c r="F1795" t="s">
        <v>48</v>
      </c>
      <c r="G1795" t="s">
        <v>71</v>
      </c>
      <c r="H1795" t="s">
        <v>25</v>
      </c>
      <c r="I1795" t="s">
        <v>26</v>
      </c>
      <c r="J1795" t="s">
        <v>109</v>
      </c>
      <c r="K1795">
        <v>2024</v>
      </c>
      <c r="L1795" t="s">
        <v>60</v>
      </c>
      <c r="M1795" t="s">
        <v>5930</v>
      </c>
      <c r="N1795" t="s">
        <v>5931</v>
      </c>
      <c r="O1795" t="s">
        <v>5932</v>
      </c>
      <c r="P1795" t="s">
        <v>5891</v>
      </c>
      <c r="Q1795" t="s">
        <v>5933</v>
      </c>
      <c r="R1795">
        <v>14800</v>
      </c>
      <c r="S1795">
        <v>18500</v>
      </c>
      <c r="T1795">
        <v>0.2</v>
      </c>
      <c r="U1795" t="s">
        <v>5893</v>
      </c>
      <c r="V1795">
        <v>12</v>
      </c>
      <c r="W1795" s="1">
        <v>45474</v>
      </c>
      <c r="X1795" t="s">
        <v>5894</v>
      </c>
      <c r="Y1795">
        <v>213</v>
      </c>
      <c r="Z1795">
        <v>93</v>
      </c>
      <c r="AA1795">
        <v>278</v>
      </c>
      <c r="AB1795">
        <v>42</v>
      </c>
      <c r="AC1795">
        <v>10</v>
      </c>
      <c r="AD1795">
        <v>621600</v>
      </c>
      <c r="AE1795" t="s">
        <v>6025</v>
      </c>
      <c r="AF1795" s="1">
        <v>46203</v>
      </c>
      <c r="AG1795" t="s">
        <v>6333</v>
      </c>
      <c r="AH1795" t="s">
        <v>6035</v>
      </c>
      <c r="AI1795" t="s">
        <v>6028</v>
      </c>
      <c r="AJ1795" t="s">
        <v>6925</v>
      </c>
      <c r="AK1795">
        <v>55500</v>
      </c>
      <c r="AL1795">
        <v>7525.8</v>
      </c>
      <c r="AM1795">
        <v>47974.2</v>
      </c>
      <c r="AN1795">
        <v>44400</v>
      </c>
      <c r="AO1795">
        <v>3574.2</v>
      </c>
      <c r="AP1795">
        <v>7.4499999999999997E-2</v>
      </c>
    </row>
    <row r="1796" spans="1:42" hidden="1" x14ac:dyDescent="0.35">
      <c r="A1796" t="s">
        <v>2655</v>
      </c>
      <c r="B1796" s="1">
        <v>45593</v>
      </c>
      <c r="C1796" t="s">
        <v>307</v>
      </c>
      <c r="D1796" t="s">
        <v>87</v>
      </c>
      <c r="E1796">
        <v>1</v>
      </c>
      <c r="F1796" t="s">
        <v>24</v>
      </c>
      <c r="G1796" t="s">
        <v>16</v>
      </c>
      <c r="H1796" t="s">
        <v>25</v>
      </c>
      <c r="I1796" t="s">
        <v>33</v>
      </c>
      <c r="J1796" t="s">
        <v>55</v>
      </c>
      <c r="K1796">
        <v>2024</v>
      </c>
      <c r="L1796" t="s">
        <v>51</v>
      </c>
      <c r="M1796" t="s">
        <v>5924</v>
      </c>
      <c r="N1796" t="s">
        <v>5913</v>
      </c>
      <c r="O1796" t="s">
        <v>5917</v>
      </c>
      <c r="P1796" t="s">
        <v>5925</v>
      </c>
      <c r="Q1796" t="s">
        <v>5926</v>
      </c>
      <c r="R1796">
        <v>46000</v>
      </c>
      <c r="S1796">
        <v>56000</v>
      </c>
      <c r="T1796">
        <v>0.17860000000000001</v>
      </c>
      <c r="U1796" t="s">
        <v>5920</v>
      </c>
      <c r="V1796">
        <v>12</v>
      </c>
      <c r="W1796" s="1">
        <v>44847</v>
      </c>
      <c r="X1796" t="s">
        <v>5894</v>
      </c>
      <c r="Y1796">
        <v>224</v>
      </c>
      <c r="Z1796">
        <v>96</v>
      </c>
      <c r="AA1796">
        <v>304</v>
      </c>
      <c r="AB1796">
        <v>54</v>
      </c>
      <c r="AC1796">
        <v>10</v>
      </c>
      <c r="AD1796">
        <v>2484000</v>
      </c>
      <c r="AE1796" t="s">
        <v>6025</v>
      </c>
      <c r="AF1796" s="1">
        <v>46203</v>
      </c>
      <c r="AG1796" t="s">
        <v>6195</v>
      </c>
      <c r="AH1796" t="s">
        <v>6027</v>
      </c>
      <c r="AI1796" t="s">
        <v>6028</v>
      </c>
      <c r="AJ1796" t="s">
        <v>6925</v>
      </c>
      <c r="AK1796">
        <v>56000</v>
      </c>
      <c r="AL1796">
        <v>5152</v>
      </c>
      <c r="AM1796">
        <v>50848</v>
      </c>
      <c r="AN1796">
        <v>46000</v>
      </c>
      <c r="AO1796">
        <v>4848</v>
      </c>
      <c r="AP1796">
        <v>9.5299999999999996E-2</v>
      </c>
    </row>
    <row r="1797" spans="1:42" hidden="1" x14ac:dyDescent="0.35">
      <c r="A1797" t="s">
        <v>2656</v>
      </c>
      <c r="B1797" s="1">
        <v>45621</v>
      </c>
      <c r="C1797" t="s">
        <v>1139</v>
      </c>
      <c r="D1797" t="s">
        <v>221</v>
      </c>
      <c r="E1797">
        <v>1</v>
      </c>
      <c r="F1797" t="s">
        <v>24</v>
      </c>
      <c r="G1797" t="s">
        <v>67</v>
      </c>
      <c r="H1797" t="s">
        <v>25</v>
      </c>
      <c r="I1797" t="s">
        <v>43</v>
      </c>
      <c r="J1797" t="s">
        <v>50</v>
      </c>
      <c r="K1797">
        <v>2024</v>
      </c>
      <c r="L1797" t="s">
        <v>51</v>
      </c>
      <c r="M1797" t="s">
        <v>5966</v>
      </c>
      <c r="N1797" t="s">
        <v>5967</v>
      </c>
      <c r="O1797" t="s">
        <v>5968</v>
      </c>
      <c r="P1797" t="s">
        <v>5899</v>
      </c>
      <c r="Q1797" t="s">
        <v>5969</v>
      </c>
      <c r="R1797">
        <v>11500</v>
      </c>
      <c r="S1797">
        <v>14500</v>
      </c>
      <c r="T1797">
        <v>0.2069</v>
      </c>
      <c r="U1797" t="s">
        <v>5901</v>
      </c>
      <c r="V1797">
        <v>12</v>
      </c>
      <c r="W1797" s="1">
        <v>44903</v>
      </c>
      <c r="X1797" t="s">
        <v>5894</v>
      </c>
      <c r="Y1797">
        <v>217</v>
      </c>
      <c r="Z1797">
        <v>53</v>
      </c>
      <c r="AA1797">
        <v>253</v>
      </c>
      <c r="AB1797">
        <v>61</v>
      </c>
      <c r="AC1797">
        <v>10</v>
      </c>
      <c r="AD1797">
        <v>701500</v>
      </c>
      <c r="AE1797" t="s">
        <v>6025</v>
      </c>
      <c r="AF1797" s="1">
        <v>46203</v>
      </c>
      <c r="AG1797" t="s">
        <v>6393</v>
      </c>
      <c r="AH1797" t="s">
        <v>6027</v>
      </c>
      <c r="AI1797" t="s">
        <v>6028</v>
      </c>
      <c r="AJ1797" t="s">
        <v>6925</v>
      </c>
      <c r="AK1797">
        <v>14500</v>
      </c>
      <c r="AL1797">
        <v>1073</v>
      </c>
      <c r="AM1797">
        <v>13427</v>
      </c>
      <c r="AN1797">
        <v>11500</v>
      </c>
      <c r="AO1797">
        <v>1927</v>
      </c>
      <c r="AP1797">
        <v>0.14349999999999999</v>
      </c>
    </row>
    <row r="1798" spans="1:42" hidden="1" x14ac:dyDescent="0.35">
      <c r="A1798" t="s">
        <v>2657</v>
      </c>
      <c r="B1798" s="1">
        <v>45654</v>
      </c>
      <c r="C1798" t="s">
        <v>2153</v>
      </c>
      <c r="D1798" t="s">
        <v>82</v>
      </c>
      <c r="E1798">
        <v>2</v>
      </c>
      <c r="F1798" t="s">
        <v>48</v>
      </c>
      <c r="G1798" t="s">
        <v>16</v>
      </c>
      <c r="H1798" t="s">
        <v>17</v>
      </c>
      <c r="I1798" t="s">
        <v>26</v>
      </c>
      <c r="J1798" t="s">
        <v>155</v>
      </c>
      <c r="K1798">
        <v>2024</v>
      </c>
      <c r="L1798" t="s">
        <v>51</v>
      </c>
      <c r="M1798" t="s">
        <v>5895</v>
      </c>
      <c r="N1798" t="s">
        <v>5889</v>
      </c>
      <c r="O1798" t="s">
        <v>5890</v>
      </c>
      <c r="P1798" t="s">
        <v>5891</v>
      </c>
      <c r="Q1798" t="s">
        <v>5896</v>
      </c>
      <c r="R1798">
        <v>78000</v>
      </c>
      <c r="S1798">
        <v>95000</v>
      </c>
      <c r="T1798">
        <v>0.1789</v>
      </c>
      <c r="U1798" t="s">
        <v>5893</v>
      </c>
      <c r="V1798">
        <v>12</v>
      </c>
      <c r="W1798" s="1">
        <v>45187</v>
      </c>
      <c r="X1798" t="s">
        <v>5894</v>
      </c>
      <c r="Y1798">
        <v>351</v>
      </c>
      <c r="Z1798">
        <v>112</v>
      </c>
      <c r="AA1798">
        <v>335</v>
      </c>
      <c r="AB1798">
        <v>32</v>
      </c>
      <c r="AC1798">
        <v>10</v>
      </c>
      <c r="AD1798">
        <v>2496000</v>
      </c>
      <c r="AE1798" t="s">
        <v>6025</v>
      </c>
      <c r="AF1798" s="1">
        <v>46203</v>
      </c>
      <c r="AG1798" t="s">
        <v>6741</v>
      </c>
      <c r="AH1798" t="s">
        <v>6035</v>
      </c>
      <c r="AI1798" t="s">
        <v>6028</v>
      </c>
      <c r="AJ1798" t="s">
        <v>6925</v>
      </c>
      <c r="AK1798">
        <v>190000</v>
      </c>
      <c r="AL1798">
        <v>2698</v>
      </c>
      <c r="AM1798">
        <v>187302</v>
      </c>
      <c r="AN1798">
        <v>156000</v>
      </c>
      <c r="AO1798">
        <v>31302</v>
      </c>
      <c r="AP1798">
        <v>0.1671</v>
      </c>
    </row>
    <row r="1799" spans="1:42" hidden="1" x14ac:dyDescent="0.35">
      <c r="A1799" t="s">
        <v>2658</v>
      </c>
      <c r="B1799" s="1">
        <v>45521</v>
      </c>
      <c r="C1799" t="s">
        <v>633</v>
      </c>
      <c r="D1799" t="s">
        <v>87</v>
      </c>
      <c r="E1799">
        <v>1</v>
      </c>
      <c r="F1799" t="s">
        <v>128</v>
      </c>
      <c r="G1799" t="s">
        <v>67</v>
      </c>
      <c r="H1799" t="s">
        <v>32</v>
      </c>
      <c r="I1799" t="s">
        <v>18</v>
      </c>
      <c r="J1799" t="s">
        <v>59</v>
      </c>
      <c r="K1799">
        <v>2024</v>
      </c>
      <c r="L1799" t="s">
        <v>60</v>
      </c>
      <c r="M1799" t="s">
        <v>5924</v>
      </c>
      <c r="N1799" t="s">
        <v>5913</v>
      </c>
      <c r="O1799" t="s">
        <v>5917</v>
      </c>
      <c r="P1799" t="s">
        <v>5925</v>
      </c>
      <c r="Q1799" t="s">
        <v>5926</v>
      </c>
      <c r="R1799">
        <v>46000</v>
      </c>
      <c r="S1799">
        <v>56000</v>
      </c>
      <c r="T1799">
        <v>0.17860000000000001</v>
      </c>
      <c r="U1799" t="s">
        <v>5920</v>
      </c>
      <c r="V1799">
        <v>12</v>
      </c>
      <c r="W1799" s="1">
        <v>44847</v>
      </c>
      <c r="X1799" t="s">
        <v>5894</v>
      </c>
      <c r="Y1799">
        <v>224</v>
      </c>
      <c r="Z1799">
        <v>96</v>
      </c>
      <c r="AA1799">
        <v>304</v>
      </c>
      <c r="AB1799">
        <v>54</v>
      </c>
      <c r="AC1799">
        <v>10</v>
      </c>
      <c r="AD1799">
        <v>2484000</v>
      </c>
      <c r="AE1799" t="s">
        <v>6025</v>
      </c>
      <c r="AF1799" s="1">
        <v>46203</v>
      </c>
      <c r="AG1799" t="s">
        <v>6349</v>
      </c>
      <c r="AH1799" t="s">
        <v>6035</v>
      </c>
      <c r="AI1799" t="s">
        <v>6028</v>
      </c>
      <c r="AJ1799" t="s">
        <v>6925</v>
      </c>
      <c r="AK1799">
        <v>56000</v>
      </c>
      <c r="AL1799">
        <v>212.8</v>
      </c>
      <c r="AM1799">
        <v>55787.199999999997</v>
      </c>
      <c r="AN1799">
        <v>46000</v>
      </c>
      <c r="AO1799">
        <v>9787.2000000000007</v>
      </c>
      <c r="AP1799">
        <v>0.1754</v>
      </c>
    </row>
    <row r="1800" spans="1:42" x14ac:dyDescent="0.35">
      <c r="A1800" t="s">
        <v>2659</v>
      </c>
      <c r="B1800" s="1">
        <v>45402</v>
      </c>
      <c r="C1800" t="s">
        <v>122</v>
      </c>
      <c r="D1800" t="s">
        <v>195</v>
      </c>
      <c r="E1800">
        <v>1</v>
      </c>
      <c r="F1800" t="s">
        <v>24</v>
      </c>
      <c r="G1800" t="s">
        <v>31</v>
      </c>
      <c r="H1800" t="s">
        <v>32</v>
      </c>
      <c r="I1800" t="s">
        <v>18</v>
      </c>
      <c r="J1800" t="s">
        <v>44</v>
      </c>
      <c r="K1800">
        <v>2024</v>
      </c>
      <c r="L1800" t="s">
        <v>35</v>
      </c>
      <c r="M1800" t="s">
        <v>5912</v>
      </c>
      <c r="N1800" t="s">
        <v>5913</v>
      </c>
      <c r="O1800" t="s">
        <v>5914</v>
      </c>
      <c r="P1800" t="s">
        <v>5891</v>
      </c>
      <c r="Q1800" t="s">
        <v>5915</v>
      </c>
      <c r="R1800">
        <v>125000</v>
      </c>
      <c r="S1800">
        <v>148000</v>
      </c>
      <c r="T1800">
        <v>0.15540000000000001</v>
      </c>
      <c r="U1800" t="s">
        <v>5893</v>
      </c>
      <c r="V1800">
        <v>12</v>
      </c>
      <c r="W1800" s="1">
        <v>44787</v>
      </c>
      <c r="X1800" t="s">
        <v>5894</v>
      </c>
      <c r="Y1800">
        <v>168</v>
      </c>
      <c r="Z1800">
        <v>62</v>
      </c>
      <c r="AA1800">
        <v>271</v>
      </c>
      <c r="AB1800">
        <v>0</v>
      </c>
      <c r="AC1800">
        <v>10</v>
      </c>
      <c r="AD1800">
        <v>0</v>
      </c>
      <c r="AE1800" t="s">
        <v>6029</v>
      </c>
      <c r="AF1800" s="1">
        <v>46203</v>
      </c>
      <c r="AG1800" t="s">
        <v>6062</v>
      </c>
      <c r="AH1800" t="s">
        <v>6027</v>
      </c>
      <c r="AI1800" t="s">
        <v>6028</v>
      </c>
      <c r="AJ1800" t="s">
        <v>6924</v>
      </c>
      <c r="AK1800">
        <v>148000</v>
      </c>
      <c r="AL1800">
        <v>18085.599999999999</v>
      </c>
      <c r="AM1800">
        <v>129914.4</v>
      </c>
      <c r="AN1800">
        <v>125000</v>
      </c>
      <c r="AO1800">
        <v>4914.3999999999996</v>
      </c>
      <c r="AP1800">
        <v>3.78E-2</v>
      </c>
    </row>
    <row r="1801" spans="1:42" hidden="1" x14ac:dyDescent="0.35">
      <c r="A1801" t="s">
        <v>2660</v>
      </c>
      <c r="B1801" s="1">
        <v>45593</v>
      </c>
      <c r="C1801" t="s">
        <v>1082</v>
      </c>
      <c r="D1801" t="s">
        <v>188</v>
      </c>
      <c r="E1801">
        <v>2</v>
      </c>
      <c r="F1801" t="s">
        <v>48</v>
      </c>
      <c r="G1801" t="s">
        <v>16</v>
      </c>
      <c r="H1801" t="s">
        <v>32</v>
      </c>
      <c r="I1801" t="s">
        <v>43</v>
      </c>
      <c r="J1801" t="s">
        <v>55</v>
      </c>
      <c r="K1801">
        <v>2024</v>
      </c>
      <c r="L1801" t="s">
        <v>51</v>
      </c>
      <c r="M1801" t="s">
        <v>5936</v>
      </c>
      <c r="N1801" t="s">
        <v>5931</v>
      </c>
      <c r="O1801" t="s">
        <v>5937</v>
      </c>
      <c r="P1801" t="s">
        <v>5938</v>
      </c>
      <c r="Q1801" t="s">
        <v>5939</v>
      </c>
      <c r="R1801">
        <v>3400</v>
      </c>
      <c r="S1801">
        <v>4500</v>
      </c>
      <c r="T1801">
        <v>0.24440000000000001</v>
      </c>
      <c r="U1801" t="s">
        <v>5940</v>
      </c>
      <c r="V1801">
        <v>6</v>
      </c>
      <c r="W1801" s="1">
        <v>45061</v>
      </c>
      <c r="X1801" t="s">
        <v>5894</v>
      </c>
      <c r="Y1801">
        <v>200</v>
      </c>
      <c r="Z1801">
        <v>91</v>
      </c>
      <c r="AA1801">
        <v>223</v>
      </c>
      <c r="AB1801">
        <v>18</v>
      </c>
      <c r="AC1801">
        <v>10</v>
      </c>
      <c r="AD1801">
        <v>61200</v>
      </c>
      <c r="AE1801" t="s">
        <v>6025</v>
      </c>
      <c r="AF1801" s="1">
        <v>46203</v>
      </c>
      <c r="AG1801" t="s">
        <v>6270</v>
      </c>
      <c r="AH1801" t="s">
        <v>6027</v>
      </c>
      <c r="AI1801" t="s">
        <v>6028</v>
      </c>
      <c r="AJ1801" t="s">
        <v>6925</v>
      </c>
      <c r="AK1801">
        <v>9000</v>
      </c>
      <c r="AL1801">
        <v>1315.8</v>
      </c>
      <c r="AM1801">
        <v>7684.2</v>
      </c>
      <c r="AN1801">
        <v>6800</v>
      </c>
      <c r="AO1801">
        <v>884.2</v>
      </c>
      <c r="AP1801">
        <v>0.11509999999999999</v>
      </c>
    </row>
    <row r="1802" spans="1:42" hidden="1" x14ac:dyDescent="0.35">
      <c r="A1802" t="s">
        <v>2661</v>
      </c>
      <c r="B1802" s="1">
        <v>45551</v>
      </c>
      <c r="C1802" t="s">
        <v>697</v>
      </c>
      <c r="D1802" t="s">
        <v>200</v>
      </c>
      <c r="E1802">
        <v>1</v>
      </c>
      <c r="F1802" t="s">
        <v>66</v>
      </c>
      <c r="G1802" t="s">
        <v>16</v>
      </c>
      <c r="H1802" t="s">
        <v>25</v>
      </c>
      <c r="I1802" t="s">
        <v>18</v>
      </c>
      <c r="J1802" t="s">
        <v>109</v>
      </c>
      <c r="K1802">
        <v>2024</v>
      </c>
      <c r="L1802" t="s">
        <v>60</v>
      </c>
      <c r="M1802" t="s">
        <v>5960</v>
      </c>
      <c r="N1802" t="s">
        <v>5949</v>
      </c>
      <c r="O1802" t="s">
        <v>5961</v>
      </c>
      <c r="P1802" t="s">
        <v>5951</v>
      </c>
      <c r="Q1802" t="s">
        <v>5962</v>
      </c>
      <c r="R1802">
        <v>2100</v>
      </c>
      <c r="S1802">
        <v>2800</v>
      </c>
      <c r="T1802">
        <v>0.25</v>
      </c>
      <c r="U1802" t="s">
        <v>5940</v>
      </c>
      <c r="V1802">
        <v>12</v>
      </c>
      <c r="W1802" s="1">
        <v>45378</v>
      </c>
      <c r="X1802" t="s">
        <v>5894</v>
      </c>
      <c r="Y1802">
        <v>198</v>
      </c>
      <c r="Z1802">
        <v>79</v>
      </c>
      <c r="AA1802">
        <v>243</v>
      </c>
      <c r="AB1802">
        <v>87</v>
      </c>
      <c r="AC1802">
        <v>10</v>
      </c>
      <c r="AD1802">
        <v>182700</v>
      </c>
      <c r="AE1802" t="s">
        <v>6025</v>
      </c>
      <c r="AF1802" s="1">
        <v>46203</v>
      </c>
      <c r="AG1802" t="s">
        <v>6370</v>
      </c>
      <c r="AH1802" t="s">
        <v>6035</v>
      </c>
      <c r="AI1802" t="s">
        <v>6028</v>
      </c>
      <c r="AJ1802" t="s">
        <v>6925</v>
      </c>
      <c r="AK1802">
        <v>2800</v>
      </c>
      <c r="AL1802">
        <v>241.36</v>
      </c>
      <c r="AM1802">
        <v>2558.64</v>
      </c>
      <c r="AN1802">
        <v>2100</v>
      </c>
      <c r="AO1802">
        <v>458.64</v>
      </c>
      <c r="AP1802">
        <v>0.17929999999999999</v>
      </c>
    </row>
    <row r="1803" spans="1:42" hidden="1" x14ac:dyDescent="0.35">
      <c r="A1803" t="s">
        <v>2662</v>
      </c>
      <c r="B1803" s="1">
        <v>45657</v>
      </c>
      <c r="C1803" t="s">
        <v>256</v>
      </c>
      <c r="D1803" t="s">
        <v>108</v>
      </c>
      <c r="E1803">
        <v>1</v>
      </c>
      <c r="F1803" t="s">
        <v>58</v>
      </c>
      <c r="G1803" t="s">
        <v>16</v>
      </c>
      <c r="H1803" t="s">
        <v>17</v>
      </c>
      <c r="I1803" t="s">
        <v>33</v>
      </c>
      <c r="J1803" t="s">
        <v>155</v>
      </c>
      <c r="K1803">
        <v>2024</v>
      </c>
      <c r="L1803" t="s">
        <v>51</v>
      </c>
      <c r="M1803" t="s">
        <v>5977</v>
      </c>
      <c r="N1803" t="s">
        <v>5974</v>
      </c>
      <c r="O1803" t="s">
        <v>5978</v>
      </c>
      <c r="P1803" t="s">
        <v>5979</v>
      </c>
      <c r="Q1803" t="s">
        <v>5980</v>
      </c>
      <c r="R1803">
        <v>3000</v>
      </c>
      <c r="S1803">
        <v>3900</v>
      </c>
      <c r="T1803">
        <v>0.23080000000000001</v>
      </c>
      <c r="U1803" t="s">
        <v>5920</v>
      </c>
      <c r="V1803">
        <v>36</v>
      </c>
      <c r="W1803" s="1">
        <v>44816</v>
      </c>
      <c r="X1803" t="s">
        <v>5894</v>
      </c>
      <c r="Y1803">
        <v>237</v>
      </c>
      <c r="Z1803">
        <v>110</v>
      </c>
      <c r="AA1803">
        <v>240</v>
      </c>
      <c r="AB1803">
        <v>48</v>
      </c>
      <c r="AC1803">
        <v>10</v>
      </c>
      <c r="AD1803">
        <v>144000</v>
      </c>
      <c r="AE1803" t="s">
        <v>6025</v>
      </c>
      <c r="AF1803" s="1">
        <v>46203</v>
      </c>
      <c r="AG1803" t="s">
        <v>6156</v>
      </c>
      <c r="AH1803" t="s">
        <v>6027</v>
      </c>
      <c r="AI1803" t="s">
        <v>6028</v>
      </c>
      <c r="AJ1803" t="s">
        <v>6925</v>
      </c>
      <c r="AK1803">
        <v>3900</v>
      </c>
      <c r="AL1803">
        <v>384.54</v>
      </c>
      <c r="AM1803">
        <v>3515.46</v>
      </c>
      <c r="AN1803">
        <v>3000</v>
      </c>
      <c r="AO1803">
        <v>515.46</v>
      </c>
      <c r="AP1803">
        <v>0.14660000000000001</v>
      </c>
    </row>
    <row r="1804" spans="1:42" hidden="1" x14ac:dyDescent="0.35">
      <c r="A1804" t="s">
        <v>2663</v>
      </c>
      <c r="B1804" s="1">
        <v>45372</v>
      </c>
      <c r="C1804" t="s">
        <v>1314</v>
      </c>
      <c r="D1804" t="s">
        <v>180</v>
      </c>
      <c r="E1804">
        <v>2</v>
      </c>
      <c r="F1804" t="s">
        <v>24</v>
      </c>
      <c r="G1804" t="s">
        <v>16</v>
      </c>
      <c r="H1804" t="s">
        <v>17</v>
      </c>
      <c r="I1804" t="s">
        <v>43</v>
      </c>
      <c r="J1804" t="s">
        <v>39</v>
      </c>
      <c r="K1804">
        <v>2024</v>
      </c>
      <c r="L1804" t="s">
        <v>20</v>
      </c>
      <c r="M1804" t="s">
        <v>5956</v>
      </c>
      <c r="N1804" t="s">
        <v>5949</v>
      </c>
      <c r="O1804" t="s">
        <v>5957</v>
      </c>
      <c r="P1804" t="s">
        <v>5958</v>
      </c>
      <c r="Q1804" t="s">
        <v>5959</v>
      </c>
      <c r="R1804">
        <v>3100</v>
      </c>
      <c r="S1804">
        <v>4200</v>
      </c>
      <c r="T1804">
        <v>0.26190000000000002</v>
      </c>
      <c r="U1804" t="s">
        <v>5909</v>
      </c>
      <c r="V1804">
        <v>12</v>
      </c>
      <c r="W1804" s="1">
        <v>45029</v>
      </c>
      <c r="X1804" t="s">
        <v>5894</v>
      </c>
      <c r="Y1804">
        <v>165</v>
      </c>
      <c r="Z1804">
        <v>119</v>
      </c>
      <c r="AA1804">
        <v>218</v>
      </c>
      <c r="AB1804">
        <v>22</v>
      </c>
      <c r="AC1804">
        <v>10</v>
      </c>
      <c r="AD1804">
        <v>68200</v>
      </c>
      <c r="AE1804" t="s">
        <v>6025</v>
      </c>
      <c r="AF1804" s="1">
        <v>46203</v>
      </c>
      <c r="AG1804" t="s">
        <v>6510</v>
      </c>
      <c r="AH1804" t="s">
        <v>6035</v>
      </c>
      <c r="AI1804" t="s">
        <v>6028</v>
      </c>
      <c r="AJ1804" t="s">
        <v>6924</v>
      </c>
      <c r="AK1804">
        <v>8400</v>
      </c>
      <c r="AL1804">
        <v>829.08</v>
      </c>
      <c r="AM1804">
        <v>7570.92</v>
      </c>
      <c r="AN1804">
        <v>6200</v>
      </c>
      <c r="AO1804">
        <v>1370.92</v>
      </c>
      <c r="AP1804">
        <v>0.18110000000000001</v>
      </c>
    </row>
    <row r="1805" spans="1:42" hidden="1" x14ac:dyDescent="0.35">
      <c r="A1805" t="s">
        <v>2664</v>
      </c>
      <c r="B1805" s="1">
        <v>45315</v>
      </c>
      <c r="C1805" t="s">
        <v>1694</v>
      </c>
      <c r="D1805" t="s">
        <v>200</v>
      </c>
      <c r="E1805">
        <v>2</v>
      </c>
      <c r="F1805" t="s">
        <v>24</v>
      </c>
      <c r="G1805" t="s">
        <v>67</v>
      </c>
      <c r="H1805" t="s">
        <v>25</v>
      </c>
      <c r="I1805" t="s">
        <v>33</v>
      </c>
      <c r="J1805" t="s">
        <v>112</v>
      </c>
      <c r="K1805">
        <v>2024</v>
      </c>
      <c r="L1805" t="s">
        <v>20</v>
      </c>
      <c r="M1805" t="s">
        <v>5960</v>
      </c>
      <c r="N1805" t="s">
        <v>5949</v>
      </c>
      <c r="O1805" t="s">
        <v>5961</v>
      </c>
      <c r="P1805" t="s">
        <v>5951</v>
      </c>
      <c r="Q1805" t="s">
        <v>5962</v>
      </c>
      <c r="R1805">
        <v>2100</v>
      </c>
      <c r="S1805">
        <v>2800</v>
      </c>
      <c r="T1805">
        <v>0.25</v>
      </c>
      <c r="U1805" t="s">
        <v>5940</v>
      </c>
      <c r="V1805">
        <v>12</v>
      </c>
      <c r="W1805" s="1">
        <v>45378</v>
      </c>
      <c r="X1805" t="s">
        <v>5894</v>
      </c>
      <c r="Y1805">
        <v>198</v>
      </c>
      <c r="Z1805">
        <v>79</v>
      </c>
      <c r="AA1805">
        <v>243</v>
      </c>
      <c r="AB1805">
        <v>87</v>
      </c>
      <c r="AC1805">
        <v>10</v>
      </c>
      <c r="AD1805">
        <v>182700</v>
      </c>
      <c r="AE1805" t="s">
        <v>6025</v>
      </c>
      <c r="AF1805" s="1">
        <v>46203</v>
      </c>
      <c r="AG1805" t="s">
        <v>6624</v>
      </c>
      <c r="AH1805" t="s">
        <v>6035</v>
      </c>
      <c r="AI1805" t="s">
        <v>6028</v>
      </c>
      <c r="AJ1805" t="s">
        <v>6924</v>
      </c>
      <c r="AK1805">
        <v>5600</v>
      </c>
      <c r="AL1805">
        <v>92.4</v>
      </c>
      <c r="AM1805">
        <v>5507.6</v>
      </c>
      <c r="AN1805">
        <v>4200</v>
      </c>
      <c r="AO1805">
        <v>1307.5999999999999</v>
      </c>
      <c r="AP1805">
        <v>0.2374</v>
      </c>
    </row>
    <row r="1806" spans="1:42" hidden="1" x14ac:dyDescent="0.35">
      <c r="A1806" t="s">
        <v>2665</v>
      </c>
      <c r="B1806" s="1">
        <v>45361</v>
      </c>
      <c r="C1806" t="s">
        <v>1719</v>
      </c>
      <c r="D1806" t="s">
        <v>87</v>
      </c>
      <c r="E1806">
        <v>1</v>
      </c>
      <c r="F1806" t="s">
        <v>58</v>
      </c>
      <c r="G1806" t="s">
        <v>31</v>
      </c>
      <c r="H1806" t="s">
        <v>32</v>
      </c>
      <c r="I1806" t="s">
        <v>33</v>
      </c>
      <c r="J1806" t="s">
        <v>39</v>
      </c>
      <c r="K1806">
        <v>2024</v>
      </c>
      <c r="L1806" t="s">
        <v>20</v>
      </c>
      <c r="M1806" t="s">
        <v>5924</v>
      </c>
      <c r="N1806" t="s">
        <v>5913</v>
      </c>
      <c r="O1806" t="s">
        <v>5917</v>
      </c>
      <c r="P1806" t="s">
        <v>5925</v>
      </c>
      <c r="Q1806" t="s">
        <v>5926</v>
      </c>
      <c r="R1806">
        <v>46000</v>
      </c>
      <c r="S1806">
        <v>56000</v>
      </c>
      <c r="T1806">
        <v>0.17860000000000001</v>
      </c>
      <c r="U1806" t="s">
        <v>5920</v>
      </c>
      <c r="V1806">
        <v>12</v>
      </c>
      <c r="W1806" s="1">
        <v>44847</v>
      </c>
      <c r="X1806" t="s">
        <v>5894</v>
      </c>
      <c r="Y1806">
        <v>224</v>
      </c>
      <c r="Z1806">
        <v>96</v>
      </c>
      <c r="AA1806">
        <v>304</v>
      </c>
      <c r="AB1806">
        <v>54</v>
      </c>
      <c r="AC1806">
        <v>10</v>
      </c>
      <c r="AD1806">
        <v>2484000</v>
      </c>
      <c r="AE1806" t="s">
        <v>6025</v>
      </c>
      <c r="AF1806" s="1">
        <v>46203</v>
      </c>
      <c r="AG1806" t="s">
        <v>6631</v>
      </c>
      <c r="AH1806" t="s">
        <v>6027</v>
      </c>
      <c r="AI1806" t="s">
        <v>6028</v>
      </c>
      <c r="AJ1806" t="s">
        <v>6924</v>
      </c>
      <c r="AK1806">
        <v>56000</v>
      </c>
      <c r="AL1806">
        <v>4614.3999999999996</v>
      </c>
      <c r="AM1806">
        <v>51385.599999999999</v>
      </c>
      <c r="AN1806">
        <v>46000</v>
      </c>
      <c r="AO1806">
        <v>5385.6</v>
      </c>
      <c r="AP1806">
        <v>0.1048</v>
      </c>
    </row>
    <row r="1807" spans="1:42" hidden="1" x14ac:dyDescent="0.35">
      <c r="A1807" t="s">
        <v>2666</v>
      </c>
      <c r="B1807" s="1">
        <v>45536</v>
      </c>
      <c r="C1807" t="s">
        <v>2667</v>
      </c>
      <c r="D1807" t="s">
        <v>100</v>
      </c>
      <c r="E1807">
        <v>1</v>
      </c>
      <c r="F1807" t="s">
        <v>30</v>
      </c>
      <c r="G1807" t="s">
        <v>67</v>
      </c>
      <c r="H1807" t="s">
        <v>32</v>
      </c>
      <c r="I1807" t="s">
        <v>33</v>
      </c>
      <c r="J1807" t="s">
        <v>109</v>
      </c>
      <c r="K1807">
        <v>2024</v>
      </c>
      <c r="L1807" t="s">
        <v>60</v>
      </c>
      <c r="M1807" t="s">
        <v>5941</v>
      </c>
      <c r="N1807" t="s">
        <v>5931</v>
      </c>
      <c r="O1807" t="s">
        <v>5942</v>
      </c>
      <c r="P1807" t="s">
        <v>5938</v>
      </c>
      <c r="Q1807" t="s">
        <v>5943</v>
      </c>
      <c r="R1807">
        <v>9800</v>
      </c>
      <c r="S1807">
        <v>12500</v>
      </c>
      <c r="T1807">
        <v>0.216</v>
      </c>
      <c r="U1807" t="s">
        <v>5940</v>
      </c>
      <c r="V1807">
        <v>6</v>
      </c>
      <c r="W1807" s="1">
        <v>45383</v>
      </c>
      <c r="X1807" t="s">
        <v>5894</v>
      </c>
      <c r="Y1807">
        <v>102</v>
      </c>
      <c r="Z1807">
        <v>94</v>
      </c>
      <c r="AA1807">
        <v>142</v>
      </c>
      <c r="AB1807">
        <v>76</v>
      </c>
      <c r="AC1807">
        <v>10</v>
      </c>
      <c r="AD1807">
        <v>744800</v>
      </c>
      <c r="AE1807" t="s">
        <v>6025</v>
      </c>
      <c r="AF1807" s="1">
        <v>46203</v>
      </c>
      <c r="AG1807" t="s">
        <v>6832</v>
      </c>
      <c r="AH1807" t="s">
        <v>6027</v>
      </c>
      <c r="AI1807" t="s">
        <v>6028</v>
      </c>
      <c r="AJ1807" t="s">
        <v>6925</v>
      </c>
      <c r="AK1807">
        <v>12500</v>
      </c>
      <c r="AL1807">
        <v>385</v>
      </c>
      <c r="AM1807">
        <v>12115</v>
      </c>
      <c r="AN1807">
        <v>9800</v>
      </c>
      <c r="AO1807">
        <v>2315</v>
      </c>
      <c r="AP1807">
        <v>0.19109999999999999</v>
      </c>
    </row>
    <row r="1808" spans="1:42" hidden="1" x14ac:dyDescent="0.35">
      <c r="A1808" t="s">
        <v>2668</v>
      </c>
      <c r="B1808" s="1">
        <v>45503</v>
      </c>
      <c r="C1808" t="s">
        <v>2286</v>
      </c>
      <c r="D1808" t="s">
        <v>23</v>
      </c>
      <c r="E1808">
        <v>1</v>
      </c>
      <c r="F1808" t="s">
        <v>48</v>
      </c>
      <c r="G1808" t="s">
        <v>31</v>
      </c>
      <c r="H1808" t="s">
        <v>25</v>
      </c>
      <c r="I1808" t="s">
        <v>18</v>
      </c>
      <c r="J1808" t="s">
        <v>97</v>
      </c>
      <c r="K1808">
        <v>2024</v>
      </c>
      <c r="L1808" t="s">
        <v>60</v>
      </c>
      <c r="M1808" t="s">
        <v>5921</v>
      </c>
      <c r="N1808" t="s">
        <v>5913</v>
      </c>
      <c r="O1808" t="s">
        <v>5917</v>
      </c>
      <c r="P1808" t="s">
        <v>5922</v>
      </c>
      <c r="Q1808" t="s">
        <v>5923</v>
      </c>
      <c r="R1808">
        <v>57000</v>
      </c>
      <c r="S1808">
        <v>69000</v>
      </c>
      <c r="T1808">
        <v>0.1739</v>
      </c>
      <c r="U1808" t="s">
        <v>5920</v>
      </c>
      <c r="V1808">
        <v>12</v>
      </c>
      <c r="W1808" s="1">
        <v>44862</v>
      </c>
      <c r="X1808" t="s">
        <v>5894</v>
      </c>
      <c r="Y1808">
        <v>244</v>
      </c>
      <c r="Z1808">
        <v>55</v>
      </c>
      <c r="AA1808">
        <v>276</v>
      </c>
      <c r="AB1808">
        <v>9</v>
      </c>
      <c r="AC1808">
        <v>10</v>
      </c>
      <c r="AD1808">
        <v>513000</v>
      </c>
      <c r="AE1808" t="s">
        <v>6025</v>
      </c>
      <c r="AF1808" s="1">
        <v>46203</v>
      </c>
      <c r="AG1808" t="s">
        <v>6775</v>
      </c>
      <c r="AH1808" t="s">
        <v>6035</v>
      </c>
      <c r="AI1808" t="s">
        <v>6028</v>
      </c>
      <c r="AJ1808" t="s">
        <v>6925</v>
      </c>
      <c r="AK1808">
        <v>69000</v>
      </c>
      <c r="AL1808">
        <v>7769.4</v>
      </c>
      <c r="AM1808">
        <v>61230.6</v>
      </c>
      <c r="AN1808">
        <v>57000</v>
      </c>
      <c r="AO1808">
        <v>4230.6000000000004</v>
      </c>
      <c r="AP1808">
        <v>6.9099999999999995E-2</v>
      </c>
    </row>
    <row r="1809" spans="1:42" hidden="1" x14ac:dyDescent="0.35">
      <c r="A1809" t="s">
        <v>2669</v>
      </c>
      <c r="B1809" s="1">
        <v>45380</v>
      </c>
      <c r="C1809" t="s">
        <v>472</v>
      </c>
      <c r="D1809" t="s">
        <v>108</v>
      </c>
      <c r="E1809">
        <v>2</v>
      </c>
      <c r="F1809" t="s">
        <v>24</v>
      </c>
      <c r="G1809" t="s">
        <v>31</v>
      </c>
      <c r="H1809" t="s">
        <v>17</v>
      </c>
      <c r="I1809" t="s">
        <v>43</v>
      </c>
      <c r="J1809" t="s">
        <v>39</v>
      </c>
      <c r="K1809">
        <v>2024</v>
      </c>
      <c r="L1809" t="s">
        <v>20</v>
      </c>
      <c r="M1809" t="s">
        <v>5977</v>
      </c>
      <c r="N1809" t="s">
        <v>5974</v>
      </c>
      <c r="O1809" t="s">
        <v>5978</v>
      </c>
      <c r="P1809" t="s">
        <v>5979</v>
      </c>
      <c r="Q1809" t="s">
        <v>5980</v>
      </c>
      <c r="R1809">
        <v>3000</v>
      </c>
      <c r="S1809">
        <v>3900</v>
      </c>
      <c r="T1809">
        <v>0.23080000000000001</v>
      </c>
      <c r="U1809" t="s">
        <v>5920</v>
      </c>
      <c r="V1809">
        <v>36</v>
      </c>
      <c r="W1809" s="1">
        <v>44816</v>
      </c>
      <c r="X1809" t="s">
        <v>5894</v>
      </c>
      <c r="Y1809">
        <v>237</v>
      </c>
      <c r="Z1809">
        <v>110</v>
      </c>
      <c r="AA1809">
        <v>240</v>
      </c>
      <c r="AB1809">
        <v>48</v>
      </c>
      <c r="AC1809">
        <v>10</v>
      </c>
      <c r="AD1809">
        <v>144000</v>
      </c>
      <c r="AE1809" t="s">
        <v>6025</v>
      </c>
      <c r="AF1809" s="1">
        <v>46203</v>
      </c>
      <c r="AG1809" t="s">
        <v>6292</v>
      </c>
      <c r="AH1809" t="s">
        <v>6035</v>
      </c>
      <c r="AI1809" t="s">
        <v>6028</v>
      </c>
      <c r="AJ1809" t="s">
        <v>6924</v>
      </c>
      <c r="AK1809">
        <v>7800</v>
      </c>
      <c r="AL1809">
        <v>212.16</v>
      </c>
      <c r="AM1809">
        <v>7587.84</v>
      </c>
      <c r="AN1809">
        <v>6000</v>
      </c>
      <c r="AO1809">
        <v>1587.84</v>
      </c>
      <c r="AP1809">
        <v>0.20930000000000001</v>
      </c>
    </row>
    <row r="1810" spans="1:42" hidden="1" x14ac:dyDescent="0.35">
      <c r="A1810" t="s">
        <v>2670</v>
      </c>
      <c r="B1810" s="1">
        <v>45520</v>
      </c>
      <c r="C1810" t="s">
        <v>576</v>
      </c>
      <c r="D1810" t="s">
        <v>221</v>
      </c>
      <c r="E1810">
        <v>1</v>
      </c>
      <c r="F1810" t="s">
        <v>30</v>
      </c>
      <c r="G1810" t="s">
        <v>71</v>
      </c>
      <c r="H1810" t="s">
        <v>25</v>
      </c>
      <c r="I1810" t="s">
        <v>18</v>
      </c>
      <c r="J1810" t="s">
        <v>59</v>
      </c>
      <c r="K1810">
        <v>2024</v>
      </c>
      <c r="L1810" t="s">
        <v>60</v>
      </c>
      <c r="M1810" t="s">
        <v>5966</v>
      </c>
      <c r="N1810" t="s">
        <v>5967</v>
      </c>
      <c r="O1810" t="s">
        <v>5968</v>
      </c>
      <c r="P1810" t="s">
        <v>5899</v>
      </c>
      <c r="Q1810" t="s">
        <v>5969</v>
      </c>
      <c r="R1810">
        <v>11500</v>
      </c>
      <c r="S1810">
        <v>14500</v>
      </c>
      <c r="T1810">
        <v>0.2069</v>
      </c>
      <c r="U1810" t="s">
        <v>5901</v>
      </c>
      <c r="V1810">
        <v>12</v>
      </c>
      <c r="W1810" s="1">
        <v>44903</v>
      </c>
      <c r="X1810" t="s">
        <v>5894</v>
      </c>
      <c r="Y1810">
        <v>217</v>
      </c>
      <c r="Z1810">
        <v>53</v>
      </c>
      <c r="AA1810">
        <v>253</v>
      </c>
      <c r="AB1810">
        <v>61</v>
      </c>
      <c r="AC1810">
        <v>10</v>
      </c>
      <c r="AD1810">
        <v>701500</v>
      </c>
      <c r="AE1810" t="s">
        <v>6025</v>
      </c>
      <c r="AF1810" s="1">
        <v>46203</v>
      </c>
      <c r="AG1810" t="s">
        <v>6346</v>
      </c>
      <c r="AH1810" t="s">
        <v>6027</v>
      </c>
      <c r="AI1810" t="s">
        <v>6028</v>
      </c>
      <c r="AJ1810" t="s">
        <v>6925</v>
      </c>
      <c r="AK1810">
        <v>14500</v>
      </c>
      <c r="AL1810">
        <v>981.65</v>
      </c>
      <c r="AM1810">
        <v>13518.35</v>
      </c>
      <c r="AN1810">
        <v>11500</v>
      </c>
      <c r="AO1810">
        <v>2018.35</v>
      </c>
      <c r="AP1810">
        <v>0.14929999999999999</v>
      </c>
    </row>
    <row r="1811" spans="1:42" hidden="1" x14ac:dyDescent="0.35">
      <c r="A1811" t="s">
        <v>2671</v>
      </c>
      <c r="B1811" s="1">
        <v>45544</v>
      </c>
      <c r="C1811" t="s">
        <v>1349</v>
      </c>
      <c r="D1811" t="s">
        <v>29</v>
      </c>
      <c r="E1811">
        <v>4</v>
      </c>
      <c r="F1811" t="s">
        <v>24</v>
      </c>
      <c r="G1811" t="s">
        <v>31</v>
      </c>
      <c r="H1811" t="s">
        <v>25</v>
      </c>
      <c r="I1811" t="s">
        <v>33</v>
      </c>
      <c r="J1811" t="s">
        <v>109</v>
      </c>
      <c r="K1811">
        <v>2024</v>
      </c>
      <c r="L1811" t="s">
        <v>60</v>
      </c>
      <c r="M1811" t="s">
        <v>5985</v>
      </c>
      <c r="N1811" t="s">
        <v>5974</v>
      </c>
      <c r="O1811" t="s">
        <v>5986</v>
      </c>
      <c r="P1811" t="s">
        <v>5979</v>
      </c>
      <c r="Q1811" t="s">
        <v>5987</v>
      </c>
      <c r="R1811">
        <v>500</v>
      </c>
      <c r="S1811">
        <v>750</v>
      </c>
      <c r="T1811">
        <v>0.33329999999999999</v>
      </c>
      <c r="U1811" t="s">
        <v>5920</v>
      </c>
      <c r="V1811">
        <v>24</v>
      </c>
      <c r="W1811" s="1">
        <v>45007</v>
      </c>
      <c r="X1811" t="s">
        <v>5894</v>
      </c>
      <c r="Y1811">
        <v>294</v>
      </c>
      <c r="Z1811">
        <v>81</v>
      </c>
      <c r="AA1811">
        <v>264</v>
      </c>
      <c r="AB1811">
        <v>82</v>
      </c>
      <c r="AC1811">
        <v>10</v>
      </c>
      <c r="AD1811">
        <v>41000</v>
      </c>
      <c r="AE1811" t="s">
        <v>6025</v>
      </c>
      <c r="AF1811" s="1">
        <v>46203</v>
      </c>
      <c r="AG1811" t="s">
        <v>6526</v>
      </c>
      <c r="AH1811" t="s">
        <v>6027</v>
      </c>
      <c r="AI1811" t="s">
        <v>6028</v>
      </c>
      <c r="AJ1811" t="s">
        <v>6925</v>
      </c>
      <c r="AK1811">
        <v>3000</v>
      </c>
      <c r="AL1811">
        <v>132.9</v>
      </c>
      <c r="AM1811">
        <v>2867.1</v>
      </c>
      <c r="AN1811">
        <v>2000</v>
      </c>
      <c r="AO1811">
        <v>867.1</v>
      </c>
      <c r="AP1811">
        <v>0.3024</v>
      </c>
    </row>
    <row r="1812" spans="1:42" hidden="1" x14ac:dyDescent="0.35">
      <c r="A1812" t="s">
        <v>2672</v>
      </c>
      <c r="B1812" s="1">
        <v>45294</v>
      </c>
      <c r="C1812" t="s">
        <v>2673</v>
      </c>
      <c r="D1812" t="s">
        <v>208</v>
      </c>
      <c r="E1812">
        <v>1</v>
      </c>
      <c r="F1812" t="s">
        <v>48</v>
      </c>
      <c r="G1812" t="s">
        <v>31</v>
      </c>
      <c r="H1812" t="s">
        <v>25</v>
      </c>
      <c r="I1812" t="s">
        <v>33</v>
      </c>
      <c r="J1812" t="s">
        <v>112</v>
      </c>
      <c r="K1812">
        <v>2024</v>
      </c>
      <c r="L1812" t="s">
        <v>20</v>
      </c>
      <c r="M1812" t="s">
        <v>5910</v>
      </c>
      <c r="N1812" t="s">
        <v>5889</v>
      </c>
      <c r="O1812" t="s">
        <v>5898</v>
      </c>
      <c r="P1812" t="s">
        <v>5907</v>
      </c>
      <c r="Q1812" t="s">
        <v>5911</v>
      </c>
      <c r="R1812">
        <v>10500</v>
      </c>
      <c r="S1812">
        <v>13000</v>
      </c>
      <c r="T1812">
        <v>0.1923</v>
      </c>
      <c r="U1812" t="s">
        <v>5909</v>
      </c>
      <c r="V1812">
        <v>12</v>
      </c>
      <c r="W1812" s="1">
        <v>45395</v>
      </c>
      <c r="X1812" t="s">
        <v>5894</v>
      </c>
      <c r="Y1812">
        <v>256</v>
      </c>
      <c r="Z1812">
        <v>119</v>
      </c>
      <c r="AA1812">
        <v>288</v>
      </c>
      <c r="AB1812">
        <v>32</v>
      </c>
      <c r="AC1812">
        <v>10</v>
      </c>
      <c r="AD1812">
        <v>336000</v>
      </c>
      <c r="AE1812" t="s">
        <v>6025</v>
      </c>
      <c r="AF1812" s="1">
        <v>46203</v>
      </c>
      <c r="AG1812" t="s">
        <v>6833</v>
      </c>
      <c r="AH1812" t="s">
        <v>6027</v>
      </c>
      <c r="AI1812" t="s">
        <v>6028</v>
      </c>
      <c r="AJ1812" t="s">
        <v>6924</v>
      </c>
      <c r="AK1812">
        <v>13000</v>
      </c>
      <c r="AL1812">
        <v>556.4</v>
      </c>
      <c r="AM1812">
        <v>12443.6</v>
      </c>
      <c r="AN1812">
        <v>10500</v>
      </c>
      <c r="AO1812">
        <v>1943.6</v>
      </c>
      <c r="AP1812">
        <v>0.15620000000000001</v>
      </c>
    </row>
    <row r="1813" spans="1:42" hidden="1" x14ac:dyDescent="0.35">
      <c r="A1813" t="s">
        <v>2674</v>
      </c>
      <c r="B1813" s="1">
        <v>45384</v>
      </c>
      <c r="C1813" t="s">
        <v>2675</v>
      </c>
      <c r="D1813" t="s">
        <v>65</v>
      </c>
      <c r="E1813">
        <v>2</v>
      </c>
      <c r="F1813" t="s">
        <v>48</v>
      </c>
      <c r="G1813" t="s">
        <v>31</v>
      </c>
      <c r="H1813" t="s">
        <v>32</v>
      </c>
      <c r="I1813" t="s">
        <v>43</v>
      </c>
      <c r="J1813" t="s">
        <v>44</v>
      </c>
      <c r="K1813">
        <v>2024</v>
      </c>
      <c r="L1813" t="s">
        <v>35</v>
      </c>
      <c r="M1813" t="s">
        <v>5906</v>
      </c>
      <c r="N1813" t="s">
        <v>5889</v>
      </c>
      <c r="O1813" t="s">
        <v>5898</v>
      </c>
      <c r="P1813" t="s">
        <v>5907</v>
      </c>
      <c r="Q1813" t="s">
        <v>5908</v>
      </c>
      <c r="R1813">
        <v>17500</v>
      </c>
      <c r="S1813">
        <v>22000</v>
      </c>
      <c r="T1813">
        <v>0.20449999999999999</v>
      </c>
      <c r="U1813" t="s">
        <v>5909</v>
      </c>
      <c r="V1813">
        <v>12</v>
      </c>
      <c r="W1813" s="1">
        <v>45337</v>
      </c>
      <c r="X1813" t="s">
        <v>5894</v>
      </c>
      <c r="Y1813">
        <v>373</v>
      </c>
      <c r="Z1813">
        <v>88</v>
      </c>
      <c r="AA1813">
        <v>389</v>
      </c>
      <c r="AB1813">
        <v>78</v>
      </c>
      <c r="AC1813">
        <v>10</v>
      </c>
      <c r="AD1813">
        <v>1365000</v>
      </c>
      <c r="AE1813" t="s">
        <v>6025</v>
      </c>
      <c r="AF1813" s="1">
        <v>46203</v>
      </c>
      <c r="AG1813" t="s">
        <v>6825</v>
      </c>
      <c r="AH1813" t="s">
        <v>6027</v>
      </c>
      <c r="AI1813" t="s">
        <v>6028</v>
      </c>
      <c r="AJ1813" t="s">
        <v>6924</v>
      </c>
      <c r="AK1813">
        <v>44000</v>
      </c>
      <c r="AL1813">
        <v>5077.6000000000004</v>
      </c>
      <c r="AM1813">
        <v>38922.400000000001</v>
      </c>
      <c r="AN1813">
        <v>35000</v>
      </c>
      <c r="AO1813">
        <v>3922.4</v>
      </c>
      <c r="AP1813">
        <v>0.1008</v>
      </c>
    </row>
    <row r="1814" spans="1:42" hidden="1" x14ac:dyDescent="0.35">
      <c r="A1814" t="s">
        <v>2676</v>
      </c>
      <c r="B1814" s="1">
        <v>45482</v>
      </c>
      <c r="C1814" t="s">
        <v>2290</v>
      </c>
      <c r="D1814" t="s">
        <v>188</v>
      </c>
      <c r="E1814">
        <v>4</v>
      </c>
      <c r="F1814" t="s">
        <v>30</v>
      </c>
      <c r="G1814" t="s">
        <v>16</v>
      </c>
      <c r="H1814" t="s">
        <v>32</v>
      </c>
      <c r="I1814" t="s">
        <v>33</v>
      </c>
      <c r="J1814" t="s">
        <v>97</v>
      </c>
      <c r="K1814">
        <v>2024</v>
      </c>
      <c r="L1814" t="s">
        <v>60</v>
      </c>
      <c r="M1814" t="s">
        <v>5936</v>
      </c>
      <c r="N1814" t="s">
        <v>5931</v>
      </c>
      <c r="O1814" t="s">
        <v>5937</v>
      </c>
      <c r="P1814" t="s">
        <v>5938</v>
      </c>
      <c r="Q1814" t="s">
        <v>5939</v>
      </c>
      <c r="R1814">
        <v>3400</v>
      </c>
      <c r="S1814">
        <v>4500</v>
      </c>
      <c r="T1814">
        <v>0.24440000000000001</v>
      </c>
      <c r="U1814" t="s">
        <v>5940</v>
      </c>
      <c r="V1814">
        <v>6</v>
      </c>
      <c r="W1814" s="1">
        <v>45061</v>
      </c>
      <c r="X1814" t="s">
        <v>5894</v>
      </c>
      <c r="Y1814">
        <v>200</v>
      </c>
      <c r="Z1814">
        <v>91</v>
      </c>
      <c r="AA1814">
        <v>223</v>
      </c>
      <c r="AB1814">
        <v>18</v>
      </c>
      <c r="AC1814">
        <v>10</v>
      </c>
      <c r="AD1814">
        <v>61200</v>
      </c>
      <c r="AE1814" t="s">
        <v>6025</v>
      </c>
      <c r="AF1814" s="1">
        <v>46203</v>
      </c>
      <c r="AG1814" t="s">
        <v>6716</v>
      </c>
      <c r="AH1814" t="s">
        <v>6027</v>
      </c>
      <c r="AI1814" t="s">
        <v>6028</v>
      </c>
      <c r="AJ1814" t="s">
        <v>6925</v>
      </c>
      <c r="AK1814">
        <v>18000</v>
      </c>
      <c r="AL1814">
        <v>1256.4000000000001</v>
      </c>
      <c r="AM1814">
        <v>16743.599999999999</v>
      </c>
      <c r="AN1814">
        <v>13600</v>
      </c>
      <c r="AO1814">
        <v>3143.6</v>
      </c>
      <c r="AP1814">
        <v>0.18770000000000001</v>
      </c>
    </row>
    <row r="1815" spans="1:42" hidden="1" x14ac:dyDescent="0.35">
      <c r="A1815" t="s">
        <v>2677</v>
      </c>
      <c r="B1815" s="1">
        <v>45633</v>
      </c>
      <c r="C1815" t="s">
        <v>932</v>
      </c>
      <c r="D1815" t="s">
        <v>221</v>
      </c>
      <c r="E1815">
        <v>1</v>
      </c>
      <c r="F1815" t="s">
        <v>58</v>
      </c>
      <c r="G1815" t="s">
        <v>71</v>
      </c>
      <c r="H1815" t="s">
        <v>17</v>
      </c>
      <c r="I1815" t="s">
        <v>43</v>
      </c>
      <c r="J1815" t="s">
        <v>155</v>
      </c>
      <c r="K1815">
        <v>2024</v>
      </c>
      <c r="L1815" t="s">
        <v>51</v>
      </c>
      <c r="M1815" t="s">
        <v>5966</v>
      </c>
      <c r="N1815" t="s">
        <v>5967</v>
      </c>
      <c r="O1815" t="s">
        <v>5968</v>
      </c>
      <c r="P1815" t="s">
        <v>5899</v>
      </c>
      <c r="Q1815" t="s">
        <v>5969</v>
      </c>
      <c r="R1815">
        <v>11500</v>
      </c>
      <c r="S1815">
        <v>14500</v>
      </c>
      <c r="T1815">
        <v>0.2069</v>
      </c>
      <c r="U1815" t="s">
        <v>5901</v>
      </c>
      <c r="V1815">
        <v>12</v>
      </c>
      <c r="W1815" s="1">
        <v>44903</v>
      </c>
      <c r="X1815" t="s">
        <v>5894</v>
      </c>
      <c r="Y1815">
        <v>217</v>
      </c>
      <c r="Z1815">
        <v>53</v>
      </c>
      <c r="AA1815">
        <v>253</v>
      </c>
      <c r="AB1815">
        <v>61</v>
      </c>
      <c r="AC1815">
        <v>10</v>
      </c>
      <c r="AD1815">
        <v>701500</v>
      </c>
      <c r="AE1815" t="s">
        <v>6025</v>
      </c>
      <c r="AF1815" s="1">
        <v>46203</v>
      </c>
      <c r="AG1815" t="s">
        <v>6059</v>
      </c>
      <c r="AH1815" t="s">
        <v>6027</v>
      </c>
      <c r="AI1815" t="s">
        <v>6028</v>
      </c>
      <c r="AJ1815" t="s">
        <v>6925</v>
      </c>
      <c r="AK1815">
        <v>14500</v>
      </c>
      <c r="AL1815">
        <v>21.75</v>
      </c>
      <c r="AM1815">
        <v>14478.25</v>
      </c>
      <c r="AN1815">
        <v>11500</v>
      </c>
      <c r="AO1815">
        <v>2978.25</v>
      </c>
      <c r="AP1815">
        <v>0.20569999999999999</v>
      </c>
    </row>
    <row r="1816" spans="1:42" x14ac:dyDescent="0.35">
      <c r="A1816" t="s">
        <v>2678</v>
      </c>
      <c r="B1816" s="1">
        <v>45413</v>
      </c>
      <c r="C1816" t="s">
        <v>878</v>
      </c>
      <c r="D1816" t="s">
        <v>195</v>
      </c>
      <c r="E1816">
        <v>1</v>
      </c>
      <c r="F1816" t="s">
        <v>24</v>
      </c>
      <c r="G1816" t="s">
        <v>31</v>
      </c>
      <c r="H1816" t="s">
        <v>17</v>
      </c>
      <c r="I1816" t="s">
        <v>18</v>
      </c>
      <c r="J1816" t="s">
        <v>75</v>
      </c>
      <c r="K1816">
        <v>2024</v>
      </c>
      <c r="L1816" t="s">
        <v>35</v>
      </c>
      <c r="M1816" t="s">
        <v>5912</v>
      </c>
      <c r="N1816" t="s">
        <v>5913</v>
      </c>
      <c r="O1816" t="s">
        <v>5914</v>
      </c>
      <c r="P1816" t="s">
        <v>5891</v>
      </c>
      <c r="Q1816" t="s">
        <v>5915</v>
      </c>
      <c r="R1816">
        <v>125000</v>
      </c>
      <c r="S1816">
        <v>148000</v>
      </c>
      <c r="T1816">
        <v>0.15540000000000001</v>
      </c>
      <c r="U1816" t="s">
        <v>5893</v>
      </c>
      <c r="V1816">
        <v>12</v>
      </c>
      <c r="W1816" s="1">
        <v>44787</v>
      </c>
      <c r="X1816" t="s">
        <v>5894</v>
      </c>
      <c r="Y1816">
        <v>168</v>
      </c>
      <c r="Z1816">
        <v>62</v>
      </c>
      <c r="AA1816">
        <v>271</v>
      </c>
      <c r="AB1816">
        <v>0</v>
      </c>
      <c r="AC1816">
        <v>10</v>
      </c>
      <c r="AD1816">
        <v>0</v>
      </c>
      <c r="AE1816" t="s">
        <v>6029</v>
      </c>
      <c r="AF1816" s="1">
        <v>46203</v>
      </c>
      <c r="AG1816" t="s">
        <v>6473</v>
      </c>
      <c r="AH1816" t="s">
        <v>6027</v>
      </c>
      <c r="AI1816" t="s">
        <v>6028</v>
      </c>
      <c r="AJ1816" t="s">
        <v>6924</v>
      </c>
      <c r="AK1816">
        <v>148000</v>
      </c>
      <c r="AL1816">
        <v>16132</v>
      </c>
      <c r="AM1816">
        <v>131868</v>
      </c>
      <c r="AN1816">
        <v>125000</v>
      </c>
      <c r="AO1816">
        <v>6868</v>
      </c>
      <c r="AP1816">
        <v>5.21E-2</v>
      </c>
    </row>
    <row r="1817" spans="1:42" hidden="1" x14ac:dyDescent="0.35">
      <c r="A1817" t="s">
        <v>2679</v>
      </c>
      <c r="B1817" s="1">
        <v>45571</v>
      </c>
      <c r="C1817" t="s">
        <v>2680</v>
      </c>
      <c r="D1817" t="s">
        <v>115</v>
      </c>
      <c r="E1817">
        <v>1</v>
      </c>
      <c r="F1817" t="s">
        <v>128</v>
      </c>
      <c r="G1817" t="s">
        <v>96</v>
      </c>
      <c r="H1817" t="s">
        <v>17</v>
      </c>
      <c r="I1817" t="s">
        <v>43</v>
      </c>
      <c r="J1817" t="s">
        <v>55</v>
      </c>
      <c r="K1817">
        <v>2024</v>
      </c>
      <c r="L1817" t="s">
        <v>51</v>
      </c>
      <c r="M1817" t="s">
        <v>5988</v>
      </c>
      <c r="N1817" t="s">
        <v>5989</v>
      </c>
      <c r="O1817" t="s">
        <v>5990</v>
      </c>
      <c r="P1817" t="s">
        <v>5907</v>
      </c>
      <c r="Q1817" t="s">
        <v>5991</v>
      </c>
      <c r="R1817">
        <v>1600</v>
      </c>
      <c r="S1817">
        <v>2200</v>
      </c>
      <c r="T1817">
        <v>0.2727</v>
      </c>
      <c r="U1817" t="s">
        <v>5909</v>
      </c>
      <c r="V1817">
        <v>6</v>
      </c>
      <c r="W1817" s="1">
        <v>45040</v>
      </c>
      <c r="X1817" t="s">
        <v>5894</v>
      </c>
      <c r="Y1817">
        <v>84</v>
      </c>
      <c r="Z1817">
        <v>117</v>
      </c>
      <c r="AA1817">
        <v>174</v>
      </c>
      <c r="AB1817">
        <v>47</v>
      </c>
      <c r="AC1817">
        <v>10</v>
      </c>
      <c r="AD1817">
        <v>75200</v>
      </c>
      <c r="AE1817" t="s">
        <v>6025</v>
      </c>
      <c r="AF1817" s="1">
        <v>46203</v>
      </c>
      <c r="AG1817" t="s">
        <v>6747</v>
      </c>
      <c r="AH1817" t="s">
        <v>6027</v>
      </c>
      <c r="AI1817" t="s">
        <v>6028</v>
      </c>
      <c r="AJ1817" t="s">
        <v>6925</v>
      </c>
      <c r="AK1817">
        <v>2200</v>
      </c>
      <c r="AL1817">
        <v>322.74</v>
      </c>
      <c r="AM1817">
        <v>1877.26</v>
      </c>
      <c r="AN1817">
        <v>1600</v>
      </c>
      <c r="AO1817">
        <v>277.26</v>
      </c>
      <c r="AP1817">
        <v>0.1477</v>
      </c>
    </row>
    <row r="1818" spans="1:42" hidden="1" x14ac:dyDescent="0.35">
      <c r="A1818" t="s">
        <v>2681</v>
      </c>
      <c r="B1818" s="1">
        <v>45589</v>
      </c>
      <c r="C1818" t="s">
        <v>2682</v>
      </c>
      <c r="D1818" t="s">
        <v>92</v>
      </c>
      <c r="E1818">
        <v>1</v>
      </c>
      <c r="F1818" t="s">
        <v>24</v>
      </c>
      <c r="G1818" t="s">
        <v>16</v>
      </c>
      <c r="H1818" t="s">
        <v>17</v>
      </c>
      <c r="I1818" t="s">
        <v>43</v>
      </c>
      <c r="J1818" t="s">
        <v>55</v>
      </c>
      <c r="K1818">
        <v>2024</v>
      </c>
      <c r="L1818" t="s">
        <v>51</v>
      </c>
      <c r="M1818" t="s">
        <v>5973</v>
      </c>
      <c r="N1818" t="s">
        <v>5974</v>
      </c>
      <c r="O1818" t="s">
        <v>5975</v>
      </c>
      <c r="P1818" t="s">
        <v>5899</v>
      </c>
      <c r="Q1818" t="s">
        <v>5976</v>
      </c>
      <c r="R1818">
        <v>7600</v>
      </c>
      <c r="S1818">
        <v>9800</v>
      </c>
      <c r="T1818">
        <v>0.22450000000000001</v>
      </c>
      <c r="U1818" t="s">
        <v>5901</v>
      </c>
      <c r="V1818">
        <v>36</v>
      </c>
      <c r="W1818" s="1">
        <v>45281</v>
      </c>
      <c r="X1818" t="s">
        <v>5894</v>
      </c>
      <c r="Y1818">
        <v>214</v>
      </c>
      <c r="Z1818">
        <v>101</v>
      </c>
      <c r="AA1818">
        <v>188</v>
      </c>
      <c r="AB1818">
        <v>51</v>
      </c>
      <c r="AC1818">
        <v>10</v>
      </c>
      <c r="AD1818">
        <v>387600</v>
      </c>
      <c r="AE1818" t="s">
        <v>6025</v>
      </c>
      <c r="AF1818" s="1">
        <v>46203</v>
      </c>
      <c r="AG1818" t="s">
        <v>6834</v>
      </c>
      <c r="AH1818" t="s">
        <v>6027</v>
      </c>
      <c r="AI1818" t="s">
        <v>6028</v>
      </c>
      <c r="AJ1818" t="s">
        <v>6925</v>
      </c>
      <c r="AK1818">
        <v>9800</v>
      </c>
      <c r="AL1818">
        <v>184.24</v>
      </c>
      <c r="AM1818">
        <v>9615.76</v>
      </c>
      <c r="AN1818">
        <v>7600</v>
      </c>
      <c r="AO1818">
        <v>2015.76</v>
      </c>
      <c r="AP1818">
        <v>0.20960000000000001</v>
      </c>
    </row>
    <row r="1819" spans="1:42" hidden="1" x14ac:dyDescent="0.35">
      <c r="A1819" t="s">
        <v>2683</v>
      </c>
      <c r="B1819" s="1">
        <v>45334</v>
      </c>
      <c r="C1819" t="s">
        <v>2684</v>
      </c>
      <c r="D1819" t="s">
        <v>65</v>
      </c>
      <c r="E1819">
        <v>2</v>
      </c>
      <c r="F1819" t="s">
        <v>30</v>
      </c>
      <c r="G1819" t="s">
        <v>16</v>
      </c>
      <c r="H1819" t="s">
        <v>32</v>
      </c>
      <c r="I1819" t="s">
        <v>18</v>
      </c>
      <c r="J1819" t="s">
        <v>19</v>
      </c>
      <c r="K1819">
        <v>2024</v>
      </c>
      <c r="L1819" t="s">
        <v>20</v>
      </c>
      <c r="M1819" t="s">
        <v>5906</v>
      </c>
      <c r="N1819" t="s">
        <v>5889</v>
      </c>
      <c r="O1819" t="s">
        <v>5898</v>
      </c>
      <c r="P1819" t="s">
        <v>5907</v>
      </c>
      <c r="Q1819" t="s">
        <v>5908</v>
      </c>
      <c r="R1819">
        <v>17500</v>
      </c>
      <c r="S1819">
        <v>22000</v>
      </c>
      <c r="T1819">
        <v>0.20449999999999999</v>
      </c>
      <c r="U1819" t="s">
        <v>5909</v>
      </c>
      <c r="V1819">
        <v>12</v>
      </c>
      <c r="W1819" s="1">
        <v>45337</v>
      </c>
      <c r="X1819" t="s">
        <v>5894</v>
      </c>
      <c r="Y1819">
        <v>373</v>
      </c>
      <c r="Z1819">
        <v>88</v>
      </c>
      <c r="AA1819">
        <v>389</v>
      </c>
      <c r="AB1819">
        <v>78</v>
      </c>
      <c r="AC1819">
        <v>10</v>
      </c>
      <c r="AD1819">
        <v>1365000</v>
      </c>
      <c r="AE1819" t="s">
        <v>6025</v>
      </c>
      <c r="AF1819" s="1">
        <v>46203</v>
      </c>
      <c r="AG1819" t="s">
        <v>6734</v>
      </c>
      <c r="AH1819" t="s">
        <v>6035</v>
      </c>
      <c r="AI1819" t="s">
        <v>6028</v>
      </c>
      <c r="AJ1819" t="s">
        <v>6924</v>
      </c>
      <c r="AK1819">
        <v>44000</v>
      </c>
      <c r="AL1819">
        <v>3476</v>
      </c>
      <c r="AM1819">
        <v>40524</v>
      </c>
      <c r="AN1819">
        <v>35000</v>
      </c>
      <c r="AO1819">
        <v>5524</v>
      </c>
      <c r="AP1819">
        <v>0.1363</v>
      </c>
    </row>
    <row r="1820" spans="1:42" hidden="1" x14ac:dyDescent="0.35">
      <c r="A1820" t="s">
        <v>2685</v>
      </c>
      <c r="B1820" s="1">
        <v>45606</v>
      </c>
      <c r="C1820" t="s">
        <v>1090</v>
      </c>
      <c r="D1820" t="s">
        <v>23</v>
      </c>
      <c r="E1820">
        <v>1</v>
      </c>
      <c r="F1820" t="s">
        <v>30</v>
      </c>
      <c r="G1820" t="s">
        <v>96</v>
      </c>
      <c r="H1820" t="s">
        <v>17</v>
      </c>
      <c r="I1820" t="s">
        <v>43</v>
      </c>
      <c r="J1820" t="s">
        <v>50</v>
      </c>
      <c r="K1820">
        <v>2024</v>
      </c>
      <c r="L1820" t="s">
        <v>51</v>
      </c>
      <c r="M1820" t="s">
        <v>5921</v>
      </c>
      <c r="N1820" t="s">
        <v>5913</v>
      </c>
      <c r="O1820" t="s">
        <v>5917</v>
      </c>
      <c r="P1820" t="s">
        <v>5922</v>
      </c>
      <c r="Q1820" t="s">
        <v>5923</v>
      </c>
      <c r="R1820">
        <v>57000</v>
      </c>
      <c r="S1820">
        <v>69000</v>
      </c>
      <c r="T1820">
        <v>0.1739</v>
      </c>
      <c r="U1820" t="s">
        <v>5920</v>
      </c>
      <c r="V1820">
        <v>12</v>
      </c>
      <c r="W1820" s="1">
        <v>44862</v>
      </c>
      <c r="X1820" t="s">
        <v>5894</v>
      </c>
      <c r="Y1820">
        <v>244</v>
      </c>
      <c r="Z1820">
        <v>55</v>
      </c>
      <c r="AA1820">
        <v>276</v>
      </c>
      <c r="AB1820">
        <v>9</v>
      </c>
      <c r="AC1820">
        <v>10</v>
      </c>
      <c r="AD1820">
        <v>513000</v>
      </c>
      <c r="AE1820" t="s">
        <v>6025</v>
      </c>
      <c r="AF1820" s="1">
        <v>46203</v>
      </c>
      <c r="AG1820" t="s">
        <v>6537</v>
      </c>
      <c r="AH1820" t="s">
        <v>6035</v>
      </c>
      <c r="AI1820" t="s">
        <v>6028</v>
      </c>
      <c r="AJ1820" t="s">
        <v>6925</v>
      </c>
      <c r="AK1820">
        <v>69000</v>
      </c>
      <c r="AL1820">
        <v>2704.8</v>
      </c>
      <c r="AM1820">
        <v>66295.199999999997</v>
      </c>
      <c r="AN1820">
        <v>57000</v>
      </c>
      <c r="AO1820">
        <v>9295.2000000000007</v>
      </c>
      <c r="AP1820">
        <v>0.14019999999999999</v>
      </c>
    </row>
    <row r="1821" spans="1:42" x14ac:dyDescent="0.35">
      <c r="A1821" t="s">
        <v>2686</v>
      </c>
      <c r="B1821" s="1">
        <v>45429</v>
      </c>
      <c r="C1821" t="s">
        <v>2125</v>
      </c>
      <c r="D1821" t="s">
        <v>54</v>
      </c>
      <c r="E1821">
        <v>1</v>
      </c>
      <c r="F1821" t="s">
        <v>48</v>
      </c>
      <c r="G1821" t="s">
        <v>96</v>
      </c>
      <c r="H1821" t="s">
        <v>17</v>
      </c>
      <c r="I1821" t="s">
        <v>26</v>
      </c>
      <c r="J1821" t="s">
        <v>75</v>
      </c>
      <c r="K1821">
        <v>2024</v>
      </c>
      <c r="L1821" t="s">
        <v>35</v>
      </c>
      <c r="M1821" t="s">
        <v>5888</v>
      </c>
      <c r="N1821" t="s">
        <v>5889</v>
      </c>
      <c r="O1821" t="s">
        <v>5890</v>
      </c>
      <c r="P1821" t="s">
        <v>5891</v>
      </c>
      <c r="Q1821" t="s">
        <v>5892</v>
      </c>
      <c r="R1821">
        <v>52000</v>
      </c>
      <c r="S1821">
        <v>65000</v>
      </c>
      <c r="T1821">
        <v>0.2</v>
      </c>
      <c r="U1821" t="s">
        <v>5893</v>
      </c>
      <c r="V1821">
        <v>12</v>
      </c>
      <c r="W1821" s="1">
        <v>45506</v>
      </c>
      <c r="X1821" t="s">
        <v>5894</v>
      </c>
      <c r="Y1821">
        <v>302</v>
      </c>
      <c r="Z1821">
        <v>109</v>
      </c>
      <c r="AA1821">
        <v>415</v>
      </c>
      <c r="AB1821">
        <v>0</v>
      </c>
      <c r="AC1821">
        <v>10</v>
      </c>
      <c r="AD1821">
        <v>0</v>
      </c>
      <c r="AE1821" t="s">
        <v>6029</v>
      </c>
      <c r="AF1821" s="1">
        <v>46203</v>
      </c>
      <c r="AG1821" t="s">
        <v>6732</v>
      </c>
      <c r="AH1821" t="s">
        <v>6035</v>
      </c>
      <c r="AI1821" t="s">
        <v>6028</v>
      </c>
      <c r="AJ1821" t="s">
        <v>6924</v>
      </c>
      <c r="AK1821">
        <v>65000</v>
      </c>
      <c r="AL1821">
        <v>8391.5</v>
      </c>
      <c r="AM1821">
        <v>56608.5</v>
      </c>
      <c r="AN1821">
        <v>52000</v>
      </c>
      <c r="AO1821">
        <v>4608.5</v>
      </c>
      <c r="AP1821">
        <v>8.14E-2</v>
      </c>
    </row>
    <row r="1822" spans="1:42" hidden="1" x14ac:dyDescent="0.35">
      <c r="A1822" t="s">
        <v>2687</v>
      </c>
      <c r="B1822" s="1">
        <v>45607</v>
      </c>
      <c r="C1822" t="s">
        <v>2229</v>
      </c>
      <c r="D1822" t="s">
        <v>95</v>
      </c>
      <c r="E1822">
        <v>3</v>
      </c>
      <c r="F1822" t="s">
        <v>30</v>
      </c>
      <c r="G1822" t="s">
        <v>71</v>
      </c>
      <c r="H1822" t="s">
        <v>32</v>
      </c>
      <c r="I1822" t="s">
        <v>18</v>
      </c>
      <c r="J1822" t="s">
        <v>50</v>
      </c>
      <c r="K1822">
        <v>2024</v>
      </c>
      <c r="L1822" t="s">
        <v>51</v>
      </c>
      <c r="M1822" t="s">
        <v>5948</v>
      </c>
      <c r="N1822" t="s">
        <v>5949</v>
      </c>
      <c r="O1822" t="s">
        <v>5950</v>
      </c>
      <c r="P1822" t="s">
        <v>5951</v>
      </c>
      <c r="Q1822" t="s">
        <v>5952</v>
      </c>
      <c r="R1822">
        <v>2900</v>
      </c>
      <c r="S1822">
        <v>3800</v>
      </c>
      <c r="T1822">
        <v>0.23680000000000001</v>
      </c>
      <c r="U1822" t="s">
        <v>5940</v>
      </c>
      <c r="V1822">
        <v>12</v>
      </c>
      <c r="W1822" s="1">
        <v>45359</v>
      </c>
      <c r="X1822" t="s">
        <v>5894</v>
      </c>
      <c r="Y1822">
        <v>220</v>
      </c>
      <c r="Z1822">
        <v>49</v>
      </c>
      <c r="AA1822">
        <v>227</v>
      </c>
      <c r="AB1822">
        <v>23</v>
      </c>
      <c r="AC1822">
        <v>10</v>
      </c>
      <c r="AD1822">
        <v>66700</v>
      </c>
      <c r="AE1822" t="s">
        <v>6025</v>
      </c>
      <c r="AF1822" s="1">
        <v>46203</v>
      </c>
      <c r="AG1822" t="s">
        <v>6760</v>
      </c>
      <c r="AH1822" t="s">
        <v>6027</v>
      </c>
      <c r="AI1822" t="s">
        <v>6028</v>
      </c>
      <c r="AJ1822" t="s">
        <v>6925</v>
      </c>
      <c r="AK1822">
        <v>11400</v>
      </c>
      <c r="AL1822">
        <v>1.1399999999999999</v>
      </c>
      <c r="AM1822">
        <v>11398.86</v>
      </c>
      <c r="AN1822">
        <v>8700</v>
      </c>
      <c r="AO1822">
        <v>2698.86</v>
      </c>
      <c r="AP1822">
        <v>0.23680000000000001</v>
      </c>
    </row>
    <row r="1823" spans="1:42" hidden="1" x14ac:dyDescent="0.35">
      <c r="A1823" t="s">
        <v>2688</v>
      </c>
      <c r="B1823" s="1">
        <v>45607</v>
      </c>
      <c r="C1823" t="s">
        <v>2689</v>
      </c>
      <c r="D1823" t="s">
        <v>100</v>
      </c>
      <c r="E1823">
        <v>1</v>
      </c>
      <c r="F1823" t="s">
        <v>48</v>
      </c>
      <c r="G1823" t="s">
        <v>31</v>
      </c>
      <c r="H1823" t="s">
        <v>17</v>
      </c>
      <c r="I1823" t="s">
        <v>43</v>
      </c>
      <c r="J1823" t="s">
        <v>50</v>
      </c>
      <c r="K1823">
        <v>2024</v>
      </c>
      <c r="L1823" t="s">
        <v>51</v>
      </c>
      <c r="M1823" t="s">
        <v>5941</v>
      </c>
      <c r="N1823" t="s">
        <v>5931</v>
      </c>
      <c r="O1823" t="s">
        <v>5942</v>
      </c>
      <c r="P1823" t="s">
        <v>5938</v>
      </c>
      <c r="Q1823" t="s">
        <v>5943</v>
      </c>
      <c r="R1823">
        <v>9800</v>
      </c>
      <c r="S1823">
        <v>12500</v>
      </c>
      <c r="T1823">
        <v>0.216</v>
      </c>
      <c r="U1823" t="s">
        <v>5940</v>
      </c>
      <c r="V1823">
        <v>6</v>
      </c>
      <c r="W1823" s="1">
        <v>45383</v>
      </c>
      <c r="X1823" t="s">
        <v>5894</v>
      </c>
      <c r="Y1823">
        <v>102</v>
      </c>
      <c r="Z1823">
        <v>94</v>
      </c>
      <c r="AA1823">
        <v>142</v>
      </c>
      <c r="AB1823">
        <v>76</v>
      </c>
      <c r="AC1823">
        <v>10</v>
      </c>
      <c r="AD1823">
        <v>744800</v>
      </c>
      <c r="AE1823" t="s">
        <v>6025</v>
      </c>
      <c r="AF1823" s="1">
        <v>46203</v>
      </c>
      <c r="AG1823" t="s">
        <v>6835</v>
      </c>
      <c r="AH1823" t="s">
        <v>6035</v>
      </c>
      <c r="AI1823" t="s">
        <v>6028</v>
      </c>
      <c r="AJ1823" t="s">
        <v>6925</v>
      </c>
      <c r="AK1823">
        <v>12500</v>
      </c>
      <c r="AL1823">
        <v>1051.25</v>
      </c>
      <c r="AM1823">
        <v>11448.75</v>
      </c>
      <c r="AN1823">
        <v>9800</v>
      </c>
      <c r="AO1823">
        <v>1648.75</v>
      </c>
      <c r="AP1823">
        <v>0.14399999999999999</v>
      </c>
    </row>
    <row r="1824" spans="1:42" x14ac:dyDescent="0.35">
      <c r="A1824" t="s">
        <v>2690</v>
      </c>
      <c r="B1824" s="1">
        <v>45381</v>
      </c>
      <c r="C1824" t="s">
        <v>2263</v>
      </c>
      <c r="D1824" t="s">
        <v>42</v>
      </c>
      <c r="E1824">
        <v>2</v>
      </c>
      <c r="F1824" t="s">
        <v>15</v>
      </c>
      <c r="G1824" t="s">
        <v>67</v>
      </c>
      <c r="H1824" t="s">
        <v>17</v>
      </c>
      <c r="I1824" t="s">
        <v>18</v>
      </c>
      <c r="J1824" t="s">
        <v>39</v>
      </c>
      <c r="K1824">
        <v>2024</v>
      </c>
      <c r="L1824" t="s">
        <v>20</v>
      </c>
      <c r="M1824" t="s">
        <v>5897</v>
      </c>
      <c r="N1824" t="s">
        <v>5889</v>
      </c>
      <c r="O1824" t="s">
        <v>5898</v>
      </c>
      <c r="P1824" t="s">
        <v>5899</v>
      </c>
      <c r="Q1824" t="s">
        <v>5900</v>
      </c>
      <c r="R1824">
        <v>31000</v>
      </c>
      <c r="S1824">
        <v>38000</v>
      </c>
      <c r="T1824">
        <v>0.1842</v>
      </c>
      <c r="U1824" t="s">
        <v>5901</v>
      </c>
      <c r="V1824">
        <v>12</v>
      </c>
      <c r="W1824" s="1">
        <v>45246</v>
      </c>
      <c r="X1824" t="s">
        <v>5894</v>
      </c>
      <c r="Y1824">
        <v>278</v>
      </c>
      <c r="Z1824">
        <v>80</v>
      </c>
      <c r="AA1824">
        <v>346</v>
      </c>
      <c r="AB1824">
        <v>0</v>
      </c>
      <c r="AC1824">
        <v>10</v>
      </c>
      <c r="AD1824">
        <v>0</v>
      </c>
      <c r="AE1824" t="s">
        <v>6029</v>
      </c>
      <c r="AF1824" s="1">
        <v>46203</v>
      </c>
      <c r="AG1824" t="s">
        <v>6768</v>
      </c>
      <c r="AH1824" t="s">
        <v>6027</v>
      </c>
      <c r="AI1824" t="s">
        <v>6028</v>
      </c>
      <c r="AJ1824" t="s">
        <v>6924</v>
      </c>
      <c r="AK1824">
        <v>76000</v>
      </c>
      <c r="AL1824">
        <v>4119.2</v>
      </c>
      <c r="AM1824">
        <v>71880.800000000003</v>
      </c>
      <c r="AN1824">
        <v>62000</v>
      </c>
      <c r="AO1824">
        <v>9880.7999999999993</v>
      </c>
      <c r="AP1824">
        <v>0.13750000000000001</v>
      </c>
    </row>
    <row r="1825" spans="1:42" hidden="1" x14ac:dyDescent="0.35">
      <c r="A1825" t="s">
        <v>2691</v>
      </c>
      <c r="B1825" s="1">
        <v>45616</v>
      </c>
      <c r="C1825" t="s">
        <v>358</v>
      </c>
      <c r="D1825" t="s">
        <v>216</v>
      </c>
      <c r="E1825">
        <v>1</v>
      </c>
      <c r="F1825" t="s">
        <v>30</v>
      </c>
      <c r="G1825" t="s">
        <v>31</v>
      </c>
      <c r="H1825" t="s">
        <v>32</v>
      </c>
      <c r="I1825" t="s">
        <v>26</v>
      </c>
      <c r="J1825" t="s">
        <v>50</v>
      </c>
      <c r="K1825">
        <v>2024</v>
      </c>
      <c r="L1825" t="s">
        <v>51</v>
      </c>
      <c r="M1825" t="s">
        <v>5999</v>
      </c>
      <c r="N1825" t="s">
        <v>5989</v>
      </c>
      <c r="O1825" t="s">
        <v>6000</v>
      </c>
      <c r="P1825" t="s">
        <v>6001</v>
      </c>
      <c r="Q1825" t="s">
        <v>6002</v>
      </c>
      <c r="R1825">
        <v>300</v>
      </c>
      <c r="S1825">
        <v>500</v>
      </c>
      <c r="T1825">
        <v>0.4</v>
      </c>
      <c r="U1825" t="s">
        <v>5940</v>
      </c>
      <c r="V1825">
        <v>3</v>
      </c>
      <c r="W1825" s="1">
        <v>45115</v>
      </c>
      <c r="X1825" t="s">
        <v>5894</v>
      </c>
      <c r="Y1825">
        <v>197</v>
      </c>
      <c r="Z1825">
        <v>100</v>
      </c>
      <c r="AA1825">
        <v>205</v>
      </c>
      <c r="AB1825">
        <v>66</v>
      </c>
      <c r="AC1825">
        <v>10</v>
      </c>
      <c r="AD1825">
        <v>19800</v>
      </c>
      <c r="AE1825" t="s">
        <v>6025</v>
      </c>
      <c r="AF1825" s="1">
        <v>46203</v>
      </c>
      <c r="AG1825" t="s">
        <v>6229</v>
      </c>
      <c r="AH1825" t="s">
        <v>6035</v>
      </c>
      <c r="AI1825" t="s">
        <v>6028</v>
      </c>
      <c r="AJ1825" t="s">
        <v>6925</v>
      </c>
      <c r="AK1825">
        <v>500</v>
      </c>
      <c r="AL1825">
        <v>50.3</v>
      </c>
      <c r="AM1825">
        <v>449.7</v>
      </c>
      <c r="AN1825">
        <v>300</v>
      </c>
      <c r="AO1825">
        <v>149.69999999999999</v>
      </c>
      <c r="AP1825">
        <v>0.33289999999999997</v>
      </c>
    </row>
    <row r="1826" spans="1:42" hidden="1" x14ac:dyDescent="0.35">
      <c r="A1826" t="s">
        <v>2692</v>
      </c>
      <c r="B1826" s="1">
        <v>45468</v>
      </c>
      <c r="C1826" t="s">
        <v>802</v>
      </c>
      <c r="D1826" t="s">
        <v>115</v>
      </c>
      <c r="E1826">
        <v>1</v>
      </c>
      <c r="F1826" t="s">
        <v>30</v>
      </c>
      <c r="G1826" t="s">
        <v>16</v>
      </c>
      <c r="H1826" t="s">
        <v>17</v>
      </c>
      <c r="I1826" t="s">
        <v>26</v>
      </c>
      <c r="J1826" t="s">
        <v>34</v>
      </c>
      <c r="K1826">
        <v>2024</v>
      </c>
      <c r="L1826" t="s">
        <v>35</v>
      </c>
      <c r="M1826" t="s">
        <v>5988</v>
      </c>
      <c r="N1826" t="s">
        <v>5989</v>
      </c>
      <c r="O1826" t="s">
        <v>5990</v>
      </c>
      <c r="P1826" t="s">
        <v>5907</v>
      </c>
      <c r="Q1826" t="s">
        <v>5991</v>
      </c>
      <c r="R1826">
        <v>1600</v>
      </c>
      <c r="S1826">
        <v>2200</v>
      </c>
      <c r="T1826">
        <v>0.2727</v>
      </c>
      <c r="U1826" t="s">
        <v>5909</v>
      </c>
      <c r="V1826">
        <v>6</v>
      </c>
      <c r="W1826" s="1">
        <v>45040</v>
      </c>
      <c r="X1826" t="s">
        <v>5894</v>
      </c>
      <c r="Y1826">
        <v>84</v>
      </c>
      <c r="Z1826">
        <v>117</v>
      </c>
      <c r="AA1826">
        <v>174</v>
      </c>
      <c r="AB1826">
        <v>47</v>
      </c>
      <c r="AC1826">
        <v>10</v>
      </c>
      <c r="AD1826">
        <v>75200</v>
      </c>
      <c r="AE1826" t="s">
        <v>6025</v>
      </c>
      <c r="AF1826" s="1">
        <v>46203</v>
      </c>
      <c r="AG1826" t="s">
        <v>6447</v>
      </c>
      <c r="AH1826" t="s">
        <v>6035</v>
      </c>
      <c r="AI1826" t="s">
        <v>6028</v>
      </c>
      <c r="AJ1826" t="s">
        <v>6924</v>
      </c>
      <c r="AK1826">
        <v>2200</v>
      </c>
      <c r="AL1826">
        <v>211.86</v>
      </c>
      <c r="AM1826">
        <v>1988.14</v>
      </c>
      <c r="AN1826">
        <v>1600</v>
      </c>
      <c r="AO1826">
        <v>388.14</v>
      </c>
      <c r="AP1826">
        <v>0.19520000000000001</v>
      </c>
    </row>
    <row r="1827" spans="1:42" hidden="1" x14ac:dyDescent="0.35">
      <c r="A1827" t="s">
        <v>2693</v>
      </c>
      <c r="B1827" s="1">
        <v>45365</v>
      </c>
      <c r="C1827" t="s">
        <v>956</v>
      </c>
      <c r="D1827" t="s">
        <v>100</v>
      </c>
      <c r="E1827">
        <v>2</v>
      </c>
      <c r="F1827" t="s">
        <v>24</v>
      </c>
      <c r="G1827" t="s">
        <v>71</v>
      </c>
      <c r="H1827" t="s">
        <v>32</v>
      </c>
      <c r="I1827" t="s">
        <v>33</v>
      </c>
      <c r="J1827" t="s">
        <v>39</v>
      </c>
      <c r="K1827">
        <v>2024</v>
      </c>
      <c r="L1827" t="s">
        <v>20</v>
      </c>
      <c r="M1827" t="s">
        <v>5941</v>
      </c>
      <c r="N1827" t="s">
        <v>5931</v>
      </c>
      <c r="O1827" t="s">
        <v>5942</v>
      </c>
      <c r="P1827" t="s">
        <v>5938</v>
      </c>
      <c r="Q1827" t="s">
        <v>5943</v>
      </c>
      <c r="R1827">
        <v>9800</v>
      </c>
      <c r="S1827">
        <v>12500</v>
      </c>
      <c r="T1827">
        <v>0.216</v>
      </c>
      <c r="U1827" t="s">
        <v>5940</v>
      </c>
      <c r="V1827">
        <v>6</v>
      </c>
      <c r="W1827" s="1">
        <v>45383</v>
      </c>
      <c r="X1827" t="s">
        <v>5894</v>
      </c>
      <c r="Y1827">
        <v>102</v>
      </c>
      <c r="Z1827">
        <v>94</v>
      </c>
      <c r="AA1827">
        <v>142</v>
      </c>
      <c r="AB1827">
        <v>76</v>
      </c>
      <c r="AC1827">
        <v>10</v>
      </c>
      <c r="AD1827">
        <v>744800</v>
      </c>
      <c r="AE1827" t="s">
        <v>6025</v>
      </c>
      <c r="AF1827" s="1">
        <v>46203</v>
      </c>
      <c r="AG1827" t="s">
        <v>6498</v>
      </c>
      <c r="AH1827" t="s">
        <v>6035</v>
      </c>
      <c r="AI1827" t="s">
        <v>6028</v>
      </c>
      <c r="AJ1827" t="s">
        <v>6924</v>
      </c>
      <c r="AK1827">
        <v>25000</v>
      </c>
      <c r="AL1827">
        <v>1990</v>
      </c>
      <c r="AM1827">
        <v>23010</v>
      </c>
      <c r="AN1827">
        <v>19600</v>
      </c>
      <c r="AO1827">
        <v>3410</v>
      </c>
      <c r="AP1827">
        <v>0.1482</v>
      </c>
    </row>
    <row r="1828" spans="1:42" x14ac:dyDescent="0.35">
      <c r="A1828" t="s">
        <v>2694</v>
      </c>
      <c r="B1828" s="1">
        <v>45342</v>
      </c>
      <c r="C1828" t="s">
        <v>1201</v>
      </c>
      <c r="D1828" t="s">
        <v>42</v>
      </c>
      <c r="E1828">
        <v>1</v>
      </c>
      <c r="F1828" t="s">
        <v>24</v>
      </c>
      <c r="G1828" t="s">
        <v>96</v>
      </c>
      <c r="H1828" t="s">
        <v>25</v>
      </c>
      <c r="I1828" t="s">
        <v>43</v>
      </c>
      <c r="J1828" t="s">
        <v>19</v>
      </c>
      <c r="K1828">
        <v>2024</v>
      </c>
      <c r="L1828" t="s">
        <v>20</v>
      </c>
      <c r="M1828" t="s">
        <v>5897</v>
      </c>
      <c r="N1828" t="s">
        <v>5889</v>
      </c>
      <c r="O1828" t="s">
        <v>5898</v>
      </c>
      <c r="P1828" t="s">
        <v>5899</v>
      </c>
      <c r="Q1828" t="s">
        <v>5900</v>
      </c>
      <c r="R1828">
        <v>31000</v>
      </c>
      <c r="S1828">
        <v>38000</v>
      </c>
      <c r="T1828">
        <v>0.1842</v>
      </c>
      <c r="U1828" t="s">
        <v>5901</v>
      </c>
      <c r="V1828">
        <v>12</v>
      </c>
      <c r="W1828" s="1">
        <v>45246</v>
      </c>
      <c r="X1828" t="s">
        <v>5894</v>
      </c>
      <c r="Y1828">
        <v>278</v>
      </c>
      <c r="Z1828">
        <v>80</v>
      </c>
      <c r="AA1828">
        <v>346</v>
      </c>
      <c r="AB1828">
        <v>0</v>
      </c>
      <c r="AC1828">
        <v>10</v>
      </c>
      <c r="AD1828">
        <v>0</v>
      </c>
      <c r="AE1828" t="s">
        <v>6029</v>
      </c>
      <c r="AF1828" s="1">
        <v>46203</v>
      </c>
      <c r="AG1828" t="s">
        <v>6095</v>
      </c>
      <c r="AH1828" t="s">
        <v>6035</v>
      </c>
      <c r="AI1828" t="s">
        <v>6028</v>
      </c>
      <c r="AJ1828" t="s">
        <v>6924</v>
      </c>
      <c r="AK1828">
        <v>38000</v>
      </c>
      <c r="AL1828">
        <v>2785.4</v>
      </c>
      <c r="AM1828">
        <v>35214.6</v>
      </c>
      <c r="AN1828">
        <v>31000</v>
      </c>
      <c r="AO1828">
        <v>4214.6000000000004</v>
      </c>
      <c r="AP1828">
        <v>0.1197</v>
      </c>
    </row>
    <row r="1829" spans="1:42" hidden="1" x14ac:dyDescent="0.35">
      <c r="A1829" t="s">
        <v>2695</v>
      </c>
      <c r="B1829" s="1">
        <v>45574</v>
      </c>
      <c r="C1829" t="s">
        <v>2057</v>
      </c>
      <c r="D1829" t="s">
        <v>14</v>
      </c>
      <c r="E1829">
        <v>3</v>
      </c>
      <c r="F1829" t="s">
        <v>58</v>
      </c>
      <c r="G1829" t="s">
        <v>31</v>
      </c>
      <c r="H1829" t="s">
        <v>25</v>
      </c>
      <c r="I1829" t="s">
        <v>26</v>
      </c>
      <c r="J1829" t="s">
        <v>55</v>
      </c>
      <c r="K1829">
        <v>2024</v>
      </c>
      <c r="L1829" t="s">
        <v>51</v>
      </c>
      <c r="M1829" t="s">
        <v>5934</v>
      </c>
      <c r="N1829" t="s">
        <v>5931</v>
      </c>
      <c r="O1829" t="s">
        <v>5932</v>
      </c>
      <c r="P1829" t="s">
        <v>5891</v>
      </c>
      <c r="Q1829" t="s">
        <v>5935</v>
      </c>
      <c r="R1829">
        <v>10800</v>
      </c>
      <c r="S1829">
        <v>13500</v>
      </c>
      <c r="T1829">
        <v>0.2</v>
      </c>
      <c r="U1829" t="s">
        <v>5893</v>
      </c>
      <c r="V1829">
        <v>12</v>
      </c>
      <c r="W1829" s="1">
        <v>44567</v>
      </c>
      <c r="X1829" t="s">
        <v>5894</v>
      </c>
      <c r="Y1829">
        <v>169</v>
      </c>
      <c r="Z1829">
        <v>68</v>
      </c>
      <c r="AA1829">
        <v>202</v>
      </c>
      <c r="AB1829">
        <v>85</v>
      </c>
      <c r="AC1829">
        <v>10</v>
      </c>
      <c r="AD1829">
        <v>918000</v>
      </c>
      <c r="AE1829" t="s">
        <v>6025</v>
      </c>
      <c r="AF1829" s="1">
        <v>46203</v>
      </c>
      <c r="AG1829" t="s">
        <v>6712</v>
      </c>
      <c r="AH1829" t="s">
        <v>6027</v>
      </c>
      <c r="AI1829" t="s">
        <v>6028</v>
      </c>
      <c r="AJ1829" t="s">
        <v>6925</v>
      </c>
      <c r="AK1829">
        <v>40500</v>
      </c>
      <c r="AL1829">
        <v>5208.3</v>
      </c>
      <c r="AM1829">
        <v>35291.699999999997</v>
      </c>
      <c r="AN1829">
        <v>32400</v>
      </c>
      <c r="AO1829">
        <v>2891.7</v>
      </c>
      <c r="AP1829">
        <v>8.1900000000000001E-2</v>
      </c>
    </row>
    <row r="1830" spans="1:42" x14ac:dyDescent="0.35">
      <c r="A1830" t="s">
        <v>2696</v>
      </c>
      <c r="B1830" s="1">
        <v>45353</v>
      </c>
      <c r="C1830" t="s">
        <v>812</v>
      </c>
      <c r="D1830" t="s">
        <v>195</v>
      </c>
      <c r="E1830">
        <v>5</v>
      </c>
      <c r="F1830" t="s">
        <v>58</v>
      </c>
      <c r="G1830" t="s">
        <v>16</v>
      </c>
      <c r="H1830" t="s">
        <v>32</v>
      </c>
      <c r="I1830" t="s">
        <v>43</v>
      </c>
      <c r="J1830" t="s">
        <v>39</v>
      </c>
      <c r="K1830">
        <v>2024</v>
      </c>
      <c r="L1830" t="s">
        <v>20</v>
      </c>
      <c r="M1830" t="s">
        <v>5912</v>
      </c>
      <c r="N1830" t="s">
        <v>5913</v>
      </c>
      <c r="O1830" t="s">
        <v>5914</v>
      </c>
      <c r="P1830" t="s">
        <v>5891</v>
      </c>
      <c r="Q1830" t="s">
        <v>5915</v>
      </c>
      <c r="R1830">
        <v>125000</v>
      </c>
      <c r="S1830">
        <v>148000</v>
      </c>
      <c r="T1830">
        <v>0.15540000000000001</v>
      </c>
      <c r="U1830" t="s">
        <v>5893</v>
      </c>
      <c r="V1830">
        <v>12</v>
      </c>
      <c r="W1830" s="1">
        <v>44787</v>
      </c>
      <c r="X1830" t="s">
        <v>5894</v>
      </c>
      <c r="Y1830">
        <v>168</v>
      </c>
      <c r="Z1830">
        <v>62</v>
      </c>
      <c r="AA1830">
        <v>271</v>
      </c>
      <c r="AB1830">
        <v>0</v>
      </c>
      <c r="AC1830">
        <v>10</v>
      </c>
      <c r="AD1830">
        <v>0</v>
      </c>
      <c r="AE1830" t="s">
        <v>6029</v>
      </c>
      <c r="AF1830" s="1">
        <v>46203</v>
      </c>
      <c r="AG1830" t="s">
        <v>6416</v>
      </c>
      <c r="AH1830" t="s">
        <v>6027</v>
      </c>
      <c r="AI1830" t="s">
        <v>6028</v>
      </c>
      <c r="AJ1830" t="s">
        <v>6924</v>
      </c>
      <c r="AK1830">
        <v>740000</v>
      </c>
      <c r="AL1830">
        <v>24938</v>
      </c>
      <c r="AM1830">
        <v>715062</v>
      </c>
      <c r="AN1830">
        <v>625000</v>
      </c>
      <c r="AO1830">
        <v>90062</v>
      </c>
      <c r="AP1830">
        <v>0.12590000000000001</v>
      </c>
    </row>
    <row r="1831" spans="1:42" hidden="1" x14ac:dyDescent="0.35">
      <c r="A1831" t="s">
        <v>2697</v>
      </c>
      <c r="B1831" s="1">
        <v>45646</v>
      </c>
      <c r="C1831" t="s">
        <v>1414</v>
      </c>
      <c r="D1831" t="s">
        <v>123</v>
      </c>
      <c r="E1831">
        <v>1</v>
      </c>
      <c r="F1831" t="s">
        <v>24</v>
      </c>
      <c r="G1831" t="s">
        <v>31</v>
      </c>
      <c r="H1831" t="s">
        <v>17</v>
      </c>
      <c r="I1831" t="s">
        <v>26</v>
      </c>
      <c r="J1831" t="s">
        <v>155</v>
      </c>
      <c r="K1831">
        <v>2024</v>
      </c>
      <c r="L1831" t="s">
        <v>51</v>
      </c>
      <c r="M1831" t="s">
        <v>5927</v>
      </c>
      <c r="N1831" t="s">
        <v>5913</v>
      </c>
      <c r="O1831" t="s">
        <v>5917</v>
      </c>
      <c r="P1831" t="s">
        <v>5928</v>
      </c>
      <c r="Q1831" t="s">
        <v>5929</v>
      </c>
      <c r="R1831">
        <v>44000</v>
      </c>
      <c r="S1831">
        <v>53000</v>
      </c>
      <c r="T1831">
        <v>0.16980000000000001</v>
      </c>
      <c r="U1831" t="s">
        <v>5920</v>
      </c>
      <c r="V1831">
        <v>12</v>
      </c>
      <c r="W1831" s="1">
        <v>45435</v>
      </c>
      <c r="X1831" t="s">
        <v>5894</v>
      </c>
      <c r="Y1831">
        <v>246</v>
      </c>
      <c r="Z1831">
        <v>92</v>
      </c>
      <c r="AA1831">
        <v>223</v>
      </c>
      <c r="AB1831">
        <v>48</v>
      </c>
      <c r="AC1831">
        <v>10</v>
      </c>
      <c r="AD1831">
        <v>2112000</v>
      </c>
      <c r="AE1831" t="s">
        <v>6025</v>
      </c>
      <c r="AF1831" s="1">
        <v>46203</v>
      </c>
      <c r="AG1831" t="s">
        <v>6579</v>
      </c>
      <c r="AH1831" t="s">
        <v>6027</v>
      </c>
      <c r="AI1831" t="s">
        <v>6028</v>
      </c>
      <c r="AJ1831" t="s">
        <v>6925</v>
      </c>
      <c r="AK1831">
        <v>53000</v>
      </c>
      <c r="AL1831">
        <v>1791.4</v>
      </c>
      <c r="AM1831">
        <v>51208.6</v>
      </c>
      <c r="AN1831">
        <v>44000</v>
      </c>
      <c r="AO1831">
        <v>7208.6</v>
      </c>
      <c r="AP1831">
        <v>0.14080000000000001</v>
      </c>
    </row>
    <row r="1832" spans="1:42" hidden="1" x14ac:dyDescent="0.35">
      <c r="A1832" t="s">
        <v>2698</v>
      </c>
      <c r="B1832" s="1">
        <v>45472</v>
      </c>
      <c r="C1832" t="s">
        <v>562</v>
      </c>
      <c r="D1832" t="s">
        <v>87</v>
      </c>
      <c r="E1832">
        <v>3</v>
      </c>
      <c r="F1832" t="s">
        <v>30</v>
      </c>
      <c r="G1832" t="s">
        <v>96</v>
      </c>
      <c r="H1832" t="s">
        <v>17</v>
      </c>
      <c r="I1832" t="s">
        <v>18</v>
      </c>
      <c r="J1832" t="s">
        <v>34</v>
      </c>
      <c r="K1832">
        <v>2024</v>
      </c>
      <c r="L1832" t="s">
        <v>35</v>
      </c>
      <c r="M1832" t="s">
        <v>5924</v>
      </c>
      <c r="N1832" t="s">
        <v>5913</v>
      </c>
      <c r="O1832" t="s">
        <v>5917</v>
      </c>
      <c r="P1832" t="s">
        <v>5925</v>
      </c>
      <c r="Q1832" t="s">
        <v>5926</v>
      </c>
      <c r="R1832">
        <v>46000</v>
      </c>
      <c r="S1832">
        <v>56000</v>
      </c>
      <c r="T1832">
        <v>0.17860000000000001</v>
      </c>
      <c r="U1832" t="s">
        <v>5920</v>
      </c>
      <c r="V1832">
        <v>12</v>
      </c>
      <c r="W1832" s="1">
        <v>44847</v>
      </c>
      <c r="X1832" t="s">
        <v>5894</v>
      </c>
      <c r="Y1832">
        <v>224</v>
      </c>
      <c r="Z1832">
        <v>96</v>
      </c>
      <c r="AA1832">
        <v>304</v>
      </c>
      <c r="AB1832">
        <v>54</v>
      </c>
      <c r="AC1832">
        <v>10</v>
      </c>
      <c r="AD1832">
        <v>2484000</v>
      </c>
      <c r="AE1832" t="s">
        <v>6025</v>
      </c>
      <c r="AF1832" s="1">
        <v>46203</v>
      </c>
      <c r="AG1832" t="s">
        <v>6339</v>
      </c>
      <c r="AH1832" t="s">
        <v>6035</v>
      </c>
      <c r="AI1832" t="s">
        <v>6028</v>
      </c>
      <c r="AJ1832" t="s">
        <v>6924</v>
      </c>
      <c r="AK1832">
        <v>168000</v>
      </c>
      <c r="AL1832">
        <v>2318.4</v>
      </c>
      <c r="AM1832">
        <v>165681.60000000001</v>
      </c>
      <c r="AN1832">
        <v>138000</v>
      </c>
      <c r="AO1832">
        <v>27681.599999999999</v>
      </c>
      <c r="AP1832">
        <v>0.1671</v>
      </c>
    </row>
    <row r="1833" spans="1:42" x14ac:dyDescent="0.35">
      <c r="A1833" t="s">
        <v>2699</v>
      </c>
      <c r="B1833" s="1">
        <v>45316</v>
      </c>
      <c r="C1833" t="s">
        <v>2700</v>
      </c>
      <c r="D1833" t="s">
        <v>195</v>
      </c>
      <c r="E1833">
        <v>4</v>
      </c>
      <c r="F1833" t="s">
        <v>24</v>
      </c>
      <c r="G1833" t="s">
        <v>67</v>
      </c>
      <c r="H1833" t="s">
        <v>17</v>
      </c>
      <c r="I1833" t="s">
        <v>33</v>
      </c>
      <c r="J1833" t="s">
        <v>112</v>
      </c>
      <c r="K1833">
        <v>2024</v>
      </c>
      <c r="L1833" t="s">
        <v>20</v>
      </c>
      <c r="M1833" t="s">
        <v>5912</v>
      </c>
      <c r="N1833" t="s">
        <v>5913</v>
      </c>
      <c r="O1833" t="s">
        <v>5914</v>
      </c>
      <c r="P1833" t="s">
        <v>5891</v>
      </c>
      <c r="Q1833" t="s">
        <v>5915</v>
      </c>
      <c r="R1833">
        <v>125000</v>
      </c>
      <c r="S1833">
        <v>148000</v>
      </c>
      <c r="T1833">
        <v>0.15540000000000001</v>
      </c>
      <c r="U1833" t="s">
        <v>5893</v>
      </c>
      <c r="V1833">
        <v>12</v>
      </c>
      <c r="W1833" s="1">
        <v>44787</v>
      </c>
      <c r="X1833" t="s">
        <v>5894</v>
      </c>
      <c r="Y1833">
        <v>168</v>
      </c>
      <c r="Z1833">
        <v>62</v>
      </c>
      <c r="AA1833">
        <v>271</v>
      </c>
      <c r="AB1833">
        <v>0</v>
      </c>
      <c r="AC1833">
        <v>10</v>
      </c>
      <c r="AD1833">
        <v>0</v>
      </c>
      <c r="AE1833" t="s">
        <v>6029</v>
      </c>
      <c r="AF1833" s="1">
        <v>46203</v>
      </c>
      <c r="AG1833" t="s">
        <v>6811</v>
      </c>
      <c r="AH1833" t="s">
        <v>6035</v>
      </c>
      <c r="AI1833" t="s">
        <v>6028</v>
      </c>
      <c r="AJ1833" t="s">
        <v>6924</v>
      </c>
      <c r="AK1833">
        <v>592000</v>
      </c>
      <c r="AL1833">
        <v>10300.799999999999</v>
      </c>
      <c r="AM1833">
        <v>581699.19999999995</v>
      </c>
      <c r="AN1833">
        <v>500000</v>
      </c>
      <c r="AO1833">
        <v>81699.199999999997</v>
      </c>
      <c r="AP1833">
        <v>0.1404</v>
      </c>
    </row>
    <row r="1834" spans="1:42" hidden="1" x14ac:dyDescent="0.35">
      <c r="A1834" t="s">
        <v>2701</v>
      </c>
      <c r="B1834" s="1">
        <v>45327</v>
      </c>
      <c r="C1834" t="s">
        <v>77</v>
      </c>
      <c r="D1834" t="s">
        <v>439</v>
      </c>
      <c r="E1834">
        <v>2</v>
      </c>
      <c r="F1834" t="s">
        <v>48</v>
      </c>
      <c r="G1834" t="s">
        <v>31</v>
      </c>
      <c r="H1834" t="s">
        <v>25</v>
      </c>
      <c r="I1834" t="s">
        <v>18</v>
      </c>
      <c r="J1834" t="s">
        <v>19</v>
      </c>
      <c r="K1834">
        <v>2024</v>
      </c>
      <c r="L1834" t="s">
        <v>20</v>
      </c>
      <c r="M1834" t="s">
        <v>5953</v>
      </c>
      <c r="N1834" t="s">
        <v>5949</v>
      </c>
      <c r="O1834" t="s">
        <v>5954</v>
      </c>
      <c r="P1834" t="s">
        <v>5951</v>
      </c>
      <c r="Q1834" t="s">
        <v>5955</v>
      </c>
      <c r="R1834">
        <v>1400</v>
      </c>
      <c r="S1834">
        <v>1900</v>
      </c>
      <c r="T1834">
        <v>0.26319999999999999</v>
      </c>
      <c r="U1834" t="s">
        <v>5940</v>
      </c>
      <c r="V1834">
        <v>12</v>
      </c>
      <c r="W1834" s="1">
        <v>44681</v>
      </c>
      <c r="X1834" t="s">
        <v>5894</v>
      </c>
      <c r="Y1834">
        <v>129</v>
      </c>
      <c r="Z1834">
        <v>73</v>
      </c>
      <c r="AA1834">
        <v>194</v>
      </c>
      <c r="AB1834">
        <v>7</v>
      </c>
      <c r="AC1834">
        <v>10</v>
      </c>
      <c r="AD1834">
        <v>9800</v>
      </c>
      <c r="AE1834" t="s">
        <v>6025</v>
      </c>
      <c r="AF1834" s="1">
        <v>46203</v>
      </c>
      <c r="AG1834" t="s">
        <v>6076</v>
      </c>
      <c r="AH1834" t="s">
        <v>6035</v>
      </c>
      <c r="AI1834" t="s">
        <v>6028</v>
      </c>
      <c r="AJ1834" t="s">
        <v>6924</v>
      </c>
      <c r="AK1834">
        <v>3800</v>
      </c>
      <c r="AL1834">
        <v>560.88</v>
      </c>
      <c r="AM1834">
        <v>3239.12</v>
      </c>
      <c r="AN1834">
        <v>2800</v>
      </c>
      <c r="AO1834">
        <v>439.12</v>
      </c>
      <c r="AP1834">
        <v>0.1356</v>
      </c>
    </row>
    <row r="1835" spans="1:42" hidden="1" x14ac:dyDescent="0.35">
      <c r="A1835" t="s">
        <v>2702</v>
      </c>
      <c r="B1835" s="1">
        <v>45546</v>
      </c>
      <c r="C1835" t="s">
        <v>2325</v>
      </c>
      <c r="D1835" t="s">
        <v>95</v>
      </c>
      <c r="E1835">
        <v>1</v>
      </c>
      <c r="F1835" t="s">
        <v>24</v>
      </c>
      <c r="G1835" t="s">
        <v>71</v>
      </c>
      <c r="H1835" t="s">
        <v>25</v>
      </c>
      <c r="I1835" t="s">
        <v>43</v>
      </c>
      <c r="J1835" t="s">
        <v>109</v>
      </c>
      <c r="K1835">
        <v>2024</v>
      </c>
      <c r="L1835" t="s">
        <v>60</v>
      </c>
      <c r="M1835" t="s">
        <v>5948</v>
      </c>
      <c r="N1835" t="s">
        <v>5949</v>
      </c>
      <c r="O1835" t="s">
        <v>5950</v>
      </c>
      <c r="P1835" t="s">
        <v>5951</v>
      </c>
      <c r="Q1835" t="s">
        <v>5952</v>
      </c>
      <c r="R1835">
        <v>2900</v>
      </c>
      <c r="S1835">
        <v>3800</v>
      </c>
      <c r="T1835">
        <v>0.23680000000000001</v>
      </c>
      <c r="U1835" t="s">
        <v>5940</v>
      </c>
      <c r="V1835">
        <v>12</v>
      </c>
      <c r="W1835" s="1">
        <v>45359</v>
      </c>
      <c r="X1835" t="s">
        <v>5894</v>
      </c>
      <c r="Y1835">
        <v>220</v>
      </c>
      <c r="Z1835">
        <v>49</v>
      </c>
      <c r="AA1835">
        <v>227</v>
      </c>
      <c r="AB1835">
        <v>23</v>
      </c>
      <c r="AC1835">
        <v>10</v>
      </c>
      <c r="AD1835">
        <v>66700</v>
      </c>
      <c r="AE1835" t="s">
        <v>6025</v>
      </c>
      <c r="AF1835" s="1">
        <v>46203</v>
      </c>
      <c r="AG1835" t="s">
        <v>6782</v>
      </c>
      <c r="AH1835" t="s">
        <v>6027</v>
      </c>
      <c r="AI1835" t="s">
        <v>6028</v>
      </c>
      <c r="AJ1835" t="s">
        <v>6925</v>
      </c>
      <c r="AK1835">
        <v>3800</v>
      </c>
      <c r="AL1835">
        <v>44.46</v>
      </c>
      <c r="AM1835">
        <v>3755.54</v>
      </c>
      <c r="AN1835">
        <v>2900</v>
      </c>
      <c r="AO1835">
        <v>855.54</v>
      </c>
      <c r="AP1835">
        <v>0.2278</v>
      </c>
    </row>
    <row r="1836" spans="1:42" hidden="1" x14ac:dyDescent="0.35">
      <c r="A1836" t="s">
        <v>2703</v>
      </c>
      <c r="B1836" s="1">
        <v>45593</v>
      </c>
      <c r="C1836" t="s">
        <v>1094</v>
      </c>
      <c r="D1836" t="s">
        <v>29</v>
      </c>
      <c r="E1836">
        <v>1</v>
      </c>
      <c r="F1836" t="s">
        <v>15</v>
      </c>
      <c r="G1836" t="s">
        <v>16</v>
      </c>
      <c r="H1836" t="s">
        <v>25</v>
      </c>
      <c r="I1836" t="s">
        <v>26</v>
      </c>
      <c r="J1836" t="s">
        <v>55</v>
      </c>
      <c r="K1836">
        <v>2024</v>
      </c>
      <c r="L1836" t="s">
        <v>51</v>
      </c>
      <c r="M1836" t="s">
        <v>5985</v>
      </c>
      <c r="N1836" t="s">
        <v>5974</v>
      </c>
      <c r="O1836" t="s">
        <v>5986</v>
      </c>
      <c r="P1836" t="s">
        <v>5979</v>
      </c>
      <c r="Q1836" t="s">
        <v>5987</v>
      </c>
      <c r="R1836">
        <v>500</v>
      </c>
      <c r="S1836">
        <v>750</v>
      </c>
      <c r="T1836">
        <v>0.33329999999999999</v>
      </c>
      <c r="U1836" t="s">
        <v>5920</v>
      </c>
      <c r="V1836">
        <v>24</v>
      </c>
      <c r="W1836" s="1">
        <v>45007</v>
      </c>
      <c r="X1836" t="s">
        <v>5894</v>
      </c>
      <c r="Y1836">
        <v>294</v>
      </c>
      <c r="Z1836">
        <v>81</v>
      </c>
      <c r="AA1836">
        <v>264</v>
      </c>
      <c r="AB1836">
        <v>82</v>
      </c>
      <c r="AC1836">
        <v>10</v>
      </c>
      <c r="AD1836">
        <v>41000</v>
      </c>
      <c r="AE1836" t="s">
        <v>6025</v>
      </c>
      <c r="AF1836" s="1">
        <v>46203</v>
      </c>
      <c r="AG1836" t="s">
        <v>6540</v>
      </c>
      <c r="AH1836" t="s">
        <v>6027</v>
      </c>
      <c r="AI1836" t="s">
        <v>6028</v>
      </c>
      <c r="AJ1836" t="s">
        <v>6925</v>
      </c>
      <c r="AK1836">
        <v>750</v>
      </c>
      <c r="AL1836">
        <v>74.17</v>
      </c>
      <c r="AM1836">
        <v>675.83</v>
      </c>
      <c r="AN1836">
        <v>500</v>
      </c>
      <c r="AO1836">
        <v>175.83</v>
      </c>
      <c r="AP1836">
        <v>0.26019999999999999</v>
      </c>
    </row>
    <row r="1837" spans="1:42" hidden="1" x14ac:dyDescent="0.35">
      <c r="A1837" t="s">
        <v>2704</v>
      </c>
      <c r="B1837" s="1">
        <v>45406</v>
      </c>
      <c r="C1837" t="s">
        <v>2705</v>
      </c>
      <c r="D1837" t="s">
        <v>108</v>
      </c>
      <c r="E1837">
        <v>1</v>
      </c>
      <c r="F1837" t="s">
        <v>30</v>
      </c>
      <c r="G1837" t="s">
        <v>31</v>
      </c>
      <c r="H1837" t="s">
        <v>25</v>
      </c>
      <c r="I1837" t="s">
        <v>26</v>
      </c>
      <c r="J1837" t="s">
        <v>44</v>
      </c>
      <c r="K1837">
        <v>2024</v>
      </c>
      <c r="L1837" t="s">
        <v>35</v>
      </c>
      <c r="M1837" t="s">
        <v>5977</v>
      </c>
      <c r="N1837" t="s">
        <v>5974</v>
      </c>
      <c r="O1837" t="s">
        <v>5978</v>
      </c>
      <c r="P1837" t="s">
        <v>5979</v>
      </c>
      <c r="Q1837" t="s">
        <v>5980</v>
      </c>
      <c r="R1837">
        <v>3000</v>
      </c>
      <c r="S1837">
        <v>3900</v>
      </c>
      <c r="T1837">
        <v>0.23080000000000001</v>
      </c>
      <c r="U1837" t="s">
        <v>5920</v>
      </c>
      <c r="V1837">
        <v>36</v>
      </c>
      <c r="W1837" s="1">
        <v>44816</v>
      </c>
      <c r="X1837" t="s">
        <v>5894</v>
      </c>
      <c r="Y1837">
        <v>237</v>
      </c>
      <c r="Z1837">
        <v>110</v>
      </c>
      <c r="AA1837">
        <v>240</v>
      </c>
      <c r="AB1837">
        <v>48</v>
      </c>
      <c r="AC1837">
        <v>10</v>
      </c>
      <c r="AD1837">
        <v>144000</v>
      </c>
      <c r="AE1837" t="s">
        <v>6025</v>
      </c>
      <c r="AF1837" s="1">
        <v>46203</v>
      </c>
      <c r="AG1837" t="s">
        <v>6837</v>
      </c>
      <c r="AH1837" t="s">
        <v>6035</v>
      </c>
      <c r="AI1837" t="s">
        <v>6028</v>
      </c>
      <c r="AJ1837" t="s">
        <v>6924</v>
      </c>
      <c r="AK1837">
        <v>3900</v>
      </c>
      <c r="AL1837">
        <v>296.39999999999998</v>
      </c>
      <c r="AM1837">
        <v>3603.6</v>
      </c>
      <c r="AN1837">
        <v>3000</v>
      </c>
      <c r="AO1837">
        <v>603.6</v>
      </c>
      <c r="AP1837">
        <v>0.16750000000000001</v>
      </c>
    </row>
    <row r="1838" spans="1:42" hidden="1" x14ac:dyDescent="0.35">
      <c r="A1838" t="s">
        <v>2706</v>
      </c>
      <c r="B1838" s="1">
        <v>45629</v>
      </c>
      <c r="C1838" t="s">
        <v>2707</v>
      </c>
      <c r="D1838" t="s">
        <v>180</v>
      </c>
      <c r="E1838">
        <v>4</v>
      </c>
      <c r="F1838" t="s">
        <v>48</v>
      </c>
      <c r="G1838" t="s">
        <v>79</v>
      </c>
      <c r="H1838" t="s">
        <v>17</v>
      </c>
      <c r="I1838" t="s">
        <v>33</v>
      </c>
      <c r="J1838" t="s">
        <v>155</v>
      </c>
      <c r="K1838">
        <v>2024</v>
      </c>
      <c r="L1838" t="s">
        <v>51</v>
      </c>
      <c r="M1838" t="s">
        <v>5956</v>
      </c>
      <c r="N1838" t="s">
        <v>5949</v>
      </c>
      <c r="O1838" t="s">
        <v>5957</v>
      </c>
      <c r="P1838" t="s">
        <v>5958</v>
      </c>
      <c r="Q1838" t="s">
        <v>5959</v>
      </c>
      <c r="R1838">
        <v>3100</v>
      </c>
      <c r="S1838">
        <v>4200</v>
      </c>
      <c r="T1838">
        <v>0.26190000000000002</v>
      </c>
      <c r="U1838" t="s">
        <v>5909</v>
      </c>
      <c r="V1838">
        <v>12</v>
      </c>
      <c r="W1838" s="1">
        <v>45029</v>
      </c>
      <c r="X1838" t="s">
        <v>5894</v>
      </c>
      <c r="Y1838">
        <v>165</v>
      </c>
      <c r="Z1838">
        <v>119</v>
      </c>
      <c r="AA1838">
        <v>218</v>
      </c>
      <c r="AB1838">
        <v>22</v>
      </c>
      <c r="AC1838">
        <v>10</v>
      </c>
      <c r="AD1838">
        <v>68200</v>
      </c>
      <c r="AE1838" t="s">
        <v>6025</v>
      </c>
      <c r="AF1838" s="1">
        <v>46203</v>
      </c>
      <c r="AG1838" t="s">
        <v>6809</v>
      </c>
      <c r="AH1838" t="s">
        <v>6027</v>
      </c>
      <c r="AI1838" t="s">
        <v>6028</v>
      </c>
      <c r="AJ1838" t="s">
        <v>6925</v>
      </c>
      <c r="AK1838">
        <v>16800</v>
      </c>
      <c r="AL1838">
        <v>1112.1600000000001</v>
      </c>
      <c r="AM1838">
        <v>15687.84</v>
      </c>
      <c r="AN1838">
        <v>12400</v>
      </c>
      <c r="AO1838">
        <v>3287.84</v>
      </c>
      <c r="AP1838">
        <v>0.20960000000000001</v>
      </c>
    </row>
    <row r="1839" spans="1:42" x14ac:dyDescent="0.35">
      <c r="A1839" t="s">
        <v>2708</v>
      </c>
      <c r="B1839" s="1">
        <v>45547</v>
      </c>
      <c r="C1839" t="s">
        <v>1151</v>
      </c>
      <c r="D1839" t="s">
        <v>195</v>
      </c>
      <c r="E1839">
        <v>3</v>
      </c>
      <c r="F1839" t="s">
        <v>128</v>
      </c>
      <c r="G1839" t="s">
        <v>31</v>
      </c>
      <c r="H1839" t="s">
        <v>17</v>
      </c>
      <c r="I1839" t="s">
        <v>43</v>
      </c>
      <c r="J1839" t="s">
        <v>109</v>
      </c>
      <c r="K1839">
        <v>2024</v>
      </c>
      <c r="L1839" t="s">
        <v>60</v>
      </c>
      <c r="M1839" t="s">
        <v>5912</v>
      </c>
      <c r="N1839" t="s">
        <v>5913</v>
      </c>
      <c r="O1839" t="s">
        <v>5914</v>
      </c>
      <c r="P1839" t="s">
        <v>5891</v>
      </c>
      <c r="Q1839" t="s">
        <v>5915</v>
      </c>
      <c r="R1839">
        <v>125000</v>
      </c>
      <c r="S1839">
        <v>148000</v>
      </c>
      <c r="T1839">
        <v>0.15540000000000001</v>
      </c>
      <c r="U1839" t="s">
        <v>5893</v>
      </c>
      <c r="V1839">
        <v>12</v>
      </c>
      <c r="W1839" s="1">
        <v>44787</v>
      </c>
      <c r="X1839" t="s">
        <v>5894</v>
      </c>
      <c r="Y1839">
        <v>168</v>
      </c>
      <c r="Z1839">
        <v>62</v>
      </c>
      <c r="AA1839">
        <v>271</v>
      </c>
      <c r="AB1839">
        <v>0</v>
      </c>
      <c r="AC1839">
        <v>10</v>
      </c>
      <c r="AD1839">
        <v>0</v>
      </c>
      <c r="AE1839" t="s">
        <v>6029</v>
      </c>
      <c r="AF1839" s="1">
        <v>46203</v>
      </c>
      <c r="AG1839" t="s">
        <v>6554</v>
      </c>
      <c r="AH1839" t="s">
        <v>6027</v>
      </c>
      <c r="AI1839" t="s">
        <v>6028</v>
      </c>
      <c r="AJ1839" t="s">
        <v>6925</v>
      </c>
      <c r="AK1839">
        <v>444000</v>
      </c>
      <c r="AL1839">
        <v>13986</v>
      </c>
      <c r="AM1839">
        <v>430014</v>
      </c>
      <c r="AN1839">
        <v>375000</v>
      </c>
      <c r="AO1839">
        <v>55014</v>
      </c>
      <c r="AP1839">
        <v>0.12790000000000001</v>
      </c>
    </row>
    <row r="1840" spans="1:42" hidden="1" x14ac:dyDescent="0.35">
      <c r="A1840" t="s">
        <v>2709</v>
      </c>
      <c r="B1840" s="1">
        <v>45407</v>
      </c>
      <c r="C1840" t="s">
        <v>1031</v>
      </c>
      <c r="D1840" t="s">
        <v>78</v>
      </c>
      <c r="E1840">
        <v>3</v>
      </c>
      <c r="F1840" t="s">
        <v>128</v>
      </c>
      <c r="G1840" t="s">
        <v>16</v>
      </c>
      <c r="H1840" t="s">
        <v>17</v>
      </c>
      <c r="I1840" t="s">
        <v>43</v>
      </c>
      <c r="J1840" t="s">
        <v>44</v>
      </c>
      <c r="K1840">
        <v>2024</v>
      </c>
      <c r="L1840" t="s">
        <v>35</v>
      </c>
      <c r="M1840" t="s">
        <v>5992</v>
      </c>
      <c r="N1840" t="s">
        <v>5989</v>
      </c>
      <c r="O1840" t="s">
        <v>5993</v>
      </c>
      <c r="P1840" t="s">
        <v>5899</v>
      </c>
      <c r="Q1840" t="s">
        <v>5994</v>
      </c>
      <c r="R1840">
        <v>850</v>
      </c>
      <c r="S1840">
        <v>1200</v>
      </c>
      <c r="T1840">
        <v>0.29170000000000001</v>
      </c>
      <c r="U1840" t="s">
        <v>5901</v>
      </c>
      <c r="V1840">
        <v>6</v>
      </c>
      <c r="W1840" s="1">
        <v>45066</v>
      </c>
      <c r="X1840" t="s">
        <v>5894</v>
      </c>
      <c r="Y1840">
        <v>275</v>
      </c>
      <c r="Z1840">
        <v>92</v>
      </c>
      <c r="AA1840">
        <v>285</v>
      </c>
      <c r="AB1840">
        <v>78</v>
      </c>
      <c r="AC1840">
        <v>10</v>
      </c>
      <c r="AD1840">
        <v>66300</v>
      </c>
      <c r="AE1840" t="s">
        <v>6025</v>
      </c>
      <c r="AF1840" s="1">
        <v>46203</v>
      </c>
      <c r="AG1840" t="s">
        <v>6396</v>
      </c>
      <c r="AH1840" t="s">
        <v>6027</v>
      </c>
      <c r="AI1840" t="s">
        <v>6028</v>
      </c>
      <c r="AJ1840" t="s">
        <v>6924</v>
      </c>
      <c r="AK1840">
        <v>3600</v>
      </c>
      <c r="AL1840">
        <v>352.8</v>
      </c>
      <c r="AM1840">
        <v>3247.2</v>
      </c>
      <c r="AN1840">
        <v>2550</v>
      </c>
      <c r="AO1840">
        <v>697.2</v>
      </c>
      <c r="AP1840">
        <v>0.2147</v>
      </c>
    </row>
    <row r="1841" spans="1:42" hidden="1" x14ac:dyDescent="0.35">
      <c r="A1841" t="s">
        <v>2710</v>
      </c>
      <c r="B1841" s="1">
        <v>45321</v>
      </c>
      <c r="C1841" t="s">
        <v>1035</v>
      </c>
      <c r="D1841" t="s">
        <v>87</v>
      </c>
      <c r="E1841">
        <v>1</v>
      </c>
      <c r="F1841" t="s">
        <v>58</v>
      </c>
      <c r="G1841" t="s">
        <v>71</v>
      </c>
      <c r="H1841" t="s">
        <v>25</v>
      </c>
      <c r="I1841" t="s">
        <v>43</v>
      </c>
      <c r="J1841" t="s">
        <v>112</v>
      </c>
      <c r="K1841">
        <v>2024</v>
      </c>
      <c r="L1841" t="s">
        <v>20</v>
      </c>
      <c r="M1841" t="s">
        <v>5924</v>
      </c>
      <c r="N1841" t="s">
        <v>5913</v>
      </c>
      <c r="O1841" t="s">
        <v>5917</v>
      </c>
      <c r="P1841" t="s">
        <v>5925</v>
      </c>
      <c r="Q1841" t="s">
        <v>5926</v>
      </c>
      <c r="R1841">
        <v>46000</v>
      </c>
      <c r="S1841">
        <v>56000</v>
      </c>
      <c r="T1841">
        <v>0.17860000000000001</v>
      </c>
      <c r="U1841" t="s">
        <v>5920</v>
      </c>
      <c r="V1841">
        <v>12</v>
      </c>
      <c r="W1841" s="1">
        <v>44847</v>
      </c>
      <c r="X1841" t="s">
        <v>5894</v>
      </c>
      <c r="Y1841">
        <v>224</v>
      </c>
      <c r="Z1841">
        <v>96</v>
      </c>
      <c r="AA1841">
        <v>304</v>
      </c>
      <c r="AB1841">
        <v>54</v>
      </c>
      <c r="AC1841">
        <v>10</v>
      </c>
      <c r="AD1841">
        <v>2484000</v>
      </c>
      <c r="AE1841" t="s">
        <v>6025</v>
      </c>
      <c r="AF1841" s="1">
        <v>46203</v>
      </c>
      <c r="AG1841" t="s">
        <v>6458</v>
      </c>
      <c r="AH1841" t="s">
        <v>6027</v>
      </c>
      <c r="AI1841" t="s">
        <v>6028</v>
      </c>
      <c r="AJ1841" t="s">
        <v>6924</v>
      </c>
      <c r="AK1841">
        <v>56000</v>
      </c>
      <c r="AL1841">
        <v>2004.8</v>
      </c>
      <c r="AM1841">
        <v>53995.199999999997</v>
      </c>
      <c r="AN1841">
        <v>46000</v>
      </c>
      <c r="AO1841">
        <v>7995.2</v>
      </c>
      <c r="AP1841">
        <v>0.14810000000000001</v>
      </c>
    </row>
    <row r="1842" spans="1:42" hidden="1" x14ac:dyDescent="0.35">
      <c r="A1842" t="s">
        <v>2711</v>
      </c>
      <c r="B1842" s="1">
        <v>45305</v>
      </c>
      <c r="C1842" t="s">
        <v>89</v>
      </c>
      <c r="D1842" t="s">
        <v>65</v>
      </c>
      <c r="E1842">
        <v>1</v>
      </c>
      <c r="F1842" t="s">
        <v>128</v>
      </c>
      <c r="G1842" t="s">
        <v>16</v>
      </c>
      <c r="H1842" t="s">
        <v>32</v>
      </c>
      <c r="I1842" t="s">
        <v>33</v>
      </c>
      <c r="J1842" t="s">
        <v>112</v>
      </c>
      <c r="K1842">
        <v>2024</v>
      </c>
      <c r="L1842" t="s">
        <v>20</v>
      </c>
      <c r="M1842" t="s">
        <v>5906</v>
      </c>
      <c r="N1842" t="s">
        <v>5889</v>
      </c>
      <c r="O1842" t="s">
        <v>5898</v>
      </c>
      <c r="P1842" t="s">
        <v>5907</v>
      </c>
      <c r="Q1842" t="s">
        <v>5908</v>
      </c>
      <c r="R1842">
        <v>17500</v>
      </c>
      <c r="S1842">
        <v>22000</v>
      </c>
      <c r="T1842">
        <v>0.20449999999999999</v>
      </c>
      <c r="U1842" t="s">
        <v>5909</v>
      </c>
      <c r="V1842">
        <v>12</v>
      </c>
      <c r="W1842" s="1">
        <v>45337</v>
      </c>
      <c r="X1842" t="s">
        <v>5894</v>
      </c>
      <c r="Y1842">
        <v>373</v>
      </c>
      <c r="Z1842">
        <v>88</v>
      </c>
      <c r="AA1842">
        <v>389</v>
      </c>
      <c r="AB1842">
        <v>78</v>
      </c>
      <c r="AC1842">
        <v>10</v>
      </c>
      <c r="AD1842">
        <v>1365000</v>
      </c>
      <c r="AE1842" t="s">
        <v>6025</v>
      </c>
      <c r="AF1842" s="1">
        <v>46203</v>
      </c>
      <c r="AG1842" t="s">
        <v>6038</v>
      </c>
      <c r="AH1842" t="s">
        <v>6035</v>
      </c>
      <c r="AI1842" t="s">
        <v>6028</v>
      </c>
      <c r="AJ1842" t="s">
        <v>6924</v>
      </c>
      <c r="AK1842">
        <v>22000</v>
      </c>
      <c r="AL1842">
        <v>1298</v>
      </c>
      <c r="AM1842">
        <v>20702</v>
      </c>
      <c r="AN1842">
        <v>17500</v>
      </c>
      <c r="AO1842">
        <v>3202</v>
      </c>
      <c r="AP1842">
        <v>0.1547</v>
      </c>
    </row>
    <row r="1843" spans="1:42" hidden="1" x14ac:dyDescent="0.35">
      <c r="A1843" t="s">
        <v>2712</v>
      </c>
      <c r="B1843" s="1">
        <v>45572</v>
      </c>
      <c r="C1843" t="s">
        <v>2077</v>
      </c>
      <c r="D1843" t="s">
        <v>82</v>
      </c>
      <c r="E1843">
        <v>1</v>
      </c>
      <c r="F1843" t="s">
        <v>30</v>
      </c>
      <c r="G1843" t="s">
        <v>31</v>
      </c>
      <c r="H1843" t="s">
        <v>32</v>
      </c>
      <c r="I1843" t="s">
        <v>26</v>
      </c>
      <c r="J1843" t="s">
        <v>55</v>
      </c>
      <c r="K1843">
        <v>2024</v>
      </c>
      <c r="L1843" t="s">
        <v>51</v>
      </c>
      <c r="M1843" t="s">
        <v>5895</v>
      </c>
      <c r="N1843" t="s">
        <v>5889</v>
      </c>
      <c r="O1843" t="s">
        <v>5890</v>
      </c>
      <c r="P1843" t="s">
        <v>5891</v>
      </c>
      <c r="Q1843" t="s">
        <v>5896</v>
      </c>
      <c r="R1843">
        <v>78000</v>
      </c>
      <c r="S1843">
        <v>95000</v>
      </c>
      <c r="T1843">
        <v>0.1789</v>
      </c>
      <c r="U1843" t="s">
        <v>5893</v>
      </c>
      <c r="V1843">
        <v>12</v>
      </c>
      <c r="W1843" s="1">
        <v>45187</v>
      </c>
      <c r="X1843" t="s">
        <v>5894</v>
      </c>
      <c r="Y1843">
        <v>351</v>
      </c>
      <c r="Z1843">
        <v>112</v>
      </c>
      <c r="AA1843">
        <v>335</v>
      </c>
      <c r="AB1843">
        <v>32</v>
      </c>
      <c r="AC1843">
        <v>10</v>
      </c>
      <c r="AD1843">
        <v>2496000</v>
      </c>
      <c r="AE1843" t="s">
        <v>6025</v>
      </c>
      <c r="AF1843" s="1">
        <v>46203</v>
      </c>
      <c r="AG1843" t="s">
        <v>6724</v>
      </c>
      <c r="AH1843" t="s">
        <v>6035</v>
      </c>
      <c r="AI1843" t="s">
        <v>6028</v>
      </c>
      <c r="AJ1843" t="s">
        <v>6925</v>
      </c>
      <c r="AK1843">
        <v>95000</v>
      </c>
      <c r="AL1843">
        <v>13385.5</v>
      </c>
      <c r="AM1843">
        <v>81614.5</v>
      </c>
      <c r="AN1843">
        <v>78000</v>
      </c>
      <c r="AO1843">
        <v>3614.5</v>
      </c>
      <c r="AP1843">
        <v>4.4299999999999999E-2</v>
      </c>
    </row>
    <row r="1844" spans="1:42" hidden="1" x14ac:dyDescent="0.35">
      <c r="A1844" t="s">
        <v>2713</v>
      </c>
      <c r="B1844" s="1">
        <v>45405</v>
      </c>
      <c r="C1844" t="s">
        <v>1201</v>
      </c>
      <c r="D1844" t="s">
        <v>208</v>
      </c>
      <c r="E1844">
        <v>1</v>
      </c>
      <c r="F1844" t="s">
        <v>24</v>
      </c>
      <c r="G1844" t="s">
        <v>71</v>
      </c>
      <c r="H1844" t="s">
        <v>25</v>
      </c>
      <c r="I1844" t="s">
        <v>18</v>
      </c>
      <c r="J1844" t="s">
        <v>44</v>
      </c>
      <c r="K1844">
        <v>2024</v>
      </c>
      <c r="L1844" t="s">
        <v>35</v>
      </c>
      <c r="M1844" t="s">
        <v>5910</v>
      </c>
      <c r="N1844" t="s">
        <v>5889</v>
      </c>
      <c r="O1844" t="s">
        <v>5898</v>
      </c>
      <c r="P1844" t="s">
        <v>5907</v>
      </c>
      <c r="Q1844" t="s">
        <v>5911</v>
      </c>
      <c r="R1844">
        <v>10500</v>
      </c>
      <c r="S1844">
        <v>13000</v>
      </c>
      <c r="T1844">
        <v>0.1923</v>
      </c>
      <c r="U1844" t="s">
        <v>5909</v>
      </c>
      <c r="V1844">
        <v>12</v>
      </c>
      <c r="W1844" s="1">
        <v>45395</v>
      </c>
      <c r="X1844" t="s">
        <v>5894</v>
      </c>
      <c r="Y1844">
        <v>256</v>
      </c>
      <c r="Z1844">
        <v>119</v>
      </c>
      <c r="AA1844">
        <v>288</v>
      </c>
      <c r="AB1844">
        <v>32</v>
      </c>
      <c r="AC1844">
        <v>10</v>
      </c>
      <c r="AD1844">
        <v>336000</v>
      </c>
      <c r="AE1844" t="s">
        <v>6025</v>
      </c>
      <c r="AF1844" s="1">
        <v>46203</v>
      </c>
      <c r="AG1844" t="s">
        <v>6095</v>
      </c>
      <c r="AH1844" t="s">
        <v>6035</v>
      </c>
      <c r="AI1844" t="s">
        <v>6028</v>
      </c>
      <c r="AJ1844" t="s">
        <v>6924</v>
      </c>
      <c r="AK1844">
        <v>13000</v>
      </c>
      <c r="AL1844">
        <v>1303.9000000000001</v>
      </c>
      <c r="AM1844">
        <v>11696.1</v>
      </c>
      <c r="AN1844">
        <v>10500</v>
      </c>
      <c r="AO1844">
        <v>1196.0999999999999</v>
      </c>
      <c r="AP1844">
        <v>0.1023</v>
      </c>
    </row>
    <row r="1845" spans="1:42" hidden="1" x14ac:dyDescent="0.35">
      <c r="A1845" t="s">
        <v>2714</v>
      </c>
      <c r="B1845" s="1">
        <v>45604</v>
      </c>
      <c r="C1845" t="s">
        <v>264</v>
      </c>
      <c r="D1845" t="s">
        <v>188</v>
      </c>
      <c r="E1845">
        <v>3</v>
      </c>
      <c r="F1845" t="s">
        <v>48</v>
      </c>
      <c r="G1845" t="s">
        <v>31</v>
      </c>
      <c r="H1845" t="s">
        <v>17</v>
      </c>
      <c r="I1845" t="s">
        <v>43</v>
      </c>
      <c r="J1845" t="s">
        <v>50</v>
      </c>
      <c r="K1845">
        <v>2024</v>
      </c>
      <c r="L1845" t="s">
        <v>51</v>
      </c>
      <c r="M1845" t="s">
        <v>5936</v>
      </c>
      <c r="N1845" t="s">
        <v>5931</v>
      </c>
      <c r="O1845" t="s">
        <v>5937</v>
      </c>
      <c r="P1845" t="s">
        <v>5938</v>
      </c>
      <c r="Q1845" t="s">
        <v>5939</v>
      </c>
      <c r="R1845">
        <v>3400</v>
      </c>
      <c r="S1845">
        <v>4500</v>
      </c>
      <c r="T1845">
        <v>0.24440000000000001</v>
      </c>
      <c r="U1845" t="s">
        <v>5940</v>
      </c>
      <c r="V1845">
        <v>6</v>
      </c>
      <c r="W1845" s="1">
        <v>45061</v>
      </c>
      <c r="X1845" t="s">
        <v>5894</v>
      </c>
      <c r="Y1845">
        <v>200</v>
      </c>
      <c r="Z1845">
        <v>91</v>
      </c>
      <c r="AA1845">
        <v>223</v>
      </c>
      <c r="AB1845">
        <v>18</v>
      </c>
      <c r="AC1845">
        <v>10</v>
      </c>
      <c r="AD1845">
        <v>61200</v>
      </c>
      <c r="AE1845" t="s">
        <v>6025</v>
      </c>
      <c r="AF1845" s="1">
        <v>46203</v>
      </c>
      <c r="AG1845" t="s">
        <v>6161</v>
      </c>
      <c r="AH1845" t="s">
        <v>6035</v>
      </c>
      <c r="AI1845" t="s">
        <v>6028</v>
      </c>
      <c r="AJ1845" t="s">
        <v>6925</v>
      </c>
      <c r="AK1845">
        <v>13500</v>
      </c>
      <c r="AL1845">
        <v>1404</v>
      </c>
      <c r="AM1845">
        <v>12096</v>
      </c>
      <c r="AN1845">
        <v>10200</v>
      </c>
      <c r="AO1845">
        <v>1896</v>
      </c>
      <c r="AP1845">
        <v>0.15670000000000001</v>
      </c>
    </row>
    <row r="1846" spans="1:42" hidden="1" x14ac:dyDescent="0.35">
      <c r="A1846" t="s">
        <v>2715</v>
      </c>
      <c r="B1846" s="1">
        <v>45485</v>
      </c>
      <c r="C1846" t="s">
        <v>91</v>
      </c>
      <c r="D1846" t="s">
        <v>216</v>
      </c>
      <c r="E1846">
        <v>4</v>
      </c>
      <c r="F1846" t="s">
        <v>48</v>
      </c>
      <c r="G1846" t="s">
        <v>31</v>
      </c>
      <c r="H1846" t="s">
        <v>25</v>
      </c>
      <c r="I1846" t="s">
        <v>33</v>
      </c>
      <c r="J1846" t="s">
        <v>97</v>
      </c>
      <c r="K1846">
        <v>2024</v>
      </c>
      <c r="L1846" t="s">
        <v>60</v>
      </c>
      <c r="M1846" t="s">
        <v>5999</v>
      </c>
      <c r="N1846" t="s">
        <v>5989</v>
      </c>
      <c r="O1846" t="s">
        <v>6000</v>
      </c>
      <c r="P1846" t="s">
        <v>6001</v>
      </c>
      <c r="Q1846" t="s">
        <v>6002</v>
      </c>
      <c r="R1846">
        <v>300</v>
      </c>
      <c r="S1846">
        <v>500</v>
      </c>
      <c r="T1846">
        <v>0.4</v>
      </c>
      <c r="U1846" t="s">
        <v>5940</v>
      </c>
      <c r="V1846">
        <v>3</v>
      </c>
      <c r="W1846" s="1">
        <v>45115</v>
      </c>
      <c r="X1846" t="s">
        <v>5894</v>
      </c>
      <c r="Y1846">
        <v>197</v>
      </c>
      <c r="Z1846">
        <v>100</v>
      </c>
      <c r="AA1846">
        <v>205</v>
      </c>
      <c r="AB1846">
        <v>66</v>
      </c>
      <c r="AC1846">
        <v>10</v>
      </c>
      <c r="AD1846">
        <v>19800</v>
      </c>
      <c r="AE1846" t="s">
        <v>6025</v>
      </c>
      <c r="AF1846" s="1">
        <v>46203</v>
      </c>
      <c r="AG1846" t="s">
        <v>6074</v>
      </c>
      <c r="AH1846" t="s">
        <v>6027</v>
      </c>
      <c r="AI1846" t="s">
        <v>6028</v>
      </c>
      <c r="AJ1846" t="s">
        <v>6925</v>
      </c>
      <c r="AK1846">
        <v>2000</v>
      </c>
      <c r="AL1846">
        <v>11.8</v>
      </c>
      <c r="AM1846">
        <v>1988.2</v>
      </c>
      <c r="AN1846">
        <v>1200</v>
      </c>
      <c r="AO1846">
        <v>788.2</v>
      </c>
      <c r="AP1846">
        <v>0.39639999999999997</v>
      </c>
    </row>
    <row r="1847" spans="1:42" hidden="1" x14ac:dyDescent="0.35">
      <c r="A1847" t="s">
        <v>2716</v>
      </c>
      <c r="B1847" s="1">
        <v>45491</v>
      </c>
      <c r="C1847" t="s">
        <v>2462</v>
      </c>
      <c r="D1847" t="s">
        <v>82</v>
      </c>
      <c r="E1847">
        <v>2</v>
      </c>
      <c r="F1847" t="s">
        <v>30</v>
      </c>
      <c r="G1847" t="s">
        <v>16</v>
      </c>
      <c r="H1847" t="s">
        <v>17</v>
      </c>
      <c r="I1847" t="s">
        <v>43</v>
      </c>
      <c r="J1847" t="s">
        <v>97</v>
      </c>
      <c r="K1847">
        <v>2024</v>
      </c>
      <c r="L1847" t="s">
        <v>60</v>
      </c>
      <c r="M1847" t="s">
        <v>5895</v>
      </c>
      <c r="N1847" t="s">
        <v>5889</v>
      </c>
      <c r="O1847" t="s">
        <v>5890</v>
      </c>
      <c r="P1847" t="s">
        <v>5891</v>
      </c>
      <c r="Q1847" t="s">
        <v>5896</v>
      </c>
      <c r="R1847">
        <v>78000</v>
      </c>
      <c r="S1847">
        <v>95000</v>
      </c>
      <c r="T1847">
        <v>0.1789</v>
      </c>
      <c r="U1847" t="s">
        <v>5893</v>
      </c>
      <c r="V1847">
        <v>12</v>
      </c>
      <c r="W1847" s="1">
        <v>45187</v>
      </c>
      <c r="X1847" t="s">
        <v>5894</v>
      </c>
      <c r="Y1847">
        <v>351</v>
      </c>
      <c r="Z1847">
        <v>112</v>
      </c>
      <c r="AA1847">
        <v>335</v>
      </c>
      <c r="AB1847">
        <v>32</v>
      </c>
      <c r="AC1847">
        <v>10</v>
      </c>
      <c r="AD1847">
        <v>2496000</v>
      </c>
      <c r="AE1847" t="s">
        <v>6025</v>
      </c>
      <c r="AF1847" s="1">
        <v>46203</v>
      </c>
      <c r="AG1847" t="s">
        <v>6806</v>
      </c>
      <c r="AH1847" t="s">
        <v>6035</v>
      </c>
      <c r="AI1847" t="s">
        <v>6028</v>
      </c>
      <c r="AJ1847" t="s">
        <v>6925</v>
      </c>
      <c r="AK1847">
        <v>190000</v>
      </c>
      <c r="AL1847">
        <v>2945</v>
      </c>
      <c r="AM1847">
        <v>187055</v>
      </c>
      <c r="AN1847">
        <v>156000</v>
      </c>
      <c r="AO1847">
        <v>31055</v>
      </c>
      <c r="AP1847">
        <v>0.16600000000000001</v>
      </c>
    </row>
    <row r="1848" spans="1:42" hidden="1" x14ac:dyDescent="0.35">
      <c r="A1848" t="s">
        <v>2717</v>
      </c>
      <c r="B1848" s="1">
        <v>45571</v>
      </c>
      <c r="C1848" t="s">
        <v>1501</v>
      </c>
      <c r="D1848" t="s">
        <v>221</v>
      </c>
      <c r="E1848">
        <v>1</v>
      </c>
      <c r="F1848" t="s">
        <v>30</v>
      </c>
      <c r="G1848" t="s">
        <v>31</v>
      </c>
      <c r="H1848" t="s">
        <v>32</v>
      </c>
      <c r="I1848" t="s">
        <v>18</v>
      </c>
      <c r="J1848" t="s">
        <v>55</v>
      </c>
      <c r="K1848">
        <v>2024</v>
      </c>
      <c r="L1848" t="s">
        <v>51</v>
      </c>
      <c r="M1848" t="s">
        <v>5966</v>
      </c>
      <c r="N1848" t="s">
        <v>5967</v>
      </c>
      <c r="O1848" t="s">
        <v>5968</v>
      </c>
      <c r="P1848" t="s">
        <v>5899</v>
      </c>
      <c r="Q1848" t="s">
        <v>5969</v>
      </c>
      <c r="R1848">
        <v>11500</v>
      </c>
      <c r="S1848">
        <v>14500</v>
      </c>
      <c r="T1848">
        <v>0.2069</v>
      </c>
      <c r="U1848" t="s">
        <v>5901</v>
      </c>
      <c r="V1848">
        <v>12</v>
      </c>
      <c r="W1848" s="1">
        <v>44903</v>
      </c>
      <c r="X1848" t="s">
        <v>5894</v>
      </c>
      <c r="Y1848">
        <v>217</v>
      </c>
      <c r="Z1848">
        <v>53</v>
      </c>
      <c r="AA1848">
        <v>253</v>
      </c>
      <c r="AB1848">
        <v>61</v>
      </c>
      <c r="AC1848">
        <v>10</v>
      </c>
      <c r="AD1848">
        <v>701500</v>
      </c>
      <c r="AE1848" t="s">
        <v>6025</v>
      </c>
      <c r="AF1848" s="1">
        <v>46203</v>
      </c>
      <c r="AG1848" t="s">
        <v>6280</v>
      </c>
      <c r="AH1848" t="s">
        <v>6035</v>
      </c>
      <c r="AI1848" t="s">
        <v>6028</v>
      </c>
      <c r="AJ1848" t="s">
        <v>6925</v>
      </c>
      <c r="AK1848">
        <v>14500</v>
      </c>
      <c r="AL1848">
        <v>665.55</v>
      </c>
      <c r="AM1848">
        <v>13834.45</v>
      </c>
      <c r="AN1848">
        <v>11500</v>
      </c>
      <c r="AO1848">
        <v>2334.4499999999998</v>
      </c>
      <c r="AP1848">
        <v>0.16869999999999999</v>
      </c>
    </row>
    <row r="1849" spans="1:42" hidden="1" x14ac:dyDescent="0.35">
      <c r="A1849" t="s">
        <v>2718</v>
      </c>
      <c r="B1849" s="1">
        <v>45432</v>
      </c>
      <c r="C1849" t="s">
        <v>1146</v>
      </c>
      <c r="D1849" t="s">
        <v>115</v>
      </c>
      <c r="E1849">
        <v>1</v>
      </c>
      <c r="F1849" t="s">
        <v>24</v>
      </c>
      <c r="G1849" t="s">
        <v>71</v>
      </c>
      <c r="H1849" t="s">
        <v>25</v>
      </c>
      <c r="I1849" t="s">
        <v>43</v>
      </c>
      <c r="J1849" t="s">
        <v>75</v>
      </c>
      <c r="K1849">
        <v>2024</v>
      </c>
      <c r="L1849" t="s">
        <v>35</v>
      </c>
      <c r="M1849" t="s">
        <v>5988</v>
      </c>
      <c r="N1849" t="s">
        <v>5989</v>
      </c>
      <c r="O1849" t="s">
        <v>5990</v>
      </c>
      <c r="P1849" t="s">
        <v>5907</v>
      </c>
      <c r="Q1849" t="s">
        <v>5991</v>
      </c>
      <c r="R1849">
        <v>1600</v>
      </c>
      <c r="S1849">
        <v>2200</v>
      </c>
      <c r="T1849">
        <v>0.2727</v>
      </c>
      <c r="U1849" t="s">
        <v>5909</v>
      </c>
      <c r="V1849">
        <v>6</v>
      </c>
      <c r="W1849" s="1">
        <v>45040</v>
      </c>
      <c r="X1849" t="s">
        <v>5894</v>
      </c>
      <c r="Y1849">
        <v>84</v>
      </c>
      <c r="Z1849">
        <v>117</v>
      </c>
      <c r="AA1849">
        <v>174</v>
      </c>
      <c r="AB1849">
        <v>47</v>
      </c>
      <c r="AC1849">
        <v>10</v>
      </c>
      <c r="AD1849">
        <v>75200</v>
      </c>
      <c r="AE1849" t="s">
        <v>6025</v>
      </c>
      <c r="AF1849" s="1">
        <v>46203</v>
      </c>
      <c r="AG1849" t="s">
        <v>6373</v>
      </c>
      <c r="AH1849" t="s">
        <v>6035</v>
      </c>
      <c r="AI1849" t="s">
        <v>6028</v>
      </c>
      <c r="AJ1849" t="s">
        <v>6924</v>
      </c>
      <c r="AK1849">
        <v>2200</v>
      </c>
      <c r="AL1849">
        <v>198</v>
      </c>
      <c r="AM1849">
        <v>2002</v>
      </c>
      <c r="AN1849">
        <v>1600</v>
      </c>
      <c r="AO1849">
        <v>402</v>
      </c>
      <c r="AP1849">
        <v>0.20080000000000001</v>
      </c>
    </row>
    <row r="1850" spans="1:42" hidden="1" x14ac:dyDescent="0.35">
      <c r="A1850" t="s">
        <v>2719</v>
      </c>
      <c r="B1850" s="1">
        <v>45362</v>
      </c>
      <c r="C1850" t="s">
        <v>1266</v>
      </c>
      <c r="D1850" t="s">
        <v>65</v>
      </c>
      <c r="E1850">
        <v>1</v>
      </c>
      <c r="F1850" t="s">
        <v>24</v>
      </c>
      <c r="G1850" t="s">
        <v>16</v>
      </c>
      <c r="H1850" t="s">
        <v>32</v>
      </c>
      <c r="I1850" t="s">
        <v>43</v>
      </c>
      <c r="J1850" t="s">
        <v>39</v>
      </c>
      <c r="K1850">
        <v>2024</v>
      </c>
      <c r="L1850" t="s">
        <v>20</v>
      </c>
      <c r="M1850" t="s">
        <v>5906</v>
      </c>
      <c r="N1850" t="s">
        <v>5889</v>
      </c>
      <c r="O1850" t="s">
        <v>5898</v>
      </c>
      <c r="P1850" t="s">
        <v>5907</v>
      </c>
      <c r="Q1850" t="s">
        <v>5908</v>
      </c>
      <c r="R1850">
        <v>17500</v>
      </c>
      <c r="S1850">
        <v>22000</v>
      </c>
      <c r="T1850">
        <v>0.20449999999999999</v>
      </c>
      <c r="U1850" t="s">
        <v>5909</v>
      </c>
      <c r="V1850">
        <v>12</v>
      </c>
      <c r="W1850" s="1">
        <v>45337</v>
      </c>
      <c r="X1850" t="s">
        <v>5894</v>
      </c>
      <c r="Y1850">
        <v>373</v>
      </c>
      <c r="Z1850">
        <v>88</v>
      </c>
      <c r="AA1850">
        <v>389</v>
      </c>
      <c r="AB1850">
        <v>78</v>
      </c>
      <c r="AC1850">
        <v>10</v>
      </c>
      <c r="AD1850">
        <v>1365000</v>
      </c>
      <c r="AE1850" t="s">
        <v>6025</v>
      </c>
      <c r="AF1850" s="1">
        <v>46203</v>
      </c>
      <c r="AG1850" t="s">
        <v>6569</v>
      </c>
      <c r="AH1850" t="s">
        <v>6035</v>
      </c>
      <c r="AI1850" t="s">
        <v>6028</v>
      </c>
      <c r="AJ1850" t="s">
        <v>6924</v>
      </c>
      <c r="AK1850">
        <v>22000</v>
      </c>
      <c r="AL1850">
        <v>712.8</v>
      </c>
      <c r="AM1850">
        <v>21287.200000000001</v>
      </c>
      <c r="AN1850">
        <v>17500</v>
      </c>
      <c r="AO1850">
        <v>3787.2</v>
      </c>
      <c r="AP1850">
        <v>0.1779</v>
      </c>
    </row>
    <row r="1851" spans="1:42" hidden="1" x14ac:dyDescent="0.35">
      <c r="A1851" t="s">
        <v>2720</v>
      </c>
      <c r="B1851" s="1">
        <v>45648</v>
      </c>
      <c r="C1851" t="s">
        <v>132</v>
      </c>
      <c r="D1851" t="s">
        <v>377</v>
      </c>
      <c r="E1851">
        <v>1</v>
      </c>
      <c r="F1851" t="s">
        <v>128</v>
      </c>
      <c r="G1851" t="s">
        <v>71</v>
      </c>
      <c r="H1851" t="s">
        <v>25</v>
      </c>
      <c r="I1851" t="s">
        <v>43</v>
      </c>
      <c r="J1851" t="s">
        <v>155</v>
      </c>
      <c r="K1851">
        <v>2024</v>
      </c>
      <c r="L1851" t="s">
        <v>51</v>
      </c>
      <c r="M1851" t="s">
        <v>6007</v>
      </c>
      <c r="N1851" t="s">
        <v>5889</v>
      </c>
      <c r="O1851" t="s">
        <v>6008</v>
      </c>
      <c r="P1851" t="s">
        <v>5899</v>
      </c>
      <c r="Q1851" t="s">
        <v>6009</v>
      </c>
      <c r="R1851">
        <v>12000</v>
      </c>
      <c r="S1851">
        <v>15000</v>
      </c>
      <c r="T1851">
        <v>0.2</v>
      </c>
      <c r="U1851" t="s">
        <v>5901</v>
      </c>
      <c r="V1851">
        <v>12</v>
      </c>
      <c r="W1851" s="1">
        <v>45557</v>
      </c>
      <c r="X1851" t="s">
        <v>5894</v>
      </c>
      <c r="Y1851">
        <v>118</v>
      </c>
      <c r="Z1851">
        <v>87</v>
      </c>
      <c r="AA1851">
        <v>209</v>
      </c>
      <c r="AB1851">
        <v>10</v>
      </c>
      <c r="AC1851">
        <v>10</v>
      </c>
      <c r="AD1851">
        <v>120000</v>
      </c>
      <c r="AE1851" t="s">
        <v>6025</v>
      </c>
      <c r="AF1851" s="1">
        <v>46203</v>
      </c>
      <c r="AG1851" t="s">
        <v>6081</v>
      </c>
      <c r="AH1851" t="s">
        <v>6035</v>
      </c>
      <c r="AI1851" t="s">
        <v>6028</v>
      </c>
      <c r="AJ1851" t="s">
        <v>6925</v>
      </c>
      <c r="AK1851">
        <v>15000</v>
      </c>
      <c r="AL1851">
        <v>1330.5</v>
      </c>
      <c r="AM1851">
        <v>13669.5</v>
      </c>
      <c r="AN1851">
        <v>12000</v>
      </c>
      <c r="AO1851">
        <v>1669.5</v>
      </c>
      <c r="AP1851">
        <v>0.1221</v>
      </c>
    </row>
    <row r="1852" spans="1:42" hidden="1" x14ac:dyDescent="0.35">
      <c r="A1852" t="s">
        <v>2721</v>
      </c>
      <c r="B1852" s="1">
        <v>45312</v>
      </c>
      <c r="C1852" t="s">
        <v>288</v>
      </c>
      <c r="D1852" t="s">
        <v>47</v>
      </c>
      <c r="E1852">
        <v>1</v>
      </c>
      <c r="F1852" t="s">
        <v>24</v>
      </c>
      <c r="G1852" t="s">
        <v>16</v>
      </c>
      <c r="H1852" t="s">
        <v>32</v>
      </c>
      <c r="I1852" t="s">
        <v>26</v>
      </c>
      <c r="J1852" t="s">
        <v>112</v>
      </c>
      <c r="K1852">
        <v>2024</v>
      </c>
      <c r="L1852" t="s">
        <v>20</v>
      </c>
      <c r="M1852" t="s">
        <v>5995</v>
      </c>
      <c r="N1852" t="s">
        <v>5989</v>
      </c>
      <c r="O1852" t="s">
        <v>5996</v>
      </c>
      <c r="P1852" t="s">
        <v>5997</v>
      </c>
      <c r="Q1852" t="s">
        <v>5998</v>
      </c>
      <c r="R1852">
        <v>280</v>
      </c>
      <c r="S1852">
        <v>450</v>
      </c>
      <c r="T1852">
        <v>0.37780000000000002</v>
      </c>
      <c r="U1852" t="s">
        <v>5909</v>
      </c>
      <c r="V1852">
        <v>6</v>
      </c>
      <c r="W1852" s="1">
        <v>45144</v>
      </c>
      <c r="X1852" t="s">
        <v>5894</v>
      </c>
      <c r="Y1852">
        <v>217</v>
      </c>
      <c r="Z1852">
        <v>86</v>
      </c>
      <c r="AA1852">
        <v>212</v>
      </c>
      <c r="AB1852">
        <v>73</v>
      </c>
      <c r="AC1852">
        <v>10</v>
      </c>
      <c r="AD1852">
        <v>20440</v>
      </c>
      <c r="AE1852" t="s">
        <v>6025</v>
      </c>
      <c r="AF1852" s="1">
        <v>46203</v>
      </c>
      <c r="AG1852" t="s">
        <v>6179</v>
      </c>
      <c r="AH1852" t="s">
        <v>6027</v>
      </c>
      <c r="AI1852" t="s">
        <v>6028</v>
      </c>
      <c r="AJ1852" t="s">
        <v>6924</v>
      </c>
      <c r="AK1852">
        <v>450</v>
      </c>
      <c r="AL1852">
        <v>38.29</v>
      </c>
      <c r="AM1852">
        <v>411.71</v>
      </c>
      <c r="AN1852">
        <v>280</v>
      </c>
      <c r="AO1852">
        <v>131.71</v>
      </c>
      <c r="AP1852">
        <v>0.31990000000000002</v>
      </c>
    </row>
    <row r="1853" spans="1:42" hidden="1" x14ac:dyDescent="0.35">
      <c r="A1853" t="s">
        <v>2722</v>
      </c>
      <c r="B1853" s="1">
        <v>45513</v>
      </c>
      <c r="C1853" t="s">
        <v>1154</v>
      </c>
      <c r="D1853" t="s">
        <v>105</v>
      </c>
      <c r="E1853">
        <v>1</v>
      </c>
      <c r="F1853" t="s">
        <v>24</v>
      </c>
      <c r="G1853" t="s">
        <v>16</v>
      </c>
      <c r="H1853" t="s">
        <v>32</v>
      </c>
      <c r="I1853" t="s">
        <v>33</v>
      </c>
      <c r="J1853" t="s">
        <v>59</v>
      </c>
      <c r="K1853">
        <v>2024</v>
      </c>
      <c r="L1853" t="s">
        <v>60</v>
      </c>
      <c r="M1853" t="s">
        <v>5916</v>
      </c>
      <c r="N1853" t="s">
        <v>5913</v>
      </c>
      <c r="O1853" t="s">
        <v>5917</v>
      </c>
      <c r="P1853" t="s">
        <v>5918</v>
      </c>
      <c r="Q1853" t="s">
        <v>5919</v>
      </c>
      <c r="R1853">
        <v>63000</v>
      </c>
      <c r="S1853">
        <v>76000</v>
      </c>
      <c r="T1853">
        <v>0.1711</v>
      </c>
      <c r="U1853" t="s">
        <v>5920</v>
      </c>
      <c r="V1853">
        <v>12</v>
      </c>
      <c r="W1853" s="1">
        <v>44617</v>
      </c>
      <c r="X1853" t="s">
        <v>5894</v>
      </c>
      <c r="Y1853">
        <v>252</v>
      </c>
      <c r="Z1853">
        <v>75</v>
      </c>
      <c r="AA1853">
        <v>289</v>
      </c>
      <c r="AB1853">
        <v>48</v>
      </c>
      <c r="AC1853">
        <v>10</v>
      </c>
      <c r="AD1853">
        <v>3024000</v>
      </c>
      <c r="AE1853" t="s">
        <v>6025</v>
      </c>
      <c r="AF1853" s="1">
        <v>46203</v>
      </c>
      <c r="AG1853" t="s">
        <v>6069</v>
      </c>
      <c r="AH1853" t="s">
        <v>6027</v>
      </c>
      <c r="AI1853" t="s">
        <v>6028</v>
      </c>
      <c r="AJ1853" t="s">
        <v>6925</v>
      </c>
      <c r="AK1853">
        <v>76000</v>
      </c>
      <c r="AL1853">
        <v>11172</v>
      </c>
      <c r="AM1853">
        <v>64828</v>
      </c>
      <c r="AN1853">
        <v>63000</v>
      </c>
      <c r="AO1853">
        <v>1828</v>
      </c>
      <c r="AP1853">
        <v>2.8199999999999999E-2</v>
      </c>
    </row>
    <row r="1854" spans="1:42" hidden="1" x14ac:dyDescent="0.35">
      <c r="A1854" t="s">
        <v>2723</v>
      </c>
      <c r="B1854" s="1">
        <v>45513</v>
      </c>
      <c r="C1854" t="s">
        <v>1314</v>
      </c>
      <c r="D1854" t="s">
        <v>95</v>
      </c>
      <c r="E1854">
        <v>1</v>
      </c>
      <c r="F1854" t="s">
        <v>30</v>
      </c>
      <c r="G1854" t="s">
        <v>16</v>
      </c>
      <c r="H1854" t="s">
        <v>25</v>
      </c>
      <c r="I1854" t="s">
        <v>26</v>
      </c>
      <c r="J1854" t="s">
        <v>59</v>
      </c>
      <c r="K1854">
        <v>2024</v>
      </c>
      <c r="L1854" t="s">
        <v>60</v>
      </c>
      <c r="M1854" t="s">
        <v>5948</v>
      </c>
      <c r="N1854" t="s">
        <v>5949</v>
      </c>
      <c r="O1854" t="s">
        <v>5950</v>
      </c>
      <c r="P1854" t="s">
        <v>5951</v>
      </c>
      <c r="Q1854" t="s">
        <v>5952</v>
      </c>
      <c r="R1854">
        <v>2900</v>
      </c>
      <c r="S1854">
        <v>3800</v>
      </c>
      <c r="T1854">
        <v>0.23680000000000001</v>
      </c>
      <c r="U1854" t="s">
        <v>5940</v>
      </c>
      <c r="V1854">
        <v>12</v>
      </c>
      <c r="W1854" s="1">
        <v>45359</v>
      </c>
      <c r="X1854" t="s">
        <v>5894</v>
      </c>
      <c r="Y1854">
        <v>220</v>
      </c>
      <c r="Z1854">
        <v>49</v>
      </c>
      <c r="AA1854">
        <v>227</v>
      </c>
      <c r="AB1854">
        <v>23</v>
      </c>
      <c r="AC1854">
        <v>10</v>
      </c>
      <c r="AD1854">
        <v>66700</v>
      </c>
      <c r="AE1854" t="s">
        <v>6025</v>
      </c>
      <c r="AF1854" s="1">
        <v>46203</v>
      </c>
      <c r="AG1854" t="s">
        <v>6510</v>
      </c>
      <c r="AH1854" t="s">
        <v>6035</v>
      </c>
      <c r="AI1854" t="s">
        <v>6028</v>
      </c>
      <c r="AJ1854" t="s">
        <v>6925</v>
      </c>
      <c r="AK1854">
        <v>3800</v>
      </c>
      <c r="AL1854">
        <v>118.56</v>
      </c>
      <c r="AM1854">
        <v>3681.44</v>
      </c>
      <c r="AN1854">
        <v>2900</v>
      </c>
      <c r="AO1854">
        <v>781.44</v>
      </c>
      <c r="AP1854">
        <v>0.21229999999999999</v>
      </c>
    </row>
    <row r="1855" spans="1:42" hidden="1" x14ac:dyDescent="0.35">
      <c r="A1855" t="s">
        <v>2724</v>
      </c>
      <c r="B1855" s="1">
        <v>45361</v>
      </c>
      <c r="C1855" t="s">
        <v>2725</v>
      </c>
      <c r="D1855" t="s">
        <v>137</v>
      </c>
      <c r="E1855">
        <v>3</v>
      </c>
      <c r="F1855" t="s">
        <v>48</v>
      </c>
      <c r="G1855" t="s">
        <v>16</v>
      </c>
      <c r="H1855" t="s">
        <v>32</v>
      </c>
      <c r="I1855" t="s">
        <v>18</v>
      </c>
      <c r="J1855" t="s">
        <v>39</v>
      </c>
      <c r="K1855">
        <v>2024</v>
      </c>
      <c r="L1855" t="s">
        <v>20</v>
      </c>
      <c r="M1855" t="s">
        <v>5930</v>
      </c>
      <c r="N1855" t="s">
        <v>5931</v>
      </c>
      <c r="O1855" t="s">
        <v>5932</v>
      </c>
      <c r="P1855" t="s">
        <v>5891</v>
      </c>
      <c r="Q1855" t="s">
        <v>5933</v>
      </c>
      <c r="R1855">
        <v>14800</v>
      </c>
      <c r="S1855">
        <v>18500</v>
      </c>
      <c r="T1855">
        <v>0.2</v>
      </c>
      <c r="U1855" t="s">
        <v>5893</v>
      </c>
      <c r="V1855">
        <v>12</v>
      </c>
      <c r="W1855" s="1">
        <v>45474</v>
      </c>
      <c r="X1855" t="s">
        <v>5894</v>
      </c>
      <c r="Y1855">
        <v>213</v>
      </c>
      <c r="Z1855">
        <v>93</v>
      </c>
      <c r="AA1855">
        <v>278</v>
      </c>
      <c r="AB1855">
        <v>42</v>
      </c>
      <c r="AC1855">
        <v>10</v>
      </c>
      <c r="AD1855">
        <v>621600</v>
      </c>
      <c r="AE1855" t="s">
        <v>6025</v>
      </c>
      <c r="AF1855" s="1">
        <v>46203</v>
      </c>
      <c r="AG1855" t="s">
        <v>6807</v>
      </c>
      <c r="AH1855" t="s">
        <v>6027</v>
      </c>
      <c r="AI1855" t="s">
        <v>6028</v>
      </c>
      <c r="AJ1855" t="s">
        <v>6924</v>
      </c>
      <c r="AK1855">
        <v>55500</v>
      </c>
      <c r="AL1855">
        <v>4606.5</v>
      </c>
      <c r="AM1855">
        <v>50893.5</v>
      </c>
      <c r="AN1855">
        <v>44400</v>
      </c>
      <c r="AO1855">
        <v>6493.5</v>
      </c>
      <c r="AP1855">
        <v>0.12759999999999999</v>
      </c>
    </row>
    <row r="1856" spans="1:42" hidden="1" x14ac:dyDescent="0.35">
      <c r="A1856" t="s">
        <v>2726</v>
      </c>
      <c r="B1856" s="1">
        <v>45655</v>
      </c>
      <c r="C1856" t="s">
        <v>469</v>
      </c>
      <c r="D1856" t="s">
        <v>183</v>
      </c>
      <c r="E1856">
        <v>3</v>
      </c>
      <c r="F1856" t="s">
        <v>15</v>
      </c>
      <c r="G1856" t="s">
        <v>31</v>
      </c>
      <c r="H1856" t="s">
        <v>17</v>
      </c>
      <c r="I1856" t="s">
        <v>18</v>
      </c>
      <c r="J1856" t="s">
        <v>155</v>
      </c>
      <c r="K1856">
        <v>2024</v>
      </c>
      <c r="L1856" t="s">
        <v>51</v>
      </c>
      <c r="M1856" t="s">
        <v>6010</v>
      </c>
      <c r="N1856" t="s">
        <v>5949</v>
      </c>
      <c r="O1856" t="s">
        <v>6011</v>
      </c>
      <c r="P1856" t="s">
        <v>6012</v>
      </c>
      <c r="Q1856" t="s">
        <v>6013</v>
      </c>
      <c r="R1856">
        <v>2700</v>
      </c>
      <c r="S1856">
        <v>3500</v>
      </c>
      <c r="T1856">
        <v>0.2286</v>
      </c>
      <c r="U1856" t="s">
        <v>5920</v>
      </c>
      <c r="V1856">
        <v>12</v>
      </c>
      <c r="W1856" s="1">
        <v>45369</v>
      </c>
      <c r="X1856" t="s">
        <v>5894</v>
      </c>
      <c r="Y1856">
        <v>71</v>
      </c>
      <c r="Z1856">
        <v>95</v>
      </c>
      <c r="AA1856">
        <v>147</v>
      </c>
      <c r="AB1856">
        <v>51</v>
      </c>
      <c r="AC1856">
        <v>10</v>
      </c>
      <c r="AD1856">
        <v>137700</v>
      </c>
      <c r="AE1856" t="s">
        <v>6025</v>
      </c>
      <c r="AF1856" s="1">
        <v>46203</v>
      </c>
      <c r="AG1856" t="s">
        <v>6256</v>
      </c>
      <c r="AH1856" t="s">
        <v>6035</v>
      </c>
      <c r="AI1856" t="s">
        <v>6028</v>
      </c>
      <c r="AJ1856" t="s">
        <v>6925</v>
      </c>
      <c r="AK1856">
        <v>10500</v>
      </c>
      <c r="AL1856">
        <v>158.55000000000001</v>
      </c>
      <c r="AM1856">
        <v>10341.450000000001</v>
      </c>
      <c r="AN1856">
        <v>8100</v>
      </c>
      <c r="AO1856">
        <v>2241.4499999999998</v>
      </c>
      <c r="AP1856">
        <v>0.2167</v>
      </c>
    </row>
    <row r="1857" spans="1:42" x14ac:dyDescent="0.35">
      <c r="A1857" t="s">
        <v>2727</v>
      </c>
      <c r="B1857" s="1">
        <v>45622</v>
      </c>
      <c r="C1857" t="s">
        <v>1128</v>
      </c>
      <c r="D1857" t="s">
        <v>195</v>
      </c>
      <c r="E1857">
        <v>2</v>
      </c>
      <c r="F1857" t="s">
        <v>58</v>
      </c>
      <c r="G1857" t="s">
        <v>16</v>
      </c>
      <c r="H1857" t="s">
        <v>17</v>
      </c>
      <c r="I1857" t="s">
        <v>33</v>
      </c>
      <c r="J1857" t="s">
        <v>50</v>
      </c>
      <c r="K1857">
        <v>2024</v>
      </c>
      <c r="L1857" t="s">
        <v>51</v>
      </c>
      <c r="M1857" t="s">
        <v>5912</v>
      </c>
      <c r="N1857" t="s">
        <v>5913</v>
      </c>
      <c r="O1857" t="s">
        <v>5914</v>
      </c>
      <c r="P1857" t="s">
        <v>5891</v>
      </c>
      <c r="Q1857" t="s">
        <v>5915</v>
      </c>
      <c r="R1857">
        <v>125000</v>
      </c>
      <c r="S1857">
        <v>148000</v>
      </c>
      <c r="T1857">
        <v>0.15540000000000001</v>
      </c>
      <c r="U1857" t="s">
        <v>5893</v>
      </c>
      <c r="V1857">
        <v>12</v>
      </c>
      <c r="W1857" s="1">
        <v>44787</v>
      </c>
      <c r="X1857" t="s">
        <v>5894</v>
      </c>
      <c r="Y1857">
        <v>168</v>
      </c>
      <c r="Z1857">
        <v>62</v>
      </c>
      <c r="AA1857">
        <v>271</v>
      </c>
      <c r="AB1857">
        <v>0</v>
      </c>
      <c r="AC1857">
        <v>10</v>
      </c>
      <c r="AD1857">
        <v>0</v>
      </c>
      <c r="AE1857" t="s">
        <v>6029</v>
      </c>
      <c r="AF1857" s="1">
        <v>46203</v>
      </c>
      <c r="AG1857" t="s">
        <v>6525</v>
      </c>
      <c r="AH1857" t="s">
        <v>6027</v>
      </c>
      <c r="AI1857" t="s">
        <v>6028</v>
      </c>
      <c r="AJ1857" t="s">
        <v>6925</v>
      </c>
      <c r="AK1857">
        <v>296000</v>
      </c>
      <c r="AL1857">
        <v>7636.8</v>
      </c>
      <c r="AM1857">
        <v>288363.2</v>
      </c>
      <c r="AN1857">
        <v>250000</v>
      </c>
      <c r="AO1857">
        <v>38363.199999999997</v>
      </c>
      <c r="AP1857">
        <v>0.13300000000000001</v>
      </c>
    </row>
    <row r="1858" spans="1:42" hidden="1" x14ac:dyDescent="0.35">
      <c r="A1858" t="s">
        <v>2728</v>
      </c>
      <c r="B1858" s="1">
        <v>45543</v>
      </c>
      <c r="C1858" t="s">
        <v>633</v>
      </c>
      <c r="D1858" t="s">
        <v>137</v>
      </c>
      <c r="E1858">
        <v>1</v>
      </c>
      <c r="F1858" t="s">
        <v>48</v>
      </c>
      <c r="G1858" t="s">
        <v>96</v>
      </c>
      <c r="H1858" t="s">
        <v>25</v>
      </c>
      <c r="I1858" t="s">
        <v>33</v>
      </c>
      <c r="J1858" t="s">
        <v>109</v>
      </c>
      <c r="K1858">
        <v>2024</v>
      </c>
      <c r="L1858" t="s">
        <v>60</v>
      </c>
      <c r="M1858" t="s">
        <v>5930</v>
      </c>
      <c r="N1858" t="s">
        <v>5931</v>
      </c>
      <c r="O1858" t="s">
        <v>5932</v>
      </c>
      <c r="P1858" t="s">
        <v>5891</v>
      </c>
      <c r="Q1858" t="s">
        <v>5933</v>
      </c>
      <c r="R1858">
        <v>14800</v>
      </c>
      <c r="S1858">
        <v>18500</v>
      </c>
      <c r="T1858">
        <v>0.2</v>
      </c>
      <c r="U1858" t="s">
        <v>5893</v>
      </c>
      <c r="V1858">
        <v>12</v>
      </c>
      <c r="W1858" s="1">
        <v>45474</v>
      </c>
      <c r="X1858" t="s">
        <v>5894</v>
      </c>
      <c r="Y1858">
        <v>213</v>
      </c>
      <c r="Z1858">
        <v>93</v>
      </c>
      <c r="AA1858">
        <v>278</v>
      </c>
      <c r="AB1858">
        <v>42</v>
      </c>
      <c r="AC1858">
        <v>10</v>
      </c>
      <c r="AD1858">
        <v>621600</v>
      </c>
      <c r="AE1858" t="s">
        <v>6025</v>
      </c>
      <c r="AF1858" s="1">
        <v>46203</v>
      </c>
      <c r="AG1858" t="s">
        <v>6349</v>
      </c>
      <c r="AH1858" t="s">
        <v>6035</v>
      </c>
      <c r="AI1858" t="s">
        <v>6028</v>
      </c>
      <c r="AJ1858" t="s">
        <v>6925</v>
      </c>
      <c r="AK1858">
        <v>18500</v>
      </c>
      <c r="AL1858">
        <v>99.9</v>
      </c>
      <c r="AM1858">
        <v>18400.099999999999</v>
      </c>
      <c r="AN1858">
        <v>14800</v>
      </c>
      <c r="AO1858">
        <v>3600.1</v>
      </c>
      <c r="AP1858">
        <v>0.19570000000000001</v>
      </c>
    </row>
    <row r="1859" spans="1:42" hidden="1" x14ac:dyDescent="0.35">
      <c r="A1859" t="s">
        <v>2729</v>
      </c>
      <c r="B1859" s="1">
        <v>45303</v>
      </c>
      <c r="C1859" t="s">
        <v>791</v>
      </c>
      <c r="D1859" t="s">
        <v>123</v>
      </c>
      <c r="E1859">
        <v>1</v>
      </c>
      <c r="F1859" t="s">
        <v>30</v>
      </c>
      <c r="G1859" t="s">
        <v>16</v>
      </c>
      <c r="H1859" t="s">
        <v>25</v>
      </c>
      <c r="I1859" t="s">
        <v>33</v>
      </c>
      <c r="J1859" t="s">
        <v>112</v>
      </c>
      <c r="K1859">
        <v>2024</v>
      </c>
      <c r="L1859" t="s">
        <v>20</v>
      </c>
      <c r="M1859" t="s">
        <v>5927</v>
      </c>
      <c r="N1859" t="s">
        <v>5913</v>
      </c>
      <c r="O1859" t="s">
        <v>5917</v>
      </c>
      <c r="P1859" t="s">
        <v>5928</v>
      </c>
      <c r="Q1859" t="s">
        <v>5929</v>
      </c>
      <c r="R1859">
        <v>44000</v>
      </c>
      <c r="S1859">
        <v>53000</v>
      </c>
      <c r="T1859">
        <v>0.16980000000000001</v>
      </c>
      <c r="U1859" t="s">
        <v>5920</v>
      </c>
      <c r="V1859">
        <v>12</v>
      </c>
      <c r="W1859" s="1">
        <v>45435</v>
      </c>
      <c r="X1859" t="s">
        <v>5894</v>
      </c>
      <c r="Y1859">
        <v>246</v>
      </c>
      <c r="Z1859">
        <v>92</v>
      </c>
      <c r="AA1859">
        <v>223</v>
      </c>
      <c r="AB1859">
        <v>48</v>
      </c>
      <c r="AC1859">
        <v>10</v>
      </c>
      <c r="AD1859">
        <v>2112000</v>
      </c>
      <c r="AE1859" t="s">
        <v>6025</v>
      </c>
      <c r="AF1859" s="1">
        <v>46203</v>
      </c>
      <c r="AG1859" t="s">
        <v>6358</v>
      </c>
      <c r="AH1859" t="s">
        <v>6035</v>
      </c>
      <c r="AI1859" t="s">
        <v>6028</v>
      </c>
      <c r="AJ1859" t="s">
        <v>6924</v>
      </c>
      <c r="AK1859">
        <v>53000</v>
      </c>
      <c r="AL1859">
        <v>3195.9</v>
      </c>
      <c r="AM1859">
        <v>49804.1</v>
      </c>
      <c r="AN1859">
        <v>44000</v>
      </c>
      <c r="AO1859">
        <v>5804.1</v>
      </c>
      <c r="AP1859">
        <v>0.11650000000000001</v>
      </c>
    </row>
    <row r="1860" spans="1:42" hidden="1" x14ac:dyDescent="0.35">
      <c r="A1860" t="s">
        <v>2730</v>
      </c>
      <c r="B1860" s="1">
        <v>45404</v>
      </c>
      <c r="C1860" t="s">
        <v>1631</v>
      </c>
      <c r="D1860" t="s">
        <v>108</v>
      </c>
      <c r="E1860">
        <v>5</v>
      </c>
      <c r="F1860" t="s">
        <v>24</v>
      </c>
      <c r="G1860" t="s">
        <v>31</v>
      </c>
      <c r="H1860" t="s">
        <v>32</v>
      </c>
      <c r="I1860" t="s">
        <v>18</v>
      </c>
      <c r="J1860" t="s">
        <v>44</v>
      </c>
      <c r="K1860">
        <v>2024</v>
      </c>
      <c r="L1860" t="s">
        <v>35</v>
      </c>
      <c r="M1860" t="s">
        <v>5977</v>
      </c>
      <c r="N1860" t="s">
        <v>5974</v>
      </c>
      <c r="O1860" t="s">
        <v>5978</v>
      </c>
      <c r="P1860" t="s">
        <v>5979</v>
      </c>
      <c r="Q1860" t="s">
        <v>5980</v>
      </c>
      <c r="R1860">
        <v>3000</v>
      </c>
      <c r="S1860">
        <v>3900</v>
      </c>
      <c r="T1860">
        <v>0.23080000000000001</v>
      </c>
      <c r="U1860" t="s">
        <v>5920</v>
      </c>
      <c r="V1860">
        <v>36</v>
      </c>
      <c r="W1860" s="1">
        <v>44816</v>
      </c>
      <c r="X1860" t="s">
        <v>5894</v>
      </c>
      <c r="Y1860">
        <v>237</v>
      </c>
      <c r="Z1860">
        <v>110</v>
      </c>
      <c r="AA1860">
        <v>240</v>
      </c>
      <c r="AB1860">
        <v>48</v>
      </c>
      <c r="AC1860">
        <v>10</v>
      </c>
      <c r="AD1860">
        <v>144000</v>
      </c>
      <c r="AE1860" t="s">
        <v>6025</v>
      </c>
      <c r="AF1860" s="1">
        <v>46203</v>
      </c>
      <c r="AG1860" t="s">
        <v>6605</v>
      </c>
      <c r="AH1860" t="s">
        <v>6027</v>
      </c>
      <c r="AI1860" t="s">
        <v>6028</v>
      </c>
      <c r="AJ1860" t="s">
        <v>6924</v>
      </c>
      <c r="AK1860">
        <v>19500</v>
      </c>
      <c r="AL1860">
        <v>906.75</v>
      </c>
      <c r="AM1860">
        <v>18593.25</v>
      </c>
      <c r="AN1860">
        <v>15000</v>
      </c>
      <c r="AO1860">
        <v>3593.25</v>
      </c>
      <c r="AP1860">
        <v>0.1933</v>
      </c>
    </row>
    <row r="1861" spans="1:42" x14ac:dyDescent="0.35">
      <c r="A1861" t="s">
        <v>2731</v>
      </c>
      <c r="B1861" s="1">
        <v>45608</v>
      </c>
      <c r="C1861" t="s">
        <v>704</v>
      </c>
      <c r="D1861" t="s">
        <v>42</v>
      </c>
      <c r="E1861">
        <v>1</v>
      </c>
      <c r="F1861" t="s">
        <v>30</v>
      </c>
      <c r="G1861" t="s">
        <v>31</v>
      </c>
      <c r="H1861" t="s">
        <v>32</v>
      </c>
      <c r="I1861" t="s">
        <v>33</v>
      </c>
      <c r="J1861" t="s">
        <v>50</v>
      </c>
      <c r="K1861">
        <v>2024</v>
      </c>
      <c r="L1861" t="s">
        <v>51</v>
      </c>
      <c r="M1861" t="s">
        <v>5897</v>
      </c>
      <c r="N1861" t="s">
        <v>5889</v>
      </c>
      <c r="O1861" t="s">
        <v>5898</v>
      </c>
      <c r="P1861" t="s">
        <v>5899</v>
      </c>
      <c r="Q1861" t="s">
        <v>5900</v>
      </c>
      <c r="R1861">
        <v>31000</v>
      </c>
      <c r="S1861">
        <v>38000</v>
      </c>
      <c r="T1861">
        <v>0.1842</v>
      </c>
      <c r="U1861" t="s">
        <v>5901</v>
      </c>
      <c r="V1861">
        <v>12</v>
      </c>
      <c r="W1861" s="1">
        <v>45246</v>
      </c>
      <c r="X1861" t="s">
        <v>5894</v>
      </c>
      <c r="Y1861">
        <v>278</v>
      </c>
      <c r="Z1861">
        <v>80</v>
      </c>
      <c r="AA1861">
        <v>346</v>
      </c>
      <c r="AB1861">
        <v>0</v>
      </c>
      <c r="AC1861">
        <v>10</v>
      </c>
      <c r="AD1861">
        <v>0</v>
      </c>
      <c r="AE1861" t="s">
        <v>6029</v>
      </c>
      <c r="AF1861" s="1">
        <v>46203</v>
      </c>
      <c r="AG1861" t="s">
        <v>6409</v>
      </c>
      <c r="AH1861" t="s">
        <v>6035</v>
      </c>
      <c r="AI1861" t="s">
        <v>6028</v>
      </c>
      <c r="AJ1861" t="s">
        <v>6925</v>
      </c>
      <c r="AK1861">
        <v>38000</v>
      </c>
      <c r="AL1861">
        <v>3640.4</v>
      </c>
      <c r="AM1861">
        <v>34359.599999999999</v>
      </c>
      <c r="AN1861">
        <v>31000</v>
      </c>
      <c r="AO1861">
        <v>3359.6</v>
      </c>
      <c r="AP1861">
        <v>9.7799999999999998E-2</v>
      </c>
    </row>
    <row r="1862" spans="1:42" hidden="1" x14ac:dyDescent="0.35">
      <c r="A1862" t="s">
        <v>2732</v>
      </c>
      <c r="B1862" s="1">
        <v>45476</v>
      </c>
      <c r="C1862" t="s">
        <v>1051</v>
      </c>
      <c r="D1862" t="s">
        <v>105</v>
      </c>
      <c r="E1862">
        <v>1</v>
      </c>
      <c r="F1862" t="s">
        <v>24</v>
      </c>
      <c r="G1862" t="s">
        <v>31</v>
      </c>
      <c r="H1862" t="s">
        <v>32</v>
      </c>
      <c r="I1862" t="s">
        <v>26</v>
      </c>
      <c r="J1862" t="s">
        <v>97</v>
      </c>
      <c r="K1862">
        <v>2024</v>
      </c>
      <c r="L1862" t="s">
        <v>60</v>
      </c>
      <c r="M1862" t="s">
        <v>5916</v>
      </c>
      <c r="N1862" t="s">
        <v>5913</v>
      </c>
      <c r="O1862" t="s">
        <v>5917</v>
      </c>
      <c r="P1862" t="s">
        <v>5918</v>
      </c>
      <c r="Q1862" t="s">
        <v>5919</v>
      </c>
      <c r="R1862">
        <v>63000</v>
      </c>
      <c r="S1862">
        <v>76000</v>
      </c>
      <c r="T1862">
        <v>0.1711</v>
      </c>
      <c r="U1862" t="s">
        <v>5920</v>
      </c>
      <c r="V1862">
        <v>12</v>
      </c>
      <c r="W1862" s="1">
        <v>44617</v>
      </c>
      <c r="X1862" t="s">
        <v>5894</v>
      </c>
      <c r="Y1862">
        <v>252</v>
      </c>
      <c r="Z1862">
        <v>75</v>
      </c>
      <c r="AA1862">
        <v>289</v>
      </c>
      <c r="AB1862">
        <v>48</v>
      </c>
      <c r="AC1862">
        <v>10</v>
      </c>
      <c r="AD1862">
        <v>3024000</v>
      </c>
      <c r="AE1862" t="s">
        <v>6025</v>
      </c>
      <c r="AF1862" s="1">
        <v>46203</v>
      </c>
      <c r="AG1862" t="s">
        <v>6275</v>
      </c>
      <c r="AH1862" t="s">
        <v>6027</v>
      </c>
      <c r="AI1862" t="s">
        <v>6028</v>
      </c>
      <c r="AJ1862" t="s">
        <v>6925</v>
      </c>
      <c r="AK1862">
        <v>76000</v>
      </c>
      <c r="AL1862">
        <v>8694.4</v>
      </c>
      <c r="AM1862">
        <v>67305.600000000006</v>
      </c>
      <c r="AN1862">
        <v>63000</v>
      </c>
      <c r="AO1862">
        <v>4305.6000000000004</v>
      </c>
      <c r="AP1862">
        <v>6.4000000000000001E-2</v>
      </c>
    </row>
    <row r="1863" spans="1:42" hidden="1" x14ac:dyDescent="0.35">
      <c r="A1863" t="s">
        <v>2733</v>
      </c>
      <c r="B1863" s="1">
        <v>45304</v>
      </c>
      <c r="C1863" t="s">
        <v>1890</v>
      </c>
      <c r="D1863" t="s">
        <v>87</v>
      </c>
      <c r="E1863">
        <v>5</v>
      </c>
      <c r="F1863" t="s">
        <v>58</v>
      </c>
      <c r="G1863" t="s">
        <v>31</v>
      </c>
      <c r="H1863" t="s">
        <v>32</v>
      </c>
      <c r="I1863" t="s">
        <v>43</v>
      </c>
      <c r="J1863" t="s">
        <v>112</v>
      </c>
      <c r="K1863">
        <v>2024</v>
      </c>
      <c r="L1863" t="s">
        <v>20</v>
      </c>
      <c r="M1863" t="s">
        <v>5924</v>
      </c>
      <c r="N1863" t="s">
        <v>5913</v>
      </c>
      <c r="O1863" t="s">
        <v>5917</v>
      </c>
      <c r="P1863" t="s">
        <v>5925</v>
      </c>
      <c r="Q1863" t="s">
        <v>5926</v>
      </c>
      <c r="R1863">
        <v>46000</v>
      </c>
      <c r="S1863">
        <v>56000</v>
      </c>
      <c r="T1863">
        <v>0.17860000000000001</v>
      </c>
      <c r="U1863" t="s">
        <v>5920</v>
      </c>
      <c r="V1863">
        <v>12</v>
      </c>
      <c r="W1863" s="1">
        <v>44847</v>
      </c>
      <c r="X1863" t="s">
        <v>5894</v>
      </c>
      <c r="Y1863">
        <v>224</v>
      </c>
      <c r="Z1863">
        <v>96</v>
      </c>
      <c r="AA1863">
        <v>304</v>
      </c>
      <c r="AB1863">
        <v>54</v>
      </c>
      <c r="AC1863">
        <v>10</v>
      </c>
      <c r="AD1863">
        <v>2484000</v>
      </c>
      <c r="AE1863" t="s">
        <v>6025</v>
      </c>
      <c r="AF1863" s="1">
        <v>46203</v>
      </c>
      <c r="AG1863" t="s">
        <v>6677</v>
      </c>
      <c r="AH1863" t="s">
        <v>6027</v>
      </c>
      <c r="AI1863" t="s">
        <v>6028</v>
      </c>
      <c r="AJ1863" t="s">
        <v>6924</v>
      </c>
      <c r="AK1863">
        <v>280000</v>
      </c>
      <c r="AL1863">
        <v>26796</v>
      </c>
      <c r="AM1863">
        <v>253204</v>
      </c>
      <c r="AN1863">
        <v>230000</v>
      </c>
      <c r="AO1863">
        <v>23204</v>
      </c>
      <c r="AP1863">
        <v>9.1600000000000001E-2</v>
      </c>
    </row>
    <row r="1864" spans="1:42" hidden="1" x14ac:dyDescent="0.35">
      <c r="A1864" t="s">
        <v>2734</v>
      </c>
      <c r="B1864" s="1">
        <v>45541</v>
      </c>
      <c r="C1864" t="s">
        <v>2125</v>
      </c>
      <c r="D1864" t="s">
        <v>439</v>
      </c>
      <c r="E1864">
        <v>1</v>
      </c>
      <c r="F1864" t="s">
        <v>24</v>
      </c>
      <c r="G1864" t="s">
        <v>71</v>
      </c>
      <c r="H1864" t="s">
        <v>32</v>
      </c>
      <c r="I1864" t="s">
        <v>33</v>
      </c>
      <c r="J1864" t="s">
        <v>109</v>
      </c>
      <c r="K1864">
        <v>2024</v>
      </c>
      <c r="L1864" t="s">
        <v>60</v>
      </c>
      <c r="M1864" t="s">
        <v>5953</v>
      </c>
      <c r="N1864" t="s">
        <v>5949</v>
      </c>
      <c r="O1864" t="s">
        <v>5954</v>
      </c>
      <c r="P1864" t="s">
        <v>5951</v>
      </c>
      <c r="Q1864" t="s">
        <v>5955</v>
      </c>
      <c r="R1864">
        <v>1400</v>
      </c>
      <c r="S1864">
        <v>1900</v>
      </c>
      <c r="T1864">
        <v>0.26319999999999999</v>
      </c>
      <c r="U1864" t="s">
        <v>5940</v>
      </c>
      <c r="V1864">
        <v>12</v>
      </c>
      <c r="W1864" s="1">
        <v>44681</v>
      </c>
      <c r="X1864" t="s">
        <v>5894</v>
      </c>
      <c r="Y1864">
        <v>129</v>
      </c>
      <c r="Z1864">
        <v>73</v>
      </c>
      <c r="AA1864">
        <v>194</v>
      </c>
      <c r="AB1864">
        <v>7</v>
      </c>
      <c r="AC1864">
        <v>10</v>
      </c>
      <c r="AD1864">
        <v>9800</v>
      </c>
      <c r="AE1864" t="s">
        <v>6025</v>
      </c>
      <c r="AF1864" s="1">
        <v>46203</v>
      </c>
      <c r="AG1864" t="s">
        <v>6732</v>
      </c>
      <c r="AH1864" t="s">
        <v>6035</v>
      </c>
      <c r="AI1864" t="s">
        <v>6028</v>
      </c>
      <c r="AJ1864" t="s">
        <v>6925</v>
      </c>
      <c r="AK1864">
        <v>1900</v>
      </c>
      <c r="AL1864">
        <v>203.87</v>
      </c>
      <c r="AM1864">
        <v>1696.13</v>
      </c>
      <c r="AN1864">
        <v>1400</v>
      </c>
      <c r="AO1864">
        <v>296.13</v>
      </c>
      <c r="AP1864">
        <v>0.17460000000000001</v>
      </c>
    </row>
    <row r="1865" spans="1:42" hidden="1" x14ac:dyDescent="0.35">
      <c r="A1865" t="s">
        <v>2735</v>
      </c>
      <c r="B1865" s="1">
        <v>45521</v>
      </c>
      <c r="C1865" t="s">
        <v>1209</v>
      </c>
      <c r="D1865" t="s">
        <v>105</v>
      </c>
      <c r="E1865">
        <v>5</v>
      </c>
      <c r="F1865" t="s">
        <v>48</v>
      </c>
      <c r="G1865" t="s">
        <v>96</v>
      </c>
      <c r="H1865" t="s">
        <v>25</v>
      </c>
      <c r="I1865" t="s">
        <v>18</v>
      </c>
      <c r="J1865" t="s">
        <v>59</v>
      </c>
      <c r="K1865">
        <v>2024</v>
      </c>
      <c r="L1865" t="s">
        <v>60</v>
      </c>
      <c r="M1865" t="s">
        <v>5916</v>
      </c>
      <c r="N1865" t="s">
        <v>5913</v>
      </c>
      <c r="O1865" t="s">
        <v>5917</v>
      </c>
      <c r="P1865" t="s">
        <v>5918</v>
      </c>
      <c r="Q1865" t="s">
        <v>5919</v>
      </c>
      <c r="R1865">
        <v>63000</v>
      </c>
      <c r="S1865">
        <v>76000</v>
      </c>
      <c r="T1865">
        <v>0.1711</v>
      </c>
      <c r="U1865" t="s">
        <v>5920</v>
      </c>
      <c r="V1865">
        <v>12</v>
      </c>
      <c r="W1865" s="1">
        <v>44617</v>
      </c>
      <c r="X1865" t="s">
        <v>5894</v>
      </c>
      <c r="Y1865">
        <v>252</v>
      </c>
      <c r="Z1865">
        <v>75</v>
      </c>
      <c r="AA1865">
        <v>289</v>
      </c>
      <c r="AB1865">
        <v>48</v>
      </c>
      <c r="AC1865">
        <v>10</v>
      </c>
      <c r="AD1865">
        <v>3024000</v>
      </c>
      <c r="AE1865" t="s">
        <v>6025</v>
      </c>
      <c r="AF1865" s="1">
        <v>46203</v>
      </c>
      <c r="AG1865" t="s">
        <v>6507</v>
      </c>
      <c r="AH1865" t="s">
        <v>6035</v>
      </c>
      <c r="AI1865" t="s">
        <v>6028</v>
      </c>
      <c r="AJ1865" t="s">
        <v>6925</v>
      </c>
      <c r="AK1865">
        <v>380000</v>
      </c>
      <c r="AL1865">
        <v>46246</v>
      </c>
      <c r="AM1865">
        <v>333754</v>
      </c>
      <c r="AN1865">
        <v>315000</v>
      </c>
      <c r="AO1865">
        <v>18754</v>
      </c>
      <c r="AP1865">
        <v>5.62E-2</v>
      </c>
    </row>
    <row r="1866" spans="1:42" hidden="1" x14ac:dyDescent="0.35">
      <c r="A1866" t="s">
        <v>2736</v>
      </c>
      <c r="B1866" s="1">
        <v>45393</v>
      </c>
      <c r="C1866" t="s">
        <v>1064</v>
      </c>
      <c r="D1866" t="s">
        <v>377</v>
      </c>
      <c r="E1866">
        <v>1</v>
      </c>
      <c r="F1866" t="s">
        <v>30</v>
      </c>
      <c r="G1866" t="s">
        <v>67</v>
      </c>
      <c r="H1866" t="s">
        <v>17</v>
      </c>
      <c r="I1866" t="s">
        <v>33</v>
      </c>
      <c r="J1866" t="s">
        <v>44</v>
      </c>
      <c r="K1866">
        <v>2024</v>
      </c>
      <c r="L1866" t="s">
        <v>35</v>
      </c>
      <c r="M1866" t="s">
        <v>6007</v>
      </c>
      <c r="N1866" t="s">
        <v>5889</v>
      </c>
      <c r="O1866" t="s">
        <v>6008</v>
      </c>
      <c r="P1866" t="s">
        <v>5899</v>
      </c>
      <c r="Q1866" t="s">
        <v>6009</v>
      </c>
      <c r="R1866">
        <v>12000</v>
      </c>
      <c r="S1866">
        <v>15000</v>
      </c>
      <c r="T1866">
        <v>0.2</v>
      </c>
      <c r="U1866" t="s">
        <v>5901</v>
      </c>
      <c r="V1866">
        <v>12</v>
      </c>
      <c r="W1866" s="1">
        <v>45557</v>
      </c>
      <c r="X1866" t="s">
        <v>5894</v>
      </c>
      <c r="Y1866">
        <v>118</v>
      </c>
      <c r="Z1866">
        <v>87</v>
      </c>
      <c r="AA1866">
        <v>209</v>
      </c>
      <c r="AB1866">
        <v>10</v>
      </c>
      <c r="AC1866">
        <v>10</v>
      </c>
      <c r="AD1866">
        <v>120000</v>
      </c>
      <c r="AE1866" t="s">
        <v>6025</v>
      </c>
      <c r="AF1866" s="1">
        <v>46203</v>
      </c>
      <c r="AG1866" t="s">
        <v>6196</v>
      </c>
      <c r="AH1866" t="s">
        <v>6035</v>
      </c>
      <c r="AI1866" t="s">
        <v>6028</v>
      </c>
      <c r="AJ1866" t="s">
        <v>6924</v>
      </c>
      <c r="AK1866">
        <v>15000</v>
      </c>
      <c r="AL1866">
        <v>991.5</v>
      </c>
      <c r="AM1866">
        <v>14008.5</v>
      </c>
      <c r="AN1866">
        <v>12000</v>
      </c>
      <c r="AO1866">
        <v>2008.5</v>
      </c>
      <c r="AP1866">
        <v>0.1434</v>
      </c>
    </row>
    <row r="1867" spans="1:42" x14ac:dyDescent="0.35">
      <c r="A1867" t="s">
        <v>2737</v>
      </c>
      <c r="B1867" s="1">
        <v>45460</v>
      </c>
      <c r="C1867" t="s">
        <v>1259</v>
      </c>
      <c r="D1867" t="s">
        <v>42</v>
      </c>
      <c r="E1867">
        <v>1</v>
      </c>
      <c r="F1867" t="s">
        <v>48</v>
      </c>
      <c r="G1867" t="s">
        <v>16</v>
      </c>
      <c r="H1867" t="s">
        <v>17</v>
      </c>
      <c r="I1867" t="s">
        <v>33</v>
      </c>
      <c r="J1867" t="s">
        <v>34</v>
      </c>
      <c r="K1867">
        <v>2024</v>
      </c>
      <c r="L1867" t="s">
        <v>35</v>
      </c>
      <c r="M1867" t="s">
        <v>5897</v>
      </c>
      <c r="N1867" t="s">
        <v>5889</v>
      </c>
      <c r="O1867" t="s">
        <v>5898</v>
      </c>
      <c r="P1867" t="s">
        <v>5899</v>
      </c>
      <c r="Q1867" t="s">
        <v>5900</v>
      </c>
      <c r="R1867">
        <v>31000</v>
      </c>
      <c r="S1867">
        <v>38000</v>
      </c>
      <c r="T1867">
        <v>0.1842</v>
      </c>
      <c r="U1867" t="s">
        <v>5901</v>
      </c>
      <c r="V1867">
        <v>12</v>
      </c>
      <c r="W1867" s="1">
        <v>45246</v>
      </c>
      <c r="X1867" t="s">
        <v>5894</v>
      </c>
      <c r="Y1867">
        <v>278</v>
      </c>
      <c r="Z1867">
        <v>80</v>
      </c>
      <c r="AA1867">
        <v>346</v>
      </c>
      <c r="AB1867">
        <v>0</v>
      </c>
      <c r="AC1867">
        <v>10</v>
      </c>
      <c r="AD1867">
        <v>0</v>
      </c>
      <c r="AE1867" t="s">
        <v>6029</v>
      </c>
      <c r="AF1867" s="1">
        <v>46203</v>
      </c>
      <c r="AG1867" t="s">
        <v>6567</v>
      </c>
      <c r="AH1867" t="s">
        <v>6035</v>
      </c>
      <c r="AI1867" t="s">
        <v>6028</v>
      </c>
      <c r="AJ1867" t="s">
        <v>6924</v>
      </c>
      <c r="AK1867">
        <v>38000</v>
      </c>
      <c r="AL1867">
        <v>3906.4</v>
      </c>
      <c r="AM1867">
        <v>34093.599999999999</v>
      </c>
      <c r="AN1867">
        <v>31000</v>
      </c>
      <c r="AO1867">
        <v>3093.6</v>
      </c>
      <c r="AP1867">
        <v>9.0700000000000003E-2</v>
      </c>
    </row>
    <row r="1868" spans="1:42" hidden="1" x14ac:dyDescent="0.35">
      <c r="A1868" t="s">
        <v>2738</v>
      </c>
      <c r="B1868" s="1">
        <v>45313</v>
      </c>
      <c r="C1868" t="s">
        <v>2739</v>
      </c>
      <c r="D1868" t="s">
        <v>208</v>
      </c>
      <c r="E1868">
        <v>1</v>
      </c>
      <c r="F1868" t="s">
        <v>48</v>
      </c>
      <c r="G1868" t="s">
        <v>31</v>
      </c>
      <c r="H1868" t="s">
        <v>32</v>
      </c>
      <c r="I1868" t="s">
        <v>43</v>
      </c>
      <c r="J1868" t="s">
        <v>112</v>
      </c>
      <c r="K1868">
        <v>2024</v>
      </c>
      <c r="L1868" t="s">
        <v>20</v>
      </c>
      <c r="M1868" t="s">
        <v>5910</v>
      </c>
      <c r="N1868" t="s">
        <v>5889</v>
      </c>
      <c r="O1868" t="s">
        <v>5898</v>
      </c>
      <c r="P1868" t="s">
        <v>5907</v>
      </c>
      <c r="Q1868" t="s">
        <v>5911</v>
      </c>
      <c r="R1868">
        <v>10500</v>
      </c>
      <c r="S1868">
        <v>13000</v>
      </c>
      <c r="T1868">
        <v>0.1923</v>
      </c>
      <c r="U1868" t="s">
        <v>5909</v>
      </c>
      <c r="V1868">
        <v>12</v>
      </c>
      <c r="W1868" s="1">
        <v>45395</v>
      </c>
      <c r="X1868" t="s">
        <v>5894</v>
      </c>
      <c r="Y1868">
        <v>256</v>
      </c>
      <c r="Z1868">
        <v>119</v>
      </c>
      <c r="AA1868">
        <v>288</v>
      </c>
      <c r="AB1868">
        <v>32</v>
      </c>
      <c r="AC1868">
        <v>10</v>
      </c>
      <c r="AD1868">
        <v>336000</v>
      </c>
      <c r="AE1868" t="s">
        <v>6025</v>
      </c>
      <c r="AF1868" s="1">
        <v>46203</v>
      </c>
      <c r="AG1868" t="s">
        <v>6841</v>
      </c>
      <c r="AH1868" t="s">
        <v>6035</v>
      </c>
      <c r="AI1868" t="s">
        <v>6028</v>
      </c>
      <c r="AJ1868" t="s">
        <v>6924</v>
      </c>
      <c r="AK1868">
        <v>13000</v>
      </c>
      <c r="AL1868">
        <v>163.80000000000001</v>
      </c>
      <c r="AM1868">
        <v>12836.2</v>
      </c>
      <c r="AN1868">
        <v>10500</v>
      </c>
      <c r="AO1868">
        <v>2336.1999999999998</v>
      </c>
      <c r="AP1868">
        <v>0.182</v>
      </c>
    </row>
    <row r="1869" spans="1:42" x14ac:dyDescent="0.35">
      <c r="A1869" t="s">
        <v>2740</v>
      </c>
      <c r="B1869" s="1">
        <v>45299</v>
      </c>
      <c r="C1869" t="s">
        <v>107</v>
      </c>
      <c r="D1869" t="s">
        <v>42</v>
      </c>
      <c r="E1869">
        <v>1</v>
      </c>
      <c r="F1869" t="s">
        <v>58</v>
      </c>
      <c r="G1869" t="s">
        <v>16</v>
      </c>
      <c r="H1869" t="s">
        <v>17</v>
      </c>
      <c r="I1869" t="s">
        <v>26</v>
      </c>
      <c r="J1869" t="s">
        <v>112</v>
      </c>
      <c r="K1869">
        <v>2024</v>
      </c>
      <c r="L1869" t="s">
        <v>20</v>
      </c>
      <c r="M1869" t="s">
        <v>5897</v>
      </c>
      <c r="N1869" t="s">
        <v>5889</v>
      </c>
      <c r="O1869" t="s">
        <v>5898</v>
      </c>
      <c r="P1869" t="s">
        <v>5899</v>
      </c>
      <c r="Q1869" t="s">
        <v>5900</v>
      </c>
      <c r="R1869">
        <v>31000</v>
      </c>
      <c r="S1869">
        <v>38000</v>
      </c>
      <c r="T1869">
        <v>0.1842</v>
      </c>
      <c r="U1869" t="s">
        <v>5901</v>
      </c>
      <c r="V1869">
        <v>12</v>
      </c>
      <c r="W1869" s="1">
        <v>45246</v>
      </c>
      <c r="X1869" t="s">
        <v>5894</v>
      </c>
      <c r="Y1869">
        <v>278</v>
      </c>
      <c r="Z1869">
        <v>80</v>
      </c>
      <c r="AA1869">
        <v>346</v>
      </c>
      <c r="AB1869">
        <v>0</v>
      </c>
      <c r="AC1869">
        <v>10</v>
      </c>
      <c r="AD1869">
        <v>0</v>
      </c>
      <c r="AE1869" t="s">
        <v>6029</v>
      </c>
      <c r="AF1869" s="1">
        <v>46203</v>
      </c>
      <c r="AG1869" t="s">
        <v>6082</v>
      </c>
      <c r="AH1869" t="s">
        <v>6035</v>
      </c>
      <c r="AI1869" t="s">
        <v>6028</v>
      </c>
      <c r="AJ1869" t="s">
        <v>6924</v>
      </c>
      <c r="AK1869">
        <v>38000</v>
      </c>
      <c r="AL1869">
        <v>117.8</v>
      </c>
      <c r="AM1869">
        <v>37882.199999999997</v>
      </c>
      <c r="AN1869">
        <v>31000</v>
      </c>
      <c r="AO1869">
        <v>6882.2</v>
      </c>
      <c r="AP1869">
        <v>0.1817</v>
      </c>
    </row>
    <row r="1870" spans="1:42" hidden="1" x14ac:dyDescent="0.35">
      <c r="A1870" t="s">
        <v>2741</v>
      </c>
      <c r="B1870" s="1">
        <v>45480</v>
      </c>
      <c r="C1870" t="s">
        <v>435</v>
      </c>
      <c r="D1870" t="s">
        <v>173</v>
      </c>
      <c r="E1870">
        <v>1</v>
      </c>
      <c r="F1870" t="s">
        <v>30</v>
      </c>
      <c r="G1870" t="s">
        <v>16</v>
      </c>
      <c r="H1870" t="s">
        <v>32</v>
      </c>
      <c r="I1870" t="s">
        <v>43</v>
      </c>
      <c r="J1870" t="s">
        <v>97</v>
      </c>
      <c r="K1870">
        <v>2024</v>
      </c>
      <c r="L1870" t="s">
        <v>60</v>
      </c>
      <c r="M1870" t="s">
        <v>5904</v>
      </c>
      <c r="N1870" t="s">
        <v>5889</v>
      </c>
      <c r="O1870" t="s">
        <v>5898</v>
      </c>
      <c r="P1870" t="s">
        <v>5899</v>
      </c>
      <c r="Q1870" t="s">
        <v>5905</v>
      </c>
      <c r="R1870">
        <v>12500</v>
      </c>
      <c r="S1870">
        <v>15500</v>
      </c>
      <c r="T1870">
        <v>0.19350000000000001</v>
      </c>
      <c r="U1870" t="s">
        <v>5901</v>
      </c>
      <c r="V1870">
        <v>12</v>
      </c>
      <c r="W1870" s="1">
        <v>45140</v>
      </c>
      <c r="X1870" t="s">
        <v>5894</v>
      </c>
      <c r="Y1870">
        <v>313</v>
      </c>
      <c r="Z1870">
        <v>58</v>
      </c>
      <c r="AA1870">
        <v>294</v>
      </c>
      <c r="AB1870">
        <v>65</v>
      </c>
      <c r="AC1870">
        <v>10</v>
      </c>
      <c r="AD1870">
        <v>812500</v>
      </c>
      <c r="AE1870" t="s">
        <v>6025</v>
      </c>
      <c r="AF1870" s="1">
        <v>46203</v>
      </c>
      <c r="AG1870" t="s">
        <v>6273</v>
      </c>
      <c r="AH1870" t="s">
        <v>6027</v>
      </c>
      <c r="AI1870" t="s">
        <v>6028</v>
      </c>
      <c r="AJ1870" t="s">
        <v>6925</v>
      </c>
      <c r="AK1870">
        <v>15500</v>
      </c>
      <c r="AL1870">
        <v>1694.15</v>
      </c>
      <c r="AM1870">
        <v>13805.85</v>
      </c>
      <c r="AN1870">
        <v>12500</v>
      </c>
      <c r="AO1870">
        <v>1305.8499999999999</v>
      </c>
      <c r="AP1870">
        <v>9.4600000000000004E-2</v>
      </c>
    </row>
    <row r="1871" spans="1:42" x14ac:dyDescent="0.35">
      <c r="A1871" t="s">
        <v>2742</v>
      </c>
      <c r="B1871" s="1">
        <v>45356</v>
      </c>
      <c r="C1871" t="s">
        <v>482</v>
      </c>
      <c r="D1871" t="s">
        <v>54</v>
      </c>
      <c r="E1871">
        <v>1</v>
      </c>
      <c r="F1871" t="s">
        <v>30</v>
      </c>
      <c r="G1871" t="s">
        <v>16</v>
      </c>
      <c r="H1871" t="s">
        <v>32</v>
      </c>
      <c r="I1871" t="s">
        <v>43</v>
      </c>
      <c r="J1871" t="s">
        <v>39</v>
      </c>
      <c r="K1871">
        <v>2024</v>
      </c>
      <c r="L1871" t="s">
        <v>20</v>
      </c>
      <c r="M1871" t="s">
        <v>5888</v>
      </c>
      <c r="N1871" t="s">
        <v>5889</v>
      </c>
      <c r="O1871" t="s">
        <v>5890</v>
      </c>
      <c r="P1871" t="s">
        <v>5891</v>
      </c>
      <c r="Q1871" t="s">
        <v>5892</v>
      </c>
      <c r="R1871">
        <v>52000</v>
      </c>
      <c r="S1871">
        <v>65000</v>
      </c>
      <c r="T1871">
        <v>0.2</v>
      </c>
      <c r="U1871" t="s">
        <v>5893</v>
      </c>
      <c r="V1871">
        <v>12</v>
      </c>
      <c r="W1871" s="1">
        <v>45506</v>
      </c>
      <c r="X1871" t="s">
        <v>5894</v>
      </c>
      <c r="Y1871">
        <v>302</v>
      </c>
      <c r="Z1871">
        <v>109</v>
      </c>
      <c r="AA1871">
        <v>415</v>
      </c>
      <c r="AB1871">
        <v>0</v>
      </c>
      <c r="AC1871">
        <v>10</v>
      </c>
      <c r="AD1871">
        <v>0</v>
      </c>
      <c r="AE1871" t="s">
        <v>6029</v>
      </c>
      <c r="AF1871" s="1">
        <v>46203</v>
      </c>
      <c r="AG1871" t="s">
        <v>6297</v>
      </c>
      <c r="AH1871" t="s">
        <v>6035</v>
      </c>
      <c r="AI1871" t="s">
        <v>6028</v>
      </c>
      <c r="AJ1871" t="s">
        <v>6924</v>
      </c>
      <c r="AK1871">
        <v>65000</v>
      </c>
      <c r="AL1871">
        <v>2938</v>
      </c>
      <c r="AM1871">
        <v>62062</v>
      </c>
      <c r="AN1871">
        <v>52000</v>
      </c>
      <c r="AO1871">
        <v>10062</v>
      </c>
      <c r="AP1871">
        <v>0.16209999999999999</v>
      </c>
    </row>
    <row r="1872" spans="1:42" hidden="1" x14ac:dyDescent="0.35">
      <c r="A1872" t="s">
        <v>2743</v>
      </c>
      <c r="B1872" s="1">
        <v>45386</v>
      </c>
      <c r="C1872" t="s">
        <v>142</v>
      </c>
      <c r="D1872" t="s">
        <v>221</v>
      </c>
      <c r="E1872">
        <v>1</v>
      </c>
      <c r="F1872" t="s">
        <v>24</v>
      </c>
      <c r="G1872" t="s">
        <v>71</v>
      </c>
      <c r="H1872" t="s">
        <v>25</v>
      </c>
      <c r="I1872" t="s">
        <v>18</v>
      </c>
      <c r="J1872" t="s">
        <v>44</v>
      </c>
      <c r="K1872">
        <v>2024</v>
      </c>
      <c r="L1872" t="s">
        <v>35</v>
      </c>
      <c r="M1872" t="s">
        <v>5966</v>
      </c>
      <c r="N1872" t="s">
        <v>5967</v>
      </c>
      <c r="O1872" t="s">
        <v>5968</v>
      </c>
      <c r="P1872" t="s">
        <v>5899</v>
      </c>
      <c r="Q1872" t="s">
        <v>5969</v>
      </c>
      <c r="R1872">
        <v>11500</v>
      </c>
      <c r="S1872">
        <v>14500</v>
      </c>
      <c r="T1872">
        <v>0.2069</v>
      </c>
      <c r="U1872" t="s">
        <v>5901</v>
      </c>
      <c r="V1872">
        <v>12</v>
      </c>
      <c r="W1872" s="1">
        <v>44903</v>
      </c>
      <c r="X1872" t="s">
        <v>5894</v>
      </c>
      <c r="Y1872">
        <v>217</v>
      </c>
      <c r="Z1872">
        <v>53</v>
      </c>
      <c r="AA1872">
        <v>253</v>
      </c>
      <c r="AB1872">
        <v>61</v>
      </c>
      <c r="AC1872">
        <v>10</v>
      </c>
      <c r="AD1872">
        <v>701500</v>
      </c>
      <c r="AE1872" t="s">
        <v>6025</v>
      </c>
      <c r="AF1872" s="1">
        <v>46203</v>
      </c>
      <c r="AG1872" t="s">
        <v>6060</v>
      </c>
      <c r="AH1872" t="s">
        <v>6027</v>
      </c>
      <c r="AI1872" t="s">
        <v>6028</v>
      </c>
      <c r="AJ1872" t="s">
        <v>6924</v>
      </c>
      <c r="AK1872">
        <v>14500</v>
      </c>
      <c r="AL1872">
        <v>101.5</v>
      </c>
      <c r="AM1872">
        <v>14398.5</v>
      </c>
      <c r="AN1872">
        <v>11500</v>
      </c>
      <c r="AO1872">
        <v>2898.5</v>
      </c>
      <c r="AP1872">
        <v>0.20130000000000001</v>
      </c>
    </row>
    <row r="1873" spans="1:42" hidden="1" x14ac:dyDescent="0.35">
      <c r="A1873" t="s">
        <v>2744</v>
      </c>
      <c r="B1873" s="1">
        <v>45571</v>
      </c>
      <c r="C1873" t="s">
        <v>665</v>
      </c>
      <c r="D1873" t="s">
        <v>14</v>
      </c>
      <c r="E1873">
        <v>1</v>
      </c>
      <c r="F1873" t="s">
        <v>24</v>
      </c>
      <c r="G1873" t="s">
        <v>16</v>
      </c>
      <c r="H1873" t="s">
        <v>25</v>
      </c>
      <c r="I1873" t="s">
        <v>33</v>
      </c>
      <c r="J1873" t="s">
        <v>55</v>
      </c>
      <c r="K1873">
        <v>2024</v>
      </c>
      <c r="L1873" t="s">
        <v>51</v>
      </c>
      <c r="M1873" t="s">
        <v>5934</v>
      </c>
      <c r="N1873" t="s">
        <v>5931</v>
      </c>
      <c r="O1873" t="s">
        <v>5932</v>
      </c>
      <c r="P1873" t="s">
        <v>5891</v>
      </c>
      <c r="Q1873" t="s">
        <v>5935</v>
      </c>
      <c r="R1873">
        <v>10800</v>
      </c>
      <c r="S1873">
        <v>13500</v>
      </c>
      <c r="T1873">
        <v>0.2</v>
      </c>
      <c r="U1873" t="s">
        <v>5893</v>
      </c>
      <c r="V1873">
        <v>12</v>
      </c>
      <c r="W1873" s="1">
        <v>44567</v>
      </c>
      <c r="X1873" t="s">
        <v>5894</v>
      </c>
      <c r="Y1873">
        <v>169</v>
      </c>
      <c r="Z1873">
        <v>68</v>
      </c>
      <c r="AA1873">
        <v>202</v>
      </c>
      <c r="AB1873">
        <v>85</v>
      </c>
      <c r="AC1873">
        <v>10</v>
      </c>
      <c r="AD1873">
        <v>918000</v>
      </c>
      <c r="AE1873" t="s">
        <v>6025</v>
      </c>
      <c r="AF1873" s="1">
        <v>46203</v>
      </c>
      <c r="AG1873" t="s">
        <v>6167</v>
      </c>
      <c r="AH1873" t="s">
        <v>6035</v>
      </c>
      <c r="AI1873" t="s">
        <v>6028</v>
      </c>
      <c r="AJ1873" t="s">
        <v>6925</v>
      </c>
      <c r="AK1873">
        <v>13500</v>
      </c>
      <c r="AL1873">
        <v>288.89999999999998</v>
      </c>
      <c r="AM1873">
        <v>13211.1</v>
      </c>
      <c r="AN1873">
        <v>10800</v>
      </c>
      <c r="AO1873">
        <v>2411.1</v>
      </c>
      <c r="AP1873">
        <v>0.1825</v>
      </c>
    </row>
    <row r="1874" spans="1:42" hidden="1" x14ac:dyDescent="0.35">
      <c r="A1874" t="s">
        <v>2745</v>
      </c>
      <c r="B1874" s="1">
        <v>45356</v>
      </c>
      <c r="C1874" t="s">
        <v>835</v>
      </c>
      <c r="D1874" t="s">
        <v>29</v>
      </c>
      <c r="E1874">
        <v>2</v>
      </c>
      <c r="F1874" t="s">
        <v>24</v>
      </c>
      <c r="G1874" t="s">
        <v>31</v>
      </c>
      <c r="H1874" t="s">
        <v>32</v>
      </c>
      <c r="I1874" t="s">
        <v>43</v>
      </c>
      <c r="J1874" t="s">
        <v>39</v>
      </c>
      <c r="K1874">
        <v>2024</v>
      </c>
      <c r="L1874" t="s">
        <v>20</v>
      </c>
      <c r="M1874" t="s">
        <v>5985</v>
      </c>
      <c r="N1874" t="s">
        <v>5974</v>
      </c>
      <c r="O1874" t="s">
        <v>5986</v>
      </c>
      <c r="P1874" t="s">
        <v>5979</v>
      </c>
      <c r="Q1874" t="s">
        <v>5987</v>
      </c>
      <c r="R1874">
        <v>500</v>
      </c>
      <c r="S1874">
        <v>750</v>
      </c>
      <c r="T1874">
        <v>0.33329999999999999</v>
      </c>
      <c r="U1874" t="s">
        <v>5920</v>
      </c>
      <c r="V1874">
        <v>24</v>
      </c>
      <c r="W1874" s="1">
        <v>45007</v>
      </c>
      <c r="X1874" t="s">
        <v>5894</v>
      </c>
      <c r="Y1874">
        <v>294</v>
      </c>
      <c r="Z1874">
        <v>81</v>
      </c>
      <c r="AA1874">
        <v>264</v>
      </c>
      <c r="AB1874">
        <v>82</v>
      </c>
      <c r="AC1874">
        <v>10</v>
      </c>
      <c r="AD1874">
        <v>41000</v>
      </c>
      <c r="AE1874" t="s">
        <v>6025</v>
      </c>
      <c r="AF1874" s="1">
        <v>46203</v>
      </c>
      <c r="AG1874" t="s">
        <v>6460</v>
      </c>
      <c r="AH1874" t="s">
        <v>6027</v>
      </c>
      <c r="AI1874" t="s">
        <v>6028</v>
      </c>
      <c r="AJ1874" t="s">
        <v>6924</v>
      </c>
      <c r="AK1874">
        <v>1500</v>
      </c>
      <c r="AL1874">
        <v>18.899999999999999</v>
      </c>
      <c r="AM1874">
        <v>1481.1</v>
      </c>
      <c r="AN1874">
        <v>1000</v>
      </c>
      <c r="AO1874">
        <v>481.1</v>
      </c>
      <c r="AP1874">
        <v>0.32479999999999998</v>
      </c>
    </row>
    <row r="1875" spans="1:42" hidden="1" x14ac:dyDescent="0.35">
      <c r="A1875" t="s">
        <v>2746</v>
      </c>
      <c r="B1875" s="1">
        <v>45513</v>
      </c>
      <c r="C1875" t="s">
        <v>1955</v>
      </c>
      <c r="D1875" t="s">
        <v>29</v>
      </c>
      <c r="E1875">
        <v>1</v>
      </c>
      <c r="F1875" t="s">
        <v>128</v>
      </c>
      <c r="G1875" t="s">
        <v>96</v>
      </c>
      <c r="H1875" t="s">
        <v>17</v>
      </c>
      <c r="I1875" t="s">
        <v>33</v>
      </c>
      <c r="J1875" t="s">
        <v>59</v>
      </c>
      <c r="K1875">
        <v>2024</v>
      </c>
      <c r="L1875" t="s">
        <v>60</v>
      </c>
      <c r="M1875" t="s">
        <v>5985</v>
      </c>
      <c r="N1875" t="s">
        <v>5974</v>
      </c>
      <c r="O1875" t="s">
        <v>5986</v>
      </c>
      <c r="P1875" t="s">
        <v>5979</v>
      </c>
      <c r="Q1875" t="s">
        <v>5987</v>
      </c>
      <c r="R1875">
        <v>500</v>
      </c>
      <c r="S1875">
        <v>750</v>
      </c>
      <c r="T1875">
        <v>0.33329999999999999</v>
      </c>
      <c r="U1875" t="s">
        <v>5920</v>
      </c>
      <c r="V1875">
        <v>24</v>
      </c>
      <c r="W1875" s="1">
        <v>45007</v>
      </c>
      <c r="X1875" t="s">
        <v>5894</v>
      </c>
      <c r="Y1875">
        <v>294</v>
      </c>
      <c r="Z1875">
        <v>81</v>
      </c>
      <c r="AA1875">
        <v>264</v>
      </c>
      <c r="AB1875">
        <v>82</v>
      </c>
      <c r="AC1875">
        <v>10</v>
      </c>
      <c r="AD1875">
        <v>41000</v>
      </c>
      <c r="AE1875" t="s">
        <v>6025</v>
      </c>
      <c r="AF1875" s="1">
        <v>46203</v>
      </c>
      <c r="AG1875" t="s">
        <v>6691</v>
      </c>
      <c r="AH1875" t="s">
        <v>6027</v>
      </c>
      <c r="AI1875" t="s">
        <v>6028</v>
      </c>
      <c r="AJ1875" t="s">
        <v>6925</v>
      </c>
      <c r="AK1875">
        <v>750</v>
      </c>
      <c r="AL1875">
        <v>31.43</v>
      </c>
      <c r="AM1875">
        <v>718.57</v>
      </c>
      <c r="AN1875">
        <v>500</v>
      </c>
      <c r="AO1875">
        <v>218.57</v>
      </c>
      <c r="AP1875">
        <v>0.30420000000000003</v>
      </c>
    </row>
    <row r="1876" spans="1:42" hidden="1" x14ac:dyDescent="0.35">
      <c r="A1876" t="s">
        <v>2747</v>
      </c>
      <c r="B1876" s="1">
        <v>45571</v>
      </c>
      <c r="C1876" t="s">
        <v>1876</v>
      </c>
      <c r="D1876" t="s">
        <v>183</v>
      </c>
      <c r="E1876">
        <v>1</v>
      </c>
      <c r="F1876" t="s">
        <v>66</v>
      </c>
      <c r="G1876" t="s">
        <v>31</v>
      </c>
      <c r="H1876" t="s">
        <v>17</v>
      </c>
      <c r="I1876" t="s">
        <v>26</v>
      </c>
      <c r="J1876" t="s">
        <v>55</v>
      </c>
      <c r="K1876">
        <v>2024</v>
      </c>
      <c r="L1876" t="s">
        <v>51</v>
      </c>
      <c r="M1876" t="s">
        <v>6010</v>
      </c>
      <c r="N1876" t="s">
        <v>5949</v>
      </c>
      <c r="O1876" t="s">
        <v>6011</v>
      </c>
      <c r="P1876" t="s">
        <v>6012</v>
      </c>
      <c r="Q1876" t="s">
        <v>6013</v>
      </c>
      <c r="R1876">
        <v>2700</v>
      </c>
      <c r="S1876">
        <v>3500</v>
      </c>
      <c r="T1876">
        <v>0.2286</v>
      </c>
      <c r="U1876" t="s">
        <v>5920</v>
      </c>
      <c r="V1876">
        <v>12</v>
      </c>
      <c r="W1876" s="1">
        <v>45369</v>
      </c>
      <c r="X1876" t="s">
        <v>5894</v>
      </c>
      <c r="Y1876">
        <v>71</v>
      </c>
      <c r="Z1876">
        <v>95</v>
      </c>
      <c r="AA1876">
        <v>147</v>
      </c>
      <c r="AB1876">
        <v>51</v>
      </c>
      <c r="AC1876">
        <v>10</v>
      </c>
      <c r="AD1876">
        <v>137700</v>
      </c>
      <c r="AE1876" t="s">
        <v>6025</v>
      </c>
      <c r="AF1876" s="1">
        <v>46203</v>
      </c>
      <c r="AG1876" t="s">
        <v>6674</v>
      </c>
      <c r="AH1876" t="s">
        <v>6035</v>
      </c>
      <c r="AI1876" t="s">
        <v>6028</v>
      </c>
      <c r="AJ1876" t="s">
        <v>6925</v>
      </c>
      <c r="AK1876">
        <v>3500</v>
      </c>
      <c r="AL1876">
        <v>18.2</v>
      </c>
      <c r="AM1876">
        <v>3481.8</v>
      </c>
      <c r="AN1876">
        <v>2700</v>
      </c>
      <c r="AO1876">
        <v>781.8</v>
      </c>
      <c r="AP1876">
        <v>0.22450000000000001</v>
      </c>
    </row>
    <row r="1877" spans="1:42" hidden="1" x14ac:dyDescent="0.35">
      <c r="A1877" t="s">
        <v>2748</v>
      </c>
      <c r="B1877" s="1">
        <v>45549</v>
      </c>
      <c r="C1877" t="s">
        <v>1056</v>
      </c>
      <c r="D1877" t="s">
        <v>123</v>
      </c>
      <c r="E1877">
        <v>1</v>
      </c>
      <c r="F1877" t="s">
        <v>24</v>
      </c>
      <c r="G1877" t="s">
        <v>31</v>
      </c>
      <c r="H1877" t="s">
        <v>25</v>
      </c>
      <c r="I1877" t="s">
        <v>43</v>
      </c>
      <c r="J1877" t="s">
        <v>109</v>
      </c>
      <c r="K1877">
        <v>2024</v>
      </c>
      <c r="L1877" t="s">
        <v>60</v>
      </c>
      <c r="M1877" t="s">
        <v>5927</v>
      </c>
      <c r="N1877" t="s">
        <v>5913</v>
      </c>
      <c r="O1877" t="s">
        <v>5917</v>
      </c>
      <c r="P1877" t="s">
        <v>5928</v>
      </c>
      <c r="Q1877" t="s">
        <v>5929</v>
      </c>
      <c r="R1877">
        <v>44000</v>
      </c>
      <c r="S1877">
        <v>53000</v>
      </c>
      <c r="T1877">
        <v>0.16980000000000001</v>
      </c>
      <c r="U1877" t="s">
        <v>5920</v>
      </c>
      <c r="V1877">
        <v>12</v>
      </c>
      <c r="W1877" s="1">
        <v>45435</v>
      </c>
      <c r="X1877" t="s">
        <v>5894</v>
      </c>
      <c r="Y1877">
        <v>246</v>
      </c>
      <c r="Z1877">
        <v>92</v>
      </c>
      <c r="AA1877">
        <v>223</v>
      </c>
      <c r="AB1877">
        <v>48</v>
      </c>
      <c r="AC1877">
        <v>10</v>
      </c>
      <c r="AD1877">
        <v>2112000</v>
      </c>
      <c r="AE1877" t="s">
        <v>6025</v>
      </c>
      <c r="AF1877" s="1">
        <v>46203</v>
      </c>
      <c r="AG1877" t="s">
        <v>6529</v>
      </c>
      <c r="AH1877" t="s">
        <v>6027</v>
      </c>
      <c r="AI1877" t="s">
        <v>6028</v>
      </c>
      <c r="AJ1877" t="s">
        <v>6925</v>
      </c>
      <c r="AK1877">
        <v>53000</v>
      </c>
      <c r="AL1877">
        <v>2877.9</v>
      </c>
      <c r="AM1877">
        <v>50122.1</v>
      </c>
      <c r="AN1877">
        <v>44000</v>
      </c>
      <c r="AO1877">
        <v>6122.1</v>
      </c>
      <c r="AP1877">
        <v>0.1221</v>
      </c>
    </row>
    <row r="1878" spans="1:42" hidden="1" x14ac:dyDescent="0.35">
      <c r="A1878" t="s">
        <v>2749</v>
      </c>
      <c r="B1878" s="1">
        <v>45486</v>
      </c>
      <c r="C1878" t="s">
        <v>1777</v>
      </c>
      <c r="D1878" t="s">
        <v>140</v>
      </c>
      <c r="E1878">
        <v>1</v>
      </c>
      <c r="F1878" t="s">
        <v>15</v>
      </c>
      <c r="G1878" t="s">
        <v>16</v>
      </c>
      <c r="H1878" t="s">
        <v>32</v>
      </c>
      <c r="I1878" t="s">
        <v>33</v>
      </c>
      <c r="J1878" t="s">
        <v>97</v>
      </c>
      <c r="K1878">
        <v>2024</v>
      </c>
      <c r="L1878" t="s">
        <v>60</v>
      </c>
      <c r="M1878" t="s">
        <v>5944</v>
      </c>
      <c r="N1878" t="s">
        <v>5931</v>
      </c>
      <c r="O1878" t="s">
        <v>5945</v>
      </c>
      <c r="P1878" t="s">
        <v>5946</v>
      </c>
      <c r="Q1878" t="s">
        <v>5947</v>
      </c>
      <c r="R1878">
        <v>6500</v>
      </c>
      <c r="S1878">
        <v>8500</v>
      </c>
      <c r="T1878">
        <v>0.23530000000000001</v>
      </c>
      <c r="U1878" t="s">
        <v>5940</v>
      </c>
      <c r="V1878">
        <v>6</v>
      </c>
      <c r="W1878" s="1">
        <v>44693</v>
      </c>
      <c r="X1878" t="s">
        <v>5894</v>
      </c>
      <c r="Y1878">
        <v>116</v>
      </c>
      <c r="Z1878">
        <v>117</v>
      </c>
      <c r="AA1878">
        <v>124</v>
      </c>
      <c r="AB1878">
        <v>67</v>
      </c>
      <c r="AC1878">
        <v>10</v>
      </c>
      <c r="AD1878">
        <v>435500</v>
      </c>
      <c r="AE1878" t="s">
        <v>6025</v>
      </c>
      <c r="AF1878" s="1">
        <v>46203</v>
      </c>
      <c r="AG1878" t="s">
        <v>6650</v>
      </c>
      <c r="AH1878" t="s">
        <v>6027</v>
      </c>
      <c r="AI1878" t="s">
        <v>6028</v>
      </c>
      <c r="AJ1878" t="s">
        <v>6925</v>
      </c>
      <c r="AK1878">
        <v>8500</v>
      </c>
      <c r="AL1878">
        <v>902.7</v>
      </c>
      <c r="AM1878">
        <v>7597.3</v>
      </c>
      <c r="AN1878">
        <v>6500</v>
      </c>
      <c r="AO1878">
        <v>1097.3</v>
      </c>
      <c r="AP1878">
        <v>0.1444</v>
      </c>
    </row>
    <row r="1879" spans="1:42" hidden="1" x14ac:dyDescent="0.35">
      <c r="A1879" t="s">
        <v>2750</v>
      </c>
      <c r="B1879" s="1">
        <v>45394</v>
      </c>
      <c r="C1879" t="s">
        <v>2751</v>
      </c>
      <c r="D1879" t="s">
        <v>82</v>
      </c>
      <c r="E1879">
        <v>1</v>
      </c>
      <c r="F1879" t="s">
        <v>58</v>
      </c>
      <c r="G1879" t="s">
        <v>67</v>
      </c>
      <c r="H1879" t="s">
        <v>17</v>
      </c>
      <c r="I1879" t="s">
        <v>43</v>
      </c>
      <c r="J1879" t="s">
        <v>44</v>
      </c>
      <c r="K1879">
        <v>2024</v>
      </c>
      <c r="L1879" t="s">
        <v>35</v>
      </c>
      <c r="M1879" t="s">
        <v>5895</v>
      </c>
      <c r="N1879" t="s">
        <v>5889</v>
      </c>
      <c r="O1879" t="s">
        <v>5890</v>
      </c>
      <c r="P1879" t="s">
        <v>5891</v>
      </c>
      <c r="Q1879" t="s">
        <v>5896</v>
      </c>
      <c r="R1879">
        <v>78000</v>
      </c>
      <c r="S1879">
        <v>95000</v>
      </c>
      <c r="T1879">
        <v>0.1789</v>
      </c>
      <c r="U1879" t="s">
        <v>5893</v>
      </c>
      <c r="V1879">
        <v>12</v>
      </c>
      <c r="W1879" s="1">
        <v>45187</v>
      </c>
      <c r="X1879" t="s">
        <v>5894</v>
      </c>
      <c r="Y1879">
        <v>351</v>
      </c>
      <c r="Z1879">
        <v>112</v>
      </c>
      <c r="AA1879">
        <v>335</v>
      </c>
      <c r="AB1879">
        <v>32</v>
      </c>
      <c r="AC1879">
        <v>10</v>
      </c>
      <c r="AD1879">
        <v>2496000</v>
      </c>
      <c r="AE1879" t="s">
        <v>6025</v>
      </c>
      <c r="AF1879" s="1">
        <v>46203</v>
      </c>
      <c r="AG1879" t="s">
        <v>6773</v>
      </c>
      <c r="AH1879" t="s">
        <v>6035</v>
      </c>
      <c r="AI1879" t="s">
        <v>6028</v>
      </c>
      <c r="AJ1879" t="s">
        <v>6924</v>
      </c>
      <c r="AK1879">
        <v>95000</v>
      </c>
      <c r="AL1879">
        <v>5158.5</v>
      </c>
      <c r="AM1879">
        <v>89841.5</v>
      </c>
      <c r="AN1879">
        <v>78000</v>
      </c>
      <c r="AO1879">
        <v>11841.5</v>
      </c>
      <c r="AP1879">
        <v>0.1318</v>
      </c>
    </row>
    <row r="1880" spans="1:42" hidden="1" x14ac:dyDescent="0.35">
      <c r="A1880" t="s">
        <v>2752</v>
      </c>
      <c r="B1880" s="1">
        <v>45561</v>
      </c>
      <c r="C1880" t="s">
        <v>1209</v>
      </c>
      <c r="D1880" t="s">
        <v>208</v>
      </c>
      <c r="E1880">
        <v>2</v>
      </c>
      <c r="F1880" t="s">
        <v>15</v>
      </c>
      <c r="G1880" t="s">
        <v>31</v>
      </c>
      <c r="H1880" t="s">
        <v>32</v>
      </c>
      <c r="I1880" t="s">
        <v>18</v>
      </c>
      <c r="J1880" t="s">
        <v>109</v>
      </c>
      <c r="K1880">
        <v>2024</v>
      </c>
      <c r="L1880" t="s">
        <v>60</v>
      </c>
      <c r="M1880" t="s">
        <v>5910</v>
      </c>
      <c r="N1880" t="s">
        <v>5889</v>
      </c>
      <c r="O1880" t="s">
        <v>5898</v>
      </c>
      <c r="P1880" t="s">
        <v>5907</v>
      </c>
      <c r="Q1880" t="s">
        <v>5911</v>
      </c>
      <c r="R1880">
        <v>10500</v>
      </c>
      <c r="S1880">
        <v>13000</v>
      </c>
      <c r="T1880">
        <v>0.1923</v>
      </c>
      <c r="U1880" t="s">
        <v>5909</v>
      </c>
      <c r="V1880">
        <v>12</v>
      </c>
      <c r="W1880" s="1">
        <v>45395</v>
      </c>
      <c r="X1880" t="s">
        <v>5894</v>
      </c>
      <c r="Y1880">
        <v>256</v>
      </c>
      <c r="Z1880">
        <v>119</v>
      </c>
      <c r="AA1880">
        <v>288</v>
      </c>
      <c r="AB1880">
        <v>32</v>
      </c>
      <c r="AC1880">
        <v>10</v>
      </c>
      <c r="AD1880">
        <v>336000</v>
      </c>
      <c r="AE1880" t="s">
        <v>6025</v>
      </c>
      <c r="AF1880" s="1">
        <v>46203</v>
      </c>
      <c r="AG1880" t="s">
        <v>6507</v>
      </c>
      <c r="AH1880" t="s">
        <v>6035</v>
      </c>
      <c r="AI1880" t="s">
        <v>6028</v>
      </c>
      <c r="AJ1880" t="s">
        <v>6925</v>
      </c>
      <c r="AK1880">
        <v>26000</v>
      </c>
      <c r="AL1880">
        <v>403</v>
      </c>
      <c r="AM1880">
        <v>25597</v>
      </c>
      <c r="AN1880">
        <v>21000</v>
      </c>
      <c r="AO1880">
        <v>4597</v>
      </c>
      <c r="AP1880">
        <v>0.17960000000000001</v>
      </c>
    </row>
    <row r="1881" spans="1:42" hidden="1" x14ac:dyDescent="0.35">
      <c r="A1881" t="s">
        <v>2753</v>
      </c>
      <c r="B1881" s="1">
        <v>45635</v>
      </c>
      <c r="C1881" t="s">
        <v>2754</v>
      </c>
      <c r="D1881" t="s">
        <v>180</v>
      </c>
      <c r="E1881">
        <v>1</v>
      </c>
      <c r="F1881" t="s">
        <v>24</v>
      </c>
      <c r="G1881" t="s">
        <v>16</v>
      </c>
      <c r="H1881" t="s">
        <v>17</v>
      </c>
      <c r="I1881" t="s">
        <v>18</v>
      </c>
      <c r="J1881" t="s">
        <v>155</v>
      </c>
      <c r="K1881">
        <v>2024</v>
      </c>
      <c r="L1881" t="s">
        <v>51</v>
      </c>
      <c r="M1881" t="s">
        <v>5956</v>
      </c>
      <c r="N1881" t="s">
        <v>5949</v>
      </c>
      <c r="O1881" t="s">
        <v>5957</v>
      </c>
      <c r="P1881" t="s">
        <v>5958</v>
      </c>
      <c r="Q1881" t="s">
        <v>5959</v>
      </c>
      <c r="R1881">
        <v>3100</v>
      </c>
      <c r="S1881">
        <v>4200</v>
      </c>
      <c r="T1881">
        <v>0.26190000000000002</v>
      </c>
      <c r="U1881" t="s">
        <v>5909</v>
      </c>
      <c r="V1881">
        <v>12</v>
      </c>
      <c r="W1881" s="1">
        <v>45029</v>
      </c>
      <c r="X1881" t="s">
        <v>5894</v>
      </c>
      <c r="Y1881">
        <v>165</v>
      </c>
      <c r="Z1881">
        <v>119</v>
      </c>
      <c r="AA1881">
        <v>218</v>
      </c>
      <c r="AB1881">
        <v>22</v>
      </c>
      <c r="AC1881">
        <v>10</v>
      </c>
      <c r="AD1881">
        <v>68200</v>
      </c>
      <c r="AE1881" t="s">
        <v>6025</v>
      </c>
      <c r="AF1881" s="1">
        <v>46203</v>
      </c>
      <c r="AG1881" t="s">
        <v>6759</v>
      </c>
      <c r="AH1881" t="s">
        <v>6027</v>
      </c>
      <c r="AI1881" t="s">
        <v>6028</v>
      </c>
      <c r="AJ1881" t="s">
        <v>6925</v>
      </c>
      <c r="AK1881">
        <v>4200</v>
      </c>
      <c r="AL1881">
        <v>578.76</v>
      </c>
      <c r="AM1881">
        <v>3621.24</v>
      </c>
      <c r="AN1881">
        <v>3100</v>
      </c>
      <c r="AO1881">
        <v>521.24</v>
      </c>
      <c r="AP1881">
        <v>0.1439</v>
      </c>
    </row>
    <row r="1882" spans="1:42" hidden="1" x14ac:dyDescent="0.35">
      <c r="A1882" t="s">
        <v>2755</v>
      </c>
      <c r="B1882" s="1">
        <v>45358</v>
      </c>
      <c r="C1882" t="s">
        <v>2756</v>
      </c>
      <c r="D1882" t="s">
        <v>439</v>
      </c>
      <c r="E1882">
        <v>2</v>
      </c>
      <c r="F1882" t="s">
        <v>24</v>
      </c>
      <c r="G1882" t="s">
        <v>31</v>
      </c>
      <c r="H1882" t="s">
        <v>17</v>
      </c>
      <c r="I1882" t="s">
        <v>43</v>
      </c>
      <c r="J1882" t="s">
        <v>39</v>
      </c>
      <c r="K1882">
        <v>2024</v>
      </c>
      <c r="L1882" t="s">
        <v>20</v>
      </c>
      <c r="M1882" t="s">
        <v>5953</v>
      </c>
      <c r="N1882" t="s">
        <v>5949</v>
      </c>
      <c r="O1882" t="s">
        <v>5954</v>
      </c>
      <c r="P1882" t="s">
        <v>5951</v>
      </c>
      <c r="Q1882" t="s">
        <v>5955</v>
      </c>
      <c r="R1882">
        <v>1400</v>
      </c>
      <c r="S1882">
        <v>1900</v>
      </c>
      <c r="T1882">
        <v>0.26319999999999999</v>
      </c>
      <c r="U1882" t="s">
        <v>5940</v>
      </c>
      <c r="V1882">
        <v>12</v>
      </c>
      <c r="W1882" s="1">
        <v>44681</v>
      </c>
      <c r="X1882" t="s">
        <v>5894</v>
      </c>
      <c r="Y1882">
        <v>129</v>
      </c>
      <c r="Z1882">
        <v>73</v>
      </c>
      <c r="AA1882">
        <v>194</v>
      </c>
      <c r="AB1882">
        <v>7</v>
      </c>
      <c r="AC1882">
        <v>10</v>
      </c>
      <c r="AD1882">
        <v>9800</v>
      </c>
      <c r="AE1882" t="s">
        <v>6025</v>
      </c>
      <c r="AF1882" s="1">
        <v>46203</v>
      </c>
      <c r="AG1882" t="s">
        <v>6842</v>
      </c>
      <c r="AH1882" t="s">
        <v>6027</v>
      </c>
      <c r="AI1882" t="s">
        <v>6028</v>
      </c>
      <c r="AJ1882" t="s">
        <v>6924</v>
      </c>
      <c r="AK1882">
        <v>3800</v>
      </c>
      <c r="AL1882">
        <v>460.18</v>
      </c>
      <c r="AM1882">
        <v>3339.82</v>
      </c>
      <c r="AN1882">
        <v>2800</v>
      </c>
      <c r="AO1882">
        <v>539.82000000000005</v>
      </c>
      <c r="AP1882">
        <v>0.16159999999999999</v>
      </c>
    </row>
    <row r="1883" spans="1:42" hidden="1" x14ac:dyDescent="0.35">
      <c r="A1883" t="s">
        <v>2757</v>
      </c>
      <c r="B1883" s="1">
        <v>45294</v>
      </c>
      <c r="C1883" t="s">
        <v>892</v>
      </c>
      <c r="D1883" t="s">
        <v>180</v>
      </c>
      <c r="E1883">
        <v>1</v>
      </c>
      <c r="F1883" t="s">
        <v>24</v>
      </c>
      <c r="G1883" t="s">
        <v>16</v>
      </c>
      <c r="H1883" t="s">
        <v>25</v>
      </c>
      <c r="I1883" t="s">
        <v>33</v>
      </c>
      <c r="J1883" t="s">
        <v>112</v>
      </c>
      <c r="K1883">
        <v>2024</v>
      </c>
      <c r="L1883" t="s">
        <v>20</v>
      </c>
      <c r="M1883" t="s">
        <v>5956</v>
      </c>
      <c r="N1883" t="s">
        <v>5949</v>
      </c>
      <c r="O1883" t="s">
        <v>5957</v>
      </c>
      <c r="P1883" t="s">
        <v>5958</v>
      </c>
      <c r="Q1883" t="s">
        <v>5959</v>
      </c>
      <c r="R1883">
        <v>3100</v>
      </c>
      <c r="S1883">
        <v>4200</v>
      </c>
      <c r="T1883">
        <v>0.26190000000000002</v>
      </c>
      <c r="U1883" t="s">
        <v>5909</v>
      </c>
      <c r="V1883">
        <v>12</v>
      </c>
      <c r="W1883" s="1">
        <v>45029</v>
      </c>
      <c r="X1883" t="s">
        <v>5894</v>
      </c>
      <c r="Y1883">
        <v>165</v>
      </c>
      <c r="Z1883">
        <v>119</v>
      </c>
      <c r="AA1883">
        <v>218</v>
      </c>
      <c r="AB1883">
        <v>22</v>
      </c>
      <c r="AC1883">
        <v>10</v>
      </c>
      <c r="AD1883">
        <v>68200</v>
      </c>
      <c r="AE1883" t="s">
        <v>6025</v>
      </c>
      <c r="AF1883" s="1">
        <v>46203</v>
      </c>
      <c r="AG1883" t="s">
        <v>6471</v>
      </c>
      <c r="AH1883" t="s">
        <v>6027</v>
      </c>
      <c r="AI1883" t="s">
        <v>6028</v>
      </c>
      <c r="AJ1883" t="s">
        <v>6924</v>
      </c>
      <c r="AK1883">
        <v>4200</v>
      </c>
      <c r="AL1883">
        <v>577.5</v>
      </c>
      <c r="AM1883">
        <v>3622.5</v>
      </c>
      <c r="AN1883">
        <v>3100</v>
      </c>
      <c r="AO1883">
        <v>522.5</v>
      </c>
      <c r="AP1883">
        <v>0.14419999999999999</v>
      </c>
    </row>
    <row r="1884" spans="1:42" hidden="1" x14ac:dyDescent="0.35">
      <c r="A1884" t="s">
        <v>2758</v>
      </c>
      <c r="B1884" s="1">
        <v>45455</v>
      </c>
      <c r="C1884" t="s">
        <v>752</v>
      </c>
      <c r="D1884" t="s">
        <v>95</v>
      </c>
      <c r="E1884">
        <v>1</v>
      </c>
      <c r="F1884" t="s">
        <v>48</v>
      </c>
      <c r="G1884" t="s">
        <v>31</v>
      </c>
      <c r="H1884" t="s">
        <v>17</v>
      </c>
      <c r="I1884" t="s">
        <v>33</v>
      </c>
      <c r="J1884" t="s">
        <v>34</v>
      </c>
      <c r="K1884">
        <v>2024</v>
      </c>
      <c r="L1884" t="s">
        <v>35</v>
      </c>
      <c r="M1884" t="s">
        <v>5948</v>
      </c>
      <c r="N1884" t="s">
        <v>5949</v>
      </c>
      <c r="O1884" t="s">
        <v>5950</v>
      </c>
      <c r="P1884" t="s">
        <v>5951</v>
      </c>
      <c r="Q1884" t="s">
        <v>5952</v>
      </c>
      <c r="R1884">
        <v>2900</v>
      </c>
      <c r="S1884">
        <v>3800</v>
      </c>
      <c r="T1884">
        <v>0.23680000000000001</v>
      </c>
      <c r="U1884" t="s">
        <v>5940</v>
      </c>
      <c r="V1884">
        <v>12</v>
      </c>
      <c r="W1884" s="1">
        <v>45359</v>
      </c>
      <c r="X1884" t="s">
        <v>5894</v>
      </c>
      <c r="Y1884">
        <v>220</v>
      </c>
      <c r="Z1884">
        <v>49</v>
      </c>
      <c r="AA1884">
        <v>227</v>
      </c>
      <c r="AB1884">
        <v>23</v>
      </c>
      <c r="AC1884">
        <v>10</v>
      </c>
      <c r="AD1884">
        <v>66700</v>
      </c>
      <c r="AE1884" t="s">
        <v>6025</v>
      </c>
      <c r="AF1884" s="1">
        <v>46203</v>
      </c>
      <c r="AG1884" t="s">
        <v>6343</v>
      </c>
      <c r="AH1884" t="s">
        <v>6027</v>
      </c>
      <c r="AI1884" t="s">
        <v>6028</v>
      </c>
      <c r="AJ1884" t="s">
        <v>6924</v>
      </c>
      <c r="AK1884">
        <v>3800</v>
      </c>
      <c r="AL1884">
        <v>188.86</v>
      </c>
      <c r="AM1884">
        <v>3611.14</v>
      </c>
      <c r="AN1884">
        <v>2900</v>
      </c>
      <c r="AO1884">
        <v>711.14</v>
      </c>
      <c r="AP1884">
        <v>0.19689999999999999</v>
      </c>
    </row>
    <row r="1885" spans="1:42" x14ac:dyDescent="0.35">
      <c r="A1885" t="s">
        <v>2759</v>
      </c>
      <c r="B1885" s="1">
        <v>45331</v>
      </c>
      <c r="C1885" t="s">
        <v>2760</v>
      </c>
      <c r="D1885" t="s">
        <v>195</v>
      </c>
      <c r="E1885">
        <v>1</v>
      </c>
      <c r="F1885" t="s">
        <v>128</v>
      </c>
      <c r="G1885" t="s">
        <v>79</v>
      </c>
      <c r="H1885" t="s">
        <v>32</v>
      </c>
      <c r="I1885" t="s">
        <v>43</v>
      </c>
      <c r="J1885" t="s">
        <v>19</v>
      </c>
      <c r="K1885">
        <v>2024</v>
      </c>
      <c r="L1885" t="s">
        <v>20</v>
      </c>
      <c r="M1885" t="s">
        <v>5912</v>
      </c>
      <c r="N1885" t="s">
        <v>5913</v>
      </c>
      <c r="O1885" t="s">
        <v>5914</v>
      </c>
      <c r="P1885" t="s">
        <v>5891</v>
      </c>
      <c r="Q1885" t="s">
        <v>5915</v>
      </c>
      <c r="R1885">
        <v>125000</v>
      </c>
      <c r="S1885">
        <v>148000</v>
      </c>
      <c r="T1885">
        <v>0.15540000000000001</v>
      </c>
      <c r="U1885" t="s">
        <v>5893</v>
      </c>
      <c r="V1885">
        <v>12</v>
      </c>
      <c r="W1885" s="1">
        <v>44787</v>
      </c>
      <c r="X1885" t="s">
        <v>5894</v>
      </c>
      <c r="Y1885">
        <v>168</v>
      </c>
      <c r="Z1885">
        <v>62</v>
      </c>
      <c r="AA1885">
        <v>271</v>
      </c>
      <c r="AB1885">
        <v>0</v>
      </c>
      <c r="AC1885">
        <v>10</v>
      </c>
      <c r="AD1885">
        <v>0</v>
      </c>
      <c r="AE1885" t="s">
        <v>6029</v>
      </c>
      <c r="AF1885" s="1">
        <v>46203</v>
      </c>
      <c r="AG1885" t="s">
        <v>6843</v>
      </c>
      <c r="AH1885" t="s">
        <v>6035</v>
      </c>
      <c r="AI1885" t="s">
        <v>6028</v>
      </c>
      <c r="AJ1885" t="s">
        <v>6924</v>
      </c>
      <c r="AK1885">
        <v>148000</v>
      </c>
      <c r="AL1885">
        <v>5890.4</v>
      </c>
      <c r="AM1885">
        <v>142109.6</v>
      </c>
      <c r="AN1885">
        <v>125000</v>
      </c>
      <c r="AO1885">
        <v>17109.599999999999</v>
      </c>
      <c r="AP1885">
        <v>0.12039999999999999</v>
      </c>
    </row>
    <row r="1886" spans="1:42" hidden="1" x14ac:dyDescent="0.35">
      <c r="A1886" t="s">
        <v>2761</v>
      </c>
      <c r="B1886" s="1">
        <v>45401</v>
      </c>
      <c r="C1886" t="s">
        <v>591</v>
      </c>
      <c r="D1886" t="s">
        <v>439</v>
      </c>
      <c r="E1886">
        <v>4</v>
      </c>
      <c r="F1886" t="s">
        <v>128</v>
      </c>
      <c r="G1886" t="s">
        <v>16</v>
      </c>
      <c r="H1886" t="s">
        <v>32</v>
      </c>
      <c r="I1886" t="s">
        <v>43</v>
      </c>
      <c r="J1886" t="s">
        <v>44</v>
      </c>
      <c r="K1886">
        <v>2024</v>
      </c>
      <c r="L1886" t="s">
        <v>35</v>
      </c>
      <c r="M1886" t="s">
        <v>5953</v>
      </c>
      <c r="N1886" t="s">
        <v>5949</v>
      </c>
      <c r="O1886" t="s">
        <v>5954</v>
      </c>
      <c r="P1886" t="s">
        <v>5951</v>
      </c>
      <c r="Q1886" t="s">
        <v>5955</v>
      </c>
      <c r="R1886">
        <v>1400</v>
      </c>
      <c r="S1886">
        <v>1900</v>
      </c>
      <c r="T1886">
        <v>0.26319999999999999</v>
      </c>
      <c r="U1886" t="s">
        <v>5940</v>
      </c>
      <c r="V1886">
        <v>12</v>
      </c>
      <c r="W1886" s="1">
        <v>44681</v>
      </c>
      <c r="X1886" t="s">
        <v>5894</v>
      </c>
      <c r="Y1886">
        <v>129</v>
      </c>
      <c r="Z1886">
        <v>73</v>
      </c>
      <c r="AA1886">
        <v>194</v>
      </c>
      <c r="AB1886">
        <v>7</v>
      </c>
      <c r="AC1886">
        <v>10</v>
      </c>
      <c r="AD1886">
        <v>9800</v>
      </c>
      <c r="AE1886" t="s">
        <v>6025</v>
      </c>
      <c r="AF1886" s="1">
        <v>46203</v>
      </c>
      <c r="AG1886" t="s">
        <v>6355</v>
      </c>
      <c r="AH1886" t="s">
        <v>6027</v>
      </c>
      <c r="AI1886" t="s">
        <v>6028</v>
      </c>
      <c r="AJ1886" t="s">
        <v>6924</v>
      </c>
      <c r="AK1886">
        <v>7600</v>
      </c>
      <c r="AL1886">
        <v>429.4</v>
      </c>
      <c r="AM1886">
        <v>7170.6</v>
      </c>
      <c r="AN1886">
        <v>5600</v>
      </c>
      <c r="AO1886">
        <v>1570.6</v>
      </c>
      <c r="AP1886">
        <v>0.219</v>
      </c>
    </row>
    <row r="1887" spans="1:42" hidden="1" x14ac:dyDescent="0.35">
      <c r="A1887" t="s">
        <v>2762</v>
      </c>
      <c r="B1887" s="1">
        <v>45582</v>
      </c>
      <c r="C1887" t="s">
        <v>2763</v>
      </c>
      <c r="D1887" t="s">
        <v>180</v>
      </c>
      <c r="E1887">
        <v>1</v>
      </c>
      <c r="F1887" t="s">
        <v>30</v>
      </c>
      <c r="G1887" t="s">
        <v>16</v>
      </c>
      <c r="H1887" t="s">
        <v>25</v>
      </c>
      <c r="I1887" t="s">
        <v>18</v>
      </c>
      <c r="J1887" t="s">
        <v>55</v>
      </c>
      <c r="K1887">
        <v>2024</v>
      </c>
      <c r="L1887" t="s">
        <v>51</v>
      </c>
      <c r="M1887" t="s">
        <v>5956</v>
      </c>
      <c r="N1887" t="s">
        <v>5949</v>
      </c>
      <c r="O1887" t="s">
        <v>5957</v>
      </c>
      <c r="P1887" t="s">
        <v>5958</v>
      </c>
      <c r="Q1887" t="s">
        <v>5959</v>
      </c>
      <c r="R1887">
        <v>3100</v>
      </c>
      <c r="S1887">
        <v>4200</v>
      </c>
      <c r="T1887">
        <v>0.26190000000000002</v>
      </c>
      <c r="U1887" t="s">
        <v>5909</v>
      </c>
      <c r="V1887">
        <v>12</v>
      </c>
      <c r="W1887" s="1">
        <v>45029</v>
      </c>
      <c r="X1887" t="s">
        <v>5894</v>
      </c>
      <c r="Y1887">
        <v>165</v>
      </c>
      <c r="Z1887">
        <v>119</v>
      </c>
      <c r="AA1887">
        <v>218</v>
      </c>
      <c r="AB1887">
        <v>22</v>
      </c>
      <c r="AC1887">
        <v>10</v>
      </c>
      <c r="AD1887">
        <v>68200</v>
      </c>
      <c r="AE1887" t="s">
        <v>6025</v>
      </c>
      <c r="AF1887" s="1">
        <v>46203</v>
      </c>
      <c r="AG1887" t="s">
        <v>6844</v>
      </c>
      <c r="AH1887" t="s">
        <v>6035</v>
      </c>
      <c r="AI1887" t="s">
        <v>6028</v>
      </c>
      <c r="AJ1887" t="s">
        <v>6925</v>
      </c>
      <c r="AK1887">
        <v>4200</v>
      </c>
      <c r="AL1887">
        <v>182.7</v>
      </c>
      <c r="AM1887">
        <v>4017.3</v>
      </c>
      <c r="AN1887">
        <v>3100</v>
      </c>
      <c r="AO1887">
        <v>917.3</v>
      </c>
      <c r="AP1887">
        <v>0.2283</v>
      </c>
    </row>
    <row r="1888" spans="1:42" hidden="1" x14ac:dyDescent="0.35">
      <c r="A1888" t="s">
        <v>2764</v>
      </c>
      <c r="B1888" s="1">
        <v>45403</v>
      </c>
      <c r="C1888" t="s">
        <v>549</v>
      </c>
      <c r="D1888" t="s">
        <v>14</v>
      </c>
      <c r="E1888">
        <v>1</v>
      </c>
      <c r="F1888" t="s">
        <v>24</v>
      </c>
      <c r="G1888" t="s">
        <v>96</v>
      </c>
      <c r="H1888" t="s">
        <v>25</v>
      </c>
      <c r="I1888" t="s">
        <v>43</v>
      </c>
      <c r="J1888" t="s">
        <v>44</v>
      </c>
      <c r="K1888">
        <v>2024</v>
      </c>
      <c r="L1888" t="s">
        <v>35</v>
      </c>
      <c r="M1888" t="s">
        <v>5934</v>
      </c>
      <c r="N1888" t="s">
        <v>5931</v>
      </c>
      <c r="O1888" t="s">
        <v>5932</v>
      </c>
      <c r="P1888" t="s">
        <v>5891</v>
      </c>
      <c r="Q1888" t="s">
        <v>5935</v>
      </c>
      <c r="R1888">
        <v>10800</v>
      </c>
      <c r="S1888">
        <v>13500</v>
      </c>
      <c r="T1888">
        <v>0.2</v>
      </c>
      <c r="U1888" t="s">
        <v>5893</v>
      </c>
      <c r="V1888">
        <v>12</v>
      </c>
      <c r="W1888" s="1">
        <v>44567</v>
      </c>
      <c r="X1888" t="s">
        <v>5894</v>
      </c>
      <c r="Y1888">
        <v>169</v>
      </c>
      <c r="Z1888">
        <v>68</v>
      </c>
      <c r="AA1888">
        <v>202</v>
      </c>
      <c r="AB1888">
        <v>85</v>
      </c>
      <c r="AC1888">
        <v>10</v>
      </c>
      <c r="AD1888">
        <v>918000</v>
      </c>
      <c r="AE1888" t="s">
        <v>6025</v>
      </c>
      <c r="AF1888" s="1">
        <v>46203</v>
      </c>
      <c r="AG1888" t="s">
        <v>6243</v>
      </c>
      <c r="AH1888" t="s">
        <v>6035</v>
      </c>
      <c r="AI1888" t="s">
        <v>6028</v>
      </c>
      <c r="AJ1888" t="s">
        <v>6924</v>
      </c>
      <c r="AK1888">
        <v>13500</v>
      </c>
      <c r="AL1888">
        <v>1606.5</v>
      </c>
      <c r="AM1888">
        <v>11893.5</v>
      </c>
      <c r="AN1888">
        <v>10800</v>
      </c>
      <c r="AO1888">
        <v>1093.5</v>
      </c>
      <c r="AP1888">
        <v>9.1899999999999996E-2</v>
      </c>
    </row>
    <row r="1889" spans="1:42" hidden="1" x14ac:dyDescent="0.35">
      <c r="A1889" t="s">
        <v>2765</v>
      </c>
      <c r="B1889" s="1">
        <v>45599</v>
      </c>
      <c r="C1889" t="s">
        <v>1134</v>
      </c>
      <c r="D1889" t="s">
        <v>74</v>
      </c>
      <c r="E1889">
        <v>4</v>
      </c>
      <c r="F1889" t="s">
        <v>24</v>
      </c>
      <c r="G1889" t="s">
        <v>16</v>
      </c>
      <c r="H1889" t="s">
        <v>17</v>
      </c>
      <c r="I1889" t="s">
        <v>26</v>
      </c>
      <c r="J1889" t="s">
        <v>50</v>
      </c>
      <c r="K1889">
        <v>2024</v>
      </c>
      <c r="L1889" t="s">
        <v>51</v>
      </c>
      <c r="M1889" t="s">
        <v>5963</v>
      </c>
      <c r="N1889" t="s">
        <v>5949</v>
      </c>
      <c r="O1889" t="s">
        <v>5964</v>
      </c>
      <c r="P1889" t="s">
        <v>5951</v>
      </c>
      <c r="Q1889" t="s">
        <v>5965</v>
      </c>
      <c r="R1889">
        <v>5700</v>
      </c>
      <c r="S1889">
        <v>7500</v>
      </c>
      <c r="T1889">
        <v>0.24</v>
      </c>
      <c r="U1889" t="s">
        <v>5940</v>
      </c>
      <c r="V1889">
        <v>12</v>
      </c>
      <c r="W1889" s="1">
        <v>44865</v>
      </c>
      <c r="X1889" t="s">
        <v>5894</v>
      </c>
      <c r="Y1889">
        <v>145</v>
      </c>
      <c r="Z1889">
        <v>60</v>
      </c>
      <c r="AA1889">
        <v>189</v>
      </c>
      <c r="AB1889">
        <v>10</v>
      </c>
      <c r="AC1889">
        <v>10</v>
      </c>
      <c r="AD1889">
        <v>57000</v>
      </c>
      <c r="AE1889" t="s">
        <v>6025</v>
      </c>
      <c r="AF1889" s="1">
        <v>46203</v>
      </c>
      <c r="AG1889" t="s">
        <v>6368</v>
      </c>
      <c r="AH1889" t="s">
        <v>6027</v>
      </c>
      <c r="AI1889" t="s">
        <v>6028</v>
      </c>
      <c r="AJ1889" t="s">
        <v>6925</v>
      </c>
      <c r="AK1889">
        <v>30000</v>
      </c>
      <c r="AL1889">
        <v>2352</v>
      </c>
      <c r="AM1889">
        <v>27648</v>
      </c>
      <c r="AN1889">
        <v>22800</v>
      </c>
      <c r="AO1889">
        <v>4848</v>
      </c>
      <c r="AP1889">
        <v>0.17530000000000001</v>
      </c>
    </row>
    <row r="1890" spans="1:42" hidden="1" x14ac:dyDescent="0.35">
      <c r="A1890" t="s">
        <v>2766</v>
      </c>
      <c r="B1890" s="1">
        <v>45320</v>
      </c>
      <c r="C1890" t="s">
        <v>1405</v>
      </c>
      <c r="D1890" t="s">
        <v>108</v>
      </c>
      <c r="E1890">
        <v>1</v>
      </c>
      <c r="F1890" t="s">
        <v>30</v>
      </c>
      <c r="G1890" t="s">
        <v>67</v>
      </c>
      <c r="H1890" t="s">
        <v>17</v>
      </c>
      <c r="I1890" t="s">
        <v>26</v>
      </c>
      <c r="J1890" t="s">
        <v>112</v>
      </c>
      <c r="K1890">
        <v>2024</v>
      </c>
      <c r="L1890" t="s">
        <v>20</v>
      </c>
      <c r="M1890" t="s">
        <v>5977</v>
      </c>
      <c r="N1890" t="s">
        <v>5974</v>
      </c>
      <c r="O1890" t="s">
        <v>5978</v>
      </c>
      <c r="P1890" t="s">
        <v>5979</v>
      </c>
      <c r="Q1890" t="s">
        <v>5980</v>
      </c>
      <c r="R1890">
        <v>3000</v>
      </c>
      <c r="S1890">
        <v>3900</v>
      </c>
      <c r="T1890">
        <v>0.23080000000000001</v>
      </c>
      <c r="U1890" t="s">
        <v>5920</v>
      </c>
      <c r="V1890">
        <v>36</v>
      </c>
      <c r="W1890" s="1">
        <v>44816</v>
      </c>
      <c r="X1890" t="s">
        <v>5894</v>
      </c>
      <c r="Y1890">
        <v>237</v>
      </c>
      <c r="Z1890">
        <v>110</v>
      </c>
      <c r="AA1890">
        <v>240</v>
      </c>
      <c r="AB1890">
        <v>48</v>
      </c>
      <c r="AC1890">
        <v>10</v>
      </c>
      <c r="AD1890">
        <v>144000</v>
      </c>
      <c r="AE1890" t="s">
        <v>6025</v>
      </c>
      <c r="AF1890" s="1">
        <v>46203</v>
      </c>
      <c r="AG1890" t="s">
        <v>6165</v>
      </c>
      <c r="AH1890" t="s">
        <v>6027</v>
      </c>
      <c r="AI1890" t="s">
        <v>6028</v>
      </c>
      <c r="AJ1890" t="s">
        <v>6924</v>
      </c>
      <c r="AK1890">
        <v>3900</v>
      </c>
      <c r="AL1890">
        <v>227.37</v>
      </c>
      <c r="AM1890">
        <v>3672.63</v>
      </c>
      <c r="AN1890">
        <v>3000</v>
      </c>
      <c r="AO1890">
        <v>672.63</v>
      </c>
      <c r="AP1890">
        <v>0.18310000000000001</v>
      </c>
    </row>
    <row r="1891" spans="1:42" hidden="1" x14ac:dyDescent="0.35">
      <c r="A1891" t="s">
        <v>2767</v>
      </c>
      <c r="B1891" s="1">
        <v>45447</v>
      </c>
      <c r="C1891" t="s">
        <v>961</v>
      </c>
      <c r="D1891" t="s">
        <v>100</v>
      </c>
      <c r="E1891">
        <v>5</v>
      </c>
      <c r="F1891" t="s">
        <v>30</v>
      </c>
      <c r="G1891" t="s">
        <v>16</v>
      </c>
      <c r="H1891" t="s">
        <v>25</v>
      </c>
      <c r="I1891" t="s">
        <v>33</v>
      </c>
      <c r="J1891" t="s">
        <v>34</v>
      </c>
      <c r="K1891">
        <v>2024</v>
      </c>
      <c r="L1891" t="s">
        <v>35</v>
      </c>
      <c r="M1891" t="s">
        <v>5941</v>
      </c>
      <c r="N1891" t="s">
        <v>5931</v>
      </c>
      <c r="O1891" t="s">
        <v>5942</v>
      </c>
      <c r="P1891" t="s">
        <v>5938</v>
      </c>
      <c r="Q1891" t="s">
        <v>5943</v>
      </c>
      <c r="R1891">
        <v>9800</v>
      </c>
      <c r="S1891">
        <v>12500</v>
      </c>
      <c r="T1891">
        <v>0.216</v>
      </c>
      <c r="U1891" t="s">
        <v>5940</v>
      </c>
      <c r="V1891">
        <v>6</v>
      </c>
      <c r="W1891" s="1">
        <v>45383</v>
      </c>
      <c r="X1891" t="s">
        <v>5894</v>
      </c>
      <c r="Y1891">
        <v>102</v>
      </c>
      <c r="Z1891">
        <v>94</v>
      </c>
      <c r="AA1891">
        <v>142</v>
      </c>
      <c r="AB1891">
        <v>76</v>
      </c>
      <c r="AC1891">
        <v>10</v>
      </c>
      <c r="AD1891">
        <v>744800</v>
      </c>
      <c r="AE1891" t="s">
        <v>6025</v>
      </c>
      <c r="AF1891" s="1">
        <v>46203</v>
      </c>
      <c r="AG1891" t="s">
        <v>6499</v>
      </c>
      <c r="AH1891" t="s">
        <v>6027</v>
      </c>
      <c r="AI1891" t="s">
        <v>6028</v>
      </c>
      <c r="AJ1891" t="s">
        <v>6924</v>
      </c>
      <c r="AK1891">
        <v>62500</v>
      </c>
      <c r="AL1891">
        <v>3937.5</v>
      </c>
      <c r="AM1891">
        <v>58562.5</v>
      </c>
      <c r="AN1891">
        <v>49000</v>
      </c>
      <c r="AO1891">
        <v>9562.5</v>
      </c>
      <c r="AP1891">
        <v>0.1633</v>
      </c>
    </row>
    <row r="1892" spans="1:42" hidden="1" x14ac:dyDescent="0.35">
      <c r="A1892" t="s">
        <v>2768</v>
      </c>
      <c r="B1892" s="1">
        <v>45428</v>
      </c>
      <c r="C1892" t="s">
        <v>947</v>
      </c>
      <c r="D1892" t="s">
        <v>221</v>
      </c>
      <c r="E1892">
        <v>5</v>
      </c>
      <c r="F1892" t="s">
        <v>24</v>
      </c>
      <c r="G1892" t="s">
        <v>16</v>
      </c>
      <c r="H1892" t="s">
        <v>32</v>
      </c>
      <c r="I1892" t="s">
        <v>33</v>
      </c>
      <c r="J1892" t="s">
        <v>75</v>
      </c>
      <c r="K1892">
        <v>2024</v>
      </c>
      <c r="L1892" t="s">
        <v>35</v>
      </c>
      <c r="M1892" t="s">
        <v>5966</v>
      </c>
      <c r="N1892" t="s">
        <v>5967</v>
      </c>
      <c r="O1892" t="s">
        <v>5968</v>
      </c>
      <c r="P1892" t="s">
        <v>5899</v>
      </c>
      <c r="Q1892" t="s">
        <v>5969</v>
      </c>
      <c r="R1892">
        <v>11500</v>
      </c>
      <c r="S1892">
        <v>14500</v>
      </c>
      <c r="T1892">
        <v>0.2069</v>
      </c>
      <c r="U1892" t="s">
        <v>5901</v>
      </c>
      <c r="V1892">
        <v>12</v>
      </c>
      <c r="W1892" s="1">
        <v>44903</v>
      </c>
      <c r="X1892" t="s">
        <v>5894</v>
      </c>
      <c r="Y1892">
        <v>217</v>
      </c>
      <c r="Z1892">
        <v>53</v>
      </c>
      <c r="AA1892">
        <v>253</v>
      </c>
      <c r="AB1892">
        <v>61</v>
      </c>
      <c r="AC1892">
        <v>10</v>
      </c>
      <c r="AD1892">
        <v>701500</v>
      </c>
      <c r="AE1892" t="s">
        <v>6025</v>
      </c>
      <c r="AF1892" s="1">
        <v>46203</v>
      </c>
      <c r="AG1892" t="s">
        <v>6495</v>
      </c>
      <c r="AH1892" t="s">
        <v>6035</v>
      </c>
      <c r="AI1892" t="s">
        <v>6028</v>
      </c>
      <c r="AJ1892" t="s">
        <v>6924</v>
      </c>
      <c r="AK1892">
        <v>72500</v>
      </c>
      <c r="AL1892">
        <v>9838.25</v>
      </c>
      <c r="AM1892">
        <v>62661.75</v>
      </c>
      <c r="AN1892">
        <v>57500</v>
      </c>
      <c r="AO1892">
        <v>5161.75</v>
      </c>
      <c r="AP1892">
        <v>8.2400000000000001E-2</v>
      </c>
    </row>
    <row r="1893" spans="1:42" hidden="1" x14ac:dyDescent="0.35">
      <c r="A1893" t="s">
        <v>2769</v>
      </c>
      <c r="B1893" s="1">
        <v>45648</v>
      </c>
      <c r="C1893" t="s">
        <v>1979</v>
      </c>
      <c r="D1893" t="s">
        <v>100</v>
      </c>
      <c r="E1893">
        <v>1</v>
      </c>
      <c r="F1893" t="s">
        <v>30</v>
      </c>
      <c r="G1893" t="s">
        <v>71</v>
      </c>
      <c r="H1893" t="s">
        <v>17</v>
      </c>
      <c r="I1893" t="s">
        <v>26</v>
      </c>
      <c r="J1893" t="s">
        <v>155</v>
      </c>
      <c r="K1893">
        <v>2024</v>
      </c>
      <c r="L1893" t="s">
        <v>51</v>
      </c>
      <c r="M1893" t="s">
        <v>5941</v>
      </c>
      <c r="N1893" t="s">
        <v>5931</v>
      </c>
      <c r="O1893" t="s">
        <v>5942</v>
      </c>
      <c r="P1893" t="s">
        <v>5938</v>
      </c>
      <c r="Q1893" t="s">
        <v>5943</v>
      </c>
      <c r="R1893">
        <v>9800</v>
      </c>
      <c r="S1893">
        <v>12500</v>
      </c>
      <c r="T1893">
        <v>0.216</v>
      </c>
      <c r="U1893" t="s">
        <v>5940</v>
      </c>
      <c r="V1893">
        <v>6</v>
      </c>
      <c r="W1893" s="1">
        <v>45383</v>
      </c>
      <c r="X1893" t="s">
        <v>5894</v>
      </c>
      <c r="Y1893">
        <v>102</v>
      </c>
      <c r="Z1893">
        <v>94</v>
      </c>
      <c r="AA1893">
        <v>142</v>
      </c>
      <c r="AB1893">
        <v>76</v>
      </c>
      <c r="AC1893">
        <v>10</v>
      </c>
      <c r="AD1893">
        <v>744800</v>
      </c>
      <c r="AE1893" t="s">
        <v>6025</v>
      </c>
      <c r="AF1893" s="1">
        <v>46203</v>
      </c>
      <c r="AG1893" t="s">
        <v>6697</v>
      </c>
      <c r="AH1893" t="s">
        <v>6035</v>
      </c>
      <c r="AI1893" t="s">
        <v>6028</v>
      </c>
      <c r="AJ1893" t="s">
        <v>6925</v>
      </c>
      <c r="AK1893">
        <v>12500</v>
      </c>
      <c r="AL1893">
        <v>928.75</v>
      </c>
      <c r="AM1893">
        <v>11571.25</v>
      </c>
      <c r="AN1893">
        <v>9800</v>
      </c>
      <c r="AO1893">
        <v>1771.25</v>
      </c>
      <c r="AP1893">
        <v>0.15310000000000001</v>
      </c>
    </row>
    <row r="1894" spans="1:42" hidden="1" x14ac:dyDescent="0.35">
      <c r="A1894" t="s">
        <v>2770</v>
      </c>
      <c r="B1894" s="1">
        <v>45292</v>
      </c>
      <c r="C1894" t="s">
        <v>572</v>
      </c>
      <c r="D1894" t="s">
        <v>95</v>
      </c>
      <c r="E1894">
        <v>1</v>
      </c>
      <c r="F1894" t="s">
        <v>30</v>
      </c>
      <c r="G1894" t="s">
        <v>96</v>
      </c>
      <c r="H1894" t="s">
        <v>17</v>
      </c>
      <c r="I1894" t="s">
        <v>26</v>
      </c>
      <c r="J1894" t="s">
        <v>112</v>
      </c>
      <c r="K1894">
        <v>2024</v>
      </c>
      <c r="L1894" t="s">
        <v>20</v>
      </c>
      <c r="M1894" t="s">
        <v>5948</v>
      </c>
      <c r="N1894" t="s">
        <v>5949</v>
      </c>
      <c r="O1894" t="s">
        <v>5950</v>
      </c>
      <c r="P1894" t="s">
        <v>5951</v>
      </c>
      <c r="Q1894" t="s">
        <v>5952</v>
      </c>
      <c r="R1894">
        <v>2900</v>
      </c>
      <c r="S1894">
        <v>3800</v>
      </c>
      <c r="T1894">
        <v>0.23680000000000001</v>
      </c>
      <c r="U1894" t="s">
        <v>5940</v>
      </c>
      <c r="V1894">
        <v>12</v>
      </c>
      <c r="W1894" s="1">
        <v>45359</v>
      </c>
      <c r="X1894" t="s">
        <v>5894</v>
      </c>
      <c r="Y1894">
        <v>220</v>
      </c>
      <c r="Z1894">
        <v>49</v>
      </c>
      <c r="AA1894">
        <v>227</v>
      </c>
      <c r="AB1894">
        <v>23</v>
      </c>
      <c r="AC1894">
        <v>10</v>
      </c>
      <c r="AD1894">
        <v>66700</v>
      </c>
      <c r="AE1894" t="s">
        <v>6025</v>
      </c>
      <c r="AF1894" s="1">
        <v>46203</v>
      </c>
      <c r="AG1894" t="s">
        <v>6224</v>
      </c>
      <c r="AH1894" t="s">
        <v>6027</v>
      </c>
      <c r="AI1894" t="s">
        <v>6028</v>
      </c>
      <c r="AJ1894" t="s">
        <v>6924</v>
      </c>
      <c r="AK1894">
        <v>3800</v>
      </c>
      <c r="AL1894">
        <v>335.92</v>
      </c>
      <c r="AM1894">
        <v>3464.08</v>
      </c>
      <c r="AN1894">
        <v>2900</v>
      </c>
      <c r="AO1894">
        <v>564.08000000000004</v>
      </c>
      <c r="AP1894">
        <v>0.1628</v>
      </c>
    </row>
    <row r="1895" spans="1:42" hidden="1" x14ac:dyDescent="0.35">
      <c r="A1895" t="s">
        <v>2771</v>
      </c>
      <c r="B1895" s="1">
        <v>45376</v>
      </c>
      <c r="C1895" t="s">
        <v>927</v>
      </c>
      <c r="D1895" t="s">
        <v>123</v>
      </c>
      <c r="E1895">
        <v>1</v>
      </c>
      <c r="F1895" t="s">
        <v>48</v>
      </c>
      <c r="G1895" t="s">
        <v>16</v>
      </c>
      <c r="H1895" t="s">
        <v>32</v>
      </c>
      <c r="I1895" t="s">
        <v>33</v>
      </c>
      <c r="J1895" t="s">
        <v>39</v>
      </c>
      <c r="K1895">
        <v>2024</v>
      </c>
      <c r="L1895" t="s">
        <v>20</v>
      </c>
      <c r="M1895" t="s">
        <v>5927</v>
      </c>
      <c r="N1895" t="s">
        <v>5913</v>
      </c>
      <c r="O1895" t="s">
        <v>5917</v>
      </c>
      <c r="P1895" t="s">
        <v>5928</v>
      </c>
      <c r="Q1895" t="s">
        <v>5929</v>
      </c>
      <c r="R1895">
        <v>44000</v>
      </c>
      <c r="S1895">
        <v>53000</v>
      </c>
      <c r="T1895">
        <v>0.16980000000000001</v>
      </c>
      <c r="U1895" t="s">
        <v>5920</v>
      </c>
      <c r="V1895">
        <v>12</v>
      </c>
      <c r="W1895" s="1">
        <v>45435</v>
      </c>
      <c r="X1895" t="s">
        <v>5894</v>
      </c>
      <c r="Y1895">
        <v>246</v>
      </c>
      <c r="Z1895">
        <v>92</v>
      </c>
      <c r="AA1895">
        <v>223</v>
      </c>
      <c r="AB1895">
        <v>48</v>
      </c>
      <c r="AC1895">
        <v>10</v>
      </c>
      <c r="AD1895">
        <v>2112000</v>
      </c>
      <c r="AE1895" t="s">
        <v>6025</v>
      </c>
      <c r="AF1895" s="1">
        <v>46203</v>
      </c>
      <c r="AG1895" t="s">
        <v>6491</v>
      </c>
      <c r="AH1895" t="s">
        <v>6027</v>
      </c>
      <c r="AI1895" t="s">
        <v>6028</v>
      </c>
      <c r="AJ1895" t="s">
        <v>6924</v>
      </c>
      <c r="AK1895">
        <v>53000</v>
      </c>
      <c r="AL1895">
        <v>127.2</v>
      </c>
      <c r="AM1895">
        <v>52872.800000000003</v>
      </c>
      <c r="AN1895">
        <v>44000</v>
      </c>
      <c r="AO1895">
        <v>8872.7999999999993</v>
      </c>
      <c r="AP1895">
        <v>0.1678</v>
      </c>
    </row>
    <row r="1896" spans="1:42" x14ac:dyDescent="0.35">
      <c r="A1896" t="s">
        <v>2772</v>
      </c>
      <c r="B1896" s="1">
        <v>45551</v>
      </c>
      <c r="C1896" t="s">
        <v>863</v>
      </c>
      <c r="D1896" t="s">
        <v>42</v>
      </c>
      <c r="E1896">
        <v>2</v>
      </c>
      <c r="F1896" t="s">
        <v>30</v>
      </c>
      <c r="G1896" t="s">
        <v>16</v>
      </c>
      <c r="H1896" t="s">
        <v>25</v>
      </c>
      <c r="I1896" t="s">
        <v>43</v>
      </c>
      <c r="J1896" t="s">
        <v>109</v>
      </c>
      <c r="K1896">
        <v>2024</v>
      </c>
      <c r="L1896" t="s">
        <v>60</v>
      </c>
      <c r="M1896" t="s">
        <v>5897</v>
      </c>
      <c r="N1896" t="s">
        <v>5889</v>
      </c>
      <c r="O1896" t="s">
        <v>5898</v>
      </c>
      <c r="P1896" t="s">
        <v>5899</v>
      </c>
      <c r="Q1896" t="s">
        <v>5900</v>
      </c>
      <c r="R1896">
        <v>31000</v>
      </c>
      <c r="S1896">
        <v>38000</v>
      </c>
      <c r="T1896">
        <v>0.1842</v>
      </c>
      <c r="U1896" t="s">
        <v>5901</v>
      </c>
      <c r="V1896">
        <v>12</v>
      </c>
      <c r="W1896" s="1">
        <v>45246</v>
      </c>
      <c r="X1896" t="s">
        <v>5894</v>
      </c>
      <c r="Y1896">
        <v>278</v>
      </c>
      <c r="Z1896">
        <v>80</v>
      </c>
      <c r="AA1896">
        <v>346</v>
      </c>
      <c r="AB1896">
        <v>0</v>
      </c>
      <c r="AC1896">
        <v>10</v>
      </c>
      <c r="AD1896">
        <v>0</v>
      </c>
      <c r="AE1896" t="s">
        <v>6029</v>
      </c>
      <c r="AF1896" s="1">
        <v>46203</v>
      </c>
      <c r="AG1896" t="s">
        <v>6083</v>
      </c>
      <c r="AH1896" t="s">
        <v>6027</v>
      </c>
      <c r="AI1896" t="s">
        <v>6028</v>
      </c>
      <c r="AJ1896" t="s">
        <v>6925</v>
      </c>
      <c r="AK1896">
        <v>76000</v>
      </c>
      <c r="AL1896">
        <v>10092.799999999999</v>
      </c>
      <c r="AM1896">
        <v>65907.199999999997</v>
      </c>
      <c r="AN1896">
        <v>62000</v>
      </c>
      <c r="AO1896">
        <v>3907.2</v>
      </c>
      <c r="AP1896">
        <v>5.9299999999999999E-2</v>
      </c>
    </row>
    <row r="1897" spans="1:42" hidden="1" x14ac:dyDescent="0.35">
      <c r="A1897" t="s">
        <v>2773</v>
      </c>
      <c r="B1897" s="1">
        <v>45571</v>
      </c>
      <c r="C1897" t="s">
        <v>2155</v>
      </c>
      <c r="D1897" t="s">
        <v>137</v>
      </c>
      <c r="E1897">
        <v>1</v>
      </c>
      <c r="F1897" t="s">
        <v>24</v>
      </c>
      <c r="G1897" t="s">
        <v>31</v>
      </c>
      <c r="H1897" t="s">
        <v>25</v>
      </c>
      <c r="I1897" t="s">
        <v>33</v>
      </c>
      <c r="J1897" t="s">
        <v>55</v>
      </c>
      <c r="K1897">
        <v>2024</v>
      </c>
      <c r="L1897" t="s">
        <v>51</v>
      </c>
      <c r="M1897" t="s">
        <v>5930</v>
      </c>
      <c r="N1897" t="s">
        <v>5931</v>
      </c>
      <c r="O1897" t="s">
        <v>5932</v>
      </c>
      <c r="P1897" t="s">
        <v>5891</v>
      </c>
      <c r="Q1897" t="s">
        <v>5933</v>
      </c>
      <c r="R1897">
        <v>14800</v>
      </c>
      <c r="S1897">
        <v>18500</v>
      </c>
      <c r="T1897">
        <v>0.2</v>
      </c>
      <c r="U1897" t="s">
        <v>5893</v>
      </c>
      <c r="V1897">
        <v>12</v>
      </c>
      <c r="W1897" s="1">
        <v>45474</v>
      </c>
      <c r="X1897" t="s">
        <v>5894</v>
      </c>
      <c r="Y1897">
        <v>213</v>
      </c>
      <c r="Z1897">
        <v>93</v>
      </c>
      <c r="AA1897">
        <v>278</v>
      </c>
      <c r="AB1897">
        <v>42</v>
      </c>
      <c r="AC1897">
        <v>10</v>
      </c>
      <c r="AD1897">
        <v>621600</v>
      </c>
      <c r="AE1897" t="s">
        <v>6025</v>
      </c>
      <c r="AF1897" s="1">
        <v>46203</v>
      </c>
      <c r="AG1897" t="s">
        <v>6742</v>
      </c>
      <c r="AH1897" t="s">
        <v>6035</v>
      </c>
      <c r="AI1897" t="s">
        <v>6028</v>
      </c>
      <c r="AJ1897" t="s">
        <v>6925</v>
      </c>
      <c r="AK1897">
        <v>18500</v>
      </c>
      <c r="AL1897">
        <v>1333.85</v>
      </c>
      <c r="AM1897">
        <v>17166.150000000001</v>
      </c>
      <c r="AN1897">
        <v>14800</v>
      </c>
      <c r="AO1897">
        <v>2366.15</v>
      </c>
      <c r="AP1897">
        <v>0.13780000000000001</v>
      </c>
    </row>
    <row r="1898" spans="1:42" hidden="1" x14ac:dyDescent="0.35">
      <c r="A1898" t="s">
        <v>2774</v>
      </c>
      <c r="B1898" s="1">
        <v>45622</v>
      </c>
      <c r="C1898" t="s">
        <v>246</v>
      </c>
      <c r="D1898" t="s">
        <v>173</v>
      </c>
      <c r="E1898">
        <v>2</v>
      </c>
      <c r="F1898" t="s">
        <v>24</v>
      </c>
      <c r="G1898" t="s">
        <v>71</v>
      </c>
      <c r="H1898" t="s">
        <v>25</v>
      </c>
      <c r="I1898" t="s">
        <v>43</v>
      </c>
      <c r="J1898" t="s">
        <v>50</v>
      </c>
      <c r="K1898">
        <v>2024</v>
      </c>
      <c r="L1898" t="s">
        <v>51</v>
      </c>
      <c r="M1898" t="s">
        <v>5904</v>
      </c>
      <c r="N1898" t="s">
        <v>5889</v>
      </c>
      <c r="O1898" t="s">
        <v>5898</v>
      </c>
      <c r="P1898" t="s">
        <v>5899</v>
      </c>
      <c r="Q1898" t="s">
        <v>5905</v>
      </c>
      <c r="R1898">
        <v>12500</v>
      </c>
      <c r="S1898">
        <v>15500</v>
      </c>
      <c r="T1898">
        <v>0.19350000000000001</v>
      </c>
      <c r="U1898" t="s">
        <v>5901</v>
      </c>
      <c r="V1898">
        <v>12</v>
      </c>
      <c r="W1898" s="1">
        <v>45140</v>
      </c>
      <c r="X1898" t="s">
        <v>5894</v>
      </c>
      <c r="Y1898">
        <v>313</v>
      </c>
      <c r="Z1898">
        <v>58</v>
      </c>
      <c r="AA1898">
        <v>294</v>
      </c>
      <c r="AB1898">
        <v>65</v>
      </c>
      <c r="AC1898">
        <v>10</v>
      </c>
      <c r="AD1898">
        <v>812500</v>
      </c>
      <c r="AE1898" t="s">
        <v>6025</v>
      </c>
      <c r="AF1898" s="1">
        <v>46203</v>
      </c>
      <c r="AG1898" t="s">
        <v>6148</v>
      </c>
      <c r="AH1898" t="s">
        <v>6035</v>
      </c>
      <c r="AI1898" t="s">
        <v>6028</v>
      </c>
      <c r="AJ1898" t="s">
        <v>6925</v>
      </c>
      <c r="AK1898">
        <v>31000</v>
      </c>
      <c r="AL1898">
        <v>1019.9</v>
      </c>
      <c r="AM1898">
        <v>29980.1</v>
      </c>
      <c r="AN1898">
        <v>25000</v>
      </c>
      <c r="AO1898">
        <v>4980.1000000000004</v>
      </c>
      <c r="AP1898">
        <v>0.1661</v>
      </c>
    </row>
    <row r="1899" spans="1:42" hidden="1" x14ac:dyDescent="0.35">
      <c r="A1899" t="s">
        <v>2775</v>
      </c>
      <c r="B1899" s="1">
        <v>45550</v>
      </c>
      <c r="C1899" t="s">
        <v>562</v>
      </c>
      <c r="D1899" t="s">
        <v>188</v>
      </c>
      <c r="E1899">
        <v>2</v>
      </c>
      <c r="F1899" t="s">
        <v>48</v>
      </c>
      <c r="G1899" t="s">
        <v>31</v>
      </c>
      <c r="H1899" t="s">
        <v>25</v>
      </c>
      <c r="I1899" t="s">
        <v>18</v>
      </c>
      <c r="J1899" t="s">
        <v>109</v>
      </c>
      <c r="K1899">
        <v>2024</v>
      </c>
      <c r="L1899" t="s">
        <v>60</v>
      </c>
      <c r="M1899" t="s">
        <v>5936</v>
      </c>
      <c r="N1899" t="s">
        <v>5931</v>
      </c>
      <c r="O1899" t="s">
        <v>5937</v>
      </c>
      <c r="P1899" t="s">
        <v>5938</v>
      </c>
      <c r="Q1899" t="s">
        <v>5939</v>
      </c>
      <c r="R1899">
        <v>3400</v>
      </c>
      <c r="S1899">
        <v>4500</v>
      </c>
      <c r="T1899">
        <v>0.24440000000000001</v>
      </c>
      <c r="U1899" t="s">
        <v>5940</v>
      </c>
      <c r="V1899">
        <v>6</v>
      </c>
      <c r="W1899" s="1">
        <v>45061</v>
      </c>
      <c r="X1899" t="s">
        <v>5894</v>
      </c>
      <c r="Y1899">
        <v>200</v>
      </c>
      <c r="Z1899">
        <v>91</v>
      </c>
      <c r="AA1899">
        <v>223</v>
      </c>
      <c r="AB1899">
        <v>18</v>
      </c>
      <c r="AC1899">
        <v>10</v>
      </c>
      <c r="AD1899">
        <v>61200</v>
      </c>
      <c r="AE1899" t="s">
        <v>6025</v>
      </c>
      <c r="AF1899" s="1">
        <v>46203</v>
      </c>
      <c r="AG1899" t="s">
        <v>6339</v>
      </c>
      <c r="AH1899" t="s">
        <v>6035</v>
      </c>
      <c r="AI1899" t="s">
        <v>6028</v>
      </c>
      <c r="AJ1899" t="s">
        <v>6925</v>
      </c>
      <c r="AK1899">
        <v>9000</v>
      </c>
      <c r="AL1899">
        <v>467.1</v>
      </c>
      <c r="AM1899">
        <v>8532.9</v>
      </c>
      <c r="AN1899">
        <v>6800</v>
      </c>
      <c r="AO1899">
        <v>1732.9</v>
      </c>
      <c r="AP1899">
        <v>0.2031</v>
      </c>
    </row>
    <row r="1900" spans="1:42" hidden="1" x14ac:dyDescent="0.35">
      <c r="A1900" t="s">
        <v>2776</v>
      </c>
      <c r="B1900" s="1">
        <v>45476</v>
      </c>
      <c r="C1900" t="s">
        <v>1128</v>
      </c>
      <c r="D1900" t="s">
        <v>29</v>
      </c>
      <c r="E1900">
        <v>2</v>
      </c>
      <c r="F1900" t="s">
        <v>30</v>
      </c>
      <c r="G1900" t="s">
        <v>31</v>
      </c>
      <c r="H1900" t="s">
        <v>32</v>
      </c>
      <c r="I1900" t="s">
        <v>26</v>
      </c>
      <c r="J1900" t="s">
        <v>97</v>
      </c>
      <c r="K1900">
        <v>2024</v>
      </c>
      <c r="L1900" t="s">
        <v>60</v>
      </c>
      <c r="M1900" t="s">
        <v>5985</v>
      </c>
      <c r="N1900" t="s">
        <v>5974</v>
      </c>
      <c r="O1900" t="s">
        <v>5986</v>
      </c>
      <c r="P1900" t="s">
        <v>5979</v>
      </c>
      <c r="Q1900" t="s">
        <v>5987</v>
      </c>
      <c r="R1900">
        <v>500</v>
      </c>
      <c r="S1900">
        <v>750</v>
      </c>
      <c r="T1900">
        <v>0.33329999999999999</v>
      </c>
      <c r="U1900" t="s">
        <v>5920</v>
      </c>
      <c r="V1900">
        <v>24</v>
      </c>
      <c r="W1900" s="1">
        <v>45007</v>
      </c>
      <c r="X1900" t="s">
        <v>5894</v>
      </c>
      <c r="Y1900">
        <v>294</v>
      </c>
      <c r="Z1900">
        <v>81</v>
      </c>
      <c r="AA1900">
        <v>264</v>
      </c>
      <c r="AB1900">
        <v>82</v>
      </c>
      <c r="AC1900">
        <v>10</v>
      </c>
      <c r="AD1900">
        <v>41000</v>
      </c>
      <c r="AE1900" t="s">
        <v>6025</v>
      </c>
      <c r="AF1900" s="1">
        <v>46203</v>
      </c>
      <c r="AG1900" t="s">
        <v>6525</v>
      </c>
      <c r="AH1900" t="s">
        <v>6027</v>
      </c>
      <c r="AI1900" t="s">
        <v>6028</v>
      </c>
      <c r="AJ1900" t="s">
        <v>6925</v>
      </c>
      <c r="AK1900">
        <v>1500</v>
      </c>
      <c r="AL1900">
        <v>12</v>
      </c>
      <c r="AM1900">
        <v>1488</v>
      </c>
      <c r="AN1900">
        <v>1000</v>
      </c>
      <c r="AO1900">
        <v>488</v>
      </c>
      <c r="AP1900">
        <v>0.32800000000000001</v>
      </c>
    </row>
    <row r="1901" spans="1:42" x14ac:dyDescent="0.35">
      <c r="A1901" t="s">
        <v>2777</v>
      </c>
      <c r="B1901" s="1">
        <v>45299</v>
      </c>
      <c r="C1901" t="s">
        <v>1122</v>
      </c>
      <c r="D1901" t="s">
        <v>54</v>
      </c>
      <c r="E1901">
        <v>1</v>
      </c>
      <c r="F1901" t="s">
        <v>24</v>
      </c>
      <c r="G1901" t="s">
        <v>16</v>
      </c>
      <c r="H1901" t="s">
        <v>32</v>
      </c>
      <c r="I1901" t="s">
        <v>43</v>
      </c>
      <c r="J1901" t="s">
        <v>112</v>
      </c>
      <c r="K1901">
        <v>2024</v>
      </c>
      <c r="L1901" t="s">
        <v>20</v>
      </c>
      <c r="M1901" t="s">
        <v>5888</v>
      </c>
      <c r="N1901" t="s">
        <v>5889</v>
      </c>
      <c r="O1901" t="s">
        <v>5890</v>
      </c>
      <c r="P1901" t="s">
        <v>5891</v>
      </c>
      <c r="Q1901" t="s">
        <v>5892</v>
      </c>
      <c r="R1901">
        <v>52000</v>
      </c>
      <c r="S1901">
        <v>65000</v>
      </c>
      <c r="T1901">
        <v>0.2</v>
      </c>
      <c r="U1901" t="s">
        <v>5893</v>
      </c>
      <c r="V1901">
        <v>12</v>
      </c>
      <c r="W1901" s="1">
        <v>45506</v>
      </c>
      <c r="X1901" t="s">
        <v>5894</v>
      </c>
      <c r="Y1901">
        <v>302</v>
      </c>
      <c r="Z1901">
        <v>109</v>
      </c>
      <c r="AA1901">
        <v>415</v>
      </c>
      <c r="AB1901">
        <v>0</v>
      </c>
      <c r="AC1901">
        <v>10</v>
      </c>
      <c r="AD1901">
        <v>0</v>
      </c>
      <c r="AE1901" t="s">
        <v>6029</v>
      </c>
      <c r="AF1901" s="1">
        <v>46203</v>
      </c>
      <c r="AG1901" t="s">
        <v>6519</v>
      </c>
      <c r="AH1901" t="s">
        <v>6035</v>
      </c>
      <c r="AI1901" t="s">
        <v>6028</v>
      </c>
      <c r="AJ1901" t="s">
        <v>6924</v>
      </c>
      <c r="AK1901">
        <v>65000</v>
      </c>
      <c r="AL1901">
        <v>6012.5</v>
      </c>
      <c r="AM1901">
        <v>58987.5</v>
      </c>
      <c r="AN1901">
        <v>52000</v>
      </c>
      <c r="AO1901">
        <v>6987.5</v>
      </c>
      <c r="AP1901">
        <v>0.11849999999999999</v>
      </c>
    </row>
    <row r="1902" spans="1:42" x14ac:dyDescent="0.35">
      <c r="A1902" t="s">
        <v>2778</v>
      </c>
      <c r="B1902" s="1">
        <v>45507</v>
      </c>
      <c r="C1902" t="s">
        <v>983</v>
      </c>
      <c r="D1902" t="s">
        <v>195</v>
      </c>
      <c r="E1902">
        <v>1</v>
      </c>
      <c r="F1902" t="s">
        <v>30</v>
      </c>
      <c r="G1902" t="s">
        <v>67</v>
      </c>
      <c r="H1902" t="s">
        <v>17</v>
      </c>
      <c r="I1902" t="s">
        <v>33</v>
      </c>
      <c r="J1902" t="s">
        <v>59</v>
      </c>
      <c r="K1902">
        <v>2024</v>
      </c>
      <c r="L1902" t="s">
        <v>60</v>
      </c>
      <c r="M1902" t="s">
        <v>5912</v>
      </c>
      <c r="N1902" t="s">
        <v>5913</v>
      </c>
      <c r="O1902" t="s">
        <v>5914</v>
      </c>
      <c r="P1902" t="s">
        <v>5891</v>
      </c>
      <c r="Q1902" t="s">
        <v>5915</v>
      </c>
      <c r="R1902">
        <v>125000</v>
      </c>
      <c r="S1902">
        <v>148000</v>
      </c>
      <c r="T1902">
        <v>0.15540000000000001</v>
      </c>
      <c r="U1902" t="s">
        <v>5893</v>
      </c>
      <c r="V1902">
        <v>12</v>
      </c>
      <c r="W1902" s="1">
        <v>44787</v>
      </c>
      <c r="X1902" t="s">
        <v>5894</v>
      </c>
      <c r="Y1902">
        <v>168</v>
      </c>
      <c r="Z1902">
        <v>62</v>
      </c>
      <c r="AA1902">
        <v>271</v>
      </c>
      <c r="AB1902">
        <v>0</v>
      </c>
      <c r="AC1902">
        <v>10</v>
      </c>
      <c r="AD1902">
        <v>0</v>
      </c>
      <c r="AE1902" t="s">
        <v>6029</v>
      </c>
      <c r="AF1902" s="1">
        <v>46203</v>
      </c>
      <c r="AG1902" t="s">
        <v>6489</v>
      </c>
      <c r="AH1902" t="s">
        <v>6027</v>
      </c>
      <c r="AI1902" t="s">
        <v>6028</v>
      </c>
      <c r="AJ1902" t="s">
        <v>6925</v>
      </c>
      <c r="AK1902">
        <v>148000</v>
      </c>
      <c r="AL1902">
        <v>20942</v>
      </c>
      <c r="AM1902">
        <v>127058</v>
      </c>
      <c r="AN1902">
        <v>125000</v>
      </c>
      <c r="AO1902">
        <v>2058</v>
      </c>
      <c r="AP1902">
        <v>1.6199999999999999E-2</v>
      </c>
    </row>
    <row r="1903" spans="1:42" hidden="1" x14ac:dyDescent="0.35">
      <c r="A1903" t="s">
        <v>2779</v>
      </c>
      <c r="B1903" s="1">
        <v>45406</v>
      </c>
      <c r="C1903" t="s">
        <v>649</v>
      </c>
      <c r="D1903" t="s">
        <v>439</v>
      </c>
      <c r="E1903">
        <v>1</v>
      </c>
      <c r="F1903" t="s">
        <v>30</v>
      </c>
      <c r="G1903" t="s">
        <v>16</v>
      </c>
      <c r="H1903" t="s">
        <v>32</v>
      </c>
      <c r="I1903" t="s">
        <v>33</v>
      </c>
      <c r="J1903" t="s">
        <v>44</v>
      </c>
      <c r="K1903">
        <v>2024</v>
      </c>
      <c r="L1903" t="s">
        <v>35</v>
      </c>
      <c r="M1903" t="s">
        <v>5953</v>
      </c>
      <c r="N1903" t="s">
        <v>5949</v>
      </c>
      <c r="O1903" t="s">
        <v>5954</v>
      </c>
      <c r="P1903" t="s">
        <v>5951</v>
      </c>
      <c r="Q1903" t="s">
        <v>5955</v>
      </c>
      <c r="R1903">
        <v>1400</v>
      </c>
      <c r="S1903">
        <v>1900</v>
      </c>
      <c r="T1903">
        <v>0.26319999999999999</v>
      </c>
      <c r="U1903" t="s">
        <v>5940</v>
      </c>
      <c r="V1903">
        <v>12</v>
      </c>
      <c r="W1903" s="1">
        <v>44681</v>
      </c>
      <c r="X1903" t="s">
        <v>5894</v>
      </c>
      <c r="Y1903">
        <v>129</v>
      </c>
      <c r="Z1903">
        <v>73</v>
      </c>
      <c r="AA1903">
        <v>194</v>
      </c>
      <c r="AB1903">
        <v>7</v>
      </c>
      <c r="AC1903">
        <v>10</v>
      </c>
      <c r="AD1903">
        <v>9800</v>
      </c>
      <c r="AE1903" t="s">
        <v>6025</v>
      </c>
      <c r="AF1903" s="1">
        <v>46203</v>
      </c>
      <c r="AG1903" t="s">
        <v>6384</v>
      </c>
      <c r="AH1903" t="s">
        <v>6035</v>
      </c>
      <c r="AI1903" t="s">
        <v>6028</v>
      </c>
      <c r="AJ1903" t="s">
        <v>6924</v>
      </c>
      <c r="AK1903">
        <v>1900</v>
      </c>
      <c r="AL1903">
        <v>165.3</v>
      </c>
      <c r="AM1903">
        <v>1734.7</v>
      </c>
      <c r="AN1903">
        <v>1400</v>
      </c>
      <c r="AO1903">
        <v>334.7</v>
      </c>
      <c r="AP1903">
        <v>0.19289999999999999</v>
      </c>
    </row>
    <row r="1904" spans="1:42" hidden="1" x14ac:dyDescent="0.35">
      <c r="A1904" t="s">
        <v>2780</v>
      </c>
      <c r="B1904" s="1">
        <v>45538</v>
      </c>
      <c r="C1904" t="s">
        <v>185</v>
      </c>
      <c r="D1904" t="s">
        <v>221</v>
      </c>
      <c r="E1904">
        <v>1</v>
      </c>
      <c r="F1904" t="s">
        <v>128</v>
      </c>
      <c r="G1904" t="s">
        <v>16</v>
      </c>
      <c r="H1904" t="s">
        <v>25</v>
      </c>
      <c r="I1904" t="s">
        <v>18</v>
      </c>
      <c r="J1904" t="s">
        <v>109</v>
      </c>
      <c r="K1904">
        <v>2024</v>
      </c>
      <c r="L1904" t="s">
        <v>60</v>
      </c>
      <c r="M1904" t="s">
        <v>5966</v>
      </c>
      <c r="N1904" t="s">
        <v>5967</v>
      </c>
      <c r="O1904" t="s">
        <v>5968</v>
      </c>
      <c r="P1904" t="s">
        <v>5899</v>
      </c>
      <c r="Q1904" t="s">
        <v>5969</v>
      </c>
      <c r="R1904">
        <v>11500</v>
      </c>
      <c r="S1904">
        <v>14500</v>
      </c>
      <c r="T1904">
        <v>0.2069</v>
      </c>
      <c r="U1904" t="s">
        <v>5901</v>
      </c>
      <c r="V1904">
        <v>12</v>
      </c>
      <c r="W1904" s="1">
        <v>44903</v>
      </c>
      <c r="X1904" t="s">
        <v>5894</v>
      </c>
      <c r="Y1904">
        <v>217</v>
      </c>
      <c r="Z1904">
        <v>53</v>
      </c>
      <c r="AA1904">
        <v>253</v>
      </c>
      <c r="AB1904">
        <v>61</v>
      </c>
      <c r="AC1904">
        <v>10</v>
      </c>
      <c r="AD1904">
        <v>701500</v>
      </c>
      <c r="AE1904" t="s">
        <v>6025</v>
      </c>
      <c r="AF1904" s="1">
        <v>46203</v>
      </c>
      <c r="AG1904" t="s">
        <v>6111</v>
      </c>
      <c r="AH1904" t="s">
        <v>6027</v>
      </c>
      <c r="AI1904" t="s">
        <v>6028</v>
      </c>
      <c r="AJ1904" t="s">
        <v>6925</v>
      </c>
      <c r="AK1904">
        <v>14500</v>
      </c>
      <c r="AL1904">
        <v>1367.35</v>
      </c>
      <c r="AM1904">
        <v>13132.65</v>
      </c>
      <c r="AN1904">
        <v>11500</v>
      </c>
      <c r="AO1904">
        <v>1632.65</v>
      </c>
      <c r="AP1904">
        <v>0.12429999999999999</v>
      </c>
    </row>
    <row r="1905" spans="1:42" hidden="1" x14ac:dyDescent="0.35">
      <c r="A1905" t="s">
        <v>2781</v>
      </c>
      <c r="B1905" s="1">
        <v>45549</v>
      </c>
      <c r="C1905" t="s">
        <v>2782</v>
      </c>
      <c r="D1905" t="s">
        <v>105</v>
      </c>
      <c r="E1905">
        <v>2</v>
      </c>
      <c r="F1905" t="s">
        <v>48</v>
      </c>
      <c r="G1905" t="s">
        <v>16</v>
      </c>
      <c r="H1905" t="s">
        <v>32</v>
      </c>
      <c r="I1905" t="s">
        <v>26</v>
      </c>
      <c r="J1905" t="s">
        <v>109</v>
      </c>
      <c r="K1905">
        <v>2024</v>
      </c>
      <c r="L1905" t="s">
        <v>60</v>
      </c>
      <c r="M1905" t="s">
        <v>5916</v>
      </c>
      <c r="N1905" t="s">
        <v>5913</v>
      </c>
      <c r="O1905" t="s">
        <v>5917</v>
      </c>
      <c r="P1905" t="s">
        <v>5918</v>
      </c>
      <c r="Q1905" t="s">
        <v>5919</v>
      </c>
      <c r="R1905">
        <v>63000</v>
      </c>
      <c r="S1905">
        <v>76000</v>
      </c>
      <c r="T1905">
        <v>0.1711</v>
      </c>
      <c r="U1905" t="s">
        <v>5920</v>
      </c>
      <c r="V1905">
        <v>12</v>
      </c>
      <c r="W1905" s="1">
        <v>44617</v>
      </c>
      <c r="X1905" t="s">
        <v>5894</v>
      </c>
      <c r="Y1905">
        <v>252</v>
      </c>
      <c r="Z1905">
        <v>75</v>
      </c>
      <c r="AA1905">
        <v>289</v>
      </c>
      <c r="AB1905">
        <v>48</v>
      </c>
      <c r="AC1905">
        <v>10</v>
      </c>
      <c r="AD1905">
        <v>3024000</v>
      </c>
      <c r="AE1905" t="s">
        <v>6025</v>
      </c>
      <c r="AF1905" s="1">
        <v>46203</v>
      </c>
      <c r="AG1905" t="s">
        <v>6830</v>
      </c>
      <c r="AH1905" t="s">
        <v>6035</v>
      </c>
      <c r="AI1905" t="s">
        <v>6028</v>
      </c>
      <c r="AJ1905" t="s">
        <v>6925</v>
      </c>
      <c r="AK1905">
        <v>152000</v>
      </c>
      <c r="AL1905">
        <v>14455.2</v>
      </c>
      <c r="AM1905">
        <v>137544.79999999999</v>
      </c>
      <c r="AN1905">
        <v>126000</v>
      </c>
      <c r="AO1905">
        <v>11544.8</v>
      </c>
      <c r="AP1905">
        <v>8.3900000000000002E-2</v>
      </c>
    </row>
    <row r="1906" spans="1:42" hidden="1" x14ac:dyDescent="0.35">
      <c r="A1906" t="s">
        <v>2783</v>
      </c>
      <c r="B1906" s="1">
        <v>45442</v>
      </c>
      <c r="C1906" t="s">
        <v>231</v>
      </c>
      <c r="D1906" t="s">
        <v>221</v>
      </c>
      <c r="E1906">
        <v>2</v>
      </c>
      <c r="F1906" t="s">
        <v>66</v>
      </c>
      <c r="G1906" t="s">
        <v>16</v>
      </c>
      <c r="H1906" t="s">
        <v>25</v>
      </c>
      <c r="I1906" t="s">
        <v>26</v>
      </c>
      <c r="J1906" t="s">
        <v>75</v>
      </c>
      <c r="K1906">
        <v>2024</v>
      </c>
      <c r="L1906" t="s">
        <v>35</v>
      </c>
      <c r="M1906" t="s">
        <v>5966</v>
      </c>
      <c r="N1906" t="s">
        <v>5967</v>
      </c>
      <c r="O1906" t="s">
        <v>5968</v>
      </c>
      <c r="P1906" t="s">
        <v>5899</v>
      </c>
      <c r="Q1906" t="s">
        <v>5969</v>
      </c>
      <c r="R1906">
        <v>11500</v>
      </c>
      <c r="S1906">
        <v>14500</v>
      </c>
      <c r="T1906">
        <v>0.2069</v>
      </c>
      <c r="U1906" t="s">
        <v>5901</v>
      </c>
      <c r="V1906">
        <v>12</v>
      </c>
      <c r="W1906" s="1">
        <v>44903</v>
      </c>
      <c r="X1906" t="s">
        <v>5894</v>
      </c>
      <c r="Y1906">
        <v>217</v>
      </c>
      <c r="Z1906">
        <v>53</v>
      </c>
      <c r="AA1906">
        <v>253</v>
      </c>
      <c r="AB1906">
        <v>61</v>
      </c>
      <c r="AC1906">
        <v>10</v>
      </c>
      <c r="AD1906">
        <v>701500</v>
      </c>
      <c r="AE1906" t="s">
        <v>6025</v>
      </c>
      <c r="AF1906" s="1">
        <v>46203</v>
      </c>
      <c r="AG1906" t="s">
        <v>6139</v>
      </c>
      <c r="AH1906" t="s">
        <v>6027</v>
      </c>
      <c r="AI1906" t="s">
        <v>6028</v>
      </c>
      <c r="AJ1906" t="s">
        <v>6924</v>
      </c>
      <c r="AK1906">
        <v>29000</v>
      </c>
      <c r="AL1906">
        <v>3169.7</v>
      </c>
      <c r="AM1906">
        <v>25830.3</v>
      </c>
      <c r="AN1906">
        <v>23000</v>
      </c>
      <c r="AO1906">
        <v>2830.3</v>
      </c>
      <c r="AP1906">
        <v>0.1096</v>
      </c>
    </row>
    <row r="1907" spans="1:42" hidden="1" x14ac:dyDescent="0.35">
      <c r="A1907" t="s">
        <v>2784</v>
      </c>
      <c r="B1907" s="1">
        <v>45353</v>
      </c>
      <c r="C1907" t="s">
        <v>136</v>
      </c>
      <c r="D1907" t="s">
        <v>180</v>
      </c>
      <c r="E1907">
        <v>2</v>
      </c>
      <c r="F1907" t="s">
        <v>30</v>
      </c>
      <c r="G1907" t="s">
        <v>31</v>
      </c>
      <c r="H1907" t="s">
        <v>25</v>
      </c>
      <c r="I1907" t="s">
        <v>43</v>
      </c>
      <c r="J1907" t="s">
        <v>39</v>
      </c>
      <c r="K1907">
        <v>2024</v>
      </c>
      <c r="L1907" t="s">
        <v>20</v>
      </c>
      <c r="M1907" t="s">
        <v>5956</v>
      </c>
      <c r="N1907" t="s">
        <v>5949</v>
      </c>
      <c r="O1907" t="s">
        <v>5957</v>
      </c>
      <c r="P1907" t="s">
        <v>5958</v>
      </c>
      <c r="Q1907" t="s">
        <v>5959</v>
      </c>
      <c r="R1907">
        <v>3100</v>
      </c>
      <c r="S1907">
        <v>4200</v>
      </c>
      <c r="T1907">
        <v>0.26190000000000002</v>
      </c>
      <c r="U1907" t="s">
        <v>5909</v>
      </c>
      <c r="V1907">
        <v>12</v>
      </c>
      <c r="W1907" s="1">
        <v>45029</v>
      </c>
      <c r="X1907" t="s">
        <v>5894</v>
      </c>
      <c r="Y1907">
        <v>165</v>
      </c>
      <c r="Z1907">
        <v>119</v>
      </c>
      <c r="AA1907">
        <v>218</v>
      </c>
      <c r="AB1907">
        <v>22</v>
      </c>
      <c r="AC1907">
        <v>10</v>
      </c>
      <c r="AD1907">
        <v>68200</v>
      </c>
      <c r="AE1907" t="s">
        <v>6025</v>
      </c>
      <c r="AF1907" s="1">
        <v>46203</v>
      </c>
      <c r="AG1907" t="s">
        <v>6063</v>
      </c>
      <c r="AH1907" t="s">
        <v>6027</v>
      </c>
      <c r="AI1907" t="s">
        <v>6028</v>
      </c>
      <c r="AJ1907" t="s">
        <v>6924</v>
      </c>
      <c r="AK1907">
        <v>8400</v>
      </c>
      <c r="AL1907">
        <v>423.36</v>
      </c>
      <c r="AM1907">
        <v>7976.64</v>
      </c>
      <c r="AN1907">
        <v>6200</v>
      </c>
      <c r="AO1907">
        <v>1776.64</v>
      </c>
      <c r="AP1907">
        <v>0.22270000000000001</v>
      </c>
    </row>
    <row r="1908" spans="1:42" x14ac:dyDescent="0.35">
      <c r="A1908" t="s">
        <v>2785</v>
      </c>
      <c r="B1908" s="1">
        <v>45459</v>
      </c>
      <c r="C1908" t="s">
        <v>1692</v>
      </c>
      <c r="D1908" t="s">
        <v>195</v>
      </c>
      <c r="E1908">
        <v>1</v>
      </c>
      <c r="F1908" t="s">
        <v>30</v>
      </c>
      <c r="G1908" t="s">
        <v>31</v>
      </c>
      <c r="H1908" t="s">
        <v>25</v>
      </c>
      <c r="I1908" t="s">
        <v>43</v>
      </c>
      <c r="J1908" t="s">
        <v>34</v>
      </c>
      <c r="K1908">
        <v>2024</v>
      </c>
      <c r="L1908" t="s">
        <v>35</v>
      </c>
      <c r="M1908" t="s">
        <v>5912</v>
      </c>
      <c r="N1908" t="s">
        <v>5913</v>
      </c>
      <c r="O1908" t="s">
        <v>5914</v>
      </c>
      <c r="P1908" t="s">
        <v>5891</v>
      </c>
      <c r="Q1908" t="s">
        <v>5915</v>
      </c>
      <c r="R1908">
        <v>125000</v>
      </c>
      <c r="S1908">
        <v>148000</v>
      </c>
      <c r="T1908">
        <v>0.15540000000000001</v>
      </c>
      <c r="U1908" t="s">
        <v>5893</v>
      </c>
      <c r="V1908">
        <v>12</v>
      </c>
      <c r="W1908" s="1">
        <v>44787</v>
      </c>
      <c r="X1908" t="s">
        <v>5894</v>
      </c>
      <c r="Y1908">
        <v>168</v>
      </c>
      <c r="Z1908">
        <v>62</v>
      </c>
      <c r="AA1908">
        <v>271</v>
      </c>
      <c r="AB1908">
        <v>0</v>
      </c>
      <c r="AC1908">
        <v>10</v>
      </c>
      <c r="AD1908">
        <v>0</v>
      </c>
      <c r="AE1908" t="s">
        <v>6029</v>
      </c>
      <c r="AF1908" s="1">
        <v>46203</v>
      </c>
      <c r="AG1908" t="s">
        <v>6623</v>
      </c>
      <c r="AH1908" t="s">
        <v>6027</v>
      </c>
      <c r="AI1908" t="s">
        <v>6028</v>
      </c>
      <c r="AJ1908" t="s">
        <v>6924</v>
      </c>
      <c r="AK1908">
        <v>148000</v>
      </c>
      <c r="AL1908">
        <v>20882.8</v>
      </c>
      <c r="AM1908">
        <v>127117.2</v>
      </c>
      <c r="AN1908">
        <v>125000</v>
      </c>
      <c r="AO1908">
        <v>2117.1999999999998</v>
      </c>
      <c r="AP1908">
        <v>1.67E-2</v>
      </c>
    </row>
    <row r="1909" spans="1:42" hidden="1" x14ac:dyDescent="0.35">
      <c r="A1909" t="s">
        <v>2786</v>
      </c>
      <c r="B1909" s="1">
        <v>45513</v>
      </c>
      <c r="C1909" t="s">
        <v>1171</v>
      </c>
      <c r="D1909" t="s">
        <v>208</v>
      </c>
      <c r="E1909">
        <v>2</v>
      </c>
      <c r="F1909" t="s">
        <v>24</v>
      </c>
      <c r="G1909" t="s">
        <v>16</v>
      </c>
      <c r="H1909" t="s">
        <v>25</v>
      </c>
      <c r="I1909" t="s">
        <v>33</v>
      </c>
      <c r="J1909" t="s">
        <v>59</v>
      </c>
      <c r="K1909">
        <v>2024</v>
      </c>
      <c r="L1909" t="s">
        <v>60</v>
      </c>
      <c r="M1909" t="s">
        <v>5910</v>
      </c>
      <c r="N1909" t="s">
        <v>5889</v>
      </c>
      <c r="O1909" t="s">
        <v>5898</v>
      </c>
      <c r="P1909" t="s">
        <v>5907</v>
      </c>
      <c r="Q1909" t="s">
        <v>5911</v>
      </c>
      <c r="R1909">
        <v>10500</v>
      </c>
      <c r="S1909">
        <v>13000</v>
      </c>
      <c r="T1909">
        <v>0.1923</v>
      </c>
      <c r="U1909" t="s">
        <v>5909</v>
      </c>
      <c r="V1909">
        <v>12</v>
      </c>
      <c r="W1909" s="1">
        <v>45395</v>
      </c>
      <c r="X1909" t="s">
        <v>5894</v>
      </c>
      <c r="Y1909">
        <v>256</v>
      </c>
      <c r="Z1909">
        <v>119</v>
      </c>
      <c r="AA1909">
        <v>288</v>
      </c>
      <c r="AB1909">
        <v>32</v>
      </c>
      <c r="AC1909">
        <v>10</v>
      </c>
      <c r="AD1909">
        <v>336000</v>
      </c>
      <c r="AE1909" t="s">
        <v>6025</v>
      </c>
      <c r="AF1909" s="1">
        <v>46203</v>
      </c>
      <c r="AG1909" t="s">
        <v>6558</v>
      </c>
      <c r="AH1909" t="s">
        <v>6027</v>
      </c>
      <c r="AI1909" t="s">
        <v>6028</v>
      </c>
      <c r="AJ1909" t="s">
        <v>6925</v>
      </c>
      <c r="AK1909">
        <v>26000</v>
      </c>
      <c r="AL1909">
        <v>2724.8</v>
      </c>
      <c r="AM1909">
        <v>23275.200000000001</v>
      </c>
      <c r="AN1909">
        <v>21000</v>
      </c>
      <c r="AO1909">
        <v>2275.1999999999998</v>
      </c>
      <c r="AP1909">
        <v>9.7799999999999998E-2</v>
      </c>
    </row>
    <row r="1910" spans="1:42" hidden="1" x14ac:dyDescent="0.35">
      <c r="A1910" t="s">
        <v>2787</v>
      </c>
      <c r="B1910" s="1">
        <v>45401</v>
      </c>
      <c r="C1910" t="s">
        <v>1366</v>
      </c>
      <c r="D1910" t="s">
        <v>14</v>
      </c>
      <c r="E1910">
        <v>1</v>
      </c>
      <c r="F1910" t="s">
        <v>24</v>
      </c>
      <c r="G1910" t="s">
        <v>96</v>
      </c>
      <c r="H1910" t="s">
        <v>25</v>
      </c>
      <c r="I1910" t="s">
        <v>33</v>
      </c>
      <c r="J1910" t="s">
        <v>44</v>
      </c>
      <c r="K1910">
        <v>2024</v>
      </c>
      <c r="L1910" t="s">
        <v>35</v>
      </c>
      <c r="M1910" t="s">
        <v>5934</v>
      </c>
      <c r="N1910" t="s">
        <v>5931</v>
      </c>
      <c r="O1910" t="s">
        <v>5932</v>
      </c>
      <c r="P1910" t="s">
        <v>5891</v>
      </c>
      <c r="Q1910" t="s">
        <v>5935</v>
      </c>
      <c r="R1910">
        <v>10800</v>
      </c>
      <c r="S1910">
        <v>13500</v>
      </c>
      <c r="T1910">
        <v>0.2</v>
      </c>
      <c r="U1910" t="s">
        <v>5893</v>
      </c>
      <c r="V1910">
        <v>12</v>
      </c>
      <c r="W1910" s="1">
        <v>44567</v>
      </c>
      <c r="X1910" t="s">
        <v>5894</v>
      </c>
      <c r="Y1910">
        <v>169</v>
      </c>
      <c r="Z1910">
        <v>68</v>
      </c>
      <c r="AA1910">
        <v>202</v>
      </c>
      <c r="AB1910">
        <v>85</v>
      </c>
      <c r="AC1910">
        <v>10</v>
      </c>
      <c r="AD1910">
        <v>918000</v>
      </c>
      <c r="AE1910" t="s">
        <v>6025</v>
      </c>
      <c r="AF1910" s="1">
        <v>46203</v>
      </c>
      <c r="AG1910" t="s">
        <v>6504</v>
      </c>
      <c r="AH1910" t="s">
        <v>6027</v>
      </c>
      <c r="AI1910" t="s">
        <v>6028</v>
      </c>
      <c r="AJ1910" t="s">
        <v>6924</v>
      </c>
      <c r="AK1910">
        <v>13500</v>
      </c>
      <c r="AL1910">
        <v>29.7</v>
      </c>
      <c r="AM1910">
        <v>13470.3</v>
      </c>
      <c r="AN1910">
        <v>10800</v>
      </c>
      <c r="AO1910">
        <v>2670.3</v>
      </c>
      <c r="AP1910">
        <v>0.19819999999999999</v>
      </c>
    </row>
    <row r="1911" spans="1:42" hidden="1" x14ac:dyDescent="0.35">
      <c r="A1911" t="s">
        <v>2788</v>
      </c>
      <c r="B1911" s="1">
        <v>45652</v>
      </c>
      <c r="C1911" t="s">
        <v>132</v>
      </c>
      <c r="D1911" t="s">
        <v>208</v>
      </c>
      <c r="E1911">
        <v>1</v>
      </c>
      <c r="F1911" t="s">
        <v>24</v>
      </c>
      <c r="G1911" t="s">
        <v>16</v>
      </c>
      <c r="H1911" t="s">
        <v>17</v>
      </c>
      <c r="I1911" t="s">
        <v>33</v>
      </c>
      <c r="J1911" t="s">
        <v>155</v>
      </c>
      <c r="K1911">
        <v>2024</v>
      </c>
      <c r="L1911" t="s">
        <v>51</v>
      </c>
      <c r="M1911" t="s">
        <v>5910</v>
      </c>
      <c r="N1911" t="s">
        <v>5889</v>
      </c>
      <c r="O1911" t="s">
        <v>5898</v>
      </c>
      <c r="P1911" t="s">
        <v>5907</v>
      </c>
      <c r="Q1911" t="s">
        <v>5911</v>
      </c>
      <c r="R1911">
        <v>10500</v>
      </c>
      <c r="S1911">
        <v>13000</v>
      </c>
      <c r="T1911">
        <v>0.1923</v>
      </c>
      <c r="U1911" t="s">
        <v>5909</v>
      </c>
      <c r="V1911">
        <v>12</v>
      </c>
      <c r="W1911" s="1">
        <v>45395</v>
      </c>
      <c r="X1911" t="s">
        <v>5894</v>
      </c>
      <c r="Y1911">
        <v>256</v>
      </c>
      <c r="Z1911">
        <v>119</v>
      </c>
      <c r="AA1911">
        <v>288</v>
      </c>
      <c r="AB1911">
        <v>32</v>
      </c>
      <c r="AC1911">
        <v>10</v>
      </c>
      <c r="AD1911">
        <v>336000</v>
      </c>
      <c r="AE1911" t="s">
        <v>6025</v>
      </c>
      <c r="AF1911" s="1">
        <v>46203</v>
      </c>
      <c r="AG1911" t="s">
        <v>6081</v>
      </c>
      <c r="AH1911" t="s">
        <v>6035</v>
      </c>
      <c r="AI1911" t="s">
        <v>6028</v>
      </c>
      <c r="AJ1911" t="s">
        <v>6925</v>
      </c>
      <c r="AK1911">
        <v>13000</v>
      </c>
      <c r="AL1911">
        <v>241.8</v>
      </c>
      <c r="AM1911">
        <v>12758.2</v>
      </c>
      <c r="AN1911">
        <v>10500</v>
      </c>
      <c r="AO1911">
        <v>2258.1999999999998</v>
      </c>
      <c r="AP1911">
        <v>0.17699999999999999</v>
      </c>
    </row>
    <row r="1912" spans="1:42" hidden="1" x14ac:dyDescent="0.35">
      <c r="A1912" t="s">
        <v>2789</v>
      </c>
      <c r="B1912" s="1">
        <v>45314</v>
      </c>
      <c r="C1912" t="s">
        <v>1355</v>
      </c>
      <c r="D1912" t="s">
        <v>180</v>
      </c>
      <c r="E1912">
        <v>3</v>
      </c>
      <c r="F1912" t="s">
        <v>128</v>
      </c>
      <c r="G1912" t="s">
        <v>31</v>
      </c>
      <c r="H1912" t="s">
        <v>25</v>
      </c>
      <c r="I1912" t="s">
        <v>43</v>
      </c>
      <c r="J1912" t="s">
        <v>112</v>
      </c>
      <c r="K1912">
        <v>2024</v>
      </c>
      <c r="L1912" t="s">
        <v>20</v>
      </c>
      <c r="M1912" t="s">
        <v>5956</v>
      </c>
      <c r="N1912" t="s">
        <v>5949</v>
      </c>
      <c r="O1912" t="s">
        <v>5957</v>
      </c>
      <c r="P1912" t="s">
        <v>5958</v>
      </c>
      <c r="Q1912" t="s">
        <v>5959</v>
      </c>
      <c r="R1912">
        <v>3100</v>
      </c>
      <c r="S1912">
        <v>4200</v>
      </c>
      <c r="T1912">
        <v>0.26190000000000002</v>
      </c>
      <c r="U1912" t="s">
        <v>5909</v>
      </c>
      <c r="V1912">
        <v>12</v>
      </c>
      <c r="W1912" s="1">
        <v>45029</v>
      </c>
      <c r="X1912" t="s">
        <v>5894</v>
      </c>
      <c r="Y1912">
        <v>165</v>
      </c>
      <c r="Z1912">
        <v>119</v>
      </c>
      <c r="AA1912">
        <v>218</v>
      </c>
      <c r="AB1912">
        <v>22</v>
      </c>
      <c r="AC1912">
        <v>10</v>
      </c>
      <c r="AD1912">
        <v>68200</v>
      </c>
      <c r="AE1912" t="s">
        <v>6025</v>
      </c>
      <c r="AF1912" s="1">
        <v>46203</v>
      </c>
      <c r="AG1912" t="s">
        <v>6320</v>
      </c>
      <c r="AH1912" t="s">
        <v>6027</v>
      </c>
      <c r="AI1912" t="s">
        <v>6028</v>
      </c>
      <c r="AJ1912" t="s">
        <v>6924</v>
      </c>
      <c r="AK1912">
        <v>12600</v>
      </c>
      <c r="AL1912">
        <v>819</v>
      </c>
      <c r="AM1912">
        <v>11781</v>
      </c>
      <c r="AN1912">
        <v>9300</v>
      </c>
      <c r="AO1912">
        <v>2481</v>
      </c>
      <c r="AP1912">
        <v>0.21060000000000001</v>
      </c>
    </row>
    <row r="1913" spans="1:42" hidden="1" x14ac:dyDescent="0.35">
      <c r="A1913" t="s">
        <v>2790</v>
      </c>
      <c r="B1913" s="1">
        <v>45652</v>
      </c>
      <c r="C1913" t="s">
        <v>46</v>
      </c>
      <c r="D1913" t="s">
        <v>47</v>
      </c>
      <c r="E1913">
        <v>1</v>
      </c>
      <c r="F1913" t="s">
        <v>30</v>
      </c>
      <c r="G1913" t="s">
        <v>16</v>
      </c>
      <c r="H1913" t="s">
        <v>32</v>
      </c>
      <c r="I1913" t="s">
        <v>18</v>
      </c>
      <c r="J1913" t="s">
        <v>155</v>
      </c>
      <c r="K1913">
        <v>2024</v>
      </c>
      <c r="L1913" t="s">
        <v>51</v>
      </c>
      <c r="M1913" t="s">
        <v>5995</v>
      </c>
      <c r="N1913" t="s">
        <v>5989</v>
      </c>
      <c r="O1913" t="s">
        <v>5996</v>
      </c>
      <c r="P1913" t="s">
        <v>5997</v>
      </c>
      <c r="Q1913" t="s">
        <v>5998</v>
      </c>
      <c r="R1913">
        <v>280</v>
      </c>
      <c r="S1913">
        <v>450</v>
      </c>
      <c r="T1913">
        <v>0.37780000000000002</v>
      </c>
      <c r="U1913" t="s">
        <v>5909</v>
      </c>
      <c r="V1913">
        <v>6</v>
      </c>
      <c r="W1913" s="1">
        <v>45144</v>
      </c>
      <c r="X1913" t="s">
        <v>5894</v>
      </c>
      <c r="Y1913">
        <v>217</v>
      </c>
      <c r="Z1913">
        <v>86</v>
      </c>
      <c r="AA1913">
        <v>212</v>
      </c>
      <c r="AB1913">
        <v>73</v>
      </c>
      <c r="AC1913">
        <v>10</v>
      </c>
      <c r="AD1913">
        <v>20440</v>
      </c>
      <c r="AE1913" t="s">
        <v>6025</v>
      </c>
      <c r="AF1913" s="1">
        <v>46203</v>
      </c>
      <c r="AG1913" t="s">
        <v>6067</v>
      </c>
      <c r="AH1913" t="s">
        <v>6035</v>
      </c>
      <c r="AI1913" t="s">
        <v>6028</v>
      </c>
      <c r="AJ1913" t="s">
        <v>6925</v>
      </c>
      <c r="AK1913">
        <v>450</v>
      </c>
      <c r="AL1913">
        <v>61.7</v>
      </c>
      <c r="AM1913">
        <v>388.3</v>
      </c>
      <c r="AN1913">
        <v>280</v>
      </c>
      <c r="AO1913">
        <v>108.3</v>
      </c>
      <c r="AP1913">
        <v>0.27889999999999998</v>
      </c>
    </row>
    <row r="1914" spans="1:42" hidden="1" x14ac:dyDescent="0.35">
      <c r="A1914" t="s">
        <v>2791</v>
      </c>
      <c r="B1914" s="1">
        <v>45350</v>
      </c>
      <c r="C1914" t="s">
        <v>437</v>
      </c>
      <c r="D1914" t="s">
        <v>188</v>
      </c>
      <c r="E1914">
        <v>1</v>
      </c>
      <c r="F1914" t="s">
        <v>66</v>
      </c>
      <c r="G1914" t="s">
        <v>16</v>
      </c>
      <c r="H1914" t="s">
        <v>25</v>
      </c>
      <c r="I1914" t="s">
        <v>18</v>
      </c>
      <c r="J1914" t="s">
        <v>19</v>
      </c>
      <c r="K1914">
        <v>2024</v>
      </c>
      <c r="L1914" t="s">
        <v>20</v>
      </c>
      <c r="M1914" t="s">
        <v>5936</v>
      </c>
      <c r="N1914" t="s">
        <v>5931</v>
      </c>
      <c r="O1914" t="s">
        <v>5937</v>
      </c>
      <c r="P1914" t="s">
        <v>5938</v>
      </c>
      <c r="Q1914" t="s">
        <v>5939</v>
      </c>
      <c r="R1914">
        <v>3400</v>
      </c>
      <c r="S1914">
        <v>4500</v>
      </c>
      <c r="T1914">
        <v>0.24440000000000001</v>
      </c>
      <c r="U1914" t="s">
        <v>5940</v>
      </c>
      <c r="V1914">
        <v>6</v>
      </c>
      <c r="W1914" s="1">
        <v>45061</v>
      </c>
      <c r="X1914" t="s">
        <v>5894</v>
      </c>
      <c r="Y1914">
        <v>200</v>
      </c>
      <c r="Z1914">
        <v>91</v>
      </c>
      <c r="AA1914">
        <v>223</v>
      </c>
      <c r="AB1914">
        <v>18</v>
      </c>
      <c r="AC1914">
        <v>10</v>
      </c>
      <c r="AD1914">
        <v>61200</v>
      </c>
      <c r="AE1914" t="s">
        <v>6025</v>
      </c>
      <c r="AF1914" s="1">
        <v>46203</v>
      </c>
      <c r="AG1914" t="s">
        <v>6057</v>
      </c>
      <c r="AH1914" t="s">
        <v>6035</v>
      </c>
      <c r="AI1914" t="s">
        <v>6028</v>
      </c>
      <c r="AJ1914" t="s">
        <v>6924</v>
      </c>
      <c r="AK1914">
        <v>4500</v>
      </c>
      <c r="AL1914">
        <v>422.55</v>
      </c>
      <c r="AM1914">
        <v>4077.45</v>
      </c>
      <c r="AN1914">
        <v>3400</v>
      </c>
      <c r="AO1914">
        <v>677.45</v>
      </c>
      <c r="AP1914">
        <v>0.1661</v>
      </c>
    </row>
    <row r="1915" spans="1:42" hidden="1" x14ac:dyDescent="0.35">
      <c r="A1915" t="s">
        <v>2792</v>
      </c>
      <c r="B1915" s="1">
        <v>45425</v>
      </c>
      <c r="C1915" t="s">
        <v>566</v>
      </c>
      <c r="D1915" t="s">
        <v>87</v>
      </c>
      <c r="E1915">
        <v>2</v>
      </c>
      <c r="F1915" t="s">
        <v>48</v>
      </c>
      <c r="G1915" t="s">
        <v>16</v>
      </c>
      <c r="H1915" t="s">
        <v>32</v>
      </c>
      <c r="I1915" t="s">
        <v>18</v>
      </c>
      <c r="J1915" t="s">
        <v>75</v>
      </c>
      <c r="K1915">
        <v>2024</v>
      </c>
      <c r="L1915" t="s">
        <v>35</v>
      </c>
      <c r="M1915" t="s">
        <v>5924</v>
      </c>
      <c r="N1915" t="s">
        <v>5913</v>
      </c>
      <c r="O1915" t="s">
        <v>5917</v>
      </c>
      <c r="P1915" t="s">
        <v>5925</v>
      </c>
      <c r="Q1915" t="s">
        <v>5926</v>
      </c>
      <c r="R1915">
        <v>46000</v>
      </c>
      <c r="S1915">
        <v>56000</v>
      </c>
      <c r="T1915">
        <v>0.17860000000000001</v>
      </c>
      <c r="U1915" t="s">
        <v>5920</v>
      </c>
      <c r="V1915">
        <v>12</v>
      </c>
      <c r="W1915" s="1">
        <v>44847</v>
      </c>
      <c r="X1915" t="s">
        <v>5894</v>
      </c>
      <c r="Y1915">
        <v>224</v>
      </c>
      <c r="Z1915">
        <v>96</v>
      </c>
      <c r="AA1915">
        <v>304</v>
      </c>
      <c r="AB1915">
        <v>54</v>
      </c>
      <c r="AC1915">
        <v>10</v>
      </c>
      <c r="AD1915">
        <v>2484000</v>
      </c>
      <c r="AE1915" t="s">
        <v>6025</v>
      </c>
      <c r="AF1915" s="1">
        <v>46203</v>
      </c>
      <c r="AG1915" t="s">
        <v>6341</v>
      </c>
      <c r="AH1915" t="s">
        <v>6027</v>
      </c>
      <c r="AI1915" t="s">
        <v>6028</v>
      </c>
      <c r="AJ1915" t="s">
        <v>6924</v>
      </c>
      <c r="AK1915">
        <v>112000</v>
      </c>
      <c r="AL1915">
        <v>8803.2000000000007</v>
      </c>
      <c r="AM1915">
        <v>103196.8</v>
      </c>
      <c r="AN1915">
        <v>92000</v>
      </c>
      <c r="AO1915">
        <v>11196.8</v>
      </c>
      <c r="AP1915">
        <v>0.1085</v>
      </c>
    </row>
    <row r="1916" spans="1:42" hidden="1" x14ac:dyDescent="0.35">
      <c r="A1916" t="s">
        <v>2793</v>
      </c>
      <c r="B1916" s="1">
        <v>45645</v>
      </c>
      <c r="C1916" t="s">
        <v>1584</v>
      </c>
      <c r="D1916" t="s">
        <v>115</v>
      </c>
      <c r="E1916">
        <v>1</v>
      </c>
      <c r="F1916" t="s">
        <v>24</v>
      </c>
      <c r="G1916" t="s">
        <v>96</v>
      </c>
      <c r="H1916" t="s">
        <v>32</v>
      </c>
      <c r="I1916" t="s">
        <v>43</v>
      </c>
      <c r="J1916" t="s">
        <v>155</v>
      </c>
      <c r="K1916">
        <v>2024</v>
      </c>
      <c r="L1916" t="s">
        <v>51</v>
      </c>
      <c r="M1916" t="s">
        <v>5988</v>
      </c>
      <c r="N1916" t="s">
        <v>5989</v>
      </c>
      <c r="O1916" t="s">
        <v>5990</v>
      </c>
      <c r="P1916" t="s">
        <v>5907</v>
      </c>
      <c r="Q1916" t="s">
        <v>5991</v>
      </c>
      <c r="R1916">
        <v>1600</v>
      </c>
      <c r="S1916">
        <v>2200</v>
      </c>
      <c r="T1916">
        <v>0.2727</v>
      </c>
      <c r="U1916" t="s">
        <v>5909</v>
      </c>
      <c r="V1916">
        <v>6</v>
      </c>
      <c r="W1916" s="1">
        <v>45040</v>
      </c>
      <c r="X1916" t="s">
        <v>5894</v>
      </c>
      <c r="Y1916">
        <v>84</v>
      </c>
      <c r="Z1916">
        <v>117</v>
      </c>
      <c r="AA1916">
        <v>174</v>
      </c>
      <c r="AB1916">
        <v>47</v>
      </c>
      <c r="AC1916">
        <v>10</v>
      </c>
      <c r="AD1916">
        <v>75200</v>
      </c>
      <c r="AE1916" t="s">
        <v>6025</v>
      </c>
      <c r="AF1916" s="1">
        <v>46203</v>
      </c>
      <c r="AG1916" t="s">
        <v>6594</v>
      </c>
      <c r="AH1916" t="s">
        <v>6027</v>
      </c>
      <c r="AI1916" t="s">
        <v>6028</v>
      </c>
      <c r="AJ1916" t="s">
        <v>6925</v>
      </c>
      <c r="AK1916">
        <v>2200</v>
      </c>
      <c r="AL1916">
        <v>283.8</v>
      </c>
      <c r="AM1916">
        <v>1916.2</v>
      </c>
      <c r="AN1916">
        <v>1600</v>
      </c>
      <c r="AO1916">
        <v>316.2</v>
      </c>
      <c r="AP1916">
        <v>0.16500000000000001</v>
      </c>
    </row>
    <row r="1917" spans="1:42" hidden="1" x14ac:dyDescent="0.35">
      <c r="A1917" t="s">
        <v>2794</v>
      </c>
      <c r="B1917" s="1">
        <v>45308</v>
      </c>
      <c r="C1917" t="s">
        <v>973</v>
      </c>
      <c r="D1917" t="s">
        <v>29</v>
      </c>
      <c r="E1917">
        <v>1</v>
      </c>
      <c r="F1917" t="s">
        <v>24</v>
      </c>
      <c r="G1917" t="s">
        <v>16</v>
      </c>
      <c r="H1917" t="s">
        <v>32</v>
      </c>
      <c r="I1917" t="s">
        <v>33</v>
      </c>
      <c r="J1917" t="s">
        <v>112</v>
      </c>
      <c r="K1917">
        <v>2024</v>
      </c>
      <c r="L1917" t="s">
        <v>20</v>
      </c>
      <c r="M1917" t="s">
        <v>5985</v>
      </c>
      <c r="N1917" t="s">
        <v>5974</v>
      </c>
      <c r="O1917" t="s">
        <v>5986</v>
      </c>
      <c r="P1917" t="s">
        <v>5979</v>
      </c>
      <c r="Q1917" t="s">
        <v>5987</v>
      </c>
      <c r="R1917">
        <v>500</v>
      </c>
      <c r="S1917">
        <v>750</v>
      </c>
      <c r="T1917">
        <v>0.33329999999999999</v>
      </c>
      <c r="U1917" t="s">
        <v>5920</v>
      </c>
      <c r="V1917">
        <v>24</v>
      </c>
      <c r="W1917" s="1">
        <v>45007</v>
      </c>
      <c r="X1917" t="s">
        <v>5894</v>
      </c>
      <c r="Y1917">
        <v>294</v>
      </c>
      <c r="Z1917">
        <v>81</v>
      </c>
      <c r="AA1917">
        <v>264</v>
      </c>
      <c r="AB1917">
        <v>82</v>
      </c>
      <c r="AC1917">
        <v>10</v>
      </c>
      <c r="AD1917">
        <v>41000</v>
      </c>
      <c r="AE1917" t="s">
        <v>6025</v>
      </c>
      <c r="AF1917" s="1">
        <v>46203</v>
      </c>
      <c r="AG1917" t="s">
        <v>6501</v>
      </c>
      <c r="AH1917" t="s">
        <v>6035</v>
      </c>
      <c r="AI1917" t="s">
        <v>6028</v>
      </c>
      <c r="AJ1917" t="s">
        <v>6924</v>
      </c>
      <c r="AK1917">
        <v>750</v>
      </c>
      <c r="AL1917">
        <v>8.18</v>
      </c>
      <c r="AM1917">
        <v>741.82</v>
      </c>
      <c r="AN1917">
        <v>500</v>
      </c>
      <c r="AO1917">
        <v>241.82</v>
      </c>
      <c r="AP1917">
        <v>0.32600000000000001</v>
      </c>
    </row>
    <row r="1918" spans="1:42" hidden="1" x14ac:dyDescent="0.35">
      <c r="A1918" t="s">
        <v>2795</v>
      </c>
      <c r="B1918" s="1">
        <v>45642</v>
      </c>
      <c r="C1918" t="s">
        <v>144</v>
      </c>
      <c r="D1918" t="s">
        <v>47</v>
      </c>
      <c r="E1918">
        <v>3</v>
      </c>
      <c r="F1918" t="s">
        <v>15</v>
      </c>
      <c r="G1918" t="s">
        <v>16</v>
      </c>
      <c r="H1918" t="s">
        <v>32</v>
      </c>
      <c r="I1918" t="s">
        <v>18</v>
      </c>
      <c r="J1918" t="s">
        <v>155</v>
      </c>
      <c r="K1918">
        <v>2024</v>
      </c>
      <c r="L1918" t="s">
        <v>51</v>
      </c>
      <c r="M1918" t="s">
        <v>5995</v>
      </c>
      <c r="N1918" t="s">
        <v>5989</v>
      </c>
      <c r="O1918" t="s">
        <v>5996</v>
      </c>
      <c r="P1918" t="s">
        <v>5997</v>
      </c>
      <c r="Q1918" t="s">
        <v>5998</v>
      </c>
      <c r="R1918">
        <v>280</v>
      </c>
      <c r="S1918">
        <v>450</v>
      </c>
      <c r="T1918">
        <v>0.37780000000000002</v>
      </c>
      <c r="U1918" t="s">
        <v>5909</v>
      </c>
      <c r="V1918">
        <v>6</v>
      </c>
      <c r="W1918" s="1">
        <v>45144</v>
      </c>
      <c r="X1918" t="s">
        <v>5894</v>
      </c>
      <c r="Y1918">
        <v>217</v>
      </c>
      <c r="Z1918">
        <v>86</v>
      </c>
      <c r="AA1918">
        <v>212</v>
      </c>
      <c r="AB1918">
        <v>73</v>
      </c>
      <c r="AC1918">
        <v>10</v>
      </c>
      <c r="AD1918">
        <v>20440</v>
      </c>
      <c r="AE1918" t="s">
        <v>6025</v>
      </c>
      <c r="AF1918" s="1">
        <v>46203</v>
      </c>
      <c r="AG1918" t="s">
        <v>6085</v>
      </c>
      <c r="AH1918" t="s">
        <v>6027</v>
      </c>
      <c r="AI1918" t="s">
        <v>6028</v>
      </c>
      <c r="AJ1918" t="s">
        <v>6925</v>
      </c>
      <c r="AK1918">
        <v>1350</v>
      </c>
      <c r="AL1918">
        <v>146.47</v>
      </c>
      <c r="AM1918">
        <v>1203.53</v>
      </c>
      <c r="AN1918">
        <v>840</v>
      </c>
      <c r="AO1918">
        <v>363.53</v>
      </c>
      <c r="AP1918">
        <v>0.30209999999999998</v>
      </c>
    </row>
    <row r="1919" spans="1:42" x14ac:dyDescent="0.35">
      <c r="A1919" t="s">
        <v>2796</v>
      </c>
      <c r="B1919" s="1">
        <v>45464</v>
      </c>
      <c r="C1919" t="s">
        <v>2797</v>
      </c>
      <c r="D1919" t="s">
        <v>54</v>
      </c>
      <c r="E1919">
        <v>2</v>
      </c>
      <c r="F1919" t="s">
        <v>30</v>
      </c>
      <c r="G1919" t="s">
        <v>67</v>
      </c>
      <c r="H1919" t="s">
        <v>17</v>
      </c>
      <c r="I1919" t="s">
        <v>33</v>
      </c>
      <c r="J1919" t="s">
        <v>34</v>
      </c>
      <c r="K1919">
        <v>2024</v>
      </c>
      <c r="L1919" t="s">
        <v>35</v>
      </c>
      <c r="M1919" t="s">
        <v>5888</v>
      </c>
      <c r="N1919" t="s">
        <v>5889</v>
      </c>
      <c r="O1919" t="s">
        <v>5890</v>
      </c>
      <c r="P1919" t="s">
        <v>5891</v>
      </c>
      <c r="Q1919" t="s">
        <v>5892</v>
      </c>
      <c r="R1919">
        <v>52000</v>
      </c>
      <c r="S1919">
        <v>65000</v>
      </c>
      <c r="T1919">
        <v>0.2</v>
      </c>
      <c r="U1919" t="s">
        <v>5893</v>
      </c>
      <c r="V1919">
        <v>12</v>
      </c>
      <c r="W1919" s="1">
        <v>45506</v>
      </c>
      <c r="X1919" t="s">
        <v>5894</v>
      </c>
      <c r="Y1919">
        <v>302</v>
      </c>
      <c r="Z1919">
        <v>109</v>
      </c>
      <c r="AA1919">
        <v>415</v>
      </c>
      <c r="AB1919">
        <v>0</v>
      </c>
      <c r="AC1919">
        <v>10</v>
      </c>
      <c r="AD1919">
        <v>0</v>
      </c>
      <c r="AE1919" t="s">
        <v>6029</v>
      </c>
      <c r="AF1919" s="1">
        <v>46203</v>
      </c>
      <c r="AG1919" t="s">
        <v>6753</v>
      </c>
      <c r="AH1919" t="s">
        <v>6027</v>
      </c>
      <c r="AI1919" t="s">
        <v>6028</v>
      </c>
      <c r="AJ1919" t="s">
        <v>6924</v>
      </c>
      <c r="AK1919">
        <v>130000</v>
      </c>
      <c r="AL1919">
        <v>10387</v>
      </c>
      <c r="AM1919">
        <v>119613</v>
      </c>
      <c r="AN1919">
        <v>104000</v>
      </c>
      <c r="AO1919">
        <v>15613</v>
      </c>
      <c r="AP1919">
        <v>0.1305</v>
      </c>
    </row>
    <row r="1920" spans="1:42" hidden="1" x14ac:dyDescent="0.35">
      <c r="A1920" t="s">
        <v>2798</v>
      </c>
      <c r="B1920" s="1">
        <v>45431</v>
      </c>
      <c r="C1920" t="s">
        <v>233</v>
      </c>
      <c r="D1920" t="s">
        <v>123</v>
      </c>
      <c r="E1920">
        <v>1</v>
      </c>
      <c r="F1920" t="s">
        <v>24</v>
      </c>
      <c r="G1920" t="s">
        <v>16</v>
      </c>
      <c r="H1920" t="s">
        <v>32</v>
      </c>
      <c r="I1920" t="s">
        <v>18</v>
      </c>
      <c r="J1920" t="s">
        <v>75</v>
      </c>
      <c r="K1920">
        <v>2024</v>
      </c>
      <c r="L1920" t="s">
        <v>35</v>
      </c>
      <c r="M1920" t="s">
        <v>5927</v>
      </c>
      <c r="N1920" t="s">
        <v>5913</v>
      </c>
      <c r="O1920" t="s">
        <v>5917</v>
      </c>
      <c r="P1920" t="s">
        <v>5928</v>
      </c>
      <c r="Q1920" t="s">
        <v>5929</v>
      </c>
      <c r="R1920">
        <v>44000</v>
      </c>
      <c r="S1920">
        <v>53000</v>
      </c>
      <c r="T1920">
        <v>0.16980000000000001</v>
      </c>
      <c r="U1920" t="s">
        <v>5920</v>
      </c>
      <c r="V1920">
        <v>12</v>
      </c>
      <c r="W1920" s="1">
        <v>45435</v>
      </c>
      <c r="X1920" t="s">
        <v>5894</v>
      </c>
      <c r="Y1920">
        <v>246</v>
      </c>
      <c r="Z1920">
        <v>92</v>
      </c>
      <c r="AA1920">
        <v>223</v>
      </c>
      <c r="AB1920">
        <v>48</v>
      </c>
      <c r="AC1920">
        <v>10</v>
      </c>
      <c r="AD1920">
        <v>2112000</v>
      </c>
      <c r="AE1920" t="s">
        <v>6025</v>
      </c>
      <c r="AF1920" s="1">
        <v>46203</v>
      </c>
      <c r="AG1920" t="s">
        <v>6031</v>
      </c>
      <c r="AH1920" t="s">
        <v>6027</v>
      </c>
      <c r="AI1920" t="s">
        <v>6028</v>
      </c>
      <c r="AJ1920" t="s">
        <v>6924</v>
      </c>
      <c r="AK1920">
        <v>53000</v>
      </c>
      <c r="AL1920">
        <v>5390.1</v>
      </c>
      <c r="AM1920">
        <v>47609.9</v>
      </c>
      <c r="AN1920">
        <v>44000</v>
      </c>
      <c r="AO1920">
        <v>3609.9</v>
      </c>
      <c r="AP1920">
        <v>7.5800000000000006E-2</v>
      </c>
    </row>
    <row r="1921" spans="1:42" hidden="1" x14ac:dyDescent="0.35">
      <c r="A1921" t="s">
        <v>2799</v>
      </c>
      <c r="B1921" s="1">
        <v>45432</v>
      </c>
      <c r="C1921" t="s">
        <v>1876</v>
      </c>
      <c r="D1921" t="s">
        <v>208</v>
      </c>
      <c r="E1921">
        <v>1</v>
      </c>
      <c r="F1921" t="s">
        <v>24</v>
      </c>
      <c r="G1921" t="s">
        <v>31</v>
      </c>
      <c r="H1921" t="s">
        <v>17</v>
      </c>
      <c r="I1921" t="s">
        <v>43</v>
      </c>
      <c r="J1921" t="s">
        <v>75</v>
      </c>
      <c r="K1921">
        <v>2024</v>
      </c>
      <c r="L1921" t="s">
        <v>35</v>
      </c>
      <c r="M1921" t="s">
        <v>5910</v>
      </c>
      <c r="N1921" t="s">
        <v>5889</v>
      </c>
      <c r="O1921" t="s">
        <v>5898</v>
      </c>
      <c r="P1921" t="s">
        <v>5907</v>
      </c>
      <c r="Q1921" t="s">
        <v>5911</v>
      </c>
      <c r="R1921">
        <v>10500</v>
      </c>
      <c r="S1921">
        <v>13000</v>
      </c>
      <c r="T1921">
        <v>0.1923</v>
      </c>
      <c r="U1921" t="s">
        <v>5909</v>
      </c>
      <c r="V1921">
        <v>12</v>
      </c>
      <c r="W1921" s="1">
        <v>45395</v>
      </c>
      <c r="X1921" t="s">
        <v>5894</v>
      </c>
      <c r="Y1921">
        <v>256</v>
      </c>
      <c r="Z1921">
        <v>119</v>
      </c>
      <c r="AA1921">
        <v>288</v>
      </c>
      <c r="AB1921">
        <v>32</v>
      </c>
      <c r="AC1921">
        <v>10</v>
      </c>
      <c r="AD1921">
        <v>336000</v>
      </c>
      <c r="AE1921" t="s">
        <v>6025</v>
      </c>
      <c r="AF1921" s="1">
        <v>46203</v>
      </c>
      <c r="AG1921" t="s">
        <v>6674</v>
      </c>
      <c r="AH1921" t="s">
        <v>6035</v>
      </c>
      <c r="AI1921" t="s">
        <v>6028</v>
      </c>
      <c r="AJ1921" t="s">
        <v>6924</v>
      </c>
      <c r="AK1921">
        <v>13000</v>
      </c>
      <c r="AL1921">
        <v>1631.5</v>
      </c>
      <c r="AM1921">
        <v>11368.5</v>
      </c>
      <c r="AN1921">
        <v>10500</v>
      </c>
      <c r="AO1921">
        <v>868.5</v>
      </c>
      <c r="AP1921">
        <v>7.6399999999999996E-2</v>
      </c>
    </row>
    <row r="1922" spans="1:42" hidden="1" x14ac:dyDescent="0.35">
      <c r="A1922" t="s">
        <v>2800</v>
      </c>
      <c r="B1922" s="1">
        <v>45576</v>
      </c>
      <c r="C1922" t="s">
        <v>474</v>
      </c>
      <c r="D1922" t="s">
        <v>95</v>
      </c>
      <c r="E1922">
        <v>2</v>
      </c>
      <c r="F1922" t="s">
        <v>128</v>
      </c>
      <c r="G1922" t="s">
        <v>16</v>
      </c>
      <c r="H1922" t="s">
        <v>32</v>
      </c>
      <c r="I1922" t="s">
        <v>26</v>
      </c>
      <c r="J1922" t="s">
        <v>55</v>
      </c>
      <c r="K1922">
        <v>2024</v>
      </c>
      <c r="L1922" t="s">
        <v>51</v>
      </c>
      <c r="M1922" t="s">
        <v>5948</v>
      </c>
      <c r="N1922" t="s">
        <v>5949</v>
      </c>
      <c r="O1922" t="s">
        <v>5950</v>
      </c>
      <c r="P1922" t="s">
        <v>5951</v>
      </c>
      <c r="Q1922" t="s">
        <v>5952</v>
      </c>
      <c r="R1922">
        <v>2900</v>
      </c>
      <c r="S1922">
        <v>3800</v>
      </c>
      <c r="T1922">
        <v>0.23680000000000001</v>
      </c>
      <c r="U1922" t="s">
        <v>5940</v>
      </c>
      <c r="V1922">
        <v>12</v>
      </c>
      <c r="W1922" s="1">
        <v>45359</v>
      </c>
      <c r="X1922" t="s">
        <v>5894</v>
      </c>
      <c r="Y1922">
        <v>220</v>
      </c>
      <c r="Z1922">
        <v>49</v>
      </c>
      <c r="AA1922">
        <v>227</v>
      </c>
      <c r="AB1922">
        <v>23</v>
      </c>
      <c r="AC1922">
        <v>10</v>
      </c>
      <c r="AD1922">
        <v>66700</v>
      </c>
      <c r="AE1922" t="s">
        <v>6025</v>
      </c>
      <c r="AF1922" s="1">
        <v>46203</v>
      </c>
      <c r="AG1922" t="s">
        <v>6293</v>
      </c>
      <c r="AH1922" t="s">
        <v>6035</v>
      </c>
      <c r="AI1922" t="s">
        <v>6028</v>
      </c>
      <c r="AJ1922" t="s">
        <v>6925</v>
      </c>
      <c r="AK1922">
        <v>7600</v>
      </c>
      <c r="AL1922">
        <v>617.12</v>
      </c>
      <c r="AM1922">
        <v>6982.88</v>
      </c>
      <c r="AN1922">
        <v>5800</v>
      </c>
      <c r="AO1922">
        <v>1182.8800000000001</v>
      </c>
      <c r="AP1922">
        <v>0.1694</v>
      </c>
    </row>
    <row r="1923" spans="1:42" x14ac:dyDescent="0.35">
      <c r="A1923" t="s">
        <v>2801</v>
      </c>
      <c r="B1923" s="1">
        <v>45571</v>
      </c>
      <c r="C1923" t="s">
        <v>204</v>
      </c>
      <c r="D1923" t="s">
        <v>42</v>
      </c>
      <c r="E1923">
        <v>2</v>
      </c>
      <c r="F1923" t="s">
        <v>128</v>
      </c>
      <c r="G1923" t="s">
        <v>31</v>
      </c>
      <c r="H1923" t="s">
        <v>32</v>
      </c>
      <c r="I1923" t="s">
        <v>26</v>
      </c>
      <c r="J1923" t="s">
        <v>55</v>
      </c>
      <c r="K1923">
        <v>2024</v>
      </c>
      <c r="L1923" t="s">
        <v>51</v>
      </c>
      <c r="M1923" t="s">
        <v>5897</v>
      </c>
      <c r="N1923" t="s">
        <v>5889</v>
      </c>
      <c r="O1923" t="s">
        <v>5898</v>
      </c>
      <c r="P1923" t="s">
        <v>5899</v>
      </c>
      <c r="Q1923" t="s">
        <v>5900</v>
      </c>
      <c r="R1923">
        <v>31000</v>
      </c>
      <c r="S1923">
        <v>38000</v>
      </c>
      <c r="T1923">
        <v>0.1842</v>
      </c>
      <c r="U1923" t="s">
        <v>5901</v>
      </c>
      <c r="V1923">
        <v>12</v>
      </c>
      <c r="W1923" s="1">
        <v>45246</v>
      </c>
      <c r="X1923" t="s">
        <v>5894</v>
      </c>
      <c r="Y1923">
        <v>278</v>
      </c>
      <c r="Z1923">
        <v>80</v>
      </c>
      <c r="AA1923">
        <v>346</v>
      </c>
      <c r="AB1923">
        <v>0</v>
      </c>
      <c r="AC1923">
        <v>10</v>
      </c>
      <c r="AD1923">
        <v>0</v>
      </c>
      <c r="AE1923" t="s">
        <v>6029</v>
      </c>
      <c r="AF1923" s="1">
        <v>46203</v>
      </c>
      <c r="AG1923" t="s">
        <v>6123</v>
      </c>
      <c r="AH1923" t="s">
        <v>6035</v>
      </c>
      <c r="AI1923" t="s">
        <v>6028</v>
      </c>
      <c r="AJ1923" t="s">
        <v>6925</v>
      </c>
      <c r="AK1923">
        <v>76000</v>
      </c>
      <c r="AL1923">
        <v>4225.6000000000004</v>
      </c>
      <c r="AM1923">
        <v>71774.399999999994</v>
      </c>
      <c r="AN1923">
        <v>62000</v>
      </c>
      <c r="AO1923">
        <v>9774.4</v>
      </c>
      <c r="AP1923">
        <v>0.13619999999999999</v>
      </c>
    </row>
    <row r="1924" spans="1:42" hidden="1" x14ac:dyDescent="0.35">
      <c r="A1924" t="s">
        <v>2802</v>
      </c>
      <c r="B1924" s="1">
        <v>45333</v>
      </c>
      <c r="C1924" t="s">
        <v>903</v>
      </c>
      <c r="D1924" t="s">
        <v>188</v>
      </c>
      <c r="E1924">
        <v>3</v>
      </c>
      <c r="F1924" t="s">
        <v>128</v>
      </c>
      <c r="G1924" t="s">
        <v>31</v>
      </c>
      <c r="H1924" t="s">
        <v>25</v>
      </c>
      <c r="I1924" t="s">
        <v>26</v>
      </c>
      <c r="J1924" t="s">
        <v>19</v>
      </c>
      <c r="K1924">
        <v>2024</v>
      </c>
      <c r="L1924" t="s">
        <v>20</v>
      </c>
      <c r="M1924" t="s">
        <v>5936</v>
      </c>
      <c r="N1924" t="s">
        <v>5931</v>
      </c>
      <c r="O1924" t="s">
        <v>5937</v>
      </c>
      <c r="P1924" t="s">
        <v>5938</v>
      </c>
      <c r="Q1924" t="s">
        <v>5939</v>
      </c>
      <c r="R1924">
        <v>3400</v>
      </c>
      <c r="S1924">
        <v>4500</v>
      </c>
      <c r="T1924">
        <v>0.24440000000000001</v>
      </c>
      <c r="U1924" t="s">
        <v>5940</v>
      </c>
      <c r="V1924">
        <v>6</v>
      </c>
      <c r="W1924" s="1">
        <v>45061</v>
      </c>
      <c r="X1924" t="s">
        <v>5894</v>
      </c>
      <c r="Y1924">
        <v>200</v>
      </c>
      <c r="Z1924">
        <v>91</v>
      </c>
      <c r="AA1924">
        <v>223</v>
      </c>
      <c r="AB1924">
        <v>18</v>
      </c>
      <c r="AC1924">
        <v>10</v>
      </c>
      <c r="AD1924">
        <v>61200</v>
      </c>
      <c r="AE1924" t="s">
        <v>6025</v>
      </c>
      <c r="AF1924" s="1">
        <v>46203</v>
      </c>
      <c r="AG1924" t="s">
        <v>6383</v>
      </c>
      <c r="AH1924" t="s">
        <v>6027</v>
      </c>
      <c r="AI1924" t="s">
        <v>6028</v>
      </c>
      <c r="AJ1924" t="s">
        <v>6924</v>
      </c>
      <c r="AK1924">
        <v>13500</v>
      </c>
      <c r="AL1924">
        <v>1414.8</v>
      </c>
      <c r="AM1924">
        <v>12085.2</v>
      </c>
      <c r="AN1924">
        <v>10200</v>
      </c>
      <c r="AO1924">
        <v>1885.2</v>
      </c>
      <c r="AP1924">
        <v>0.156</v>
      </c>
    </row>
    <row r="1925" spans="1:42" hidden="1" x14ac:dyDescent="0.35">
      <c r="A1925" t="s">
        <v>2803</v>
      </c>
      <c r="B1925" s="1">
        <v>45549</v>
      </c>
      <c r="C1925" t="s">
        <v>1890</v>
      </c>
      <c r="D1925" t="s">
        <v>123</v>
      </c>
      <c r="E1925">
        <v>1</v>
      </c>
      <c r="F1925" t="s">
        <v>48</v>
      </c>
      <c r="G1925" t="s">
        <v>16</v>
      </c>
      <c r="H1925" t="s">
        <v>32</v>
      </c>
      <c r="I1925" t="s">
        <v>43</v>
      </c>
      <c r="J1925" t="s">
        <v>109</v>
      </c>
      <c r="K1925">
        <v>2024</v>
      </c>
      <c r="L1925" t="s">
        <v>60</v>
      </c>
      <c r="M1925" t="s">
        <v>5927</v>
      </c>
      <c r="N1925" t="s">
        <v>5913</v>
      </c>
      <c r="O1925" t="s">
        <v>5917</v>
      </c>
      <c r="P1925" t="s">
        <v>5928</v>
      </c>
      <c r="Q1925" t="s">
        <v>5929</v>
      </c>
      <c r="R1925">
        <v>44000</v>
      </c>
      <c r="S1925">
        <v>53000</v>
      </c>
      <c r="T1925">
        <v>0.16980000000000001</v>
      </c>
      <c r="U1925" t="s">
        <v>5920</v>
      </c>
      <c r="V1925">
        <v>12</v>
      </c>
      <c r="W1925" s="1">
        <v>45435</v>
      </c>
      <c r="X1925" t="s">
        <v>5894</v>
      </c>
      <c r="Y1925">
        <v>246</v>
      </c>
      <c r="Z1925">
        <v>92</v>
      </c>
      <c r="AA1925">
        <v>223</v>
      </c>
      <c r="AB1925">
        <v>48</v>
      </c>
      <c r="AC1925">
        <v>10</v>
      </c>
      <c r="AD1925">
        <v>2112000</v>
      </c>
      <c r="AE1925" t="s">
        <v>6025</v>
      </c>
      <c r="AF1925" s="1">
        <v>46203</v>
      </c>
      <c r="AG1925" t="s">
        <v>6677</v>
      </c>
      <c r="AH1925" t="s">
        <v>6027</v>
      </c>
      <c r="AI1925" t="s">
        <v>6028</v>
      </c>
      <c r="AJ1925" t="s">
        <v>6925</v>
      </c>
      <c r="AK1925">
        <v>53000</v>
      </c>
      <c r="AL1925">
        <v>466.4</v>
      </c>
      <c r="AM1925">
        <v>52533.599999999999</v>
      </c>
      <c r="AN1925">
        <v>44000</v>
      </c>
      <c r="AO1925">
        <v>8533.6</v>
      </c>
      <c r="AP1925">
        <v>0.16239999999999999</v>
      </c>
    </row>
    <row r="1926" spans="1:42" hidden="1" x14ac:dyDescent="0.35">
      <c r="A1926" t="s">
        <v>2804</v>
      </c>
      <c r="B1926" s="1">
        <v>45468</v>
      </c>
      <c r="C1926" t="s">
        <v>2805</v>
      </c>
      <c r="D1926" t="s">
        <v>95</v>
      </c>
      <c r="E1926">
        <v>1</v>
      </c>
      <c r="F1926" t="s">
        <v>48</v>
      </c>
      <c r="G1926" t="s">
        <v>96</v>
      </c>
      <c r="H1926" t="s">
        <v>25</v>
      </c>
      <c r="I1926" t="s">
        <v>43</v>
      </c>
      <c r="J1926" t="s">
        <v>34</v>
      </c>
      <c r="K1926">
        <v>2024</v>
      </c>
      <c r="L1926" t="s">
        <v>35</v>
      </c>
      <c r="M1926" t="s">
        <v>5948</v>
      </c>
      <c r="N1926" t="s">
        <v>5949</v>
      </c>
      <c r="O1926" t="s">
        <v>5950</v>
      </c>
      <c r="P1926" t="s">
        <v>5951</v>
      </c>
      <c r="Q1926" t="s">
        <v>5952</v>
      </c>
      <c r="R1926">
        <v>2900</v>
      </c>
      <c r="S1926">
        <v>3800</v>
      </c>
      <c r="T1926">
        <v>0.23680000000000001</v>
      </c>
      <c r="U1926" t="s">
        <v>5940</v>
      </c>
      <c r="V1926">
        <v>12</v>
      </c>
      <c r="W1926" s="1">
        <v>45359</v>
      </c>
      <c r="X1926" t="s">
        <v>5894</v>
      </c>
      <c r="Y1926">
        <v>220</v>
      </c>
      <c r="Z1926">
        <v>49</v>
      </c>
      <c r="AA1926">
        <v>227</v>
      </c>
      <c r="AB1926">
        <v>23</v>
      </c>
      <c r="AC1926">
        <v>10</v>
      </c>
      <c r="AD1926">
        <v>66700</v>
      </c>
      <c r="AE1926" t="s">
        <v>6025</v>
      </c>
      <c r="AF1926" s="1">
        <v>46203</v>
      </c>
      <c r="AG1926" t="s">
        <v>6827</v>
      </c>
      <c r="AH1926" t="s">
        <v>6035</v>
      </c>
      <c r="AI1926" t="s">
        <v>6028</v>
      </c>
      <c r="AJ1926" t="s">
        <v>6924</v>
      </c>
      <c r="AK1926">
        <v>3800</v>
      </c>
      <c r="AL1926">
        <v>329.84</v>
      </c>
      <c r="AM1926">
        <v>3470.16</v>
      </c>
      <c r="AN1926">
        <v>2900</v>
      </c>
      <c r="AO1926">
        <v>570.16</v>
      </c>
      <c r="AP1926">
        <v>0.1643</v>
      </c>
    </row>
    <row r="1927" spans="1:42" hidden="1" x14ac:dyDescent="0.35">
      <c r="A1927" t="s">
        <v>2806</v>
      </c>
      <c r="B1927" s="1">
        <v>45639</v>
      </c>
      <c r="C1927" t="s">
        <v>2608</v>
      </c>
      <c r="D1927" t="s">
        <v>100</v>
      </c>
      <c r="E1927">
        <v>1</v>
      </c>
      <c r="F1927" t="s">
        <v>30</v>
      </c>
      <c r="G1927" t="s">
        <v>71</v>
      </c>
      <c r="H1927" t="s">
        <v>17</v>
      </c>
      <c r="I1927" t="s">
        <v>33</v>
      </c>
      <c r="J1927" t="s">
        <v>155</v>
      </c>
      <c r="K1927">
        <v>2024</v>
      </c>
      <c r="L1927" t="s">
        <v>51</v>
      </c>
      <c r="M1927" t="s">
        <v>5941</v>
      </c>
      <c r="N1927" t="s">
        <v>5931</v>
      </c>
      <c r="O1927" t="s">
        <v>5942</v>
      </c>
      <c r="P1927" t="s">
        <v>5938</v>
      </c>
      <c r="Q1927" t="s">
        <v>5943</v>
      </c>
      <c r="R1927">
        <v>9800</v>
      </c>
      <c r="S1927">
        <v>12500</v>
      </c>
      <c r="T1927">
        <v>0.216</v>
      </c>
      <c r="U1927" t="s">
        <v>5940</v>
      </c>
      <c r="V1927">
        <v>6</v>
      </c>
      <c r="W1927" s="1">
        <v>45383</v>
      </c>
      <c r="X1927" t="s">
        <v>5894</v>
      </c>
      <c r="Y1927">
        <v>102</v>
      </c>
      <c r="Z1927">
        <v>94</v>
      </c>
      <c r="AA1927">
        <v>142</v>
      </c>
      <c r="AB1927">
        <v>76</v>
      </c>
      <c r="AC1927">
        <v>10</v>
      </c>
      <c r="AD1927">
        <v>744800</v>
      </c>
      <c r="AE1927" t="s">
        <v>6025</v>
      </c>
      <c r="AF1927" s="1">
        <v>46203</v>
      </c>
      <c r="AG1927" t="s">
        <v>6826</v>
      </c>
      <c r="AH1927" t="s">
        <v>6027</v>
      </c>
      <c r="AI1927" t="s">
        <v>6028</v>
      </c>
      <c r="AJ1927" t="s">
        <v>6925</v>
      </c>
      <c r="AK1927">
        <v>12500</v>
      </c>
      <c r="AL1927">
        <v>1690</v>
      </c>
      <c r="AM1927">
        <v>10810</v>
      </c>
      <c r="AN1927">
        <v>9800</v>
      </c>
      <c r="AO1927">
        <v>1010</v>
      </c>
      <c r="AP1927">
        <v>9.3399999999999997E-2</v>
      </c>
    </row>
    <row r="1928" spans="1:42" hidden="1" x14ac:dyDescent="0.35">
      <c r="A1928" t="s">
        <v>2807</v>
      </c>
      <c r="B1928" s="1">
        <v>45570</v>
      </c>
      <c r="C1928" t="s">
        <v>990</v>
      </c>
      <c r="D1928" t="s">
        <v>216</v>
      </c>
      <c r="E1928">
        <v>3</v>
      </c>
      <c r="F1928" t="s">
        <v>48</v>
      </c>
      <c r="G1928" t="s">
        <v>16</v>
      </c>
      <c r="H1928" t="s">
        <v>17</v>
      </c>
      <c r="I1928" t="s">
        <v>26</v>
      </c>
      <c r="J1928" t="s">
        <v>55</v>
      </c>
      <c r="K1928">
        <v>2024</v>
      </c>
      <c r="L1928" t="s">
        <v>51</v>
      </c>
      <c r="M1928" t="s">
        <v>5999</v>
      </c>
      <c r="N1928" t="s">
        <v>5989</v>
      </c>
      <c r="O1928" t="s">
        <v>6000</v>
      </c>
      <c r="P1928" t="s">
        <v>6001</v>
      </c>
      <c r="Q1928" t="s">
        <v>6002</v>
      </c>
      <c r="R1928">
        <v>300</v>
      </c>
      <c r="S1928">
        <v>500</v>
      </c>
      <c r="T1928">
        <v>0.4</v>
      </c>
      <c r="U1928" t="s">
        <v>5940</v>
      </c>
      <c r="V1928">
        <v>3</v>
      </c>
      <c r="W1928" s="1">
        <v>45115</v>
      </c>
      <c r="X1928" t="s">
        <v>5894</v>
      </c>
      <c r="Y1928">
        <v>197</v>
      </c>
      <c r="Z1928">
        <v>100</v>
      </c>
      <c r="AA1928">
        <v>205</v>
      </c>
      <c r="AB1928">
        <v>66</v>
      </c>
      <c r="AC1928">
        <v>10</v>
      </c>
      <c r="AD1928">
        <v>19800</v>
      </c>
      <c r="AE1928" t="s">
        <v>6025</v>
      </c>
      <c r="AF1928" s="1">
        <v>46203</v>
      </c>
      <c r="AG1928" t="s">
        <v>6361</v>
      </c>
      <c r="AH1928" t="s">
        <v>6027</v>
      </c>
      <c r="AI1928" t="s">
        <v>6028</v>
      </c>
      <c r="AJ1928" t="s">
        <v>6925</v>
      </c>
      <c r="AK1928">
        <v>1500</v>
      </c>
      <c r="AL1928">
        <v>140.4</v>
      </c>
      <c r="AM1928">
        <v>1359.6</v>
      </c>
      <c r="AN1928">
        <v>900</v>
      </c>
      <c r="AO1928">
        <v>459.6</v>
      </c>
      <c r="AP1928">
        <v>0.33800000000000002</v>
      </c>
    </row>
    <row r="1929" spans="1:42" x14ac:dyDescent="0.35">
      <c r="A1929" t="s">
        <v>2808</v>
      </c>
      <c r="B1929" s="1">
        <v>45413</v>
      </c>
      <c r="C1929" t="s">
        <v>2290</v>
      </c>
      <c r="D1929" t="s">
        <v>54</v>
      </c>
      <c r="E1929">
        <v>1</v>
      </c>
      <c r="F1929" t="s">
        <v>24</v>
      </c>
      <c r="G1929" t="s">
        <v>71</v>
      </c>
      <c r="H1929" t="s">
        <v>17</v>
      </c>
      <c r="I1929" t="s">
        <v>43</v>
      </c>
      <c r="J1929" t="s">
        <v>75</v>
      </c>
      <c r="K1929">
        <v>2024</v>
      </c>
      <c r="L1929" t="s">
        <v>35</v>
      </c>
      <c r="M1929" t="s">
        <v>5888</v>
      </c>
      <c r="N1929" t="s">
        <v>5889</v>
      </c>
      <c r="O1929" t="s">
        <v>5890</v>
      </c>
      <c r="P1929" t="s">
        <v>5891</v>
      </c>
      <c r="Q1929" t="s">
        <v>5892</v>
      </c>
      <c r="R1929">
        <v>52000</v>
      </c>
      <c r="S1929">
        <v>65000</v>
      </c>
      <c r="T1929">
        <v>0.2</v>
      </c>
      <c r="U1929" t="s">
        <v>5893</v>
      </c>
      <c r="V1929">
        <v>12</v>
      </c>
      <c r="W1929" s="1">
        <v>45506</v>
      </c>
      <c r="X1929" t="s">
        <v>5894</v>
      </c>
      <c r="Y1929">
        <v>302</v>
      </c>
      <c r="Z1929">
        <v>109</v>
      </c>
      <c r="AA1929">
        <v>415</v>
      </c>
      <c r="AB1929">
        <v>0</v>
      </c>
      <c r="AC1929">
        <v>10</v>
      </c>
      <c r="AD1929">
        <v>0</v>
      </c>
      <c r="AE1929" t="s">
        <v>6029</v>
      </c>
      <c r="AF1929" s="1">
        <v>46203</v>
      </c>
      <c r="AG1929" t="s">
        <v>6716</v>
      </c>
      <c r="AH1929" t="s">
        <v>6027</v>
      </c>
      <c r="AI1929" t="s">
        <v>6028</v>
      </c>
      <c r="AJ1929" t="s">
        <v>6924</v>
      </c>
      <c r="AK1929">
        <v>65000</v>
      </c>
      <c r="AL1929">
        <v>5161</v>
      </c>
      <c r="AM1929">
        <v>59839</v>
      </c>
      <c r="AN1929">
        <v>52000</v>
      </c>
      <c r="AO1929">
        <v>7839</v>
      </c>
      <c r="AP1929">
        <v>0.13100000000000001</v>
      </c>
    </row>
    <row r="1930" spans="1:42" hidden="1" x14ac:dyDescent="0.35">
      <c r="A1930" t="s">
        <v>2809</v>
      </c>
      <c r="B1930" s="1">
        <v>45444</v>
      </c>
      <c r="C1930" t="s">
        <v>740</v>
      </c>
      <c r="D1930" t="s">
        <v>183</v>
      </c>
      <c r="E1930">
        <v>1</v>
      </c>
      <c r="F1930" t="s">
        <v>58</v>
      </c>
      <c r="G1930" t="s">
        <v>31</v>
      </c>
      <c r="H1930" t="s">
        <v>25</v>
      </c>
      <c r="I1930" t="s">
        <v>18</v>
      </c>
      <c r="J1930" t="s">
        <v>34</v>
      </c>
      <c r="K1930">
        <v>2024</v>
      </c>
      <c r="L1930" t="s">
        <v>35</v>
      </c>
      <c r="M1930" t="s">
        <v>6010</v>
      </c>
      <c r="N1930" t="s">
        <v>5949</v>
      </c>
      <c r="O1930" t="s">
        <v>6011</v>
      </c>
      <c r="P1930" t="s">
        <v>6012</v>
      </c>
      <c r="Q1930" t="s">
        <v>6013</v>
      </c>
      <c r="R1930">
        <v>2700</v>
      </c>
      <c r="S1930">
        <v>3500</v>
      </c>
      <c r="T1930">
        <v>0.2286</v>
      </c>
      <c r="U1930" t="s">
        <v>5920</v>
      </c>
      <c r="V1930">
        <v>12</v>
      </c>
      <c r="W1930" s="1">
        <v>45369</v>
      </c>
      <c r="X1930" t="s">
        <v>5894</v>
      </c>
      <c r="Y1930">
        <v>71</v>
      </c>
      <c r="Z1930">
        <v>95</v>
      </c>
      <c r="AA1930">
        <v>147</v>
      </c>
      <c r="AB1930">
        <v>51</v>
      </c>
      <c r="AC1930">
        <v>10</v>
      </c>
      <c r="AD1930">
        <v>137700</v>
      </c>
      <c r="AE1930" t="s">
        <v>6025</v>
      </c>
      <c r="AF1930" s="1">
        <v>46203</v>
      </c>
      <c r="AG1930" t="s">
        <v>6423</v>
      </c>
      <c r="AH1930" t="s">
        <v>6035</v>
      </c>
      <c r="AI1930" t="s">
        <v>6028</v>
      </c>
      <c r="AJ1930" t="s">
        <v>6924</v>
      </c>
      <c r="AK1930">
        <v>3500</v>
      </c>
      <c r="AL1930">
        <v>160.30000000000001</v>
      </c>
      <c r="AM1930">
        <v>3339.7</v>
      </c>
      <c r="AN1930">
        <v>2700</v>
      </c>
      <c r="AO1930">
        <v>639.70000000000005</v>
      </c>
      <c r="AP1930">
        <v>0.1915</v>
      </c>
    </row>
    <row r="1931" spans="1:42" hidden="1" x14ac:dyDescent="0.35">
      <c r="A1931" t="s">
        <v>2810</v>
      </c>
      <c r="B1931" s="1">
        <v>45641</v>
      </c>
      <c r="C1931" t="s">
        <v>1159</v>
      </c>
      <c r="D1931" t="s">
        <v>200</v>
      </c>
      <c r="E1931">
        <v>1</v>
      </c>
      <c r="F1931" t="s">
        <v>24</v>
      </c>
      <c r="G1931" t="s">
        <v>16</v>
      </c>
      <c r="H1931" t="s">
        <v>32</v>
      </c>
      <c r="I1931" t="s">
        <v>18</v>
      </c>
      <c r="J1931" t="s">
        <v>155</v>
      </c>
      <c r="K1931">
        <v>2024</v>
      </c>
      <c r="L1931" t="s">
        <v>51</v>
      </c>
      <c r="M1931" t="s">
        <v>5960</v>
      </c>
      <c r="N1931" t="s">
        <v>5949</v>
      </c>
      <c r="O1931" t="s">
        <v>5961</v>
      </c>
      <c r="P1931" t="s">
        <v>5951</v>
      </c>
      <c r="Q1931" t="s">
        <v>5962</v>
      </c>
      <c r="R1931">
        <v>2100</v>
      </c>
      <c r="S1931">
        <v>2800</v>
      </c>
      <c r="T1931">
        <v>0.25</v>
      </c>
      <c r="U1931" t="s">
        <v>5940</v>
      </c>
      <c r="V1931">
        <v>12</v>
      </c>
      <c r="W1931" s="1">
        <v>45378</v>
      </c>
      <c r="X1931" t="s">
        <v>5894</v>
      </c>
      <c r="Y1931">
        <v>198</v>
      </c>
      <c r="Z1931">
        <v>79</v>
      </c>
      <c r="AA1931">
        <v>243</v>
      </c>
      <c r="AB1931">
        <v>87</v>
      </c>
      <c r="AC1931">
        <v>10</v>
      </c>
      <c r="AD1931">
        <v>182700</v>
      </c>
      <c r="AE1931" t="s">
        <v>6025</v>
      </c>
      <c r="AF1931" s="1">
        <v>46203</v>
      </c>
      <c r="AG1931" t="s">
        <v>6557</v>
      </c>
      <c r="AH1931" t="s">
        <v>6035</v>
      </c>
      <c r="AI1931" t="s">
        <v>6028</v>
      </c>
      <c r="AJ1931" t="s">
        <v>6925</v>
      </c>
      <c r="AK1931">
        <v>2800</v>
      </c>
      <c r="AL1931">
        <v>55.16</v>
      </c>
      <c r="AM1931">
        <v>2744.84</v>
      </c>
      <c r="AN1931">
        <v>2100</v>
      </c>
      <c r="AO1931">
        <v>644.84</v>
      </c>
      <c r="AP1931">
        <v>0.2349</v>
      </c>
    </row>
    <row r="1932" spans="1:42" x14ac:dyDescent="0.35">
      <c r="A1932" t="s">
        <v>2811</v>
      </c>
      <c r="B1932" s="1">
        <v>45614</v>
      </c>
      <c r="C1932" t="s">
        <v>1698</v>
      </c>
      <c r="D1932" t="s">
        <v>42</v>
      </c>
      <c r="E1932">
        <v>2</v>
      </c>
      <c r="F1932" t="s">
        <v>128</v>
      </c>
      <c r="G1932" t="s">
        <v>31</v>
      </c>
      <c r="H1932" t="s">
        <v>17</v>
      </c>
      <c r="I1932" t="s">
        <v>18</v>
      </c>
      <c r="J1932" t="s">
        <v>50</v>
      </c>
      <c r="K1932">
        <v>2024</v>
      </c>
      <c r="L1932" t="s">
        <v>51</v>
      </c>
      <c r="M1932" t="s">
        <v>5897</v>
      </c>
      <c r="N1932" t="s">
        <v>5889</v>
      </c>
      <c r="O1932" t="s">
        <v>5898</v>
      </c>
      <c r="P1932" t="s">
        <v>5899</v>
      </c>
      <c r="Q1932" t="s">
        <v>5900</v>
      </c>
      <c r="R1932">
        <v>31000</v>
      </c>
      <c r="S1932">
        <v>38000</v>
      </c>
      <c r="T1932">
        <v>0.1842</v>
      </c>
      <c r="U1932" t="s">
        <v>5901</v>
      </c>
      <c r="V1932">
        <v>12</v>
      </c>
      <c r="W1932" s="1">
        <v>45246</v>
      </c>
      <c r="X1932" t="s">
        <v>5894</v>
      </c>
      <c r="Y1932">
        <v>278</v>
      </c>
      <c r="Z1932">
        <v>80</v>
      </c>
      <c r="AA1932">
        <v>346</v>
      </c>
      <c r="AB1932">
        <v>0</v>
      </c>
      <c r="AC1932">
        <v>10</v>
      </c>
      <c r="AD1932">
        <v>0</v>
      </c>
      <c r="AE1932" t="s">
        <v>6029</v>
      </c>
      <c r="AF1932" s="1">
        <v>46203</v>
      </c>
      <c r="AG1932" t="s">
        <v>6626</v>
      </c>
      <c r="AH1932" t="s">
        <v>6035</v>
      </c>
      <c r="AI1932" t="s">
        <v>6028</v>
      </c>
      <c r="AJ1932" t="s">
        <v>6925</v>
      </c>
      <c r="AK1932">
        <v>76000</v>
      </c>
      <c r="AL1932">
        <v>10054.799999999999</v>
      </c>
      <c r="AM1932">
        <v>65945.2</v>
      </c>
      <c r="AN1932">
        <v>62000</v>
      </c>
      <c r="AO1932">
        <v>3945.2</v>
      </c>
      <c r="AP1932">
        <v>5.9799999999999999E-2</v>
      </c>
    </row>
    <row r="1933" spans="1:42" hidden="1" x14ac:dyDescent="0.35">
      <c r="A1933" t="s">
        <v>2812</v>
      </c>
      <c r="B1933" s="1">
        <v>45305</v>
      </c>
      <c r="C1933" t="s">
        <v>1901</v>
      </c>
      <c r="D1933" t="s">
        <v>47</v>
      </c>
      <c r="E1933">
        <v>1</v>
      </c>
      <c r="F1933" t="s">
        <v>24</v>
      </c>
      <c r="G1933" t="s">
        <v>16</v>
      </c>
      <c r="H1933" t="s">
        <v>32</v>
      </c>
      <c r="I1933" t="s">
        <v>43</v>
      </c>
      <c r="J1933" t="s">
        <v>112</v>
      </c>
      <c r="K1933">
        <v>2024</v>
      </c>
      <c r="L1933" t="s">
        <v>20</v>
      </c>
      <c r="M1933" t="s">
        <v>5995</v>
      </c>
      <c r="N1933" t="s">
        <v>5989</v>
      </c>
      <c r="O1933" t="s">
        <v>5996</v>
      </c>
      <c r="P1933" t="s">
        <v>5997</v>
      </c>
      <c r="Q1933" t="s">
        <v>5998</v>
      </c>
      <c r="R1933">
        <v>280</v>
      </c>
      <c r="S1933">
        <v>450</v>
      </c>
      <c r="T1933">
        <v>0.37780000000000002</v>
      </c>
      <c r="U1933" t="s">
        <v>5909</v>
      </c>
      <c r="V1933">
        <v>6</v>
      </c>
      <c r="W1933" s="1">
        <v>45144</v>
      </c>
      <c r="X1933" t="s">
        <v>5894</v>
      </c>
      <c r="Y1933">
        <v>217</v>
      </c>
      <c r="Z1933">
        <v>86</v>
      </c>
      <c r="AA1933">
        <v>212</v>
      </c>
      <c r="AB1933">
        <v>73</v>
      </c>
      <c r="AC1933">
        <v>10</v>
      </c>
      <c r="AD1933">
        <v>20440</v>
      </c>
      <c r="AE1933" t="s">
        <v>6025</v>
      </c>
      <c r="AF1933" s="1">
        <v>46203</v>
      </c>
      <c r="AG1933" t="s">
        <v>6680</v>
      </c>
      <c r="AH1933" t="s">
        <v>6027</v>
      </c>
      <c r="AI1933" t="s">
        <v>6028</v>
      </c>
      <c r="AJ1933" t="s">
        <v>6924</v>
      </c>
      <c r="AK1933">
        <v>450</v>
      </c>
      <c r="AL1933">
        <v>10.44</v>
      </c>
      <c r="AM1933">
        <v>439.56</v>
      </c>
      <c r="AN1933">
        <v>280</v>
      </c>
      <c r="AO1933">
        <v>159.56</v>
      </c>
      <c r="AP1933">
        <v>0.36299999999999999</v>
      </c>
    </row>
    <row r="1934" spans="1:42" hidden="1" x14ac:dyDescent="0.35">
      <c r="A1934" t="s">
        <v>2813</v>
      </c>
      <c r="B1934" s="1">
        <v>45362</v>
      </c>
      <c r="C1934" t="s">
        <v>2495</v>
      </c>
      <c r="D1934" t="s">
        <v>137</v>
      </c>
      <c r="E1934">
        <v>1</v>
      </c>
      <c r="F1934" t="s">
        <v>58</v>
      </c>
      <c r="G1934" t="s">
        <v>71</v>
      </c>
      <c r="H1934" t="s">
        <v>25</v>
      </c>
      <c r="I1934" t="s">
        <v>26</v>
      </c>
      <c r="J1934" t="s">
        <v>39</v>
      </c>
      <c r="K1934">
        <v>2024</v>
      </c>
      <c r="L1934" t="s">
        <v>20</v>
      </c>
      <c r="M1934" t="s">
        <v>5930</v>
      </c>
      <c r="N1934" t="s">
        <v>5931</v>
      </c>
      <c r="O1934" t="s">
        <v>5932</v>
      </c>
      <c r="P1934" t="s">
        <v>5891</v>
      </c>
      <c r="Q1934" t="s">
        <v>5933</v>
      </c>
      <c r="R1934">
        <v>14800</v>
      </c>
      <c r="S1934">
        <v>18500</v>
      </c>
      <c r="T1934">
        <v>0.2</v>
      </c>
      <c r="U1934" t="s">
        <v>5893</v>
      </c>
      <c r="V1934">
        <v>12</v>
      </c>
      <c r="W1934" s="1">
        <v>45474</v>
      </c>
      <c r="X1934" t="s">
        <v>5894</v>
      </c>
      <c r="Y1934">
        <v>213</v>
      </c>
      <c r="Z1934">
        <v>93</v>
      </c>
      <c r="AA1934">
        <v>278</v>
      </c>
      <c r="AB1934">
        <v>42</v>
      </c>
      <c r="AC1934">
        <v>10</v>
      </c>
      <c r="AD1934">
        <v>621600</v>
      </c>
      <c r="AE1934" t="s">
        <v>6025</v>
      </c>
      <c r="AF1934" s="1">
        <v>46203</v>
      </c>
      <c r="AG1934" t="s">
        <v>6812</v>
      </c>
      <c r="AH1934" t="s">
        <v>6035</v>
      </c>
      <c r="AI1934" t="s">
        <v>6028</v>
      </c>
      <c r="AJ1934" t="s">
        <v>6924</v>
      </c>
      <c r="AK1934">
        <v>18500</v>
      </c>
      <c r="AL1934">
        <v>1444.85</v>
      </c>
      <c r="AM1934">
        <v>17055.150000000001</v>
      </c>
      <c r="AN1934">
        <v>14800</v>
      </c>
      <c r="AO1934">
        <v>2255.15</v>
      </c>
      <c r="AP1934">
        <v>0.13220000000000001</v>
      </c>
    </row>
    <row r="1935" spans="1:42" hidden="1" x14ac:dyDescent="0.35">
      <c r="A1935" t="s">
        <v>2814</v>
      </c>
      <c r="B1935" s="1">
        <v>45331</v>
      </c>
      <c r="C1935" t="s">
        <v>2137</v>
      </c>
      <c r="D1935" t="s">
        <v>87</v>
      </c>
      <c r="E1935">
        <v>1</v>
      </c>
      <c r="F1935" t="s">
        <v>30</v>
      </c>
      <c r="G1935" t="s">
        <v>96</v>
      </c>
      <c r="H1935" t="s">
        <v>32</v>
      </c>
      <c r="I1935" t="s">
        <v>18</v>
      </c>
      <c r="J1935" t="s">
        <v>19</v>
      </c>
      <c r="K1935">
        <v>2024</v>
      </c>
      <c r="L1935" t="s">
        <v>20</v>
      </c>
      <c r="M1935" t="s">
        <v>5924</v>
      </c>
      <c r="N1935" t="s">
        <v>5913</v>
      </c>
      <c r="O1935" t="s">
        <v>5917</v>
      </c>
      <c r="P1935" t="s">
        <v>5925</v>
      </c>
      <c r="Q1935" t="s">
        <v>5926</v>
      </c>
      <c r="R1935">
        <v>46000</v>
      </c>
      <c r="S1935">
        <v>56000</v>
      </c>
      <c r="T1935">
        <v>0.17860000000000001</v>
      </c>
      <c r="U1935" t="s">
        <v>5920</v>
      </c>
      <c r="V1935">
        <v>12</v>
      </c>
      <c r="W1935" s="1">
        <v>44847</v>
      </c>
      <c r="X1935" t="s">
        <v>5894</v>
      </c>
      <c r="Y1935">
        <v>224</v>
      </c>
      <c r="Z1935">
        <v>96</v>
      </c>
      <c r="AA1935">
        <v>304</v>
      </c>
      <c r="AB1935">
        <v>54</v>
      </c>
      <c r="AC1935">
        <v>10</v>
      </c>
      <c r="AD1935">
        <v>2484000</v>
      </c>
      <c r="AE1935" t="s">
        <v>6025</v>
      </c>
      <c r="AF1935" s="1">
        <v>46203</v>
      </c>
      <c r="AG1935" t="s">
        <v>6737</v>
      </c>
      <c r="AH1935" t="s">
        <v>6035</v>
      </c>
      <c r="AI1935" t="s">
        <v>6028</v>
      </c>
      <c r="AJ1935" t="s">
        <v>6924</v>
      </c>
      <c r="AK1935">
        <v>56000</v>
      </c>
      <c r="AL1935">
        <v>369.6</v>
      </c>
      <c r="AM1935">
        <v>55630.400000000001</v>
      </c>
      <c r="AN1935">
        <v>46000</v>
      </c>
      <c r="AO1935">
        <v>9630.4</v>
      </c>
      <c r="AP1935">
        <v>0.1731</v>
      </c>
    </row>
    <row r="1936" spans="1:42" hidden="1" x14ac:dyDescent="0.35">
      <c r="A1936" t="s">
        <v>2815</v>
      </c>
      <c r="B1936" s="1">
        <v>45621</v>
      </c>
      <c r="C1936" t="s">
        <v>961</v>
      </c>
      <c r="D1936" t="s">
        <v>105</v>
      </c>
      <c r="E1936">
        <v>1</v>
      </c>
      <c r="F1936" t="s">
        <v>48</v>
      </c>
      <c r="G1936" t="s">
        <v>16</v>
      </c>
      <c r="H1936" t="s">
        <v>25</v>
      </c>
      <c r="I1936" t="s">
        <v>18</v>
      </c>
      <c r="J1936" t="s">
        <v>50</v>
      </c>
      <c r="K1936">
        <v>2024</v>
      </c>
      <c r="L1936" t="s">
        <v>51</v>
      </c>
      <c r="M1936" t="s">
        <v>5916</v>
      </c>
      <c r="N1936" t="s">
        <v>5913</v>
      </c>
      <c r="O1936" t="s">
        <v>5917</v>
      </c>
      <c r="P1936" t="s">
        <v>5918</v>
      </c>
      <c r="Q1936" t="s">
        <v>5919</v>
      </c>
      <c r="R1936">
        <v>63000</v>
      </c>
      <c r="S1936">
        <v>76000</v>
      </c>
      <c r="T1936">
        <v>0.1711</v>
      </c>
      <c r="U1936" t="s">
        <v>5920</v>
      </c>
      <c r="V1936">
        <v>12</v>
      </c>
      <c r="W1936" s="1">
        <v>44617</v>
      </c>
      <c r="X1936" t="s">
        <v>5894</v>
      </c>
      <c r="Y1936">
        <v>252</v>
      </c>
      <c r="Z1936">
        <v>75</v>
      </c>
      <c r="AA1936">
        <v>289</v>
      </c>
      <c r="AB1936">
        <v>48</v>
      </c>
      <c r="AC1936">
        <v>10</v>
      </c>
      <c r="AD1936">
        <v>3024000</v>
      </c>
      <c r="AE1936" t="s">
        <v>6025</v>
      </c>
      <c r="AF1936" s="1">
        <v>46203</v>
      </c>
      <c r="AG1936" t="s">
        <v>6499</v>
      </c>
      <c r="AH1936" t="s">
        <v>6027</v>
      </c>
      <c r="AI1936" t="s">
        <v>6028</v>
      </c>
      <c r="AJ1936" t="s">
        <v>6925</v>
      </c>
      <c r="AK1936">
        <v>76000</v>
      </c>
      <c r="AL1936">
        <v>5510</v>
      </c>
      <c r="AM1936">
        <v>70490</v>
      </c>
      <c r="AN1936">
        <v>63000</v>
      </c>
      <c r="AO1936">
        <v>7490</v>
      </c>
      <c r="AP1936">
        <v>0.10630000000000001</v>
      </c>
    </row>
    <row r="1937" spans="1:42" hidden="1" x14ac:dyDescent="0.35">
      <c r="A1937" t="s">
        <v>2816</v>
      </c>
      <c r="B1937" s="1">
        <v>45320</v>
      </c>
      <c r="C1937" t="s">
        <v>1051</v>
      </c>
      <c r="D1937" t="s">
        <v>173</v>
      </c>
      <c r="E1937">
        <v>1</v>
      </c>
      <c r="F1937" t="s">
        <v>48</v>
      </c>
      <c r="G1937" t="s">
        <v>16</v>
      </c>
      <c r="H1937" t="s">
        <v>17</v>
      </c>
      <c r="I1937" t="s">
        <v>33</v>
      </c>
      <c r="J1937" t="s">
        <v>112</v>
      </c>
      <c r="K1937">
        <v>2024</v>
      </c>
      <c r="L1937" t="s">
        <v>20</v>
      </c>
      <c r="M1937" t="s">
        <v>5904</v>
      </c>
      <c r="N1937" t="s">
        <v>5889</v>
      </c>
      <c r="O1937" t="s">
        <v>5898</v>
      </c>
      <c r="P1937" t="s">
        <v>5899</v>
      </c>
      <c r="Q1937" t="s">
        <v>5905</v>
      </c>
      <c r="R1937">
        <v>12500</v>
      </c>
      <c r="S1937">
        <v>15500</v>
      </c>
      <c r="T1937">
        <v>0.19350000000000001</v>
      </c>
      <c r="U1937" t="s">
        <v>5901</v>
      </c>
      <c r="V1937">
        <v>12</v>
      </c>
      <c r="W1937" s="1">
        <v>45140</v>
      </c>
      <c r="X1937" t="s">
        <v>5894</v>
      </c>
      <c r="Y1937">
        <v>313</v>
      </c>
      <c r="Z1937">
        <v>58</v>
      </c>
      <c r="AA1937">
        <v>294</v>
      </c>
      <c r="AB1937">
        <v>65</v>
      </c>
      <c r="AC1937">
        <v>10</v>
      </c>
      <c r="AD1937">
        <v>812500</v>
      </c>
      <c r="AE1937" t="s">
        <v>6025</v>
      </c>
      <c r="AF1937" s="1">
        <v>46203</v>
      </c>
      <c r="AG1937" t="s">
        <v>6275</v>
      </c>
      <c r="AH1937" t="s">
        <v>6027</v>
      </c>
      <c r="AI1937" t="s">
        <v>6028</v>
      </c>
      <c r="AJ1937" t="s">
        <v>6924</v>
      </c>
      <c r="AK1937">
        <v>15500</v>
      </c>
      <c r="AL1937">
        <v>1901.85</v>
      </c>
      <c r="AM1937">
        <v>13598.15</v>
      </c>
      <c r="AN1937">
        <v>12500</v>
      </c>
      <c r="AO1937">
        <v>1098.1500000000001</v>
      </c>
      <c r="AP1937">
        <v>8.0799999999999997E-2</v>
      </c>
    </row>
    <row r="1938" spans="1:42" hidden="1" x14ac:dyDescent="0.35">
      <c r="A1938" t="s">
        <v>2817</v>
      </c>
      <c r="B1938" s="1">
        <v>45296</v>
      </c>
      <c r="C1938" t="s">
        <v>2818</v>
      </c>
      <c r="D1938" t="s">
        <v>208</v>
      </c>
      <c r="E1938">
        <v>1</v>
      </c>
      <c r="F1938" t="s">
        <v>24</v>
      </c>
      <c r="G1938" t="s">
        <v>71</v>
      </c>
      <c r="H1938" t="s">
        <v>17</v>
      </c>
      <c r="I1938" t="s">
        <v>18</v>
      </c>
      <c r="J1938" t="s">
        <v>112</v>
      </c>
      <c r="K1938">
        <v>2024</v>
      </c>
      <c r="L1938" t="s">
        <v>20</v>
      </c>
      <c r="M1938" t="s">
        <v>5910</v>
      </c>
      <c r="N1938" t="s">
        <v>5889</v>
      </c>
      <c r="O1938" t="s">
        <v>5898</v>
      </c>
      <c r="P1938" t="s">
        <v>5907</v>
      </c>
      <c r="Q1938" t="s">
        <v>5911</v>
      </c>
      <c r="R1938">
        <v>10500</v>
      </c>
      <c r="S1938">
        <v>13000</v>
      </c>
      <c r="T1938">
        <v>0.1923</v>
      </c>
      <c r="U1938" t="s">
        <v>5909</v>
      </c>
      <c r="V1938">
        <v>12</v>
      </c>
      <c r="W1938" s="1">
        <v>45395</v>
      </c>
      <c r="X1938" t="s">
        <v>5894</v>
      </c>
      <c r="Y1938">
        <v>256</v>
      </c>
      <c r="Z1938">
        <v>119</v>
      </c>
      <c r="AA1938">
        <v>288</v>
      </c>
      <c r="AB1938">
        <v>32</v>
      </c>
      <c r="AC1938">
        <v>10</v>
      </c>
      <c r="AD1938">
        <v>336000</v>
      </c>
      <c r="AE1938" t="s">
        <v>6025</v>
      </c>
      <c r="AF1938" s="1">
        <v>46203</v>
      </c>
      <c r="AG1938" t="s">
        <v>6848</v>
      </c>
      <c r="AH1938" t="s">
        <v>6027</v>
      </c>
      <c r="AI1938" t="s">
        <v>6028</v>
      </c>
      <c r="AJ1938" t="s">
        <v>6924</v>
      </c>
      <c r="AK1938">
        <v>13000</v>
      </c>
      <c r="AL1938">
        <v>1159.5999999999999</v>
      </c>
      <c r="AM1938">
        <v>11840.4</v>
      </c>
      <c r="AN1938">
        <v>10500</v>
      </c>
      <c r="AO1938">
        <v>1340.4</v>
      </c>
      <c r="AP1938">
        <v>0.1132</v>
      </c>
    </row>
    <row r="1939" spans="1:42" hidden="1" x14ac:dyDescent="0.35">
      <c r="A1939" t="s">
        <v>2819</v>
      </c>
      <c r="B1939" s="1">
        <v>45649</v>
      </c>
      <c r="C1939" t="s">
        <v>1678</v>
      </c>
      <c r="D1939" t="s">
        <v>108</v>
      </c>
      <c r="E1939">
        <v>3</v>
      </c>
      <c r="F1939" t="s">
        <v>24</v>
      </c>
      <c r="G1939" t="s">
        <v>31</v>
      </c>
      <c r="H1939" t="s">
        <v>25</v>
      </c>
      <c r="I1939" t="s">
        <v>43</v>
      </c>
      <c r="J1939" t="s">
        <v>155</v>
      </c>
      <c r="K1939">
        <v>2024</v>
      </c>
      <c r="L1939" t="s">
        <v>51</v>
      </c>
      <c r="M1939" t="s">
        <v>5977</v>
      </c>
      <c r="N1939" t="s">
        <v>5974</v>
      </c>
      <c r="O1939" t="s">
        <v>5978</v>
      </c>
      <c r="P1939" t="s">
        <v>5979</v>
      </c>
      <c r="Q1939" t="s">
        <v>5980</v>
      </c>
      <c r="R1939">
        <v>3000</v>
      </c>
      <c r="S1939">
        <v>3900</v>
      </c>
      <c r="T1939">
        <v>0.23080000000000001</v>
      </c>
      <c r="U1939" t="s">
        <v>5920</v>
      </c>
      <c r="V1939">
        <v>36</v>
      </c>
      <c r="W1939" s="1">
        <v>44816</v>
      </c>
      <c r="X1939" t="s">
        <v>5894</v>
      </c>
      <c r="Y1939">
        <v>237</v>
      </c>
      <c r="Z1939">
        <v>110</v>
      </c>
      <c r="AA1939">
        <v>240</v>
      </c>
      <c r="AB1939">
        <v>48</v>
      </c>
      <c r="AC1939">
        <v>10</v>
      </c>
      <c r="AD1939">
        <v>144000</v>
      </c>
      <c r="AE1939" t="s">
        <v>6025</v>
      </c>
      <c r="AF1939" s="1">
        <v>46203</v>
      </c>
      <c r="AG1939" t="s">
        <v>6619</v>
      </c>
      <c r="AH1939" t="s">
        <v>6035</v>
      </c>
      <c r="AI1939" t="s">
        <v>6028</v>
      </c>
      <c r="AJ1939" t="s">
        <v>6925</v>
      </c>
      <c r="AK1939">
        <v>11700</v>
      </c>
      <c r="AL1939">
        <v>891.54</v>
      </c>
      <c r="AM1939">
        <v>10808.46</v>
      </c>
      <c r="AN1939">
        <v>9000</v>
      </c>
      <c r="AO1939">
        <v>1808.46</v>
      </c>
      <c r="AP1939">
        <v>0.1673</v>
      </c>
    </row>
    <row r="1940" spans="1:42" hidden="1" x14ac:dyDescent="0.35">
      <c r="A1940" t="s">
        <v>2820</v>
      </c>
      <c r="B1940" s="1">
        <v>45495</v>
      </c>
      <c r="C1940" t="s">
        <v>710</v>
      </c>
      <c r="D1940" t="s">
        <v>205</v>
      </c>
      <c r="E1940">
        <v>1</v>
      </c>
      <c r="F1940" t="s">
        <v>24</v>
      </c>
      <c r="G1940" t="s">
        <v>71</v>
      </c>
      <c r="H1940" t="s">
        <v>32</v>
      </c>
      <c r="I1940" t="s">
        <v>18</v>
      </c>
      <c r="J1940" t="s">
        <v>97</v>
      </c>
      <c r="K1940">
        <v>2024</v>
      </c>
      <c r="L1940" t="s">
        <v>60</v>
      </c>
      <c r="M1940" t="s">
        <v>6003</v>
      </c>
      <c r="N1940" t="s">
        <v>5989</v>
      </c>
      <c r="O1940" t="s">
        <v>6004</v>
      </c>
      <c r="P1940" t="s">
        <v>6005</v>
      </c>
      <c r="Q1940" t="s">
        <v>6006</v>
      </c>
      <c r="R1940">
        <v>420</v>
      </c>
      <c r="S1940">
        <v>650</v>
      </c>
      <c r="T1940">
        <v>0.3538</v>
      </c>
      <c r="U1940" t="s">
        <v>5909</v>
      </c>
      <c r="V1940">
        <v>6</v>
      </c>
      <c r="W1940" s="1">
        <v>45071</v>
      </c>
      <c r="X1940" t="s">
        <v>5894</v>
      </c>
      <c r="Y1940">
        <v>160</v>
      </c>
      <c r="Z1940">
        <v>85</v>
      </c>
      <c r="AA1940">
        <v>167</v>
      </c>
      <c r="AB1940">
        <v>56</v>
      </c>
      <c r="AC1940">
        <v>10</v>
      </c>
      <c r="AD1940">
        <v>23520</v>
      </c>
      <c r="AE1940" t="s">
        <v>6025</v>
      </c>
      <c r="AF1940" s="1">
        <v>46203</v>
      </c>
      <c r="AG1940" t="s">
        <v>6411</v>
      </c>
      <c r="AH1940" t="s">
        <v>6027</v>
      </c>
      <c r="AI1940" t="s">
        <v>6028</v>
      </c>
      <c r="AJ1940" t="s">
        <v>6925</v>
      </c>
      <c r="AK1940">
        <v>650</v>
      </c>
      <c r="AL1940">
        <v>62.01</v>
      </c>
      <c r="AM1940">
        <v>587.99</v>
      </c>
      <c r="AN1940">
        <v>420</v>
      </c>
      <c r="AO1940">
        <v>167.99</v>
      </c>
      <c r="AP1940">
        <v>0.28570000000000001</v>
      </c>
    </row>
    <row r="1941" spans="1:42" hidden="1" x14ac:dyDescent="0.35">
      <c r="A1941" t="s">
        <v>2821</v>
      </c>
      <c r="B1941" s="1">
        <v>45301</v>
      </c>
      <c r="C1941" t="s">
        <v>2822</v>
      </c>
      <c r="D1941" t="s">
        <v>23</v>
      </c>
      <c r="E1941">
        <v>1</v>
      </c>
      <c r="F1941" t="s">
        <v>58</v>
      </c>
      <c r="G1941" t="s">
        <v>16</v>
      </c>
      <c r="H1941" t="s">
        <v>32</v>
      </c>
      <c r="I1941" t="s">
        <v>33</v>
      </c>
      <c r="J1941" t="s">
        <v>112</v>
      </c>
      <c r="K1941">
        <v>2024</v>
      </c>
      <c r="L1941" t="s">
        <v>20</v>
      </c>
      <c r="M1941" t="s">
        <v>5921</v>
      </c>
      <c r="N1941" t="s">
        <v>5913</v>
      </c>
      <c r="O1941" t="s">
        <v>5917</v>
      </c>
      <c r="P1941" t="s">
        <v>5922</v>
      </c>
      <c r="Q1941" t="s">
        <v>5923</v>
      </c>
      <c r="R1941">
        <v>57000</v>
      </c>
      <c r="S1941">
        <v>69000</v>
      </c>
      <c r="T1941">
        <v>0.1739</v>
      </c>
      <c r="U1941" t="s">
        <v>5920</v>
      </c>
      <c r="V1941">
        <v>12</v>
      </c>
      <c r="W1941" s="1">
        <v>44862</v>
      </c>
      <c r="X1941" t="s">
        <v>5894</v>
      </c>
      <c r="Y1941">
        <v>244</v>
      </c>
      <c r="Z1941">
        <v>55</v>
      </c>
      <c r="AA1941">
        <v>276</v>
      </c>
      <c r="AB1941">
        <v>9</v>
      </c>
      <c r="AC1941">
        <v>10</v>
      </c>
      <c r="AD1941">
        <v>513000</v>
      </c>
      <c r="AE1941" t="s">
        <v>6025</v>
      </c>
      <c r="AF1941" s="1">
        <v>46203</v>
      </c>
      <c r="AG1941" t="s">
        <v>6849</v>
      </c>
      <c r="AH1941" t="s">
        <v>6035</v>
      </c>
      <c r="AI1941" t="s">
        <v>6028</v>
      </c>
      <c r="AJ1941" t="s">
        <v>6924</v>
      </c>
      <c r="AK1941">
        <v>69000</v>
      </c>
      <c r="AL1941">
        <v>1794</v>
      </c>
      <c r="AM1941">
        <v>67206</v>
      </c>
      <c r="AN1941">
        <v>57000</v>
      </c>
      <c r="AO1941">
        <v>10206</v>
      </c>
      <c r="AP1941">
        <v>0.15190000000000001</v>
      </c>
    </row>
    <row r="1942" spans="1:42" x14ac:dyDescent="0.35">
      <c r="A1942" t="s">
        <v>2823</v>
      </c>
      <c r="B1942" s="1">
        <v>45550</v>
      </c>
      <c r="C1942" t="s">
        <v>2578</v>
      </c>
      <c r="D1942" t="s">
        <v>42</v>
      </c>
      <c r="E1942">
        <v>1</v>
      </c>
      <c r="F1942" t="s">
        <v>24</v>
      </c>
      <c r="G1942" t="s">
        <v>71</v>
      </c>
      <c r="H1942" t="s">
        <v>32</v>
      </c>
      <c r="I1942" t="s">
        <v>43</v>
      </c>
      <c r="J1942" t="s">
        <v>109</v>
      </c>
      <c r="K1942">
        <v>2024</v>
      </c>
      <c r="L1942" t="s">
        <v>60</v>
      </c>
      <c r="M1942" t="s">
        <v>5897</v>
      </c>
      <c r="N1942" t="s">
        <v>5889</v>
      </c>
      <c r="O1942" t="s">
        <v>5898</v>
      </c>
      <c r="P1942" t="s">
        <v>5899</v>
      </c>
      <c r="Q1942" t="s">
        <v>5900</v>
      </c>
      <c r="R1942">
        <v>31000</v>
      </c>
      <c r="S1942">
        <v>38000</v>
      </c>
      <c r="T1942">
        <v>0.1842</v>
      </c>
      <c r="U1942" t="s">
        <v>5901</v>
      </c>
      <c r="V1942">
        <v>12</v>
      </c>
      <c r="W1942" s="1">
        <v>45246</v>
      </c>
      <c r="X1942" t="s">
        <v>5894</v>
      </c>
      <c r="Y1942">
        <v>278</v>
      </c>
      <c r="Z1942">
        <v>80</v>
      </c>
      <c r="AA1942">
        <v>346</v>
      </c>
      <c r="AB1942">
        <v>0</v>
      </c>
      <c r="AC1942">
        <v>10</v>
      </c>
      <c r="AD1942">
        <v>0</v>
      </c>
      <c r="AE1942" t="s">
        <v>6029</v>
      </c>
      <c r="AF1942" s="1">
        <v>46203</v>
      </c>
      <c r="AG1942" t="s">
        <v>6814</v>
      </c>
      <c r="AH1942" t="s">
        <v>6035</v>
      </c>
      <c r="AI1942" t="s">
        <v>6028</v>
      </c>
      <c r="AJ1942" t="s">
        <v>6925</v>
      </c>
      <c r="AK1942">
        <v>38000</v>
      </c>
      <c r="AL1942">
        <v>3925.4</v>
      </c>
      <c r="AM1942">
        <v>34074.6</v>
      </c>
      <c r="AN1942">
        <v>31000</v>
      </c>
      <c r="AO1942">
        <v>3074.6</v>
      </c>
      <c r="AP1942">
        <v>9.0200000000000002E-2</v>
      </c>
    </row>
    <row r="1943" spans="1:42" hidden="1" x14ac:dyDescent="0.35">
      <c r="A1943" t="s">
        <v>2824</v>
      </c>
      <c r="B1943" s="1">
        <v>45627</v>
      </c>
      <c r="C1943" t="s">
        <v>1082</v>
      </c>
      <c r="D1943" t="s">
        <v>95</v>
      </c>
      <c r="E1943">
        <v>2</v>
      </c>
      <c r="F1943" t="s">
        <v>128</v>
      </c>
      <c r="G1943" t="s">
        <v>31</v>
      </c>
      <c r="H1943" t="s">
        <v>32</v>
      </c>
      <c r="I1943" t="s">
        <v>26</v>
      </c>
      <c r="J1943" t="s">
        <v>155</v>
      </c>
      <c r="K1943">
        <v>2024</v>
      </c>
      <c r="L1943" t="s">
        <v>51</v>
      </c>
      <c r="M1943" t="s">
        <v>5948</v>
      </c>
      <c r="N1943" t="s">
        <v>5949</v>
      </c>
      <c r="O1943" t="s">
        <v>5950</v>
      </c>
      <c r="P1943" t="s">
        <v>5951</v>
      </c>
      <c r="Q1943" t="s">
        <v>5952</v>
      </c>
      <c r="R1943">
        <v>2900</v>
      </c>
      <c r="S1943">
        <v>3800</v>
      </c>
      <c r="T1943">
        <v>0.23680000000000001</v>
      </c>
      <c r="U1943" t="s">
        <v>5940</v>
      </c>
      <c r="V1943">
        <v>12</v>
      </c>
      <c r="W1943" s="1">
        <v>45359</v>
      </c>
      <c r="X1943" t="s">
        <v>5894</v>
      </c>
      <c r="Y1943">
        <v>220</v>
      </c>
      <c r="Z1943">
        <v>49</v>
      </c>
      <c r="AA1943">
        <v>227</v>
      </c>
      <c r="AB1943">
        <v>23</v>
      </c>
      <c r="AC1943">
        <v>10</v>
      </c>
      <c r="AD1943">
        <v>66700</v>
      </c>
      <c r="AE1943" t="s">
        <v>6025</v>
      </c>
      <c r="AF1943" s="1">
        <v>46203</v>
      </c>
      <c r="AG1943" t="s">
        <v>6270</v>
      </c>
      <c r="AH1943" t="s">
        <v>6027</v>
      </c>
      <c r="AI1943" t="s">
        <v>6028</v>
      </c>
      <c r="AJ1943" t="s">
        <v>6925</v>
      </c>
      <c r="AK1943">
        <v>7600</v>
      </c>
      <c r="AL1943">
        <v>774.44</v>
      </c>
      <c r="AM1943">
        <v>6825.56</v>
      </c>
      <c r="AN1943">
        <v>5800</v>
      </c>
      <c r="AO1943">
        <v>1025.56</v>
      </c>
      <c r="AP1943">
        <v>0.15029999999999999</v>
      </c>
    </row>
    <row r="1944" spans="1:42" hidden="1" x14ac:dyDescent="0.35">
      <c r="A1944" t="s">
        <v>2825</v>
      </c>
      <c r="B1944" s="1">
        <v>45568</v>
      </c>
      <c r="C1944" t="s">
        <v>2826</v>
      </c>
      <c r="D1944" t="s">
        <v>183</v>
      </c>
      <c r="E1944">
        <v>2</v>
      </c>
      <c r="F1944" t="s">
        <v>58</v>
      </c>
      <c r="G1944" t="s">
        <v>96</v>
      </c>
      <c r="H1944" t="s">
        <v>17</v>
      </c>
      <c r="I1944" t="s">
        <v>18</v>
      </c>
      <c r="J1944" t="s">
        <v>55</v>
      </c>
      <c r="K1944">
        <v>2024</v>
      </c>
      <c r="L1944" t="s">
        <v>51</v>
      </c>
      <c r="M1944" t="s">
        <v>6010</v>
      </c>
      <c r="N1944" t="s">
        <v>5949</v>
      </c>
      <c r="O1944" t="s">
        <v>6011</v>
      </c>
      <c r="P1944" t="s">
        <v>6012</v>
      </c>
      <c r="Q1944" t="s">
        <v>6013</v>
      </c>
      <c r="R1944">
        <v>2700</v>
      </c>
      <c r="S1944">
        <v>3500</v>
      </c>
      <c r="T1944">
        <v>0.2286</v>
      </c>
      <c r="U1944" t="s">
        <v>5920</v>
      </c>
      <c r="V1944">
        <v>12</v>
      </c>
      <c r="W1944" s="1">
        <v>45369</v>
      </c>
      <c r="X1944" t="s">
        <v>5894</v>
      </c>
      <c r="Y1944">
        <v>71</v>
      </c>
      <c r="Z1944">
        <v>95</v>
      </c>
      <c r="AA1944">
        <v>147</v>
      </c>
      <c r="AB1944">
        <v>51</v>
      </c>
      <c r="AC1944">
        <v>10</v>
      </c>
      <c r="AD1944">
        <v>137700</v>
      </c>
      <c r="AE1944" t="s">
        <v>6025</v>
      </c>
      <c r="AF1944" s="1">
        <v>46203</v>
      </c>
      <c r="AG1944" t="s">
        <v>6738</v>
      </c>
      <c r="AH1944" t="s">
        <v>6035</v>
      </c>
      <c r="AI1944" t="s">
        <v>6028</v>
      </c>
      <c r="AJ1944" t="s">
        <v>6925</v>
      </c>
      <c r="AK1944">
        <v>7000</v>
      </c>
      <c r="AL1944">
        <v>109.2</v>
      </c>
      <c r="AM1944">
        <v>6890.8</v>
      </c>
      <c r="AN1944">
        <v>5400</v>
      </c>
      <c r="AO1944">
        <v>1490.8</v>
      </c>
      <c r="AP1944">
        <v>0.21629999999999999</v>
      </c>
    </row>
    <row r="1945" spans="1:42" hidden="1" x14ac:dyDescent="0.35">
      <c r="A1945" t="s">
        <v>2827</v>
      </c>
      <c r="B1945" s="1">
        <v>45644</v>
      </c>
      <c r="C1945" t="s">
        <v>1449</v>
      </c>
      <c r="D1945" t="s">
        <v>14</v>
      </c>
      <c r="E1945">
        <v>2</v>
      </c>
      <c r="F1945" t="s">
        <v>15</v>
      </c>
      <c r="G1945" t="s">
        <v>16</v>
      </c>
      <c r="H1945" t="s">
        <v>25</v>
      </c>
      <c r="I1945" t="s">
        <v>43</v>
      </c>
      <c r="J1945" t="s">
        <v>155</v>
      </c>
      <c r="K1945">
        <v>2024</v>
      </c>
      <c r="L1945" t="s">
        <v>51</v>
      </c>
      <c r="M1945" t="s">
        <v>5934</v>
      </c>
      <c r="N1945" t="s">
        <v>5931</v>
      </c>
      <c r="O1945" t="s">
        <v>5932</v>
      </c>
      <c r="P1945" t="s">
        <v>5891</v>
      </c>
      <c r="Q1945" t="s">
        <v>5935</v>
      </c>
      <c r="R1945">
        <v>10800</v>
      </c>
      <c r="S1945">
        <v>13500</v>
      </c>
      <c r="T1945">
        <v>0.2</v>
      </c>
      <c r="U1945" t="s">
        <v>5893</v>
      </c>
      <c r="V1945">
        <v>12</v>
      </c>
      <c r="W1945" s="1">
        <v>44567</v>
      </c>
      <c r="X1945" t="s">
        <v>5894</v>
      </c>
      <c r="Y1945">
        <v>169</v>
      </c>
      <c r="Z1945">
        <v>68</v>
      </c>
      <c r="AA1945">
        <v>202</v>
      </c>
      <c r="AB1945">
        <v>85</v>
      </c>
      <c r="AC1945">
        <v>10</v>
      </c>
      <c r="AD1945">
        <v>918000</v>
      </c>
      <c r="AE1945" t="s">
        <v>6025</v>
      </c>
      <c r="AF1945" s="1">
        <v>46203</v>
      </c>
      <c r="AG1945" t="s">
        <v>6575</v>
      </c>
      <c r="AH1945" t="s">
        <v>6035</v>
      </c>
      <c r="AI1945" t="s">
        <v>6028</v>
      </c>
      <c r="AJ1945" t="s">
        <v>6925</v>
      </c>
      <c r="AK1945">
        <v>27000</v>
      </c>
      <c r="AL1945">
        <v>2292.3000000000002</v>
      </c>
      <c r="AM1945">
        <v>24707.7</v>
      </c>
      <c r="AN1945">
        <v>21600</v>
      </c>
      <c r="AO1945">
        <v>3107.7</v>
      </c>
      <c r="AP1945">
        <v>0.1258</v>
      </c>
    </row>
    <row r="1946" spans="1:42" hidden="1" x14ac:dyDescent="0.35">
      <c r="A1946" t="s">
        <v>2828</v>
      </c>
      <c r="B1946" s="1">
        <v>45321</v>
      </c>
      <c r="C1946" t="s">
        <v>132</v>
      </c>
      <c r="D1946" t="s">
        <v>115</v>
      </c>
      <c r="E1946">
        <v>1</v>
      </c>
      <c r="F1946" t="s">
        <v>24</v>
      </c>
      <c r="G1946" t="s">
        <v>96</v>
      </c>
      <c r="H1946" t="s">
        <v>17</v>
      </c>
      <c r="I1946" t="s">
        <v>18</v>
      </c>
      <c r="J1946" t="s">
        <v>112</v>
      </c>
      <c r="K1946">
        <v>2024</v>
      </c>
      <c r="L1946" t="s">
        <v>20</v>
      </c>
      <c r="M1946" t="s">
        <v>5988</v>
      </c>
      <c r="N1946" t="s">
        <v>5989</v>
      </c>
      <c r="O1946" t="s">
        <v>5990</v>
      </c>
      <c r="P1946" t="s">
        <v>5907</v>
      </c>
      <c r="Q1946" t="s">
        <v>5991</v>
      </c>
      <c r="R1946">
        <v>1600</v>
      </c>
      <c r="S1946">
        <v>2200</v>
      </c>
      <c r="T1946">
        <v>0.2727</v>
      </c>
      <c r="U1946" t="s">
        <v>5909</v>
      </c>
      <c r="V1946">
        <v>6</v>
      </c>
      <c r="W1946" s="1">
        <v>45040</v>
      </c>
      <c r="X1946" t="s">
        <v>5894</v>
      </c>
      <c r="Y1946">
        <v>84</v>
      </c>
      <c r="Z1946">
        <v>117</v>
      </c>
      <c r="AA1946">
        <v>174</v>
      </c>
      <c r="AB1946">
        <v>47</v>
      </c>
      <c r="AC1946">
        <v>10</v>
      </c>
      <c r="AD1946">
        <v>75200</v>
      </c>
      <c r="AE1946" t="s">
        <v>6025</v>
      </c>
      <c r="AF1946" s="1">
        <v>46203</v>
      </c>
      <c r="AG1946" t="s">
        <v>6081</v>
      </c>
      <c r="AH1946" t="s">
        <v>6035</v>
      </c>
      <c r="AI1946" t="s">
        <v>6028</v>
      </c>
      <c r="AJ1946" t="s">
        <v>6924</v>
      </c>
      <c r="AK1946">
        <v>2200</v>
      </c>
      <c r="AL1946">
        <v>180.62</v>
      </c>
      <c r="AM1946">
        <v>2019.38</v>
      </c>
      <c r="AN1946">
        <v>1600</v>
      </c>
      <c r="AO1946">
        <v>419.38</v>
      </c>
      <c r="AP1946">
        <v>0.2077</v>
      </c>
    </row>
    <row r="1947" spans="1:42" x14ac:dyDescent="0.35">
      <c r="A1947" t="s">
        <v>2829</v>
      </c>
      <c r="B1947" s="1">
        <v>45490</v>
      </c>
      <c r="C1947" t="s">
        <v>582</v>
      </c>
      <c r="D1947" t="s">
        <v>54</v>
      </c>
      <c r="E1947">
        <v>1</v>
      </c>
      <c r="F1947" t="s">
        <v>48</v>
      </c>
      <c r="G1947" t="s">
        <v>31</v>
      </c>
      <c r="H1947" t="s">
        <v>17</v>
      </c>
      <c r="I1947" t="s">
        <v>18</v>
      </c>
      <c r="J1947" t="s">
        <v>97</v>
      </c>
      <c r="K1947">
        <v>2024</v>
      </c>
      <c r="L1947" t="s">
        <v>60</v>
      </c>
      <c r="M1947" t="s">
        <v>5888</v>
      </c>
      <c r="N1947" t="s">
        <v>5889</v>
      </c>
      <c r="O1947" t="s">
        <v>5890</v>
      </c>
      <c r="P1947" t="s">
        <v>5891</v>
      </c>
      <c r="Q1947" t="s">
        <v>5892</v>
      </c>
      <c r="R1947">
        <v>52000</v>
      </c>
      <c r="S1947">
        <v>65000</v>
      </c>
      <c r="T1947">
        <v>0.2</v>
      </c>
      <c r="U1947" t="s">
        <v>5893</v>
      </c>
      <c r="V1947">
        <v>12</v>
      </c>
      <c r="W1947" s="1">
        <v>45506</v>
      </c>
      <c r="X1947" t="s">
        <v>5894</v>
      </c>
      <c r="Y1947">
        <v>302</v>
      </c>
      <c r="Z1947">
        <v>109</v>
      </c>
      <c r="AA1947">
        <v>415</v>
      </c>
      <c r="AB1947">
        <v>0</v>
      </c>
      <c r="AC1947">
        <v>10</v>
      </c>
      <c r="AD1947">
        <v>0</v>
      </c>
      <c r="AE1947" t="s">
        <v>6029</v>
      </c>
      <c r="AF1947" s="1">
        <v>46203</v>
      </c>
      <c r="AG1947" t="s">
        <v>6348</v>
      </c>
      <c r="AH1947" t="s">
        <v>6027</v>
      </c>
      <c r="AI1947" t="s">
        <v>6028</v>
      </c>
      <c r="AJ1947" t="s">
        <v>6925</v>
      </c>
      <c r="AK1947">
        <v>65000</v>
      </c>
      <c r="AL1947">
        <v>5707</v>
      </c>
      <c r="AM1947">
        <v>59293</v>
      </c>
      <c r="AN1947">
        <v>52000</v>
      </c>
      <c r="AO1947">
        <v>7293</v>
      </c>
      <c r="AP1947">
        <v>0.123</v>
      </c>
    </row>
    <row r="1948" spans="1:42" hidden="1" x14ac:dyDescent="0.35">
      <c r="A1948" t="s">
        <v>2830</v>
      </c>
      <c r="B1948" s="1">
        <v>45491</v>
      </c>
      <c r="C1948" t="s">
        <v>1419</v>
      </c>
      <c r="D1948" t="s">
        <v>200</v>
      </c>
      <c r="E1948">
        <v>1</v>
      </c>
      <c r="F1948" t="s">
        <v>58</v>
      </c>
      <c r="G1948" t="s">
        <v>16</v>
      </c>
      <c r="H1948" t="s">
        <v>32</v>
      </c>
      <c r="I1948" t="s">
        <v>33</v>
      </c>
      <c r="J1948" t="s">
        <v>97</v>
      </c>
      <c r="K1948">
        <v>2024</v>
      </c>
      <c r="L1948" t="s">
        <v>60</v>
      </c>
      <c r="M1948" t="s">
        <v>5960</v>
      </c>
      <c r="N1948" t="s">
        <v>5949</v>
      </c>
      <c r="O1948" t="s">
        <v>5961</v>
      </c>
      <c r="P1948" t="s">
        <v>5951</v>
      </c>
      <c r="Q1948" t="s">
        <v>5962</v>
      </c>
      <c r="R1948">
        <v>2100</v>
      </c>
      <c r="S1948">
        <v>2800</v>
      </c>
      <c r="T1948">
        <v>0.25</v>
      </c>
      <c r="U1948" t="s">
        <v>5940</v>
      </c>
      <c r="V1948">
        <v>12</v>
      </c>
      <c r="W1948" s="1">
        <v>45378</v>
      </c>
      <c r="X1948" t="s">
        <v>5894</v>
      </c>
      <c r="Y1948">
        <v>198</v>
      </c>
      <c r="Z1948">
        <v>79</v>
      </c>
      <c r="AA1948">
        <v>243</v>
      </c>
      <c r="AB1948">
        <v>87</v>
      </c>
      <c r="AC1948">
        <v>10</v>
      </c>
      <c r="AD1948">
        <v>182700</v>
      </c>
      <c r="AE1948" t="s">
        <v>6025</v>
      </c>
      <c r="AF1948" s="1">
        <v>46203</v>
      </c>
      <c r="AG1948" t="s">
        <v>6201</v>
      </c>
      <c r="AH1948" t="s">
        <v>6027</v>
      </c>
      <c r="AI1948" t="s">
        <v>6028</v>
      </c>
      <c r="AJ1948" t="s">
        <v>6925</v>
      </c>
      <c r="AK1948">
        <v>2800</v>
      </c>
      <c r="AL1948">
        <v>224</v>
      </c>
      <c r="AM1948">
        <v>2576</v>
      </c>
      <c r="AN1948">
        <v>2100</v>
      </c>
      <c r="AO1948">
        <v>476</v>
      </c>
      <c r="AP1948">
        <v>0.18479999999999999</v>
      </c>
    </row>
    <row r="1949" spans="1:42" hidden="1" x14ac:dyDescent="0.35">
      <c r="A1949" t="s">
        <v>2831</v>
      </c>
      <c r="B1949" s="1">
        <v>45592</v>
      </c>
      <c r="C1949" t="s">
        <v>2222</v>
      </c>
      <c r="D1949" t="s">
        <v>95</v>
      </c>
      <c r="E1949">
        <v>3</v>
      </c>
      <c r="F1949" t="s">
        <v>128</v>
      </c>
      <c r="G1949" t="s">
        <v>31</v>
      </c>
      <c r="H1949" t="s">
        <v>32</v>
      </c>
      <c r="I1949" t="s">
        <v>33</v>
      </c>
      <c r="J1949" t="s">
        <v>55</v>
      </c>
      <c r="K1949">
        <v>2024</v>
      </c>
      <c r="L1949" t="s">
        <v>51</v>
      </c>
      <c r="M1949" t="s">
        <v>5948</v>
      </c>
      <c r="N1949" t="s">
        <v>5949</v>
      </c>
      <c r="O1949" t="s">
        <v>5950</v>
      </c>
      <c r="P1949" t="s">
        <v>5951</v>
      </c>
      <c r="Q1949" t="s">
        <v>5952</v>
      </c>
      <c r="R1949">
        <v>2900</v>
      </c>
      <c r="S1949">
        <v>3800</v>
      </c>
      <c r="T1949">
        <v>0.23680000000000001</v>
      </c>
      <c r="U1949" t="s">
        <v>5940</v>
      </c>
      <c r="V1949">
        <v>12</v>
      </c>
      <c r="W1949" s="1">
        <v>45359</v>
      </c>
      <c r="X1949" t="s">
        <v>5894</v>
      </c>
      <c r="Y1949">
        <v>220</v>
      </c>
      <c r="Z1949">
        <v>49</v>
      </c>
      <c r="AA1949">
        <v>227</v>
      </c>
      <c r="AB1949">
        <v>23</v>
      </c>
      <c r="AC1949">
        <v>10</v>
      </c>
      <c r="AD1949">
        <v>66700</v>
      </c>
      <c r="AE1949" t="s">
        <v>6025</v>
      </c>
      <c r="AF1949" s="1">
        <v>46203</v>
      </c>
      <c r="AG1949" t="s">
        <v>6757</v>
      </c>
      <c r="AH1949" t="s">
        <v>6035</v>
      </c>
      <c r="AI1949" t="s">
        <v>6028</v>
      </c>
      <c r="AJ1949" t="s">
        <v>6925</v>
      </c>
      <c r="AK1949">
        <v>11400</v>
      </c>
      <c r="AL1949">
        <v>918.84</v>
      </c>
      <c r="AM1949">
        <v>10481.16</v>
      </c>
      <c r="AN1949">
        <v>8700</v>
      </c>
      <c r="AO1949">
        <v>1781.16</v>
      </c>
      <c r="AP1949">
        <v>0.1699</v>
      </c>
    </row>
    <row r="1950" spans="1:42" hidden="1" x14ac:dyDescent="0.35">
      <c r="A1950" t="s">
        <v>2832</v>
      </c>
      <c r="B1950" s="1">
        <v>45574</v>
      </c>
      <c r="C1950" t="s">
        <v>2833</v>
      </c>
      <c r="D1950" t="s">
        <v>14</v>
      </c>
      <c r="E1950">
        <v>5</v>
      </c>
      <c r="F1950" t="s">
        <v>30</v>
      </c>
      <c r="G1950" t="s">
        <v>16</v>
      </c>
      <c r="H1950" t="s">
        <v>17</v>
      </c>
      <c r="I1950" t="s">
        <v>43</v>
      </c>
      <c r="J1950" t="s">
        <v>55</v>
      </c>
      <c r="K1950">
        <v>2024</v>
      </c>
      <c r="L1950" t="s">
        <v>51</v>
      </c>
      <c r="M1950" t="s">
        <v>5934</v>
      </c>
      <c r="N1950" t="s">
        <v>5931</v>
      </c>
      <c r="O1950" t="s">
        <v>5932</v>
      </c>
      <c r="P1950" t="s">
        <v>5891</v>
      </c>
      <c r="Q1950" t="s">
        <v>5935</v>
      </c>
      <c r="R1950">
        <v>10800</v>
      </c>
      <c r="S1950">
        <v>13500</v>
      </c>
      <c r="T1950">
        <v>0.2</v>
      </c>
      <c r="U1950" t="s">
        <v>5893</v>
      </c>
      <c r="V1950">
        <v>12</v>
      </c>
      <c r="W1950" s="1">
        <v>44567</v>
      </c>
      <c r="X1950" t="s">
        <v>5894</v>
      </c>
      <c r="Y1950">
        <v>169</v>
      </c>
      <c r="Z1950">
        <v>68</v>
      </c>
      <c r="AA1950">
        <v>202</v>
      </c>
      <c r="AB1950">
        <v>85</v>
      </c>
      <c r="AC1950">
        <v>10</v>
      </c>
      <c r="AD1950">
        <v>918000</v>
      </c>
      <c r="AE1950" t="s">
        <v>6025</v>
      </c>
      <c r="AF1950" s="1">
        <v>46203</v>
      </c>
      <c r="AG1950" t="s">
        <v>6851</v>
      </c>
      <c r="AH1950" t="s">
        <v>6027</v>
      </c>
      <c r="AI1950" t="s">
        <v>6028</v>
      </c>
      <c r="AJ1950" t="s">
        <v>6925</v>
      </c>
      <c r="AK1950">
        <v>67500</v>
      </c>
      <c r="AL1950">
        <v>4792.5</v>
      </c>
      <c r="AM1950">
        <v>62707.5</v>
      </c>
      <c r="AN1950">
        <v>54000</v>
      </c>
      <c r="AO1950">
        <v>8707.5</v>
      </c>
      <c r="AP1950">
        <v>0.1389</v>
      </c>
    </row>
    <row r="1951" spans="1:42" hidden="1" x14ac:dyDescent="0.35">
      <c r="A1951" t="s">
        <v>2834</v>
      </c>
      <c r="B1951" s="1">
        <v>45390</v>
      </c>
      <c r="C1951" t="s">
        <v>2835</v>
      </c>
      <c r="D1951" t="s">
        <v>188</v>
      </c>
      <c r="E1951">
        <v>2</v>
      </c>
      <c r="F1951" t="s">
        <v>30</v>
      </c>
      <c r="G1951" t="s">
        <v>31</v>
      </c>
      <c r="H1951" t="s">
        <v>49</v>
      </c>
      <c r="I1951" t="s">
        <v>43</v>
      </c>
      <c r="J1951" t="s">
        <v>44</v>
      </c>
      <c r="K1951">
        <v>2024</v>
      </c>
      <c r="L1951" t="s">
        <v>35</v>
      </c>
      <c r="M1951" t="s">
        <v>5936</v>
      </c>
      <c r="N1951" t="s">
        <v>5931</v>
      </c>
      <c r="O1951" t="s">
        <v>5937</v>
      </c>
      <c r="P1951" t="s">
        <v>5938</v>
      </c>
      <c r="Q1951" t="s">
        <v>5939</v>
      </c>
      <c r="R1951">
        <v>3400</v>
      </c>
      <c r="S1951">
        <v>4500</v>
      </c>
      <c r="T1951">
        <v>0.24440000000000001</v>
      </c>
      <c r="U1951" t="s">
        <v>5940</v>
      </c>
      <c r="V1951">
        <v>6</v>
      </c>
      <c r="W1951" s="1">
        <v>45061</v>
      </c>
      <c r="X1951" t="s">
        <v>5894</v>
      </c>
      <c r="Y1951">
        <v>200</v>
      </c>
      <c r="Z1951">
        <v>91</v>
      </c>
      <c r="AA1951">
        <v>223</v>
      </c>
      <c r="AB1951">
        <v>18</v>
      </c>
      <c r="AC1951">
        <v>10</v>
      </c>
      <c r="AD1951">
        <v>61200</v>
      </c>
      <c r="AE1951" t="s">
        <v>6025</v>
      </c>
      <c r="AF1951" s="1">
        <v>46203</v>
      </c>
      <c r="AG1951" t="s">
        <v>6852</v>
      </c>
      <c r="AH1951" t="s">
        <v>6035</v>
      </c>
      <c r="AI1951" t="s">
        <v>6028</v>
      </c>
      <c r="AJ1951" t="s">
        <v>6924</v>
      </c>
      <c r="AK1951">
        <v>9000</v>
      </c>
      <c r="AL1951">
        <v>184.5</v>
      </c>
      <c r="AM1951">
        <v>8815.5</v>
      </c>
      <c r="AN1951">
        <v>6800</v>
      </c>
      <c r="AO1951">
        <v>2015.5</v>
      </c>
      <c r="AP1951">
        <v>0.2286</v>
      </c>
    </row>
    <row r="1952" spans="1:42" hidden="1" x14ac:dyDescent="0.35">
      <c r="A1952" t="s">
        <v>2836</v>
      </c>
      <c r="B1952" s="1">
        <v>45436</v>
      </c>
      <c r="C1952" t="s">
        <v>1857</v>
      </c>
      <c r="D1952" t="s">
        <v>377</v>
      </c>
      <c r="E1952">
        <v>1</v>
      </c>
      <c r="F1952" t="s">
        <v>24</v>
      </c>
      <c r="G1952" t="s">
        <v>31</v>
      </c>
      <c r="H1952" t="s">
        <v>25</v>
      </c>
      <c r="I1952" t="s">
        <v>18</v>
      </c>
      <c r="J1952" t="s">
        <v>75</v>
      </c>
      <c r="K1952">
        <v>2024</v>
      </c>
      <c r="L1952" t="s">
        <v>35</v>
      </c>
      <c r="M1952" t="s">
        <v>6007</v>
      </c>
      <c r="N1952" t="s">
        <v>5889</v>
      </c>
      <c r="O1952" t="s">
        <v>6008</v>
      </c>
      <c r="P1952" t="s">
        <v>5899</v>
      </c>
      <c r="Q1952" t="s">
        <v>6009</v>
      </c>
      <c r="R1952">
        <v>12000</v>
      </c>
      <c r="S1952">
        <v>15000</v>
      </c>
      <c r="T1952">
        <v>0.2</v>
      </c>
      <c r="U1952" t="s">
        <v>5901</v>
      </c>
      <c r="V1952">
        <v>12</v>
      </c>
      <c r="W1952" s="1">
        <v>45557</v>
      </c>
      <c r="X1952" t="s">
        <v>5894</v>
      </c>
      <c r="Y1952">
        <v>118</v>
      </c>
      <c r="Z1952">
        <v>87</v>
      </c>
      <c r="AA1952">
        <v>209</v>
      </c>
      <c r="AB1952">
        <v>10</v>
      </c>
      <c r="AC1952">
        <v>10</v>
      </c>
      <c r="AD1952">
        <v>120000</v>
      </c>
      <c r="AE1952" t="s">
        <v>6025</v>
      </c>
      <c r="AF1952" s="1">
        <v>46203</v>
      </c>
      <c r="AG1952" t="s">
        <v>6671</v>
      </c>
      <c r="AH1952" t="s">
        <v>6027</v>
      </c>
      <c r="AI1952" t="s">
        <v>6028</v>
      </c>
      <c r="AJ1952" t="s">
        <v>6924</v>
      </c>
      <c r="AK1952">
        <v>15000</v>
      </c>
      <c r="AL1952">
        <v>498</v>
      </c>
      <c r="AM1952">
        <v>14502</v>
      </c>
      <c r="AN1952">
        <v>12000</v>
      </c>
      <c r="AO1952">
        <v>2502</v>
      </c>
      <c r="AP1952">
        <v>0.17249999999999999</v>
      </c>
    </row>
    <row r="1953" spans="1:42" x14ac:dyDescent="0.35">
      <c r="A1953" t="s">
        <v>2837</v>
      </c>
      <c r="B1953" s="1">
        <v>45653</v>
      </c>
      <c r="C1953" t="s">
        <v>688</v>
      </c>
      <c r="D1953" t="s">
        <v>42</v>
      </c>
      <c r="E1953">
        <v>1</v>
      </c>
      <c r="F1953" t="s">
        <v>128</v>
      </c>
      <c r="G1953" t="s">
        <v>16</v>
      </c>
      <c r="H1953" t="s">
        <v>32</v>
      </c>
      <c r="I1953" t="s">
        <v>43</v>
      </c>
      <c r="J1953" t="s">
        <v>155</v>
      </c>
      <c r="K1953">
        <v>2024</v>
      </c>
      <c r="L1953" t="s">
        <v>51</v>
      </c>
      <c r="M1953" t="s">
        <v>5897</v>
      </c>
      <c r="N1953" t="s">
        <v>5889</v>
      </c>
      <c r="O1953" t="s">
        <v>5898</v>
      </c>
      <c r="P1953" t="s">
        <v>5899</v>
      </c>
      <c r="Q1953" t="s">
        <v>5900</v>
      </c>
      <c r="R1953">
        <v>31000</v>
      </c>
      <c r="S1953">
        <v>38000</v>
      </c>
      <c r="T1953">
        <v>0.1842</v>
      </c>
      <c r="U1953" t="s">
        <v>5901</v>
      </c>
      <c r="V1953">
        <v>12</v>
      </c>
      <c r="W1953" s="1">
        <v>45246</v>
      </c>
      <c r="X1953" t="s">
        <v>5894</v>
      </c>
      <c r="Y1953">
        <v>278</v>
      </c>
      <c r="Z1953">
        <v>80</v>
      </c>
      <c r="AA1953">
        <v>346</v>
      </c>
      <c r="AB1953">
        <v>0</v>
      </c>
      <c r="AC1953">
        <v>10</v>
      </c>
      <c r="AD1953">
        <v>0</v>
      </c>
      <c r="AE1953" t="s">
        <v>6029</v>
      </c>
      <c r="AF1953" s="1">
        <v>46203</v>
      </c>
      <c r="AG1953" t="s">
        <v>6402</v>
      </c>
      <c r="AH1953" t="s">
        <v>6035</v>
      </c>
      <c r="AI1953" t="s">
        <v>6028</v>
      </c>
      <c r="AJ1953" t="s">
        <v>6925</v>
      </c>
      <c r="AK1953">
        <v>38000</v>
      </c>
      <c r="AL1953">
        <v>2321.8000000000002</v>
      </c>
      <c r="AM1953">
        <v>35678.199999999997</v>
      </c>
      <c r="AN1953">
        <v>31000</v>
      </c>
      <c r="AO1953">
        <v>4678.2</v>
      </c>
      <c r="AP1953">
        <v>0.13109999999999999</v>
      </c>
    </row>
    <row r="1954" spans="1:42" hidden="1" x14ac:dyDescent="0.35">
      <c r="A1954" t="s">
        <v>2838</v>
      </c>
      <c r="B1954" s="1">
        <v>45647</v>
      </c>
      <c r="C1954" t="s">
        <v>1096</v>
      </c>
      <c r="D1954" t="s">
        <v>74</v>
      </c>
      <c r="E1954">
        <v>1</v>
      </c>
      <c r="F1954" t="s">
        <v>24</v>
      </c>
      <c r="G1954" t="s">
        <v>31</v>
      </c>
      <c r="H1954" t="s">
        <v>25</v>
      </c>
      <c r="I1954" t="s">
        <v>33</v>
      </c>
      <c r="J1954" t="s">
        <v>155</v>
      </c>
      <c r="K1954">
        <v>2024</v>
      </c>
      <c r="L1954" t="s">
        <v>51</v>
      </c>
      <c r="M1954" t="s">
        <v>5963</v>
      </c>
      <c r="N1954" t="s">
        <v>5949</v>
      </c>
      <c r="O1954" t="s">
        <v>5964</v>
      </c>
      <c r="P1954" t="s">
        <v>5951</v>
      </c>
      <c r="Q1954" t="s">
        <v>5965</v>
      </c>
      <c r="R1954">
        <v>5700</v>
      </c>
      <c r="S1954">
        <v>7500</v>
      </c>
      <c r="T1954">
        <v>0.24</v>
      </c>
      <c r="U1954" t="s">
        <v>5940</v>
      </c>
      <c r="V1954">
        <v>12</v>
      </c>
      <c r="W1954" s="1">
        <v>44865</v>
      </c>
      <c r="X1954" t="s">
        <v>5894</v>
      </c>
      <c r="Y1954">
        <v>145</v>
      </c>
      <c r="Z1954">
        <v>60</v>
      </c>
      <c r="AA1954">
        <v>189</v>
      </c>
      <c r="AB1954">
        <v>10</v>
      </c>
      <c r="AC1954">
        <v>10</v>
      </c>
      <c r="AD1954">
        <v>57000</v>
      </c>
      <c r="AE1954" t="s">
        <v>6025</v>
      </c>
      <c r="AF1954" s="1">
        <v>46203</v>
      </c>
      <c r="AG1954" t="s">
        <v>6542</v>
      </c>
      <c r="AH1954" t="s">
        <v>6027</v>
      </c>
      <c r="AI1954" t="s">
        <v>6028</v>
      </c>
      <c r="AJ1954" t="s">
        <v>6925</v>
      </c>
      <c r="AK1954">
        <v>7500</v>
      </c>
      <c r="AL1954">
        <v>430.5</v>
      </c>
      <c r="AM1954">
        <v>7069.5</v>
      </c>
      <c r="AN1954">
        <v>5700</v>
      </c>
      <c r="AO1954">
        <v>1369.5</v>
      </c>
      <c r="AP1954">
        <v>0.19370000000000001</v>
      </c>
    </row>
    <row r="1955" spans="1:42" hidden="1" x14ac:dyDescent="0.35">
      <c r="A1955" t="s">
        <v>2839</v>
      </c>
      <c r="B1955" s="1">
        <v>45367</v>
      </c>
      <c r="C1955" t="s">
        <v>541</v>
      </c>
      <c r="D1955" t="s">
        <v>439</v>
      </c>
      <c r="E1955">
        <v>3</v>
      </c>
      <c r="F1955" t="s">
        <v>30</v>
      </c>
      <c r="G1955" t="s">
        <v>16</v>
      </c>
      <c r="H1955" t="s">
        <v>17</v>
      </c>
      <c r="I1955" t="s">
        <v>26</v>
      </c>
      <c r="J1955" t="s">
        <v>39</v>
      </c>
      <c r="K1955">
        <v>2024</v>
      </c>
      <c r="L1955" t="s">
        <v>20</v>
      </c>
      <c r="M1955" t="s">
        <v>5953</v>
      </c>
      <c r="N1955" t="s">
        <v>5949</v>
      </c>
      <c r="O1955" t="s">
        <v>5954</v>
      </c>
      <c r="P1955" t="s">
        <v>5951</v>
      </c>
      <c r="Q1955" t="s">
        <v>5955</v>
      </c>
      <c r="R1955">
        <v>1400</v>
      </c>
      <c r="S1955">
        <v>1900</v>
      </c>
      <c r="T1955">
        <v>0.26319999999999999</v>
      </c>
      <c r="U1955" t="s">
        <v>5940</v>
      </c>
      <c r="V1955">
        <v>12</v>
      </c>
      <c r="W1955" s="1">
        <v>44681</v>
      </c>
      <c r="X1955" t="s">
        <v>5894</v>
      </c>
      <c r="Y1955">
        <v>129</v>
      </c>
      <c r="Z1955">
        <v>73</v>
      </c>
      <c r="AA1955">
        <v>194</v>
      </c>
      <c r="AB1955">
        <v>7</v>
      </c>
      <c r="AC1955">
        <v>10</v>
      </c>
      <c r="AD1955">
        <v>9800</v>
      </c>
      <c r="AE1955" t="s">
        <v>6025</v>
      </c>
      <c r="AF1955" s="1">
        <v>46203</v>
      </c>
      <c r="AG1955" t="s">
        <v>6240</v>
      </c>
      <c r="AH1955" t="s">
        <v>6027</v>
      </c>
      <c r="AI1955" t="s">
        <v>6028</v>
      </c>
      <c r="AJ1955" t="s">
        <v>6924</v>
      </c>
      <c r="AK1955">
        <v>5700</v>
      </c>
      <c r="AL1955">
        <v>413.82</v>
      </c>
      <c r="AM1955">
        <v>5286.18</v>
      </c>
      <c r="AN1955">
        <v>4200</v>
      </c>
      <c r="AO1955">
        <v>1086.18</v>
      </c>
      <c r="AP1955">
        <v>0.20549999999999999</v>
      </c>
    </row>
    <row r="1956" spans="1:42" hidden="1" x14ac:dyDescent="0.35">
      <c r="A1956" t="s">
        <v>2840</v>
      </c>
      <c r="B1956" s="1">
        <v>45486</v>
      </c>
      <c r="C1956" t="s">
        <v>1217</v>
      </c>
      <c r="D1956" t="s">
        <v>65</v>
      </c>
      <c r="E1956">
        <v>1</v>
      </c>
      <c r="F1956" t="s">
        <v>30</v>
      </c>
      <c r="G1956" t="s">
        <v>67</v>
      </c>
      <c r="H1956" t="s">
        <v>25</v>
      </c>
      <c r="I1956" t="s">
        <v>43</v>
      </c>
      <c r="J1956" t="s">
        <v>97</v>
      </c>
      <c r="K1956">
        <v>2024</v>
      </c>
      <c r="L1956" t="s">
        <v>60</v>
      </c>
      <c r="M1956" t="s">
        <v>5906</v>
      </c>
      <c r="N1956" t="s">
        <v>5889</v>
      </c>
      <c r="O1956" t="s">
        <v>5898</v>
      </c>
      <c r="P1956" t="s">
        <v>5907</v>
      </c>
      <c r="Q1956" t="s">
        <v>5908</v>
      </c>
      <c r="R1956">
        <v>17500</v>
      </c>
      <c r="S1956">
        <v>22000</v>
      </c>
      <c r="T1956">
        <v>0.20449999999999999</v>
      </c>
      <c r="U1956" t="s">
        <v>5909</v>
      </c>
      <c r="V1956">
        <v>12</v>
      </c>
      <c r="W1956" s="1">
        <v>45337</v>
      </c>
      <c r="X1956" t="s">
        <v>5894</v>
      </c>
      <c r="Y1956">
        <v>373</v>
      </c>
      <c r="Z1956">
        <v>88</v>
      </c>
      <c r="AA1956">
        <v>389</v>
      </c>
      <c r="AB1956">
        <v>78</v>
      </c>
      <c r="AC1956">
        <v>10</v>
      </c>
      <c r="AD1956">
        <v>1365000</v>
      </c>
      <c r="AE1956" t="s">
        <v>6025</v>
      </c>
      <c r="AF1956" s="1">
        <v>46203</v>
      </c>
      <c r="AG1956" t="s">
        <v>6562</v>
      </c>
      <c r="AH1956" t="s">
        <v>6027</v>
      </c>
      <c r="AI1956" t="s">
        <v>6028</v>
      </c>
      <c r="AJ1956" t="s">
        <v>6925</v>
      </c>
      <c r="AK1956">
        <v>22000</v>
      </c>
      <c r="AL1956">
        <v>2860</v>
      </c>
      <c r="AM1956">
        <v>19140</v>
      </c>
      <c r="AN1956">
        <v>17500</v>
      </c>
      <c r="AO1956">
        <v>1640</v>
      </c>
      <c r="AP1956">
        <v>8.5699999999999998E-2</v>
      </c>
    </row>
    <row r="1957" spans="1:42" hidden="1" x14ac:dyDescent="0.35">
      <c r="A1957" t="s">
        <v>2841</v>
      </c>
      <c r="B1957" s="1">
        <v>45553</v>
      </c>
      <c r="C1957" t="s">
        <v>2842</v>
      </c>
      <c r="D1957" t="s">
        <v>14</v>
      </c>
      <c r="E1957">
        <v>2</v>
      </c>
      <c r="F1957" t="s">
        <v>24</v>
      </c>
      <c r="G1957" t="s">
        <v>67</v>
      </c>
      <c r="H1957" t="s">
        <v>17</v>
      </c>
      <c r="I1957" t="s">
        <v>26</v>
      </c>
      <c r="J1957" t="s">
        <v>109</v>
      </c>
      <c r="K1957">
        <v>2024</v>
      </c>
      <c r="L1957" t="s">
        <v>60</v>
      </c>
      <c r="M1957" t="s">
        <v>5934</v>
      </c>
      <c r="N1957" t="s">
        <v>5931</v>
      </c>
      <c r="O1957" t="s">
        <v>5932</v>
      </c>
      <c r="P1957" t="s">
        <v>5891</v>
      </c>
      <c r="Q1957" t="s">
        <v>5935</v>
      </c>
      <c r="R1957">
        <v>10800</v>
      </c>
      <c r="S1957">
        <v>13500</v>
      </c>
      <c r="T1957">
        <v>0.2</v>
      </c>
      <c r="U1957" t="s">
        <v>5893</v>
      </c>
      <c r="V1957">
        <v>12</v>
      </c>
      <c r="W1957" s="1">
        <v>44567</v>
      </c>
      <c r="X1957" t="s">
        <v>5894</v>
      </c>
      <c r="Y1957">
        <v>169</v>
      </c>
      <c r="Z1957">
        <v>68</v>
      </c>
      <c r="AA1957">
        <v>202</v>
      </c>
      <c r="AB1957">
        <v>85</v>
      </c>
      <c r="AC1957">
        <v>10</v>
      </c>
      <c r="AD1957">
        <v>918000</v>
      </c>
      <c r="AE1957" t="s">
        <v>6025</v>
      </c>
      <c r="AF1957" s="1">
        <v>46203</v>
      </c>
      <c r="AG1957" t="s">
        <v>6772</v>
      </c>
      <c r="AH1957" t="s">
        <v>6027</v>
      </c>
      <c r="AI1957" t="s">
        <v>6028</v>
      </c>
      <c r="AJ1957" t="s">
        <v>6925</v>
      </c>
      <c r="AK1957">
        <v>27000</v>
      </c>
      <c r="AL1957">
        <v>820.8</v>
      </c>
      <c r="AM1957">
        <v>26179.200000000001</v>
      </c>
      <c r="AN1957">
        <v>21600</v>
      </c>
      <c r="AO1957">
        <v>4579.2</v>
      </c>
      <c r="AP1957">
        <v>0.1749</v>
      </c>
    </row>
    <row r="1958" spans="1:42" hidden="1" x14ac:dyDescent="0.35">
      <c r="A1958" t="s">
        <v>2843</v>
      </c>
      <c r="B1958" s="1">
        <v>45365</v>
      </c>
      <c r="C1958" t="s">
        <v>1366</v>
      </c>
      <c r="D1958" t="s">
        <v>65</v>
      </c>
      <c r="E1958">
        <v>1</v>
      </c>
      <c r="F1958" t="s">
        <v>24</v>
      </c>
      <c r="G1958" t="s">
        <v>96</v>
      </c>
      <c r="H1958" t="s">
        <v>25</v>
      </c>
      <c r="I1958" t="s">
        <v>33</v>
      </c>
      <c r="J1958" t="s">
        <v>39</v>
      </c>
      <c r="K1958">
        <v>2024</v>
      </c>
      <c r="L1958" t="s">
        <v>20</v>
      </c>
      <c r="M1958" t="s">
        <v>5906</v>
      </c>
      <c r="N1958" t="s">
        <v>5889</v>
      </c>
      <c r="O1958" t="s">
        <v>5898</v>
      </c>
      <c r="P1958" t="s">
        <v>5907</v>
      </c>
      <c r="Q1958" t="s">
        <v>5908</v>
      </c>
      <c r="R1958">
        <v>17500</v>
      </c>
      <c r="S1958">
        <v>22000</v>
      </c>
      <c r="T1958">
        <v>0.20449999999999999</v>
      </c>
      <c r="U1958" t="s">
        <v>5909</v>
      </c>
      <c r="V1958">
        <v>12</v>
      </c>
      <c r="W1958" s="1">
        <v>45337</v>
      </c>
      <c r="X1958" t="s">
        <v>5894</v>
      </c>
      <c r="Y1958">
        <v>373</v>
      </c>
      <c r="Z1958">
        <v>88</v>
      </c>
      <c r="AA1958">
        <v>389</v>
      </c>
      <c r="AB1958">
        <v>78</v>
      </c>
      <c r="AC1958">
        <v>10</v>
      </c>
      <c r="AD1958">
        <v>1365000</v>
      </c>
      <c r="AE1958" t="s">
        <v>6025</v>
      </c>
      <c r="AF1958" s="1">
        <v>46203</v>
      </c>
      <c r="AG1958" t="s">
        <v>6504</v>
      </c>
      <c r="AH1958" t="s">
        <v>6027</v>
      </c>
      <c r="AI1958" t="s">
        <v>6028</v>
      </c>
      <c r="AJ1958" t="s">
        <v>6924</v>
      </c>
      <c r="AK1958">
        <v>22000</v>
      </c>
      <c r="AL1958">
        <v>316.8</v>
      </c>
      <c r="AM1958">
        <v>21683.200000000001</v>
      </c>
      <c r="AN1958">
        <v>17500</v>
      </c>
      <c r="AO1958">
        <v>4183.2</v>
      </c>
      <c r="AP1958">
        <v>0.19289999999999999</v>
      </c>
    </row>
    <row r="1959" spans="1:42" hidden="1" x14ac:dyDescent="0.35">
      <c r="A1959" t="s">
        <v>2844</v>
      </c>
      <c r="B1959" s="1">
        <v>45347</v>
      </c>
      <c r="C1959" t="s">
        <v>786</v>
      </c>
      <c r="D1959" t="s">
        <v>115</v>
      </c>
      <c r="E1959">
        <v>1</v>
      </c>
      <c r="F1959" t="s">
        <v>24</v>
      </c>
      <c r="G1959" t="s">
        <v>16</v>
      </c>
      <c r="H1959" t="s">
        <v>32</v>
      </c>
      <c r="I1959" t="s">
        <v>33</v>
      </c>
      <c r="J1959" t="s">
        <v>19</v>
      </c>
      <c r="K1959">
        <v>2024</v>
      </c>
      <c r="L1959" t="s">
        <v>20</v>
      </c>
      <c r="M1959" t="s">
        <v>5988</v>
      </c>
      <c r="N1959" t="s">
        <v>5989</v>
      </c>
      <c r="O1959" t="s">
        <v>5990</v>
      </c>
      <c r="P1959" t="s">
        <v>5907</v>
      </c>
      <c r="Q1959" t="s">
        <v>5991</v>
      </c>
      <c r="R1959">
        <v>1600</v>
      </c>
      <c r="S1959">
        <v>2200</v>
      </c>
      <c r="T1959">
        <v>0.2727</v>
      </c>
      <c r="U1959" t="s">
        <v>5909</v>
      </c>
      <c r="V1959">
        <v>6</v>
      </c>
      <c r="W1959" s="1">
        <v>45040</v>
      </c>
      <c r="X1959" t="s">
        <v>5894</v>
      </c>
      <c r="Y1959">
        <v>84</v>
      </c>
      <c r="Z1959">
        <v>117</v>
      </c>
      <c r="AA1959">
        <v>174</v>
      </c>
      <c r="AB1959">
        <v>47</v>
      </c>
      <c r="AC1959">
        <v>10</v>
      </c>
      <c r="AD1959">
        <v>75200</v>
      </c>
      <c r="AE1959" t="s">
        <v>6025</v>
      </c>
      <c r="AF1959" s="1">
        <v>46203</v>
      </c>
      <c r="AG1959" t="s">
        <v>6438</v>
      </c>
      <c r="AH1959" t="s">
        <v>6035</v>
      </c>
      <c r="AI1959" t="s">
        <v>6028</v>
      </c>
      <c r="AJ1959" t="s">
        <v>6924</v>
      </c>
      <c r="AK1959">
        <v>2200</v>
      </c>
      <c r="AL1959">
        <v>182.38</v>
      </c>
      <c r="AM1959">
        <v>2017.62</v>
      </c>
      <c r="AN1959">
        <v>1600</v>
      </c>
      <c r="AO1959">
        <v>417.62</v>
      </c>
      <c r="AP1959">
        <v>0.20699999999999999</v>
      </c>
    </row>
    <row r="1960" spans="1:42" hidden="1" x14ac:dyDescent="0.35">
      <c r="A1960" t="s">
        <v>2845</v>
      </c>
      <c r="B1960" s="1">
        <v>45390</v>
      </c>
      <c r="C1960" t="s">
        <v>1998</v>
      </c>
      <c r="D1960" t="s">
        <v>14</v>
      </c>
      <c r="E1960">
        <v>1</v>
      </c>
      <c r="F1960" t="s">
        <v>58</v>
      </c>
      <c r="G1960" t="s">
        <v>16</v>
      </c>
      <c r="H1960" t="s">
        <v>32</v>
      </c>
      <c r="I1960" t="s">
        <v>18</v>
      </c>
      <c r="J1960" t="s">
        <v>44</v>
      </c>
      <c r="K1960">
        <v>2024</v>
      </c>
      <c r="L1960" t="s">
        <v>35</v>
      </c>
      <c r="M1960" t="s">
        <v>5934</v>
      </c>
      <c r="N1960" t="s">
        <v>5931</v>
      </c>
      <c r="O1960" t="s">
        <v>5932</v>
      </c>
      <c r="P1960" t="s">
        <v>5891</v>
      </c>
      <c r="Q1960" t="s">
        <v>5935</v>
      </c>
      <c r="R1960">
        <v>10800</v>
      </c>
      <c r="S1960">
        <v>13500</v>
      </c>
      <c r="T1960">
        <v>0.2</v>
      </c>
      <c r="U1960" t="s">
        <v>5893</v>
      </c>
      <c r="V1960">
        <v>12</v>
      </c>
      <c r="W1960" s="1">
        <v>44567</v>
      </c>
      <c r="X1960" t="s">
        <v>5894</v>
      </c>
      <c r="Y1960">
        <v>169</v>
      </c>
      <c r="Z1960">
        <v>68</v>
      </c>
      <c r="AA1960">
        <v>202</v>
      </c>
      <c r="AB1960">
        <v>85</v>
      </c>
      <c r="AC1960">
        <v>10</v>
      </c>
      <c r="AD1960">
        <v>918000</v>
      </c>
      <c r="AE1960" t="s">
        <v>6025</v>
      </c>
      <c r="AF1960" s="1">
        <v>46203</v>
      </c>
      <c r="AG1960" t="s">
        <v>6703</v>
      </c>
      <c r="AH1960" t="s">
        <v>6027</v>
      </c>
      <c r="AI1960" t="s">
        <v>6028</v>
      </c>
      <c r="AJ1960" t="s">
        <v>6924</v>
      </c>
      <c r="AK1960">
        <v>13500</v>
      </c>
      <c r="AL1960">
        <v>1043.55</v>
      </c>
      <c r="AM1960">
        <v>12456.45</v>
      </c>
      <c r="AN1960">
        <v>10800</v>
      </c>
      <c r="AO1960">
        <v>1656.45</v>
      </c>
      <c r="AP1960">
        <v>0.13300000000000001</v>
      </c>
    </row>
    <row r="1961" spans="1:42" x14ac:dyDescent="0.35">
      <c r="A1961" t="s">
        <v>2846</v>
      </c>
      <c r="B1961" s="1">
        <v>45334</v>
      </c>
      <c r="C1961" t="s">
        <v>1557</v>
      </c>
      <c r="D1961" t="s">
        <v>54</v>
      </c>
      <c r="E1961">
        <v>2</v>
      </c>
      <c r="F1961" t="s">
        <v>48</v>
      </c>
      <c r="G1961" t="s">
        <v>31</v>
      </c>
      <c r="H1961" t="s">
        <v>25</v>
      </c>
      <c r="I1961" t="s">
        <v>43</v>
      </c>
      <c r="J1961" t="s">
        <v>19</v>
      </c>
      <c r="K1961">
        <v>2024</v>
      </c>
      <c r="L1961" t="s">
        <v>20</v>
      </c>
      <c r="M1961" t="s">
        <v>5888</v>
      </c>
      <c r="N1961" t="s">
        <v>5889</v>
      </c>
      <c r="O1961" t="s">
        <v>5890</v>
      </c>
      <c r="P1961" t="s">
        <v>5891</v>
      </c>
      <c r="Q1961" t="s">
        <v>5892</v>
      </c>
      <c r="R1961">
        <v>52000</v>
      </c>
      <c r="S1961">
        <v>65000</v>
      </c>
      <c r="T1961">
        <v>0.2</v>
      </c>
      <c r="U1961" t="s">
        <v>5893</v>
      </c>
      <c r="V1961">
        <v>12</v>
      </c>
      <c r="W1961" s="1">
        <v>45506</v>
      </c>
      <c r="X1961" t="s">
        <v>5894</v>
      </c>
      <c r="Y1961">
        <v>302</v>
      </c>
      <c r="Z1961">
        <v>109</v>
      </c>
      <c r="AA1961">
        <v>415</v>
      </c>
      <c r="AB1961">
        <v>0</v>
      </c>
      <c r="AC1961">
        <v>10</v>
      </c>
      <c r="AD1961">
        <v>0</v>
      </c>
      <c r="AE1961" t="s">
        <v>6029</v>
      </c>
      <c r="AF1961" s="1">
        <v>46203</v>
      </c>
      <c r="AG1961" t="s">
        <v>6588</v>
      </c>
      <c r="AH1961" t="s">
        <v>6035</v>
      </c>
      <c r="AI1961" t="s">
        <v>6028</v>
      </c>
      <c r="AJ1961" t="s">
        <v>6924</v>
      </c>
      <c r="AK1961">
        <v>130000</v>
      </c>
      <c r="AL1961">
        <v>15821</v>
      </c>
      <c r="AM1961">
        <v>114179</v>
      </c>
      <c r="AN1961">
        <v>104000</v>
      </c>
      <c r="AO1961">
        <v>10179</v>
      </c>
      <c r="AP1961">
        <v>8.9099999999999999E-2</v>
      </c>
    </row>
    <row r="1962" spans="1:42" hidden="1" x14ac:dyDescent="0.35">
      <c r="A1962" t="s">
        <v>2847</v>
      </c>
      <c r="B1962" s="1">
        <v>45554</v>
      </c>
      <c r="C1962" t="s">
        <v>749</v>
      </c>
      <c r="D1962" t="s">
        <v>82</v>
      </c>
      <c r="E1962">
        <v>1</v>
      </c>
      <c r="F1962" t="s">
        <v>30</v>
      </c>
      <c r="G1962" t="s">
        <v>31</v>
      </c>
      <c r="H1962" t="s">
        <v>25</v>
      </c>
      <c r="I1962" t="s">
        <v>43</v>
      </c>
      <c r="J1962" t="s">
        <v>109</v>
      </c>
      <c r="K1962">
        <v>2024</v>
      </c>
      <c r="L1962" t="s">
        <v>60</v>
      </c>
      <c r="M1962" t="s">
        <v>5895</v>
      </c>
      <c r="N1962" t="s">
        <v>5889</v>
      </c>
      <c r="O1962" t="s">
        <v>5890</v>
      </c>
      <c r="P1962" t="s">
        <v>5891</v>
      </c>
      <c r="Q1962" t="s">
        <v>5896</v>
      </c>
      <c r="R1962">
        <v>78000</v>
      </c>
      <c r="S1962">
        <v>95000</v>
      </c>
      <c r="T1962">
        <v>0.1789</v>
      </c>
      <c r="U1962" t="s">
        <v>5893</v>
      </c>
      <c r="V1962">
        <v>12</v>
      </c>
      <c r="W1962" s="1">
        <v>45187</v>
      </c>
      <c r="X1962" t="s">
        <v>5894</v>
      </c>
      <c r="Y1962">
        <v>351</v>
      </c>
      <c r="Z1962">
        <v>112</v>
      </c>
      <c r="AA1962">
        <v>335</v>
      </c>
      <c r="AB1962">
        <v>32</v>
      </c>
      <c r="AC1962">
        <v>10</v>
      </c>
      <c r="AD1962">
        <v>2496000</v>
      </c>
      <c r="AE1962" t="s">
        <v>6025</v>
      </c>
      <c r="AF1962" s="1">
        <v>46203</v>
      </c>
      <c r="AG1962" t="s">
        <v>6289</v>
      </c>
      <c r="AH1962" t="s">
        <v>6027</v>
      </c>
      <c r="AI1962" t="s">
        <v>6028</v>
      </c>
      <c r="AJ1962" t="s">
        <v>6925</v>
      </c>
      <c r="AK1962">
        <v>95000</v>
      </c>
      <c r="AL1962">
        <v>5757</v>
      </c>
      <c r="AM1962">
        <v>89243</v>
      </c>
      <c r="AN1962">
        <v>78000</v>
      </c>
      <c r="AO1962">
        <v>11243</v>
      </c>
      <c r="AP1962">
        <v>0.126</v>
      </c>
    </row>
    <row r="1963" spans="1:42" hidden="1" x14ac:dyDescent="0.35">
      <c r="A1963" t="s">
        <v>2848</v>
      </c>
      <c r="B1963" s="1">
        <v>45442</v>
      </c>
      <c r="C1963" t="s">
        <v>2849</v>
      </c>
      <c r="D1963" t="s">
        <v>180</v>
      </c>
      <c r="E1963">
        <v>1</v>
      </c>
      <c r="F1963" t="s">
        <v>24</v>
      </c>
      <c r="G1963" t="s">
        <v>31</v>
      </c>
      <c r="H1963" t="s">
        <v>17</v>
      </c>
      <c r="I1963" t="s">
        <v>33</v>
      </c>
      <c r="J1963" t="s">
        <v>75</v>
      </c>
      <c r="K1963">
        <v>2024</v>
      </c>
      <c r="L1963" t="s">
        <v>35</v>
      </c>
      <c r="M1963" t="s">
        <v>5956</v>
      </c>
      <c r="N1963" t="s">
        <v>5949</v>
      </c>
      <c r="O1963" t="s">
        <v>5957</v>
      </c>
      <c r="P1963" t="s">
        <v>5958</v>
      </c>
      <c r="Q1963" t="s">
        <v>5959</v>
      </c>
      <c r="R1963">
        <v>3100</v>
      </c>
      <c r="S1963">
        <v>4200</v>
      </c>
      <c r="T1963">
        <v>0.26190000000000002</v>
      </c>
      <c r="U1963" t="s">
        <v>5909</v>
      </c>
      <c r="V1963">
        <v>12</v>
      </c>
      <c r="W1963" s="1">
        <v>45029</v>
      </c>
      <c r="X1963" t="s">
        <v>5894</v>
      </c>
      <c r="Y1963">
        <v>165</v>
      </c>
      <c r="Z1963">
        <v>119</v>
      </c>
      <c r="AA1963">
        <v>218</v>
      </c>
      <c r="AB1963">
        <v>22</v>
      </c>
      <c r="AC1963">
        <v>10</v>
      </c>
      <c r="AD1963">
        <v>68200</v>
      </c>
      <c r="AE1963" t="s">
        <v>6025</v>
      </c>
      <c r="AF1963" s="1">
        <v>46203</v>
      </c>
      <c r="AG1963" t="s">
        <v>6853</v>
      </c>
      <c r="AH1963" t="s">
        <v>6035</v>
      </c>
      <c r="AI1963" t="s">
        <v>6028</v>
      </c>
      <c r="AJ1963" t="s">
        <v>6924</v>
      </c>
      <c r="AK1963">
        <v>4200</v>
      </c>
      <c r="AL1963">
        <v>232.68</v>
      </c>
      <c r="AM1963">
        <v>3967.32</v>
      </c>
      <c r="AN1963">
        <v>3100</v>
      </c>
      <c r="AO1963">
        <v>867.32</v>
      </c>
      <c r="AP1963">
        <v>0.21859999999999999</v>
      </c>
    </row>
    <row r="1964" spans="1:42" hidden="1" x14ac:dyDescent="0.35">
      <c r="A1964" t="s">
        <v>2850</v>
      </c>
      <c r="B1964" s="1">
        <v>45335</v>
      </c>
      <c r="C1964" t="s">
        <v>1748</v>
      </c>
      <c r="D1964" t="s">
        <v>38</v>
      </c>
      <c r="E1964">
        <v>1</v>
      </c>
      <c r="F1964" t="s">
        <v>58</v>
      </c>
      <c r="G1964" t="s">
        <v>96</v>
      </c>
      <c r="H1964" t="s">
        <v>17</v>
      </c>
      <c r="I1964" t="s">
        <v>26</v>
      </c>
      <c r="J1964" t="s">
        <v>19</v>
      </c>
      <c r="K1964">
        <v>2024</v>
      </c>
      <c r="L1964" t="s">
        <v>20</v>
      </c>
      <c r="M1964" t="s">
        <v>5981</v>
      </c>
      <c r="N1964" t="s">
        <v>5974</v>
      </c>
      <c r="O1964" t="s">
        <v>5982</v>
      </c>
      <c r="P1964" t="s">
        <v>5983</v>
      </c>
      <c r="Q1964" t="s">
        <v>5984</v>
      </c>
      <c r="R1964">
        <v>3700</v>
      </c>
      <c r="S1964">
        <v>4800</v>
      </c>
      <c r="T1964">
        <v>0.22919999999999999</v>
      </c>
      <c r="U1964" t="s">
        <v>5920</v>
      </c>
      <c r="V1964">
        <v>24</v>
      </c>
      <c r="W1964" s="1">
        <v>45552</v>
      </c>
      <c r="X1964" t="s">
        <v>5894</v>
      </c>
      <c r="Y1964">
        <v>158</v>
      </c>
      <c r="Z1964">
        <v>108</v>
      </c>
      <c r="AA1964">
        <v>132</v>
      </c>
      <c r="AB1964">
        <v>61</v>
      </c>
      <c r="AC1964">
        <v>10</v>
      </c>
      <c r="AD1964">
        <v>225700</v>
      </c>
      <c r="AE1964" t="s">
        <v>6025</v>
      </c>
      <c r="AF1964" s="1">
        <v>46203</v>
      </c>
      <c r="AG1964" t="s">
        <v>6642</v>
      </c>
      <c r="AH1964" t="s">
        <v>6035</v>
      </c>
      <c r="AI1964" t="s">
        <v>6028</v>
      </c>
      <c r="AJ1964" t="s">
        <v>6924</v>
      </c>
      <c r="AK1964">
        <v>4800</v>
      </c>
      <c r="AL1964">
        <v>532.79999999999995</v>
      </c>
      <c r="AM1964">
        <v>4267.2</v>
      </c>
      <c r="AN1964">
        <v>3700</v>
      </c>
      <c r="AO1964">
        <v>567.20000000000005</v>
      </c>
      <c r="AP1964">
        <v>0.13289999999999999</v>
      </c>
    </row>
    <row r="1965" spans="1:42" x14ac:dyDescent="0.35">
      <c r="A1965" t="s">
        <v>2851</v>
      </c>
      <c r="B1965" s="1">
        <v>45344</v>
      </c>
      <c r="C1965" t="s">
        <v>899</v>
      </c>
      <c r="D1965" t="s">
        <v>54</v>
      </c>
      <c r="E1965">
        <v>1</v>
      </c>
      <c r="F1965" t="s">
        <v>30</v>
      </c>
      <c r="G1965" t="s">
        <v>31</v>
      </c>
      <c r="H1965" t="s">
        <v>17</v>
      </c>
      <c r="I1965" t="s">
        <v>18</v>
      </c>
      <c r="J1965" t="s">
        <v>19</v>
      </c>
      <c r="K1965">
        <v>2024</v>
      </c>
      <c r="L1965" t="s">
        <v>20</v>
      </c>
      <c r="M1965" t="s">
        <v>5888</v>
      </c>
      <c r="N1965" t="s">
        <v>5889</v>
      </c>
      <c r="O1965" t="s">
        <v>5890</v>
      </c>
      <c r="P1965" t="s">
        <v>5891</v>
      </c>
      <c r="Q1965" t="s">
        <v>5892</v>
      </c>
      <c r="R1965">
        <v>52000</v>
      </c>
      <c r="S1965">
        <v>65000</v>
      </c>
      <c r="T1965">
        <v>0.2</v>
      </c>
      <c r="U1965" t="s">
        <v>5893</v>
      </c>
      <c r="V1965">
        <v>12</v>
      </c>
      <c r="W1965" s="1">
        <v>45506</v>
      </c>
      <c r="X1965" t="s">
        <v>5894</v>
      </c>
      <c r="Y1965">
        <v>302</v>
      </c>
      <c r="Z1965">
        <v>109</v>
      </c>
      <c r="AA1965">
        <v>415</v>
      </c>
      <c r="AB1965">
        <v>0</v>
      </c>
      <c r="AC1965">
        <v>10</v>
      </c>
      <c r="AD1965">
        <v>0</v>
      </c>
      <c r="AE1965" t="s">
        <v>6029</v>
      </c>
      <c r="AF1965" s="1">
        <v>46203</v>
      </c>
      <c r="AG1965" t="s">
        <v>6481</v>
      </c>
      <c r="AH1965" t="s">
        <v>6035</v>
      </c>
      <c r="AI1965" t="s">
        <v>6028</v>
      </c>
      <c r="AJ1965" t="s">
        <v>6924</v>
      </c>
      <c r="AK1965">
        <v>65000</v>
      </c>
      <c r="AL1965">
        <v>1755</v>
      </c>
      <c r="AM1965">
        <v>63245</v>
      </c>
      <c r="AN1965">
        <v>52000</v>
      </c>
      <c r="AO1965">
        <v>11245</v>
      </c>
      <c r="AP1965">
        <v>0.17780000000000001</v>
      </c>
    </row>
    <row r="1966" spans="1:42" hidden="1" x14ac:dyDescent="0.35">
      <c r="A1966" t="s">
        <v>2852</v>
      </c>
      <c r="B1966" s="1">
        <v>45302</v>
      </c>
      <c r="C1966" t="s">
        <v>574</v>
      </c>
      <c r="D1966" t="s">
        <v>105</v>
      </c>
      <c r="E1966">
        <v>2</v>
      </c>
      <c r="F1966" t="s">
        <v>30</v>
      </c>
      <c r="G1966" t="s">
        <v>31</v>
      </c>
      <c r="H1966" t="s">
        <v>17</v>
      </c>
      <c r="I1966" t="s">
        <v>43</v>
      </c>
      <c r="J1966" t="s">
        <v>112</v>
      </c>
      <c r="K1966">
        <v>2024</v>
      </c>
      <c r="L1966" t="s">
        <v>20</v>
      </c>
      <c r="M1966" t="s">
        <v>5916</v>
      </c>
      <c r="N1966" t="s">
        <v>5913</v>
      </c>
      <c r="O1966" t="s">
        <v>5917</v>
      </c>
      <c r="P1966" t="s">
        <v>5918</v>
      </c>
      <c r="Q1966" t="s">
        <v>5919</v>
      </c>
      <c r="R1966">
        <v>63000</v>
      </c>
      <c r="S1966">
        <v>76000</v>
      </c>
      <c r="T1966">
        <v>0.1711</v>
      </c>
      <c r="U1966" t="s">
        <v>5920</v>
      </c>
      <c r="V1966">
        <v>12</v>
      </c>
      <c r="W1966" s="1">
        <v>44617</v>
      </c>
      <c r="X1966" t="s">
        <v>5894</v>
      </c>
      <c r="Y1966">
        <v>252</v>
      </c>
      <c r="Z1966">
        <v>75</v>
      </c>
      <c r="AA1966">
        <v>289</v>
      </c>
      <c r="AB1966">
        <v>48</v>
      </c>
      <c r="AC1966">
        <v>10</v>
      </c>
      <c r="AD1966">
        <v>3024000</v>
      </c>
      <c r="AE1966" t="s">
        <v>6025</v>
      </c>
      <c r="AF1966" s="1">
        <v>46203</v>
      </c>
      <c r="AG1966" t="s">
        <v>6345</v>
      </c>
      <c r="AH1966" t="s">
        <v>6035</v>
      </c>
      <c r="AI1966" t="s">
        <v>6028</v>
      </c>
      <c r="AJ1966" t="s">
        <v>6924</v>
      </c>
      <c r="AK1966">
        <v>152000</v>
      </c>
      <c r="AL1966">
        <v>3192</v>
      </c>
      <c r="AM1966">
        <v>148808</v>
      </c>
      <c r="AN1966">
        <v>126000</v>
      </c>
      <c r="AO1966">
        <v>22808</v>
      </c>
      <c r="AP1966">
        <v>0.15329999999999999</v>
      </c>
    </row>
    <row r="1967" spans="1:42" hidden="1" x14ac:dyDescent="0.35">
      <c r="A1967" t="s">
        <v>2853</v>
      </c>
      <c r="B1967" s="1">
        <v>45650</v>
      </c>
      <c r="C1967" t="s">
        <v>1019</v>
      </c>
      <c r="D1967" t="s">
        <v>95</v>
      </c>
      <c r="E1967">
        <v>2</v>
      </c>
      <c r="F1967" t="s">
        <v>24</v>
      </c>
      <c r="G1967" t="s">
        <v>96</v>
      </c>
      <c r="H1967" t="s">
        <v>32</v>
      </c>
      <c r="I1967" t="s">
        <v>33</v>
      </c>
      <c r="J1967" t="s">
        <v>155</v>
      </c>
      <c r="K1967">
        <v>2024</v>
      </c>
      <c r="L1967" t="s">
        <v>51</v>
      </c>
      <c r="M1967" t="s">
        <v>5948</v>
      </c>
      <c r="N1967" t="s">
        <v>5949</v>
      </c>
      <c r="O1967" t="s">
        <v>5950</v>
      </c>
      <c r="P1967" t="s">
        <v>5951</v>
      </c>
      <c r="Q1967" t="s">
        <v>5952</v>
      </c>
      <c r="R1967">
        <v>2900</v>
      </c>
      <c r="S1967">
        <v>3800</v>
      </c>
      <c r="T1967">
        <v>0.23680000000000001</v>
      </c>
      <c r="U1967" t="s">
        <v>5940</v>
      </c>
      <c r="V1967">
        <v>12</v>
      </c>
      <c r="W1967" s="1">
        <v>45359</v>
      </c>
      <c r="X1967" t="s">
        <v>5894</v>
      </c>
      <c r="Y1967">
        <v>220</v>
      </c>
      <c r="Z1967">
        <v>49</v>
      </c>
      <c r="AA1967">
        <v>227</v>
      </c>
      <c r="AB1967">
        <v>23</v>
      </c>
      <c r="AC1967">
        <v>10</v>
      </c>
      <c r="AD1967">
        <v>66700</v>
      </c>
      <c r="AE1967" t="s">
        <v>6025</v>
      </c>
      <c r="AF1967" s="1">
        <v>46203</v>
      </c>
      <c r="AG1967" t="s">
        <v>6516</v>
      </c>
      <c r="AH1967" t="s">
        <v>6027</v>
      </c>
      <c r="AI1967" t="s">
        <v>6028</v>
      </c>
      <c r="AJ1967" t="s">
        <v>6925</v>
      </c>
      <c r="AK1967">
        <v>7600</v>
      </c>
      <c r="AL1967">
        <v>937.08</v>
      </c>
      <c r="AM1967">
        <v>6662.92</v>
      </c>
      <c r="AN1967">
        <v>5800</v>
      </c>
      <c r="AO1967">
        <v>862.92</v>
      </c>
      <c r="AP1967">
        <v>0.1295</v>
      </c>
    </row>
    <row r="1968" spans="1:42" hidden="1" x14ac:dyDescent="0.35">
      <c r="A1968" t="s">
        <v>2854</v>
      </c>
      <c r="B1968" s="1">
        <v>45331</v>
      </c>
      <c r="C1968" t="s">
        <v>718</v>
      </c>
      <c r="D1968" t="s">
        <v>14</v>
      </c>
      <c r="E1968">
        <v>1</v>
      </c>
      <c r="F1968" t="s">
        <v>48</v>
      </c>
      <c r="G1968" t="s">
        <v>96</v>
      </c>
      <c r="H1968" t="s">
        <v>25</v>
      </c>
      <c r="I1968" t="s">
        <v>43</v>
      </c>
      <c r="J1968" t="s">
        <v>19</v>
      </c>
      <c r="K1968">
        <v>2024</v>
      </c>
      <c r="L1968" t="s">
        <v>20</v>
      </c>
      <c r="M1968" t="s">
        <v>5934</v>
      </c>
      <c r="N1968" t="s">
        <v>5931</v>
      </c>
      <c r="O1968" t="s">
        <v>5932</v>
      </c>
      <c r="P1968" t="s">
        <v>5891</v>
      </c>
      <c r="Q1968" t="s">
        <v>5935</v>
      </c>
      <c r="R1968">
        <v>10800</v>
      </c>
      <c r="S1968">
        <v>13500</v>
      </c>
      <c r="T1968">
        <v>0.2</v>
      </c>
      <c r="U1968" t="s">
        <v>5893</v>
      </c>
      <c r="V1968">
        <v>12</v>
      </c>
      <c r="W1968" s="1">
        <v>44567</v>
      </c>
      <c r="X1968" t="s">
        <v>5894</v>
      </c>
      <c r="Y1968">
        <v>169</v>
      </c>
      <c r="Z1968">
        <v>68</v>
      </c>
      <c r="AA1968">
        <v>202</v>
      </c>
      <c r="AB1968">
        <v>85</v>
      </c>
      <c r="AC1968">
        <v>10</v>
      </c>
      <c r="AD1968">
        <v>918000</v>
      </c>
      <c r="AE1968" t="s">
        <v>6025</v>
      </c>
      <c r="AF1968" s="1">
        <v>46203</v>
      </c>
      <c r="AG1968" t="s">
        <v>6400</v>
      </c>
      <c r="AH1968" t="s">
        <v>6027</v>
      </c>
      <c r="AI1968" t="s">
        <v>6028</v>
      </c>
      <c r="AJ1968" t="s">
        <v>6924</v>
      </c>
      <c r="AK1968">
        <v>13500</v>
      </c>
      <c r="AL1968">
        <v>1902.15</v>
      </c>
      <c r="AM1968">
        <v>11597.85</v>
      </c>
      <c r="AN1968">
        <v>10800</v>
      </c>
      <c r="AO1968">
        <v>797.85</v>
      </c>
      <c r="AP1968">
        <v>6.88E-2</v>
      </c>
    </row>
    <row r="1969" spans="1:42" hidden="1" x14ac:dyDescent="0.35">
      <c r="A1969" t="s">
        <v>2855</v>
      </c>
      <c r="B1969" s="1">
        <v>45502</v>
      </c>
      <c r="C1969" t="s">
        <v>961</v>
      </c>
      <c r="D1969" t="s">
        <v>205</v>
      </c>
      <c r="E1969">
        <v>4</v>
      </c>
      <c r="F1969" t="s">
        <v>24</v>
      </c>
      <c r="G1969" t="s">
        <v>31</v>
      </c>
      <c r="H1969" t="s">
        <v>25</v>
      </c>
      <c r="I1969" t="s">
        <v>33</v>
      </c>
      <c r="J1969" t="s">
        <v>97</v>
      </c>
      <c r="K1969">
        <v>2024</v>
      </c>
      <c r="L1969" t="s">
        <v>60</v>
      </c>
      <c r="M1969" t="s">
        <v>6003</v>
      </c>
      <c r="N1969" t="s">
        <v>5989</v>
      </c>
      <c r="O1969" t="s">
        <v>6004</v>
      </c>
      <c r="P1969" t="s">
        <v>6005</v>
      </c>
      <c r="Q1969" t="s">
        <v>6006</v>
      </c>
      <c r="R1969">
        <v>420</v>
      </c>
      <c r="S1969">
        <v>650</v>
      </c>
      <c r="T1969">
        <v>0.3538</v>
      </c>
      <c r="U1969" t="s">
        <v>5909</v>
      </c>
      <c r="V1969">
        <v>6</v>
      </c>
      <c r="W1969" s="1">
        <v>45071</v>
      </c>
      <c r="X1969" t="s">
        <v>5894</v>
      </c>
      <c r="Y1969">
        <v>160</v>
      </c>
      <c r="Z1969">
        <v>85</v>
      </c>
      <c r="AA1969">
        <v>167</v>
      </c>
      <c r="AB1969">
        <v>56</v>
      </c>
      <c r="AC1969">
        <v>10</v>
      </c>
      <c r="AD1969">
        <v>23520</v>
      </c>
      <c r="AE1969" t="s">
        <v>6025</v>
      </c>
      <c r="AF1969" s="1">
        <v>46203</v>
      </c>
      <c r="AG1969" t="s">
        <v>6499</v>
      </c>
      <c r="AH1969" t="s">
        <v>6027</v>
      </c>
      <c r="AI1969" t="s">
        <v>6028</v>
      </c>
      <c r="AJ1969" t="s">
        <v>6925</v>
      </c>
      <c r="AK1969">
        <v>2600</v>
      </c>
      <c r="AL1969">
        <v>55.9</v>
      </c>
      <c r="AM1969">
        <v>2544.1</v>
      </c>
      <c r="AN1969">
        <v>1680</v>
      </c>
      <c r="AO1969">
        <v>864.1</v>
      </c>
      <c r="AP1969">
        <v>0.33960000000000001</v>
      </c>
    </row>
    <row r="1970" spans="1:42" hidden="1" x14ac:dyDescent="0.35">
      <c r="A1970" t="s">
        <v>2856</v>
      </c>
      <c r="B1970" s="1">
        <v>45425</v>
      </c>
      <c r="C1970" t="s">
        <v>742</v>
      </c>
      <c r="D1970" t="s">
        <v>137</v>
      </c>
      <c r="E1970">
        <v>1</v>
      </c>
      <c r="F1970" t="s">
        <v>15</v>
      </c>
      <c r="G1970" t="s">
        <v>31</v>
      </c>
      <c r="H1970" t="s">
        <v>17</v>
      </c>
      <c r="I1970" t="s">
        <v>43</v>
      </c>
      <c r="J1970" t="s">
        <v>75</v>
      </c>
      <c r="K1970">
        <v>2024</v>
      </c>
      <c r="L1970" t="s">
        <v>35</v>
      </c>
      <c r="M1970" t="s">
        <v>5930</v>
      </c>
      <c r="N1970" t="s">
        <v>5931</v>
      </c>
      <c r="O1970" t="s">
        <v>5932</v>
      </c>
      <c r="P1970" t="s">
        <v>5891</v>
      </c>
      <c r="Q1970" t="s">
        <v>5933</v>
      </c>
      <c r="R1970">
        <v>14800</v>
      </c>
      <c r="S1970">
        <v>18500</v>
      </c>
      <c r="T1970">
        <v>0.2</v>
      </c>
      <c r="U1970" t="s">
        <v>5893</v>
      </c>
      <c r="V1970">
        <v>12</v>
      </c>
      <c r="W1970" s="1">
        <v>45474</v>
      </c>
      <c r="X1970" t="s">
        <v>5894</v>
      </c>
      <c r="Y1970">
        <v>213</v>
      </c>
      <c r="Z1970">
        <v>93</v>
      </c>
      <c r="AA1970">
        <v>278</v>
      </c>
      <c r="AB1970">
        <v>42</v>
      </c>
      <c r="AC1970">
        <v>10</v>
      </c>
      <c r="AD1970">
        <v>621600</v>
      </c>
      <c r="AE1970" t="s">
        <v>6025</v>
      </c>
      <c r="AF1970" s="1">
        <v>46203</v>
      </c>
      <c r="AG1970" t="s">
        <v>6385</v>
      </c>
      <c r="AH1970" t="s">
        <v>6035</v>
      </c>
      <c r="AI1970" t="s">
        <v>6028</v>
      </c>
      <c r="AJ1970" t="s">
        <v>6924</v>
      </c>
      <c r="AK1970">
        <v>18500</v>
      </c>
      <c r="AL1970">
        <v>527.25</v>
      </c>
      <c r="AM1970">
        <v>17972.75</v>
      </c>
      <c r="AN1970">
        <v>14800</v>
      </c>
      <c r="AO1970">
        <v>3172.75</v>
      </c>
      <c r="AP1970">
        <v>0.17649999999999999</v>
      </c>
    </row>
    <row r="1971" spans="1:42" x14ac:dyDescent="0.35">
      <c r="A1971" t="s">
        <v>2857</v>
      </c>
      <c r="B1971" s="1">
        <v>45413</v>
      </c>
      <c r="C1971" t="s">
        <v>1822</v>
      </c>
      <c r="D1971" t="s">
        <v>195</v>
      </c>
      <c r="E1971">
        <v>2</v>
      </c>
      <c r="F1971" t="s">
        <v>24</v>
      </c>
      <c r="G1971" t="s">
        <v>96</v>
      </c>
      <c r="H1971" t="s">
        <v>25</v>
      </c>
      <c r="I1971" t="s">
        <v>26</v>
      </c>
      <c r="J1971" t="s">
        <v>75</v>
      </c>
      <c r="K1971">
        <v>2024</v>
      </c>
      <c r="L1971" t="s">
        <v>35</v>
      </c>
      <c r="M1971" t="s">
        <v>5912</v>
      </c>
      <c r="N1971" t="s">
        <v>5913</v>
      </c>
      <c r="O1971" t="s">
        <v>5914</v>
      </c>
      <c r="P1971" t="s">
        <v>5891</v>
      </c>
      <c r="Q1971" t="s">
        <v>5915</v>
      </c>
      <c r="R1971">
        <v>125000</v>
      </c>
      <c r="S1971">
        <v>148000</v>
      </c>
      <c r="T1971">
        <v>0.15540000000000001</v>
      </c>
      <c r="U1971" t="s">
        <v>5893</v>
      </c>
      <c r="V1971">
        <v>12</v>
      </c>
      <c r="W1971" s="1">
        <v>44787</v>
      </c>
      <c r="X1971" t="s">
        <v>5894</v>
      </c>
      <c r="Y1971">
        <v>168</v>
      </c>
      <c r="Z1971">
        <v>62</v>
      </c>
      <c r="AA1971">
        <v>271</v>
      </c>
      <c r="AB1971">
        <v>0</v>
      </c>
      <c r="AC1971">
        <v>10</v>
      </c>
      <c r="AD1971">
        <v>0</v>
      </c>
      <c r="AE1971" t="s">
        <v>6029</v>
      </c>
      <c r="AF1971" s="1">
        <v>46203</v>
      </c>
      <c r="AG1971" t="s">
        <v>6661</v>
      </c>
      <c r="AH1971" t="s">
        <v>6035</v>
      </c>
      <c r="AI1971" t="s">
        <v>6028</v>
      </c>
      <c r="AJ1971" t="s">
        <v>6924</v>
      </c>
      <c r="AK1971">
        <v>296000</v>
      </c>
      <c r="AL1971">
        <v>13497.6</v>
      </c>
      <c r="AM1971">
        <v>282502.40000000002</v>
      </c>
      <c r="AN1971">
        <v>250000</v>
      </c>
      <c r="AO1971">
        <v>32502.400000000001</v>
      </c>
      <c r="AP1971">
        <v>0.11509999999999999</v>
      </c>
    </row>
    <row r="1972" spans="1:42" x14ac:dyDescent="0.35">
      <c r="A1972" t="s">
        <v>2858</v>
      </c>
      <c r="B1972" s="1">
        <v>45619</v>
      </c>
      <c r="C1972" t="s">
        <v>2835</v>
      </c>
      <c r="D1972" t="s">
        <v>42</v>
      </c>
      <c r="E1972">
        <v>2</v>
      </c>
      <c r="F1972" t="s">
        <v>24</v>
      </c>
      <c r="G1972" t="s">
        <v>96</v>
      </c>
      <c r="H1972" t="s">
        <v>32</v>
      </c>
      <c r="I1972" t="s">
        <v>33</v>
      </c>
      <c r="J1972" t="s">
        <v>50</v>
      </c>
      <c r="K1972">
        <v>2024</v>
      </c>
      <c r="L1972" t="s">
        <v>51</v>
      </c>
      <c r="M1972" t="s">
        <v>5897</v>
      </c>
      <c r="N1972" t="s">
        <v>5889</v>
      </c>
      <c r="O1972" t="s">
        <v>5898</v>
      </c>
      <c r="P1972" t="s">
        <v>5899</v>
      </c>
      <c r="Q1972" t="s">
        <v>5900</v>
      </c>
      <c r="R1972">
        <v>31000</v>
      </c>
      <c r="S1972">
        <v>38000</v>
      </c>
      <c r="T1972">
        <v>0.1842</v>
      </c>
      <c r="U1972" t="s">
        <v>5901</v>
      </c>
      <c r="V1972">
        <v>12</v>
      </c>
      <c r="W1972" s="1">
        <v>45246</v>
      </c>
      <c r="X1972" t="s">
        <v>5894</v>
      </c>
      <c r="Y1972">
        <v>278</v>
      </c>
      <c r="Z1972">
        <v>80</v>
      </c>
      <c r="AA1972">
        <v>346</v>
      </c>
      <c r="AB1972">
        <v>0</v>
      </c>
      <c r="AC1972">
        <v>10</v>
      </c>
      <c r="AD1972">
        <v>0</v>
      </c>
      <c r="AE1972" t="s">
        <v>6029</v>
      </c>
      <c r="AF1972" s="1">
        <v>46203</v>
      </c>
      <c r="AG1972" t="s">
        <v>6852</v>
      </c>
      <c r="AH1972" t="s">
        <v>6035</v>
      </c>
      <c r="AI1972" t="s">
        <v>6028</v>
      </c>
      <c r="AJ1972" t="s">
        <v>6925</v>
      </c>
      <c r="AK1972">
        <v>76000</v>
      </c>
      <c r="AL1972">
        <v>4757.6000000000004</v>
      </c>
      <c r="AM1972">
        <v>71242.399999999994</v>
      </c>
      <c r="AN1972">
        <v>62000</v>
      </c>
      <c r="AO1972">
        <v>9242.4</v>
      </c>
      <c r="AP1972">
        <v>0.12970000000000001</v>
      </c>
    </row>
    <row r="1973" spans="1:42" hidden="1" x14ac:dyDescent="0.35">
      <c r="A1973" t="s">
        <v>2859</v>
      </c>
      <c r="B1973" s="1">
        <v>45507</v>
      </c>
      <c r="C1973" t="s">
        <v>1469</v>
      </c>
      <c r="D1973" t="s">
        <v>29</v>
      </c>
      <c r="E1973">
        <v>1</v>
      </c>
      <c r="F1973" t="s">
        <v>24</v>
      </c>
      <c r="G1973" t="s">
        <v>16</v>
      </c>
      <c r="H1973" t="s">
        <v>32</v>
      </c>
      <c r="I1973" t="s">
        <v>43</v>
      </c>
      <c r="J1973" t="s">
        <v>59</v>
      </c>
      <c r="K1973">
        <v>2024</v>
      </c>
      <c r="L1973" t="s">
        <v>60</v>
      </c>
      <c r="M1973" t="s">
        <v>5985</v>
      </c>
      <c r="N1973" t="s">
        <v>5974</v>
      </c>
      <c r="O1973" t="s">
        <v>5986</v>
      </c>
      <c r="P1973" t="s">
        <v>5979</v>
      </c>
      <c r="Q1973" t="s">
        <v>5987</v>
      </c>
      <c r="R1973">
        <v>500</v>
      </c>
      <c r="S1973">
        <v>750</v>
      </c>
      <c r="T1973">
        <v>0.33329999999999999</v>
      </c>
      <c r="U1973" t="s">
        <v>5920</v>
      </c>
      <c r="V1973">
        <v>24</v>
      </c>
      <c r="W1973" s="1">
        <v>45007</v>
      </c>
      <c r="X1973" t="s">
        <v>5894</v>
      </c>
      <c r="Y1973">
        <v>294</v>
      </c>
      <c r="Z1973">
        <v>81</v>
      </c>
      <c r="AA1973">
        <v>264</v>
      </c>
      <c r="AB1973">
        <v>82</v>
      </c>
      <c r="AC1973">
        <v>10</v>
      </c>
      <c r="AD1973">
        <v>41000</v>
      </c>
      <c r="AE1973" t="s">
        <v>6025</v>
      </c>
      <c r="AF1973" s="1">
        <v>46203</v>
      </c>
      <c r="AG1973" t="s">
        <v>6524</v>
      </c>
      <c r="AH1973" t="s">
        <v>6027</v>
      </c>
      <c r="AI1973" t="s">
        <v>6028</v>
      </c>
      <c r="AJ1973" t="s">
        <v>6925</v>
      </c>
      <c r="AK1973">
        <v>750</v>
      </c>
      <c r="AL1973">
        <v>87.3</v>
      </c>
      <c r="AM1973">
        <v>662.7</v>
      </c>
      <c r="AN1973">
        <v>500</v>
      </c>
      <c r="AO1973">
        <v>162.69999999999999</v>
      </c>
      <c r="AP1973">
        <v>0.2455</v>
      </c>
    </row>
    <row r="1974" spans="1:42" hidden="1" x14ac:dyDescent="0.35">
      <c r="A1974" t="s">
        <v>2860</v>
      </c>
      <c r="B1974" s="1">
        <v>45588</v>
      </c>
      <c r="C1974" t="s">
        <v>749</v>
      </c>
      <c r="D1974" t="s">
        <v>95</v>
      </c>
      <c r="E1974">
        <v>1</v>
      </c>
      <c r="F1974" t="s">
        <v>24</v>
      </c>
      <c r="G1974" t="s">
        <v>96</v>
      </c>
      <c r="H1974" t="s">
        <v>25</v>
      </c>
      <c r="I1974" t="s">
        <v>18</v>
      </c>
      <c r="J1974" t="s">
        <v>55</v>
      </c>
      <c r="K1974">
        <v>2024</v>
      </c>
      <c r="L1974" t="s">
        <v>51</v>
      </c>
      <c r="M1974" t="s">
        <v>5948</v>
      </c>
      <c r="N1974" t="s">
        <v>5949</v>
      </c>
      <c r="O1974" t="s">
        <v>5950</v>
      </c>
      <c r="P1974" t="s">
        <v>5951</v>
      </c>
      <c r="Q1974" t="s">
        <v>5952</v>
      </c>
      <c r="R1974">
        <v>2900</v>
      </c>
      <c r="S1974">
        <v>3800</v>
      </c>
      <c r="T1974">
        <v>0.23680000000000001</v>
      </c>
      <c r="U1974" t="s">
        <v>5940</v>
      </c>
      <c r="V1974">
        <v>12</v>
      </c>
      <c r="W1974" s="1">
        <v>45359</v>
      </c>
      <c r="X1974" t="s">
        <v>5894</v>
      </c>
      <c r="Y1974">
        <v>220</v>
      </c>
      <c r="Z1974">
        <v>49</v>
      </c>
      <c r="AA1974">
        <v>227</v>
      </c>
      <c r="AB1974">
        <v>23</v>
      </c>
      <c r="AC1974">
        <v>10</v>
      </c>
      <c r="AD1974">
        <v>66700</v>
      </c>
      <c r="AE1974" t="s">
        <v>6025</v>
      </c>
      <c r="AF1974" s="1">
        <v>46203</v>
      </c>
      <c r="AG1974" t="s">
        <v>6289</v>
      </c>
      <c r="AH1974" t="s">
        <v>6027</v>
      </c>
      <c r="AI1974" t="s">
        <v>6028</v>
      </c>
      <c r="AJ1974" t="s">
        <v>6925</v>
      </c>
      <c r="AK1974">
        <v>3800</v>
      </c>
      <c r="AL1974">
        <v>434.72</v>
      </c>
      <c r="AM1974">
        <v>3365.28</v>
      </c>
      <c r="AN1974">
        <v>2900</v>
      </c>
      <c r="AO1974">
        <v>465.28</v>
      </c>
      <c r="AP1974">
        <v>0.13830000000000001</v>
      </c>
    </row>
    <row r="1975" spans="1:42" hidden="1" x14ac:dyDescent="0.35">
      <c r="A1975" t="s">
        <v>2861</v>
      </c>
      <c r="B1975" s="1">
        <v>45653</v>
      </c>
      <c r="C1975" t="s">
        <v>2862</v>
      </c>
      <c r="D1975" t="s">
        <v>173</v>
      </c>
      <c r="E1975">
        <v>1</v>
      </c>
      <c r="F1975" t="s">
        <v>48</v>
      </c>
      <c r="G1975" t="s">
        <v>16</v>
      </c>
      <c r="H1975" t="s">
        <v>17</v>
      </c>
      <c r="I1975" t="s">
        <v>33</v>
      </c>
      <c r="J1975" t="s">
        <v>155</v>
      </c>
      <c r="K1975">
        <v>2024</v>
      </c>
      <c r="L1975" t="s">
        <v>51</v>
      </c>
      <c r="M1975" t="s">
        <v>5904</v>
      </c>
      <c r="N1975" t="s">
        <v>5889</v>
      </c>
      <c r="O1975" t="s">
        <v>5898</v>
      </c>
      <c r="P1975" t="s">
        <v>5899</v>
      </c>
      <c r="Q1975" t="s">
        <v>5905</v>
      </c>
      <c r="R1975">
        <v>12500</v>
      </c>
      <c r="S1975">
        <v>15500</v>
      </c>
      <c r="T1975">
        <v>0.19350000000000001</v>
      </c>
      <c r="U1975" t="s">
        <v>5901</v>
      </c>
      <c r="V1975">
        <v>12</v>
      </c>
      <c r="W1975" s="1">
        <v>45140</v>
      </c>
      <c r="X1975" t="s">
        <v>5894</v>
      </c>
      <c r="Y1975">
        <v>313</v>
      </c>
      <c r="Z1975">
        <v>58</v>
      </c>
      <c r="AA1975">
        <v>294</v>
      </c>
      <c r="AB1975">
        <v>65</v>
      </c>
      <c r="AC1975">
        <v>10</v>
      </c>
      <c r="AD1975">
        <v>812500</v>
      </c>
      <c r="AE1975" t="s">
        <v>6025</v>
      </c>
      <c r="AF1975" s="1">
        <v>46203</v>
      </c>
      <c r="AG1975" t="s">
        <v>6805</v>
      </c>
      <c r="AH1975" t="s">
        <v>6035</v>
      </c>
      <c r="AI1975" t="s">
        <v>6028</v>
      </c>
      <c r="AJ1975" t="s">
        <v>6925</v>
      </c>
      <c r="AK1975">
        <v>15500</v>
      </c>
      <c r="AL1975">
        <v>1839.85</v>
      </c>
      <c r="AM1975">
        <v>13660.15</v>
      </c>
      <c r="AN1975">
        <v>12500</v>
      </c>
      <c r="AO1975">
        <v>1160.1500000000001</v>
      </c>
      <c r="AP1975">
        <v>8.4900000000000003E-2</v>
      </c>
    </row>
    <row r="1976" spans="1:42" x14ac:dyDescent="0.35">
      <c r="A1976" t="s">
        <v>2863</v>
      </c>
      <c r="B1976" s="1">
        <v>45374</v>
      </c>
      <c r="C1976" t="s">
        <v>654</v>
      </c>
      <c r="D1976" t="s">
        <v>42</v>
      </c>
      <c r="E1976">
        <v>1</v>
      </c>
      <c r="F1976" t="s">
        <v>48</v>
      </c>
      <c r="G1976" t="s">
        <v>16</v>
      </c>
      <c r="H1976" t="s">
        <v>17</v>
      </c>
      <c r="I1976" t="s">
        <v>33</v>
      </c>
      <c r="J1976" t="s">
        <v>39</v>
      </c>
      <c r="K1976">
        <v>2024</v>
      </c>
      <c r="L1976" t="s">
        <v>20</v>
      </c>
      <c r="M1976" t="s">
        <v>5897</v>
      </c>
      <c r="N1976" t="s">
        <v>5889</v>
      </c>
      <c r="O1976" t="s">
        <v>5898</v>
      </c>
      <c r="P1976" t="s">
        <v>5899</v>
      </c>
      <c r="Q1976" t="s">
        <v>5900</v>
      </c>
      <c r="R1976">
        <v>31000</v>
      </c>
      <c r="S1976">
        <v>38000</v>
      </c>
      <c r="T1976">
        <v>0.1842</v>
      </c>
      <c r="U1976" t="s">
        <v>5901</v>
      </c>
      <c r="V1976">
        <v>12</v>
      </c>
      <c r="W1976" s="1">
        <v>45246</v>
      </c>
      <c r="X1976" t="s">
        <v>5894</v>
      </c>
      <c r="Y1976">
        <v>278</v>
      </c>
      <c r="Z1976">
        <v>80</v>
      </c>
      <c r="AA1976">
        <v>346</v>
      </c>
      <c r="AB1976">
        <v>0</v>
      </c>
      <c r="AC1976">
        <v>10</v>
      </c>
      <c r="AD1976">
        <v>0</v>
      </c>
      <c r="AE1976" t="s">
        <v>6029</v>
      </c>
      <c r="AF1976" s="1">
        <v>46203</v>
      </c>
      <c r="AG1976" t="s">
        <v>6333</v>
      </c>
      <c r="AH1976" t="s">
        <v>6035</v>
      </c>
      <c r="AI1976" t="s">
        <v>6028</v>
      </c>
      <c r="AJ1976" t="s">
        <v>6924</v>
      </c>
      <c r="AK1976">
        <v>38000</v>
      </c>
      <c r="AL1976">
        <v>1858.2</v>
      </c>
      <c r="AM1976">
        <v>36141.800000000003</v>
      </c>
      <c r="AN1976">
        <v>31000</v>
      </c>
      <c r="AO1976">
        <v>5141.8</v>
      </c>
      <c r="AP1976">
        <v>0.14230000000000001</v>
      </c>
    </row>
    <row r="1977" spans="1:42" hidden="1" x14ac:dyDescent="0.35">
      <c r="A1977" t="s">
        <v>2864</v>
      </c>
      <c r="B1977" s="1">
        <v>45447</v>
      </c>
      <c r="C1977" t="s">
        <v>1469</v>
      </c>
      <c r="D1977" t="s">
        <v>23</v>
      </c>
      <c r="E1977">
        <v>1</v>
      </c>
      <c r="F1977" t="s">
        <v>24</v>
      </c>
      <c r="G1977" t="s">
        <v>71</v>
      </c>
      <c r="H1977" t="s">
        <v>25</v>
      </c>
      <c r="I1977" t="s">
        <v>26</v>
      </c>
      <c r="J1977" t="s">
        <v>34</v>
      </c>
      <c r="K1977">
        <v>2024</v>
      </c>
      <c r="L1977" t="s">
        <v>35</v>
      </c>
      <c r="M1977" t="s">
        <v>5921</v>
      </c>
      <c r="N1977" t="s">
        <v>5913</v>
      </c>
      <c r="O1977" t="s">
        <v>5917</v>
      </c>
      <c r="P1977" t="s">
        <v>5922</v>
      </c>
      <c r="Q1977" t="s">
        <v>5923</v>
      </c>
      <c r="R1977">
        <v>57000</v>
      </c>
      <c r="S1977">
        <v>69000</v>
      </c>
      <c r="T1977">
        <v>0.1739</v>
      </c>
      <c r="U1977" t="s">
        <v>5920</v>
      </c>
      <c r="V1977">
        <v>12</v>
      </c>
      <c r="W1977" s="1">
        <v>44862</v>
      </c>
      <c r="X1977" t="s">
        <v>5894</v>
      </c>
      <c r="Y1977">
        <v>244</v>
      </c>
      <c r="Z1977">
        <v>55</v>
      </c>
      <c r="AA1977">
        <v>276</v>
      </c>
      <c r="AB1977">
        <v>9</v>
      </c>
      <c r="AC1977">
        <v>10</v>
      </c>
      <c r="AD1977">
        <v>513000</v>
      </c>
      <c r="AE1977" t="s">
        <v>6025</v>
      </c>
      <c r="AF1977" s="1">
        <v>46203</v>
      </c>
      <c r="AG1977" t="s">
        <v>6524</v>
      </c>
      <c r="AH1977" t="s">
        <v>6027</v>
      </c>
      <c r="AI1977" t="s">
        <v>6028</v>
      </c>
      <c r="AJ1977" t="s">
        <v>6924</v>
      </c>
      <c r="AK1977">
        <v>69000</v>
      </c>
      <c r="AL1977">
        <v>4664.3999999999996</v>
      </c>
      <c r="AM1977">
        <v>64335.6</v>
      </c>
      <c r="AN1977">
        <v>57000</v>
      </c>
      <c r="AO1977">
        <v>7335.6</v>
      </c>
      <c r="AP1977">
        <v>0.114</v>
      </c>
    </row>
    <row r="1978" spans="1:42" hidden="1" x14ac:dyDescent="0.35">
      <c r="A1978" t="s">
        <v>2865</v>
      </c>
      <c r="B1978" s="1">
        <v>45488</v>
      </c>
      <c r="C1978" t="s">
        <v>1644</v>
      </c>
      <c r="D1978" t="s">
        <v>123</v>
      </c>
      <c r="E1978">
        <v>2</v>
      </c>
      <c r="F1978" t="s">
        <v>24</v>
      </c>
      <c r="G1978" t="s">
        <v>31</v>
      </c>
      <c r="H1978" t="s">
        <v>32</v>
      </c>
      <c r="I1978" t="s">
        <v>43</v>
      </c>
      <c r="J1978" t="s">
        <v>97</v>
      </c>
      <c r="K1978">
        <v>2024</v>
      </c>
      <c r="L1978" t="s">
        <v>60</v>
      </c>
      <c r="M1978" t="s">
        <v>5927</v>
      </c>
      <c r="N1978" t="s">
        <v>5913</v>
      </c>
      <c r="O1978" t="s">
        <v>5917</v>
      </c>
      <c r="P1978" t="s">
        <v>5928</v>
      </c>
      <c r="Q1978" t="s">
        <v>5929</v>
      </c>
      <c r="R1978">
        <v>44000</v>
      </c>
      <c r="S1978">
        <v>53000</v>
      </c>
      <c r="T1978">
        <v>0.16980000000000001</v>
      </c>
      <c r="U1978" t="s">
        <v>5920</v>
      </c>
      <c r="V1978">
        <v>12</v>
      </c>
      <c r="W1978" s="1">
        <v>45435</v>
      </c>
      <c r="X1978" t="s">
        <v>5894</v>
      </c>
      <c r="Y1978">
        <v>246</v>
      </c>
      <c r="Z1978">
        <v>92</v>
      </c>
      <c r="AA1978">
        <v>223</v>
      </c>
      <c r="AB1978">
        <v>48</v>
      </c>
      <c r="AC1978">
        <v>10</v>
      </c>
      <c r="AD1978">
        <v>2112000</v>
      </c>
      <c r="AE1978" t="s">
        <v>6025</v>
      </c>
      <c r="AF1978" s="1">
        <v>46203</v>
      </c>
      <c r="AG1978" t="s">
        <v>6611</v>
      </c>
      <c r="AH1978" t="s">
        <v>6027</v>
      </c>
      <c r="AI1978" t="s">
        <v>6028</v>
      </c>
      <c r="AJ1978" t="s">
        <v>6925</v>
      </c>
      <c r="AK1978">
        <v>106000</v>
      </c>
      <c r="AL1978">
        <v>2501.6</v>
      </c>
      <c r="AM1978">
        <v>103498.4</v>
      </c>
      <c r="AN1978">
        <v>88000</v>
      </c>
      <c r="AO1978">
        <v>15498.4</v>
      </c>
      <c r="AP1978">
        <v>0.1497</v>
      </c>
    </row>
    <row r="1979" spans="1:42" hidden="1" x14ac:dyDescent="0.35">
      <c r="A1979" t="s">
        <v>2866</v>
      </c>
      <c r="B1979" s="1">
        <v>45334</v>
      </c>
      <c r="C1979" t="s">
        <v>2434</v>
      </c>
      <c r="D1979" t="s">
        <v>123</v>
      </c>
      <c r="E1979">
        <v>2</v>
      </c>
      <c r="F1979" t="s">
        <v>30</v>
      </c>
      <c r="G1979" t="s">
        <v>96</v>
      </c>
      <c r="H1979" t="s">
        <v>17</v>
      </c>
      <c r="I1979" t="s">
        <v>43</v>
      </c>
      <c r="J1979" t="s">
        <v>19</v>
      </c>
      <c r="K1979">
        <v>2024</v>
      </c>
      <c r="L1979" t="s">
        <v>20</v>
      </c>
      <c r="M1979" t="s">
        <v>5927</v>
      </c>
      <c r="N1979" t="s">
        <v>5913</v>
      </c>
      <c r="O1979" t="s">
        <v>5917</v>
      </c>
      <c r="P1979" t="s">
        <v>5928</v>
      </c>
      <c r="Q1979" t="s">
        <v>5929</v>
      </c>
      <c r="R1979">
        <v>44000</v>
      </c>
      <c r="S1979">
        <v>53000</v>
      </c>
      <c r="T1979">
        <v>0.16980000000000001</v>
      </c>
      <c r="U1979" t="s">
        <v>5920</v>
      </c>
      <c r="V1979">
        <v>12</v>
      </c>
      <c r="W1979" s="1">
        <v>45435</v>
      </c>
      <c r="X1979" t="s">
        <v>5894</v>
      </c>
      <c r="Y1979">
        <v>246</v>
      </c>
      <c r="Z1979">
        <v>92</v>
      </c>
      <c r="AA1979">
        <v>223</v>
      </c>
      <c r="AB1979">
        <v>48</v>
      </c>
      <c r="AC1979">
        <v>10</v>
      </c>
      <c r="AD1979">
        <v>2112000</v>
      </c>
      <c r="AE1979" t="s">
        <v>6025</v>
      </c>
      <c r="AF1979" s="1">
        <v>46203</v>
      </c>
      <c r="AG1979" t="s">
        <v>6785</v>
      </c>
      <c r="AH1979" t="s">
        <v>6035</v>
      </c>
      <c r="AI1979" t="s">
        <v>6028</v>
      </c>
      <c r="AJ1979" t="s">
        <v>6924</v>
      </c>
      <c r="AK1979">
        <v>106000</v>
      </c>
      <c r="AL1979">
        <v>10324.4</v>
      </c>
      <c r="AM1979">
        <v>95675.6</v>
      </c>
      <c r="AN1979">
        <v>88000</v>
      </c>
      <c r="AO1979">
        <v>7675.6</v>
      </c>
      <c r="AP1979">
        <v>8.0199999999999994E-2</v>
      </c>
    </row>
    <row r="1980" spans="1:42" hidden="1" x14ac:dyDescent="0.35">
      <c r="A1980" t="s">
        <v>2867</v>
      </c>
      <c r="B1980" s="1">
        <v>45377</v>
      </c>
      <c r="C1980" t="s">
        <v>218</v>
      </c>
      <c r="D1980" t="s">
        <v>105</v>
      </c>
      <c r="E1980">
        <v>2</v>
      </c>
      <c r="F1980" t="s">
        <v>128</v>
      </c>
      <c r="G1980" t="s">
        <v>79</v>
      </c>
      <c r="H1980" t="s">
        <v>17</v>
      </c>
      <c r="I1980" t="s">
        <v>33</v>
      </c>
      <c r="J1980" t="s">
        <v>39</v>
      </c>
      <c r="K1980">
        <v>2024</v>
      </c>
      <c r="L1980" t="s">
        <v>20</v>
      </c>
      <c r="M1980" t="s">
        <v>5916</v>
      </c>
      <c r="N1980" t="s">
        <v>5913</v>
      </c>
      <c r="O1980" t="s">
        <v>5917</v>
      </c>
      <c r="P1980" t="s">
        <v>5918</v>
      </c>
      <c r="Q1980" t="s">
        <v>5919</v>
      </c>
      <c r="R1980">
        <v>63000</v>
      </c>
      <c r="S1980">
        <v>76000</v>
      </c>
      <c r="T1980">
        <v>0.1711</v>
      </c>
      <c r="U1980" t="s">
        <v>5920</v>
      </c>
      <c r="V1980">
        <v>12</v>
      </c>
      <c r="W1980" s="1">
        <v>44617</v>
      </c>
      <c r="X1980" t="s">
        <v>5894</v>
      </c>
      <c r="Y1980">
        <v>252</v>
      </c>
      <c r="Z1980">
        <v>75</v>
      </c>
      <c r="AA1980">
        <v>289</v>
      </c>
      <c r="AB1980">
        <v>48</v>
      </c>
      <c r="AC1980">
        <v>10</v>
      </c>
      <c r="AD1980">
        <v>3024000</v>
      </c>
      <c r="AE1980" t="s">
        <v>6025</v>
      </c>
      <c r="AF1980" s="1">
        <v>46203</v>
      </c>
      <c r="AG1980" t="s">
        <v>6131</v>
      </c>
      <c r="AH1980" t="s">
        <v>6027</v>
      </c>
      <c r="AI1980" t="s">
        <v>6028</v>
      </c>
      <c r="AJ1980" t="s">
        <v>6924</v>
      </c>
      <c r="AK1980">
        <v>152000</v>
      </c>
      <c r="AL1980">
        <v>18027.2</v>
      </c>
      <c r="AM1980">
        <v>133972.79999999999</v>
      </c>
      <c r="AN1980">
        <v>126000</v>
      </c>
      <c r="AO1980">
        <v>7972.8</v>
      </c>
      <c r="AP1980">
        <v>5.9499999999999997E-2</v>
      </c>
    </row>
    <row r="1981" spans="1:42" hidden="1" x14ac:dyDescent="0.35">
      <c r="A1981" t="s">
        <v>2868</v>
      </c>
      <c r="B1981" s="1">
        <v>45502</v>
      </c>
      <c r="C1981" t="s">
        <v>326</v>
      </c>
      <c r="D1981" t="s">
        <v>95</v>
      </c>
      <c r="E1981">
        <v>1</v>
      </c>
      <c r="F1981" t="s">
        <v>30</v>
      </c>
      <c r="G1981" t="s">
        <v>71</v>
      </c>
      <c r="H1981" t="s">
        <v>32</v>
      </c>
      <c r="I1981" t="s">
        <v>26</v>
      </c>
      <c r="J1981" t="s">
        <v>97</v>
      </c>
      <c r="K1981">
        <v>2024</v>
      </c>
      <c r="L1981" t="s">
        <v>60</v>
      </c>
      <c r="M1981" t="s">
        <v>5948</v>
      </c>
      <c r="N1981" t="s">
        <v>5949</v>
      </c>
      <c r="O1981" t="s">
        <v>5950</v>
      </c>
      <c r="P1981" t="s">
        <v>5951</v>
      </c>
      <c r="Q1981" t="s">
        <v>5952</v>
      </c>
      <c r="R1981">
        <v>2900</v>
      </c>
      <c r="S1981">
        <v>3800</v>
      </c>
      <c r="T1981">
        <v>0.23680000000000001</v>
      </c>
      <c r="U1981" t="s">
        <v>5940</v>
      </c>
      <c r="V1981">
        <v>12</v>
      </c>
      <c r="W1981" s="1">
        <v>45359</v>
      </c>
      <c r="X1981" t="s">
        <v>5894</v>
      </c>
      <c r="Y1981">
        <v>220</v>
      </c>
      <c r="Z1981">
        <v>49</v>
      </c>
      <c r="AA1981">
        <v>227</v>
      </c>
      <c r="AB1981">
        <v>23</v>
      </c>
      <c r="AC1981">
        <v>10</v>
      </c>
      <c r="AD1981">
        <v>66700</v>
      </c>
      <c r="AE1981" t="s">
        <v>6025</v>
      </c>
      <c r="AF1981" s="1">
        <v>46203</v>
      </c>
      <c r="AG1981" t="s">
        <v>6209</v>
      </c>
      <c r="AH1981" t="s">
        <v>6035</v>
      </c>
      <c r="AI1981" t="s">
        <v>6028</v>
      </c>
      <c r="AJ1981" t="s">
        <v>6925</v>
      </c>
      <c r="AK1981">
        <v>3800</v>
      </c>
      <c r="AL1981">
        <v>415.72</v>
      </c>
      <c r="AM1981">
        <v>3384.28</v>
      </c>
      <c r="AN1981">
        <v>2900</v>
      </c>
      <c r="AO1981">
        <v>484.28</v>
      </c>
      <c r="AP1981">
        <v>0.1431</v>
      </c>
    </row>
    <row r="1982" spans="1:42" x14ac:dyDescent="0.35">
      <c r="A1982" t="s">
        <v>2869</v>
      </c>
      <c r="B1982" s="1">
        <v>45363</v>
      </c>
      <c r="C1982" t="s">
        <v>795</v>
      </c>
      <c r="D1982" t="s">
        <v>54</v>
      </c>
      <c r="E1982">
        <v>1</v>
      </c>
      <c r="F1982" t="s">
        <v>128</v>
      </c>
      <c r="G1982" t="s">
        <v>96</v>
      </c>
      <c r="H1982" t="s">
        <v>32</v>
      </c>
      <c r="I1982" t="s">
        <v>33</v>
      </c>
      <c r="J1982" t="s">
        <v>39</v>
      </c>
      <c r="K1982">
        <v>2024</v>
      </c>
      <c r="L1982" t="s">
        <v>20</v>
      </c>
      <c r="M1982" t="s">
        <v>5888</v>
      </c>
      <c r="N1982" t="s">
        <v>5889</v>
      </c>
      <c r="O1982" t="s">
        <v>5890</v>
      </c>
      <c r="P1982" t="s">
        <v>5891</v>
      </c>
      <c r="Q1982" t="s">
        <v>5892</v>
      </c>
      <c r="R1982">
        <v>52000</v>
      </c>
      <c r="S1982">
        <v>65000</v>
      </c>
      <c r="T1982">
        <v>0.2</v>
      </c>
      <c r="U1982" t="s">
        <v>5893</v>
      </c>
      <c r="V1982">
        <v>12</v>
      </c>
      <c r="W1982" s="1">
        <v>45506</v>
      </c>
      <c r="X1982" t="s">
        <v>5894</v>
      </c>
      <c r="Y1982">
        <v>302</v>
      </c>
      <c r="Z1982">
        <v>109</v>
      </c>
      <c r="AA1982">
        <v>415</v>
      </c>
      <c r="AB1982">
        <v>0</v>
      </c>
      <c r="AC1982">
        <v>10</v>
      </c>
      <c r="AD1982">
        <v>0</v>
      </c>
      <c r="AE1982" t="s">
        <v>6029</v>
      </c>
      <c r="AF1982" s="1">
        <v>46203</v>
      </c>
      <c r="AG1982" t="s">
        <v>6277</v>
      </c>
      <c r="AH1982" t="s">
        <v>6035</v>
      </c>
      <c r="AI1982" t="s">
        <v>6028</v>
      </c>
      <c r="AJ1982" t="s">
        <v>6924</v>
      </c>
      <c r="AK1982">
        <v>65000</v>
      </c>
      <c r="AL1982">
        <v>4264</v>
      </c>
      <c r="AM1982">
        <v>60736</v>
      </c>
      <c r="AN1982">
        <v>52000</v>
      </c>
      <c r="AO1982">
        <v>8736</v>
      </c>
      <c r="AP1982">
        <v>0.14380000000000001</v>
      </c>
    </row>
    <row r="1983" spans="1:42" hidden="1" x14ac:dyDescent="0.35">
      <c r="A1983" t="s">
        <v>2870</v>
      </c>
      <c r="B1983" s="1">
        <v>45555</v>
      </c>
      <c r="C1983" t="s">
        <v>1076</v>
      </c>
      <c r="D1983" t="s">
        <v>200</v>
      </c>
      <c r="E1983">
        <v>3</v>
      </c>
      <c r="F1983" t="s">
        <v>128</v>
      </c>
      <c r="G1983" t="s">
        <v>79</v>
      </c>
      <c r="H1983" t="s">
        <v>17</v>
      </c>
      <c r="I1983" t="s">
        <v>43</v>
      </c>
      <c r="J1983" t="s">
        <v>109</v>
      </c>
      <c r="K1983">
        <v>2024</v>
      </c>
      <c r="L1983" t="s">
        <v>60</v>
      </c>
      <c r="M1983" t="s">
        <v>5960</v>
      </c>
      <c r="N1983" t="s">
        <v>5949</v>
      </c>
      <c r="O1983" t="s">
        <v>5961</v>
      </c>
      <c r="P1983" t="s">
        <v>5951</v>
      </c>
      <c r="Q1983" t="s">
        <v>5962</v>
      </c>
      <c r="R1983">
        <v>2100</v>
      </c>
      <c r="S1983">
        <v>2800</v>
      </c>
      <c r="T1983">
        <v>0.25</v>
      </c>
      <c r="U1983" t="s">
        <v>5940</v>
      </c>
      <c r="V1983">
        <v>12</v>
      </c>
      <c r="W1983" s="1">
        <v>45378</v>
      </c>
      <c r="X1983" t="s">
        <v>5894</v>
      </c>
      <c r="Y1983">
        <v>198</v>
      </c>
      <c r="Z1983">
        <v>79</v>
      </c>
      <c r="AA1983">
        <v>243</v>
      </c>
      <c r="AB1983">
        <v>87</v>
      </c>
      <c r="AC1983">
        <v>10</v>
      </c>
      <c r="AD1983">
        <v>182700</v>
      </c>
      <c r="AE1983" t="s">
        <v>6025</v>
      </c>
      <c r="AF1983" s="1">
        <v>46203</v>
      </c>
      <c r="AG1983" t="s">
        <v>6364</v>
      </c>
      <c r="AH1983" t="s">
        <v>6027</v>
      </c>
      <c r="AI1983" t="s">
        <v>6028</v>
      </c>
      <c r="AJ1983" t="s">
        <v>6925</v>
      </c>
      <c r="AK1983">
        <v>8400</v>
      </c>
      <c r="AL1983">
        <v>1065.1199999999999</v>
      </c>
      <c r="AM1983">
        <v>7334.88</v>
      </c>
      <c r="AN1983">
        <v>6300</v>
      </c>
      <c r="AO1983">
        <v>1034.8800000000001</v>
      </c>
      <c r="AP1983">
        <v>0.1411</v>
      </c>
    </row>
    <row r="1984" spans="1:42" hidden="1" x14ac:dyDescent="0.35">
      <c r="A1984" t="s">
        <v>2871</v>
      </c>
      <c r="B1984" s="1">
        <v>45517</v>
      </c>
      <c r="C1984" t="s">
        <v>2872</v>
      </c>
      <c r="D1984" t="s">
        <v>205</v>
      </c>
      <c r="E1984">
        <v>1</v>
      </c>
      <c r="F1984" t="s">
        <v>30</v>
      </c>
      <c r="G1984" t="s">
        <v>67</v>
      </c>
      <c r="H1984" t="s">
        <v>32</v>
      </c>
      <c r="I1984" t="s">
        <v>26</v>
      </c>
      <c r="J1984" t="s">
        <v>59</v>
      </c>
      <c r="K1984">
        <v>2024</v>
      </c>
      <c r="L1984" t="s">
        <v>60</v>
      </c>
      <c r="M1984" t="s">
        <v>6003</v>
      </c>
      <c r="N1984" t="s">
        <v>5989</v>
      </c>
      <c r="O1984" t="s">
        <v>6004</v>
      </c>
      <c r="P1984" t="s">
        <v>6005</v>
      </c>
      <c r="Q1984" t="s">
        <v>6006</v>
      </c>
      <c r="R1984">
        <v>420</v>
      </c>
      <c r="S1984">
        <v>650</v>
      </c>
      <c r="T1984">
        <v>0.3538</v>
      </c>
      <c r="U1984" t="s">
        <v>5909</v>
      </c>
      <c r="V1984">
        <v>6</v>
      </c>
      <c r="W1984" s="1">
        <v>45071</v>
      </c>
      <c r="X1984" t="s">
        <v>5894</v>
      </c>
      <c r="Y1984">
        <v>160</v>
      </c>
      <c r="Z1984">
        <v>85</v>
      </c>
      <c r="AA1984">
        <v>167</v>
      </c>
      <c r="AB1984">
        <v>56</v>
      </c>
      <c r="AC1984">
        <v>10</v>
      </c>
      <c r="AD1984">
        <v>23520</v>
      </c>
      <c r="AE1984" t="s">
        <v>6025</v>
      </c>
      <c r="AF1984" s="1">
        <v>46203</v>
      </c>
      <c r="AG1984" t="s">
        <v>6755</v>
      </c>
      <c r="AH1984" t="s">
        <v>6027</v>
      </c>
      <c r="AI1984" t="s">
        <v>6028</v>
      </c>
      <c r="AJ1984" t="s">
        <v>6925</v>
      </c>
      <c r="AK1984">
        <v>650</v>
      </c>
      <c r="AL1984">
        <v>73.19</v>
      </c>
      <c r="AM1984">
        <v>576.80999999999995</v>
      </c>
      <c r="AN1984">
        <v>420</v>
      </c>
      <c r="AO1984">
        <v>156.81</v>
      </c>
      <c r="AP1984">
        <v>0.27189999999999998</v>
      </c>
    </row>
    <row r="1985" spans="1:42" hidden="1" x14ac:dyDescent="0.35">
      <c r="A1985" t="s">
        <v>2873</v>
      </c>
      <c r="B1985" s="1">
        <v>45435</v>
      </c>
      <c r="C1985" t="s">
        <v>2377</v>
      </c>
      <c r="D1985" t="s">
        <v>38</v>
      </c>
      <c r="E1985">
        <v>2</v>
      </c>
      <c r="F1985" t="s">
        <v>24</v>
      </c>
      <c r="G1985" t="s">
        <v>16</v>
      </c>
      <c r="H1985" t="s">
        <v>32</v>
      </c>
      <c r="I1985" t="s">
        <v>43</v>
      </c>
      <c r="J1985" t="s">
        <v>75</v>
      </c>
      <c r="K1985">
        <v>2024</v>
      </c>
      <c r="L1985" t="s">
        <v>35</v>
      </c>
      <c r="M1985" t="s">
        <v>5981</v>
      </c>
      <c r="N1985" t="s">
        <v>5974</v>
      </c>
      <c r="O1985" t="s">
        <v>5982</v>
      </c>
      <c r="P1985" t="s">
        <v>5983</v>
      </c>
      <c r="Q1985" t="s">
        <v>5984</v>
      </c>
      <c r="R1985">
        <v>3700</v>
      </c>
      <c r="S1985">
        <v>4800</v>
      </c>
      <c r="T1985">
        <v>0.22919999999999999</v>
      </c>
      <c r="U1985" t="s">
        <v>5920</v>
      </c>
      <c r="V1985">
        <v>24</v>
      </c>
      <c r="W1985" s="1">
        <v>45552</v>
      </c>
      <c r="X1985" t="s">
        <v>5894</v>
      </c>
      <c r="Y1985">
        <v>158</v>
      </c>
      <c r="Z1985">
        <v>108</v>
      </c>
      <c r="AA1985">
        <v>132</v>
      </c>
      <c r="AB1985">
        <v>61</v>
      </c>
      <c r="AC1985">
        <v>10</v>
      </c>
      <c r="AD1985">
        <v>225700</v>
      </c>
      <c r="AE1985" t="s">
        <v>6025</v>
      </c>
      <c r="AF1985" s="1">
        <v>46203</v>
      </c>
      <c r="AG1985" t="s">
        <v>6793</v>
      </c>
      <c r="AH1985" t="s">
        <v>6027</v>
      </c>
      <c r="AI1985" t="s">
        <v>6028</v>
      </c>
      <c r="AJ1985" t="s">
        <v>6924</v>
      </c>
      <c r="AK1985">
        <v>9600</v>
      </c>
      <c r="AL1985">
        <v>1323.84</v>
      </c>
      <c r="AM1985">
        <v>8276.16</v>
      </c>
      <c r="AN1985">
        <v>7400</v>
      </c>
      <c r="AO1985">
        <v>876.16</v>
      </c>
      <c r="AP1985">
        <v>0.10589999999999999</v>
      </c>
    </row>
    <row r="1986" spans="1:42" hidden="1" x14ac:dyDescent="0.35">
      <c r="A1986" t="s">
        <v>2874</v>
      </c>
      <c r="B1986" s="1">
        <v>45575</v>
      </c>
      <c r="C1986" t="s">
        <v>2875</v>
      </c>
      <c r="D1986" t="s">
        <v>105</v>
      </c>
      <c r="E1986">
        <v>2</v>
      </c>
      <c r="F1986" t="s">
        <v>128</v>
      </c>
      <c r="G1986" t="s">
        <v>16</v>
      </c>
      <c r="H1986" t="s">
        <v>32</v>
      </c>
      <c r="I1986" t="s">
        <v>43</v>
      </c>
      <c r="J1986" t="s">
        <v>55</v>
      </c>
      <c r="K1986">
        <v>2024</v>
      </c>
      <c r="L1986" t="s">
        <v>51</v>
      </c>
      <c r="M1986" t="s">
        <v>5916</v>
      </c>
      <c r="N1986" t="s">
        <v>5913</v>
      </c>
      <c r="O1986" t="s">
        <v>5917</v>
      </c>
      <c r="P1986" t="s">
        <v>5918</v>
      </c>
      <c r="Q1986" t="s">
        <v>5919</v>
      </c>
      <c r="R1986">
        <v>63000</v>
      </c>
      <c r="S1986">
        <v>76000</v>
      </c>
      <c r="T1986">
        <v>0.1711</v>
      </c>
      <c r="U1986" t="s">
        <v>5920</v>
      </c>
      <c r="V1986">
        <v>12</v>
      </c>
      <c r="W1986" s="1">
        <v>44617</v>
      </c>
      <c r="X1986" t="s">
        <v>5894</v>
      </c>
      <c r="Y1986">
        <v>252</v>
      </c>
      <c r="Z1986">
        <v>75</v>
      </c>
      <c r="AA1986">
        <v>289</v>
      </c>
      <c r="AB1986">
        <v>48</v>
      </c>
      <c r="AC1986">
        <v>10</v>
      </c>
      <c r="AD1986">
        <v>3024000</v>
      </c>
      <c r="AE1986" t="s">
        <v>6025</v>
      </c>
      <c r="AF1986" s="1">
        <v>46203</v>
      </c>
      <c r="AG1986" t="s">
        <v>6854</v>
      </c>
      <c r="AH1986" t="s">
        <v>6027</v>
      </c>
      <c r="AI1986" t="s">
        <v>6028</v>
      </c>
      <c r="AJ1986" t="s">
        <v>6925</v>
      </c>
      <c r="AK1986">
        <v>152000</v>
      </c>
      <c r="AL1986">
        <v>9560.7999999999993</v>
      </c>
      <c r="AM1986">
        <v>142439.20000000001</v>
      </c>
      <c r="AN1986">
        <v>126000</v>
      </c>
      <c r="AO1986">
        <v>16439.2</v>
      </c>
      <c r="AP1986">
        <v>0.1154</v>
      </c>
    </row>
    <row r="1987" spans="1:42" hidden="1" x14ac:dyDescent="0.35">
      <c r="A1987" t="s">
        <v>2876</v>
      </c>
      <c r="B1987" s="1">
        <v>45426</v>
      </c>
      <c r="C1987" t="s">
        <v>99</v>
      </c>
      <c r="D1987" t="s">
        <v>123</v>
      </c>
      <c r="E1987">
        <v>1</v>
      </c>
      <c r="F1987" t="s">
        <v>15</v>
      </c>
      <c r="G1987" t="s">
        <v>71</v>
      </c>
      <c r="H1987" t="s">
        <v>32</v>
      </c>
      <c r="I1987" t="s">
        <v>33</v>
      </c>
      <c r="J1987" t="s">
        <v>75</v>
      </c>
      <c r="K1987">
        <v>2024</v>
      </c>
      <c r="L1987" t="s">
        <v>35</v>
      </c>
      <c r="M1987" t="s">
        <v>5927</v>
      </c>
      <c r="N1987" t="s">
        <v>5913</v>
      </c>
      <c r="O1987" t="s">
        <v>5917</v>
      </c>
      <c r="P1987" t="s">
        <v>5928</v>
      </c>
      <c r="Q1987" t="s">
        <v>5929</v>
      </c>
      <c r="R1987">
        <v>44000</v>
      </c>
      <c r="S1987">
        <v>53000</v>
      </c>
      <c r="T1987">
        <v>0.16980000000000001</v>
      </c>
      <c r="U1987" t="s">
        <v>5920</v>
      </c>
      <c r="V1987">
        <v>12</v>
      </c>
      <c r="W1987" s="1">
        <v>45435</v>
      </c>
      <c r="X1987" t="s">
        <v>5894</v>
      </c>
      <c r="Y1987">
        <v>246</v>
      </c>
      <c r="Z1987">
        <v>92</v>
      </c>
      <c r="AA1987">
        <v>223</v>
      </c>
      <c r="AB1987">
        <v>48</v>
      </c>
      <c r="AC1987">
        <v>10</v>
      </c>
      <c r="AD1987">
        <v>2112000</v>
      </c>
      <c r="AE1987" t="s">
        <v>6025</v>
      </c>
      <c r="AF1987" s="1">
        <v>46203</v>
      </c>
      <c r="AG1987" t="s">
        <v>6065</v>
      </c>
      <c r="AH1987" t="s">
        <v>6035</v>
      </c>
      <c r="AI1987" t="s">
        <v>6028</v>
      </c>
      <c r="AJ1987" t="s">
        <v>6924</v>
      </c>
      <c r="AK1987">
        <v>53000</v>
      </c>
      <c r="AL1987">
        <v>5342.4</v>
      </c>
      <c r="AM1987">
        <v>47657.599999999999</v>
      </c>
      <c r="AN1987">
        <v>44000</v>
      </c>
      <c r="AO1987">
        <v>3657.6</v>
      </c>
      <c r="AP1987">
        <v>7.6700000000000004E-2</v>
      </c>
    </row>
    <row r="1988" spans="1:42" hidden="1" x14ac:dyDescent="0.35">
      <c r="A1988" t="s">
        <v>2877</v>
      </c>
      <c r="B1988" s="1">
        <v>45488</v>
      </c>
      <c r="C1988" t="s">
        <v>798</v>
      </c>
      <c r="D1988" t="s">
        <v>439</v>
      </c>
      <c r="E1988">
        <v>1</v>
      </c>
      <c r="F1988" t="s">
        <v>128</v>
      </c>
      <c r="G1988" t="s">
        <v>16</v>
      </c>
      <c r="H1988" t="s">
        <v>17</v>
      </c>
      <c r="I1988" t="s">
        <v>26</v>
      </c>
      <c r="J1988" t="s">
        <v>97</v>
      </c>
      <c r="K1988">
        <v>2024</v>
      </c>
      <c r="L1988" t="s">
        <v>60</v>
      </c>
      <c r="M1988" t="s">
        <v>5953</v>
      </c>
      <c r="N1988" t="s">
        <v>5949</v>
      </c>
      <c r="O1988" t="s">
        <v>5954</v>
      </c>
      <c r="P1988" t="s">
        <v>5951</v>
      </c>
      <c r="Q1988" t="s">
        <v>5955</v>
      </c>
      <c r="R1988">
        <v>1400</v>
      </c>
      <c r="S1988">
        <v>1900</v>
      </c>
      <c r="T1988">
        <v>0.26319999999999999</v>
      </c>
      <c r="U1988" t="s">
        <v>5940</v>
      </c>
      <c r="V1988">
        <v>12</v>
      </c>
      <c r="W1988" s="1">
        <v>44681</v>
      </c>
      <c r="X1988" t="s">
        <v>5894</v>
      </c>
      <c r="Y1988">
        <v>129</v>
      </c>
      <c r="Z1988">
        <v>73</v>
      </c>
      <c r="AA1988">
        <v>194</v>
      </c>
      <c r="AB1988">
        <v>7</v>
      </c>
      <c r="AC1988">
        <v>10</v>
      </c>
      <c r="AD1988">
        <v>9800</v>
      </c>
      <c r="AE1988" t="s">
        <v>6025</v>
      </c>
      <c r="AF1988" s="1">
        <v>46203</v>
      </c>
      <c r="AG1988" t="s">
        <v>6444</v>
      </c>
      <c r="AH1988" t="s">
        <v>6027</v>
      </c>
      <c r="AI1988" t="s">
        <v>6028</v>
      </c>
      <c r="AJ1988" t="s">
        <v>6925</v>
      </c>
      <c r="AK1988">
        <v>1900</v>
      </c>
      <c r="AL1988">
        <v>229.14</v>
      </c>
      <c r="AM1988">
        <v>1670.86</v>
      </c>
      <c r="AN1988">
        <v>1400</v>
      </c>
      <c r="AO1988">
        <v>270.86</v>
      </c>
      <c r="AP1988">
        <v>0.16209999999999999</v>
      </c>
    </row>
    <row r="1989" spans="1:42" hidden="1" x14ac:dyDescent="0.35">
      <c r="A1989" t="s">
        <v>2878</v>
      </c>
      <c r="B1989" s="1">
        <v>45632</v>
      </c>
      <c r="C1989" t="s">
        <v>710</v>
      </c>
      <c r="D1989" t="s">
        <v>123</v>
      </c>
      <c r="E1989">
        <v>1</v>
      </c>
      <c r="F1989" t="s">
        <v>128</v>
      </c>
      <c r="G1989" t="s">
        <v>96</v>
      </c>
      <c r="H1989" t="s">
        <v>17</v>
      </c>
      <c r="I1989" t="s">
        <v>43</v>
      </c>
      <c r="J1989" t="s">
        <v>155</v>
      </c>
      <c r="K1989">
        <v>2024</v>
      </c>
      <c r="L1989" t="s">
        <v>51</v>
      </c>
      <c r="M1989" t="s">
        <v>5927</v>
      </c>
      <c r="N1989" t="s">
        <v>5913</v>
      </c>
      <c r="O1989" t="s">
        <v>5917</v>
      </c>
      <c r="P1989" t="s">
        <v>5928</v>
      </c>
      <c r="Q1989" t="s">
        <v>5929</v>
      </c>
      <c r="R1989">
        <v>44000</v>
      </c>
      <c r="S1989">
        <v>53000</v>
      </c>
      <c r="T1989">
        <v>0.16980000000000001</v>
      </c>
      <c r="U1989" t="s">
        <v>5920</v>
      </c>
      <c r="V1989">
        <v>12</v>
      </c>
      <c r="W1989" s="1">
        <v>45435</v>
      </c>
      <c r="X1989" t="s">
        <v>5894</v>
      </c>
      <c r="Y1989">
        <v>246</v>
      </c>
      <c r="Z1989">
        <v>92</v>
      </c>
      <c r="AA1989">
        <v>223</v>
      </c>
      <c r="AB1989">
        <v>48</v>
      </c>
      <c r="AC1989">
        <v>10</v>
      </c>
      <c r="AD1989">
        <v>2112000</v>
      </c>
      <c r="AE1989" t="s">
        <v>6025</v>
      </c>
      <c r="AF1989" s="1">
        <v>46203</v>
      </c>
      <c r="AG1989" t="s">
        <v>6411</v>
      </c>
      <c r="AH1989" t="s">
        <v>6027</v>
      </c>
      <c r="AI1989" t="s">
        <v>6028</v>
      </c>
      <c r="AJ1989" t="s">
        <v>6925</v>
      </c>
      <c r="AK1989">
        <v>53000</v>
      </c>
      <c r="AL1989">
        <v>5660.4</v>
      </c>
      <c r="AM1989">
        <v>47339.6</v>
      </c>
      <c r="AN1989">
        <v>44000</v>
      </c>
      <c r="AO1989">
        <v>3339.6</v>
      </c>
      <c r="AP1989">
        <v>7.0499999999999993E-2</v>
      </c>
    </row>
    <row r="1990" spans="1:42" hidden="1" x14ac:dyDescent="0.35">
      <c r="A1990" t="s">
        <v>2879</v>
      </c>
      <c r="B1990" s="1">
        <v>45346</v>
      </c>
      <c r="C1990" t="s">
        <v>2244</v>
      </c>
      <c r="D1990" t="s">
        <v>95</v>
      </c>
      <c r="E1990">
        <v>3</v>
      </c>
      <c r="F1990" t="s">
        <v>128</v>
      </c>
      <c r="G1990" t="s">
        <v>16</v>
      </c>
      <c r="H1990" t="s">
        <v>32</v>
      </c>
      <c r="I1990" t="s">
        <v>26</v>
      </c>
      <c r="J1990" t="s">
        <v>19</v>
      </c>
      <c r="K1990">
        <v>2024</v>
      </c>
      <c r="L1990" t="s">
        <v>20</v>
      </c>
      <c r="M1990" t="s">
        <v>5948</v>
      </c>
      <c r="N1990" t="s">
        <v>5949</v>
      </c>
      <c r="O1990" t="s">
        <v>5950</v>
      </c>
      <c r="P1990" t="s">
        <v>5951</v>
      </c>
      <c r="Q1990" t="s">
        <v>5952</v>
      </c>
      <c r="R1990">
        <v>2900</v>
      </c>
      <c r="S1990">
        <v>3800</v>
      </c>
      <c r="T1990">
        <v>0.23680000000000001</v>
      </c>
      <c r="U1990" t="s">
        <v>5940</v>
      </c>
      <c r="V1990">
        <v>12</v>
      </c>
      <c r="W1990" s="1">
        <v>45359</v>
      </c>
      <c r="X1990" t="s">
        <v>5894</v>
      </c>
      <c r="Y1990">
        <v>220</v>
      </c>
      <c r="Z1990">
        <v>49</v>
      </c>
      <c r="AA1990">
        <v>227</v>
      </c>
      <c r="AB1990">
        <v>23</v>
      </c>
      <c r="AC1990">
        <v>10</v>
      </c>
      <c r="AD1990">
        <v>66700</v>
      </c>
      <c r="AE1990" t="s">
        <v>6025</v>
      </c>
      <c r="AF1990" s="1">
        <v>46203</v>
      </c>
      <c r="AG1990" t="s">
        <v>6764</v>
      </c>
      <c r="AH1990" t="s">
        <v>6035</v>
      </c>
      <c r="AI1990" t="s">
        <v>6028</v>
      </c>
      <c r="AJ1990" t="s">
        <v>6924</v>
      </c>
      <c r="AK1990">
        <v>11400</v>
      </c>
      <c r="AL1990">
        <v>406.98</v>
      </c>
      <c r="AM1990">
        <v>10993.02</v>
      </c>
      <c r="AN1990">
        <v>8700</v>
      </c>
      <c r="AO1990">
        <v>2293.02</v>
      </c>
      <c r="AP1990">
        <v>0.20860000000000001</v>
      </c>
    </row>
    <row r="1991" spans="1:42" hidden="1" x14ac:dyDescent="0.35">
      <c r="A1991" t="s">
        <v>2880</v>
      </c>
      <c r="B1991" s="1">
        <v>45562</v>
      </c>
      <c r="C1991" t="s">
        <v>1449</v>
      </c>
      <c r="D1991" t="s">
        <v>82</v>
      </c>
      <c r="E1991">
        <v>4</v>
      </c>
      <c r="F1991" t="s">
        <v>48</v>
      </c>
      <c r="G1991" t="s">
        <v>31</v>
      </c>
      <c r="H1991" t="s">
        <v>25</v>
      </c>
      <c r="I1991" t="s">
        <v>43</v>
      </c>
      <c r="J1991" t="s">
        <v>109</v>
      </c>
      <c r="K1991">
        <v>2024</v>
      </c>
      <c r="L1991" t="s">
        <v>60</v>
      </c>
      <c r="M1991" t="s">
        <v>5895</v>
      </c>
      <c r="N1991" t="s">
        <v>5889</v>
      </c>
      <c r="O1991" t="s">
        <v>5890</v>
      </c>
      <c r="P1991" t="s">
        <v>5891</v>
      </c>
      <c r="Q1991" t="s">
        <v>5896</v>
      </c>
      <c r="R1991">
        <v>78000</v>
      </c>
      <c r="S1991">
        <v>95000</v>
      </c>
      <c r="T1991">
        <v>0.1789</v>
      </c>
      <c r="U1991" t="s">
        <v>5893</v>
      </c>
      <c r="V1991">
        <v>12</v>
      </c>
      <c r="W1991" s="1">
        <v>45187</v>
      </c>
      <c r="X1991" t="s">
        <v>5894</v>
      </c>
      <c r="Y1991">
        <v>351</v>
      </c>
      <c r="Z1991">
        <v>112</v>
      </c>
      <c r="AA1991">
        <v>335</v>
      </c>
      <c r="AB1991">
        <v>32</v>
      </c>
      <c r="AC1991">
        <v>10</v>
      </c>
      <c r="AD1991">
        <v>2496000</v>
      </c>
      <c r="AE1991" t="s">
        <v>6025</v>
      </c>
      <c r="AF1991" s="1">
        <v>46203</v>
      </c>
      <c r="AG1991" t="s">
        <v>6575</v>
      </c>
      <c r="AH1991" t="s">
        <v>6035</v>
      </c>
      <c r="AI1991" t="s">
        <v>6028</v>
      </c>
      <c r="AJ1991" t="s">
        <v>6925</v>
      </c>
      <c r="AK1991">
        <v>380000</v>
      </c>
      <c r="AL1991">
        <v>11590</v>
      </c>
      <c r="AM1991">
        <v>368410</v>
      </c>
      <c r="AN1991">
        <v>312000</v>
      </c>
      <c r="AO1991">
        <v>56410</v>
      </c>
      <c r="AP1991">
        <v>0.15310000000000001</v>
      </c>
    </row>
    <row r="1992" spans="1:42" hidden="1" x14ac:dyDescent="0.35">
      <c r="A1992" t="s">
        <v>2881</v>
      </c>
      <c r="B1992" s="1">
        <v>45363</v>
      </c>
      <c r="C1992" t="s">
        <v>1437</v>
      </c>
      <c r="D1992" t="s">
        <v>47</v>
      </c>
      <c r="E1992">
        <v>1</v>
      </c>
      <c r="F1992" t="s">
        <v>15</v>
      </c>
      <c r="G1992" t="s">
        <v>71</v>
      </c>
      <c r="H1992" t="s">
        <v>17</v>
      </c>
      <c r="I1992" t="s">
        <v>43</v>
      </c>
      <c r="J1992" t="s">
        <v>39</v>
      </c>
      <c r="K1992">
        <v>2024</v>
      </c>
      <c r="L1992" t="s">
        <v>20</v>
      </c>
      <c r="M1992" t="s">
        <v>5995</v>
      </c>
      <c r="N1992" t="s">
        <v>5989</v>
      </c>
      <c r="O1992" t="s">
        <v>5996</v>
      </c>
      <c r="P1992" t="s">
        <v>5997</v>
      </c>
      <c r="Q1992" t="s">
        <v>5998</v>
      </c>
      <c r="R1992">
        <v>280</v>
      </c>
      <c r="S1992">
        <v>450</v>
      </c>
      <c r="T1992">
        <v>0.37780000000000002</v>
      </c>
      <c r="U1992" t="s">
        <v>5909</v>
      </c>
      <c r="V1992">
        <v>6</v>
      </c>
      <c r="W1992" s="1">
        <v>45144</v>
      </c>
      <c r="X1992" t="s">
        <v>5894</v>
      </c>
      <c r="Y1992">
        <v>217</v>
      </c>
      <c r="Z1992">
        <v>86</v>
      </c>
      <c r="AA1992">
        <v>212</v>
      </c>
      <c r="AB1992">
        <v>73</v>
      </c>
      <c r="AC1992">
        <v>10</v>
      </c>
      <c r="AD1992">
        <v>20440</v>
      </c>
      <c r="AE1992" t="s">
        <v>6025</v>
      </c>
      <c r="AF1992" s="1">
        <v>46203</v>
      </c>
      <c r="AG1992" t="s">
        <v>6549</v>
      </c>
      <c r="AH1992" t="s">
        <v>6027</v>
      </c>
      <c r="AI1992" t="s">
        <v>6028</v>
      </c>
      <c r="AJ1992" t="s">
        <v>6924</v>
      </c>
      <c r="AK1992">
        <v>450</v>
      </c>
      <c r="AL1992">
        <v>11.56</v>
      </c>
      <c r="AM1992">
        <v>438.44</v>
      </c>
      <c r="AN1992">
        <v>280</v>
      </c>
      <c r="AO1992">
        <v>158.44</v>
      </c>
      <c r="AP1992">
        <v>0.3614</v>
      </c>
    </row>
    <row r="1993" spans="1:42" hidden="1" x14ac:dyDescent="0.35">
      <c r="A1993" t="s">
        <v>2882</v>
      </c>
      <c r="B1993" s="1">
        <v>45458</v>
      </c>
      <c r="C1993" t="s">
        <v>677</v>
      </c>
      <c r="D1993" t="s">
        <v>188</v>
      </c>
      <c r="E1993">
        <v>1</v>
      </c>
      <c r="F1993" t="s">
        <v>30</v>
      </c>
      <c r="G1993" t="s">
        <v>31</v>
      </c>
      <c r="H1993" t="s">
        <v>25</v>
      </c>
      <c r="I1993" t="s">
        <v>26</v>
      </c>
      <c r="J1993" t="s">
        <v>34</v>
      </c>
      <c r="K1993">
        <v>2024</v>
      </c>
      <c r="L1993" t="s">
        <v>35</v>
      </c>
      <c r="M1993" t="s">
        <v>5936</v>
      </c>
      <c r="N1993" t="s">
        <v>5931</v>
      </c>
      <c r="O1993" t="s">
        <v>5937</v>
      </c>
      <c r="P1993" t="s">
        <v>5938</v>
      </c>
      <c r="Q1993" t="s">
        <v>5939</v>
      </c>
      <c r="R1993">
        <v>3400</v>
      </c>
      <c r="S1993">
        <v>4500</v>
      </c>
      <c r="T1993">
        <v>0.24440000000000001</v>
      </c>
      <c r="U1993" t="s">
        <v>5940</v>
      </c>
      <c r="V1993">
        <v>6</v>
      </c>
      <c r="W1993" s="1">
        <v>45061</v>
      </c>
      <c r="X1993" t="s">
        <v>5894</v>
      </c>
      <c r="Y1993">
        <v>200</v>
      </c>
      <c r="Z1993">
        <v>91</v>
      </c>
      <c r="AA1993">
        <v>223</v>
      </c>
      <c r="AB1993">
        <v>18</v>
      </c>
      <c r="AC1993">
        <v>10</v>
      </c>
      <c r="AD1993">
        <v>61200</v>
      </c>
      <c r="AE1993" t="s">
        <v>6025</v>
      </c>
      <c r="AF1993" s="1">
        <v>46203</v>
      </c>
      <c r="AG1993" t="s">
        <v>6105</v>
      </c>
      <c r="AH1993" t="s">
        <v>6035</v>
      </c>
      <c r="AI1993" t="s">
        <v>6028</v>
      </c>
      <c r="AJ1993" t="s">
        <v>6924</v>
      </c>
      <c r="AK1993">
        <v>4500</v>
      </c>
      <c r="AL1993">
        <v>347.4</v>
      </c>
      <c r="AM1993">
        <v>4152.6000000000004</v>
      </c>
      <c r="AN1993">
        <v>3400</v>
      </c>
      <c r="AO1993">
        <v>752.6</v>
      </c>
      <c r="AP1993">
        <v>0.1812</v>
      </c>
    </row>
    <row r="1994" spans="1:42" hidden="1" x14ac:dyDescent="0.35">
      <c r="A1994" t="s">
        <v>2883</v>
      </c>
      <c r="B1994" s="1">
        <v>45652</v>
      </c>
      <c r="C1994" t="s">
        <v>1098</v>
      </c>
      <c r="D1994" t="s">
        <v>14</v>
      </c>
      <c r="E1994">
        <v>2</v>
      </c>
      <c r="F1994" t="s">
        <v>58</v>
      </c>
      <c r="G1994" t="s">
        <v>71</v>
      </c>
      <c r="H1994" t="s">
        <v>32</v>
      </c>
      <c r="I1994" t="s">
        <v>43</v>
      </c>
      <c r="J1994" t="s">
        <v>155</v>
      </c>
      <c r="K1994">
        <v>2024</v>
      </c>
      <c r="L1994" t="s">
        <v>51</v>
      </c>
      <c r="M1994" t="s">
        <v>5934</v>
      </c>
      <c r="N1994" t="s">
        <v>5931</v>
      </c>
      <c r="O1994" t="s">
        <v>5932</v>
      </c>
      <c r="P1994" t="s">
        <v>5891</v>
      </c>
      <c r="Q1994" t="s">
        <v>5935</v>
      </c>
      <c r="R1994">
        <v>10800</v>
      </c>
      <c r="S1994">
        <v>13500</v>
      </c>
      <c r="T1994">
        <v>0.2</v>
      </c>
      <c r="U1994" t="s">
        <v>5893</v>
      </c>
      <c r="V1994">
        <v>12</v>
      </c>
      <c r="W1994" s="1">
        <v>44567</v>
      </c>
      <c r="X1994" t="s">
        <v>5894</v>
      </c>
      <c r="Y1994">
        <v>169</v>
      </c>
      <c r="Z1994">
        <v>68</v>
      </c>
      <c r="AA1994">
        <v>202</v>
      </c>
      <c r="AB1994">
        <v>85</v>
      </c>
      <c r="AC1994">
        <v>10</v>
      </c>
      <c r="AD1994">
        <v>918000</v>
      </c>
      <c r="AE1994" t="s">
        <v>6025</v>
      </c>
      <c r="AF1994" s="1">
        <v>46203</v>
      </c>
      <c r="AG1994" t="s">
        <v>6544</v>
      </c>
      <c r="AH1994" t="s">
        <v>6027</v>
      </c>
      <c r="AI1994" t="s">
        <v>6028</v>
      </c>
      <c r="AJ1994" t="s">
        <v>6925</v>
      </c>
      <c r="AK1994">
        <v>27000</v>
      </c>
      <c r="AL1994">
        <v>3304.8</v>
      </c>
      <c r="AM1994">
        <v>23695.200000000001</v>
      </c>
      <c r="AN1994">
        <v>21600</v>
      </c>
      <c r="AO1994">
        <v>2095.1999999999998</v>
      </c>
      <c r="AP1994">
        <v>8.8400000000000006E-2</v>
      </c>
    </row>
    <row r="1995" spans="1:42" x14ac:dyDescent="0.35">
      <c r="A1995" t="s">
        <v>2884</v>
      </c>
      <c r="B1995" s="1">
        <v>45585</v>
      </c>
      <c r="C1995" t="s">
        <v>2090</v>
      </c>
      <c r="D1995" t="s">
        <v>195</v>
      </c>
      <c r="E1995">
        <v>2</v>
      </c>
      <c r="F1995" t="s">
        <v>48</v>
      </c>
      <c r="G1995" t="s">
        <v>16</v>
      </c>
      <c r="H1995" t="s">
        <v>32</v>
      </c>
      <c r="I1995" t="s">
        <v>43</v>
      </c>
      <c r="J1995" t="s">
        <v>55</v>
      </c>
      <c r="K1995">
        <v>2024</v>
      </c>
      <c r="L1995" t="s">
        <v>51</v>
      </c>
      <c r="M1995" t="s">
        <v>5912</v>
      </c>
      <c r="N1995" t="s">
        <v>5913</v>
      </c>
      <c r="O1995" t="s">
        <v>5914</v>
      </c>
      <c r="P1995" t="s">
        <v>5891</v>
      </c>
      <c r="Q1995" t="s">
        <v>5915</v>
      </c>
      <c r="R1995">
        <v>125000</v>
      </c>
      <c r="S1995">
        <v>148000</v>
      </c>
      <c r="T1995">
        <v>0.15540000000000001</v>
      </c>
      <c r="U1995" t="s">
        <v>5893</v>
      </c>
      <c r="V1995">
        <v>12</v>
      </c>
      <c r="W1995" s="1">
        <v>44787</v>
      </c>
      <c r="X1995" t="s">
        <v>5894</v>
      </c>
      <c r="Y1995">
        <v>168</v>
      </c>
      <c r="Z1995">
        <v>62</v>
      </c>
      <c r="AA1995">
        <v>271</v>
      </c>
      <c r="AB1995">
        <v>0</v>
      </c>
      <c r="AC1995">
        <v>10</v>
      </c>
      <c r="AD1995">
        <v>0</v>
      </c>
      <c r="AE1995" t="s">
        <v>6029</v>
      </c>
      <c r="AF1995" s="1">
        <v>46203</v>
      </c>
      <c r="AG1995" t="s">
        <v>6718</v>
      </c>
      <c r="AH1995" t="s">
        <v>6035</v>
      </c>
      <c r="AI1995" t="s">
        <v>6028</v>
      </c>
      <c r="AJ1995" t="s">
        <v>6925</v>
      </c>
      <c r="AK1995">
        <v>296000</v>
      </c>
      <c r="AL1995">
        <v>36230.400000000001</v>
      </c>
      <c r="AM1995">
        <v>259769.60000000001</v>
      </c>
      <c r="AN1995">
        <v>250000</v>
      </c>
      <c r="AO1995">
        <v>9769.6</v>
      </c>
      <c r="AP1995">
        <v>3.7600000000000001E-2</v>
      </c>
    </row>
    <row r="1996" spans="1:42" hidden="1" x14ac:dyDescent="0.35">
      <c r="A1996" t="s">
        <v>2885</v>
      </c>
      <c r="B1996" s="1">
        <v>45307</v>
      </c>
      <c r="C1996" t="s">
        <v>1484</v>
      </c>
      <c r="D1996" t="s">
        <v>29</v>
      </c>
      <c r="E1996">
        <v>1</v>
      </c>
      <c r="F1996" t="s">
        <v>58</v>
      </c>
      <c r="G1996" t="s">
        <v>96</v>
      </c>
      <c r="H1996" t="s">
        <v>17</v>
      </c>
      <c r="I1996" t="s">
        <v>43</v>
      </c>
      <c r="J1996" t="s">
        <v>112</v>
      </c>
      <c r="K1996">
        <v>2024</v>
      </c>
      <c r="L1996" t="s">
        <v>20</v>
      </c>
      <c r="M1996" t="s">
        <v>5985</v>
      </c>
      <c r="N1996" t="s">
        <v>5974</v>
      </c>
      <c r="O1996" t="s">
        <v>5986</v>
      </c>
      <c r="P1996" t="s">
        <v>5979</v>
      </c>
      <c r="Q1996" t="s">
        <v>5987</v>
      </c>
      <c r="R1996">
        <v>500</v>
      </c>
      <c r="S1996">
        <v>750</v>
      </c>
      <c r="T1996">
        <v>0.33329999999999999</v>
      </c>
      <c r="U1996" t="s">
        <v>5920</v>
      </c>
      <c r="V1996">
        <v>24</v>
      </c>
      <c r="W1996" s="1">
        <v>45007</v>
      </c>
      <c r="X1996" t="s">
        <v>5894</v>
      </c>
      <c r="Y1996">
        <v>294</v>
      </c>
      <c r="Z1996">
        <v>81</v>
      </c>
      <c r="AA1996">
        <v>264</v>
      </c>
      <c r="AB1996">
        <v>82</v>
      </c>
      <c r="AC1996">
        <v>10</v>
      </c>
      <c r="AD1996">
        <v>41000</v>
      </c>
      <c r="AE1996" t="s">
        <v>6025</v>
      </c>
      <c r="AF1996" s="1">
        <v>46203</v>
      </c>
      <c r="AG1996" t="s">
        <v>6324</v>
      </c>
      <c r="AH1996" t="s">
        <v>6035</v>
      </c>
      <c r="AI1996" t="s">
        <v>6028</v>
      </c>
      <c r="AJ1996" t="s">
        <v>6924</v>
      </c>
      <c r="AK1996">
        <v>750</v>
      </c>
      <c r="AL1996">
        <v>0.6</v>
      </c>
      <c r="AM1996">
        <v>749.4</v>
      </c>
      <c r="AN1996">
        <v>500</v>
      </c>
      <c r="AO1996">
        <v>249.4</v>
      </c>
      <c r="AP1996">
        <v>0.33279999999999998</v>
      </c>
    </row>
    <row r="1997" spans="1:42" hidden="1" x14ac:dyDescent="0.35">
      <c r="A1997" t="s">
        <v>2886</v>
      </c>
      <c r="B1997" s="1">
        <v>45497</v>
      </c>
      <c r="C1997" t="s">
        <v>527</v>
      </c>
      <c r="D1997" t="s">
        <v>183</v>
      </c>
      <c r="E1997">
        <v>2</v>
      </c>
      <c r="F1997" t="s">
        <v>24</v>
      </c>
      <c r="G1997" t="s">
        <v>16</v>
      </c>
      <c r="H1997" t="s">
        <v>17</v>
      </c>
      <c r="I1997" t="s">
        <v>43</v>
      </c>
      <c r="J1997" t="s">
        <v>97</v>
      </c>
      <c r="K1997">
        <v>2024</v>
      </c>
      <c r="L1997" t="s">
        <v>60</v>
      </c>
      <c r="M1997" t="s">
        <v>6010</v>
      </c>
      <c r="N1997" t="s">
        <v>5949</v>
      </c>
      <c r="O1997" t="s">
        <v>6011</v>
      </c>
      <c r="P1997" t="s">
        <v>6012</v>
      </c>
      <c r="Q1997" t="s">
        <v>6013</v>
      </c>
      <c r="R1997">
        <v>2700</v>
      </c>
      <c r="S1997">
        <v>3500</v>
      </c>
      <c r="T1997">
        <v>0.2286</v>
      </c>
      <c r="U1997" t="s">
        <v>5920</v>
      </c>
      <c r="V1997">
        <v>12</v>
      </c>
      <c r="W1997" s="1">
        <v>45369</v>
      </c>
      <c r="X1997" t="s">
        <v>5894</v>
      </c>
      <c r="Y1997">
        <v>71</v>
      </c>
      <c r="Z1997">
        <v>95</v>
      </c>
      <c r="AA1997">
        <v>147</v>
      </c>
      <c r="AB1997">
        <v>51</v>
      </c>
      <c r="AC1997">
        <v>10</v>
      </c>
      <c r="AD1997">
        <v>137700</v>
      </c>
      <c r="AE1997" t="s">
        <v>6025</v>
      </c>
      <c r="AF1997" s="1">
        <v>46203</v>
      </c>
      <c r="AG1997" t="s">
        <v>6323</v>
      </c>
      <c r="AH1997" t="s">
        <v>6027</v>
      </c>
      <c r="AI1997" t="s">
        <v>6028</v>
      </c>
      <c r="AJ1997" t="s">
        <v>6925</v>
      </c>
      <c r="AK1997">
        <v>7000</v>
      </c>
      <c r="AL1997">
        <v>793.8</v>
      </c>
      <c r="AM1997">
        <v>6206.2</v>
      </c>
      <c r="AN1997">
        <v>5400</v>
      </c>
      <c r="AO1997">
        <v>806.2</v>
      </c>
      <c r="AP1997">
        <v>0.12989999999999999</v>
      </c>
    </row>
    <row r="1998" spans="1:42" hidden="1" x14ac:dyDescent="0.35">
      <c r="A1998" t="s">
        <v>2887</v>
      </c>
      <c r="B1998" s="1">
        <v>45386</v>
      </c>
      <c r="C1998" t="s">
        <v>549</v>
      </c>
      <c r="D1998" t="s">
        <v>137</v>
      </c>
      <c r="E1998">
        <v>1</v>
      </c>
      <c r="F1998" t="s">
        <v>128</v>
      </c>
      <c r="G1998" t="s">
        <v>96</v>
      </c>
      <c r="H1998" t="s">
        <v>25</v>
      </c>
      <c r="I1998" t="s">
        <v>43</v>
      </c>
      <c r="J1998" t="s">
        <v>44</v>
      </c>
      <c r="K1998">
        <v>2024</v>
      </c>
      <c r="L1998" t="s">
        <v>35</v>
      </c>
      <c r="M1998" t="s">
        <v>5930</v>
      </c>
      <c r="N1998" t="s">
        <v>5931</v>
      </c>
      <c r="O1998" t="s">
        <v>5932</v>
      </c>
      <c r="P1998" t="s">
        <v>5891</v>
      </c>
      <c r="Q1998" t="s">
        <v>5933</v>
      </c>
      <c r="R1998">
        <v>14800</v>
      </c>
      <c r="S1998">
        <v>18500</v>
      </c>
      <c r="T1998">
        <v>0.2</v>
      </c>
      <c r="U1998" t="s">
        <v>5893</v>
      </c>
      <c r="V1998">
        <v>12</v>
      </c>
      <c r="W1998" s="1">
        <v>45474</v>
      </c>
      <c r="X1998" t="s">
        <v>5894</v>
      </c>
      <c r="Y1998">
        <v>213</v>
      </c>
      <c r="Z1998">
        <v>93</v>
      </c>
      <c r="AA1998">
        <v>278</v>
      </c>
      <c r="AB1998">
        <v>42</v>
      </c>
      <c r="AC1998">
        <v>10</v>
      </c>
      <c r="AD1998">
        <v>621600</v>
      </c>
      <c r="AE1998" t="s">
        <v>6025</v>
      </c>
      <c r="AF1998" s="1">
        <v>46203</v>
      </c>
      <c r="AG1998" t="s">
        <v>6243</v>
      </c>
      <c r="AH1998" t="s">
        <v>6035</v>
      </c>
      <c r="AI1998" t="s">
        <v>6028</v>
      </c>
      <c r="AJ1998" t="s">
        <v>6924</v>
      </c>
      <c r="AK1998">
        <v>18500</v>
      </c>
      <c r="AL1998">
        <v>2588.15</v>
      </c>
      <c r="AM1998">
        <v>15911.85</v>
      </c>
      <c r="AN1998">
        <v>14800</v>
      </c>
      <c r="AO1998">
        <v>1111.8499999999999</v>
      </c>
      <c r="AP1998">
        <v>6.9900000000000004E-2</v>
      </c>
    </row>
    <row r="1999" spans="1:42" hidden="1" x14ac:dyDescent="0.35">
      <c r="A1999" t="s">
        <v>2888</v>
      </c>
      <c r="B1999" s="1">
        <v>45603</v>
      </c>
      <c r="C1999" t="s">
        <v>2889</v>
      </c>
      <c r="D1999" t="s">
        <v>205</v>
      </c>
      <c r="E1999">
        <v>1</v>
      </c>
      <c r="F1999" t="s">
        <v>24</v>
      </c>
      <c r="G1999" t="s">
        <v>96</v>
      </c>
      <c r="H1999" t="s">
        <v>17</v>
      </c>
      <c r="I1999" t="s">
        <v>33</v>
      </c>
      <c r="J1999" t="s">
        <v>50</v>
      </c>
      <c r="K1999">
        <v>2024</v>
      </c>
      <c r="L1999" t="s">
        <v>51</v>
      </c>
      <c r="M1999" t="s">
        <v>6003</v>
      </c>
      <c r="N1999" t="s">
        <v>5989</v>
      </c>
      <c r="O1999" t="s">
        <v>6004</v>
      </c>
      <c r="P1999" t="s">
        <v>6005</v>
      </c>
      <c r="Q1999" t="s">
        <v>6006</v>
      </c>
      <c r="R1999">
        <v>420</v>
      </c>
      <c r="S1999">
        <v>650</v>
      </c>
      <c r="T1999">
        <v>0.3538</v>
      </c>
      <c r="U1999" t="s">
        <v>5909</v>
      </c>
      <c r="V1999">
        <v>6</v>
      </c>
      <c r="W1999" s="1">
        <v>45071</v>
      </c>
      <c r="X1999" t="s">
        <v>5894</v>
      </c>
      <c r="Y1999">
        <v>160</v>
      </c>
      <c r="Z1999">
        <v>85</v>
      </c>
      <c r="AA1999">
        <v>167</v>
      </c>
      <c r="AB1999">
        <v>56</v>
      </c>
      <c r="AC1999">
        <v>10</v>
      </c>
      <c r="AD1999">
        <v>23520</v>
      </c>
      <c r="AE1999" t="s">
        <v>6025</v>
      </c>
      <c r="AF1999" s="1">
        <v>46203</v>
      </c>
      <c r="AG1999" t="s">
        <v>6748</v>
      </c>
      <c r="AH1999" t="s">
        <v>6035</v>
      </c>
      <c r="AI1999" t="s">
        <v>6028</v>
      </c>
      <c r="AJ1999" t="s">
        <v>6925</v>
      </c>
      <c r="AK1999">
        <v>650</v>
      </c>
      <c r="AL1999">
        <v>18.91</v>
      </c>
      <c r="AM1999">
        <v>631.09</v>
      </c>
      <c r="AN1999">
        <v>420</v>
      </c>
      <c r="AO1999">
        <v>211.09</v>
      </c>
      <c r="AP1999">
        <v>0.33450000000000002</v>
      </c>
    </row>
    <row r="2000" spans="1:42" x14ac:dyDescent="0.35">
      <c r="A2000" t="s">
        <v>2890</v>
      </c>
      <c r="B2000" s="1">
        <v>45362</v>
      </c>
      <c r="C2000" t="s">
        <v>2891</v>
      </c>
      <c r="D2000" t="s">
        <v>195</v>
      </c>
      <c r="E2000">
        <v>2</v>
      </c>
      <c r="F2000" t="s">
        <v>24</v>
      </c>
      <c r="G2000" t="s">
        <v>31</v>
      </c>
      <c r="H2000" t="s">
        <v>17</v>
      </c>
      <c r="I2000" t="s">
        <v>33</v>
      </c>
      <c r="J2000" t="s">
        <v>39</v>
      </c>
      <c r="K2000">
        <v>2024</v>
      </c>
      <c r="L2000" t="s">
        <v>20</v>
      </c>
      <c r="M2000" t="s">
        <v>5912</v>
      </c>
      <c r="N2000" t="s">
        <v>5913</v>
      </c>
      <c r="O2000" t="s">
        <v>5914</v>
      </c>
      <c r="P2000" t="s">
        <v>5891</v>
      </c>
      <c r="Q2000" t="s">
        <v>5915</v>
      </c>
      <c r="R2000">
        <v>125000</v>
      </c>
      <c r="S2000">
        <v>148000</v>
      </c>
      <c r="T2000">
        <v>0.15540000000000001</v>
      </c>
      <c r="U2000" t="s">
        <v>5893</v>
      </c>
      <c r="V2000">
        <v>12</v>
      </c>
      <c r="W2000" s="1">
        <v>44787</v>
      </c>
      <c r="X2000" t="s">
        <v>5894</v>
      </c>
      <c r="Y2000">
        <v>168</v>
      </c>
      <c r="Z2000">
        <v>62</v>
      </c>
      <c r="AA2000">
        <v>271</v>
      </c>
      <c r="AB2000">
        <v>0</v>
      </c>
      <c r="AC2000">
        <v>10</v>
      </c>
      <c r="AD2000">
        <v>0</v>
      </c>
      <c r="AE2000" t="s">
        <v>6029</v>
      </c>
      <c r="AF2000" s="1">
        <v>46203</v>
      </c>
      <c r="AG2000" t="s">
        <v>6840</v>
      </c>
      <c r="AH2000" t="s">
        <v>6027</v>
      </c>
      <c r="AI2000" t="s">
        <v>6028</v>
      </c>
      <c r="AJ2000" t="s">
        <v>6924</v>
      </c>
      <c r="AK2000">
        <v>296000</v>
      </c>
      <c r="AL2000">
        <v>3996</v>
      </c>
      <c r="AM2000">
        <v>292004</v>
      </c>
      <c r="AN2000">
        <v>250000</v>
      </c>
      <c r="AO2000">
        <v>42004</v>
      </c>
      <c r="AP2000">
        <v>0.14380000000000001</v>
      </c>
    </row>
    <row r="2001" spans="1:42" hidden="1" x14ac:dyDescent="0.35">
      <c r="A2001" t="s">
        <v>2892</v>
      </c>
      <c r="B2001" s="1">
        <v>45456</v>
      </c>
      <c r="C2001" t="s">
        <v>2893</v>
      </c>
      <c r="D2001" t="s">
        <v>200</v>
      </c>
      <c r="E2001">
        <v>2</v>
      </c>
      <c r="F2001" t="s">
        <v>24</v>
      </c>
      <c r="G2001" t="s">
        <v>31</v>
      </c>
      <c r="H2001" t="s">
        <v>32</v>
      </c>
      <c r="I2001" t="s">
        <v>43</v>
      </c>
      <c r="J2001" t="s">
        <v>34</v>
      </c>
      <c r="K2001">
        <v>2024</v>
      </c>
      <c r="L2001" t="s">
        <v>35</v>
      </c>
      <c r="M2001" t="s">
        <v>5960</v>
      </c>
      <c r="N2001" t="s">
        <v>5949</v>
      </c>
      <c r="O2001" t="s">
        <v>5961</v>
      </c>
      <c r="P2001" t="s">
        <v>5951</v>
      </c>
      <c r="Q2001" t="s">
        <v>5962</v>
      </c>
      <c r="R2001">
        <v>2100</v>
      </c>
      <c r="S2001">
        <v>2800</v>
      </c>
      <c r="T2001">
        <v>0.25</v>
      </c>
      <c r="U2001" t="s">
        <v>5940</v>
      </c>
      <c r="V2001">
        <v>12</v>
      </c>
      <c r="W2001" s="1">
        <v>45378</v>
      </c>
      <c r="X2001" t="s">
        <v>5894</v>
      </c>
      <c r="Y2001">
        <v>198</v>
      </c>
      <c r="Z2001">
        <v>79</v>
      </c>
      <c r="AA2001">
        <v>243</v>
      </c>
      <c r="AB2001">
        <v>87</v>
      </c>
      <c r="AC2001">
        <v>10</v>
      </c>
      <c r="AD2001">
        <v>182700</v>
      </c>
      <c r="AE2001" t="s">
        <v>6025</v>
      </c>
      <c r="AF2001" s="1">
        <v>46203</v>
      </c>
      <c r="AG2001" t="s">
        <v>6726</v>
      </c>
      <c r="AH2001" t="s">
        <v>6027</v>
      </c>
      <c r="AI2001" t="s">
        <v>6028</v>
      </c>
      <c r="AJ2001" t="s">
        <v>6924</v>
      </c>
      <c r="AK2001">
        <v>5600</v>
      </c>
      <c r="AL2001">
        <v>631.12</v>
      </c>
      <c r="AM2001">
        <v>4968.88</v>
      </c>
      <c r="AN2001">
        <v>4200</v>
      </c>
      <c r="AO2001">
        <v>768.88</v>
      </c>
      <c r="AP2001">
        <v>0.1547</v>
      </c>
    </row>
    <row r="2002" spans="1:42" hidden="1" x14ac:dyDescent="0.35">
      <c r="A2002" t="s">
        <v>2894</v>
      </c>
      <c r="B2002" s="1">
        <v>45301</v>
      </c>
      <c r="C2002" t="s">
        <v>620</v>
      </c>
      <c r="D2002" t="s">
        <v>65</v>
      </c>
      <c r="E2002">
        <v>1</v>
      </c>
      <c r="F2002" t="s">
        <v>24</v>
      </c>
      <c r="G2002" t="s">
        <v>31</v>
      </c>
      <c r="H2002" t="s">
        <v>25</v>
      </c>
      <c r="I2002" t="s">
        <v>26</v>
      </c>
      <c r="J2002" t="s">
        <v>112</v>
      </c>
      <c r="K2002">
        <v>2024</v>
      </c>
      <c r="L2002" t="s">
        <v>20</v>
      </c>
      <c r="M2002" t="s">
        <v>5906</v>
      </c>
      <c r="N2002" t="s">
        <v>5889</v>
      </c>
      <c r="O2002" t="s">
        <v>5898</v>
      </c>
      <c r="P2002" t="s">
        <v>5907</v>
      </c>
      <c r="Q2002" t="s">
        <v>5908</v>
      </c>
      <c r="R2002">
        <v>17500</v>
      </c>
      <c r="S2002">
        <v>22000</v>
      </c>
      <c r="T2002">
        <v>0.20449999999999999</v>
      </c>
      <c r="U2002" t="s">
        <v>5909</v>
      </c>
      <c r="V2002">
        <v>12</v>
      </c>
      <c r="W2002" s="1">
        <v>45337</v>
      </c>
      <c r="X2002" t="s">
        <v>5894</v>
      </c>
      <c r="Y2002">
        <v>373</v>
      </c>
      <c r="Z2002">
        <v>88</v>
      </c>
      <c r="AA2002">
        <v>389</v>
      </c>
      <c r="AB2002">
        <v>78</v>
      </c>
      <c r="AC2002">
        <v>10</v>
      </c>
      <c r="AD2002">
        <v>1365000</v>
      </c>
      <c r="AE2002" t="s">
        <v>6025</v>
      </c>
      <c r="AF2002" s="1">
        <v>46203</v>
      </c>
      <c r="AG2002" t="s">
        <v>6169</v>
      </c>
      <c r="AH2002" t="s">
        <v>6035</v>
      </c>
      <c r="AI2002" t="s">
        <v>6028</v>
      </c>
      <c r="AJ2002" t="s">
        <v>6924</v>
      </c>
      <c r="AK2002">
        <v>22000</v>
      </c>
      <c r="AL2002">
        <v>1102.2</v>
      </c>
      <c r="AM2002">
        <v>20897.8</v>
      </c>
      <c r="AN2002">
        <v>17500</v>
      </c>
      <c r="AO2002">
        <v>3397.8</v>
      </c>
      <c r="AP2002">
        <v>0.16259999999999999</v>
      </c>
    </row>
    <row r="2003" spans="1:42" x14ac:dyDescent="0.35">
      <c r="A2003" t="s">
        <v>2895</v>
      </c>
      <c r="B2003" s="1">
        <v>45648</v>
      </c>
      <c r="C2003" t="s">
        <v>1859</v>
      </c>
      <c r="D2003" t="s">
        <v>42</v>
      </c>
      <c r="E2003">
        <v>2</v>
      </c>
      <c r="F2003" t="s">
        <v>128</v>
      </c>
      <c r="G2003" t="s">
        <v>96</v>
      </c>
      <c r="H2003" t="s">
        <v>25</v>
      </c>
      <c r="I2003" t="s">
        <v>33</v>
      </c>
      <c r="J2003" t="s">
        <v>155</v>
      </c>
      <c r="K2003">
        <v>2024</v>
      </c>
      <c r="L2003" t="s">
        <v>51</v>
      </c>
      <c r="M2003" t="s">
        <v>5897</v>
      </c>
      <c r="N2003" t="s">
        <v>5889</v>
      </c>
      <c r="O2003" t="s">
        <v>5898</v>
      </c>
      <c r="P2003" t="s">
        <v>5899</v>
      </c>
      <c r="Q2003" t="s">
        <v>5900</v>
      </c>
      <c r="R2003">
        <v>31000</v>
      </c>
      <c r="S2003">
        <v>38000</v>
      </c>
      <c r="T2003">
        <v>0.1842</v>
      </c>
      <c r="U2003" t="s">
        <v>5901</v>
      </c>
      <c r="V2003">
        <v>12</v>
      </c>
      <c r="W2003" s="1">
        <v>45246</v>
      </c>
      <c r="X2003" t="s">
        <v>5894</v>
      </c>
      <c r="Y2003">
        <v>278</v>
      </c>
      <c r="Z2003">
        <v>80</v>
      </c>
      <c r="AA2003">
        <v>346</v>
      </c>
      <c r="AB2003">
        <v>0</v>
      </c>
      <c r="AC2003">
        <v>10</v>
      </c>
      <c r="AD2003">
        <v>0</v>
      </c>
      <c r="AE2003" t="s">
        <v>6029</v>
      </c>
      <c r="AF2003" s="1">
        <v>46203</v>
      </c>
      <c r="AG2003" t="s">
        <v>6672</v>
      </c>
      <c r="AH2003" t="s">
        <v>6027</v>
      </c>
      <c r="AI2003" t="s">
        <v>6028</v>
      </c>
      <c r="AJ2003" t="s">
        <v>6925</v>
      </c>
      <c r="AK2003">
        <v>76000</v>
      </c>
      <c r="AL2003">
        <v>668.8</v>
      </c>
      <c r="AM2003">
        <v>75331.199999999997</v>
      </c>
      <c r="AN2003">
        <v>62000</v>
      </c>
      <c r="AO2003">
        <v>13331.2</v>
      </c>
      <c r="AP2003">
        <v>0.17699999999999999</v>
      </c>
    </row>
    <row r="2004" spans="1:42" x14ac:dyDescent="0.35">
      <c r="A2004" t="s">
        <v>2896</v>
      </c>
      <c r="B2004" s="1">
        <v>45629</v>
      </c>
      <c r="C2004" t="s">
        <v>1599</v>
      </c>
      <c r="D2004" t="s">
        <v>54</v>
      </c>
      <c r="E2004">
        <v>1</v>
      </c>
      <c r="F2004" t="s">
        <v>24</v>
      </c>
      <c r="G2004" t="s">
        <v>31</v>
      </c>
      <c r="H2004" t="s">
        <v>25</v>
      </c>
      <c r="I2004" t="s">
        <v>43</v>
      </c>
      <c r="J2004" t="s">
        <v>155</v>
      </c>
      <c r="K2004">
        <v>2024</v>
      </c>
      <c r="L2004" t="s">
        <v>51</v>
      </c>
      <c r="M2004" t="s">
        <v>5888</v>
      </c>
      <c r="N2004" t="s">
        <v>5889</v>
      </c>
      <c r="O2004" t="s">
        <v>5890</v>
      </c>
      <c r="P2004" t="s">
        <v>5891</v>
      </c>
      <c r="Q2004" t="s">
        <v>5892</v>
      </c>
      <c r="R2004">
        <v>52000</v>
      </c>
      <c r="S2004">
        <v>65000</v>
      </c>
      <c r="T2004">
        <v>0.2</v>
      </c>
      <c r="U2004" t="s">
        <v>5893</v>
      </c>
      <c r="V2004">
        <v>12</v>
      </c>
      <c r="W2004" s="1">
        <v>45506</v>
      </c>
      <c r="X2004" t="s">
        <v>5894</v>
      </c>
      <c r="Y2004">
        <v>302</v>
      </c>
      <c r="Z2004">
        <v>109</v>
      </c>
      <c r="AA2004">
        <v>415</v>
      </c>
      <c r="AB2004">
        <v>0</v>
      </c>
      <c r="AC2004">
        <v>10</v>
      </c>
      <c r="AD2004">
        <v>0</v>
      </c>
      <c r="AE2004" t="s">
        <v>6029</v>
      </c>
      <c r="AF2004" s="1">
        <v>46203</v>
      </c>
      <c r="AG2004" t="s">
        <v>6598</v>
      </c>
      <c r="AH2004" t="s">
        <v>6035</v>
      </c>
      <c r="AI2004" t="s">
        <v>6028</v>
      </c>
      <c r="AJ2004" t="s">
        <v>6925</v>
      </c>
      <c r="AK2004">
        <v>65000</v>
      </c>
      <c r="AL2004">
        <v>7735</v>
      </c>
      <c r="AM2004">
        <v>57265</v>
      </c>
      <c r="AN2004">
        <v>52000</v>
      </c>
      <c r="AO2004">
        <v>5265</v>
      </c>
      <c r="AP2004">
        <v>9.1899999999999996E-2</v>
      </c>
    </row>
    <row r="2005" spans="1:42" hidden="1" x14ac:dyDescent="0.35">
      <c r="A2005" t="s">
        <v>2897</v>
      </c>
      <c r="B2005" s="1">
        <v>45506</v>
      </c>
      <c r="C2005" t="s">
        <v>892</v>
      </c>
      <c r="D2005" t="s">
        <v>188</v>
      </c>
      <c r="E2005">
        <v>1</v>
      </c>
      <c r="F2005" t="s">
        <v>30</v>
      </c>
      <c r="G2005" t="s">
        <v>31</v>
      </c>
      <c r="H2005" t="s">
        <v>17</v>
      </c>
      <c r="I2005" t="s">
        <v>26</v>
      </c>
      <c r="J2005" t="s">
        <v>59</v>
      </c>
      <c r="K2005">
        <v>2024</v>
      </c>
      <c r="L2005" t="s">
        <v>60</v>
      </c>
      <c r="M2005" t="s">
        <v>5936</v>
      </c>
      <c r="N2005" t="s">
        <v>5931</v>
      </c>
      <c r="O2005" t="s">
        <v>5937</v>
      </c>
      <c r="P2005" t="s">
        <v>5938</v>
      </c>
      <c r="Q2005" t="s">
        <v>5939</v>
      </c>
      <c r="R2005">
        <v>3400</v>
      </c>
      <c r="S2005">
        <v>4500</v>
      </c>
      <c r="T2005">
        <v>0.24440000000000001</v>
      </c>
      <c r="U2005" t="s">
        <v>5940</v>
      </c>
      <c r="V2005">
        <v>6</v>
      </c>
      <c r="W2005" s="1">
        <v>45061</v>
      </c>
      <c r="X2005" t="s">
        <v>5894</v>
      </c>
      <c r="Y2005">
        <v>200</v>
      </c>
      <c r="Z2005">
        <v>91</v>
      </c>
      <c r="AA2005">
        <v>223</v>
      </c>
      <c r="AB2005">
        <v>18</v>
      </c>
      <c r="AC2005">
        <v>10</v>
      </c>
      <c r="AD2005">
        <v>61200</v>
      </c>
      <c r="AE2005" t="s">
        <v>6025</v>
      </c>
      <c r="AF2005" s="1">
        <v>46203</v>
      </c>
      <c r="AG2005" t="s">
        <v>6471</v>
      </c>
      <c r="AH2005" t="s">
        <v>6027</v>
      </c>
      <c r="AI2005" t="s">
        <v>6028</v>
      </c>
      <c r="AJ2005" t="s">
        <v>6925</v>
      </c>
      <c r="AK2005">
        <v>4500</v>
      </c>
      <c r="AL2005">
        <v>285.3</v>
      </c>
      <c r="AM2005">
        <v>4214.7</v>
      </c>
      <c r="AN2005">
        <v>3400</v>
      </c>
      <c r="AO2005">
        <v>814.7</v>
      </c>
      <c r="AP2005">
        <v>0.1933</v>
      </c>
    </row>
    <row r="2006" spans="1:42" hidden="1" x14ac:dyDescent="0.35">
      <c r="A2006" t="s">
        <v>2898</v>
      </c>
      <c r="B2006" s="1">
        <v>45445</v>
      </c>
      <c r="C2006" t="s">
        <v>431</v>
      </c>
      <c r="D2006" t="s">
        <v>221</v>
      </c>
      <c r="E2006">
        <v>1</v>
      </c>
      <c r="F2006" t="s">
        <v>58</v>
      </c>
      <c r="G2006" t="s">
        <v>31</v>
      </c>
      <c r="H2006" t="s">
        <v>25</v>
      </c>
      <c r="I2006" t="s">
        <v>33</v>
      </c>
      <c r="J2006" t="s">
        <v>34</v>
      </c>
      <c r="K2006">
        <v>2024</v>
      </c>
      <c r="L2006" t="s">
        <v>35</v>
      </c>
      <c r="M2006" t="s">
        <v>5966</v>
      </c>
      <c r="N2006" t="s">
        <v>5967</v>
      </c>
      <c r="O2006" t="s">
        <v>5968</v>
      </c>
      <c r="P2006" t="s">
        <v>5899</v>
      </c>
      <c r="Q2006" t="s">
        <v>5969</v>
      </c>
      <c r="R2006">
        <v>11500</v>
      </c>
      <c r="S2006">
        <v>14500</v>
      </c>
      <c r="T2006">
        <v>0.2069</v>
      </c>
      <c r="U2006" t="s">
        <v>5901</v>
      </c>
      <c r="V2006">
        <v>12</v>
      </c>
      <c r="W2006" s="1">
        <v>44903</v>
      </c>
      <c r="X2006" t="s">
        <v>5894</v>
      </c>
      <c r="Y2006">
        <v>217</v>
      </c>
      <c r="Z2006">
        <v>53</v>
      </c>
      <c r="AA2006">
        <v>253</v>
      </c>
      <c r="AB2006">
        <v>61</v>
      </c>
      <c r="AC2006">
        <v>10</v>
      </c>
      <c r="AD2006">
        <v>701500</v>
      </c>
      <c r="AE2006" t="s">
        <v>6025</v>
      </c>
      <c r="AF2006" s="1">
        <v>46203</v>
      </c>
      <c r="AG2006" t="s">
        <v>6269</v>
      </c>
      <c r="AH2006" t="s">
        <v>6027</v>
      </c>
      <c r="AI2006" t="s">
        <v>6028</v>
      </c>
      <c r="AJ2006" t="s">
        <v>6924</v>
      </c>
      <c r="AK2006">
        <v>14500</v>
      </c>
      <c r="AL2006">
        <v>1593.55</v>
      </c>
      <c r="AM2006">
        <v>12906.45</v>
      </c>
      <c r="AN2006">
        <v>11500</v>
      </c>
      <c r="AO2006">
        <v>1406.45</v>
      </c>
      <c r="AP2006">
        <v>0.109</v>
      </c>
    </row>
    <row r="2007" spans="1:42" hidden="1" x14ac:dyDescent="0.35">
      <c r="A2007" t="s">
        <v>2899</v>
      </c>
      <c r="B2007" s="1">
        <v>45590</v>
      </c>
      <c r="C2007" t="s">
        <v>2153</v>
      </c>
      <c r="D2007" t="s">
        <v>377</v>
      </c>
      <c r="E2007">
        <v>1</v>
      </c>
      <c r="F2007" t="s">
        <v>24</v>
      </c>
      <c r="G2007" t="s">
        <v>16</v>
      </c>
      <c r="H2007" t="s">
        <v>25</v>
      </c>
      <c r="I2007" t="s">
        <v>18</v>
      </c>
      <c r="J2007" t="s">
        <v>55</v>
      </c>
      <c r="K2007">
        <v>2024</v>
      </c>
      <c r="L2007" t="s">
        <v>51</v>
      </c>
      <c r="M2007" t="s">
        <v>6007</v>
      </c>
      <c r="N2007" t="s">
        <v>5889</v>
      </c>
      <c r="O2007" t="s">
        <v>6008</v>
      </c>
      <c r="P2007" t="s">
        <v>5899</v>
      </c>
      <c r="Q2007" t="s">
        <v>6009</v>
      </c>
      <c r="R2007">
        <v>12000</v>
      </c>
      <c r="S2007">
        <v>15000</v>
      </c>
      <c r="T2007">
        <v>0.2</v>
      </c>
      <c r="U2007" t="s">
        <v>5901</v>
      </c>
      <c r="V2007">
        <v>12</v>
      </c>
      <c r="W2007" s="1">
        <v>45557</v>
      </c>
      <c r="X2007" t="s">
        <v>5894</v>
      </c>
      <c r="Y2007">
        <v>118</v>
      </c>
      <c r="Z2007">
        <v>87</v>
      </c>
      <c r="AA2007">
        <v>209</v>
      </c>
      <c r="AB2007">
        <v>10</v>
      </c>
      <c r="AC2007">
        <v>10</v>
      </c>
      <c r="AD2007">
        <v>120000</v>
      </c>
      <c r="AE2007" t="s">
        <v>6025</v>
      </c>
      <c r="AF2007" s="1">
        <v>46203</v>
      </c>
      <c r="AG2007" t="s">
        <v>6741</v>
      </c>
      <c r="AH2007" t="s">
        <v>6035</v>
      </c>
      <c r="AI2007" t="s">
        <v>6028</v>
      </c>
      <c r="AJ2007" t="s">
        <v>6925</v>
      </c>
      <c r="AK2007">
        <v>15000</v>
      </c>
      <c r="AL2007">
        <v>1308</v>
      </c>
      <c r="AM2007">
        <v>13692</v>
      </c>
      <c r="AN2007">
        <v>12000</v>
      </c>
      <c r="AO2007">
        <v>1692</v>
      </c>
      <c r="AP2007">
        <v>0.1236</v>
      </c>
    </row>
    <row r="2008" spans="1:42" hidden="1" x14ac:dyDescent="0.35">
      <c r="A2008" t="s">
        <v>2900</v>
      </c>
      <c r="B2008" s="1">
        <v>45306</v>
      </c>
      <c r="C2008" t="s">
        <v>1046</v>
      </c>
      <c r="D2008" t="s">
        <v>38</v>
      </c>
      <c r="E2008">
        <v>1</v>
      </c>
      <c r="F2008" t="s">
        <v>128</v>
      </c>
      <c r="G2008" t="s">
        <v>31</v>
      </c>
      <c r="H2008" t="s">
        <v>17</v>
      </c>
      <c r="I2008" t="s">
        <v>43</v>
      </c>
      <c r="J2008" t="s">
        <v>112</v>
      </c>
      <c r="K2008">
        <v>2024</v>
      </c>
      <c r="L2008" t="s">
        <v>20</v>
      </c>
      <c r="M2008" t="s">
        <v>5981</v>
      </c>
      <c r="N2008" t="s">
        <v>5974</v>
      </c>
      <c r="O2008" t="s">
        <v>5982</v>
      </c>
      <c r="P2008" t="s">
        <v>5983</v>
      </c>
      <c r="Q2008" t="s">
        <v>5984</v>
      </c>
      <c r="R2008">
        <v>3700</v>
      </c>
      <c r="S2008">
        <v>4800</v>
      </c>
      <c r="T2008">
        <v>0.22919999999999999</v>
      </c>
      <c r="U2008" t="s">
        <v>5920</v>
      </c>
      <c r="V2008">
        <v>24</v>
      </c>
      <c r="W2008" s="1">
        <v>45552</v>
      </c>
      <c r="X2008" t="s">
        <v>5894</v>
      </c>
      <c r="Y2008">
        <v>158</v>
      </c>
      <c r="Z2008">
        <v>108</v>
      </c>
      <c r="AA2008">
        <v>132</v>
      </c>
      <c r="AB2008">
        <v>61</v>
      </c>
      <c r="AC2008">
        <v>10</v>
      </c>
      <c r="AD2008">
        <v>225700</v>
      </c>
      <c r="AE2008" t="s">
        <v>6025</v>
      </c>
      <c r="AF2008" s="1">
        <v>46203</v>
      </c>
      <c r="AG2008" t="s">
        <v>6433</v>
      </c>
      <c r="AH2008" t="s">
        <v>6035</v>
      </c>
      <c r="AI2008" t="s">
        <v>6028</v>
      </c>
      <c r="AJ2008" t="s">
        <v>6924</v>
      </c>
      <c r="AK2008">
        <v>4800</v>
      </c>
      <c r="AL2008">
        <v>258.72000000000003</v>
      </c>
      <c r="AM2008">
        <v>4541.28</v>
      </c>
      <c r="AN2008">
        <v>3700</v>
      </c>
      <c r="AO2008">
        <v>841.28</v>
      </c>
      <c r="AP2008">
        <v>0.18529999999999999</v>
      </c>
    </row>
    <row r="2009" spans="1:42" hidden="1" x14ac:dyDescent="0.35">
      <c r="A2009" t="s">
        <v>2901</v>
      </c>
      <c r="B2009" s="1">
        <v>45338</v>
      </c>
      <c r="C2009" t="s">
        <v>656</v>
      </c>
      <c r="D2009" t="s">
        <v>208</v>
      </c>
      <c r="E2009">
        <v>1</v>
      </c>
      <c r="F2009" t="s">
        <v>128</v>
      </c>
      <c r="G2009" t="s">
        <v>31</v>
      </c>
      <c r="H2009" t="s">
        <v>17</v>
      </c>
      <c r="I2009" t="s">
        <v>43</v>
      </c>
      <c r="J2009" t="s">
        <v>19</v>
      </c>
      <c r="K2009">
        <v>2024</v>
      </c>
      <c r="L2009" t="s">
        <v>20</v>
      </c>
      <c r="M2009" t="s">
        <v>5910</v>
      </c>
      <c r="N2009" t="s">
        <v>5889</v>
      </c>
      <c r="O2009" t="s">
        <v>5898</v>
      </c>
      <c r="P2009" t="s">
        <v>5907</v>
      </c>
      <c r="Q2009" t="s">
        <v>5911</v>
      </c>
      <c r="R2009">
        <v>10500</v>
      </c>
      <c r="S2009">
        <v>13000</v>
      </c>
      <c r="T2009">
        <v>0.1923</v>
      </c>
      <c r="U2009" t="s">
        <v>5909</v>
      </c>
      <c r="V2009">
        <v>12</v>
      </c>
      <c r="W2009" s="1">
        <v>45395</v>
      </c>
      <c r="X2009" t="s">
        <v>5894</v>
      </c>
      <c r="Y2009">
        <v>256</v>
      </c>
      <c r="Z2009">
        <v>119</v>
      </c>
      <c r="AA2009">
        <v>288</v>
      </c>
      <c r="AB2009">
        <v>32</v>
      </c>
      <c r="AC2009">
        <v>10</v>
      </c>
      <c r="AD2009">
        <v>336000</v>
      </c>
      <c r="AE2009" t="s">
        <v>6025</v>
      </c>
      <c r="AF2009" s="1">
        <v>46203</v>
      </c>
      <c r="AG2009" t="s">
        <v>6387</v>
      </c>
      <c r="AH2009" t="s">
        <v>6027</v>
      </c>
      <c r="AI2009" t="s">
        <v>6028</v>
      </c>
      <c r="AJ2009" t="s">
        <v>6924</v>
      </c>
      <c r="AK2009">
        <v>13000</v>
      </c>
      <c r="AL2009">
        <v>338</v>
      </c>
      <c r="AM2009">
        <v>12662</v>
      </c>
      <c r="AN2009">
        <v>10500</v>
      </c>
      <c r="AO2009">
        <v>2162</v>
      </c>
      <c r="AP2009">
        <v>0.17069999999999999</v>
      </c>
    </row>
    <row r="2010" spans="1:42" hidden="1" x14ac:dyDescent="0.35">
      <c r="A2010" t="s">
        <v>2902</v>
      </c>
      <c r="B2010" s="1">
        <v>45608</v>
      </c>
      <c r="C2010" t="s">
        <v>1594</v>
      </c>
      <c r="D2010" t="s">
        <v>95</v>
      </c>
      <c r="E2010">
        <v>2</v>
      </c>
      <c r="F2010" t="s">
        <v>24</v>
      </c>
      <c r="G2010" t="s">
        <v>71</v>
      </c>
      <c r="H2010" t="s">
        <v>25</v>
      </c>
      <c r="I2010" t="s">
        <v>26</v>
      </c>
      <c r="J2010" t="s">
        <v>50</v>
      </c>
      <c r="K2010">
        <v>2024</v>
      </c>
      <c r="L2010" t="s">
        <v>51</v>
      </c>
      <c r="M2010" t="s">
        <v>5948</v>
      </c>
      <c r="N2010" t="s">
        <v>5949</v>
      </c>
      <c r="O2010" t="s">
        <v>5950</v>
      </c>
      <c r="P2010" t="s">
        <v>5951</v>
      </c>
      <c r="Q2010" t="s">
        <v>5952</v>
      </c>
      <c r="R2010">
        <v>2900</v>
      </c>
      <c r="S2010">
        <v>3800</v>
      </c>
      <c r="T2010">
        <v>0.23680000000000001</v>
      </c>
      <c r="U2010" t="s">
        <v>5940</v>
      </c>
      <c r="V2010">
        <v>12</v>
      </c>
      <c r="W2010" s="1">
        <v>45359</v>
      </c>
      <c r="X2010" t="s">
        <v>5894</v>
      </c>
      <c r="Y2010">
        <v>220</v>
      </c>
      <c r="Z2010">
        <v>49</v>
      </c>
      <c r="AA2010">
        <v>227</v>
      </c>
      <c r="AB2010">
        <v>23</v>
      </c>
      <c r="AC2010">
        <v>10</v>
      </c>
      <c r="AD2010">
        <v>66700</v>
      </c>
      <c r="AE2010" t="s">
        <v>6025</v>
      </c>
      <c r="AF2010" s="1">
        <v>46203</v>
      </c>
      <c r="AG2010" t="s">
        <v>6596</v>
      </c>
      <c r="AH2010" t="s">
        <v>6035</v>
      </c>
      <c r="AI2010" t="s">
        <v>6028</v>
      </c>
      <c r="AJ2010" t="s">
        <v>6925</v>
      </c>
      <c r="AK2010">
        <v>7600</v>
      </c>
      <c r="AL2010">
        <v>145.91999999999999</v>
      </c>
      <c r="AM2010">
        <v>7454.08</v>
      </c>
      <c r="AN2010">
        <v>5800</v>
      </c>
      <c r="AO2010">
        <v>1654.08</v>
      </c>
      <c r="AP2010">
        <v>0.22189999999999999</v>
      </c>
    </row>
    <row r="2011" spans="1:42" hidden="1" x14ac:dyDescent="0.35">
      <c r="A2011" t="s">
        <v>2903</v>
      </c>
      <c r="B2011" s="1">
        <v>45656</v>
      </c>
      <c r="C2011" t="s">
        <v>589</v>
      </c>
      <c r="D2011" t="s">
        <v>65</v>
      </c>
      <c r="E2011">
        <v>1</v>
      </c>
      <c r="F2011" t="s">
        <v>128</v>
      </c>
      <c r="G2011" t="s">
        <v>96</v>
      </c>
      <c r="H2011" t="s">
        <v>17</v>
      </c>
      <c r="I2011" t="s">
        <v>43</v>
      </c>
      <c r="J2011" t="s">
        <v>155</v>
      </c>
      <c r="K2011">
        <v>2024</v>
      </c>
      <c r="L2011" t="s">
        <v>51</v>
      </c>
      <c r="M2011" t="s">
        <v>5906</v>
      </c>
      <c r="N2011" t="s">
        <v>5889</v>
      </c>
      <c r="O2011" t="s">
        <v>5898</v>
      </c>
      <c r="P2011" t="s">
        <v>5907</v>
      </c>
      <c r="Q2011" t="s">
        <v>5908</v>
      </c>
      <c r="R2011">
        <v>17500</v>
      </c>
      <c r="S2011">
        <v>22000</v>
      </c>
      <c r="T2011">
        <v>0.20449999999999999</v>
      </c>
      <c r="U2011" t="s">
        <v>5909</v>
      </c>
      <c r="V2011">
        <v>12</v>
      </c>
      <c r="W2011" s="1">
        <v>45337</v>
      </c>
      <c r="X2011" t="s">
        <v>5894</v>
      </c>
      <c r="Y2011">
        <v>373</v>
      </c>
      <c r="Z2011">
        <v>88</v>
      </c>
      <c r="AA2011">
        <v>389</v>
      </c>
      <c r="AB2011">
        <v>78</v>
      </c>
      <c r="AC2011">
        <v>10</v>
      </c>
      <c r="AD2011">
        <v>1365000</v>
      </c>
      <c r="AE2011" t="s">
        <v>6025</v>
      </c>
      <c r="AF2011" s="1">
        <v>46203</v>
      </c>
      <c r="AG2011" t="s">
        <v>6354</v>
      </c>
      <c r="AH2011" t="s">
        <v>6035</v>
      </c>
      <c r="AI2011" t="s">
        <v>6028</v>
      </c>
      <c r="AJ2011" t="s">
        <v>6925</v>
      </c>
      <c r="AK2011">
        <v>22000</v>
      </c>
      <c r="AL2011">
        <v>679.8</v>
      </c>
      <c r="AM2011">
        <v>21320.2</v>
      </c>
      <c r="AN2011">
        <v>17500</v>
      </c>
      <c r="AO2011">
        <v>3820.2</v>
      </c>
      <c r="AP2011">
        <v>0.1792</v>
      </c>
    </row>
    <row r="2012" spans="1:42" hidden="1" x14ac:dyDescent="0.35">
      <c r="A2012" t="s">
        <v>2904</v>
      </c>
      <c r="B2012" s="1">
        <v>45301</v>
      </c>
      <c r="C2012" t="s">
        <v>268</v>
      </c>
      <c r="D2012" t="s">
        <v>47</v>
      </c>
      <c r="E2012">
        <v>1</v>
      </c>
      <c r="F2012" t="s">
        <v>48</v>
      </c>
      <c r="G2012" t="s">
        <v>71</v>
      </c>
      <c r="H2012" t="s">
        <v>25</v>
      </c>
      <c r="I2012" t="s">
        <v>43</v>
      </c>
      <c r="J2012" t="s">
        <v>112</v>
      </c>
      <c r="K2012">
        <v>2024</v>
      </c>
      <c r="L2012" t="s">
        <v>20</v>
      </c>
      <c r="M2012" t="s">
        <v>5995</v>
      </c>
      <c r="N2012" t="s">
        <v>5989</v>
      </c>
      <c r="O2012" t="s">
        <v>5996</v>
      </c>
      <c r="P2012" t="s">
        <v>5997</v>
      </c>
      <c r="Q2012" t="s">
        <v>5998</v>
      </c>
      <c r="R2012">
        <v>280</v>
      </c>
      <c r="S2012">
        <v>450</v>
      </c>
      <c r="T2012">
        <v>0.37780000000000002</v>
      </c>
      <c r="U2012" t="s">
        <v>5909</v>
      </c>
      <c r="V2012">
        <v>6</v>
      </c>
      <c r="W2012" s="1">
        <v>45144</v>
      </c>
      <c r="X2012" t="s">
        <v>5894</v>
      </c>
      <c r="Y2012">
        <v>217</v>
      </c>
      <c r="Z2012">
        <v>86</v>
      </c>
      <c r="AA2012">
        <v>212</v>
      </c>
      <c r="AB2012">
        <v>73</v>
      </c>
      <c r="AC2012">
        <v>10</v>
      </c>
      <c r="AD2012">
        <v>20440</v>
      </c>
      <c r="AE2012" t="s">
        <v>6025</v>
      </c>
      <c r="AF2012" s="1">
        <v>46203</v>
      </c>
      <c r="AG2012" t="s">
        <v>6164</v>
      </c>
      <c r="AH2012" t="s">
        <v>6027</v>
      </c>
      <c r="AI2012" t="s">
        <v>6028</v>
      </c>
      <c r="AJ2012" t="s">
        <v>6924</v>
      </c>
      <c r="AK2012">
        <v>450</v>
      </c>
      <c r="AL2012">
        <v>52.11</v>
      </c>
      <c r="AM2012">
        <v>397.89</v>
      </c>
      <c r="AN2012">
        <v>280</v>
      </c>
      <c r="AO2012">
        <v>117.89</v>
      </c>
      <c r="AP2012">
        <v>0.29630000000000001</v>
      </c>
    </row>
    <row r="2013" spans="1:42" hidden="1" x14ac:dyDescent="0.35">
      <c r="A2013" t="s">
        <v>2905</v>
      </c>
      <c r="B2013" s="1">
        <v>45528</v>
      </c>
      <c r="C2013" t="s">
        <v>752</v>
      </c>
      <c r="D2013" t="s">
        <v>208</v>
      </c>
      <c r="E2013">
        <v>1</v>
      </c>
      <c r="F2013" t="s">
        <v>30</v>
      </c>
      <c r="G2013" t="s">
        <v>96</v>
      </c>
      <c r="H2013" t="s">
        <v>32</v>
      </c>
      <c r="I2013" t="s">
        <v>26</v>
      </c>
      <c r="J2013" t="s">
        <v>59</v>
      </c>
      <c r="K2013">
        <v>2024</v>
      </c>
      <c r="L2013" t="s">
        <v>60</v>
      </c>
      <c r="M2013" t="s">
        <v>5910</v>
      </c>
      <c r="N2013" t="s">
        <v>5889</v>
      </c>
      <c r="O2013" t="s">
        <v>5898</v>
      </c>
      <c r="P2013" t="s">
        <v>5907</v>
      </c>
      <c r="Q2013" t="s">
        <v>5911</v>
      </c>
      <c r="R2013">
        <v>10500</v>
      </c>
      <c r="S2013">
        <v>13000</v>
      </c>
      <c r="T2013">
        <v>0.1923</v>
      </c>
      <c r="U2013" t="s">
        <v>5909</v>
      </c>
      <c r="V2013">
        <v>12</v>
      </c>
      <c r="W2013" s="1">
        <v>45395</v>
      </c>
      <c r="X2013" t="s">
        <v>5894</v>
      </c>
      <c r="Y2013">
        <v>256</v>
      </c>
      <c r="Z2013">
        <v>119</v>
      </c>
      <c r="AA2013">
        <v>288</v>
      </c>
      <c r="AB2013">
        <v>32</v>
      </c>
      <c r="AC2013">
        <v>10</v>
      </c>
      <c r="AD2013">
        <v>336000</v>
      </c>
      <c r="AE2013" t="s">
        <v>6025</v>
      </c>
      <c r="AF2013" s="1">
        <v>46203</v>
      </c>
      <c r="AG2013" t="s">
        <v>6343</v>
      </c>
      <c r="AH2013" t="s">
        <v>6027</v>
      </c>
      <c r="AI2013" t="s">
        <v>6028</v>
      </c>
      <c r="AJ2013" t="s">
        <v>6925</v>
      </c>
      <c r="AK2013">
        <v>13000</v>
      </c>
      <c r="AL2013">
        <v>757.9</v>
      </c>
      <c r="AM2013">
        <v>12242.1</v>
      </c>
      <c r="AN2013">
        <v>10500</v>
      </c>
      <c r="AO2013">
        <v>1742.1</v>
      </c>
      <c r="AP2013">
        <v>0.14230000000000001</v>
      </c>
    </row>
    <row r="2014" spans="1:42" x14ac:dyDescent="0.35">
      <c r="A2014" t="s">
        <v>2906</v>
      </c>
      <c r="B2014" s="1">
        <v>45569</v>
      </c>
      <c r="C2014" t="s">
        <v>125</v>
      </c>
      <c r="D2014" t="s">
        <v>42</v>
      </c>
      <c r="E2014">
        <v>1</v>
      </c>
      <c r="F2014" t="s">
        <v>58</v>
      </c>
      <c r="G2014" t="s">
        <v>96</v>
      </c>
      <c r="H2014" t="s">
        <v>32</v>
      </c>
      <c r="I2014" t="s">
        <v>33</v>
      </c>
      <c r="J2014" t="s">
        <v>55</v>
      </c>
      <c r="K2014">
        <v>2024</v>
      </c>
      <c r="L2014" t="s">
        <v>51</v>
      </c>
      <c r="M2014" t="s">
        <v>5897</v>
      </c>
      <c r="N2014" t="s">
        <v>5889</v>
      </c>
      <c r="O2014" t="s">
        <v>5898</v>
      </c>
      <c r="P2014" t="s">
        <v>5899</v>
      </c>
      <c r="Q2014" t="s">
        <v>5900</v>
      </c>
      <c r="R2014">
        <v>31000</v>
      </c>
      <c r="S2014">
        <v>38000</v>
      </c>
      <c r="T2014">
        <v>0.1842</v>
      </c>
      <c r="U2014" t="s">
        <v>5901</v>
      </c>
      <c r="V2014">
        <v>12</v>
      </c>
      <c r="W2014" s="1">
        <v>45246</v>
      </c>
      <c r="X2014" t="s">
        <v>5894</v>
      </c>
      <c r="Y2014">
        <v>278</v>
      </c>
      <c r="Z2014">
        <v>80</v>
      </c>
      <c r="AA2014">
        <v>346</v>
      </c>
      <c r="AB2014">
        <v>0</v>
      </c>
      <c r="AC2014">
        <v>10</v>
      </c>
      <c r="AD2014">
        <v>0</v>
      </c>
      <c r="AE2014" t="s">
        <v>6029</v>
      </c>
      <c r="AF2014" s="1">
        <v>46203</v>
      </c>
      <c r="AG2014" t="s">
        <v>6040</v>
      </c>
      <c r="AH2014" t="s">
        <v>6027</v>
      </c>
      <c r="AI2014" t="s">
        <v>6028</v>
      </c>
      <c r="AJ2014" t="s">
        <v>6925</v>
      </c>
      <c r="AK2014">
        <v>38000</v>
      </c>
      <c r="AL2014">
        <v>513</v>
      </c>
      <c r="AM2014">
        <v>37487</v>
      </c>
      <c r="AN2014">
        <v>31000</v>
      </c>
      <c r="AO2014">
        <v>6487</v>
      </c>
      <c r="AP2014">
        <v>0.17299999999999999</v>
      </c>
    </row>
    <row r="2015" spans="1:42" hidden="1" x14ac:dyDescent="0.35">
      <c r="A2015" t="s">
        <v>2907</v>
      </c>
      <c r="B2015" s="1">
        <v>45411</v>
      </c>
      <c r="C2015" t="s">
        <v>786</v>
      </c>
      <c r="D2015" t="s">
        <v>377</v>
      </c>
      <c r="E2015">
        <v>4</v>
      </c>
      <c r="F2015" t="s">
        <v>15</v>
      </c>
      <c r="G2015" t="s">
        <v>16</v>
      </c>
      <c r="H2015" t="s">
        <v>25</v>
      </c>
      <c r="I2015" t="s">
        <v>43</v>
      </c>
      <c r="J2015" t="s">
        <v>44</v>
      </c>
      <c r="K2015">
        <v>2024</v>
      </c>
      <c r="L2015" t="s">
        <v>35</v>
      </c>
      <c r="M2015" t="s">
        <v>6007</v>
      </c>
      <c r="N2015" t="s">
        <v>5889</v>
      </c>
      <c r="O2015" t="s">
        <v>6008</v>
      </c>
      <c r="P2015" t="s">
        <v>5899</v>
      </c>
      <c r="Q2015" t="s">
        <v>6009</v>
      </c>
      <c r="R2015">
        <v>12000</v>
      </c>
      <c r="S2015">
        <v>15000</v>
      </c>
      <c r="T2015">
        <v>0.2</v>
      </c>
      <c r="U2015" t="s">
        <v>5901</v>
      </c>
      <c r="V2015">
        <v>12</v>
      </c>
      <c r="W2015" s="1">
        <v>45557</v>
      </c>
      <c r="X2015" t="s">
        <v>5894</v>
      </c>
      <c r="Y2015">
        <v>118</v>
      </c>
      <c r="Z2015">
        <v>87</v>
      </c>
      <c r="AA2015">
        <v>209</v>
      </c>
      <c r="AB2015">
        <v>10</v>
      </c>
      <c r="AC2015">
        <v>10</v>
      </c>
      <c r="AD2015">
        <v>120000</v>
      </c>
      <c r="AE2015" t="s">
        <v>6025</v>
      </c>
      <c r="AF2015" s="1">
        <v>46203</v>
      </c>
      <c r="AG2015" t="s">
        <v>6438</v>
      </c>
      <c r="AH2015" t="s">
        <v>6035</v>
      </c>
      <c r="AI2015" t="s">
        <v>6028</v>
      </c>
      <c r="AJ2015" t="s">
        <v>6924</v>
      </c>
      <c r="AK2015">
        <v>60000</v>
      </c>
      <c r="AL2015">
        <v>3222</v>
      </c>
      <c r="AM2015">
        <v>56778</v>
      </c>
      <c r="AN2015">
        <v>48000</v>
      </c>
      <c r="AO2015">
        <v>8778</v>
      </c>
      <c r="AP2015">
        <v>0.15459999999999999</v>
      </c>
    </row>
    <row r="2016" spans="1:42" hidden="1" x14ac:dyDescent="0.35">
      <c r="A2016" t="s">
        <v>2908</v>
      </c>
      <c r="B2016" s="1">
        <v>45438</v>
      </c>
      <c r="C2016" t="s">
        <v>1531</v>
      </c>
      <c r="D2016" t="s">
        <v>439</v>
      </c>
      <c r="E2016">
        <v>1</v>
      </c>
      <c r="F2016" t="s">
        <v>128</v>
      </c>
      <c r="G2016" t="s">
        <v>16</v>
      </c>
      <c r="H2016" t="s">
        <v>32</v>
      </c>
      <c r="I2016" t="s">
        <v>43</v>
      </c>
      <c r="J2016" t="s">
        <v>75</v>
      </c>
      <c r="K2016">
        <v>2024</v>
      </c>
      <c r="L2016" t="s">
        <v>35</v>
      </c>
      <c r="M2016" t="s">
        <v>5953</v>
      </c>
      <c r="N2016" t="s">
        <v>5949</v>
      </c>
      <c r="O2016" t="s">
        <v>5954</v>
      </c>
      <c r="P2016" t="s">
        <v>5951</v>
      </c>
      <c r="Q2016" t="s">
        <v>5955</v>
      </c>
      <c r="R2016">
        <v>1400</v>
      </c>
      <c r="S2016">
        <v>1900</v>
      </c>
      <c r="T2016">
        <v>0.26319999999999999</v>
      </c>
      <c r="U2016" t="s">
        <v>5940</v>
      </c>
      <c r="V2016">
        <v>12</v>
      </c>
      <c r="W2016" s="1">
        <v>44681</v>
      </c>
      <c r="X2016" t="s">
        <v>5894</v>
      </c>
      <c r="Y2016">
        <v>129</v>
      </c>
      <c r="Z2016">
        <v>73</v>
      </c>
      <c r="AA2016">
        <v>194</v>
      </c>
      <c r="AB2016">
        <v>7</v>
      </c>
      <c r="AC2016">
        <v>10</v>
      </c>
      <c r="AD2016">
        <v>9800</v>
      </c>
      <c r="AE2016" t="s">
        <v>6025</v>
      </c>
      <c r="AF2016" s="1">
        <v>46203</v>
      </c>
      <c r="AG2016" t="s">
        <v>6465</v>
      </c>
      <c r="AH2016" t="s">
        <v>6027</v>
      </c>
      <c r="AI2016" t="s">
        <v>6028</v>
      </c>
      <c r="AJ2016" t="s">
        <v>6924</v>
      </c>
      <c r="AK2016">
        <v>1900</v>
      </c>
      <c r="AL2016">
        <v>189.81</v>
      </c>
      <c r="AM2016">
        <v>1710.19</v>
      </c>
      <c r="AN2016">
        <v>1400</v>
      </c>
      <c r="AO2016">
        <v>310.19</v>
      </c>
      <c r="AP2016">
        <v>0.18140000000000001</v>
      </c>
    </row>
    <row r="2017" spans="1:42" hidden="1" x14ac:dyDescent="0.35">
      <c r="A2017" t="s">
        <v>2909</v>
      </c>
      <c r="B2017" s="1">
        <v>45653</v>
      </c>
      <c r="C2017" t="s">
        <v>220</v>
      </c>
      <c r="D2017" t="s">
        <v>29</v>
      </c>
      <c r="E2017">
        <v>2</v>
      </c>
      <c r="F2017" t="s">
        <v>48</v>
      </c>
      <c r="G2017" t="s">
        <v>31</v>
      </c>
      <c r="H2017" t="s">
        <v>32</v>
      </c>
      <c r="I2017" t="s">
        <v>33</v>
      </c>
      <c r="J2017" t="s">
        <v>155</v>
      </c>
      <c r="K2017">
        <v>2024</v>
      </c>
      <c r="L2017" t="s">
        <v>51</v>
      </c>
      <c r="M2017" t="s">
        <v>5985</v>
      </c>
      <c r="N2017" t="s">
        <v>5974</v>
      </c>
      <c r="O2017" t="s">
        <v>5986</v>
      </c>
      <c r="P2017" t="s">
        <v>5979</v>
      </c>
      <c r="Q2017" t="s">
        <v>5987</v>
      </c>
      <c r="R2017">
        <v>500</v>
      </c>
      <c r="S2017">
        <v>750</v>
      </c>
      <c r="T2017">
        <v>0.33329999999999999</v>
      </c>
      <c r="U2017" t="s">
        <v>5920</v>
      </c>
      <c r="V2017">
        <v>24</v>
      </c>
      <c r="W2017" s="1">
        <v>45007</v>
      </c>
      <c r="X2017" t="s">
        <v>5894</v>
      </c>
      <c r="Y2017">
        <v>294</v>
      </c>
      <c r="Z2017">
        <v>81</v>
      </c>
      <c r="AA2017">
        <v>264</v>
      </c>
      <c r="AB2017">
        <v>82</v>
      </c>
      <c r="AC2017">
        <v>10</v>
      </c>
      <c r="AD2017">
        <v>41000</v>
      </c>
      <c r="AE2017" t="s">
        <v>6025</v>
      </c>
      <c r="AF2017" s="1">
        <v>46203</v>
      </c>
      <c r="AG2017" t="s">
        <v>6133</v>
      </c>
      <c r="AH2017" t="s">
        <v>6035</v>
      </c>
      <c r="AI2017" t="s">
        <v>6028</v>
      </c>
      <c r="AJ2017" t="s">
        <v>6925</v>
      </c>
      <c r="AK2017">
        <v>1500</v>
      </c>
      <c r="AL2017">
        <v>23.85</v>
      </c>
      <c r="AM2017">
        <v>1476.15</v>
      </c>
      <c r="AN2017">
        <v>1000</v>
      </c>
      <c r="AO2017">
        <v>476.15</v>
      </c>
      <c r="AP2017">
        <v>0.3226</v>
      </c>
    </row>
    <row r="2018" spans="1:42" hidden="1" x14ac:dyDescent="0.35">
      <c r="A2018" t="s">
        <v>2910</v>
      </c>
      <c r="B2018" s="1">
        <v>45461</v>
      </c>
      <c r="C2018" t="s">
        <v>2244</v>
      </c>
      <c r="D2018" t="s">
        <v>74</v>
      </c>
      <c r="E2018">
        <v>1</v>
      </c>
      <c r="F2018" t="s">
        <v>48</v>
      </c>
      <c r="G2018" t="s">
        <v>31</v>
      </c>
      <c r="H2018" t="s">
        <v>25</v>
      </c>
      <c r="I2018" t="s">
        <v>18</v>
      </c>
      <c r="J2018" t="s">
        <v>34</v>
      </c>
      <c r="K2018">
        <v>2024</v>
      </c>
      <c r="L2018" t="s">
        <v>35</v>
      </c>
      <c r="M2018" t="s">
        <v>5963</v>
      </c>
      <c r="N2018" t="s">
        <v>5949</v>
      </c>
      <c r="O2018" t="s">
        <v>5964</v>
      </c>
      <c r="P2018" t="s">
        <v>5951</v>
      </c>
      <c r="Q2018" t="s">
        <v>5965</v>
      </c>
      <c r="R2018">
        <v>5700</v>
      </c>
      <c r="S2018">
        <v>7500</v>
      </c>
      <c r="T2018">
        <v>0.24</v>
      </c>
      <c r="U2018" t="s">
        <v>5940</v>
      </c>
      <c r="V2018">
        <v>12</v>
      </c>
      <c r="W2018" s="1">
        <v>44865</v>
      </c>
      <c r="X2018" t="s">
        <v>5894</v>
      </c>
      <c r="Y2018">
        <v>145</v>
      </c>
      <c r="Z2018">
        <v>60</v>
      </c>
      <c r="AA2018">
        <v>189</v>
      </c>
      <c r="AB2018">
        <v>10</v>
      </c>
      <c r="AC2018">
        <v>10</v>
      </c>
      <c r="AD2018">
        <v>57000</v>
      </c>
      <c r="AE2018" t="s">
        <v>6025</v>
      </c>
      <c r="AF2018" s="1">
        <v>46203</v>
      </c>
      <c r="AG2018" t="s">
        <v>6764</v>
      </c>
      <c r="AH2018" t="s">
        <v>6035</v>
      </c>
      <c r="AI2018" t="s">
        <v>6028</v>
      </c>
      <c r="AJ2018" t="s">
        <v>6924</v>
      </c>
      <c r="AK2018">
        <v>7500</v>
      </c>
      <c r="AL2018">
        <v>131.25</v>
      </c>
      <c r="AM2018">
        <v>7368.75</v>
      </c>
      <c r="AN2018">
        <v>5700</v>
      </c>
      <c r="AO2018">
        <v>1668.75</v>
      </c>
      <c r="AP2018">
        <v>0.22650000000000001</v>
      </c>
    </row>
    <row r="2019" spans="1:42" hidden="1" x14ac:dyDescent="0.35">
      <c r="A2019" t="s">
        <v>2911</v>
      </c>
      <c r="B2019" s="1">
        <v>45507</v>
      </c>
      <c r="C2019" t="s">
        <v>1171</v>
      </c>
      <c r="D2019" t="s">
        <v>78</v>
      </c>
      <c r="E2019">
        <v>5</v>
      </c>
      <c r="F2019" t="s">
        <v>58</v>
      </c>
      <c r="G2019" t="s">
        <v>16</v>
      </c>
      <c r="H2019" t="s">
        <v>25</v>
      </c>
      <c r="I2019" t="s">
        <v>18</v>
      </c>
      <c r="J2019" t="s">
        <v>59</v>
      </c>
      <c r="K2019">
        <v>2024</v>
      </c>
      <c r="L2019" t="s">
        <v>60</v>
      </c>
      <c r="M2019" t="s">
        <v>5992</v>
      </c>
      <c r="N2019" t="s">
        <v>5989</v>
      </c>
      <c r="O2019" t="s">
        <v>5993</v>
      </c>
      <c r="P2019" t="s">
        <v>5899</v>
      </c>
      <c r="Q2019" t="s">
        <v>5994</v>
      </c>
      <c r="R2019">
        <v>850</v>
      </c>
      <c r="S2019">
        <v>1200</v>
      </c>
      <c r="T2019">
        <v>0.29170000000000001</v>
      </c>
      <c r="U2019" t="s">
        <v>5901</v>
      </c>
      <c r="V2019">
        <v>6</v>
      </c>
      <c r="W2019" s="1">
        <v>45066</v>
      </c>
      <c r="X2019" t="s">
        <v>5894</v>
      </c>
      <c r="Y2019">
        <v>275</v>
      </c>
      <c r="Z2019">
        <v>92</v>
      </c>
      <c r="AA2019">
        <v>285</v>
      </c>
      <c r="AB2019">
        <v>78</v>
      </c>
      <c r="AC2019">
        <v>10</v>
      </c>
      <c r="AD2019">
        <v>66300</v>
      </c>
      <c r="AE2019" t="s">
        <v>6025</v>
      </c>
      <c r="AF2019" s="1">
        <v>46203</v>
      </c>
      <c r="AG2019" t="s">
        <v>6558</v>
      </c>
      <c r="AH2019" t="s">
        <v>6027</v>
      </c>
      <c r="AI2019" t="s">
        <v>6028</v>
      </c>
      <c r="AJ2019" t="s">
        <v>6925</v>
      </c>
      <c r="AK2019">
        <v>6000</v>
      </c>
      <c r="AL2019">
        <v>604.20000000000005</v>
      </c>
      <c r="AM2019">
        <v>5395.8</v>
      </c>
      <c r="AN2019">
        <v>4250</v>
      </c>
      <c r="AO2019">
        <v>1145.8</v>
      </c>
      <c r="AP2019">
        <v>0.21240000000000001</v>
      </c>
    </row>
    <row r="2020" spans="1:42" hidden="1" x14ac:dyDescent="0.35">
      <c r="A2020" t="s">
        <v>2912</v>
      </c>
      <c r="B2020" s="1">
        <v>45470</v>
      </c>
      <c r="C2020" t="s">
        <v>649</v>
      </c>
      <c r="D2020" t="s">
        <v>87</v>
      </c>
      <c r="E2020">
        <v>1</v>
      </c>
      <c r="F2020" t="s">
        <v>48</v>
      </c>
      <c r="G2020" t="s">
        <v>16</v>
      </c>
      <c r="H2020" t="s">
        <v>17</v>
      </c>
      <c r="I2020" t="s">
        <v>33</v>
      </c>
      <c r="J2020" t="s">
        <v>34</v>
      </c>
      <c r="K2020">
        <v>2024</v>
      </c>
      <c r="L2020" t="s">
        <v>35</v>
      </c>
      <c r="M2020" t="s">
        <v>5924</v>
      </c>
      <c r="N2020" t="s">
        <v>5913</v>
      </c>
      <c r="O2020" t="s">
        <v>5917</v>
      </c>
      <c r="P2020" t="s">
        <v>5925</v>
      </c>
      <c r="Q2020" t="s">
        <v>5926</v>
      </c>
      <c r="R2020">
        <v>46000</v>
      </c>
      <c r="S2020">
        <v>56000</v>
      </c>
      <c r="T2020">
        <v>0.17860000000000001</v>
      </c>
      <c r="U2020" t="s">
        <v>5920</v>
      </c>
      <c r="V2020">
        <v>12</v>
      </c>
      <c r="W2020" s="1">
        <v>44847</v>
      </c>
      <c r="X2020" t="s">
        <v>5894</v>
      </c>
      <c r="Y2020">
        <v>224</v>
      </c>
      <c r="Z2020">
        <v>96</v>
      </c>
      <c r="AA2020">
        <v>304</v>
      </c>
      <c r="AB2020">
        <v>54</v>
      </c>
      <c r="AC2020">
        <v>10</v>
      </c>
      <c r="AD2020">
        <v>2484000</v>
      </c>
      <c r="AE2020" t="s">
        <v>6025</v>
      </c>
      <c r="AF2020" s="1">
        <v>46203</v>
      </c>
      <c r="AG2020" t="s">
        <v>6384</v>
      </c>
      <c r="AH2020" t="s">
        <v>6035</v>
      </c>
      <c r="AI2020" t="s">
        <v>6028</v>
      </c>
      <c r="AJ2020" t="s">
        <v>6924</v>
      </c>
      <c r="AK2020">
        <v>56000</v>
      </c>
      <c r="AL2020">
        <v>4872</v>
      </c>
      <c r="AM2020">
        <v>51128</v>
      </c>
      <c r="AN2020">
        <v>46000</v>
      </c>
      <c r="AO2020">
        <v>5128</v>
      </c>
      <c r="AP2020">
        <v>0.1003</v>
      </c>
    </row>
    <row r="2021" spans="1:42" hidden="1" x14ac:dyDescent="0.35">
      <c r="A2021" t="s">
        <v>2913</v>
      </c>
      <c r="B2021" s="1">
        <v>45310</v>
      </c>
      <c r="C2021" t="s">
        <v>2258</v>
      </c>
      <c r="D2021" t="s">
        <v>180</v>
      </c>
      <c r="E2021">
        <v>3</v>
      </c>
      <c r="F2021" t="s">
        <v>48</v>
      </c>
      <c r="G2021" t="s">
        <v>16</v>
      </c>
      <c r="H2021" t="s">
        <v>25</v>
      </c>
      <c r="I2021" t="s">
        <v>43</v>
      </c>
      <c r="J2021" t="s">
        <v>112</v>
      </c>
      <c r="K2021">
        <v>2024</v>
      </c>
      <c r="L2021" t="s">
        <v>20</v>
      </c>
      <c r="M2021" t="s">
        <v>5956</v>
      </c>
      <c r="N2021" t="s">
        <v>5949</v>
      </c>
      <c r="O2021" t="s">
        <v>5957</v>
      </c>
      <c r="P2021" t="s">
        <v>5958</v>
      </c>
      <c r="Q2021" t="s">
        <v>5959</v>
      </c>
      <c r="R2021">
        <v>3100</v>
      </c>
      <c r="S2021">
        <v>4200</v>
      </c>
      <c r="T2021">
        <v>0.26190000000000002</v>
      </c>
      <c r="U2021" t="s">
        <v>5909</v>
      </c>
      <c r="V2021">
        <v>12</v>
      </c>
      <c r="W2021" s="1">
        <v>45029</v>
      </c>
      <c r="X2021" t="s">
        <v>5894</v>
      </c>
      <c r="Y2021">
        <v>165</v>
      </c>
      <c r="Z2021">
        <v>119</v>
      </c>
      <c r="AA2021">
        <v>218</v>
      </c>
      <c r="AB2021">
        <v>22</v>
      </c>
      <c r="AC2021">
        <v>10</v>
      </c>
      <c r="AD2021">
        <v>68200</v>
      </c>
      <c r="AE2021" t="s">
        <v>6025</v>
      </c>
      <c r="AF2021" s="1">
        <v>46203</v>
      </c>
      <c r="AG2021" t="s">
        <v>6766</v>
      </c>
      <c r="AH2021" t="s">
        <v>6035</v>
      </c>
      <c r="AI2021" t="s">
        <v>6028</v>
      </c>
      <c r="AJ2021" t="s">
        <v>6924</v>
      </c>
      <c r="AK2021">
        <v>12600</v>
      </c>
      <c r="AL2021">
        <v>333.9</v>
      </c>
      <c r="AM2021">
        <v>12266.1</v>
      </c>
      <c r="AN2021">
        <v>9300</v>
      </c>
      <c r="AO2021">
        <v>2966.1</v>
      </c>
      <c r="AP2021">
        <v>0.24179999999999999</v>
      </c>
    </row>
    <row r="2022" spans="1:42" hidden="1" x14ac:dyDescent="0.35">
      <c r="A2022" t="s">
        <v>2914</v>
      </c>
      <c r="B2022" s="1">
        <v>45400</v>
      </c>
      <c r="C2022" t="s">
        <v>663</v>
      </c>
      <c r="D2022" t="s">
        <v>23</v>
      </c>
      <c r="E2022">
        <v>1</v>
      </c>
      <c r="F2022" t="s">
        <v>30</v>
      </c>
      <c r="G2022" t="s">
        <v>31</v>
      </c>
      <c r="H2022" t="s">
        <v>25</v>
      </c>
      <c r="I2022" t="s">
        <v>33</v>
      </c>
      <c r="J2022" t="s">
        <v>44</v>
      </c>
      <c r="K2022">
        <v>2024</v>
      </c>
      <c r="L2022" t="s">
        <v>35</v>
      </c>
      <c r="M2022" t="s">
        <v>5921</v>
      </c>
      <c r="N2022" t="s">
        <v>5913</v>
      </c>
      <c r="O2022" t="s">
        <v>5917</v>
      </c>
      <c r="P2022" t="s">
        <v>5922</v>
      </c>
      <c r="Q2022" t="s">
        <v>5923</v>
      </c>
      <c r="R2022">
        <v>57000</v>
      </c>
      <c r="S2022">
        <v>69000</v>
      </c>
      <c r="T2022">
        <v>0.1739</v>
      </c>
      <c r="U2022" t="s">
        <v>5920</v>
      </c>
      <c r="V2022">
        <v>12</v>
      </c>
      <c r="W2022" s="1">
        <v>44862</v>
      </c>
      <c r="X2022" t="s">
        <v>5894</v>
      </c>
      <c r="Y2022">
        <v>244</v>
      </c>
      <c r="Z2022">
        <v>55</v>
      </c>
      <c r="AA2022">
        <v>276</v>
      </c>
      <c r="AB2022">
        <v>9</v>
      </c>
      <c r="AC2022">
        <v>10</v>
      </c>
      <c r="AD2022">
        <v>513000</v>
      </c>
      <c r="AE2022" t="s">
        <v>6025</v>
      </c>
      <c r="AF2022" s="1">
        <v>46203</v>
      </c>
      <c r="AG2022" t="s">
        <v>6391</v>
      </c>
      <c r="AH2022" t="s">
        <v>6035</v>
      </c>
      <c r="AI2022" t="s">
        <v>6028</v>
      </c>
      <c r="AJ2022" t="s">
        <v>6924</v>
      </c>
      <c r="AK2022">
        <v>69000</v>
      </c>
      <c r="AL2022">
        <v>8797.5</v>
      </c>
      <c r="AM2022">
        <v>60202.5</v>
      </c>
      <c r="AN2022">
        <v>57000</v>
      </c>
      <c r="AO2022">
        <v>3202.5</v>
      </c>
      <c r="AP2022">
        <v>5.3199999999999997E-2</v>
      </c>
    </row>
    <row r="2023" spans="1:42" hidden="1" x14ac:dyDescent="0.35">
      <c r="A2023" t="s">
        <v>2915</v>
      </c>
      <c r="B2023" s="1">
        <v>45600</v>
      </c>
      <c r="C2023" t="s">
        <v>1414</v>
      </c>
      <c r="D2023" t="s">
        <v>65</v>
      </c>
      <c r="E2023">
        <v>2</v>
      </c>
      <c r="F2023" t="s">
        <v>48</v>
      </c>
      <c r="G2023" t="s">
        <v>16</v>
      </c>
      <c r="H2023" t="s">
        <v>25</v>
      </c>
      <c r="I2023" t="s">
        <v>18</v>
      </c>
      <c r="J2023" t="s">
        <v>50</v>
      </c>
      <c r="K2023">
        <v>2024</v>
      </c>
      <c r="L2023" t="s">
        <v>51</v>
      </c>
      <c r="M2023" t="s">
        <v>5906</v>
      </c>
      <c r="N2023" t="s">
        <v>5889</v>
      </c>
      <c r="O2023" t="s">
        <v>5898</v>
      </c>
      <c r="P2023" t="s">
        <v>5907</v>
      </c>
      <c r="Q2023" t="s">
        <v>5908</v>
      </c>
      <c r="R2023">
        <v>17500</v>
      </c>
      <c r="S2023">
        <v>22000</v>
      </c>
      <c r="T2023">
        <v>0.20449999999999999</v>
      </c>
      <c r="U2023" t="s">
        <v>5909</v>
      </c>
      <c r="V2023">
        <v>12</v>
      </c>
      <c r="W2023" s="1">
        <v>45337</v>
      </c>
      <c r="X2023" t="s">
        <v>5894</v>
      </c>
      <c r="Y2023">
        <v>373</v>
      </c>
      <c r="Z2023">
        <v>88</v>
      </c>
      <c r="AA2023">
        <v>389</v>
      </c>
      <c r="AB2023">
        <v>78</v>
      </c>
      <c r="AC2023">
        <v>10</v>
      </c>
      <c r="AD2023">
        <v>1365000</v>
      </c>
      <c r="AE2023" t="s">
        <v>6025</v>
      </c>
      <c r="AF2023" s="1">
        <v>46203</v>
      </c>
      <c r="AG2023" t="s">
        <v>6579</v>
      </c>
      <c r="AH2023" t="s">
        <v>6027</v>
      </c>
      <c r="AI2023" t="s">
        <v>6028</v>
      </c>
      <c r="AJ2023" t="s">
        <v>6925</v>
      </c>
      <c r="AK2023">
        <v>44000</v>
      </c>
      <c r="AL2023">
        <v>4778.3999999999996</v>
      </c>
      <c r="AM2023">
        <v>39221.599999999999</v>
      </c>
      <c r="AN2023">
        <v>35000</v>
      </c>
      <c r="AO2023">
        <v>4221.6000000000004</v>
      </c>
      <c r="AP2023">
        <v>0.1076</v>
      </c>
    </row>
    <row r="2024" spans="1:42" x14ac:dyDescent="0.35">
      <c r="A2024" t="s">
        <v>2916</v>
      </c>
      <c r="B2024" s="1">
        <v>45409</v>
      </c>
      <c r="C2024" t="s">
        <v>2917</v>
      </c>
      <c r="D2024" t="s">
        <v>195</v>
      </c>
      <c r="E2024">
        <v>1</v>
      </c>
      <c r="F2024" t="s">
        <v>48</v>
      </c>
      <c r="G2024" t="s">
        <v>71</v>
      </c>
      <c r="H2024" t="s">
        <v>32</v>
      </c>
      <c r="I2024" t="s">
        <v>43</v>
      </c>
      <c r="J2024" t="s">
        <v>44</v>
      </c>
      <c r="K2024">
        <v>2024</v>
      </c>
      <c r="L2024" t="s">
        <v>35</v>
      </c>
      <c r="M2024" t="s">
        <v>5912</v>
      </c>
      <c r="N2024" t="s">
        <v>5913</v>
      </c>
      <c r="O2024" t="s">
        <v>5914</v>
      </c>
      <c r="P2024" t="s">
        <v>5891</v>
      </c>
      <c r="Q2024" t="s">
        <v>5915</v>
      </c>
      <c r="R2024">
        <v>125000</v>
      </c>
      <c r="S2024">
        <v>148000</v>
      </c>
      <c r="T2024">
        <v>0.15540000000000001</v>
      </c>
      <c r="U2024" t="s">
        <v>5893</v>
      </c>
      <c r="V2024">
        <v>12</v>
      </c>
      <c r="W2024" s="1">
        <v>44787</v>
      </c>
      <c r="X2024" t="s">
        <v>5894</v>
      </c>
      <c r="Y2024">
        <v>168</v>
      </c>
      <c r="Z2024">
        <v>62</v>
      </c>
      <c r="AA2024">
        <v>271</v>
      </c>
      <c r="AB2024">
        <v>0</v>
      </c>
      <c r="AC2024">
        <v>10</v>
      </c>
      <c r="AD2024">
        <v>0</v>
      </c>
      <c r="AE2024" t="s">
        <v>6029</v>
      </c>
      <c r="AF2024" s="1">
        <v>46203</v>
      </c>
      <c r="AG2024" t="s">
        <v>6845</v>
      </c>
      <c r="AH2024" t="s">
        <v>6027</v>
      </c>
      <c r="AI2024" t="s">
        <v>6028</v>
      </c>
      <c r="AJ2024" t="s">
        <v>6924</v>
      </c>
      <c r="AK2024">
        <v>148000</v>
      </c>
      <c r="AL2024">
        <v>3108</v>
      </c>
      <c r="AM2024">
        <v>144892</v>
      </c>
      <c r="AN2024">
        <v>125000</v>
      </c>
      <c r="AO2024">
        <v>19892</v>
      </c>
      <c r="AP2024">
        <v>0.13730000000000001</v>
      </c>
    </row>
    <row r="2025" spans="1:42" hidden="1" x14ac:dyDescent="0.35">
      <c r="A2025" t="s">
        <v>2918</v>
      </c>
      <c r="B2025" s="1">
        <v>45617</v>
      </c>
      <c r="C2025" t="s">
        <v>1933</v>
      </c>
      <c r="D2025" t="s">
        <v>82</v>
      </c>
      <c r="E2025">
        <v>1</v>
      </c>
      <c r="F2025" t="s">
        <v>58</v>
      </c>
      <c r="G2025" t="s">
        <v>31</v>
      </c>
      <c r="H2025" t="s">
        <v>25</v>
      </c>
      <c r="I2025" t="s">
        <v>33</v>
      </c>
      <c r="J2025" t="s">
        <v>50</v>
      </c>
      <c r="K2025">
        <v>2024</v>
      </c>
      <c r="L2025" t="s">
        <v>51</v>
      </c>
      <c r="M2025" t="s">
        <v>5895</v>
      </c>
      <c r="N2025" t="s">
        <v>5889</v>
      </c>
      <c r="O2025" t="s">
        <v>5890</v>
      </c>
      <c r="P2025" t="s">
        <v>5891</v>
      </c>
      <c r="Q2025" t="s">
        <v>5896</v>
      </c>
      <c r="R2025">
        <v>78000</v>
      </c>
      <c r="S2025">
        <v>95000</v>
      </c>
      <c r="T2025">
        <v>0.1789</v>
      </c>
      <c r="U2025" t="s">
        <v>5893</v>
      </c>
      <c r="V2025">
        <v>12</v>
      </c>
      <c r="W2025" s="1">
        <v>45187</v>
      </c>
      <c r="X2025" t="s">
        <v>5894</v>
      </c>
      <c r="Y2025">
        <v>351</v>
      </c>
      <c r="Z2025">
        <v>112</v>
      </c>
      <c r="AA2025">
        <v>335</v>
      </c>
      <c r="AB2025">
        <v>32</v>
      </c>
      <c r="AC2025">
        <v>10</v>
      </c>
      <c r="AD2025">
        <v>2496000</v>
      </c>
      <c r="AE2025" t="s">
        <v>6025</v>
      </c>
      <c r="AF2025" s="1">
        <v>46203</v>
      </c>
      <c r="AG2025" t="s">
        <v>6687</v>
      </c>
      <c r="AH2025" t="s">
        <v>6035</v>
      </c>
      <c r="AI2025" t="s">
        <v>6028</v>
      </c>
      <c r="AJ2025" t="s">
        <v>6925</v>
      </c>
      <c r="AK2025">
        <v>95000</v>
      </c>
      <c r="AL2025">
        <v>228</v>
      </c>
      <c r="AM2025">
        <v>94772</v>
      </c>
      <c r="AN2025">
        <v>78000</v>
      </c>
      <c r="AO2025">
        <v>16772</v>
      </c>
      <c r="AP2025">
        <v>0.17699999999999999</v>
      </c>
    </row>
    <row r="2026" spans="1:42" hidden="1" x14ac:dyDescent="0.35">
      <c r="A2026" t="s">
        <v>2919</v>
      </c>
      <c r="B2026" s="1">
        <v>45485</v>
      </c>
      <c r="C2026" t="s">
        <v>150</v>
      </c>
      <c r="D2026" t="s">
        <v>29</v>
      </c>
      <c r="E2026">
        <v>1</v>
      </c>
      <c r="F2026" t="s">
        <v>58</v>
      </c>
      <c r="G2026" t="s">
        <v>31</v>
      </c>
      <c r="H2026" t="s">
        <v>25</v>
      </c>
      <c r="I2026" t="s">
        <v>33</v>
      </c>
      <c r="J2026" t="s">
        <v>97</v>
      </c>
      <c r="K2026">
        <v>2024</v>
      </c>
      <c r="L2026" t="s">
        <v>60</v>
      </c>
      <c r="M2026" t="s">
        <v>5985</v>
      </c>
      <c r="N2026" t="s">
        <v>5974</v>
      </c>
      <c r="O2026" t="s">
        <v>5986</v>
      </c>
      <c r="P2026" t="s">
        <v>5979</v>
      </c>
      <c r="Q2026" t="s">
        <v>5987</v>
      </c>
      <c r="R2026">
        <v>500</v>
      </c>
      <c r="S2026">
        <v>750</v>
      </c>
      <c r="T2026">
        <v>0.33329999999999999</v>
      </c>
      <c r="U2026" t="s">
        <v>5920</v>
      </c>
      <c r="V2026">
        <v>24</v>
      </c>
      <c r="W2026" s="1">
        <v>45007</v>
      </c>
      <c r="X2026" t="s">
        <v>5894</v>
      </c>
      <c r="Y2026">
        <v>294</v>
      </c>
      <c r="Z2026">
        <v>81</v>
      </c>
      <c r="AA2026">
        <v>264</v>
      </c>
      <c r="AB2026">
        <v>82</v>
      </c>
      <c r="AC2026">
        <v>10</v>
      </c>
      <c r="AD2026">
        <v>41000</v>
      </c>
      <c r="AE2026" t="s">
        <v>6025</v>
      </c>
      <c r="AF2026" s="1">
        <v>46203</v>
      </c>
      <c r="AG2026" t="s">
        <v>6089</v>
      </c>
      <c r="AH2026" t="s">
        <v>6027</v>
      </c>
      <c r="AI2026" t="s">
        <v>6028</v>
      </c>
      <c r="AJ2026" t="s">
        <v>6925</v>
      </c>
      <c r="AK2026">
        <v>750</v>
      </c>
      <c r="AL2026">
        <v>91.5</v>
      </c>
      <c r="AM2026">
        <v>658.5</v>
      </c>
      <c r="AN2026">
        <v>500</v>
      </c>
      <c r="AO2026">
        <v>158.5</v>
      </c>
      <c r="AP2026">
        <v>0.2407</v>
      </c>
    </row>
    <row r="2027" spans="1:42" hidden="1" x14ac:dyDescent="0.35">
      <c r="A2027" t="s">
        <v>2920</v>
      </c>
      <c r="B2027" s="1">
        <v>45480</v>
      </c>
      <c r="C2027" t="s">
        <v>2921</v>
      </c>
      <c r="D2027" t="s">
        <v>23</v>
      </c>
      <c r="E2027">
        <v>1</v>
      </c>
      <c r="F2027" t="s">
        <v>58</v>
      </c>
      <c r="G2027" t="s">
        <v>16</v>
      </c>
      <c r="H2027" t="s">
        <v>17</v>
      </c>
      <c r="I2027" t="s">
        <v>33</v>
      </c>
      <c r="J2027" t="s">
        <v>97</v>
      </c>
      <c r="K2027">
        <v>2024</v>
      </c>
      <c r="L2027" t="s">
        <v>60</v>
      </c>
      <c r="M2027" t="s">
        <v>5921</v>
      </c>
      <c r="N2027" t="s">
        <v>5913</v>
      </c>
      <c r="O2027" t="s">
        <v>5917</v>
      </c>
      <c r="P2027" t="s">
        <v>5922</v>
      </c>
      <c r="Q2027" t="s">
        <v>5923</v>
      </c>
      <c r="R2027">
        <v>57000</v>
      </c>
      <c r="S2027">
        <v>69000</v>
      </c>
      <c r="T2027">
        <v>0.1739</v>
      </c>
      <c r="U2027" t="s">
        <v>5920</v>
      </c>
      <c r="V2027">
        <v>12</v>
      </c>
      <c r="W2027" s="1">
        <v>44862</v>
      </c>
      <c r="X2027" t="s">
        <v>5894</v>
      </c>
      <c r="Y2027">
        <v>244</v>
      </c>
      <c r="Z2027">
        <v>55</v>
      </c>
      <c r="AA2027">
        <v>276</v>
      </c>
      <c r="AB2027">
        <v>9</v>
      </c>
      <c r="AC2027">
        <v>10</v>
      </c>
      <c r="AD2027">
        <v>513000</v>
      </c>
      <c r="AE2027" t="s">
        <v>6025</v>
      </c>
      <c r="AF2027" s="1">
        <v>46203</v>
      </c>
      <c r="AG2027" t="s">
        <v>6836</v>
      </c>
      <c r="AH2027" t="s">
        <v>6035</v>
      </c>
      <c r="AI2027" t="s">
        <v>6028</v>
      </c>
      <c r="AJ2027" t="s">
        <v>6925</v>
      </c>
      <c r="AK2027">
        <v>69000</v>
      </c>
      <c r="AL2027">
        <v>7369.2</v>
      </c>
      <c r="AM2027">
        <v>61630.8</v>
      </c>
      <c r="AN2027">
        <v>57000</v>
      </c>
      <c r="AO2027">
        <v>4630.8</v>
      </c>
      <c r="AP2027">
        <v>7.51E-2</v>
      </c>
    </row>
    <row r="2028" spans="1:42" hidden="1" x14ac:dyDescent="0.35">
      <c r="A2028" t="s">
        <v>2922</v>
      </c>
      <c r="B2028" s="1">
        <v>45597</v>
      </c>
      <c r="C2028" t="s">
        <v>831</v>
      </c>
      <c r="D2028" t="s">
        <v>82</v>
      </c>
      <c r="E2028">
        <v>2</v>
      </c>
      <c r="F2028" t="s">
        <v>30</v>
      </c>
      <c r="G2028" t="s">
        <v>16</v>
      </c>
      <c r="H2028" t="s">
        <v>17</v>
      </c>
      <c r="I2028" t="s">
        <v>43</v>
      </c>
      <c r="J2028" t="s">
        <v>50</v>
      </c>
      <c r="K2028">
        <v>2024</v>
      </c>
      <c r="L2028" t="s">
        <v>51</v>
      </c>
      <c r="M2028" t="s">
        <v>5895</v>
      </c>
      <c r="N2028" t="s">
        <v>5889</v>
      </c>
      <c r="O2028" t="s">
        <v>5890</v>
      </c>
      <c r="P2028" t="s">
        <v>5891</v>
      </c>
      <c r="Q2028" t="s">
        <v>5896</v>
      </c>
      <c r="R2028">
        <v>78000</v>
      </c>
      <c r="S2028">
        <v>95000</v>
      </c>
      <c r="T2028">
        <v>0.1789</v>
      </c>
      <c r="U2028" t="s">
        <v>5893</v>
      </c>
      <c r="V2028">
        <v>12</v>
      </c>
      <c r="W2028" s="1">
        <v>45187</v>
      </c>
      <c r="X2028" t="s">
        <v>5894</v>
      </c>
      <c r="Y2028">
        <v>351</v>
      </c>
      <c r="Z2028">
        <v>112</v>
      </c>
      <c r="AA2028">
        <v>335</v>
      </c>
      <c r="AB2028">
        <v>32</v>
      </c>
      <c r="AC2028">
        <v>10</v>
      </c>
      <c r="AD2028">
        <v>2496000</v>
      </c>
      <c r="AE2028" t="s">
        <v>6025</v>
      </c>
      <c r="AF2028" s="1">
        <v>46203</v>
      </c>
      <c r="AG2028" t="s">
        <v>6457</v>
      </c>
      <c r="AH2028" t="s">
        <v>6035</v>
      </c>
      <c r="AI2028" t="s">
        <v>6028</v>
      </c>
      <c r="AJ2028" t="s">
        <v>6925</v>
      </c>
      <c r="AK2028">
        <v>190000</v>
      </c>
      <c r="AL2028">
        <v>2565</v>
      </c>
      <c r="AM2028">
        <v>187435</v>
      </c>
      <c r="AN2028">
        <v>156000</v>
      </c>
      <c r="AO2028">
        <v>31435</v>
      </c>
      <c r="AP2028">
        <v>0.16769999999999999</v>
      </c>
    </row>
    <row r="2029" spans="1:42" x14ac:dyDescent="0.35">
      <c r="A2029" t="s">
        <v>2923</v>
      </c>
      <c r="B2029" s="1">
        <v>45602</v>
      </c>
      <c r="C2029" t="s">
        <v>366</v>
      </c>
      <c r="D2029" t="s">
        <v>195</v>
      </c>
      <c r="E2029">
        <v>1</v>
      </c>
      <c r="F2029" t="s">
        <v>24</v>
      </c>
      <c r="G2029" t="s">
        <v>16</v>
      </c>
      <c r="H2029" t="s">
        <v>17</v>
      </c>
      <c r="I2029" t="s">
        <v>26</v>
      </c>
      <c r="J2029" t="s">
        <v>50</v>
      </c>
      <c r="K2029">
        <v>2024</v>
      </c>
      <c r="L2029" t="s">
        <v>51</v>
      </c>
      <c r="M2029" t="s">
        <v>5912</v>
      </c>
      <c r="N2029" t="s">
        <v>5913</v>
      </c>
      <c r="O2029" t="s">
        <v>5914</v>
      </c>
      <c r="P2029" t="s">
        <v>5891</v>
      </c>
      <c r="Q2029" t="s">
        <v>5915</v>
      </c>
      <c r="R2029">
        <v>125000</v>
      </c>
      <c r="S2029">
        <v>148000</v>
      </c>
      <c r="T2029">
        <v>0.15540000000000001</v>
      </c>
      <c r="U2029" t="s">
        <v>5893</v>
      </c>
      <c r="V2029">
        <v>12</v>
      </c>
      <c r="W2029" s="1">
        <v>44787</v>
      </c>
      <c r="X2029" t="s">
        <v>5894</v>
      </c>
      <c r="Y2029">
        <v>168</v>
      </c>
      <c r="Z2029">
        <v>62</v>
      </c>
      <c r="AA2029">
        <v>271</v>
      </c>
      <c r="AB2029">
        <v>0</v>
      </c>
      <c r="AC2029">
        <v>10</v>
      </c>
      <c r="AD2029">
        <v>0</v>
      </c>
      <c r="AE2029" t="s">
        <v>6029</v>
      </c>
      <c r="AF2029" s="1">
        <v>46203</v>
      </c>
      <c r="AG2029" t="s">
        <v>6233</v>
      </c>
      <c r="AH2029" t="s">
        <v>6035</v>
      </c>
      <c r="AI2029" t="s">
        <v>6028</v>
      </c>
      <c r="AJ2029" t="s">
        <v>6925</v>
      </c>
      <c r="AK2029">
        <v>148000</v>
      </c>
      <c r="AL2029">
        <v>6526.8</v>
      </c>
      <c r="AM2029">
        <v>141473.20000000001</v>
      </c>
      <c r="AN2029">
        <v>125000</v>
      </c>
      <c r="AO2029">
        <v>16473.2</v>
      </c>
      <c r="AP2029">
        <v>0.1164</v>
      </c>
    </row>
    <row r="2030" spans="1:42" hidden="1" x14ac:dyDescent="0.35">
      <c r="A2030" t="s">
        <v>2924</v>
      </c>
      <c r="B2030" s="1">
        <v>45398</v>
      </c>
      <c r="C2030" t="s">
        <v>492</v>
      </c>
      <c r="D2030" t="s">
        <v>188</v>
      </c>
      <c r="E2030">
        <v>1</v>
      </c>
      <c r="F2030" t="s">
        <v>24</v>
      </c>
      <c r="G2030" t="s">
        <v>96</v>
      </c>
      <c r="H2030" t="s">
        <v>32</v>
      </c>
      <c r="I2030" t="s">
        <v>18</v>
      </c>
      <c r="J2030" t="s">
        <v>44</v>
      </c>
      <c r="K2030">
        <v>2024</v>
      </c>
      <c r="L2030" t="s">
        <v>35</v>
      </c>
      <c r="M2030" t="s">
        <v>5936</v>
      </c>
      <c r="N2030" t="s">
        <v>5931</v>
      </c>
      <c r="O2030" t="s">
        <v>5937</v>
      </c>
      <c r="P2030" t="s">
        <v>5938</v>
      </c>
      <c r="Q2030" t="s">
        <v>5939</v>
      </c>
      <c r="R2030">
        <v>3400</v>
      </c>
      <c r="S2030">
        <v>4500</v>
      </c>
      <c r="T2030">
        <v>0.24440000000000001</v>
      </c>
      <c r="U2030" t="s">
        <v>5940</v>
      </c>
      <c r="V2030">
        <v>6</v>
      </c>
      <c r="W2030" s="1">
        <v>45061</v>
      </c>
      <c r="X2030" t="s">
        <v>5894</v>
      </c>
      <c r="Y2030">
        <v>200</v>
      </c>
      <c r="Z2030">
        <v>91</v>
      </c>
      <c r="AA2030">
        <v>223</v>
      </c>
      <c r="AB2030">
        <v>18</v>
      </c>
      <c r="AC2030">
        <v>10</v>
      </c>
      <c r="AD2030">
        <v>61200</v>
      </c>
      <c r="AE2030" t="s">
        <v>6025</v>
      </c>
      <c r="AF2030" s="1">
        <v>46203</v>
      </c>
      <c r="AG2030" t="s">
        <v>6301</v>
      </c>
      <c r="AH2030" t="s">
        <v>6035</v>
      </c>
      <c r="AI2030" t="s">
        <v>6028</v>
      </c>
      <c r="AJ2030" t="s">
        <v>6924</v>
      </c>
      <c r="AK2030">
        <v>4500</v>
      </c>
      <c r="AL2030">
        <v>138.6</v>
      </c>
      <c r="AM2030">
        <v>4361.3999999999996</v>
      </c>
      <c r="AN2030">
        <v>3400</v>
      </c>
      <c r="AO2030">
        <v>961.4</v>
      </c>
      <c r="AP2030">
        <v>0.22040000000000001</v>
      </c>
    </row>
    <row r="2031" spans="1:42" hidden="1" x14ac:dyDescent="0.35">
      <c r="A2031" t="s">
        <v>2925</v>
      </c>
      <c r="B2031" s="1">
        <v>45374</v>
      </c>
      <c r="C2031" t="s">
        <v>2571</v>
      </c>
      <c r="D2031" t="s">
        <v>29</v>
      </c>
      <c r="E2031">
        <v>1</v>
      </c>
      <c r="F2031" t="s">
        <v>128</v>
      </c>
      <c r="G2031" t="s">
        <v>96</v>
      </c>
      <c r="H2031" t="s">
        <v>25</v>
      </c>
      <c r="I2031" t="s">
        <v>43</v>
      </c>
      <c r="J2031" t="s">
        <v>39</v>
      </c>
      <c r="K2031">
        <v>2024</v>
      </c>
      <c r="L2031" t="s">
        <v>20</v>
      </c>
      <c r="M2031" t="s">
        <v>5985</v>
      </c>
      <c r="N2031" t="s">
        <v>5974</v>
      </c>
      <c r="O2031" t="s">
        <v>5986</v>
      </c>
      <c r="P2031" t="s">
        <v>5979</v>
      </c>
      <c r="Q2031" t="s">
        <v>5987</v>
      </c>
      <c r="R2031">
        <v>500</v>
      </c>
      <c r="S2031">
        <v>750</v>
      </c>
      <c r="T2031">
        <v>0.33329999999999999</v>
      </c>
      <c r="U2031" t="s">
        <v>5920</v>
      </c>
      <c r="V2031">
        <v>24</v>
      </c>
      <c r="W2031" s="1">
        <v>45007</v>
      </c>
      <c r="X2031" t="s">
        <v>5894</v>
      </c>
      <c r="Y2031">
        <v>294</v>
      </c>
      <c r="Z2031">
        <v>81</v>
      </c>
      <c r="AA2031">
        <v>264</v>
      </c>
      <c r="AB2031">
        <v>82</v>
      </c>
      <c r="AC2031">
        <v>10</v>
      </c>
      <c r="AD2031">
        <v>41000</v>
      </c>
      <c r="AE2031" t="s">
        <v>6025</v>
      </c>
      <c r="AF2031" s="1">
        <v>46203</v>
      </c>
      <c r="AG2031" t="s">
        <v>6823</v>
      </c>
      <c r="AH2031" t="s">
        <v>6027</v>
      </c>
      <c r="AI2031" t="s">
        <v>6028</v>
      </c>
      <c r="AJ2031" t="s">
        <v>6924</v>
      </c>
      <c r="AK2031">
        <v>750</v>
      </c>
      <c r="AL2031">
        <v>7.5</v>
      </c>
      <c r="AM2031">
        <v>742.5</v>
      </c>
      <c r="AN2031">
        <v>500</v>
      </c>
      <c r="AO2031">
        <v>242.5</v>
      </c>
      <c r="AP2031">
        <v>0.3266</v>
      </c>
    </row>
    <row r="2032" spans="1:42" hidden="1" x14ac:dyDescent="0.35">
      <c r="A2032" t="s">
        <v>2926</v>
      </c>
      <c r="B2032" s="1">
        <v>45526</v>
      </c>
      <c r="C2032" t="s">
        <v>1124</v>
      </c>
      <c r="D2032" t="s">
        <v>118</v>
      </c>
      <c r="E2032">
        <v>3</v>
      </c>
      <c r="F2032" t="s">
        <v>24</v>
      </c>
      <c r="G2032" t="s">
        <v>71</v>
      </c>
      <c r="H2032" t="s">
        <v>17</v>
      </c>
      <c r="I2032" t="s">
        <v>18</v>
      </c>
      <c r="J2032" t="s">
        <v>59</v>
      </c>
      <c r="K2032">
        <v>2024</v>
      </c>
      <c r="L2032" t="s">
        <v>60</v>
      </c>
      <c r="M2032" t="s">
        <v>5902</v>
      </c>
      <c r="N2032" t="s">
        <v>5889</v>
      </c>
      <c r="O2032" t="s">
        <v>5898</v>
      </c>
      <c r="P2032" t="s">
        <v>5899</v>
      </c>
      <c r="Q2032" t="s">
        <v>5903</v>
      </c>
      <c r="R2032">
        <v>74000</v>
      </c>
      <c r="S2032">
        <v>88000</v>
      </c>
      <c r="T2032">
        <v>0.15909999999999999</v>
      </c>
      <c r="U2032" t="s">
        <v>5901</v>
      </c>
      <c r="V2032">
        <v>12</v>
      </c>
      <c r="W2032" s="1">
        <v>45459</v>
      </c>
      <c r="X2032" t="s">
        <v>5894</v>
      </c>
      <c r="Y2032">
        <v>214</v>
      </c>
      <c r="Z2032">
        <v>97</v>
      </c>
      <c r="AA2032">
        <v>218</v>
      </c>
      <c r="AB2032">
        <v>43</v>
      </c>
      <c r="AC2032">
        <v>10</v>
      </c>
      <c r="AD2032">
        <v>3182000</v>
      </c>
      <c r="AE2032" t="s">
        <v>6025</v>
      </c>
      <c r="AF2032" s="1">
        <v>46203</v>
      </c>
      <c r="AG2032" t="s">
        <v>6312</v>
      </c>
      <c r="AH2032" t="s">
        <v>6035</v>
      </c>
      <c r="AI2032" t="s">
        <v>6028</v>
      </c>
      <c r="AJ2032" t="s">
        <v>6925</v>
      </c>
      <c r="AK2032">
        <v>264000</v>
      </c>
      <c r="AL2032">
        <v>12883.2</v>
      </c>
      <c r="AM2032">
        <v>251116.79999999999</v>
      </c>
      <c r="AN2032">
        <v>222000</v>
      </c>
      <c r="AO2032">
        <v>29116.799999999999</v>
      </c>
      <c r="AP2032">
        <v>0.1159</v>
      </c>
    </row>
    <row r="2033" spans="1:42" hidden="1" x14ac:dyDescent="0.35">
      <c r="A2033" t="s">
        <v>2927</v>
      </c>
      <c r="B2033" s="1">
        <v>45333</v>
      </c>
      <c r="C2033" t="s">
        <v>1405</v>
      </c>
      <c r="D2033" t="s">
        <v>200</v>
      </c>
      <c r="E2033">
        <v>1</v>
      </c>
      <c r="F2033" t="s">
        <v>48</v>
      </c>
      <c r="G2033" t="s">
        <v>71</v>
      </c>
      <c r="H2033" t="s">
        <v>25</v>
      </c>
      <c r="I2033" t="s">
        <v>43</v>
      </c>
      <c r="J2033" t="s">
        <v>19</v>
      </c>
      <c r="K2033">
        <v>2024</v>
      </c>
      <c r="L2033" t="s">
        <v>20</v>
      </c>
      <c r="M2033" t="s">
        <v>5960</v>
      </c>
      <c r="N2033" t="s">
        <v>5949</v>
      </c>
      <c r="O2033" t="s">
        <v>5961</v>
      </c>
      <c r="P2033" t="s">
        <v>5951</v>
      </c>
      <c r="Q2033" t="s">
        <v>5962</v>
      </c>
      <c r="R2033">
        <v>2100</v>
      </c>
      <c r="S2033">
        <v>2800</v>
      </c>
      <c r="T2033">
        <v>0.25</v>
      </c>
      <c r="U2033" t="s">
        <v>5940</v>
      </c>
      <c r="V2033">
        <v>12</v>
      </c>
      <c r="W2033" s="1">
        <v>45378</v>
      </c>
      <c r="X2033" t="s">
        <v>5894</v>
      </c>
      <c r="Y2033">
        <v>198</v>
      </c>
      <c r="Z2033">
        <v>79</v>
      </c>
      <c r="AA2033">
        <v>243</v>
      </c>
      <c r="AB2033">
        <v>87</v>
      </c>
      <c r="AC2033">
        <v>10</v>
      </c>
      <c r="AD2033">
        <v>182700</v>
      </c>
      <c r="AE2033" t="s">
        <v>6025</v>
      </c>
      <c r="AF2033" s="1">
        <v>46203</v>
      </c>
      <c r="AG2033" t="s">
        <v>6165</v>
      </c>
      <c r="AH2033" t="s">
        <v>6027</v>
      </c>
      <c r="AI2033" t="s">
        <v>6028</v>
      </c>
      <c r="AJ2033" t="s">
        <v>6924</v>
      </c>
      <c r="AK2033">
        <v>2800</v>
      </c>
      <c r="AL2033">
        <v>262.36</v>
      </c>
      <c r="AM2033">
        <v>2537.64</v>
      </c>
      <c r="AN2033">
        <v>2100</v>
      </c>
      <c r="AO2033">
        <v>437.64</v>
      </c>
      <c r="AP2033">
        <v>0.17249999999999999</v>
      </c>
    </row>
    <row r="2034" spans="1:42" x14ac:dyDescent="0.35">
      <c r="A2034" t="s">
        <v>2928</v>
      </c>
      <c r="B2034" s="1">
        <v>45517</v>
      </c>
      <c r="C2034" t="s">
        <v>523</v>
      </c>
      <c r="D2034" t="s">
        <v>195</v>
      </c>
      <c r="E2034">
        <v>1</v>
      </c>
      <c r="F2034" t="s">
        <v>48</v>
      </c>
      <c r="G2034" t="s">
        <v>16</v>
      </c>
      <c r="H2034" t="s">
        <v>25</v>
      </c>
      <c r="I2034" t="s">
        <v>43</v>
      </c>
      <c r="J2034" t="s">
        <v>59</v>
      </c>
      <c r="K2034">
        <v>2024</v>
      </c>
      <c r="L2034" t="s">
        <v>60</v>
      </c>
      <c r="M2034" t="s">
        <v>5912</v>
      </c>
      <c r="N2034" t="s">
        <v>5913</v>
      </c>
      <c r="O2034" t="s">
        <v>5914</v>
      </c>
      <c r="P2034" t="s">
        <v>5891</v>
      </c>
      <c r="Q2034" t="s">
        <v>5915</v>
      </c>
      <c r="R2034">
        <v>125000</v>
      </c>
      <c r="S2034">
        <v>148000</v>
      </c>
      <c r="T2034">
        <v>0.15540000000000001</v>
      </c>
      <c r="U2034" t="s">
        <v>5893</v>
      </c>
      <c r="V2034">
        <v>12</v>
      </c>
      <c r="W2034" s="1">
        <v>44787</v>
      </c>
      <c r="X2034" t="s">
        <v>5894</v>
      </c>
      <c r="Y2034">
        <v>168</v>
      </c>
      <c r="Z2034">
        <v>62</v>
      </c>
      <c r="AA2034">
        <v>271</v>
      </c>
      <c r="AB2034">
        <v>0</v>
      </c>
      <c r="AC2034">
        <v>10</v>
      </c>
      <c r="AD2034">
        <v>0</v>
      </c>
      <c r="AE2034" t="s">
        <v>6029</v>
      </c>
      <c r="AF2034" s="1">
        <v>46203</v>
      </c>
      <c r="AG2034" t="s">
        <v>6319</v>
      </c>
      <c r="AH2034" t="s">
        <v>6027</v>
      </c>
      <c r="AI2034" t="s">
        <v>6028</v>
      </c>
      <c r="AJ2034" t="s">
        <v>6925</v>
      </c>
      <c r="AK2034">
        <v>148000</v>
      </c>
      <c r="AL2034">
        <v>17626.8</v>
      </c>
      <c r="AM2034">
        <v>130373.2</v>
      </c>
      <c r="AN2034">
        <v>125000</v>
      </c>
      <c r="AO2034">
        <v>5373.2</v>
      </c>
      <c r="AP2034">
        <v>4.1200000000000001E-2</v>
      </c>
    </row>
    <row r="2035" spans="1:42" x14ac:dyDescent="0.35">
      <c r="A2035" t="s">
        <v>2929</v>
      </c>
      <c r="B2035" s="1">
        <v>45575</v>
      </c>
      <c r="C2035" t="s">
        <v>1631</v>
      </c>
      <c r="D2035" t="s">
        <v>42</v>
      </c>
      <c r="E2035">
        <v>1</v>
      </c>
      <c r="F2035" t="s">
        <v>24</v>
      </c>
      <c r="G2035" t="s">
        <v>31</v>
      </c>
      <c r="H2035" t="s">
        <v>32</v>
      </c>
      <c r="I2035" t="s">
        <v>33</v>
      </c>
      <c r="J2035" t="s">
        <v>55</v>
      </c>
      <c r="K2035">
        <v>2024</v>
      </c>
      <c r="L2035" t="s">
        <v>51</v>
      </c>
      <c r="M2035" t="s">
        <v>5897</v>
      </c>
      <c r="N2035" t="s">
        <v>5889</v>
      </c>
      <c r="O2035" t="s">
        <v>5898</v>
      </c>
      <c r="P2035" t="s">
        <v>5899</v>
      </c>
      <c r="Q2035" t="s">
        <v>5900</v>
      </c>
      <c r="R2035">
        <v>31000</v>
      </c>
      <c r="S2035">
        <v>38000</v>
      </c>
      <c r="T2035">
        <v>0.1842</v>
      </c>
      <c r="U2035" t="s">
        <v>5901</v>
      </c>
      <c r="V2035">
        <v>12</v>
      </c>
      <c r="W2035" s="1">
        <v>45246</v>
      </c>
      <c r="X2035" t="s">
        <v>5894</v>
      </c>
      <c r="Y2035">
        <v>278</v>
      </c>
      <c r="Z2035">
        <v>80</v>
      </c>
      <c r="AA2035">
        <v>346</v>
      </c>
      <c r="AB2035">
        <v>0</v>
      </c>
      <c r="AC2035">
        <v>10</v>
      </c>
      <c r="AD2035">
        <v>0</v>
      </c>
      <c r="AE2035" t="s">
        <v>6029</v>
      </c>
      <c r="AF2035" s="1">
        <v>46203</v>
      </c>
      <c r="AG2035" t="s">
        <v>6605</v>
      </c>
      <c r="AH2035" t="s">
        <v>6027</v>
      </c>
      <c r="AI2035" t="s">
        <v>6028</v>
      </c>
      <c r="AJ2035" t="s">
        <v>6925</v>
      </c>
      <c r="AK2035">
        <v>38000</v>
      </c>
      <c r="AL2035">
        <v>2576.4</v>
      </c>
      <c r="AM2035">
        <v>35423.599999999999</v>
      </c>
      <c r="AN2035">
        <v>31000</v>
      </c>
      <c r="AO2035">
        <v>4423.6000000000004</v>
      </c>
      <c r="AP2035">
        <v>0.1249</v>
      </c>
    </row>
    <row r="2036" spans="1:42" hidden="1" x14ac:dyDescent="0.35">
      <c r="A2036" t="s">
        <v>2930</v>
      </c>
      <c r="B2036" s="1">
        <v>45626</v>
      </c>
      <c r="C2036" t="s">
        <v>1035</v>
      </c>
      <c r="D2036" t="s">
        <v>14</v>
      </c>
      <c r="E2036">
        <v>3</v>
      </c>
      <c r="F2036" t="s">
        <v>128</v>
      </c>
      <c r="G2036" t="s">
        <v>31</v>
      </c>
      <c r="H2036" t="s">
        <v>25</v>
      </c>
      <c r="I2036" t="s">
        <v>26</v>
      </c>
      <c r="J2036" t="s">
        <v>50</v>
      </c>
      <c r="K2036">
        <v>2024</v>
      </c>
      <c r="L2036" t="s">
        <v>51</v>
      </c>
      <c r="M2036" t="s">
        <v>5934</v>
      </c>
      <c r="N2036" t="s">
        <v>5931</v>
      </c>
      <c r="O2036" t="s">
        <v>5932</v>
      </c>
      <c r="P2036" t="s">
        <v>5891</v>
      </c>
      <c r="Q2036" t="s">
        <v>5935</v>
      </c>
      <c r="R2036">
        <v>10800</v>
      </c>
      <c r="S2036">
        <v>13500</v>
      </c>
      <c r="T2036">
        <v>0.2</v>
      </c>
      <c r="U2036" t="s">
        <v>5893</v>
      </c>
      <c r="V2036">
        <v>12</v>
      </c>
      <c r="W2036" s="1">
        <v>44567</v>
      </c>
      <c r="X2036" t="s">
        <v>5894</v>
      </c>
      <c r="Y2036">
        <v>169</v>
      </c>
      <c r="Z2036">
        <v>68</v>
      </c>
      <c r="AA2036">
        <v>202</v>
      </c>
      <c r="AB2036">
        <v>85</v>
      </c>
      <c r="AC2036">
        <v>10</v>
      </c>
      <c r="AD2036">
        <v>918000</v>
      </c>
      <c r="AE2036" t="s">
        <v>6025</v>
      </c>
      <c r="AF2036" s="1">
        <v>46203</v>
      </c>
      <c r="AG2036" t="s">
        <v>6458</v>
      </c>
      <c r="AH2036" t="s">
        <v>6027</v>
      </c>
      <c r="AI2036" t="s">
        <v>6028</v>
      </c>
      <c r="AJ2036" t="s">
        <v>6925</v>
      </c>
      <c r="AK2036">
        <v>40500</v>
      </c>
      <c r="AL2036">
        <v>113.4</v>
      </c>
      <c r="AM2036">
        <v>40386.6</v>
      </c>
      <c r="AN2036">
        <v>32400</v>
      </c>
      <c r="AO2036">
        <v>7986.6</v>
      </c>
      <c r="AP2036">
        <v>0.1978</v>
      </c>
    </row>
    <row r="2037" spans="1:42" hidden="1" x14ac:dyDescent="0.35">
      <c r="A2037" t="s">
        <v>2931</v>
      </c>
      <c r="B2037" s="1">
        <v>45480</v>
      </c>
      <c r="C2037" t="s">
        <v>1824</v>
      </c>
      <c r="D2037" t="s">
        <v>105</v>
      </c>
      <c r="E2037">
        <v>4</v>
      </c>
      <c r="F2037" t="s">
        <v>48</v>
      </c>
      <c r="G2037" t="s">
        <v>31</v>
      </c>
      <c r="H2037" t="s">
        <v>17</v>
      </c>
      <c r="I2037" t="s">
        <v>43</v>
      </c>
      <c r="J2037" t="s">
        <v>97</v>
      </c>
      <c r="K2037">
        <v>2024</v>
      </c>
      <c r="L2037" t="s">
        <v>60</v>
      </c>
      <c r="M2037" t="s">
        <v>5916</v>
      </c>
      <c r="N2037" t="s">
        <v>5913</v>
      </c>
      <c r="O2037" t="s">
        <v>5917</v>
      </c>
      <c r="P2037" t="s">
        <v>5918</v>
      </c>
      <c r="Q2037" t="s">
        <v>5919</v>
      </c>
      <c r="R2037">
        <v>63000</v>
      </c>
      <c r="S2037">
        <v>76000</v>
      </c>
      <c r="T2037">
        <v>0.1711</v>
      </c>
      <c r="U2037" t="s">
        <v>5920</v>
      </c>
      <c r="V2037">
        <v>12</v>
      </c>
      <c r="W2037" s="1">
        <v>44617</v>
      </c>
      <c r="X2037" t="s">
        <v>5894</v>
      </c>
      <c r="Y2037">
        <v>252</v>
      </c>
      <c r="Z2037">
        <v>75</v>
      </c>
      <c r="AA2037">
        <v>289</v>
      </c>
      <c r="AB2037">
        <v>48</v>
      </c>
      <c r="AC2037">
        <v>10</v>
      </c>
      <c r="AD2037">
        <v>3024000</v>
      </c>
      <c r="AE2037" t="s">
        <v>6025</v>
      </c>
      <c r="AF2037" s="1">
        <v>46203</v>
      </c>
      <c r="AG2037" t="s">
        <v>6662</v>
      </c>
      <c r="AH2037" t="s">
        <v>6027</v>
      </c>
      <c r="AI2037" t="s">
        <v>6028</v>
      </c>
      <c r="AJ2037" t="s">
        <v>6925</v>
      </c>
      <c r="AK2037">
        <v>304000</v>
      </c>
      <c r="AL2037">
        <v>3708.8</v>
      </c>
      <c r="AM2037">
        <v>300291.20000000001</v>
      </c>
      <c r="AN2037">
        <v>252000</v>
      </c>
      <c r="AO2037">
        <v>48291.199999999997</v>
      </c>
      <c r="AP2037">
        <v>0.1608</v>
      </c>
    </row>
    <row r="2038" spans="1:42" x14ac:dyDescent="0.35">
      <c r="A2038" t="s">
        <v>2932</v>
      </c>
      <c r="B2038" s="1">
        <v>45379</v>
      </c>
      <c r="C2038" t="s">
        <v>450</v>
      </c>
      <c r="D2038" t="s">
        <v>54</v>
      </c>
      <c r="E2038">
        <v>1</v>
      </c>
      <c r="F2038" t="s">
        <v>48</v>
      </c>
      <c r="G2038" t="s">
        <v>96</v>
      </c>
      <c r="H2038" t="s">
        <v>32</v>
      </c>
      <c r="I2038" t="s">
        <v>43</v>
      </c>
      <c r="J2038" t="s">
        <v>39</v>
      </c>
      <c r="K2038">
        <v>2024</v>
      </c>
      <c r="L2038" t="s">
        <v>20</v>
      </c>
      <c r="M2038" t="s">
        <v>5888</v>
      </c>
      <c r="N2038" t="s">
        <v>5889</v>
      </c>
      <c r="O2038" t="s">
        <v>5890</v>
      </c>
      <c r="P2038" t="s">
        <v>5891</v>
      </c>
      <c r="Q2038" t="s">
        <v>5892</v>
      </c>
      <c r="R2038">
        <v>52000</v>
      </c>
      <c r="S2038">
        <v>65000</v>
      </c>
      <c r="T2038">
        <v>0.2</v>
      </c>
      <c r="U2038" t="s">
        <v>5893</v>
      </c>
      <c r="V2038">
        <v>12</v>
      </c>
      <c r="W2038" s="1">
        <v>45506</v>
      </c>
      <c r="X2038" t="s">
        <v>5894</v>
      </c>
      <c r="Y2038">
        <v>302</v>
      </c>
      <c r="Z2038">
        <v>109</v>
      </c>
      <c r="AA2038">
        <v>415</v>
      </c>
      <c r="AB2038">
        <v>0</v>
      </c>
      <c r="AC2038">
        <v>10</v>
      </c>
      <c r="AD2038">
        <v>0</v>
      </c>
      <c r="AE2038" t="s">
        <v>6029</v>
      </c>
      <c r="AF2038" s="1">
        <v>46203</v>
      </c>
      <c r="AG2038" t="s">
        <v>6281</v>
      </c>
      <c r="AH2038" t="s">
        <v>6027</v>
      </c>
      <c r="AI2038" t="s">
        <v>6028</v>
      </c>
      <c r="AJ2038" t="s">
        <v>6924</v>
      </c>
      <c r="AK2038">
        <v>65000</v>
      </c>
      <c r="AL2038">
        <v>6246.5</v>
      </c>
      <c r="AM2038">
        <v>58753.5</v>
      </c>
      <c r="AN2038">
        <v>52000</v>
      </c>
      <c r="AO2038">
        <v>6753.5</v>
      </c>
      <c r="AP2038">
        <v>0.1149</v>
      </c>
    </row>
    <row r="2039" spans="1:42" hidden="1" x14ac:dyDescent="0.35">
      <c r="A2039" t="s">
        <v>2933</v>
      </c>
      <c r="B2039" s="1">
        <v>45565</v>
      </c>
      <c r="C2039" t="s">
        <v>2057</v>
      </c>
      <c r="D2039" t="s">
        <v>82</v>
      </c>
      <c r="E2039">
        <v>3</v>
      </c>
      <c r="F2039" t="s">
        <v>48</v>
      </c>
      <c r="G2039" t="s">
        <v>96</v>
      </c>
      <c r="H2039" t="s">
        <v>17</v>
      </c>
      <c r="I2039" t="s">
        <v>43</v>
      </c>
      <c r="J2039" t="s">
        <v>109</v>
      </c>
      <c r="K2039">
        <v>2024</v>
      </c>
      <c r="L2039" t="s">
        <v>60</v>
      </c>
      <c r="M2039" t="s">
        <v>5895</v>
      </c>
      <c r="N2039" t="s">
        <v>5889</v>
      </c>
      <c r="O2039" t="s">
        <v>5890</v>
      </c>
      <c r="P2039" t="s">
        <v>5891</v>
      </c>
      <c r="Q2039" t="s">
        <v>5896</v>
      </c>
      <c r="R2039">
        <v>78000</v>
      </c>
      <c r="S2039">
        <v>95000</v>
      </c>
      <c r="T2039">
        <v>0.1789</v>
      </c>
      <c r="U2039" t="s">
        <v>5893</v>
      </c>
      <c r="V2039">
        <v>12</v>
      </c>
      <c r="W2039" s="1">
        <v>45187</v>
      </c>
      <c r="X2039" t="s">
        <v>5894</v>
      </c>
      <c r="Y2039">
        <v>351</v>
      </c>
      <c r="Z2039">
        <v>112</v>
      </c>
      <c r="AA2039">
        <v>335</v>
      </c>
      <c r="AB2039">
        <v>32</v>
      </c>
      <c r="AC2039">
        <v>10</v>
      </c>
      <c r="AD2039">
        <v>2496000</v>
      </c>
      <c r="AE2039" t="s">
        <v>6025</v>
      </c>
      <c r="AF2039" s="1">
        <v>46203</v>
      </c>
      <c r="AG2039" t="s">
        <v>6712</v>
      </c>
      <c r="AH2039" t="s">
        <v>6027</v>
      </c>
      <c r="AI2039" t="s">
        <v>6028</v>
      </c>
      <c r="AJ2039" t="s">
        <v>6925</v>
      </c>
      <c r="AK2039">
        <v>285000</v>
      </c>
      <c r="AL2039">
        <v>14592</v>
      </c>
      <c r="AM2039">
        <v>270408</v>
      </c>
      <c r="AN2039">
        <v>234000</v>
      </c>
      <c r="AO2039">
        <v>36408</v>
      </c>
      <c r="AP2039">
        <v>0.1346</v>
      </c>
    </row>
    <row r="2040" spans="1:42" hidden="1" x14ac:dyDescent="0.35">
      <c r="A2040" t="s">
        <v>2934</v>
      </c>
      <c r="B2040" s="1">
        <v>45549</v>
      </c>
      <c r="C2040" t="s">
        <v>775</v>
      </c>
      <c r="D2040" t="s">
        <v>105</v>
      </c>
      <c r="E2040">
        <v>3</v>
      </c>
      <c r="F2040" t="s">
        <v>58</v>
      </c>
      <c r="G2040" t="s">
        <v>31</v>
      </c>
      <c r="H2040" t="s">
        <v>32</v>
      </c>
      <c r="I2040" t="s">
        <v>33</v>
      </c>
      <c r="J2040" t="s">
        <v>109</v>
      </c>
      <c r="K2040">
        <v>2024</v>
      </c>
      <c r="L2040" t="s">
        <v>60</v>
      </c>
      <c r="M2040" t="s">
        <v>5916</v>
      </c>
      <c r="N2040" t="s">
        <v>5913</v>
      </c>
      <c r="O2040" t="s">
        <v>5917</v>
      </c>
      <c r="P2040" t="s">
        <v>5918</v>
      </c>
      <c r="Q2040" t="s">
        <v>5919</v>
      </c>
      <c r="R2040">
        <v>63000</v>
      </c>
      <c r="S2040">
        <v>76000</v>
      </c>
      <c r="T2040">
        <v>0.1711</v>
      </c>
      <c r="U2040" t="s">
        <v>5920</v>
      </c>
      <c r="V2040">
        <v>12</v>
      </c>
      <c r="W2040" s="1">
        <v>44617</v>
      </c>
      <c r="X2040" t="s">
        <v>5894</v>
      </c>
      <c r="Y2040">
        <v>252</v>
      </c>
      <c r="Z2040">
        <v>75</v>
      </c>
      <c r="AA2040">
        <v>289</v>
      </c>
      <c r="AB2040">
        <v>48</v>
      </c>
      <c r="AC2040">
        <v>10</v>
      </c>
      <c r="AD2040">
        <v>3024000</v>
      </c>
      <c r="AE2040" t="s">
        <v>6025</v>
      </c>
      <c r="AF2040" s="1">
        <v>46203</v>
      </c>
      <c r="AG2040" t="s">
        <v>6302</v>
      </c>
      <c r="AH2040" t="s">
        <v>6035</v>
      </c>
      <c r="AI2040" t="s">
        <v>6028</v>
      </c>
      <c r="AJ2040" t="s">
        <v>6925</v>
      </c>
      <c r="AK2040">
        <v>228000</v>
      </c>
      <c r="AL2040">
        <v>26197.200000000001</v>
      </c>
      <c r="AM2040">
        <v>201802.8</v>
      </c>
      <c r="AN2040">
        <v>189000</v>
      </c>
      <c r="AO2040">
        <v>12802.8</v>
      </c>
      <c r="AP2040">
        <v>6.3399999999999998E-2</v>
      </c>
    </row>
    <row r="2041" spans="1:42" hidden="1" x14ac:dyDescent="0.35">
      <c r="A2041" t="s">
        <v>2935</v>
      </c>
      <c r="B2041" s="1">
        <v>45415</v>
      </c>
      <c r="C2041" t="s">
        <v>2849</v>
      </c>
      <c r="D2041" t="s">
        <v>38</v>
      </c>
      <c r="E2041">
        <v>1</v>
      </c>
      <c r="F2041" t="s">
        <v>30</v>
      </c>
      <c r="G2041" t="s">
        <v>71</v>
      </c>
      <c r="H2041" t="s">
        <v>25</v>
      </c>
      <c r="I2041" t="s">
        <v>43</v>
      </c>
      <c r="J2041" t="s">
        <v>75</v>
      </c>
      <c r="K2041">
        <v>2024</v>
      </c>
      <c r="L2041" t="s">
        <v>35</v>
      </c>
      <c r="M2041" t="s">
        <v>5981</v>
      </c>
      <c r="N2041" t="s">
        <v>5974</v>
      </c>
      <c r="O2041" t="s">
        <v>5982</v>
      </c>
      <c r="P2041" t="s">
        <v>5983</v>
      </c>
      <c r="Q2041" t="s">
        <v>5984</v>
      </c>
      <c r="R2041">
        <v>3700</v>
      </c>
      <c r="S2041">
        <v>4800</v>
      </c>
      <c r="T2041">
        <v>0.22919999999999999</v>
      </c>
      <c r="U2041" t="s">
        <v>5920</v>
      </c>
      <c r="V2041">
        <v>24</v>
      </c>
      <c r="W2041" s="1">
        <v>45552</v>
      </c>
      <c r="X2041" t="s">
        <v>5894</v>
      </c>
      <c r="Y2041">
        <v>158</v>
      </c>
      <c r="Z2041">
        <v>108</v>
      </c>
      <c r="AA2041">
        <v>132</v>
      </c>
      <c r="AB2041">
        <v>61</v>
      </c>
      <c r="AC2041">
        <v>10</v>
      </c>
      <c r="AD2041">
        <v>225700</v>
      </c>
      <c r="AE2041" t="s">
        <v>6025</v>
      </c>
      <c r="AF2041" s="1">
        <v>46203</v>
      </c>
      <c r="AG2041" t="s">
        <v>6853</v>
      </c>
      <c r="AH2041" t="s">
        <v>6035</v>
      </c>
      <c r="AI2041" t="s">
        <v>6028</v>
      </c>
      <c r="AJ2041" t="s">
        <v>6924</v>
      </c>
      <c r="AK2041">
        <v>4800</v>
      </c>
      <c r="AL2041">
        <v>102.24</v>
      </c>
      <c r="AM2041">
        <v>4697.76</v>
      </c>
      <c r="AN2041">
        <v>3700</v>
      </c>
      <c r="AO2041">
        <v>997.76</v>
      </c>
      <c r="AP2041">
        <v>0.21240000000000001</v>
      </c>
    </row>
    <row r="2042" spans="1:42" hidden="1" x14ac:dyDescent="0.35">
      <c r="A2042" t="s">
        <v>2936</v>
      </c>
      <c r="B2042" s="1">
        <v>45535</v>
      </c>
      <c r="C2042" t="s">
        <v>1527</v>
      </c>
      <c r="D2042" t="s">
        <v>123</v>
      </c>
      <c r="E2042">
        <v>1</v>
      </c>
      <c r="F2042" t="s">
        <v>24</v>
      </c>
      <c r="G2042" t="s">
        <v>16</v>
      </c>
      <c r="H2042" t="s">
        <v>17</v>
      </c>
      <c r="I2042" t="s">
        <v>26</v>
      </c>
      <c r="J2042" t="s">
        <v>59</v>
      </c>
      <c r="K2042">
        <v>2024</v>
      </c>
      <c r="L2042" t="s">
        <v>60</v>
      </c>
      <c r="M2042" t="s">
        <v>5927</v>
      </c>
      <c r="N2042" t="s">
        <v>5913</v>
      </c>
      <c r="O2042" t="s">
        <v>5917</v>
      </c>
      <c r="P2042" t="s">
        <v>5928</v>
      </c>
      <c r="Q2042" t="s">
        <v>5929</v>
      </c>
      <c r="R2042">
        <v>44000</v>
      </c>
      <c r="S2042">
        <v>53000</v>
      </c>
      <c r="T2042">
        <v>0.16980000000000001</v>
      </c>
      <c r="U2042" t="s">
        <v>5920</v>
      </c>
      <c r="V2042">
        <v>12</v>
      </c>
      <c r="W2042" s="1">
        <v>45435</v>
      </c>
      <c r="X2042" t="s">
        <v>5894</v>
      </c>
      <c r="Y2042">
        <v>246</v>
      </c>
      <c r="Z2042">
        <v>92</v>
      </c>
      <c r="AA2042">
        <v>223</v>
      </c>
      <c r="AB2042">
        <v>48</v>
      </c>
      <c r="AC2042">
        <v>10</v>
      </c>
      <c r="AD2042">
        <v>2112000</v>
      </c>
      <c r="AE2042" t="s">
        <v>6025</v>
      </c>
      <c r="AF2042" s="1">
        <v>46203</v>
      </c>
      <c r="AG2042" t="s">
        <v>6404</v>
      </c>
      <c r="AH2042" t="s">
        <v>6027</v>
      </c>
      <c r="AI2042" t="s">
        <v>6028</v>
      </c>
      <c r="AJ2042" t="s">
        <v>6925</v>
      </c>
      <c r="AK2042">
        <v>53000</v>
      </c>
      <c r="AL2042">
        <v>3476.8</v>
      </c>
      <c r="AM2042">
        <v>49523.199999999997</v>
      </c>
      <c r="AN2042">
        <v>44000</v>
      </c>
      <c r="AO2042">
        <v>5523.2</v>
      </c>
      <c r="AP2042">
        <v>0.1115</v>
      </c>
    </row>
    <row r="2043" spans="1:42" hidden="1" x14ac:dyDescent="0.35">
      <c r="A2043" t="s">
        <v>2937</v>
      </c>
      <c r="B2043" s="1">
        <v>45481</v>
      </c>
      <c r="C2043" t="s">
        <v>2938</v>
      </c>
      <c r="D2043" t="s">
        <v>78</v>
      </c>
      <c r="E2043">
        <v>1</v>
      </c>
      <c r="F2043" t="s">
        <v>58</v>
      </c>
      <c r="G2043" t="s">
        <v>16</v>
      </c>
      <c r="H2043" t="s">
        <v>32</v>
      </c>
      <c r="I2043" t="s">
        <v>18</v>
      </c>
      <c r="J2043" t="s">
        <v>97</v>
      </c>
      <c r="K2043">
        <v>2024</v>
      </c>
      <c r="L2043" t="s">
        <v>60</v>
      </c>
      <c r="M2043" t="s">
        <v>5992</v>
      </c>
      <c r="N2043" t="s">
        <v>5989</v>
      </c>
      <c r="O2043" t="s">
        <v>5993</v>
      </c>
      <c r="P2043" t="s">
        <v>5899</v>
      </c>
      <c r="Q2043" t="s">
        <v>5994</v>
      </c>
      <c r="R2043">
        <v>850</v>
      </c>
      <c r="S2043">
        <v>1200</v>
      </c>
      <c r="T2043">
        <v>0.29170000000000001</v>
      </c>
      <c r="U2043" t="s">
        <v>5901</v>
      </c>
      <c r="V2043">
        <v>6</v>
      </c>
      <c r="W2043" s="1">
        <v>45066</v>
      </c>
      <c r="X2043" t="s">
        <v>5894</v>
      </c>
      <c r="Y2043">
        <v>275</v>
      </c>
      <c r="Z2043">
        <v>92</v>
      </c>
      <c r="AA2043">
        <v>285</v>
      </c>
      <c r="AB2043">
        <v>78</v>
      </c>
      <c r="AC2043">
        <v>10</v>
      </c>
      <c r="AD2043">
        <v>66300</v>
      </c>
      <c r="AE2043" t="s">
        <v>6025</v>
      </c>
      <c r="AF2043" s="1">
        <v>46203</v>
      </c>
      <c r="AG2043" t="s">
        <v>6855</v>
      </c>
      <c r="AH2043" t="s">
        <v>6035</v>
      </c>
      <c r="AI2043" t="s">
        <v>6028</v>
      </c>
      <c r="AJ2043" t="s">
        <v>6925</v>
      </c>
      <c r="AK2043">
        <v>1200</v>
      </c>
      <c r="AL2043">
        <v>51.24</v>
      </c>
      <c r="AM2043">
        <v>1148.76</v>
      </c>
      <c r="AN2043">
        <v>850</v>
      </c>
      <c r="AO2043">
        <v>298.76</v>
      </c>
      <c r="AP2043">
        <v>0.2601</v>
      </c>
    </row>
    <row r="2044" spans="1:42" hidden="1" x14ac:dyDescent="0.35">
      <c r="A2044" t="s">
        <v>2939</v>
      </c>
      <c r="B2044" s="1">
        <v>45365</v>
      </c>
      <c r="C2044" t="s">
        <v>1029</v>
      </c>
      <c r="D2044" t="s">
        <v>74</v>
      </c>
      <c r="E2044">
        <v>1</v>
      </c>
      <c r="F2044" t="s">
        <v>30</v>
      </c>
      <c r="G2044" t="s">
        <v>16</v>
      </c>
      <c r="H2044" t="s">
        <v>17</v>
      </c>
      <c r="I2044" t="s">
        <v>43</v>
      </c>
      <c r="J2044" t="s">
        <v>39</v>
      </c>
      <c r="K2044">
        <v>2024</v>
      </c>
      <c r="L2044" t="s">
        <v>20</v>
      </c>
      <c r="M2044" t="s">
        <v>5963</v>
      </c>
      <c r="N2044" t="s">
        <v>5949</v>
      </c>
      <c r="O2044" t="s">
        <v>5964</v>
      </c>
      <c r="P2044" t="s">
        <v>5951</v>
      </c>
      <c r="Q2044" t="s">
        <v>5965</v>
      </c>
      <c r="R2044">
        <v>5700</v>
      </c>
      <c r="S2044">
        <v>7500</v>
      </c>
      <c r="T2044">
        <v>0.24</v>
      </c>
      <c r="U2044" t="s">
        <v>5940</v>
      </c>
      <c r="V2044">
        <v>12</v>
      </c>
      <c r="W2044" s="1">
        <v>44865</v>
      </c>
      <c r="X2044" t="s">
        <v>5894</v>
      </c>
      <c r="Y2044">
        <v>145</v>
      </c>
      <c r="Z2044">
        <v>60</v>
      </c>
      <c r="AA2044">
        <v>189</v>
      </c>
      <c r="AB2044">
        <v>10</v>
      </c>
      <c r="AC2044">
        <v>10</v>
      </c>
      <c r="AD2044">
        <v>57000</v>
      </c>
      <c r="AE2044" t="s">
        <v>6025</v>
      </c>
      <c r="AF2044" s="1">
        <v>46203</v>
      </c>
      <c r="AG2044" t="s">
        <v>6520</v>
      </c>
      <c r="AH2044" t="s">
        <v>6035</v>
      </c>
      <c r="AI2044" t="s">
        <v>6028</v>
      </c>
      <c r="AJ2044" t="s">
        <v>6924</v>
      </c>
      <c r="AK2044">
        <v>7500</v>
      </c>
      <c r="AL2044">
        <v>405.75</v>
      </c>
      <c r="AM2044">
        <v>7094.25</v>
      </c>
      <c r="AN2044">
        <v>5700</v>
      </c>
      <c r="AO2044">
        <v>1394.25</v>
      </c>
      <c r="AP2044">
        <v>0.19650000000000001</v>
      </c>
    </row>
    <row r="2045" spans="1:42" hidden="1" x14ac:dyDescent="0.35">
      <c r="A2045" t="s">
        <v>2940</v>
      </c>
      <c r="B2045" s="1">
        <v>45430</v>
      </c>
      <c r="C2045" t="s">
        <v>1259</v>
      </c>
      <c r="D2045" t="s">
        <v>70</v>
      </c>
      <c r="E2045">
        <v>5</v>
      </c>
      <c r="F2045" t="s">
        <v>48</v>
      </c>
      <c r="G2045" t="s">
        <v>96</v>
      </c>
      <c r="H2045" t="s">
        <v>17</v>
      </c>
      <c r="I2045" t="s">
        <v>43</v>
      </c>
      <c r="J2045" t="s">
        <v>75</v>
      </c>
      <c r="K2045">
        <v>2024</v>
      </c>
      <c r="L2045" t="s">
        <v>35</v>
      </c>
      <c r="M2045" t="s">
        <v>5970</v>
      </c>
      <c r="N2045" t="s">
        <v>5949</v>
      </c>
      <c r="O2045" t="s">
        <v>5971</v>
      </c>
      <c r="P2045" t="s">
        <v>5922</v>
      </c>
      <c r="Q2045" t="s">
        <v>5972</v>
      </c>
      <c r="R2045">
        <v>9500</v>
      </c>
      <c r="S2045">
        <v>12000</v>
      </c>
      <c r="T2045">
        <v>0.20830000000000001</v>
      </c>
      <c r="U2045" t="s">
        <v>5920</v>
      </c>
      <c r="V2045">
        <v>12</v>
      </c>
      <c r="W2045" s="1">
        <v>44840</v>
      </c>
      <c r="X2045" t="s">
        <v>5894</v>
      </c>
      <c r="Y2045">
        <v>160</v>
      </c>
      <c r="Z2045">
        <v>82</v>
      </c>
      <c r="AA2045">
        <v>171</v>
      </c>
      <c r="AB2045">
        <v>27</v>
      </c>
      <c r="AC2045">
        <v>10</v>
      </c>
      <c r="AD2045">
        <v>256500</v>
      </c>
      <c r="AE2045" t="s">
        <v>6025</v>
      </c>
      <c r="AF2045" s="1">
        <v>46203</v>
      </c>
      <c r="AG2045" t="s">
        <v>6567</v>
      </c>
      <c r="AH2045" t="s">
        <v>6035</v>
      </c>
      <c r="AI2045" t="s">
        <v>6028</v>
      </c>
      <c r="AJ2045" t="s">
        <v>6924</v>
      </c>
      <c r="AK2045">
        <v>60000</v>
      </c>
      <c r="AL2045">
        <v>8976</v>
      </c>
      <c r="AM2045">
        <v>51024</v>
      </c>
      <c r="AN2045">
        <v>47500</v>
      </c>
      <c r="AO2045">
        <v>3524</v>
      </c>
      <c r="AP2045">
        <v>6.9099999999999995E-2</v>
      </c>
    </row>
    <row r="2046" spans="1:42" hidden="1" x14ac:dyDescent="0.35">
      <c r="A2046" t="s">
        <v>2941</v>
      </c>
      <c r="B2046" s="1">
        <v>45475</v>
      </c>
      <c r="C2046" t="s">
        <v>1923</v>
      </c>
      <c r="D2046" t="s">
        <v>65</v>
      </c>
      <c r="E2046">
        <v>2</v>
      </c>
      <c r="F2046" t="s">
        <v>24</v>
      </c>
      <c r="G2046" t="s">
        <v>71</v>
      </c>
      <c r="H2046" t="s">
        <v>25</v>
      </c>
      <c r="I2046" t="s">
        <v>43</v>
      </c>
      <c r="J2046" t="s">
        <v>97</v>
      </c>
      <c r="K2046">
        <v>2024</v>
      </c>
      <c r="L2046" t="s">
        <v>60</v>
      </c>
      <c r="M2046" t="s">
        <v>5906</v>
      </c>
      <c r="N2046" t="s">
        <v>5889</v>
      </c>
      <c r="O2046" t="s">
        <v>5898</v>
      </c>
      <c r="P2046" t="s">
        <v>5907</v>
      </c>
      <c r="Q2046" t="s">
        <v>5908</v>
      </c>
      <c r="R2046">
        <v>17500</v>
      </c>
      <c r="S2046">
        <v>22000</v>
      </c>
      <c r="T2046">
        <v>0.20449999999999999</v>
      </c>
      <c r="U2046" t="s">
        <v>5909</v>
      </c>
      <c r="V2046">
        <v>12</v>
      </c>
      <c r="W2046" s="1">
        <v>45337</v>
      </c>
      <c r="X2046" t="s">
        <v>5894</v>
      </c>
      <c r="Y2046">
        <v>373</v>
      </c>
      <c r="Z2046">
        <v>88</v>
      </c>
      <c r="AA2046">
        <v>389</v>
      </c>
      <c r="AB2046">
        <v>78</v>
      </c>
      <c r="AC2046">
        <v>10</v>
      </c>
      <c r="AD2046">
        <v>1365000</v>
      </c>
      <c r="AE2046" t="s">
        <v>6025</v>
      </c>
      <c r="AF2046" s="1">
        <v>46203</v>
      </c>
      <c r="AG2046" t="s">
        <v>6686</v>
      </c>
      <c r="AH2046" t="s">
        <v>6027</v>
      </c>
      <c r="AI2046" t="s">
        <v>6028</v>
      </c>
      <c r="AJ2046" t="s">
        <v>6925</v>
      </c>
      <c r="AK2046">
        <v>44000</v>
      </c>
      <c r="AL2046">
        <v>3207.6</v>
      </c>
      <c r="AM2046">
        <v>40792.400000000001</v>
      </c>
      <c r="AN2046">
        <v>35000</v>
      </c>
      <c r="AO2046">
        <v>5792.4</v>
      </c>
      <c r="AP2046">
        <v>0.14199999999999999</v>
      </c>
    </row>
    <row r="2047" spans="1:42" hidden="1" x14ac:dyDescent="0.35">
      <c r="A2047" t="s">
        <v>2942</v>
      </c>
      <c r="B2047" s="1">
        <v>45561</v>
      </c>
      <c r="C2047" t="s">
        <v>130</v>
      </c>
      <c r="D2047" t="s">
        <v>65</v>
      </c>
      <c r="E2047">
        <v>1</v>
      </c>
      <c r="F2047" t="s">
        <v>24</v>
      </c>
      <c r="G2047" t="s">
        <v>16</v>
      </c>
      <c r="H2047" t="s">
        <v>32</v>
      </c>
      <c r="I2047" t="s">
        <v>26</v>
      </c>
      <c r="J2047" t="s">
        <v>109</v>
      </c>
      <c r="K2047">
        <v>2024</v>
      </c>
      <c r="L2047" t="s">
        <v>60</v>
      </c>
      <c r="M2047" t="s">
        <v>5906</v>
      </c>
      <c r="N2047" t="s">
        <v>5889</v>
      </c>
      <c r="O2047" t="s">
        <v>5898</v>
      </c>
      <c r="P2047" t="s">
        <v>5907</v>
      </c>
      <c r="Q2047" t="s">
        <v>5908</v>
      </c>
      <c r="R2047">
        <v>17500</v>
      </c>
      <c r="S2047">
        <v>22000</v>
      </c>
      <c r="T2047">
        <v>0.20449999999999999</v>
      </c>
      <c r="U2047" t="s">
        <v>5909</v>
      </c>
      <c r="V2047">
        <v>12</v>
      </c>
      <c r="W2047" s="1">
        <v>45337</v>
      </c>
      <c r="X2047" t="s">
        <v>5894</v>
      </c>
      <c r="Y2047">
        <v>373</v>
      </c>
      <c r="Z2047">
        <v>88</v>
      </c>
      <c r="AA2047">
        <v>389</v>
      </c>
      <c r="AB2047">
        <v>78</v>
      </c>
      <c r="AC2047">
        <v>10</v>
      </c>
      <c r="AD2047">
        <v>1365000</v>
      </c>
      <c r="AE2047" t="s">
        <v>6025</v>
      </c>
      <c r="AF2047" s="1">
        <v>46203</v>
      </c>
      <c r="AG2047" t="s">
        <v>6046</v>
      </c>
      <c r="AH2047" t="s">
        <v>6027</v>
      </c>
      <c r="AI2047" t="s">
        <v>6028</v>
      </c>
      <c r="AJ2047" t="s">
        <v>6925</v>
      </c>
      <c r="AK2047">
        <v>22000</v>
      </c>
      <c r="AL2047">
        <v>701.8</v>
      </c>
      <c r="AM2047">
        <v>21298.2</v>
      </c>
      <c r="AN2047">
        <v>17500</v>
      </c>
      <c r="AO2047">
        <v>3798.2</v>
      </c>
      <c r="AP2047">
        <v>0.17829999999999999</v>
      </c>
    </row>
    <row r="2048" spans="1:42" hidden="1" x14ac:dyDescent="0.35">
      <c r="A2048" t="s">
        <v>2943</v>
      </c>
      <c r="B2048" s="1">
        <v>45519</v>
      </c>
      <c r="C2048" t="s">
        <v>2251</v>
      </c>
      <c r="D2048" t="s">
        <v>74</v>
      </c>
      <c r="E2048">
        <v>5</v>
      </c>
      <c r="F2048" t="s">
        <v>48</v>
      </c>
      <c r="G2048" t="s">
        <v>16</v>
      </c>
      <c r="H2048" t="s">
        <v>32</v>
      </c>
      <c r="I2048" t="s">
        <v>43</v>
      </c>
      <c r="J2048" t="s">
        <v>59</v>
      </c>
      <c r="K2048">
        <v>2024</v>
      </c>
      <c r="L2048" t="s">
        <v>60</v>
      </c>
      <c r="M2048" t="s">
        <v>5963</v>
      </c>
      <c r="N2048" t="s">
        <v>5949</v>
      </c>
      <c r="O2048" t="s">
        <v>5964</v>
      </c>
      <c r="P2048" t="s">
        <v>5951</v>
      </c>
      <c r="Q2048" t="s">
        <v>5965</v>
      </c>
      <c r="R2048">
        <v>5700</v>
      </c>
      <c r="S2048">
        <v>7500</v>
      </c>
      <c r="T2048">
        <v>0.24</v>
      </c>
      <c r="U2048" t="s">
        <v>5940</v>
      </c>
      <c r="V2048">
        <v>12</v>
      </c>
      <c r="W2048" s="1">
        <v>44865</v>
      </c>
      <c r="X2048" t="s">
        <v>5894</v>
      </c>
      <c r="Y2048">
        <v>145</v>
      </c>
      <c r="Z2048">
        <v>60</v>
      </c>
      <c r="AA2048">
        <v>189</v>
      </c>
      <c r="AB2048">
        <v>10</v>
      </c>
      <c r="AC2048">
        <v>10</v>
      </c>
      <c r="AD2048">
        <v>57000</v>
      </c>
      <c r="AE2048" t="s">
        <v>6025</v>
      </c>
      <c r="AF2048" s="1">
        <v>46203</v>
      </c>
      <c r="AG2048" t="s">
        <v>6731</v>
      </c>
      <c r="AH2048" t="s">
        <v>6035</v>
      </c>
      <c r="AI2048" t="s">
        <v>6028</v>
      </c>
      <c r="AJ2048" t="s">
        <v>6925</v>
      </c>
      <c r="AK2048">
        <v>37500</v>
      </c>
      <c r="AL2048">
        <v>2415</v>
      </c>
      <c r="AM2048">
        <v>35085</v>
      </c>
      <c r="AN2048">
        <v>28500</v>
      </c>
      <c r="AO2048">
        <v>6585</v>
      </c>
      <c r="AP2048">
        <v>0.18770000000000001</v>
      </c>
    </row>
    <row r="2049" spans="1:42" hidden="1" x14ac:dyDescent="0.35">
      <c r="A2049" t="s">
        <v>2944</v>
      </c>
      <c r="B2049" s="1">
        <v>45613</v>
      </c>
      <c r="C2049" t="s">
        <v>936</v>
      </c>
      <c r="D2049" t="s">
        <v>188</v>
      </c>
      <c r="E2049">
        <v>1</v>
      </c>
      <c r="F2049" t="s">
        <v>58</v>
      </c>
      <c r="G2049" t="s">
        <v>31</v>
      </c>
      <c r="H2049" t="s">
        <v>25</v>
      </c>
      <c r="I2049" t="s">
        <v>43</v>
      </c>
      <c r="J2049" t="s">
        <v>50</v>
      </c>
      <c r="K2049">
        <v>2024</v>
      </c>
      <c r="L2049" t="s">
        <v>51</v>
      </c>
      <c r="M2049" t="s">
        <v>5936</v>
      </c>
      <c r="N2049" t="s">
        <v>5931</v>
      </c>
      <c r="O2049" t="s">
        <v>5937</v>
      </c>
      <c r="P2049" t="s">
        <v>5938</v>
      </c>
      <c r="Q2049" t="s">
        <v>5939</v>
      </c>
      <c r="R2049">
        <v>3400</v>
      </c>
      <c r="S2049">
        <v>4500</v>
      </c>
      <c r="T2049">
        <v>0.24440000000000001</v>
      </c>
      <c r="U2049" t="s">
        <v>5940</v>
      </c>
      <c r="V2049">
        <v>6</v>
      </c>
      <c r="W2049" s="1">
        <v>45061</v>
      </c>
      <c r="X2049" t="s">
        <v>5894</v>
      </c>
      <c r="Y2049">
        <v>200</v>
      </c>
      <c r="Z2049">
        <v>91</v>
      </c>
      <c r="AA2049">
        <v>223</v>
      </c>
      <c r="AB2049">
        <v>18</v>
      </c>
      <c r="AC2049">
        <v>10</v>
      </c>
      <c r="AD2049">
        <v>61200</v>
      </c>
      <c r="AE2049" t="s">
        <v>6025</v>
      </c>
      <c r="AF2049" s="1">
        <v>46203</v>
      </c>
      <c r="AG2049" t="s">
        <v>6480</v>
      </c>
      <c r="AH2049" t="s">
        <v>6035</v>
      </c>
      <c r="AI2049" t="s">
        <v>6028</v>
      </c>
      <c r="AJ2049" t="s">
        <v>6925</v>
      </c>
      <c r="AK2049">
        <v>4500</v>
      </c>
      <c r="AL2049">
        <v>320.85000000000002</v>
      </c>
      <c r="AM2049">
        <v>4179.1499999999996</v>
      </c>
      <c r="AN2049">
        <v>3400</v>
      </c>
      <c r="AO2049">
        <v>779.15</v>
      </c>
      <c r="AP2049">
        <v>0.18640000000000001</v>
      </c>
    </row>
    <row r="2050" spans="1:42" hidden="1" x14ac:dyDescent="0.35">
      <c r="A2050" t="s">
        <v>2945</v>
      </c>
      <c r="B2050" s="1">
        <v>45354</v>
      </c>
      <c r="C2050" t="s">
        <v>1393</v>
      </c>
      <c r="D2050" t="s">
        <v>108</v>
      </c>
      <c r="E2050">
        <v>1</v>
      </c>
      <c r="F2050" t="s">
        <v>30</v>
      </c>
      <c r="G2050" t="s">
        <v>16</v>
      </c>
      <c r="H2050" t="s">
        <v>25</v>
      </c>
      <c r="I2050" t="s">
        <v>43</v>
      </c>
      <c r="J2050" t="s">
        <v>39</v>
      </c>
      <c r="K2050">
        <v>2024</v>
      </c>
      <c r="L2050" t="s">
        <v>20</v>
      </c>
      <c r="M2050" t="s">
        <v>5977</v>
      </c>
      <c r="N2050" t="s">
        <v>5974</v>
      </c>
      <c r="O2050" t="s">
        <v>5978</v>
      </c>
      <c r="P2050" t="s">
        <v>5979</v>
      </c>
      <c r="Q2050" t="s">
        <v>5980</v>
      </c>
      <c r="R2050">
        <v>3000</v>
      </c>
      <c r="S2050">
        <v>3900</v>
      </c>
      <c r="T2050">
        <v>0.23080000000000001</v>
      </c>
      <c r="U2050" t="s">
        <v>5920</v>
      </c>
      <c r="V2050">
        <v>36</v>
      </c>
      <c r="W2050" s="1">
        <v>44816</v>
      </c>
      <c r="X2050" t="s">
        <v>5894</v>
      </c>
      <c r="Y2050">
        <v>237</v>
      </c>
      <c r="Z2050">
        <v>110</v>
      </c>
      <c r="AA2050">
        <v>240</v>
      </c>
      <c r="AB2050">
        <v>48</v>
      </c>
      <c r="AC2050">
        <v>10</v>
      </c>
      <c r="AD2050">
        <v>144000</v>
      </c>
      <c r="AE2050" t="s">
        <v>6025</v>
      </c>
      <c r="AF2050" s="1">
        <v>46203</v>
      </c>
      <c r="AG2050" t="s">
        <v>6414</v>
      </c>
      <c r="AH2050" t="s">
        <v>6035</v>
      </c>
      <c r="AI2050" t="s">
        <v>6028</v>
      </c>
      <c r="AJ2050" t="s">
        <v>6924</v>
      </c>
      <c r="AK2050">
        <v>3900</v>
      </c>
      <c r="AL2050">
        <v>316.68</v>
      </c>
      <c r="AM2050">
        <v>3583.32</v>
      </c>
      <c r="AN2050">
        <v>3000</v>
      </c>
      <c r="AO2050">
        <v>583.32000000000005</v>
      </c>
      <c r="AP2050">
        <v>0.1628</v>
      </c>
    </row>
    <row r="2051" spans="1:42" hidden="1" x14ac:dyDescent="0.35">
      <c r="A2051" t="s">
        <v>2946</v>
      </c>
      <c r="B2051" s="1">
        <v>45502</v>
      </c>
      <c r="C2051" t="s">
        <v>1714</v>
      </c>
      <c r="D2051" t="s">
        <v>118</v>
      </c>
      <c r="E2051">
        <v>1</v>
      </c>
      <c r="F2051" t="s">
        <v>128</v>
      </c>
      <c r="G2051" t="s">
        <v>79</v>
      </c>
      <c r="H2051" t="s">
        <v>17</v>
      </c>
      <c r="I2051" t="s">
        <v>18</v>
      </c>
      <c r="J2051" t="s">
        <v>97</v>
      </c>
      <c r="K2051">
        <v>2024</v>
      </c>
      <c r="L2051" t="s">
        <v>60</v>
      </c>
      <c r="M2051" t="s">
        <v>5902</v>
      </c>
      <c r="N2051" t="s">
        <v>5889</v>
      </c>
      <c r="O2051" t="s">
        <v>5898</v>
      </c>
      <c r="P2051" t="s">
        <v>5899</v>
      </c>
      <c r="Q2051" t="s">
        <v>5903</v>
      </c>
      <c r="R2051">
        <v>74000</v>
      </c>
      <c r="S2051">
        <v>88000</v>
      </c>
      <c r="T2051">
        <v>0.15909999999999999</v>
      </c>
      <c r="U2051" t="s">
        <v>5901</v>
      </c>
      <c r="V2051">
        <v>12</v>
      </c>
      <c r="W2051" s="1">
        <v>45459</v>
      </c>
      <c r="X2051" t="s">
        <v>5894</v>
      </c>
      <c r="Y2051">
        <v>214</v>
      </c>
      <c r="Z2051">
        <v>97</v>
      </c>
      <c r="AA2051">
        <v>218</v>
      </c>
      <c r="AB2051">
        <v>43</v>
      </c>
      <c r="AC2051">
        <v>10</v>
      </c>
      <c r="AD2051">
        <v>3182000</v>
      </c>
      <c r="AE2051" t="s">
        <v>6025</v>
      </c>
      <c r="AF2051" s="1">
        <v>46203</v>
      </c>
      <c r="AG2051" t="s">
        <v>6630</v>
      </c>
      <c r="AH2051" t="s">
        <v>6027</v>
      </c>
      <c r="AI2051" t="s">
        <v>6028</v>
      </c>
      <c r="AJ2051" t="s">
        <v>6925</v>
      </c>
      <c r="AK2051">
        <v>88000</v>
      </c>
      <c r="AL2051">
        <v>6934.4</v>
      </c>
      <c r="AM2051">
        <v>81065.600000000006</v>
      </c>
      <c r="AN2051">
        <v>74000</v>
      </c>
      <c r="AO2051">
        <v>7065.6</v>
      </c>
      <c r="AP2051">
        <v>8.72E-2</v>
      </c>
    </row>
    <row r="2052" spans="1:42" hidden="1" x14ac:dyDescent="0.35">
      <c r="A2052" t="s">
        <v>2947</v>
      </c>
      <c r="B2052" s="1">
        <v>45571</v>
      </c>
      <c r="C2052" t="s">
        <v>1441</v>
      </c>
      <c r="D2052" t="s">
        <v>377</v>
      </c>
      <c r="E2052">
        <v>1</v>
      </c>
      <c r="F2052" t="s">
        <v>30</v>
      </c>
      <c r="G2052" t="s">
        <v>31</v>
      </c>
      <c r="H2052" t="s">
        <v>32</v>
      </c>
      <c r="I2052" t="s">
        <v>18</v>
      </c>
      <c r="J2052" t="s">
        <v>55</v>
      </c>
      <c r="K2052">
        <v>2024</v>
      </c>
      <c r="L2052" t="s">
        <v>51</v>
      </c>
      <c r="M2052" t="s">
        <v>6007</v>
      </c>
      <c r="N2052" t="s">
        <v>5889</v>
      </c>
      <c r="O2052" t="s">
        <v>6008</v>
      </c>
      <c r="P2052" t="s">
        <v>5899</v>
      </c>
      <c r="Q2052" t="s">
        <v>6009</v>
      </c>
      <c r="R2052">
        <v>12000</v>
      </c>
      <c r="S2052">
        <v>15000</v>
      </c>
      <c r="T2052">
        <v>0.2</v>
      </c>
      <c r="U2052" t="s">
        <v>5901</v>
      </c>
      <c r="V2052">
        <v>12</v>
      </c>
      <c r="W2052" s="1">
        <v>45557</v>
      </c>
      <c r="X2052" t="s">
        <v>5894</v>
      </c>
      <c r="Y2052">
        <v>118</v>
      </c>
      <c r="Z2052">
        <v>87</v>
      </c>
      <c r="AA2052">
        <v>209</v>
      </c>
      <c r="AB2052">
        <v>10</v>
      </c>
      <c r="AC2052">
        <v>10</v>
      </c>
      <c r="AD2052">
        <v>120000</v>
      </c>
      <c r="AE2052" t="s">
        <v>6025</v>
      </c>
      <c r="AF2052" s="1">
        <v>46203</v>
      </c>
      <c r="AG2052" t="s">
        <v>6496</v>
      </c>
      <c r="AH2052" t="s">
        <v>6027</v>
      </c>
      <c r="AI2052" t="s">
        <v>6028</v>
      </c>
      <c r="AJ2052" t="s">
        <v>6925</v>
      </c>
      <c r="AK2052">
        <v>15000</v>
      </c>
      <c r="AL2052">
        <v>97.5</v>
      </c>
      <c r="AM2052">
        <v>14902.5</v>
      </c>
      <c r="AN2052">
        <v>12000</v>
      </c>
      <c r="AO2052">
        <v>2902.5</v>
      </c>
      <c r="AP2052">
        <v>0.1948</v>
      </c>
    </row>
    <row r="2053" spans="1:42" hidden="1" x14ac:dyDescent="0.35">
      <c r="A2053" t="s">
        <v>2948</v>
      </c>
      <c r="B2053" s="1">
        <v>45562</v>
      </c>
      <c r="C2053" t="s">
        <v>602</v>
      </c>
      <c r="D2053" t="s">
        <v>47</v>
      </c>
      <c r="E2053">
        <v>1</v>
      </c>
      <c r="F2053" t="s">
        <v>48</v>
      </c>
      <c r="G2053" t="s">
        <v>31</v>
      </c>
      <c r="H2053" t="s">
        <v>32</v>
      </c>
      <c r="I2053" t="s">
        <v>26</v>
      </c>
      <c r="J2053" t="s">
        <v>109</v>
      </c>
      <c r="K2053">
        <v>2024</v>
      </c>
      <c r="L2053" t="s">
        <v>60</v>
      </c>
      <c r="M2053" t="s">
        <v>5995</v>
      </c>
      <c r="N2053" t="s">
        <v>5989</v>
      </c>
      <c r="O2053" t="s">
        <v>5996</v>
      </c>
      <c r="P2053" t="s">
        <v>5997</v>
      </c>
      <c r="Q2053" t="s">
        <v>5998</v>
      </c>
      <c r="R2053">
        <v>280</v>
      </c>
      <c r="S2053">
        <v>450</v>
      </c>
      <c r="T2053">
        <v>0.37780000000000002</v>
      </c>
      <c r="U2053" t="s">
        <v>5909</v>
      </c>
      <c r="V2053">
        <v>6</v>
      </c>
      <c r="W2053" s="1">
        <v>45144</v>
      </c>
      <c r="X2053" t="s">
        <v>5894</v>
      </c>
      <c r="Y2053">
        <v>217</v>
      </c>
      <c r="Z2053">
        <v>86</v>
      </c>
      <c r="AA2053">
        <v>212</v>
      </c>
      <c r="AB2053">
        <v>73</v>
      </c>
      <c r="AC2053">
        <v>10</v>
      </c>
      <c r="AD2053">
        <v>20440</v>
      </c>
      <c r="AE2053" t="s">
        <v>6025</v>
      </c>
      <c r="AF2053" s="1">
        <v>46203</v>
      </c>
      <c r="AG2053" t="s">
        <v>6362</v>
      </c>
      <c r="AH2053" t="s">
        <v>6027</v>
      </c>
      <c r="AI2053" t="s">
        <v>6028</v>
      </c>
      <c r="AJ2053" t="s">
        <v>6925</v>
      </c>
      <c r="AK2053">
        <v>450</v>
      </c>
      <c r="AL2053">
        <v>13.54</v>
      </c>
      <c r="AM2053">
        <v>436.46</v>
      </c>
      <c r="AN2053">
        <v>280</v>
      </c>
      <c r="AO2053">
        <v>156.46</v>
      </c>
      <c r="AP2053">
        <v>0.35849999999999999</v>
      </c>
    </row>
    <row r="2054" spans="1:42" hidden="1" x14ac:dyDescent="0.35">
      <c r="A2054" t="s">
        <v>2949</v>
      </c>
      <c r="B2054" s="1">
        <v>45482</v>
      </c>
      <c r="C2054" t="s">
        <v>299</v>
      </c>
      <c r="D2054" t="s">
        <v>38</v>
      </c>
      <c r="E2054">
        <v>1</v>
      </c>
      <c r="F2054" t="s">
        <v>24</v>
      </c>
      <c r="G2054" t="s">
        <v>16</v>
      </c>
      <c r="H2054" t="s">
        <v>25</v>
      </c>
      <c r="I2054" t="s">
        <v>43</v>
      </c>
      <c r="J2054" t="s">
        <v>97</v>
      </c>
      <c r="K2054">
        <v>2024</v>
      </c>
      <c r="L2054" t="s">
        <v>60</v>
      </c>
      <c r="M2054" t="s">
        <v>5981</v>
      </c>
      <c r="N2054" t="s">
        <v>5974</v>
      </c>
      <c r="O2054" t="s">
        <v>5982</v>
      </c>
      <c r="P2054" t="s">
        <v>5983</v>
      </c>
      <c r="Q2054" t="s">
        <v>5984</v>
      </c>
      <c r="R2054">
        <v>3700</v>
      </c>
      <c r="S2054">
        <v>4800</v>
      </c>
      <c r="T2054">
        <v>0.22919999999999999</v>
      </c>
      <c r="U2054" t="s">
        <v>5920</v>
      </c>
      <c r="V2054">
        <v>24</v>
      </c>
      <c r="W2054" s="1">
        <v>45552</v>
      </c>
      <c r="X2054" t="s">
        <v>5894</v>
      </c>
      <c r="Y2054">
        <v>158</v>
      </c>
      <c r="Z2054">
        <v>108</v>
      </c>
      <c r="AA2054">
        <v>132</v>
      </c>
      <c r="AB2054">
        <v>61</v>
      </c>
      <c r="AC2054">
        <v>10</v>
      </c>
      <c r="AD2054">
        <v>225700</v>
      </c>
      <c r="AE2054" t="s">
        <v>6025</v>
      </c>
      <c r="AF2054" s="1">
        <v>46203</v>
      </c>
      <c r="AG2054" t="s">
        <v>6188</v>
      </c>
      <c r="AH2054" t="s">
        <v>6035</v>
      </c>
      <c r="AI2054" t="s">
        <v>6028</v>
      </c>
      <c r="AJ2054" t="s">
        <v>6925</v>
      </c>
      <c r="AK2054">
        <v>4800</v>
      </c>
      <c r="AL2054">
        <v>573.6</v>
      </c>
      <c r="AM2054">
        <v>4226.3999999999996</v>
      </c>
      <c r="AN2054">
        <v>3700</v>
      </c>
      <c r="AO2054">
        <v>526.4</v>
      </c>
      <c r="AP2054">
        <v>0.1246</v>
      </c>
    </row>
    <row r="2055" spans="1:42" hidden="1" x14ac:dyDescent="0.35">
      <c r="A2055" t="s">
        <v>2950</v>
      </c>
      <c r="B2055" s="1">
        <v>45395</v>
      </c>
      <c r="C2055" t="s">
        <v>231</v>
      </c>
      <c r="D2055" t="s">
        <v>29</v>
      </c>
      <c r="E2055">
        <v>1</v>
      </c>
      <c r="F2055" t="s">
        <v>24</v>
      </c>
      <c r="G2055" t="s">
        <v>31</v>
      </c>
      <c r="H2055" t="s">
        <v>17</v>
      </c>
      <c r="I2055" t="s">
        <v>18</v>
      </c>
      <c r="J2055" t="s">
        <v>44</v>
      </c>
      <c r="K2055">
        <v>2024</v>
      </c>
      <c r="L2055" t="s">
        <v>35</v>
      </c>
      <c r="M2055" t="s">
        <v>5985</v>
      </c>
      <c r="N2055" t="s">
        <v>5974</v>
      </c>
      <c r="O2055" t="s">
        <v>5986</v>
      </c>
      <c r="P2055" t="s">
        <v>5979</v>
      </c>
      <c r="Q2055" t="s">
        <v>5987</v>
      </c>
      <c r="R2055">
        <v>500</v>
      </c>
      <c r="S2055">
        <v>750</v>
      </c>
      <c r="T2055">
        <v>0.33329999999999999</v>
      </c>
      <c r="U2055" t="s">
        <v>5920</v>
      </c>
      <c r="V2055">
        <v>24</v>
      </c>
      <c r="W2055" s="1">
        <v>45007</v>
      </c>
      <c r="X2055" t="s">
        <v>5894</v>
      </c>
      <c r="Y2055">
        <v>294</v>
      </c>
      <c r="Z2055">
        <v>81</v>
      </c>
      <c r="AA2055">
        <v>264</v>
      </c>
      <c r="AB2055">
        <v>82</v>
      </c>
      <c r="AC2055">
        <v>10</v>
      </c>
      <c r="AD2055">
        <v>41000</v>
      </c>
      <c r="AE2055" t="s">
        <v>6025</v>
      </c>
      <c r="AF2055" s="1">
        <v>46203</v>
      </c>
      <c r="AG2055" t="s">
        <v>6139</v>
      </c>
      <c r="AH2055" t="s">
        <v>6027</v>
      </c>
      <c r="AI2055" t="s">
        <v>6028</v>
      </c>
      <c r="AJ2055" t="s">
        <v>6924</v>
      </c>
      <c r="AK2055">
        <v>750</v>
      </c>
      <c r="AL2055">
        <v>108.52</v>
      </c>
      <c r="AM2055">
        <v>641.48</v>
      </c>
      <c r="AN2055">
        <v>500</v>
      </c>
      <c r="AO2055">
        <v>141.47999999999999</v>
      </c>
      <c r="AP2055">
        <v>0.22059999999999999</v>
      </c>
    </row>
    <row r="2056" spans="1:42" x14ac:dyDescent="0.35">
      <c r="A2056" t="s">
        <v>2951</v>
      </c>
      <c r="B2056" s="1">
        <v>45407</v>
      </c>
      <c r="C2056" t="s">
        <v>2739</v>
      </c>
      <c r="D2056" t="s">
        <v>42</v>
      </c>
      <c r="E2056">
        <v>1</v>
      </c>
      <c r="F2056" t="s">
        <v>58</v>
      </c>
      <c r="G2056" t="s">
        <v>79</v>
      </c>
      <c r="H2056" t="s">
        <v>17</v>
      </c>
      <c r="I2056" t="s">
        <v>18</v>
      </c>
      <c r="J2056" t="s">
        <v>44</v>
      </c>
      <c r="K2056">
        <v>2024</v>
      </c>
      <c r="L2056" t="s">
        <v>35</v>
      </c>
      <c r="M2056" t="s">
        <v>5897</v>
      </c>
      <c r="N2056" t="s">
        <v>5889</v>
      </c>
      <c r="O2056" t="s">
        <v>5898</v>
      </c>
      <c r="P2056" t="s">
        <v>5899</v>
      </c>
      <c r="Q2056" t="s">
        <v>5900</v>
      </c>
      <c r="R2056">
        <v>31000</v>
      </c>
      <c r="S2056">
        <v>38000</v>
      </c>
      <c r="T2056">
        <v>0.1842</v>
      </c>
      <c r="U2056" t="s">
        <v>5901</v>
      </c>
      <c r="V2056">
        <v>12</v>
      </c>
      <c r="W2056" s="1">
        <v>45246</v>
      </c>
      <c r="X2056" t="s">
        <v>5894</v>
      </c>
      <c r="Y2056">
        <v>278</v>
      </c>
      <c r="Z2056">
        <v>80</v>
      </c>
      <c r="AA2056">
        <v>346</v>
      </c>
      <c r="AB2056">
        <v>0</v>
      </c>
      <c r="AC2056">
        <v>10</v>
      </c>
      <c r="AD2056">
        <v>0</v>
      </c>
      <c r="AE2056" t="s">
        <v>6029</v>
      </c>
      <c r="AF2056" s="1">
        <v>46203</v>
      </c>
      <c r="AG2056" t="s">
        <v>6841</v>
      </c>
      <c r="AH2056" t="s">
        <v>6035</v>
      </c>
      <c r="AI2056" t="s">
        <v>6028</v>
      </c>
      <c r="AJ2056" t="s">
        <v>6924</v>
      </c>
      <c r="AK2056">
        <v>38000</v>
      </c>
      <c r="AL2056">
        <v>3963.4</v>
      </c>
      <c r="AM2056">
        <v>34036.6</v>
      </c>
      <c r="AN2056">
        <v>31000</v>
      </c>
      <c r="AO2056">
        <v>3036.6</v>
      </c>
      <c r="AP2056">
        <v>8.9200000000000002E-2</v>
      </c>
    </row>
    <row r="2057" spans="1:42" hidden="1" x14ac:dyDescent="0.35">
      <c r="A2057" t="s">
        <v>2952</v>
      </c>
      <c r="B2057" s="1">
        <v>45503</v>
      </c>
      <c r="C2057" t="s">
        <v>2258</v>
      </c>
      <c r="D2057" t="s">
        <v>188</v>
      </c>
      <c r="E2057">
        <v>1</v>
      </c>
      <c r="F2057" t="s">
        <v>15</v>
      </c>
      <c r="G2057" t="s">
        <v>31</v>
      </c>
      <c r="H2057" t="s">
        <v>25</v>
      </c>
      <c r="I2057" t="s">
        <v>18</v>
      </c>
      <c r="J2057" t="s">
        <v>97</v>
      </c>
      <c r="K2057">
        <v>2024</v>
      </c>
      <c r="L2057" t="s">
        <v>60</v>
      </c>
      <c r="M2057" t="s">
        <v>5936</v>
      </c>
      <c r="N2057" t="s">
        <v>5931</v>
      </c>
      <c r="O2057" t="s">
        <v>5937</v>
      </c>
      <c r="P2057" t="s">
        <v>5938</v>
      </c>
      <c r="Q2057" t="s">
        <v>5939</v>
      </c>
      <c r="R2057">
        <v>3400</v>
      </c>
      <c r="S2057">
        <v>4500</v>
      </c>
      <c r="T2057">
        <v>0.24440000000000001</v>
      </c>
      <c r="U2057" t="s">
        <v>5940</v>
      </c>
      <c r="V2057">
        <v>6</v>
      </c>
      <c r="W2057" s="1">
        <v>45061</v>
      </c>
      <c r="X2057" t="s">
        <v>5894</v>
      </c>
      <c r="Y2057">
        <v>200</v>
      </c>
      <c r="Z2057">
        <v>91</v>
      </c>
      <c r="AA2057">
        <v>223</v>
      </c>
      <c r="AB2057">
        <v>18</v>
      </c>
      <c r="AC2057">
        <v>10</v>
      </c>
      <c r="AD2057">
        <v>61200</v>
      </c>
      <c r="AE2057" t="s">
        <v>6025</v>
      </c>
      <c r="AF2057" s="1">
        <v>46203</v>
      </c>
      <c r="AG2057" t="s">
        <v>6766</v>
      </c>
      <c r="AH2057" t="s">
        <v>6035</v>
      </c>
      <c r="AI2057" t="s">
        <v>6028</v>
      </c>
      <c r="AJ2057" t="s">
        <v>6925</v>
      </c>
      <c r="AK2057">
        <v>4500</v>
      </c>
      <c r="AL2057">
        <v>627.75</v>
      </c>
      <c r="AM2057">
        <v>3872.25</v>
      </c>
      <c r="AN2057">
        <v>3400</v>
      </c>
      <c r="AO2057">
        <v>472.25</v>
      </c>
      <c r="AP2057">
        <v>0.122</v>
      </c>
    </row>
    <row r="2058" spans="1:42" hidden="1" x14ac:dyDescent="0.35">
      <c r="A2058" t="s">
        <v>2953</v>
      </c>
      <c r="B2058" s="1">
        <v>45553</v>
      </c>
      <c r="C2058" t="s">
        <v>1824</v>
      </c>
      <c r="D2058" t="s">
        <v>208</v>
      </c>
      <c r="E2058">
        <v>1</v>
      </c>
      <c r="F2058" t="s">
        <v>24</v>
      </c>
      <c r="G2058" t="s">
        <v>31</v>
      </c>
      <c r="H2058" t="s">
        <v>17</v>
      </c>
      <c r="I2058" t="s">
        <v>26</v>
      </c>
      <c r="J2058" t="s">
        <v>109</v>
      </c>
      <c r="K2058">
        <v>2024</v>
      </c>
      <c r="L2058" t="s">
        <v>60</v>
      </c>
      <c r="M2058" t="s">
        <v>5910</v>
      </c>
      <c r="N2058" t="s">
        <v>5889</v>
      </c>
      <c r="O2058" t="s">
        <v>5898</v>
      </c>
      <c r="P2058" t="s">
        <v>5907</v>
      </c>
      <c r="Q2058" t="s">
        <v>5911</v>
      </c>
      <c r="R2058">
        <v>10500</v>
      </c>
      <c r="S2058">
        <v>13000</v>
      </c>
      <c r="T2058">
        <v>0.1923</v>
      </c>
      <c r="U2058" t="s">
        <v>5909</v>
      </c>
      <c r="V2058">
        <v>12</v>
      </c>
      <c r="W2058" s="1">
        <v>45395</v>
      </c>
      <c r="X2058" t="s">
        <v>5894</v>
      </c>
      <c r="Y2058">
        <v>256</v>
      </c>
      <c r="Z2058">
        <v>119</v>
      </c>
      <c r="AA2058">
        <v>288</v>
      </c>
      <c r="AB2058">
        <v>32</v>
      </c>
      <c r="AC2058">
        <v>10</v>
      </c>
      <c r="AD2058">
        <v>336000</v>
      </c>
      <c r="AE2058" t="s">
        <v>6025</v>
      </c>
      <c r="AF2058" s="1">
        <v>46203</v>
      </c>
      <c r="AG2058" t="s">
        <v>6662</v>
      </c>
      <c r="AH2058" t="s">
        <v>6027</v>
      </c>
      <c r="AI2058" t="s">
        <v>6028</v>
      </c>
      <c r="AJ2058" t="s">
        <v>6925</v>
      </c>
      <c r="AK2058">
        <v>13000</v>
      </c>
      <c r="AL2058">
        <v>1704.3</v>
      </c>
      <c r="AM2058">
        <v>11295.7</v>
      </c>
      <c r="AN2058">
        <v>10500</v>
      </c>
      <c r="AO2058">
        <v>795.7</v>
      </c>
      <c r="AP2058">
        <v>7.0400000000000004E-2</v>
      </c>
    </row>
    <row r="2059" spans="1:42" hidden="1" x14ac:dyDescent="0.35">
      <c r="A2059" t="s">
        <v>2954</v>
      </c>
      <c r="B2059" s="1">
        <v>45440</v>
      </c>
      <c r="C2059" t="s">
        <v>2955</v>
      </c>
      <c r="D2059" t="s">
        <v>70</v>
      </c>
      <c r="E2059">
        <v>1</v>
      </c>
      <c r="F2059" t="s">
        <v>58</v>
      </c>
      <c r="G2059" t="s">
        <v>67</v>
      </c>
      <c r="H2059" t="s">
        <v>32</v>
      </c>
      <c r="I2059" t="s">
        <v>26</v>
      </c>
      <c r="J2059" t="s">
        <v>75</v>
      </c>
      <c r="K2059">
        <v>2024</v>
      </c>
      <c r="L2059" t="s">
        <v>35</v>
      </c>
      <c r="M2059" t="s">
        <v>5970</v>
      </c>
      <c r="N2059" t="s">
        <v>5949</v>
      </c>
      <c r="O2059" t="s">
        <v>5971</v>
      </c>
      <c r="P2059" t="s">
        <v>5922</v>
      </c>
      <c r="Q2059" t="s">
        <v>5972</v>
      </c>
      <c r="R2059">
        <v>9500</v>
      </c>
      <c r="S2059">
        <v>12000</v>
      </c>
      <c r="T2059">
        <v>0.20830000000000001</v>
      </c>
      <c r="U2059" t="s">
        <v>5920</v>
      </c>
      <c r="V2059">
        <v>12</v>
      </c>
      <c r="W2059" s="1">
        <v>44840</v>
      </c>
      <c r="X2059" t="s">
        <v>5894</v>
      </c>
      <c r="Y2059">
        <v>160</v>
      </c>
      <c r="Z2059">
        <v>82</v>
      </c>
      <c r="AA2059">
        <v>171</v>
      </c>
      <c r="AB2059">
        <v>27</v>
      </c>
      <c r="AC2059">
        <v>10</v>
      </c>
      <c r="AD2059">
        <v>256500</v>
      </c>
      <c r="AE2059" t="s">
        <v>6025</v>
      </c>
      <c r="AF2059" s="1">
        <v>46203</v>
      </c>
      <c r="AG2059" t="s">
        <v>6857</v>
      </c>
      <c r="AH2059" t="s">
        <v>6035</v>
      </c>
      <c r="AI2059" t="s">
        <v>6028</v>
      </c>
      <c r="AJ2059" t="s">
        <v>6924</v>
      </c>
      <c r="AK2059">
        <v>12000</v>
      </c>
      <c r="AL2059">
        <v>1591.2</v>
      </c>
      <c r="AM2059">
        <v>10408.799999999999</v>
      </c>
      <c r="AN2059">
        <v>9500</v>
      </c>
      <c r="AO2059">
        <v>908.8</v>
      </c>
      <c r="AP2059">
        <v>8.7300000000000003E-2</v>
      </c>
    </row>
    <row r="2060" spans="1:42" hidden="1" x14ac:dyDescent="0.35">
      <c r="A2060" t="s">
        <v>2956</v>
      </c>
      <c r="B2060" s="1">
        <v>45364</v>
      </c>
      <c r="C2060" t="s">
        <v>1286</v>
      </c>
      <c r="D2060" t="s">
        <v>29</v>
      </c>
      <c r="E2060">
        <v>1</v>
      </c>
      <c r="F2060" t="s">
        <v>48</v>
      </c>
      <c r="G2060" t="s">
        <v>96</v>
      </c>
      <c r="H2060" t="s">
        <v>17</v>
      </c>
      <c r="I2060" t="s">
        <v>43</v>
      </c>
      <c r="J2060" t="s">
        <v>39</v>
      </c>
      <c r="K2060">
        <v>2024</v>
      </c>
      <c r="L2060" t="s">
        <v>20</v>
      </c>
      <c r="M2060" t="s">
        <v>5985</v>
      </c>
      <c r="N2060" t="s">
        <v>5974</v>
      </c>
      <c r="O2060" t="s">
        <v>5986</v>
      </c>
      <c r="P2060" t="s">
        <v>5979</v>
      </c>
      <c r="Q2060" t="s">
        <v>5987</v>
      </c>
      <c r="R2060">
        <v>500</v>
      </c>
      <c r="S2060">
        <v>750</v>
      </c>
      <c r="T2060">
        <v>0.33329999999999999</v>
      </c>
      <c r="U2060" t="s">
        <v>5920</v>
      </c>
      <c r="V2060">
        <v>24</v>
      </c>
      <c r="W2060" s="1">
        <v>45007</v>
      </c>
      <c r="X2060" t="s">
        <v>5894</v>
      </c>
      <c r="Y2060">
        <v>294</v>
      </c>
      <c r="Z2060">
        <v>81</v>
      </c>
      <c r="AA2060">
        <v>264</v>
      </c>
      <c r="AB2060">
        <v>82</v>
      </c>
      <c r="AC2060">
        <v>10</v>
      </c>
      <c r="AD2060">
        <v>41000</v>
      </c>
      <c r="AE2060" t="s">
        <v>6025</v>
      </c>
      <c r="AF2060" s="1">
        <v>46203</v>
      </c>
      <c r="AG2060" t="s">
        <v>6572</v>
      </c>
      <c r="AH2060" t="s">
        <v>6027</v>
      </c>
      <c r="AI2060" t="s">
        <v>6028</v>
      </c>
      <c r="AJ2060" t="s">
        <v>6924</v>
      </c>
      <c r="AK2060">
        <v>750</v>
      </c>
      <c r="AL2060">
        <v>33.380000000000003</v>
      </c>
      <c r="AM2060">
        <v>716.62</v>
      </c>
      <c r="AN2060">
        <v>500</v>
      </c>
      <c r="AO2060">
        <v>216.62</v>
      </c>
      <c r="AP2060">
        <v>0.30230000000000001</v>
      </c>
    </row>
    <row r="2061" spans="1:42" hidden="1" x14ac:dyDescent="0.35">
      <c r="A2061" t="s">
        <v>2957</v>
      </c>
      <c r="B2061" s="1">
        <v>45454</v>
      </c>
      <c r="C2061" t="s">
        <v>22</v>
      </c>
      <c r="D2061" t="s">
        <v>216</v>
      </c>
      <c r="E2061">
        <v>1</v>
      </c>
      <c r="F2061" t="s">
        <v>24</v>
      </c>
      <c r="G2061" t="s">
        <v>96</v>
      </c>
      <c r="H2061" t="s">
        <v>17</v>
      </c>
      <c r="I2061" t="s">
        <v>18</v>
      </c>
      <c r="J2061" t="s">
        <v>34</v>
      </c>
      <c r="K2061">
        <v>2024</v>
      </c>
      <c r="L2061" t="s">
        <v>35</v>
      </c>
      <c r="M2061" t="s">
        <v>5999</v>
      </c>
      <c r="N2061" t="s">
        <v>5989</v>
      </c>
      <c r="O2061" t="s">
        <v>6000</v>
      </c>
      <c r="P2061" t="s">
        <v>6001</v>
      </c>
      <c r="Q2061" t="s">
        <v>6002</v>
      </c>
      <c r="R2061">
        <v>300</v>
      </c>
      <c r="S2061">
        <v>500</v>
      </c>
      <c r="T2061">
        <v>0.4</v>
      </c>
      <c r="U2061" t="s">
        <v>5940</v>
      </c>
      <c r="V2061">
        <v>3</v>
      </c>
      <c r="W2061" s="1">
        <v>45115</v>
      </c>
      <c r="X2061" t="s">
        <v>5894</v>
      </c>
      <c r="Y2061">
        <v>197</v>
      </c>
      <c r="Z2061">
        <v>100</v>
      </c>
      <c r="AA2061">
        <v>205</v>
      </c>
      <c r="AB2061">
        <v>66</v>
      </c>
      <c r="AC2061">
        <v>10</v>
      </c>
      <c r="AD2061">
        <v>19800</v>
      </c>
      <c r="AE2061" t="s">
        <v>6025</v>
      </c>
      <c r="AF2061" s="1">
        <v>46203</v>
      </c>
      <c r="AG2061" t="s">
        <v>6048</v>
      </c>
      <c r="AH2061" t="s">
        <v>6035</v>
      </c>
      <c r="AI2061" t="s">
        <v>6028</v>
      </c>
      <c r="AJ2061" t="s">
        <v>6924</v>
      </c>
      <c r="AK2061">
        <v>500</v>
      </c>
      <c r="AL2061">
        <v>14.55</v>
      </c>
      <c r="AM2061">
        <v>485.45</v>
      </c>
      <c r="AN2061">
        <v>300</v>
      </c>
      <c r="AO2061">
        <v>185.45</v>
      </c>
      <c r="AP2061">
        <v>0.38200000000000001</v>
      </c>
    </row>
    <row r="2062" spans="1:42" hidden="1" x14ac:dyDescent="0.35">
      <c r="A2062" t="s">
        <v>2958</v>
      </c>
      <c r="B2062" s="1">
        <v>45570</v>
      </c>
      <c r="C2062" t="s">
        <v>1689</v>
      </c>
      <c r="D2062" t="s">
        <v>14</v>
      </c>
      <c r="E2062">
        <v>1</v>
      </c>
      <c r="F2062" t="s">
        <v>24</v>
      </c>
      <c r="G2062" t="s">
        <v>67</v>
      </c>
      <c r="H2062" t="s">
        <v>17</v>
      </c>
      <c r="I2062" t="s">
        <v>43</v>
      </c>
      <c r="J2062" t="s">
        <v>55</v>
      </c>
      <c r="K2062">
        <v>2024</v>
      </c>
      <c r="L2062" t="s">
        <v>51</v>
      </c>
      <c r="M2062" t="s">
        <v>5934</v>
      </c>
      <c r="N2062" t="s">
        <v>5931</v>
      </c>
      <c r="O2062" t="s">
        <v>5932</v>
      </c>
      <c r="P2062" t="s">
        <v>5891</v>
      </c>
      <c r="Q2062" t="s">
        <v>5935</v>
      </c>
      <c r="R2062">
        <v>10800</v>
      </c>
      <c r="S2062">
        <v>13500</v>
      </c>
      <c r="T2062">
        <v>0.2</v>
      </c>
      <c r="U2062" t="s">
        <v>5893</v>
      </c>
      <c r="V2062">
        <v>12</v>
      </c>
      <c r="W2062" s="1">
        <v>44567</v>
      </c>
      <c r="X2062" t="s">
        <v>5894</v>
      </c>
      <c r="Y2062">
        <v>169</v>
      </c>
      <c r="Z2062">
        <v>68</v>
      </c>
      <c r="AA2062">
        <v>202</v>
      </c>
      <c r="AB2062">
        <v>85</v>
      </c>
      <c r="AC2062">
        <v>10</v>
      </c>
      <c r="AD2062">
        <v>918000</v>
      </c>
      <c r="AE2062" t="s">
        <v>6025</v>
      </c>
      <c r="AF2062" s="1">
        <v>46203</v>
      </c>
      <c r="AG2062" t="s">
        <v>6622</v>
      </c>
      <c r="AH2062" t="s">
        <v>6035</v>
      </c>
      <c r="AI2062" t="s">
        <v>6028</v>
      </c>
      <c r="AJ2062" t="s">
        <v>6925</v>
      </c>
      <c r="AK2062">
        <v>13500</v>
      </c>
      <c r="AL2062">
        <v>1081.3499999999999</v>
      </c>
      <c r="AM2062">
        <v>12418.65</v>
      </c>
      <c r="AN2062">
        <v>10800</v>
      </c>
      <c r="AO2062">
        <v>1618.65</v>
      </c>
      <c r="AP2062">
        <v>0.1303</v>
      </c>
    </row>
    <row r="2063" spans="1:42" hidden="1" x14ac:dyDescent="0.35">
      <c r="A2063" t="s">
        <v>2959</v>
      </c>
      <c r="B2063" s="1">
        <v>45332</v>
      </c>
      <c r="C2063" t="s">
        <v>2960</v>
      </c>
      <c r="D2063" t="s">
        <v>200</v>
      </c>
      <c r="E2063">
        <v>1</v>
      </c>
      <c r="F2063" t="s">
        <v>15</v>
      </c>
      <c r="G2063" t="s">
        <v>16</v>
      </c>
      <c r="H2063" t="s">
        <v>32</v>
      </c>
      <c r="I2063" t="s">
        <v>43</v>
      </c>
      <c r="J2063" t="s">
        <v>19</v>
      </c>
      <c r="K2063">
        <v>2024</v>
      </c>
      <c r="L2063" t="s">
        <v>20</v>
      </c>
      <c r="M2063" t="s">
        <v>5960</v>
      </c>
      <c r="N2063" t="s">
        <v>5949</v>
      </c>
      <c r="O2063" t="s">
        <v>5961</v>
      </c>
      <c r="P2063" t="s">
        <v>5951</v>
      </c>
      <c r="Q2063" t="s">
        <v>5962</v>
      </c>
      <c r="R2063">
        <v>2100</v>
      </c>
      <c r="S2063">
        <v>2800</v>
      </c>
      <c r="T2063">
        <v>0.25</v>
      </c>
      <c r="U2063" t="s">
        <v>5940</v>
      </c>
      <c r="V2063">
        <v>12</v>
      </c>
      <c r="W2063" s="1">
        <v>45378</v>
      </c>
      <c r="X2063" t="s">
        <v>5894</v>
      </c>
      <c r="Y2063">
        <v>198</v>
      </c>
      <c r="Z2063">
        <v>79</v>
      </c>
      <c r="AA2063">
        <v>243</v>
      </c>
      <c r="AB2063">
        <v>87</v>
      </c>
      <c r="AC2063">
        <v>10</v>
      </c>
      <c r="AD2063">
        <v>182700</v>
      </c>
      <c r="AE2063" t="s">
        <v>6025</v>
      </c>
      <c r="AF2063" s="1">
        <v>46203</v>
      </c>
      <c r="AG2063" t="s">
        <v>6796</v>
      </c>
      <c r="AH2063" t="s">
        <v>6027</v>
      </c>
      <c r="AI2063" t="s">
        <v>6028</v>
      </c>
      <c r="AJ2063" t="s">
        <v>6924</v>
      </c>
      <c r="AK2063">
        <v>2800</v>
      </c>
      <c r="AL2063">
        <v>322.83999999999997</v>
      </c>
      <c r="AM2063">
        <v>2477.16</v>
      </c>
      <c r="AN2063">
        <v>2100</v>
      </c>
      <c r="AO2063">
        <v>377.16</v>
      </c>
      <c r="AP2063">
        <v>0.15229999999999999</v>
      </c>
    </row>
    <row r="2064" spans="1:42" x14ac:dyDescent="0.35">
      <c r="A2064" t="s">
        <v>2961</v>
      </c>
      <c r="B2064" s="1">
        <v>45543</v>
      </c>
      <c r="C2064" t="s">
        <v>2315</v>
      </c>
      <c r="D2064" t="s">
        <v>54</v>
      </c>
      <c r="E2064">
        <v>1</v>
      </c>
      <c r="F2064" t="s">
        <v>30</v>
      </c>
      <c r="G2064" t="s">
        <v>96</v>
      </c>
      <c r="H2064" t="s">
        <v>17</v>
      </c>
      <c r="I2064" t="s">
        <v>18</v>
      </c>
      <c r="J2064" t="s">
        <v>109</v>
      </c>
      <c r="K2064">
        <v>2024</v>
      </c>
      <c r="L2064" t="s">
        <v>60</v>
      </c>
      <c r="M2064" t="s">
        <v>5888</v>
      </c>
      <c r="N2064" t="s">
        <v>5889</v>
      </c>
      <c r="O2064" t="s">
        <v>5890</v>
      </c>
      <c r="P2064" t="s">
        <v>5891</v>
      </c>
      <c r="Q2064" t="s">
        <v>5892</v>
      </c>
      <c r="R2064">
        <v>52000</v>
      </c>
      <c r="S2064">
        <v>65000</v>
      </c>
      <c r="T2064">
        <v>0.2</v>
      </c>
      <c r="U2064" t="s">
        <v>5893</v>
      </c>
      <c r="V2064">
        <v>12</v>
      </c>
      <c r="W2064" s="1">
        <v>45506</v>
      </c>
      <c r="X2064" t="s">
        <v>5894</v>
      </c>
      <c r="Y2064">
        <v>302</v>
      </c>
      <c r="Z2064">
        <v>109</v>
      </c>
      <c r="AA2064">
        <v>415</v>
      </c>
      <c r="AB2064">
        <v>0</v>
      </c>
      <c r="AC2064">
        <v>10</v>
      </c>
      <c r="AD2064">
        <v>0</v>
      </c>
      <c r="AE2064" t="s">
        <v>6029</v>
      </c>
      <c r="AF2064" s="1">
        <v>46203</v>
      </c>
      <c r="AG2064" t="s">
        <v>6780</v>
      </c>
      <c r="AH2064" t="s">
        <v>6035</v>
      </c>
      <c r="AI2064" t="s">
        <v>6028</v>
      </c>
      <c r="AJ2064" t="s">
        <v>6925</v>
      </c>
      <c r="AK2064">
        <v>65000</v>
      </c>
      <c r="AL2064">
        <v>6389.5</v>
      </c>
      <c r="AM2064">
        <v>58610.5</v>
      </c>
      <c r="AN2064">
        <v>52000</v>
      </c>
      <c r="AO2064">
        <v>6610.5</v>
      </c>
      <c r="AP2064">
        <v>0.1128</v>
      </c>
    </row>
    <row r="2065" spans="1:42" hidden="1" x14ac:dyDescent="0.35">
      <c r="A2065" t="s">
        <v>2962</v>
      </c>
      <c r="B2065" s="1">
        <v>45546</v>
      </c>
      <c r="C2065" t="s">
        <v>851</v>
      </c>
      <c r="D2065" t="s">
        <v>208</v>
      </c>
      <c r="E2065">
        <v>1</v>
      </c>
      <c r="F2065" t="s">
        <v>58</v>
      </c>
      <c r="G2065" t="s">
        <v>31</v>
      </c>
      <c r="H2065" t="s">
        <v>17</v>
      </c>
      <c r="I2065" t="s">
        <v>33</v>
      </c>
      <c r="J2065" t="s">
        <v>109</v>
      </c>
      <c r="K2065">
        <v>2024</v>
      </c>
      <c r="L2065" t="s">
        <v>60</v>
      </c>
      <c r="M2065" t="s">
        <v>5910</v>
      </c>
      <c r="N2065" t="s">
        <v>5889</v>
      </c>
      <c r="O2065" t="s">
        <v>5898</v>
      </c>
      <c r="P2065" t="s">
        <v>5907</v>
      </c>
      <c r="Q2065" t="s">
        <v>5911</v>
      </c>
      <c r="R2065">
        <v>10500</v>
      </c>
      <c r="S2065">
        <v>13000</v>
      </c>
      <c r="T2065">
        <v>0.1923</v>
      </c>
      <c r="U2065" t="s">
        <v>5909</v>
      </c>
      <c r="V2065">
        <v>12</v>
      </c>
      <c r="W2065" s="1">
        <v>45395</v>
      </c>
      <c r="X2065" t="s">
        <v>5894</v>
      </c>
      <c r="Y2065">
        <v>256</v>
      </c>
      <c r="Z2065">
        <v>119</v>
      </c>
      <c r="AA2065">
        <v>288</v>
      </c>
      <c r="AB2065">
        <v>32</v>
      </c>
      <c r="AC2065">
        <v>10</v>
      </c>
      <c r="AD2065">
        <v>336000</v>
      </c>
      <c r="AE2065" t="s">
        <v>6025</v>
      </c>
      <c r="AF2065" s="1">
        <v>46203</v>
      </c>
      <c r="AG2065" t="s">
        <v>6463</v>
      </c>
      <c r="AH2065" t="s">
        <v>6035</v>
      </c>
      <c r="AI2065" t="s">
        <v>6028</v>
      </c>
      <c r="AJ2065" t="s">
        <v>6925</v>
      </c>
      <c r="AK2065">
        <v>13000</v>
      </c>
      <c r="AL2065">
        <v>1682.2</v>
      </c>
      <c r="AM2065">
        <v>11317.8</v>
      </c>
      <c r="AN2065">
        <v>10500</v>
      </c>
      <c r="AO2065">
        <v>817.8</v>
      </c>
      <c r="AP2065">
        <v>7.2300000000000003E-2</v>
      </c>
    </row>
    <row r="2066" spans="1:42" hidden="1" x14ac:dyDescent="0.35">
      <c r="A2066" t="s">
        <v>2963</v>
      </c>
      <c r="B2066" s="1">
        <v>45458</v>
      </c>
      <c r="C2066" t="s">
        <v>329</v>
      </c>
      <c r="D2066" t="s">
        <v>216</v>
      </c>
      <c r="E2066">
        <v>1</v>
      </c>
      <c r="F2066" t="s">
        <v>24</v>
      </c>
      <c r="G2066" t="s">
        <v>71</v>
      </c>
      <c r="H2066" t="s">
        <v>17</v>
      </c>
      <c r="I2066" t="s">
        <v>26</v>
      </c>
      <c r="J2066" t="s">
        <v>34</v>
      </c>
      <c r="K2066">
        <v>2024</v>
      </c>
      <c r="L2066" t="s">
        <v>35</v>
      </c>
      <c r="M2066" t="s">
        <v>5999</v>
      </c>
      <c r="N2066" t="s">
        <v>5989</v>
      </c>
      <c r="O2066" t="s">
        <v>6000</v>
      </c>
      <c r="P2066" t="s">
        <v>6001</v>
      </c>
      <c r="Q2066" t="s">
        <v>6002</v>
      </c>
      <c r="R2066">
        <v>300</v>
      </c>
      <c r="S2066">
        <v>500</v>
      </c>
      <c r="T2066">
        <v>0.4</v>
      </c>
      <c r="U2066" t="s">
        <v>5940</v>
      </c>
      <c r="V2066">
        <v>3</v>
      </c>
      <c r="W2066" s="1">
        <v>45115</v>
      </c>
      <c r="X2066" t="s">
        <v>5894</v>
      </c>
      <c r="Y2066">
        <v>197</v>
      </c>
      <c r="Z2066">
        <v>100</v>
      </c>
      <c r="AA2066">
        <v>205</v>
      </c>
      <c r="AB2066">
        <v>66</v>
      </c>
      <c r="AC2066">
        <v>10</v>
      </c>
      <c r="AD2066">
        <v>19800</v>
      </c>
      <c r="AE2066" t="s">
        <v>6025</v>
      </c>
      <c r="AF2066" s="1">
        <v>46203</v>
      </c>
      <c r="AG2066" t="s">
        <v>6210</v>
      </c>
      <c r="AH2066" t="s">
        <v>6035</v>
      </c>
      <c r="AI2066" t="s">
        <v>6028</v>
      </c>
      <c r="AJ2066" t="s">
        <v>6924</v>
      </c>
      <c r="AK2066">
        <v>500</v>
      </c>
      <c r="AL2066">
        <v>35.4</v>
      </c>
      <c r="AM2066">
        <v>464.6</v>
      </c>
      <c r="AN2066">
        <v>300</v>
      </c>
      <c r="AO2066">
        <v>164.6</v>
      </c>
      <c r="AP2066">
        <v>0.3543</v>
      </c>
    </row>
    <row r="2067" spans="1:42" x14ac:dyDescent="0.35">
      <c r="A2067" t="s">
        <v>2964</v>
      </c>
      <c r="B2067" s="1">
        <v>45532</v>
      </c>
      <c r="C2067" t="s">
        <v>608</v>
      </c>
      <c r="D2067" t="s">
        <v>54</v>
      </c>
      <c r="E2067">
        <v>1</v>
      </c>
      <c r="F2067" t="s">
        <v>66</v>
      </c>
      <c r="G2067" t="s">
        <v>96</v>
      </c>
      <c r="H2067" t="s">
        <v>25</v>
      </c>
      <c r="I2067" t="s">
        <v>33</v>
      </c>
      <c r="J2067" t="s">
        <v>59</v>
      </c>
      <c r="K2067">
        <v>2024</v>
      </c>
      <c r="L2067" t="s">
        <v>60</v>
      </c>
      <c r="M2067" t="s">
        <v>5888</v>
      </c>
      <c r="N2067" t="s">
        <v>5889</v>
      </c>
      <c r="O2067" t="s">
        <v>5890</v>
      </c>
      <c r="P2067" t="s">
        <v>5891</v>
      </c>
      <c r="Q2067" t="s">
        <v>5892</v>
      </c>
      <c r="R2067">
        <v>52000</v>
      </c>
      <c r="S2067">
        <v>65000</v>
      </c>
      <c r="T2067">
        <v>0.2</v>
      </c>
      <c r="U2067" t="s">
        <v>5893</v>
      </c>
      <c r="V2067">
        <v>12</v>
      </c>
      <c r="W2067" s="1">
        <v>45506</v>
      </c>
      <c r="X2067" t="s">
        <v>5894</v>
      </c>
      <c r="Y2067">
        <v>302</v>
      </c>
      <c r="Z2067">
        <v>109</v>
      </c>
      <c r="AA2067">
        <v>415</v>
      </c>
      <c r="AB2067">
        <v>0</v>
      </c>
      <c r="AC2067">
        <v>10</v>
      </c>
      <c r="AD2067">
        <v>0</v>
      </c>
      <c r="AE2067" t="s">
        <v>6029</v>
      </c>
      <c r="AF2067" s="1">
        <v>46203</v>
      </c>
      <c r="AG2067" t="s">
        <v>6365</v>
      </c>
      <c r="AH2067" t="s">
        <v>6027</v>
      </c>
      <c r="AI2067" t="s">
        <v>6028</v>
      </c>
      <c r="AJ2067" t="s">
        <v>6925</v>
      </c>
      <c r="AK2067">
        <v>65000</v>
      </c>
      <c r="AL2067">
        <v>6480.5</v>
      </c>
      <c r="AM2067">
        <v>58519.5</v>
      </c>
      <c r="AN2067">
        <v>52000</v>
      </c>
      <c r="AO2067">
        <v>6519.5</v>
      </c>
      <c r="AP2067">
        <v>0.1114</v>
      </c>
    </row>
    <row r="2068" spans="1:42" x14ac:dyDescent="0.35">
      <c r="A2068" t="s">
        <v>2965</v>
      </c>
      <c r="B2068" s="1">
        <v>45643</v>
      </c>
      <c r="C2068" t="s">
        <v>784</v>
      </c>
      <c r="D2068" t="s">
        <v>54</v>
      </c>
      <c r="E2068">
        <v>4</v>
      </c>
      <c r="F2068" t="s">
        <v>48</v>
      </c>
      <c r="G2068" t="s">
        <v>71</v>
      </c>
      <c r="H2068" t="s">
        <v>25</v>
      </c>
      <c r="I2068" t="s">
        <v>33</v>
      </c>
      <c r="J2068" t="s">
        <v>155</v>
      </c>
      <c r="K2068">
        <v>2024</v>
      </c>
      <c r="L2068" t="s">
        <v>51</v>
      </c>
      <c r="M2068" t="s">
        <v>5888</v>
      </c>
      <c r="N2068" t="s">
        <v>5889</v>
      </c>
      <c r="O2068" t="s">
        <v>5890</v>
      </c>
      <c r="P2068" t="s">
        <v>5891</v>
      </c>
      <c r="Q2068" t="s">
        <v>5892</v>
      </c>
      <c r="R2068">
        <v>52000</v>
      </c>
      <c r="S2068">
        <v>65000</v>
      </c>
      <c r="T2068">
        <v>0.2</v>
      </c>
      <c r="U2068" t="s">
        <v>5893</v>
      </c>
      <c r="V2068">
        <v>12</v>
      </c>
      <c r="W2068" s="1">
        <v>45506</v>
      </c>
      <c r="X2068" t="s">
        <v>5894</v>
      </c>
      <c r="Y2068">
        <v>302</v>
      </c>
      <c r="Z2068">
        <v>109</v>
      </c>
      <c r="AA2068">
        <v>415</v>
      </c>
      <c r="AB2068">
        <v>0</v>
      </c>
      <c r="AC2068">
        <v>10</v>
      </c>
      <c r="AD2068">
        <v>0</v>
      </c>
      <c r="AE2068" t="s">
        <v>6029</v>
      </c>
      <c r="AF2068" s="1">
        <v>46203</v>
      </c>
      <c r="AG2068" t="s">
        <v>6208</v>
      </c>
      <c r="AH2068" t="s">
        <v>6035</v>
      </c>
      <c r="AI2068" t="s">
        <v>6028</v>
      </c>
      <c r="AJ2068" t="s">
        <v>6925</v>
      </c>
      <c r="AK2068">
        <v>260000</v>
      </c>
      <c r="AL2068">
        <v>24362</v>
      </c>
      <c r="AM2068">
        <v>235638</v>
      </c>
      <c r="AN2068">
        <v>208000</v>
      </c>
      <c r="AO2068">
        <v>27638</v>
      </c>
      <c r="AP2068">
        <v>0.1173</v>
      </c>
    </row>
    <row r="2069" spans="1:42" hidden="1" x14ac:dyDescent="0.35">
      <c r="A2069" t="s">
        <v>2966</v>
      </c>
      <c r="B2069" s="1">
        <v>45564</v>
      </c>
      <c r="C2069" t="s">
        <v>182</v>
      </c>
      <c r="D2069" t="s">
        <v>140</v>
      </c>
      <c r="E2069">
        <v>1</v>
      </c>
      <c r="F2069" t="s">
        <v>24</v>
      </c>
      <c r="G2069" t="s">
        <v>31</v>
      </c>
      <c r="H2069" t="s">
        <v>32</v>
      </c>
      <c r="I2069" t="s">
        <v>33</v>
      </c>
      <c r="J2069" t="s">
        <v>109</v>
      </c>
      <c r="K2069">
        <v>2024</v>
      </c>
      <c r="L2069" t="s">
        <v>60</v>
      </c>
      <c r="M2069" t="s">
        <v>5944</v>
      </c>
      <c r="N2069" t="s">
        <v>5931</v>
      </c>
      <c r="O2069" t="s">
        <v>5945</v>
      </c>
      <c r="P2069" t="s">
        <v>5946</v>
      </c>
      <c r="Q2069" t="s">
        <v>5947</v>
      </c>
      <c r="R2069">
        <v>6500</v>
      </c>
      <c r="S2069">
        <v>8500</v>
      </c>
      <c r="T2069">
        <v>0.23530000000000001</v>
      </c>
      <c r="U2069" t="s">
        <v>5940</v>
      </c>
      <c r="V2069">
        <v>6</v>
      </c>
      <c r="W2069" s="1">
        <v>44693</v>
      </c>
      <c r="X2069" t="s">
        <v>5894</v>
      </c>
      <c r="Y2069">
        <v>116</v>
      </c>
      <c r="Z2069">
        <v>117</v>
      </c>
      <c r="AA2069">
        <v>124</v>
      </c>
      <c r="AB2069">
        <v>67</v>
      </c>
      <c r="AC2069">
        <v>10</v>
      </c>
      <c r="AD2069">
        <v>435500</v>
      </c>
      <c r="AE2069" t="s">
        <v>6025</v>
      </c>
      <c r="AF2069" s="1">
        <v>46203</v>
      </c>
      <c r="AG2069" t="s">
        <v>6110</v>
      </c>
      <c r="AH2069" t="s">
        <v>6027</v>
      </c>
      <c r="AI2069" t="s">
        <v>6028</v>
      </c>
      <c r="AJ2069" t="s">
        <v>6925</v>
      </c>
      <c r="AK2069">
        <v>8500</v>
      </c>
      <c r="AL2069">
        <v>626.45000000000005</v>
      </c>
      <c r="AM2069">
        <v>7873.55</v>
      </c>
      <c r="AN2069">
        <v>6500</v>
      </c>
      <c r="AO2069">
        <v>1373.55</v>
      </c>
      <c r="AP2069">
        <v>0.17449999999999999</v>
      </c>
    </row>
    <row r="2070" spans="1:42" hidden="1" x14ac:dyDescent="0.35">
      <c r="A2070" t="s">
        <v>2967</v>
      </c>
      <c r="B2070" s="1">
        <v>45460</v>
      </c>
      <c r="C2070" t="s">
        <v>562</v>
      </c>
      <c r="D2070" t="s">
        <v>38</v>
      </c>
      <c r="E2070">
        <v>1</v>
      </c>
      <c r="F2070" t="s">
        <v>24</v>
      </c>
      <c r="G2070" t="s">
        <v>16</v>
      </c>
      <c r="H2070" t="s">
        <v>25</v>
      </c>
      <c r="I2070" t="s">
        <v>26</v>
      </c>
      <c r="J2070" t="s">
        <v>34</v>
      </c>
      <c r="K2070">
        <v>2024</v>
      </c>
      <c r="L2070" t="s">
        <v>35</v>
      </c>
      <c r="M2070" t="s">
        <v>5981</v>
      </c>
      <c r="N2070" t="s">
        <v>5974</v>
      </c>
      <c r="O2070" t="s">
        <v>5982</v>
      </c>
      <c r="P2070" t="s">
        <v>5983</v>
      </c>
      <c r="Q2070" t="s">
        <v>5984</v>
      </c>
      <c r="R2070">
        <v>3700</v>
      </c>
      <c r="S2070">
        <v>4800</v>
      </c>
      <c r="T2070">
        <v>0.22919999999999999</v>
      </c>
      <c r="U2070" t="s">
        <v>5920</v>
      </c>
      <c r="V2070">
        <v>24</v>
      </c>
      <c r="W2070" s="1">
        <v>45552</v>
      </c>
      <c r="X2070" t="s">
        <v>5894</v>
      </c>
      <c r="Y2070">
        <v>158</v>
      </c>
      <c r="Z2070">
        <v>108</v>
      </c>
      <c r="AA2070">
        <v>132</v>
      </c>
      <c r="AB2070">
        <v>61</v>
      </c>
      <c r="AC2070">
        <v>10</v>
      </c>
      <c r="AD2070">
        <v>225700</v>
      </c>
      <c r="AE2070" t="s">
        <v>6025</v>
      </c>
      <c r="AF2070" s="1">
        <v>46203</v>
      </c>
      <c r="AG2070" t="s">
        <v>6339</v>
      </c>
      <c r="AH2070" t="s">
        <v>6035</v>
      </c>
      <c r="AI2070" t="s">
        <v>6028</v>
      </c>
      <c r="AJ2070" t="s">
        <v>6924</v>
      </c>
      <c r="AK2070">
        <v>4800</v>
      </c>
      <c r="AL2070">
        <v>386.4</v>
      </c>
      <c r="AM2070">
        <v>4413.6000000000004</v>
      </c>
      <c r="AN2070">
        <v>3700</v>
      </c>
      <c r="AO2070">
        <v>713.6</v>
      </c>
      <c r="AP2070">
        <v>0.16170000000000001</v>
      </c>
    </row>
    <row r="2071" spans="1:42" hidden="1" x14ac:dyDescent="0.35">
      <c r="A2071" t="s">
        <v>2968</v>
      </c>
      <c r="B2071" s="1">
        <v>45461</v>
      </c>
      <c r="C2071" t="s">
        <v>1062</v>
      </c>
      <c r="D2071" t="s">
        <v>173</v>
      </c>
      <c r="E2071">
        <v>2</v>
      </c>
      <c r="F2071" t="s">
        <v>58</v>
      </c>
      <c r="G2071" t="s">
        <v>31</v>
      </c>
      <c r="H2071" t="s">
        <v>17</v>
      </c>
      <c r="I2071" t="s">
        <v>26</v>
      </c>
      <c r="J2071" t="s">
        <v>34</v>
      </c>
      <c r="K2071">
        <v>2024</v>
      </c>
      <c r="L2071" t="s">
        <v>35</v>
      </c>
      <c r="M2071" t="s">
        <v>5904</v>
      </c>
      <c r="N2071" t="s">
        <v>5889</v>
      </c>
      <c r="O2071" t="s">
        <v>5898</v>
      </c>
      <c r="P2071" t="s">
        <v>5899</v>
      </c>
      <c r="Q2071" t="s">
        <v>5905</v>
      </c>
      <c r="R2071">
        <v>12500</v>
      </c>
      <c r="S2071">
        <v>15500</v>
      </c>
      <c r="T2071">
        <v>0.19350000000000001</v>
      </c>
      <c r="U2071" t="s">
        <v>5901</v>
      </c>
      <c r="V2071">
        <v>12</v>
      </c>
      <c r="W2071" s="1">
        <v>45140</v>
      </c>
      <c r="X2071" t="s">
        <v>5894</v>
      </c>
      <c r="Y2071">
        <v>313</v>
      </c>
      <c r="Z2071">
        <v>58</v>
      </c>
      <c r="AA2071">
        <v>294</v>
      </c>
      <c r="AB2071">
        <v>65</v>
      </c>
      <c r="AC2071">
        <v>10</v>
      </c>
      <c r="AD2071">
        <v>812500</v>
      </c>
      <c r="AE2071" t="s">
        <v>6025</v>
      </c>
      <c r="AF2071" s="1">
        <v>46203</v>
      </c>
      <c r="AG2071" t="s">
        <v>6532</v>
      </c>
      <c r="AH2071" t="s">
        <v>6035</v>
      </c>
      <c r="AI2071" t="s">
        <v>6028</v>
      </c>
      <c r="AJ2071" t="s">
        <v>6924</v>
      </c>
      <c r="AK2071">
        <v>31000</v>
      </c>
      <c r="AL2071">
        <v>604.5</v>
      </c>
      <c r="AM2071">
        <v>30395.5</v>
      </c>
      <c r="AN2071">
        <v>25000</v>
      </c>
      <c r="AO2071">
        <v>5395.5</v>
      </c>
      <c r="AP2071">
        <v>0.17749999999999999</v>
      </c>
    </row>
    <row r="2072" spans="1:42" hidden="1" x14ac:dyDescent="0.35">
      <c r="A2072" t="s">
        <v>2969</v>
      </c>
      <c r="B2072" s="1">
        <v>45330</v>
      </c>
      <c r="C2072" t="s">
        <v>2153</v>
      </c>
      <c r="D2072" t="s">
        <v>87</v>
      </c>
      <c r="E2072">
        <v>1</v>
      </c>
      <c r="F2072" t="s">
        <v>48</v>
      </c>
      <c r="G2072" t="s">
        <v>67</v>
      </c>
      <c r="H2072" t="s">
        <v>17</v>
      </c>
      <c r="I2072" t="s">
        <v>26</v>
      </c>
      <c r="J2072" t="s">
        <v>19</v>
      </c>
      <c r="K2072">
        <v>2024</v>
      </c>
      <c r="L2072" t="s">
        <v>20</v>
      </c>
      <c r="M2072" t="s">
        <v>5924</v>
      </c>
      <c r="N2072" t="s">
        <v>5913</v>
      </c>
      <c r="O2072" t="s">
        <v>5917</v>
      </c>
      <c r="P2072" t="s">
        <v>5925</v>
      </c>
      <c r="Q2072" t="s">
        <v>5926</v>
      </c>
      <c r="R2072">
        <v>46000</v>
      </c>
      <c r="S2072">
        <v>56000</v>
      </c>
      <c r="T2072">
        <v>0.17860000000000001</v>
      </c>
      <c r="U2072" t="s">
        <v>5920</v>
      </c>
      <c r="V2072">
        <v>12</v>
      </c>
      <c r="W2072" s="1">
        <v>44847</v>
      </c>
      <c r="X2072" t="s">
        <v>5894</v>
      </c>
      <c r="Y2072">
        <v>224</v>
      </c>
      <c r="Z2072">
        <v>96</v>
      </c>
      <c r="AA2072">
        <v>304</v>
      </c>
      <c r="AB2072">
        <v>54</v>
      </c>
      <c r="AC2072">
        <v>10</v>
      </c>
      <c r="AD2072">
        <v>2484000</v>
      </c>
      <c r="AE2072" t="s">
        <v>6025</v>
      </c>
      <c r="AF2072" s="1">
        <v>46203</v>
      </c>
      <c r="AG2072" t="s">
        <v>6741</v>
      </c>
      <c r="AH2072" t="s">
        <v>6035</v>
      </c>
      <c r="AI2072" t="s">
        <v>6028</v>
      </c>
      <c r="AJ2072" t="s">
        <v>6924</v>
      </c>
      <c r="AK2072">
        <v>56000</v>
      </c>
      <c r="AL2072">
        <v>5482.4</v>
      </c>
      <c r="AM2072">
        <v>50517.599999999999</v>
      </c>
      <c r="AN2072">
        <v>46000</v>
      </c>
      <c r="AO2072">
        <v>4517.6000000000004</v>
      </c>
      <c r="AP2072">
        <v>8.9399999999999993E-2</v>
      </c>
    </row>
    <row r="2073" spans="1:42" hidden="1" x14ac:dyDescent="0.35">
      <c r="A2073" t="s">
        <v>2970</v>
      </c>
      <c r="B2073" s="1">
        <v>45310</v>
      </c>
      <c r="C2073" t="s">
        <v>2971</v>
      </c>
      <c r="D2073" t="s">
        <v>216</v>
      </c>
      <c r="E2073">
        <v>3</v>
      </c>
      <c r="F2073" t="s">
        <v>24</v>
      </c>
      <c r="G2073" t="s">
        <v>31</v>
      </c>
      <c r="H2073" t="s">
        <v>32</v>
      </c>
      <c r="I2073" t="s">
        <v>43</v>
      </c>
      <c r="J2073" t="s">
        <v>112</v>
      </c>
      <c r="K2073">
        <v>2024</v>
      </c>
      <c r="L2073" t="s">
        <v>20</v>
      </c>
      <c r="M2073" t="s">
        <v>5999</v>
      </c>
      <c r="N2073" t="s">
        <v>5989</v>
      </c>
      <c r="O2073" t="s">
        <v>6000</v>
      </c>
      <c r="P2073" t="s">
        <v>6001</v>
      </c>
      <c r="Q2073" t="s">
        <v>6002</v>
      </c>
      <c r="R2073">
        <v>300</v>
      </c>
      <c r="S2073">
        <v>500</v>
      </c>
      <c r="T2073">
        <v>0.4</v>
      </c>
      <c r="U2073" t="s">
        <v>5940</v>
      </c>
      <c r="V2073">
        <v>3</v>
      </c>
      <c r="W2073" s="1">
        <v>45115</v>
      </c>
      <c r="X2073" t="s">
        <v>5894</v>
      </c>
      <c r="Y2073">
        <v>197</v>
      </c>
      <c r="Z2073">
        <v>100</v>
      </c>
      <c r="AA2073">
        <v>205</v>
      </c>
      <c r="AB2073">
        <v>66</v>
      </c>
      <c r="AC2073">
        <v>10</v>
      </c>
      <c r="AD2073">
        <v>19800</v>
      </c>
      <c r="AE2073" t="s">
        <v>6025</v>
      </c>
      <c r="AF2073" s="1">
        <v>46203</v>
      </c>
      <c r="AG2073" t="s">
        <v>6774</v>
      </c>
      <c r="AH2073" t="s">
        <v>6027</v>
      </c>
      <c r="AI2073" t="s">
        <v>6028</v>
      </c>
      <c r="AJ2073" t="s">
        <v>6924</v>
      </c>
      <c r="AK2073">
        <v>1500</v>
      </c>
      <c r="AL2073">
        <v>3.3</v>
      </c>
      <c r="AM2073">
        <v>1496.7</v>
      </c>
      <c r="AN2073">
        <v>900</v>
      </c>
      <c r="AO2073">
        <v>596.70000000000005</v>
      </c>
      <c r="AP2073">
        <v>0.3987</v>
      </c>
    </row>
    <row r="2074" spans="1:42" hidden="1" x14ac:dyDescent="0.35">
      <c r="A2074" t="s">
        <v>2972</v>
      </c>
      <c r="B2074" s="1">
        <v>45647</v>
      </c>
      <c r="C2074" t="s">
        <v>1301</v>
      </c>
      <c r="D2074" t="s">
        <v>23</v>
      </c>
      <c r="E2074">
        <v>1</v>
      </c>
      <c r="F2074" t="s">
        <v>128</v>
      </c>
      <c r="G2074" t="s">
        <v>31</v>
      </c>
      <c r="H2074" t="s">
        <v>25</v>
      </c>
      <c r="I2074" t="s">
        <v>43</v>
      </c>
      <c r="J2074" t="s">
        <v>155</v>
      </c>
      <c r="K2074">
        <v>2024</v>
      </c>
      <c r="L2074" t="s">
        <v>51</v>
      </c>
      <c r="M2074" t="s">
        <v>5921</v>
      </c>
      <c r="N2074" t="s">
        <v>5913</v>
      </c>
      <c r="O2074" t="s">
        <v>5917</v>
      </c>
      <c r="P2074" t="s">
        <v>5922</v>
      </c>
      <c r="Q2074" t="s">
        <v>5923</v>
      </c>
      <c r="R2074">
        <v>57000</v>
      </c>
      <c r="S2074">
        <v>69000</v>
      </c>
      <c r="T2074">
        <v>0.1739</v>
      </c>
      <c r="U2074" t="s">
        <v>5920</v>
      </c>
      <c r="V2074">
        <v>12</v>
      </c>
      <c r="W2074" s="1">
        <v>44862</v>
      </c>
      <c r="X2074" t="s">
        <v>5894</v>
      </c>
      <c r="Y2074">
        <v>244</v>
      </c>
      <c r="Z2074">
        <v>55</v>
      </c>
      <c r="AA2074">
        <v>276</v>
      </c>
      <c r="AB2074">
        <v>9</v>
      </c>
      <c r="AC2074">
        <v>10</v>
      </c>
      <c r="AD2074">
        <v>513000</v>
      </c>
      <c r="AE2074" t="s">
        <v>6025</v>
      </c>
      <c r="AF2074" s="1">
        <v>46203</v>
      </c>
      <c r="AG2074" t="s">
        <v>6573</v>
      </c>
      <c r="AH2074" t="s">
        <v>6035</v>
      </c>
      <c r="AI2074" t="s">
        <v>6028</v>
      </c>
      <c r="AJ2074" t="s">
        <v>6925</v>
      </c>
      <c r="AK2074">
        <v>69000</v>
      </c>
      <c r="AL2074">
        <v>4747.2</v>
      </c>
      <c r="AM2074">
        <v>64252.800000000003</v>
      </c>
      <c r="AN2074">
        <v>57000</v>
      </c>
      <c r="AO2074">
        <v>7252.8</v>
      </c>
      <c r="AP2074">
        <v>0.1129</v>
      </c>
    </row>
    <row r="2075" spans="1:42" hidden="1" x14ac:dyDescent="0.35">
      <c r="A2075" t="s">
        <v>2973</v>
      </c>
      <c r="B2075" s="1">
        <v>45460</v>
      </c>
      <c r="C2075" t="s">
        <v>870</v>
      </c>
      <c r="D2075" t="s">
        <v>208</v>
      </c>
      <c r="E2075">
        <v>3</v>
      </c>
      <c r="F2075" t="s">
        <v>58</v>
      </c>
      <c r="G2075" t="s">
        <v>96</v>
      </c>
      <c r="H2075" t="s">
        <v>17</v>
      </c>
      <c r="I2075" t="s">
        <v>26</v>
      </c>
      <c r="J2075" t="s">
        <v>34</v>
      </c>
      <c r="K2075">
        <v>2024</v>
      </c>
      <c r="L2075" t="s">
        <v>35</v>
      </c>
      <c r="M2075" t="s">
        <v>5910</v>
      </c>
      <c r="N2075" t="s">
        <v>5889</v>
      </c>
      <c r="O2075" t="s">
        <v>5898</v>
      </c>
      <c r="P2075" t="s">
        <v>5907</v>
      </c>
      <c r="Q2075" t="s">
        <v>5911</v>
      </c>
      <c r="R2075">
        <v>10500</v>
      </c>
      <c r="S2075">
        <v>13000</v>
      </c>
      <c r="T2075">
        <v>0.1923</v>
      </c>
      <c r="U2075" t="s">
        <v>5909</v>
      </c>
      <c r="V2075">
        <v>12</v>
      </c>
      <c r="W2075" s="1">
        <v>45395</v>
      </c>
      <c r="X2075" t="s">
        <v>5894</v>
      </c>
      <c r="Y2075">
        <v>256</v>
      </c>
      <c r="Z2075">
        <v>119</v>
      </c>
      <c r="AA2075">
        <v>288</v>
      </c>
      <c r="AB2075">
        <v>32</v>
      </c>
      <c r="AC2075">
        <v>10</v>
      </c>
      <c r="AD2075">
        <v>336000</v>
      </c>
      <c r="AE2075" t="s">
        <v>6025</v>
      </c>
      <c r="AF2075" s="1">
        <v>46203</v>
      </c>
      <c r="AG2075" t="s">
        <v>6318</v>
      </c>
      <c r="AH2075" t="s">
        <v>6027</v>
      </c>
      <c r="AI2075" t="s">
        <v>6028</v>
      </c>
      <c r="AJ2075" t="s">
        <v>6924</v>
      </c>
      <c r="AK2075">
        <v>39000</v>
      </c>
      <c r="AL2075">
        <v>4543.5</v>
      </c>
      <c r="AM2075">
        <v>34456.5</v>
      </c>
      <c r="AN2075">
        <v>31500</v>
      </c>
      <c r="AO2075">
        <v>2956.5</v>
      </c>
      <c r="AP2075">
        <v>8.5800000000000001E-2</v>
      </c>
    </row>
    <row r="2076" spans="1:42" x14ac:dyDescent="0.35">
      <c r="A2076" t="s">
        <v>2974</v>
      </c>
      <c r="B2076" s="1">
        <v>45415</v>
      </c>
      <c r="C2076" t="s">
        <v>130</v>
      </c>
      <c r="D2076" t="s">
        <v>54</v>
      </c>
      <c r="E2076">
        <v>2</v>
      </c>
      <c r="F2076" t="s">
        <v>48</v>
      </c>
      <c r="G2076" t="s">
        <v>31</v>
      </c>
      <c r="H2076" t="s">
        <v>17</v>
      </c>
      <c r="I2076" t="s">
        <v>43</v>
      </c>
      <c r="J2076" t="s">
        <v>75</v>
      </c>
      <c r="K2076">
        <v>2024</v>
      </c>
      <c r="L2076" t="s">
        <v>35</v>
      </c>
      <c r="M2076" t="s">
        <v>5888</v>
      </c>
      <c r="N2076" t="s">
        <v>5889</v>
      </c>
      <c r="O2076" t="s">
        <v>5890</v>
      </c>
      <c r="P2076" t="s">
        <v>5891</v>
      </c>
      <c r="Q2076" t="s">
        <v>5892</v>
      </c>
      <c r="R2076">
        <v>52000</v>
      </c>
      <c r="S2076">
        <v>65000</v>
      </c>
      <c r="T2076">
        <v>0.2</v>
      </c>
      <c r="U2076" t="s">
        <v>5893</v>
      </c>
      <c r="V2076">
        <v>12</v>
      </c>
      <c r="W2076" s="1">
        <v>45506</v>
      </c>
      <c r="X2076" t="s">
        <v>5894</v>
      </c>
      <c r="Y2076">
        <v>302</v>
      </c>
      <c r="Z2076">
        <v>109</v>
      </c>
      <c r="AA2076">
        <v>415</v>
      </c>
      <c r="AB2076">
        <v>0</v>
      </c>
      <c r="AC2076">
        <v>10</v>
      </c>
      <c r="AD2076">
        <v>0</v>
      </c>
      <c r="AE2076" t="s">
        <v>6029</v>
      </c>
      <c r="AF2076" s="1">
        <v>46203</v>
      </c>
      <c r="AG2076" t="s">
        <v>6046</v>
      </c>
      <c r="AH2076" t="s">
        <v>6027</v>
      </c>
      <c r="AI2076" t="s">
        <v>6028</v>
      </c>
      <c r="AJ2076" t="s">
        <v>6924</v>
      </c>
      <c r="AK2076">
        <v>130000</v>
      </c>
      <c r="AL2076">
        <v>16913</v>
      </c>
      <c r="AM2076">
        <v>113087</v>
      </c>
      <c r="AN2076">
        <v>104000</v>
      </c>
      <c r="AO2076">
        <v>9087</v>
      </c>
      <c r="AP2076">
        <v>8.0399999999999999E-2</v>
      </c>
    </row>
    <row r="2077" spans="1:42" hidden="1" x14ac:dyDescent="0.35">
      <c r="A2077" t="s">
        <v>2975</v>
      </c>
      <c r="B2077" s="1">
        <v>45477</v>
      </c>
      <c r="C2077" t="s">
        <v>2976</v>
      </c>
      <c r="D2077" t="s">
        <v>105</v>
      </c>
      <c r="E2077">
        <v>1</v>
      </c>
      <c r="F2077" t="s">
        <v>30</v>
      </c>
      <c r="G2077" t="s">
        <v>16</v>
      </c>
      <c r="H2077" t="s">
        <v>17</v>
      </c>
      <c r="I2077" t="s">
        <v>18</v>
      </c>
      <c r="J2077" t="s">
        <v>97</v>
      </c>
      <c r="K2077">
        <v>2024</v>
      </c>
      <c r="L2077" t="s">
        <v>60</v>
      </c>
      <c r="M2077" t="s">
        <v>5916</v>
      </c>
      <c r="N2077" t="s">
        <v>5913</v>
      </c>
      <c r="O2077" t="s">
        <v>5917</v>
      </c>
      <c r="P2077" t="s">
        <v>5918</v>
      </c>
      <c r="Q2077" t="s">
        <v>5919</v>
      </c>
      <c r="R2077">
        <v>63000</v>
      </c>
      <c r="S2077">
        <v>76000</v>
      </c>
      <c r="T2077">
        <v>0.1711</v>
      </c>
      <c r="U2077" t="s">
        <v>5920</v>
      </c>
      <c r="V2077">
        <v>12</v>
      </c>
      <c r="W2077" s="1">
        <v>44617</v>
      </c>
      <c r="X2077" t="s">
        <v>5894</v>
      </c>
      <c r="Y2077">
        <v>252</v>
      </c>
      <c r="Z2077">
        <v>75</v>
      </c>
      <c r="AA2077">
        <v>289</v>
      </c>
      <c r="AB2077">
        <v>48</v>
      </c>
      <c r="AC2077">
        <v>10</v>
      </c>
      <c r="AD2077">
        <v>3024000</v>
      </c>
      <c r="AE2077" t="s">
        <v>6025</v>
      </c>
      <c r="AF2077" s="1">
        <v>46203</v>
      </c>
      <c r="AG2077" t="s">
        <v>6856</v>
      </c>
      <c r="AH2077" t="s">
        <v>6035</v>
      </c>
      <c r="AI2077" t="s">
        <v>6028</v>
      </c>
      <c r="AJ2077" t="s">
        <v>6925</v>
      </c>
      <c r="AK2077">
        <v>76000</v>
      </c>
      <c r="AL2077">
        <v>9773.6</v>
      </c>
      <c r="AM2077">
        <v>66226.399999999994</v>
      </c>
      <c r="AN2077">
        <v>63000</v>
      </c>
      <c r="AO2077">
        <v>3226.4</v>
      </c>
      <c r="AP2077">
        <v>4.87E-2</v>
      </c>
    </row>
    <row r="2078" spans="1:42" x14ac:dyDescent="0.35">
      <c r="A2078" t="s">
        <v>2977</v>
      </c>
      <c r="B2078" s="1">
        <v>45602</v>
      </c>
      <c r="C2078" t="s">
        <v>1957</v>
      </c>
      <c r="D2078" t="s">
        <v>195</v>
      </c>
      <c r="E2078">
        <v>1</v>
      </c>
      <c r="F2078" t="s">
        <v>30</v>
      </c>
      <c r="G2078" t="s">
        <v>31</v>
      </c>
      <c r="H2078" t="s">
        <v>17</v>
      </c>
      <c r="I2078" t="s">
        <v>26</v>
      </c>
      <c r="J2078" t="s">
        <v>50</v>
      </c>
      <c r="K2078">
        <v>2024</v>
      </c>
      <c r="L2078" t="s">
        <v>51</v>
      </c>
      <c r="M2078" t="s">
        <v>5912</v>
      </c>
      <c r="N2078" t="s">
        <v>5913</v>
      </c>
      <c r="O2078" t="s">
        <v>5914</v>
      </c>
      <c r="P2078" t="s">
        <v>5891</v>
      </c>
      <c r="Q2078" t="s">
        <v>5915</v>
      </c>
      <c r="R2078">
        <v>125000</v>
      </c>
      <c r="S2078">
        <v>148000</v>
      </c>
      <c r="T2078">
        <v>0.15540000000000001</v>
      </c>
      <c r="U2078" t="s">
        <v>5893</v>
      </c>
      <c r="V2078">
        <v>12</v>
      </c>
      <c r="W2078" s="1">
        <v>44787</v>
      </c>
      <c r="X2078" t="s">
        <v>5894</v>
      </c>
      <c r="Y2078">
        <v>168</v>
      </c>
      <c r="Z2078">
        <v>62</v>
      </c>
      <c r="AA2078">
        <v>271</v>
      </c>
      <c r="AB2078">
        <v>0</v>
      </c>
      <c r="AC2078">
        <v>10</v>
      </c>
      <c r="AD2078">
        <v>0</v>
      </c>
      <c r="AE2078" t="s">
        <v>6029</v>
      </c>
      <c r="AF2078" s="1">
        <v>46203</v>
      </c>
      <c r="AG2078" t="s">
        <v>6692</v>
      </c>
      <c r="AH2078" t="s">
        <v>6035</v>
      </c>
      <c r="AI2078" t="s">
        <v>6028</v>
      </c>
      <c r="AJ2078" t="s">
        <v>6925</v>
      </c>
      <c r="AK2078">
        <v>148000</v>
      </c>
      <c r="AL2078">
        <v>12432</v>
      </c>
      <c r="AM2078">
        <v>135568</v>
      </c>
      <c r="AN2078">
        <v>125000</v>
      </c>
      <c r="AO2078">
        <v>10568</v>
      </c>
      <c r="AP2078">
        <v>7.8E-2</v>
      </c>
    </row>
    <row r="2079" spans="1:42" hidden="1" x14ac:dyDescent="0.35">
      <c r="A2079" t="s">
        <v>2978</v>
      </c>
      <c r="B2079" s="1">
        <v>45527</v>
      </c>
      <c r="C2079" t="s">
        <v>2979</v>
      </c>
      <c r="D2079" t="s">
        <v>208</v>
      </c>
      <c r="E2079">
        <v>1</v>
      </c>
      <c r="F2079" t="s">
        <v>24</v>
      </c>
      <c r="G2079" t="s">
        <v>31</v>
      </c>
      <c r="H2079" t="s">
        <v>25</v>
      </c>
      <c r="I2079" t="s">
        <v>43</v>
      </c>
      <c r="J2079" t="s">
        <v>59</v>
      </c>
      <c r="K2079">
        <v>2024</v>
      </c>
      <c r="L2079" t="s">
        <v>60</v>
      </c>
      <c r="M2079" t="s">
        <v>5910</v>
      </c>
      <c r="N2079" t="s">
        <v>5889</v>
      </c>
      <c r="O2079" t="s">
        <v>5898</v>
      </c>
      <c r="P2079" t="s">
        <v>5907</v>
      </c>
      <c r="Q2079" t="s">
        <v>5911</v>
      </c>
      <c r="R2079">
        <v>10500</v>
      </c>
      <c r="S2079">
        <v>13000</v>
      </c>
      <c r="T2079">
        <v>0.1923</v>
      </c>
      <c r="U2079" t="s">
        <v>5909</v>
      </c>
      <c r="V2079">
        <v>12</v>
      </c>
      <c r="W2079" s="1">
        <v>45395</v>
      </c>
      <c r="X2079" t="s">
        <v>5894</v>
      </c>
      <c r="Y2079">
        <v>256</v>
      </c>
      <c r="Z2079">
        <v>119</v>
      </c>
      <c r="AA2079">
        <v>288</v>
      </c>
      <c r="AB2079">
        <v>32</v>
      </c>
      <c r="AC2079">
        <v>10</v>
      </c>
      <c r="AD2079">
        <v>336000</v>
      </c>
      <c r="AE2079" t="s">
        <v>6025</v>
      </c>
      <c r="AF2079" s="1">
        <v>46203</v>
      </c>
      <c r="AG2079" t="s">
        <v>6839</v>
      </c>
      <c r="AH2079" t="s">
        <v>6027</v>
      </c>
      <c r="AI2079" t="s">
        <v>6028</v>
      </c>
      <c r="AJ2079" t="s">
        <v>6925</v>
      </c>
      <c r="AK2079">
        <v>13000</v>
      </c>
      <c r="AL2079">
        <v>1909.7</v>
      </c>
      <c r="AM2079">
        <v>11090.3</v>
      </c>
      <c r="AN2079">
        <v>10500</v>
      </c>
      <c r="AO2079">
        <v>590.29999999999995</v>
      </c>
      <c r="AP2079">
        <v>5.3199999999999997E-2</v>
      </c>
    </row>
    <row r="2080" spans="1:42" hidden="1" x14ac:dyDescent="0.35">
      <c r="A2080" t="s">
        <v>2980</v>
      </c>
      <c r="B2080" s="1">
        <v>45454</v>
      </c>
      <c r="C2080" t="s">
        <v>1111</v>
      </c>
      <c r="D2080" t="s">
        <v>95</v>
      </c>
      <c r="E2080">
        <v>3</v>
      </c>
      <c r="F2080" t="s">
        <v>58</v>
      </c>
      <c r="G2080" t="s">
        <v>96</v>
      </c>
      <c r="H2080" t="s">
        <v>32</v>
      </c>
      <c r="I2080" t="s">
        <v>33</v>
      </c>
      <c r="J2080" t="s">
        <v>34</v>
      </c>
      <c r="K2080">
        <v>2024</v>
      </c>
      <c r="L2080" t="s">
        <v>35</v>
      </c>
      <c r="M2080" t="s">
        <v>5948</v>
      </c>
      <c r="N2080" t="s">
        <v>5949</v>
      </c>
      <c r="O2080" t="s">
        <v>5950</v>
      </c>
      <c r="P2080" t="s">
        <v>5951</v>
      </c>
      <c r="Q2080" t="s">
        <v>5952</v>
      </c>
      <c r="R2080">
        <v>2900</v>
      </c>
      <c r="S2080">
        <v>3800</v>
      </c>
      <c r="T2080">
        <v>0.23680000000000001</v>
      </c>
      <c r="U2080" t="s">
        <v>5940</v>
      </c>
      <c r="V2080">
        <v>12</v>
      </c>
      <c r="W2080" s="1">
        <v>45359</v>
      </c>
      <c r="X2080" t="s">
        <v>5894</v>
      </c>
      <c r="Y2080">
        <v>220</v>
      </c>
      <c r="Z2080">
        <v>49</v>
      </c>
      <c r="AA2080">
        <v>227</v>
      </c>
      <c r="AB2080">
        <v>23</v>
      </c>
      <c r="AC2080">
        <v>10</v>
      </c>
      <c r="AD2080">
        <v>66700</v>
      </c>
      <c r="AE2080" t="s">
        <v>6025</v>
      </c>
      <c r="AF2080" s="1">
        <v>46203</v>
      </c>
      <c r="AG2080" t="s">
        <v>6078</v>
      </c>
      <c r="AH2080" t="s">
        <v>6027</v>
      </c>
      <c r="AI2080" t="s">
        <v>6028</v>
      </c>
      <c r="AJ2080" t="s">
        <v>6924</v>
      </c>
      <c r="AK2080">
        <v>11400</v>
      </c>
      <c r="AL2080">
        <v>116.28</v>
      </c>
      <c r="AM2080">
        <v>11283.72</v>
      </c>
      <c r="AN2080">
        <v>8700</v>
      </c>
      <c r="AO2080">
        <v>2583.7199999999998</v>
      </c>
      <c r="AP2080">
        <v>0.22900000000000001</v>
      </c>
    </row>
    <row r="2081" spans="1:42" hidden="1" x14ac:dyDescent="0.35">
      <c r="A2081" t="s">
        <v>2981</v>
      </c>
      <c r="B2081" s="1">
        <v>45601</v>
      </c>
      <c r="C2081" t="s">
        <v>1857</v>
      </c>
      <c r="D2081" t="s">
        <v>87</v>
      </c>
      <c r="E2081">
        <v>2</v>
      </c>
      <c r="F2081" t="s">
        <v>30</v>
      </c>
      <c r="G2081" t="s">
        <v>16</v>
      </c>
      <c r="H2081" t="s">
        <v>32</v>
      </c>
      <c r="I2081" t="s">
        <v>43</v>
      </c>
      <c r="J2081" t="s">
        <v>50</v>
      </c>
      <c r="K2081">
        <v>2024</v>
      </c>
      <c r="L2081" t="s">
        <v>51</v>
      </c>
      <c r="M2081" t="s">
        <v>5924</v>
      </c>
      <c r="N2081" t="s">
        <v>5913</v>
      </c>
      <c r="O2081" t="s">
        <v>5917</v>
      </c>
      <c r="P2081" t="s">
        <v>5925</v>
      </c>
      <c r="Q2081" t="s">
        <v>5926</v>
      </c>
      <c r="R2081">
        <v>46000</v>
      </c>
      <c r="S2081">
        <v>56000</v>
      </c>
      <c r="T2081">
        <v>0.17860000000000001</v>
      </c>
      <c r="U2081" t="s">
        <v>5920</v>
      </c>
      <c r="V2081">
        <v>12</v>
      </c>
      <c r="W2081" s="1">
        <v>44847</v>
      </c>
      <c r="X2081" t="s">
        <v>5894</v>
      </c>
      <c r="Y2081">
        <v>224</v>
      </c>
      <c r="Z2081">
        <v>96</v>
      </c>
      <c r="AA2081">
        <v>304</v>
      </c>
      <c r="AB2081">
        <v>54</v>
      </c>
      <c r="AC2081">
        <v>10</v>
      </c>
      <c r="AD2081">
        <v>2484000</v>
      </c>
      <c r="AE2081" t="s">
        <v>6025</v>
      </c>
      <c r="AF2081" s="1">
        <v>46203</v>
      </c>
      <c r="AG2081" t="s">
        <v>6671</v>
      </c>
      <c r="AH2081" t="s">
        <v>6027</v>
      </c>
      <c r="AI2081" t="s">
        <v>6028</v>
      </c>
      <c r="AJ2081" t="s">
        <v>6925</v>
      </c>
      <c r="AK2081">
        <v>112000</v>
      </c>
      <c r="AL2081">
        <v>12208</v>
      </c>
      <c r="AM2081">
        <v>99792</v>
      </c>
      <c r="AN2081">
        <v>92000</v>
      </c>
      <c r="AO2081">
        <v>7792</v>
      </c>
      <c r="AP2081">
        <v>7.8100000000000003E-2</v>
      </c>
    </row>
    <row r="2082" spans="1:42" hidden="1" x14ac:dyDescent="0.35">
      <c r="A2082" t="s">
        <v>2982</v>
      </c>
      <c r="B2082" s="1">
        <v>45521</v>
      </c>
      <c r="C2082" t="s">
        <v>2835</v>
      </c>
      <c r="D2082" t="s">
        <v>183</v>
      </c>
      <c r="E2082">
        <v>1</v>
      </c>
      <c r="F2082" t="s">
        <v>24</v>
      </c>
      <c r="G2082" t="s">
        <v>16</v>
      </c>
      <c r="H2082" t="s">
        <v>32</v>
      </c>
      <c r="I2082" t="s">
        <v>26</v>
      </c>
      <c r="J2082" t="s">
        <v>59</v>
      </c>
      <c r="K2082">
        <v>2024</v>
      </c>
      <c r="L2082" t="s">
        <v>60</v>
      </c>
      <c r="M2082" t="s">
        <v>6010</v>
      </c>
      <c r="N2082" t="s">
        <v>5949</v>
      </c>
      <c r="O2082" t="s">
        <v>6011</v>
      </c>
      <c r="P2082" t="s">
        <v>6012</v>
      </c>
      <c r="Q2082" t="s">
        <v>6013</v>
      </c>
      <c r="R2082">
        <v>2700</v>
      </c>
      <c r="S2082">
        <v>3500</v>
      </c>
      <c r="T2082">
        <v>0.2286</v>
      </c>
      <c r="U2082" t="s">
        <v>5920</v>
      </c>
      <c r="V2082">
        <v>12</v>
      </c>
      <c r="W2082" s="1">
        <v>45369</v>
      </c>
      <c r="X2082" t="s">
        <v>5894</v>
      </c>
      <c r="Y2082">
        <v>71</v>
      </c>
      <c r="Z2082">
        <v>95</v>
      </c>
      <c r="AA2082">
        <v>147</v>
      </c>
      <c r="AB2082">
        <v>51</v>
      </c>
      <c r="AC2082">
        <v>10</v>
      </c>
      <c r="AD2082">
        <v>137700</v>
      </c>
      <c r="AE2082" t="s">
        <v>6025</v>
      </c>
      <c r="AF2082" s="1">
        <v>46203</v>
      </c>
      <c r="AG2082" t="s">
        <v>6852</v>
      </c>
      <c r="AH2082" t="s">
        <v>6035</v>
      </c>
      <c r="AI2082" t="s">
        <v>6028</v>
      </c>
      <c r="AJ2082" t="s">
        <v>6925</v>
      </c>
      <c r="AK2082">
        <v>3500</v>
      </c>
      <c r="AL2082">
        <v>461.65</v>
      </c>
      <c r="AM2082">
        <v>3038.35</v>
      </c>
      <c r="AN2082">
        <v>2700</v>
      </c>
      <c r="AO2082">
        <v>338.35</v>
      </c>
      <c r="AP2082">
        <v>0.1114</v>
      </c>
    </row>
    <row r="2083" spans="1:42" hidden="1" x14ac:dyDescent="0.35">
      <c r="A2083" t="s">
        <v>2983</v>
      </c>
      <c r="B2083" s="1">
        <v>45595</v>
      </c>
      <c r="C2083" t="s">
        <v>385</v>
      </c>
      <c r="D2083" t="s">
        <v>180</v>
      </c>
      <c r="E2083">
        <v>1</v>
      </c>
      <c r="F2083" t="s">
        <v>128</v>
      </c>
      <c r="G2083" t="s">
        <v>16</v>
      </c>
      <c r="H2083" t="s">
        <v>17</v>
      </c>
      <c r="I2083" t="s">
        <v>43</v>
      </c>
      <c r="J2083" t="s">
        <v>55</v>
      </c>
      <c r="K2083">
        <v>2024</v>
      </c>
      <c r="L2083" t="s">
        <v>51</v>
      </c>
      <c r="M2083" t="s">
        <v>5956</v>
      </c>
      <c r="N2083" t="s">
        <v>5949</v>
      </c>
      <c r="O2083" t="s">
        <v>5957</v>
      </c>
      <c r="P2083" t="s">
        <v>5958</v>
      </c>
      <c r="Q2083" t="s">
        <v>5959</v>
      </c>
      <c r="R2083">
        <v>3100</v>
      </c>
      <c r="S2083">
        <v>4200</v>
      </c>
      <c r="T2083">
        <v>0.26190000000000002</v>
      </c>
      <c r="U2083" t="s">
        <v>5909</v>
      </c>
      <c r="V2083">
        <v>12</v>
      </c>
      <c r="W2083" s="1">
        <v>45029</v>
      </c>
      <c r="X2083" t="s">
        <v>5894</v>
      </c>
      <c r="Y2083">
        <v>165</v>
      </c>
      <c r="Z2083">
        <v>119</v>
      </c>
      <c r="AA2083">
        <v>218</v>
      </c>
      <c r="AB2083">
        <v>22</v>
      </c>
      <c r="AC2083">
        <v>10</v>
      </c>
      <c r="AD2083">
        <v>68200</v>
      </c>
      <c r="AE2083" t="s">
        <v>6025</v>
      </c>
      <c r="AF2083" s="1">
        <v>46203</v>
      </c>
      <c r="AG2083" t="s">
        <v>6246</v>
      </c>
      <c r="AH2083" t="s">
        <v>6035</v>
      </c>
      <c r="AI2083" t="s">
        <v>6028</v>
      </c>
      <c r="AJ2083" t="s">
        <v>6925</v>
      </c>
      <c r="AK2083">
        <v>4200</v>
      </c>
      <c r="AL2083">
        <v>449.4</v>
      </c>
      <c r="AM2083">
        <v>3750.6</v>
      </c>
      <c r="AN2083">
        <v>3100</v>
      </c>
      <c r="AO2083">
        <v>650.6</v>
      </c>
      <c r="AP2083">
        <v>0.17349999999999999</v>
      </c>
    </row>
    <row r="2084" spans="1:42" x14ac:dyDescent="0.35">
      <c r="A2084" t="s">
        <v>2984</v>
      </c>
      <c r="B2084" s="1">
        <v>45396</v>
      </c>
      <c r="C2084" t="s">
        <v>863</v>
      </c>
      <c r="D2084" t="s">
        <v>54</v>
      </c>
      <c r="E2084">
        <v>1</v>
      </c>
      <c r="F2084" t="s">
        <v>48</v>
      </c>
      <c r="G2084" t="s">
        <v>16</v>
      </c>
      <c r="H2084" t="s">
        <v>32</v>
      </c>
      <c r="I2084" t="s">
        <v>26</v>
      </c>
      <c r="J2084" t="s">
        <v>44</v>
      </c>
      <c r="K2084">
        <v>2024</v>
      </c>
      <c r="L2084" t="s">
        <v>35</v>
      </c>
      <c r="M2084" t="s">
        <v>5888</v>
      </c>
      <c r="N2084" t="s">
        <v>5889</v>
      </c>
      <c r="O2084" t="s">
        <v>5890</v>
      </c>
      <c r="P2084" t="s">
        <v>5891</v>
      </c>
      <c r="Q2084" t="s">
        <v>5892</v>
      </c>
      <c r="R2084">
        <v>52000</v>
      </c>
      <c r="S2084">
        <v>65000</v>
      </c>
      <c r="T2084">
        <v>0.2</v>
      </c>
      <c r="U2084" t="s">
        <v>5893</v>
      </c>
      <c r="V2084">
        <v>12</v>
      </c>
      <c r="W2084" s="1">
        <v>45506</v>
      </c>
      <c r="X2084" t="s">
        <v>5894</v>
      </c>
      <c r="Y2084">
        <v>302</v>
      </c>
      <c r="Z2084">
        <v>109</v>
      </c>
      <c r="AA2084">
        <v>415</v>
      </c>
      <c r="AB2084">
        <v>0</v>
      </c>
      <c r="AC2084">
        <v>10</v>
      </c>
      <c r="AD2084">
        <v>0</v>
      </c>
      <c r="AE2084" t="s">
        <v>6029</v>
      </c>
      <c r="AF2084" s="1">
        <v>46203</v>
      </c>
      <c r="AG2084" t="s">
        <v>6083</v>
      </c>
      <c r="AH2084" t="s">
        <v>6027</v>
      </c>
      <c r="AI2084" t="s">
        <v>6028</v>
      </c>
      <c r="AJ2084" t="s">
        <v>6924</v>
      </c>
      <c r="AK2084">
        <v>65000</v>
      </c>
      <c r="AL2084">
        <v>6474</v>
      </c>
      <c r="AM2084">
        <v>58526</v>
      </c>
      <c r="AN2084">
        <v>52000</v>
      </c>
      <c r="AO2084">
        <v>6526</v>
      </c>
      <c r="AP2084">
        <v>0.1115</v>
      </c>
    </row>
    <row r="2085" spans="1:42" x14ac:dyDescent="0.35">
      <c r="A2085" t="s">
        <v>2985</v>
      </c>
      <c r="B2085" s="1">
        <v>45505</v>
      </c>
      <c r="C2085" t="s">
        <v>1985</v>
      </c>
      <c r="D2085" t="s">
        <v>42</v>
      </c>
      <c r="E2085">
        <v>2</v>
      </c>
      <c r="F2085" t="s">
        <v>24</v>
      </c>
      <c r="G2085" t="s">
        <v>67</v>
      </c>
      <c r="H2085" t="s">
        <v>32</v>
      </c>
      <c r="I2085" t="s">
        <v>33</v>
      </c>
      <c r="J2085" t="s">
        <v>59</v>
      </c>
      <c r="K2085">
        <v>2024</v>
      </c>
      <c r="L2085" t="s">
        <v>60</v>
      </c>
      <c r="M2085" t="s">
        <v>5897</v>
      </c>
      <c r="N2085" t="s">
        <v>5889</v>
      </c>
      <c r="O2085" t="s">
        <v>5898</v>
      </c>
      <c r="P2085" t="s">
        <v>5899</v>
      </c>
      <c r="Q2085" t="s">
        <v>5900</v>
      </c>
      <c r="R2085">
        <v>31000</v>
      </c>
      <c r="S2085">
        <v>38000</v>
      </c>
      <c r="T2085">
        <v>0.1842</v>
      </c>
      <c r="U2085" t="s">
        <v>5901</v>
      </c>
      <c r="V2085">
        <v>12</v>
      </c>
      <c r="W2085" s="1">
        <v>45246</v>
      </c>
      <c r="X2085" t="s">
        <v>5894</v>
      </c>
      <c r="Y2085">
        <v>278</v>
      </c>
      <c r="Z2085">
        <v>80</v>
      </c>
      <c r="AA2085">
        <v>346</v>
      </c>
      <c r="AB2085">
        <v>0</v>
      </c>
      <c r="AC2085">
        <v>10</v>
      </c>
      <c r="AD2085">
        <v>0</v>
      </c>
      <c r="AE2085" t="s">
        <v>6029</v>
      </c>
      <c r="AF2085" s="1">
        <v>46203</v>
      </c>
      <c r="AG2085" t="s">
        <v>6699</v>
      </c>
      <c r="AH2085" t="s">
        <v>6027</v>
      </c>
      <c r="AI2085" t="s">
        <v>6028</v>
      </c>
      <c r="AJ2085" t="s">
        <v>6925</v>
      </c>
      <c r="AK2085">
        <v>76000</v>
      </c>
      <c r="AL2085">
        <v>4712</v>
      </c>
      <c r="AM2085">
        <v>71288</v>
      </c>
      <c r="AN2085">
        <v>62000</v>
      </c>
      <c r="AO2085">
        <v>9288</v>
      </c>
      <c r="AP2085">
        <v>0.1303</v>
      </c>
    </row>
    <row r="2086" spans="1:42" hidden="1" x14ac:dyDescent="0.35">
      <c r="A2086" t="s">
        <v>2986</v>
      </c>
      <c r="B2086" s="1">
        <v>45398</v>
      </c>
      <c r="C2086" t="s">
        <v>947</v>
      </c>
      <c r="D2086" t="s">
        <v>70</v>
      </c>
      <c r="E2086">
        <v>1</v>
      </c>
      <c r="F2086" t="s">
        <v>30</v>
      </c>
      <c r="G2086" t="s">
        <v>16</v>
      </c>
      <c r="H2086" t="s">
        <v>32</v>
      </c>
      <c r="I2086" t="s">
        <v>43</v>
      </c>
      <c r="J2086" t="s">
        <v>44</v>
      </c>
      <c r="K2086">
        <v>2024</v>
      </c>
      <c r="L2086" t="s">
        <v>35</v>
      </c>
      <c r="M2086" t="s">
        <v>5970</v>
      </c>
      <c r="N2086" t="s">
        <v>5949</v>
      </c>
      <c r="O2086" t="s">
        <v>5971</v>
      </c>
      <c r="P2086" t="s">
        <v>5922</v>
      </c>
      <c r="Q2086" t="s">
        <v>5972</v>
      </c>
      <c r="R2086">
        <v>9500</v>
      </c>
      <c r="S2086">
        <v>12000</v>
      </c>
      <c r="T2086">
        <v>0.20830000000000001</v>
      </c>
      <c r="U2086" t="s">
        <v>5920</v>
      </c>
      <c r="V2086">
        <v>12</v>
      </c>
      <c r="W2086" s="1">
        <v>44840</v>
      </c>
      <c r="X2086" t="s">
        <v>5894</v>
      </c>
      <c r="Y2086">
        <v>160</v>
      </c>
      <c r="Z2086">
        <v>82</v>
      </c>
      <c r="AA2086">
        <v>171</v>
      </c>
      <c r="AB2086">
        <v>27</v>
      </c>
      <c r="AC2086">
        <v>10</v>
      </c>
      <c r="AD2086">
        <v>256500</v>
      </c>
      <c r="AE2086" t="s">
        <v>6025</v>
      </c>
      <c r="AF2086" s="1">
        <v>46203</v>
      </c>
      <c r="AG2086" t="s">
        <v>6495</v>
      </c>
      <c r="AH2086" t="s">
        <v>6035</v>
      </c>
      <c r="AI2086" t="s">
        <v>6028</v>
      </c>
      <c r="AJ2086" t="s">
        <v>6924</v>
      </c>
      <c r="AK2086">
        <v>12000</v>
      </c>
      <c r="AL2086">
        <v>264</v>
      </c>
      <c r="AM2086">
        <v>11736</v>
      </c>
      <c r="AN2086">
        <v>9500</v>
      </c>
      <c r="AO2086">
        <v>2236</v>
      </c>
      <c r="AP2086">
        <v>0.1905</v>
      </c>
    </row>
    <row r="2087" spans="1:42" hidden="1" x14ac:dyDescent="0.35">
      <c r="A2087" t="s">
        <v>2987</v>
      </c>
      <c r="B2087" s="1">
        <v>45438</v>
      </c>
      <c r="C2087" t="s">
        <v>417</v>
      </c>
      <c r="D2087" t="s">
        <v>29</v>
      </c>
      <c r="E2087">
        <v>1</v>
      </c>
      <c r="F2087" t="s">
        <v>48</v>
      </c>
      <c r="G2087" t="s">
        <v>71</v>
      </c>
      <c r="H2087" t="s">
        <v>17</v>
      </c>
      <c r="I2087" t="s">
        <v>26</v>
      </c>
      <c r="J2087" t="s">
        <v>75</v>
      </c>
      <c r="K2087">
        <v>2024</v>
      </c>
      <c r="L2087" t="s">
        <v>35</v>
      </c>
      <c r="M2087" t="s">
        <v>5985</v>
      </c>
      <c r="N2087" t="s">
        <v>5974</v>
      </c>
      <c r="O2087" t="s">
        <v>5986</v>
      </c>
      <c r="P2087" t="s">
        <v>5979</v>
      </c>
      <c r="Q2087" t="s">
        <v>5987</v>
      </c>
      <c r="R2087">
        <v>500</v>
      </c>
      <c r="S2087">
        <v>750</v>
      </c>
      <c r="T2087">
        <v>0.33329999999999999</v>
      </c>
      <c r="U2087" t="s">
        <v>5920</v>
      </c>
      <c r="V2087">
        <v>24</v>
      </c>
      <c r="W2087" s="1">
        <v>45007</v>
      </c>
      <c r="X2087" t="s">
        <v>5894</v>
      </c>
      <c r="Y2087">
        <v>294</v>
      </c>
      <c r="Z2087">
        <v>81</v>
      </c>
      <c r="AA2087">
        <v>264</v>
      </c>
      <c r="AB2087">
        <v>82</v>
      </c>
      <c r="AC2087">
        <v>10</v>
      </c>
      <c r="AD2087">
        <v>41000</v>
      </c>
      <c r="AE2087" t="s">
        <v>6025</v>
      </c>
      <c r="AF2087" s="1">
        <v>46203</v>
      </c>
      <c r="AG2087" t="s">
        <v>6261</v>
      </c>
      <c r="AH2087" t="s">
        <v>6027</v>
      </c>
      <c r="AI2087" t="s">
        <v>6028</v>
      </c>
      <c r="AJ2087" t="s">
        <v>6924</v>
      </c>
      <c r="AK2087">
        <v>750</v>
      </c>
      <c r="AL2087">
        <v>66.38</v>
      </c>
      <c r="AM2087">
        <v>683.62</v>
      </c>
      <c r="AN2087">
        <v>500</v>
      </c>
      <c r="AO2087">
        <v>183.62</v>
      </c>
      <c r="AP2087">
        <v>0.26860000000000001</v>
      </c>
    </row>
    <row r="2088" spans="1:42" hidden="1" x14ac:dyDescent="0.35">
      <c r="A2088" t="s">
        <v>2988</v>
      </c>
      <c r="B2088" s="1">
        <v>45358</v>
      </c>
      <c r="C2088" t="s">
        <v>2356</v>
      </c>
      <c r="D2088" t="s">
        <v>47</v>
      </c>
      <c r="E2088">
        <v>3</v>
      </c>
      <c r="F2088" t="s">
        <v>128</v>
      </c>
      <c r="G2088" t="s">
        <v>67</v>
      </c>
      <c r="H2088" t="s">
        <v>25</v>
      </c>
      <c r="I2088" t="s">
        <v>18</v>
      </c>
      <c r="J2088" t="s">
        <v>39</v>
      </c>
      <c r="K2088">
        <v>2024</v>
      </c>
      <c r="L2088" t="s">
        <v>20</v>
      </c>
      <c r="M2088" t="s">
        <v>5995</v>
      </c>
      <c r="N2088" t="s">
        <v>5989</v>
      </c>
      <c r="O2088" t="s">
        <v>5996</v>
      </c>
      <c r="P2088" t="s">
        <v>5997</v>
      </c>
      <c r="Q2088" t="s">
        <v>5998</v>
      </c>
      <c r="R2088">
        <v>280</v>
      </c>
      <c r="S2088">
        <v>450</v>
      </c>
      <c r="T2088">
        <v>0.37780000000000002</v>
      </c>
      <c r="U2088" t="s">
        <v>5909</v>
      </c>
      <c r="V2088">
        <v>6</v>
      </c>
      <c r="W2088" s="1">
        <v>45144</v>
      </c>
      <c r="X2088" t="s">
        <v>5894</v>
      </c>
      <c r="Y2088">
        <v>217</v>
      </c>
      <c r="Z2088">
        <v>86</v>
      </c>
      <c r="AA2088">
        <v>212</v>
      </c>
      <c r="AB2088">
        <v>73</v>
      </c>
      <c r="AC2088">
        <v>10</v>
      </c>
      <c r="AD2088">
        <v>20440</v>
      </c>
      <c r="AE2088" t="s">
        <v>6025</v>
      </c>
      <c r="AF2088" s="1">
        <v>46203</v>
      </c>
      <c r="AG2088" t="s">
        <v>6788</v>
      </c>
      <c r="AH2088" t="s">
        <v>6027</v>
      </c>
      <c r="AI2088" t="s">
        <v>6028</v>
      </c>
      <c r="AJ2088" t="s">
        <v>6924</v>
      </c>
      <c r="AK2088">
        <v>1350</v>
      </c>
      <c r="AL2088">
        <v>12.15</v>
      </c>
      <c r="AM2088">
        <v>1337.85</v>
      </c>
      <c r="AN2088">
        <v>840</v>
      </c>
      <c r="AO2088">
        <v>497.85</v>
      </c>
      <c r="AP2088">
        <v>0.37209999999999999</v>
      </c>
    </row>
    <row r="2089" spans="1:42" hidden="1" x14ac:dyDescent="0.35">
      <c r="A2089" t="s">
        <v>2989</v>
      </c>
      <c r="B2089" s="1">
        <v>45402</v>
      </c>
      <c r="C2089" t="s">
        <v>454</v>
      </c>
      <c r="D2089" t="s">
        <v>105</v>
      </c>
      <c r="E2089">
        <v>2</v>
      </c>
      <c r="F2089" t="s">
        <v>24</v>
      </c>
      <c r="G2089" t="s">
        <v>16</v>
      </c>
      <c r="H2089" t="s">
        <v>32</v>
      </c>
      <c r="I2089" t="s">
        <v>33</v>
      </c>
      <c r="J2089" t="s">
        <v>44</v>
      </c>
      <c r="K2089">
        <v>2024</v>
      </c>
      <c r="L2089" t="s">
        <v>35</v>
      </c>
      <c r="M2089" t="s">
        <v>5916</v>
      </c>
      <c r="N2089" t="s">
        <v>5913</v>
      </c>
      <c r="O2089" t="s">
        <v>5917</v>
      </c>
      <c r="P2089" t="s">
        <v>5918</v>
      </c>
      <c r="Q2089" t="s">
        <v>5919</v>
      </c>
      <c r="R2089">
        <v>63000</v>
      </c>
      <c r="S2089">
        <v>76000</v>
      </c>
      <c r="T2089">
        <v>0.1711</v>
      </c>
      <c r="U2089" t="s">
        <v>5920</v>
      </c>
      <c r="V2089">
        <v>12</v>
      </c>
      <c r="W2089" s="1">
        <v>44617</v>
      </c>
      <c r="X2089" t="s">
        <v>5894</v>
      </c>
      <c r="Y2089">
        <v>252</v>
      </c>
      <c r="Z2089">
        <v>75</v>
      </c>
      <c r="AA2089">
        <v>289</v>
      </c>
      <c r="AB2089">
        <v>48</v>
      </c>
      <c r="AC2089">
        <v>10</v>
      </c>
      <c r="AD2089">
        <v>3024000</v>
      </c>
      <c r="AE2089" t="s">
        <v>6025</v>
      </c>
      <c r="AF2089" s="1">
        <v>46203</v>
      </c>
      <c r="AG2089" t="s">
        <v>6284</v>
      </c>
      <c r="AH2089" t="s">
        <v>6027</v>
      </c>
      <c r="AI2089" t="s">
        <v>6028</v>
      </c>
      <c r="AJ2089" t="s">
        <v>6924</v>
      </c>
      <c r="AK2089">
        <v>152000</v>
      </c>
      <c r="AL2089">
        <v>11415.2</v>
      </c>
      <c r="AM2089">
        <v>140584.79999999999</v>
      </c>
      <c r="AN2089">
        <v>126000</v>
      </c>
      <c r="AO2089">
        <v>14584.8</v>
      </c>
      <c r="AP2089">
        <v>0.1037</v>
      </c>
    </row>
    <row r="2090" spans="1:42" hidden="1" x14ac:dyDescent="0.35">
      <c r="A2090" t="s">
        <v>2990</v>
      </c>
      <c r="B2090" s="1">
        <v>45462</v>
      </c>
      <c r="C2090" t="s">
        <v>2129</v>
      </c>
      <c r="D2090" t="s">
        <v>105</v>
      </c>
      <c r="E2090">
        <v>3</v>
      </c>
      <c r="F2090" t="s">
        <v>24</v>
      </c>
      <c r="G2090" t="s">
        <v>67</v>
      </c>
      <c r="H2090" t="s">
        <v>32</v>
      </c>
      <c r="I2090" t="s">
        <v>33</v>
      </c>
      <c r="J2090" t="s">
        <v>34</v>
      </c>
      <c r="K2090">
        <v>2024</v>
      </c>
      <c r="L2090" t="s">
        <v>35</v>
      </c>
      <c r="M2090" t="s">
        <v>5916</v>
      </c>
      <c r="N2090" t="s">
        <v>5913</v>
      </c>
      <c r="O2090" t="s">
        <v>5917</v>
      </c>
      <c r="P2090" t="s">
        <v>5918</v>
      </c>
      <c r="Q2090" t="s">
        <v>5919</v>
      </c>
      <c r="R2090">
        <v>63000</v>
      </c>
      <c r="S2090">
        <v>76000</v>
      </c>
      <c r="T2090">
        <v>0.1711</v>
      </c>
      <c r="U2090" t="s">
        <v>5920</v>
      </c>
      <c r="V2090">
        <v>12</v>
      </c>
      <c r="W2090" s="1">
        <v>44617</v>
      </c>
      <c r="X2090" t="s">
        <v>5894</v>
      </c>
      <c r="Y2090">
        <v>252</v>
      </c>
      <c r="Z2090">
        <v>75</v>
      </c>
      <c r="AA2090">
        <v>289</v>
      </c>
      <c r="AB2090">
        <v>48</v>
      </c>
      <c r="AC2090">
        <v>10</v>
      </c>
      <c r="AD2090">
        <v>3024000</v>
      </c>
      <c r="AE2090" t="s">
        <v>6025</v>
      </c>
      <c r="AF2090" s="1">
        <v>46203</v>
      </c>
      <c r="AG2090" t="s">
        <v>6729</v>
      </c>
      <c r="AH2090" t="s">
        <v>6027</v>
      </c>
      <c r="AI2090" t="s">
        <v>6028</v>
      </c>
      <c r="AJ2090" t="s">
        <v>6924</v>
      </c>
      <c r="AK2090">
        <v>228000</v>
      </c>
      <c r="AL2090">
        <v>2941.2</v>
      </c>
      <c r="AM2090">
        <v>225058.8</v>
      </c>
      <c r="AN2090">
        <v>189000</v>
      </c>
      <c r="AO2090">
        <v>36058.800000000003</v>
      </c>
      <c r="AP2090">
        <v>0.16020000000000001</v>
      </c>
    </row>
    <row r="2091" spans="1:42" hidden="1" x14ac:dyDescent="0.35">
      <c r="A2091" t="s">
        <v>2991</v>
      </c>
      <c r="B2091" s="1">
        <v>45612</v>
      </c>
      <c r="C2091" t="s">
        <v>132</v>
      </c>
      <c r="D2091" t="s">
        <v>105</v>
      </c>
      <c r="E2091">
        <v>2</v>
      </c>
      <c r="F2091" t="s">
        <v>24</v>
      </c>
      <c r="G2091" t="s">
        <v>16</v>
      </c>
      <c r="H2091" t="s">
        <v>32</v>
      </c>
      <c r="I2091" t="s">
        <v>18</v>
      </c>
      <c r="J2091" t="s">
        <v>50</v>
      </c>
      <c r="K2091">
        <v>2024</v>
      </c>
      <c r="L2091" t="s">
        <v>51</v>
      </c>
      <c r="M2091" t="s">
        <v>5916</v>
      </c>
      <c r="N2091" t="s">
        <v>5913</v>
      </c>
      <c r="O2091" t="s">
        <v>5917</v>
      </c>
      <c r="P2091" t="s">
        <v>5918</v>
      </c>
      <c r="Q2091" t="s">
        <v>5919</v>
      </c>
      <c r="R2091">
        <v>63000</v>
      </c>
      <c r="S2091">
        <v>76000</v>
      </c>
      <c r="T2091">
        <v>0.1711</v>
      </c>
      <c r="U2091" t="s">
        <v>5920</v>
      </c>
      <c r="V2091">
        <v>12</v>
      </c>
      <c r="W2091" s="1">
        <v>44617</v>
      </c>
      <c r="X2091" t="s">
        <v>5894</v>
      </c>
      <c r="Y2091">
        <v>252</v>
      </c>
      <c r="Z2091">
        <v>75</v>
      </c>
      <c r="AA2091">
        <v>289</v>
      </c>
      <c r="AB2091">
        <v>48</v>
      </c>
      <c r="AC2091">
        <v>10</v>
      </c>
      <c r="AD2091">
        <v>3024000</v>
      </c>
      <c r="AE2091" t="s">
        <v>6025</v>
      </c>
      <c r="AF2091" s="1">
        <v>46203</v>
      </c>
      <c r="AG2091" t="s">
        <v>6081</v>
      </c>
      <c r="AH2091" t="s">
        <v>6035</v>
      </c>
      <c r="AI2091" t="s">
        <v>6028</v>
      </c>
      <c r="AJ2091" t="s">
        <v>6925</v>
      </c>
      <c r="AK2091">
        <v>152000</v>
      </c>
      <c r="AL2091">
        <v>22283.200000000001</v>
      </c>
      <c r="AM2091">
        <v>129716.8</v>
      </c>
      <c r="AN2091">
        <v>126000</v>
      </c>
      <c r="AO2091">
        <v>3716.8</v>
      </c>
      <c r="AP2091">
        <v>2.87E-2</v>
      </c>
    </row>
    <row r="2092" spans="1:42" hidden="1" x14ac:dyDescent="0.35">
      <c r="A2092" t="s">
        <v>2992</v>
      </c>
      <c r="B2092" s="1">
        <v>45650</v>
      </c>
      <c r="C2092" t="s">
        <v>452</v>
      </c>
      <c r="D2092" t="s">
        <v>221</v>
      </c>
      <c r="E2092">
        <v>1</v>
      </c>
      <c r="F2092" t="s">
        <v>30</v>
      </c>
      <c r="G2092" t="s">
        <v>31</v>
      </c>
      <c r="H2092" t="s">
        <v>32</v>
      </c>
      <c r="I2092" t="s">
        <v>33</v>
      </c>
      <c r="J2092" t="s">
        <v>155</v>
      </c>
      <c r="K2092">
        <v>2024</v>
      </c>
      <c r="L2092" t="s">
        <v>51</v>
      </c>
      <c r="M2092" t="s">
        <v>5966</v>
      </c>
      <c r="N2092" t="s">
        <v>5967</v>
      </c>
      <c r="O2092" t="s">
        <v>5968</v>
      </c>
      <c r="P2092" t="s">
        <v>5899</v>
      </c>
      <c r="Q2092" t="s">
        <v>5969</v>
      </c>
      <c r="R2092">
        <v>11500</v>
      </c>
      <c r="S2092">
        <v>14500</v>
      </c>
      <c r="T2092">
        <v>0.2069</v>
      </c>
      <c r="U2092" t="s">
        <v>5901</v>
      </c>
      <c r="V2092">
        <v>12</v>
      </c>
      <c r="W2092" s="1">
        <v>44903</v>
      </c>
      <c r="X2092" t="s">
        <v>5894</v>
      </c>
      <c r="Y2092">
        <v>217</v>
      </c>
      <c r="Z2092">
        <v>53</v>
      </c>
      <c r="AA2092">
        <v>253</v>
      </c>
      <c r="AB2092">
        <v>61</v>
      </c>
      <c r="AC2092">
        <v>10</v>
      </c>
      <c r="AD2092">
        <v>701500</v>
      </c>
      <c r="AE2092" t="s">
        <v>6025</v>
      </c>
      <c r="AF2092" s="1">
        <v>46203</v>
      </c>
      <c r="AG2092" t="s">
        <v>6283</v>
      </c>
      <c r="AH2092" t="s">
        <v>6035</v>
      </c>
      <c r="AI2092" t="s">
        <v>6028</v>
      </c>
      <c r="AJ2092" t="s">
        <v>6925</v>
      </c>
      <c r="AK2092">
        <v>14500</v>
      </c>
      <c r="AL2092">
        <v>1751.6</v>
      </c>
      <c r="AM2092">
        <v>12748.4</v>
      </c>
      <c r="AN2092">
        <v>11500</v>
      </c>
      <c r="AO2092">
        <v>1248.4000000000001</v>
      </c>
      <c r="AP2092">
        <v>9.7900000000000001E-2</v>
      </c>
    </row>
    <row r="2093" spans="1:42" hidden="1" x14ac:dyDescent="0.35">
      <c r="A2093" t="s">
        <v>2993</v>
      </c>
      <c r="B2093" s="1">
        <v>45359</v>
      </c>
      <c r="C2093" t="s">
        <v>343</v>
      </c>
      <c r="D2093" t="s">
        <v>100</v>
      </c>
      <c r="E2093">
        <v>1</v>
      </c>
      <c r="F2093" t="s">
        <v>128</v>
      </c>
      <c r="G2093" t="s">
        <v>71</v>
      </c>
      <c r="H2093" t="s">
        <v>17</v>
      </c>
      <c r="I2093" t="s">
        <v>18</v>
      </c>
      <c r="J2093" t="s">
        <v>39</v>
      </c>
      <c r="K2093">
        <v>2024</v>
      </c>
      <c r="L2093" t="s">
        <v>20</v>
      </c>
      <c r="M2093" t="s">
        <v>5941</v>
      </c>
      <c r="N2093" t="s">
        <v>5931</v>
      </c>
      <c r="O2093" t="s">
        <v>5942</v>
      </c>
      <c r="P2093" t="s">
        <v>5938</v>
      </c>
      <c r="Q2093" t="s">
        <v>5943</v>
      </c>
      <c r="R2093">
        <v>9800</v>
      </c>
      <c r="S2093">
        <v>12500</v>
      </c>
      <c r="T2093">
        <v>0.216</v>
      </c>
      <c r="U2093" t="s">
        <v>5940</v>
      </c>
      <c r="V2093">
        <v>6</v>
      </c>
      <c r="W2093" s="1">
        <v>45383</v>
      </c>
      <c r="X2093" t="s">
        <v>5894</v>
      </c>
      <c r="Y2093">
        <v>102</v>
      </c>
      <c r="Z2093">
        <v>94</v>
      </c>
      <c r="AA2093">
        <v>142</v>
      </c>
      <c r="AB2093">
        <v>76</v>
      </c>
      <c r="AC2093">
        <v>10</v>
      </c>
      <c r="AD2093">
        <v>744800</v>
      </c>
      <c r="AE2093" t="s">
        <v>6025</v>
      </c>
      <c r="AF2093" s="1">
        <v>46203</v>
      </c>
      <c r="AG2093" t="s">
        <v>6221</v>
      </c>
      <c r="AH2093" t="s">
        <v>6035</v>
      </c>
      <c r="AI2093" t="s">
        <v>6028</v>
      </c>
      <c r="AJ2093" t="s">
        <v>6924</v>
      </c>
      <c r="AK2093">
        <v>12500</v>
      </c>
      <c r="AL2093">
        <v>45</v>
      </c>
      <c r="AM2093">
        <v>12455</v>
      </c>
      <c r="AN2093">
        <v>9800</v>
      </c>
      <c r="AO2093">
        <v>2655</v>
      </c>
      <c r="AP2093">
        <v>0.2132</v>
      </c>
    </row>
    <row r="2094" spans="1:42" hidden="1" x14ac:dyDescent="0.35">
      <c r="A2094" t="s">
        <v>2994</v>
      </c>
      <c r="B2094" s="1">
        <v>45369</v>
      </c>
      <c r="C2094" t="s">
        <v>2995</v>
      </c>
      <c r="D2094" t="s">
        <v>87</v>
      </c>
      <c r="E2094">
        <v>2</v>
      </c>
      <c r="F2094" t="s">
        <v>58</v>
      </c>
      <c r="G2094" t="s">
        <v>31</v>
      </c>
      <c r="H2094" t="s">
        <v>32</v>
      </c>
      <c r="I2094" t="s">
        <v>43</v>
      </c>
      <c r="J2094" t="s">
        <v>39</v>
      </c>
      <c r="K2094">
        <v>2024</v>
      </c>
      <c r="L2094" t="s">
        <v>20</v>
      </c>
      <c r="M2094" t="s">
        <v>5924</v>
      </c>
      <c r="N2094" t="s">
        <v>5913</v>
      </c>
      <c r="O2094" t="s">
        <v>5917</v>
      </c>
      <c r="P2094" t="s">
        <v>5925</v>
      </c>
      <c r="Q2094" t="s">
        <v>5926</v>
      </c>
      <c r="R2094">
        <v>46000</v>
      </c>
      <c r="S2094">
        <v>56000</v>
      </c>
      <c r="T2094">
        <v>0.17860000000000001</v>
      </c>
      <c r="U2094" t="s">
        <v>5920</v>
      </c>
      <c r="V2094">
        <v>12</v>
      </c>
      <c r="W2094" s="1">
        <v>44847</v>
      </c>
      <c r="X2094" t="s">
        <v>5894</v>
      </c>
      <c r="Y2094">
        <v>224</v>
      </c>
      <c r="Z2094">
        <v>96</v>
      </c>
      <c r="AA2094">
        <v>304</v>
      </c>
      <c r="AB2094">
        <v>54</v>
      </c>
      <c r="AC2094">
        <v>10</v>
      </c>
      <c r="AD2094">
        <v>2484000</v>
      </c>
      <c r="AE2094" t="s">
        <v>6025</v>
      </c>
      <c r="AF2094" s="1">
        <v>46203</v>
      </c>
      <c r="AG2094" t="s">
        <v>6818</v>
      </c>
      <c r="AH2094" t="s">
        <v>6035</v>
      </c>
      <c r="AI2094" t="s">
        <v>6028</v>
      </c>
      <c r="AJ2094" t="s">
        <v>6924</v>
      </c>
      <c r="AK2094">
        <v>112000</v>
      </c>
      <c r="AL2094">
        <v>8982.4</v>
      </c>
      <c r="AM2094">
        <v>103017.60000000001</v>
      </c>
      <c r="AN2094">
        <v>92000</v>
      </c>
      <c r="AO2094">
        <v>11017.6</v>
      </c>
      <c r="AP2094">
        <v>0.1069</v>
      </c>
    </row>
    <row r="2095" spans="1:42" hidden="1" x14ac:dyDescent="0.35">
      <c r="A2095" t="s">
        <v>2996</v>
      </c>
      <c r="B2095" s="1">
        <v>45500</v>
      </c>
      <c r="C2095" t="s">
        <v>1584</v>
      </c>
      <c r="D2095" t="s">
        <v>208</v>
      </c>
      <c r="E2095">
        <v>1</v>
      </c>
      <c r="F2095" t="s">
        <v>24</v>
      </c>
      <c r="G2095" t="s">
        <v>31</v>
      </c>
      <c r="H2095" t="s">
        <v>32</v>
      </c>
      <c r="I2095" t="s">
        <v>33</v>
      </c>
      <c r="J2095" t="s">
        <v>97</v>
      </c>
      <c r="K2095">
        <v>2024</v>
      </c>
      <c r="L2095" t="s">
        <v>60</v>
      </c>
      <c r="M2095" t="s">
        <v>5910</v>
      </c>
      <c r="N2095" t="s">
        <v>5889</v>
      </c>
      <c r="O2095" t="s">
        <v>5898</v>
      </c>
      <c r="P2095" t="s">
        <v>5907</v>
      </c>
      <c r="Q2095" t="s">
        <v>5911</v>
      </c>
      <c r="R2095">
        <v>10500</v>
      </c>
      <c r="S2095">
        <v>13000</v>
      </c>
      <c r="T2095">
        <v>0.1923</v>
      </c>
      <c r="U2095" t="s">
        <v>5909</v>
      </c>
      <c r="V2095">
        <v>12</v>
      </c>
      <c r="W2095" s="1">
        <v>45395</v>
      </c>
      <c r="X2095" t="s">
        <v>5894</v>
      </c>
      <c r="Y2095">
        <v>256</v>
      </c>
      <c r="Z2095">
        <v>119</v>
      </c>
      <c r="AA2095">
        <v>288</v>
      </c>
      <c r="AB2095">
        <v>32</v>
      </c>
      <c r="AC2095">
        <v>10</v>
      </c>
      <c r="AD2095">
        <v>336000</v>
      </c>
      <c r="AE2095" t="s">
        <v>6025</v>
      </c>
      <c r="AF2095" s="1">
        <v>46203</v>
      </c>
      <c r="AG2095" t="s">
        <v>6594</v>
      </c>
      <c r="AH2095" t="s">
        <v>6027</v>
      </c>
      <c r="AI2095" t="s">
        <v>6028</v>
      </c>
      <c r="AJ2095" t="s">
        <v>6925</v>
      </c>
      <c r="AK2095">
        <v>13000</v>
      </c>
      <c r="AL2095">
        <v>1661.4</v>
      </c>
      <c r="AM2095">
        <v>11338.6</v>
      </c>
      <c r="AN2095">
        <v>10500</v>
      </c>
      <c r="AO2095">
        <v>838.6</v>
      </c>
      <c r="AP2095">
        <v>7.3999999999999996E-2</v>
      </c>
    </row>
    <row r="2096" spans="1:42" hidden="1" x14ac:dyDescent="0.35">
      <c r="A2096" t="s">
        <v>2997</v>
      </c>
      <c r="B2096" s="1">
        <v>45612</v>
      </c>
      <c r="C2096" t="s">
        <v>2673</v>
      </c>
      <c r="D2096" t="s">
        <v>208</v>
      </c>
      <c r="E2096">
        <v>1</v>
      </c>
      <c r="F2096" t="s">
        <v>128</v>
      </c>
      <c r="G2096" t="s">
        <v>67</v>
      </c>
      <c r="H2096" t="s">
        <v>32</v>
      </c>
      <c r="I2096" t="s">
        <v>33</v>
      </c>
      <c r="J2096" t="s">
        <v>50</v>
      </c>
      <c r="K2096">
        <v>2024</v>
      </c>
      <c r="L2096" t="s">
        <v>51</v>
      </c>
      <c r="M2096" t="s">
        <v>5910</v>
      </c>
      <c r="N2096" t="s">
        <v>5889</v>
      </c>
      <c r="O2096" t="s">
        <v>5898</v>
      </c>
      <c r="P2096" t="s">
        <v>5907</v>
      </c>
      <c r="Q2096" t="s">
        <v>5911</v>
      </c>
      <c r="R2096">
        <v>10500</v>
      </c>
      <c r="S2096">
        <v>13000</v>
      </c>
      <c r="T2096">
        <v>0.1923</v>
      </c>
      <c r="U2096" t="s">
        <v>5909</v>
      </c>
      <c r="V2096">
        <v>12</v>
      </c>
      <c r="W2096" s="1">
        <v>45395</v>
      </c>
      <c r="X2096" t="s">
        <v>5894</v>
      </c>
      <c r="Y2096">
        <v>256</v>
      </c>
      <c r="Z2096">
        <v>119</v>
      </c>
      <c r="AA2096">
        <v>288</v>
      </c>
      <c r="AB2096">
        <v>32</v>
      </c>
      <c r="AC2096">
        <v>10</v>
      </c>
      <c r="AD2096">
        <v>336000</v>
      </c>
      <c r="AE2096" t="s">
        <v>6025</v>
      </c>
      <c r="AF2096" s="1">
        <v>46203</v>
      </c>
      <c r="AG2096" t="s">
        <v>6833</v>
      </c>
      <c r="AH2096" t="s">
        <v>6027</v>
      </c>
      <c r="AI2096" t="s">
        <v>6028</v>
      </c>
      <c r="AJ2096" t="s">
        <v>6925</v>
      </c>
      <c r="AK2096">
        <v>13000</v>
      </c>
      <c r="AL2096">
        <v>1158.3</v>
      </c>
      <c r="AM2096">
        <v>11841.7</v>
      </c>
      <c r="AN2096">
        <v>10500</v>
      </c>
      <c r="AO2096">
        <v>1341.7</v>
      </c>
      <c r="AP2096">
        <v>0.1133</v>
      </c>
    </row>
    <row r="2097" spans="1:42" hidden="1" x14ac:dyDescent="0.35">
      <c r="A2097" t="s">
        <v>2998</v>
      </c>
      <c r="B2097" s="1">
        <v>45327</v>
      </c>
      <c r="C2097" t="s">
        <v>1855</v>
      </c>
      <c r="D2097" t="s">
        <v>92</v>
      </c>
      <c r="E2097">
        <v>1</v>
      </c>
      <c r="F2097" t="s">
        <v>24</v>
      </c>
      <c r="G2097" t="s">
        <v>16</v>
      </c>
      <c r="H2097" t="s">
        <v>17</v>
      </c>
      <c r="I2097" t="s">
        <v>26</v>
      </c>
      <c r="J2097" t="s">
        <v>19</v>
      </c>
      <c r="K2097">
        <v>2024</v>
      </c>
      <c r="L2097" t="s">
        <v>20</v>
      </c>
      <c r="M2097" t="s">
        <v>5973</v>
      </c>
      <c r="N2097" t="s">
        <v>5974</v>
      </c>
      <c r="O2097" t="s">
        <v>5975</v>
      </c>
      <c r="P2097" t="s">
        <v>5899</v>
      </c>
      <c r="Q2097" t="s">
        <v>5976</v>
      </c>
      <c r="R2097">
        <v>7600</v>
      </c>
      <c r="S2097">
        <v>9800</v>
      </c>
      <c r="T2097">
        <v>0.22450000000000001</v>
      </c>
      <c r="U2097" t="s">
        <v>5901</v>
      </c>
      <c r="V2097">
        <v>36</v>
      </c>
      <c r="W2097" s="1">
        <v>45281</v>
      </c>
      <c r="X2097" t="s">
        <v>5894</v>
      </c>
      <c r="Y2097">
        <v>214</v>
      </c>
      <c r="Z2097">
        <v>101</v>
      </c>
      <c r="AA2097">
        <v>188</v>
      </c>
      <c r="AB2097">
        <v>51</v>
      </c>
      <c r="AC2097">
        <v>10</v>
      </c>
      <c r="AD2097">
        <v>387600</v>
      </c>
      <c r="AE2097" t="s">
        <v>6025</v>
      </c>
      <c r="AF2097" s="1">
        <v>46203</v>
      </c>
      <c r="AG2097" t="s">
        <v>6670</v>
      </c>
      <c r="AH2097" t="s">
        <v>6027</v>
      </c>
      <c r="AI2097" t="s">
        <v>6028</v>
      </c>
      <c r="AJ2097" t="s">
        <v>6924</v>
      </c>
      <c r="AK2097">
        <v>9800</v>
      </c>
      <c r="AL2097">
        <v>403.76</v>
      </c>
      <c r="AM2097">
        <v>9396.24</v>
      </c>
      <c r="AN2097">
        <v>7600</v>
      </c>
      <c r="AO2097">
        <v>1796.24</v>
      </c>
      <c r="AP2097">
        <v>0.19120000000000001</v>
      </c>
    </row>
    <row r="2098" spans="1:42" hidden="1" x14ac:dyDescent="0.35">
      <c r="A2098" t="s">
        <v>2999</v>
      </c>
      <c r="B2098" s="1">
        <v>45592</v>
      </c>
      <c r="C2098" t="s">
        <v>2377</v>
      </c>
      <c r="D2098" t="s">
        <v>200</v>
      </c>
      <c r="E2098">
        <v>3</v>
      </c>
      <c r="F2098" t="s">
        <v>58</v>
      </c>
      <c r="G2098" t="s">
        <v>31</v>
      </c>
      <c r="H2098" t="s">
        <v>17</v>
      </c>
      <c r="I2098" t="s">
        <v>18</v>
      </c>
      <c r="J2098" t="s">
        <v>55</v>
      </c>
      <c r="K2098">
        <v>2024</v>
      </c>
      <c r="L2098" t="s">
        <v>51</v>
      </c>
      <c r="M2098" t="s">
        <v>5960</v>
      </c>
      <c r="N2098" t="s">
        <v>5949</v>
      </c>
      <c r="O2098" t="s">
        <v>5961</v>
      </c>
      <c r="P2098" t="s">
        <v>5951</v>
      </c>
      <c r="Q2098" t="s">
        <v>5962</v>
      </c>
      <c r="R2098">
        <v>2100</v>
      </c>
      <c r="S2098">
        <v>2800</v>
      </c>
      <c r="T2098">
        <v>0.25</v>
      </c>
      <c r="U2098" t="s">
        <v>5940</v>
      </c>
      <c r="V2098">
        <v>12</v>
      </c>
      <c r="W2098" s="1">
        <v>45378</v>
      </c>
      <c r="X2098" t="s">
        <v>5894</v>
      </c>
      <c r="Y2098">
        <v>198</v>
      </c>
      <c r="Z2098">
        <v>79</v>
      </c>
      <c r="AA2098">
        <v>243</v>
      </c>
      <c r="AB2098">
        <v>87</v>
      </c>
      <c r="AC2098">
        <v>10</v>
      </c>
      <c r="AD2098">
        <v>182700</v>
      </c>
      <c r="AE2098" t="s">
        <v>6025</v>
      </c>
      <c r="AF2098" s="1">
        <v>46203</v>
      </c>
      <c r="AG2098" t="s">
        <v>6793</v>
      </c>
      <c r="AH2098" t="s">
        <v>6027</v>
      </c>
      <c r="AI2098" t="s">
        <v>6028</v>
      </c>
      <c r="AJ2098" t="s">
        <v>6925</v>
      </c>
      <c r="AK2098">
        <v>8400</v>
      </c>
      <c r="AL2098">
        <v>519.12</v>
      </c>
      <c r="AM2098">
        <v>7880.88</v>
      </c>
      <c r="AN2098">
        <v>6300</v>
      </c>
      <c r="AO2098">
        <v>1580.88</v>
      </c>
      <c r="AP2098">
        <v>0.2006</v>
      </c>
    </row>
    <row r="2099" spans="1:42" hidden="1" x14ac:dyDescent="0.35">
      <c r="A2099" t="s">
        <v>3000</v>
      </c>
      <c r="B2099" s="1">
        <v>45482</v>
      </c>
      <c r="C2099" t="s">
        <v>225</v>
      </c>
      <c r="D2099" t="s">
        <v>183</v>
      </c>
      <c r="E2099">
        <v>1</v>
      </c>
      <c r="F2099" t="s">
        <v>48</v>
      </c>
      <c r="G2099" t="s">
        <v>31</v>
      </c>
      <c r="H2099" t="s">
        <v>32</v>
      </c>
      <c r="I2099" t="s">
        <v>18</v>
      </c>
      <c r="J2099" t="s">
        <v>97</v>
      </c>
      <c r="K2099">
        <v>2024</v>
      </c>
      <c r="L2099" t="s">
        <v>60</v>
      </c>
      <c r="M2099" t="s">
        <v>6010</v>
      </c>
      <c r="N2099" t="s">
        <v>5949</v>
      </c>
      <c r="O2099" t="s">
        <v>6011</v>
      </c>
      <c r="P2099" t="s">
        <v>6012</v>
      </c>
      <c r="Q2099" t="s">
        <v>6013</v>
      </c>
      <c r="R2099">
        <v>2700</v>
      </c>
      <c r="S2099">
        <v>3500</v>
      </c>
      <c r="T2099">
        <v>0.2286</v>
      </c>
      <c r="U2099" t="s">
        <v>5920</v>
      </c>
      <c r="V2099">
        <v>12</v>
      </c>
      <c r="W2099" s="1">
        <v>45369</v>
      </c>
      <c r="X2099" t="s">
        <v>5894</v>
      </c>
      <c r="Y2099">
        <v>71</v>
      </c>
      <c r="Z2099">
        <v>95</v>
      </c>
      <c r="AA2099">
        <v>147</v>
      </c>
      <c r="AB2099">
        <v>51</v>
      </c>
      <c r="AC2099">
        <v>10</v>
      </c>
      <c r="AD2099">
        <v>137700</v>
      </c>
      <c r="AE2099" t="s">
        <v>6025</v>
      </c>
      <c r="AF2099" s="1">
        <v>46203</v>
      </c>
      <c r="AG2099" t="s">
        <v>6135</v>
      </c>
      <c r="AH2099" t="s">
        <v>6035</v>
      </c>
      <c r="AI2099" t="s">
        <v>6028</v>
      </c>
      <c r="AJ2099" t="s">
        <v>6925</v>
      </c>
      <c r="AK2099">
        <v>3500</v>
      </c>
      <c r="AL2099">
        <v>284.55</v>
      </c>
      <c r="AM2099">
        <v>3215.45</v>
      </c>
      <c r="AN2099">
        <v>2700</v>
      </c>
      <c r="AO2099">
        <v>515.45000000000005</v>
      </c>
      <c r="AP2099">
        <v>0.1603</v>
      </c>
    </row>
    <row r="2100" spans="1:42" x14ac:dyDescent="0.35">
      <c r="A2100" t="s">
        <v>3001</v>
      </c>
      <c r="B2100" s="1">
        <v>45341</v>
      </c>
      <c r="C2100" t="s">
        <v>102</v>
      </c>
      <c r="D2100" t="s">
        <v>54</v>
      </c>
      <c r="E2100">
        <v>1</v>
      </c>
      <c r="F2100" t="s">
        <v>24</v>
      </c>
      <c r="G2100" t="s">
        <v>31</v>
      </c>
      <c r="H2100" t="s">
        <v>17</v>
      </c>
      <c r="I2100" t="s">
        <v>33</v>
      </c>
      <c r="J2100" t="s">
        <v>19</v>
      </c>
      <c r="K2100">
        <v>2024</v>
      </c>
      <c r="L2100" t="s">
        <v>20</v>
      </c>
      <c r="M2100" t="s">
        <v>5888</v>
      </c>
      <c r="N2100" t="s">
        <v>5889</v>
      </c>
      <c r="O2100" t="s">
        <v>5890</v>
      </c>
      <c r="P2100" t="s">
        <v>5891</v>
      </c>
      <c r="Q2100" t="s">
        <v>5892</v>
      </c>
      <c r="R2100">
        <v>52000</v>
      </c>
      <c r="S2100">
        <v>65000</v>
      </c>
      <c r="T2100">
        <v>0.2</v>
      </c>
      <c r="U2100" t="s">
        <v>5893</v>
      </c>
      <c r="V2100">
        <v>12</v>
      </c>
      <c r="W2100" s="1">
        <v>45506</v>
      </c>
      <c r="X2100" t="s">
        <v>5894</v>
      </c>
      <c r="Y2100">
        <v>302</v>
      </c>
      <c r="Z2100">
        <v>109</v>
      </c>
      <c r="AA2100">
        <v>415</v>
      </c>
      <c r="AB2100">
        <v>0</v>
      </c>
      <c r="AC2100">
        <v>10</v>
      </c>
      <c r="AD2100">
        <v>0</v>
      </c>
      <c r="AE2100" t="s">
        <v>6029</v>
      </c>
      <c r="AF2100" s="1">
        <v>46203</v>
      </c>
      <c r="AG2100" t="s">
        <v>6036</v>
      </c>
      <c r="AH2100" t="s">
        <v>6035</v>
      </c>
      <c r="AI2100" t="s">
        <v>6028</v>
      </c>
      <c r="AJ2100" t="s">
        <v>6924</v>
      </c>
      <c r="AK2100">
        <v>65000</v>
      </c>
      <c r="AL2100">
        <v>4049.5</v>
      </c>
      <c r="AM2100">
        <v>60950.5</v>
      </c>
      <c r="AN2100">
        <v>52000</v>
      </c>
      <c r="AO2100">
        <v>8950.5</v>
      </c>
      <c r="AP2100">
        <v>0.14680000000000001</v>
      </c>
    </row>
    <row r="2101" spans="1:42" hidden="1" x14ac:dyDescent="0.35">
      <c r="A2101" t="s">
        <v>3002</v>
      </c>
      <c r="B2101" s="1">
        <v>45621</v>
      </c>
      <c r="C2101" t="s">
        <v>445</v>
      </c>
      <c r="D2101" t="s">
        <v>82</v>
      </c>
      <c r="E2101">
        <v>2</v>
      </c>
      <c r="F2101" t="s">
        <v>128</v>
      </c>
      <c r="G2101" t="s">
        <v>71</v>
      </c>
      <c r="H2101" t="s">
        <v>17</v>
      </c>
      <c r="I2101" t="s">
        <v>43</v>
      </c>
      <c r="J2101" t="s">
        <v>50</v>
      </c>
      <c r="K2101">
        <v>2024</v>
      </c>
      <c r="L2101" t="s">
        <v>51</v>
      </c>
      <c r="M2101" t="s">
        <v>5895</v>
      </c>
      <c r="N2101" t="s">
        <v>5889</v>
      </c>
      <c r="O2101" t="s">
        <v>5890</v>
      </c>
      <c r="P2101" t="s">
        <v>5891</v>
      </c>
      <c r="Q2101" t="s">
        <v>5896</v>
      </c>
      <c r="R2101">
        <v>78000</v>
      </c>
      <c r="S2101">
        <v>95000</v>
      </c>
      <c r="T2101">
        <v>0.1789</v>
      </c>
      <c r="U2101" t="s">
        <v>5893</v>
      </c>
      <c r="V2101">
        <v>12</v>
      </c>
      <c r="W2101" s="1">
        <v>45187</v>
      </c>
      <c r="X2101" t="s">
        <v>5894</v>
      </c>
      <c r="Y2101">
        <v>351</v>
      </c>
      <c r="Z2101">
        <v>112</v>
      </c>
      <c r="AA2101">
        <v>335</v>
      </c>
      <c r="AB2101">
        <v>32</v>
      </c>
      <c r="AC2101">
        <v>10</v>
      </c>
      <c r="AD2101">
        <v>2496000</v>
      </c>
      <c r="AE2101" t="s">
        <v>6025</v>
      </c>
      <c r="AF2101" s="1">
        <v>46203</v>
      </c>
      <c r="AG2101" t="s">
        <v>6279</v>
      </c>
      <c r="AH2101" t="s">
        <v>6035</v>
      </c>
      <c r="AI2101" t="s">
        <v>6028</v>
      </c>
      <c r="AJ2101" t="s">
        <v>6925</v>
      </c>
      <c r="AK2101">
        <v>190000</v>
      </c>
      <c r="AL2101">
        <v>16758</v>
      </c>
      <c r="AM2101">
        <v>173242</v>
      </c>
      <c r="AN2101">
        <v>156000</v>
      </c>
      <c r="AO2101">
        <v>17242</v>
      </c>
      <c r="AP2101">
        <v>9.9500000000000005E-2</v>
      </c>
    </row>
    <row r="2102" spans="1:42" hidden="1" x14ac:dyDescent="0.35">
      <c r="A2102" t="s">
        <v>3003</v>
      </c>
      <c r="B2102" s="1">
        <v>45535</v>
      </c>
      <c r="C2102" t="s">
        <v>3004</v>
      </c>
      <c r="D2102" t="s">
        <v>105</v>
      </c>
      <c r="E2102">
        <v>2</v>
      </c>
      <c r="F2102" t="s">
        <v>24</v>
      </c>
      <c r="G2102" t="s">
        <v>31</v>
      </c>
      <c r="H2102" t="s">
        <v>32</v>
      </c>
      <c r="I2102" t="s">
        <v>33</v>
      </c>
      <c r="J2102" t="s">
        <v>59</v>
      </c>
      <c r="K2102">
        <v>2024</v>
      </c>
      <c r="L2102" t="s">
        <v>60</v>
      </c>
      <c r="M2102" t="s">
        <v>5916</v>
      </c>
      <c r="N2102" t="s">
        <v>5913</v>
      </c>
      <c r="O2102" t="s">
        <v>5917</v>
      </c>
      <c r="P2102" t="s">
        <v>5918</v>
      </c>
      <c r="Q2102" t="s">
        <v>5919</v>
      </c>
      <c r="R2102">
        <v>63000</v>
      </c>
      <c r="S2102">
        <v>76000</v>
      </c>
      <c r="T2102">
        <v>0.1711</v>
      </c>
      <c r="U2102" t="s">
        <v>5920</v>
      </c>
      <c r="V2102">
        <v>12</v>
      </c>
      <c r="W2102" s="1">
        <v>44617</v>
      </c>
      <c r="X2102" t="s">
        <v>5894</v>
      </c>
      <c r="Y2102">
        <v>252</v>
      </c>
      <c r="Z2102">
        <v>75</v>
      </c>
      <c r="AA2102">
        <v>289</v>
      </c>
      <c r="AB2102">
        <v>48</v>
      </c>
      <c r="AC2102">
        <v>10</v>
      </c>
      <c r="AD2102">
        <v>3024000</v>
      </c>
      <c r="AE2102" t="s">
        <v>6025</v>
      </c>
      <c r="AF2102" s="1">
        <v>46203</v>
      </c>
      <c r="AG2102" t="s">
        <v>6821</v>
      </c>
      <c r="AH2102" t="s">
        <v>6027</v>
      </c>
      <c r="AI2102" t="s">
        <v>6028</v>
      </c>
      <c r="AJ2102" t="s">
        <v>6925</v>
      </c>
      <c r="AK2102">
        <v>152000</v>
      </c>
      <c r="AL2102">
        <v>19653.599999999999</v>
      </c>
      <c r="AM2102">
        <v>132346.4</v>
      </c>
      <c r="AN2102">
        <v>126000</v>
      </c>
      <c r="AO2102">
        <v>6346.4</v>
      </c>
      <c r="AP2102">
        <v>4.8000000000000001E-2</v>
      </c>
    </row>
    <row r="2103" spans="1:42" x14ac:dyDescent="0.35">
      <c r="A2103" t="s">
        <v>3005</v>
      </c>
      <c r="B2103" s="1">
        <v>45339</v>
      </c>
      <c r="C2103" t="s">
        <v>1321</v>
      </c>
      <c r="D2103" t="s">
        <v>42</v>
      </c>
      <c r="E2103">
        <v>2</v>
      </c>
      <c r="F2103" t="s">
        <v>24</v>
      </c>
      <c r="G2103" t="s">
        <v>71</v>
      </c>
      <c r="H2103" t="s">
        <v>32</v>
      </c>
      <c r="I2103" t="s">
        <v>18</v>
      </c>
      <c r="J2103" t="s">
        <v>19</v>
      </c>
      <c r="K2103">
        <v>2024</v>
      </c>
      <c r="L2103" t="s">
        <v>20</v>
      </c>
      <c r="M2103" t="s">
        <v>5897</v>
      </c>
      <c r="N2103" t="s">
        <v>5889</v>
      </c>
      <c r="O2103" t="s">
        <v>5898</v>
      </c>
      <c r="P2103" t="s">
        <v>5899</v>
      </c>
      <c r="Q2103" t="s">
        <v>5900</v>
      </c>
      <c r="R2103">
        <v>31000</v>
      </c>
      <c r="S2103">
        <v>38000</v>
      </c>
      <c r="T2103">
        <v>0.1842</v>
      </c>
      <c r="U2103" t="s">
        <v>5901</v>
      </c>
      <c r="V2103">
        <v>12</v>
      </c>
      <c r="W2103" s="1">
        <v>45246</v>
      </c>
      <c r="X2103" t="s">
        <v>5894</v>
      </c>
      <c r="Y2103">
        <v>278</v>
      </c>
      <c r="Z2103">
        <v>80</v>
      </c>
      <c r="AA2103">
        <v>346</v>
      </c>
      <c r="AB2103">
        <v>0</v>
      </c>
      <c r="AC2103">
        <v>10</v>
      </c>
      <c r="AD2103">
        <v>0</v>
      </c>
      <c r="AE2103" t="s">
        <v>6029</v>
      </c>
      <c r="AF2103" s="1">
        <v>46203</v>
      </c>
      <c r="AG2103" t="s">
        <v>6274</v>
      </c>
      <c r="AH2103" t="s">
        <v>6027</v>
      </c>
      <c r="AI2103" t="s">
        <v>6028</v>
      </c>
      <c r="AJ2103" t="s">
        <v>6924</v>
      </c>
      <c r="AK2103">
        <v>76000</v>
      </c>
      <c r="AL2103">
        <v>1664.4</v>
      </c>
      <c r="AM2103">
        <v>74335.600000000006</v>
      </c>
      <c r="AN2103">
        <v>62000</v>
      </c>
      <c r="AO2103">
        <v>12335.6</v>
      </c>
      <c r="AP2103">
        <v>0.16589999999999999</v>
      </c>
    </row>
    <row r="2104" spans="1:42" hidden="1" x14ac:dyDescent="0.35">
      <c r="A2104" t="s">
        <v>3006</v>
      </c>
      <c r="B2104" s="1">
        <v>45606</v>
      </c>
      <c r="C2104" t="s">
        <v>1614</v>
      </c>
      <c r="D2104" t="s">
        <v>29</v>
      </c>
      <c r="E2104">
        <v>2</v>
      </c>
      <c r="F2104" t="s">
        <v>15</v>
      </c>
      <c r="G2104" t="s">
        <v>71</v>
      </c>
      <c r="H2104" t="s">
        <v>32</v>
      </c>
      <c r="I2104" t="s">
        <v>26</v>
      </c>
      <c r="J2104" t="s">
        <v>50</v>
      </c>
      <c r="K2104">
        <v>2024</v>
      </c>
      <c r="L2104" t="s">
        <v>51</v>
      </c>
      <c r="M2104" t="s">
        <v>5985</v>
      </c>
      <c r="N2104" t="s">
        <v>5974</v>
      </c>
      <c r="O2104" t="s">
        <v>5986</v>
      </c>
      <c r="P2104" t="s">
        <v>5979</v>
      </c>
      <c r="Q2104" t="s">
        <v>5987</v>
      </c>
      <c r="R2104">
        <v>500</v>
      </c>
      <c r="S2104">
        <v>750</v>
      </c>
      <c r="T2104">
        <v>0.33329999999999999</v>
      </c>
      <c r="U2104" t="s">
        <v>5920</v>
      </c>
      <c r="V2104">
        <v>24</v>
      </c>
      <c r="W2104" s="1">
        <v>45007</v>
      </c>
      <c r="X2104" t="s">
        <v>5894</v>
      </c>
      <c r="Y2104">
        <v>294</v>
      </c>
      <c r="Z2104">
        <v>81</v>
      </c>
      <c r="AA2104">
        <v>264</v>
      </c>
      <c r="AB2104">
        <v>82</v>
      </c>
      <c r="AC2104">
        <v>10</v>
      </c>
      <c r="AD2104">
        <v>41000</v>
      </c>
      <c r="AE2104" t="s">
        <v>6025</v>
      </c>
      <c r="AF2104" s="1">
        <v>46203</v>
      </c>
      <c r="AG2104" t="s">
        <v>6602</v>
      </c>
      <c r="AH2104" t="s">
        <v>6035</v>
      </c>
      <c r="AI2104" t="s">
        <v>6028</v>
      </c>
      <c r="AJ2104" t="s">
        <v>6925</v>
      </c>
      <c r="AK2104">
        <v>1500</v>
      </c>
      <c r="AL2104">
        <v>136.35</v>
      </c>
      <c r="AM2104">
        <v>1363.65</v>
      </c>
      <c r="AN2104">
        <v>1000</v>
      </c>
      <c r="AO2104">
        <v>363.65</v>
      </c>
      <c r="AP2104">
        <v>0.26669999999999999</v>
      </c>
    </row>
    <row r="2105" spans="1:42" hidden="1" x14ac:dyDescent="0.35">
      <c r="A2105" t="s">
        <v>3007</v>
      </c>
      <c r="B2105" s="1">
        <v>45353</v>
      </c>
      <c r="C2105" t="s">
        <v>3008</v>
      </c>
      <c r="D2105" t="s">
        <v>115</v>
      </c>
      <c r="E2105">
        <v>3</v>
      </c>
      <c r="F2105" t="s">
        <v>48</v>
      </c>
      <c r="G2105" t="s">
        <v>96</v>
      </c>
      <c r="H2105" t="s">
        <v>25</v>
      </c>
      <c r="I2105" t="s">
        <v>33</v>
      </c>
      <c r="J2105" t="s">
        <v>39</v>
      </c>
      <c r="K2105">
        <v>2024</v>
      </c>
      <c r="L2105" t="s">
        <v>20</v>
      </c>
      <c r="M2105" t="s">
        <v>5988</v>
      </c>
      <c r="N2105" t="s">
        <v>5989</v>
      </c>
      <c r="O2105" t="s">
        <v>5990</v>
      </c>
      <c r="P2105" t="s">
        <v>5907</v>
      </c>
      <c r="Q2105" t="s">
        <v>5991</v>
      </c>
      <c r="R2105">
        <v>1600</v>
      </c>
      <c r="S2105">
        <v>2200</v>
      </c>
      <c r="T2105">
        <v>0.2727</v>
      </c>
      <c r="U2105" t="s">
        <v>5909</v>
      </c>
      <c r="V2105">
        <v>6</v>
      </c>
      <c r="W2105" s="1">
        <v>45040</v>
      </c>
      <c r="X2105" t="s">
        <v>5894</v>
      </c>
      <c r="Y2105">
        <v>84</v>
      </c>
      <c r="Z2105">
        <v>117</v>
      </c>
      <c r="AA2105">
        <v>174</v>
      </c>
      <c r="AB2105">
        <v>47</v>
      </c>
      <c r="AC2105">
        <v>10</v>
      </c>
      <c r="AD2105">
        <v>75200</v>
      </c>
      <c r="AE2105" t="s">
        <v>6025</v>
      </c>
      <c r="AF2105" s="1">
        <v>46203</v>
      </c>
      <c r="AG2105" t="s">
        <v>6736</v>
      </c>
      <c r="AH2105" t="s">
        <v>6035</v>
      </c>
      <c r="AI2105" t="s">
        <v>6028</v>
      </c>
      <c r="AJ2105" t="s">
        <v>6924</v>
      </c>
      <c r="AK2105">
        <v>6600</v>
      </c>
      <c r="AL2105">
        <v>375.54</v>
      </c>
      <c r="AM2105">
        <v>6224.46</v>
      </c>
      <c r="AN2105">
        <v>4800</v>
      </c>
      <c r="AO2105">
        <v>1424.46</v>
      </c>
      <c r="AP2105">
        <v>0.2288</v>
      </c>
    </row>
    <row r="2106" spans="1:42" hidden="1" x14ac:dyDescent="0.35">
      <c r="A2106" t="s">
        <v>3009</v>
      </c>
      <c r="B2106" s="1">
        <v>45309</v>
      </c>
      <c r="C2106" t="s">
        <v>433</v>
      </c>
      <c r="D2106" t="s">
        <v>140</v>
      </c>
      <c r="E2106">
        <v>5</v>
      </c>
      <c r="F2106" t="s">
        <v>48</v>
      </c>
      <c r="G2106" t="s">
        <v>31</v>
      </c>
      <c r="H2106" t="s">
        <v>17</v>
      </c>
      <c r="I2106" t="s">
        <v>18</v>
      </c>
      <c r="J2106" t="s">
        <v>112</v>
      </c>
      <c r="K2106">
        <v>2024</v>
      </c>
      <c r="L2106" t="s">
        <v>20</v>
      </c>
      <c r="M2106" t="s">
        <v>5944</v>
      </c>
      <c r="N2106" t="s">
        <v>5931</v>
      </c>
      <c r="O2106" t="s">
        <v>5945</v>
      </c>
      <c r="P2106" t="s">
        <v>5946</v>
      </c>
      <c r="Q2106" t="s">
        <v>5947</v>
      </c>
      <c r="R2106">
        <v>6500</v>
      </c>
      <c r="S2106">
        <v>8500</v>
      </c>
      <c r="T2106">
        <v>0.23530000000000001</v>
      </c>
      <c r="U2106" t="s">
        <v>5940</v>
      </c>
      <c r="V2106">
        <v>6</v>
      </c>
      <c r="W2106" s="1">
        <v>44693</v>
      </c>
      <c r="X2106" t="s">
        <v>5894</v>
      </c>
      <c r="Y2106">
        <v>116</v>
      </c>
      <c r="Z2106">
        <v>117</v>
      </c>
      <c r="AA2106">
        <v>124</v>
      </c>
      <c r="AB2106">
        <v>67</v>
      </c>
      <c r="AC2106">
        <v>10</v>
      </c>
      <c r="AD2106">
        <v>435500</v>
      </c>
      <c r="AE2106" t="s">
        <v>6025</v>
      </c>
      <c r="AF2106" s="1">
        <v>46203</v>
      </c>
      <c r="AG2106" t="s">
        <v>6271</v>
      </c>
      <c r="AH2106" t="s">
        <v>6035</v>
      </c>
      <c r="AI2106" t="s">
        <v>6028</v>
      </c>
      <c r="AJ2106" t="s">
        <v>6924</v>
      </c>
      <c r="AK2106">
        <v>42500</v>
      </c>
      <c r="AL2106">
        <v>4879</v>
      </c>
      <c r="AM2106">
        <v>37621</v>
      </c>
      <c r="AN2106">
        <v>32500</v>
      </c>
      <c r="AO2106">
        <v>5121</v>
      </c>
      <c r="AP2106">
        <v>0.1361</v>
      </c>
    </row>
    <row r="2107" spans="1:42" hidden="1" x14ac:dyDescent="0.35">
      <c r="A2107" t="s">
        <v>3010</v>
      </c>
      <c r="B2107" s="1">
        <v>45305</v>
      </c>
      <c r="C2107" t="s">
        <v>2754</v>
      </c>
      <c r="D2107" t="s">
        <v>47</v>
      </c>
      <c r="E2107">
        <v>1</v>
      </c>
      <c r="F2107" t="s">
        <v>58</v>
      </c>
      <c r="G2107" t="s">
        <v>31</v>
      </c>
      <c r="H2107" t="s">
        <v>25</v>
      </c>
      <c r="I2107" t="s">
        <v>43</v>
      </c>
      <c r="J2107" t="s">
        <v>112</v>
      </c>
      <c r="K2107">
        <v>2024</v>
      </c>
      <c r="L2107" t="s">
        <v>20</v>
      </c>
      <c r="M2107" t="s">
        <v>5995</v>
      </c>
      <c r="N2107" t="s">
        <v>5989</v>
      </c>
      <c r="O2107" t="s">
        <v>5996</v>
      </c>
      <c r="P2107" t="s">
        <v>5997</v>
      </c>
      <c r="Q2107" t="s">
        <v>5998</v>
      </c>
      <c r="R2107">
        <v>280</v>
      </c>
      <c r="S2107">
        <v>450</v>
      </c>
      <c r="T2107">
        <v>0.37780000000000002</v>
      </c>
      <c r="U2107" t="s">
        <v>5909</v>
      </c>
      <c r="V2107">
        <v>6</v>
      </c>
      <c r="W2107" s="1">
        <v>45144</v>
      </c>
      <c r="X2107" t="s">
        <v>5894</v>
      </c>
      <c r="Y2107">
        <v>217</v>
      </c>
      <c r="Z2107">
        <v>86</v>
      </c>
      <c r="AA2107">
        <v>212</v>
      </c>
      <c r="AB2107">
        <v>73</v>
      </c>
      <c r="AC2107">
        <v>10</v>
      </c>
      <c r="AD2107">
        <v>20440</v>
      </c>
      <c r="AE2107" t="s">
        <v>6025</v>
      </c>
      <c r="AF2107" s="1">
        <v>46203</v>
      </c>
      <c r="AG2107" t="s">
        <v>6759</v>
      </c>
      <c r="AH2107" t="s">
        <v>6027</v>
      </c>
      <c r="AI2107" t="s">
        <v>6028</v>
      </c>
      <c r="AJ2107" t="s">
        <v>6924</v>
      </c>
      <c r="AK2107">
        <v>450</v>
      </c>
      <c r="AL2107">
        <v>39.47</v>
      </c>
      <c r="AM2107">
        <v>410.53</v>
      </c>
      <c r="AN2107">
        <v>280</v>
      </c>
      <c r="AO2107">
        <v>130.53</v>
      </c>
      <c r="AP2107">
        <v>0.318</v>
      </c>
    </row>
    <row r="2108" spans="1:42" hidden="1" x14ac:dyDescent="0.35">
      <c r="A2108" t="s">
        <v>3011</v>
      </c>
      <c r="B2108" s="1">
        <v>45374</v>
      </c>
      <c r="C2108" t="s">
        <v>466</v>
      </c>
      <c r="D2108" t="s">
        <v>173</v>
      </c>
      <c r="E2108">
        <v>1</v>
      </c>
      <c r="F2108" t="s">
        <v>24</v>
      </c>
      <c r="G2108" t="s">
        <v>96</v>
      </c>
      <c r="H2108" t="s">
        <v>32</v>
      </c>
      <c r="I2108" t="s">
        <v>18</v>
      </c>
      <c r="J2108" t="s">
        <v>39</v>
      </c>
      <c r="K2108">
        <v>2024</v>
      </c>
      <c r="L2108" t="s">
        <v>20</v>
      </c>
      <c r="M2108" t="s">
        <v>5904</v>
      </c>
      <c r="N2108" t="s">
        <v>5889</v>
      </c>
      <c r="O2108" t="s">
        <v>5898</v>
      </c>
      <c r="P2108" t="s">
        <v>5899</v>
      </c>
      <c r="Q2108" t="s">
        <v>5905</v>
      </c>
      <c r="R2108">
        <v>12500</v>
      </c>
      <c r="S2108">
        <v>15500</v>
      </c>
      <c r="T2108">
        <v>0.19350000000000001</v>
      </c>
      <c r="U2108" t="s">
        <v>5901</v>
      </c>
      <c r="V2108">
        <v>12</v>
      </c>
      <c r="W2108" s="1">
        <v>45140</v>
      </c>
      <c r="X2108" t="s">
        <v>5894</v>
      </c>
      <c r="Y2108">
        <v>313</v>
      </c>
      <c r="Z2108">
        <v>58</v>
      </c>
      <c r="AA2108">
        <v>294</v>
      </c>
      <c r="AB2108">
        <v>65</v>
      </c>
      <c r="AC2108">
        <v>10</v>
      </c>
      <c r="AD2108">
        <v>812500</v>
      </c>
      <c r="AE2108" t="s">
        <v>6025</v>
      </c>
      <c r="AF2108" s="1">
        <v>46203</v>
      </c>
      <c r="AG2108" t="s">
        <v>6291</v>
      </c>
      <c r="AH2108" t="s">
        <v>6035</v>
      </c>
      <c r="AI2108" t="s">
        <v>6028</v>
      </c>
      <c r="AJ2108" t="s">
        <v>6924</v>
      </c>
      <c r="AK2108">
        <v>15500</v>
      </c>
      <c r="AL2108">
        <v>269.7</v>
      </c>
      <c r="AM2108">
        <v>15230.3</v>
      </c>
      <c r="AN2108">
        <v>12500</v>
      </c>
      <c r="AO2108">
        <v>2730.3</v>
      </c>
      <c r="AP2108">
        <v>0.17929999999999999</v>
      </c>
    </row>
    <row r="2109" spans="1:42" hidden="1" x14ac:dyDescent="0.35">
      <c r="A2109" t="s">
        <v>3012</v>
      </c>
      <c r="B2109" s="1">
        <v>45399</v>
      </c>
      <c r="C2109" t="s">
        <v>2422</v>
      </c>
      <c r="D2109" t="s">
        <v>14</v>
      </c>
      <c r="E2109">
        <v>1</v>
      </c>
      <c r="F2109" t="s">
        <v>30</v>
      </c>
      <c r="G2109" t="s">
        <v>96</v>
      </c>
      <c r="H2109" t="s">
        <v>25</v>
      </c>
      <c r="I2109" t="s">
        <v>43</v>
      </c>
      <c r="J2109" t="s">
        <v>44</v>
      </c>
      <c r="K2109">
        <v>2024</v>
      </c>
      <c r="L2109" t="s">
        <v>35</v>
      </c>
      <c r="M2109" t="s">
        <v>5934</v>
      </c>
      <c r="N2109" t="s">
        <v>5931</v>
      </c>
      <c r="O2109" t="s">
        <v>5932</v>
      </c>
      <c r="P2109" t="s">
        <v>5891</v>
      </c>
      <c r="Q2109" t="s">
        <v>5935</v>
      </c>
      <c r="R2109">
        <v>10800</v>
      </c>
      <c r="S2109">
        <v>13500</v>
      </c>
      <c r="T2109">
        <v>0.2</v>
      </c>
      <c r="U2109" t="s">
        <v>5893</v>
      </c>
      <c r="V2109">
        <v>12</v>
      </c>
      <c r="W2109" s="1">
        <v>44567</v>
      </c>
      <c r="X2109" t="s">
        <v>5894</v>
      </c>
      <c r="Y2109">
        <v>169</v>
      </c>
      <c r="Z2109">
        <v>68</v>
      </c>
      <c r="AA2109">
        <v>202</v>
      </c>
      <c r="AB2109">
        <v>85</v>
      </c>
      <c r="AC2109">
        <v>10</v>
      </c>
      <c r="AD2109">
        <v>918000</v>
      </c>
      <c r="AE2109" t="s">
        <v>6025</v>
      </c>
      <c r="AF2109" s="1">
        <v>46203</v>
      </c>
      <c r="AG2109" t="s">
        <v>6803</v>
      </c>
      <c r="AH2109" t="s">
        <v>6035</v>
      </c>
      <c r="AI2109" t="s">
        <v>6028</v>
      </c>
      <c r="AJ2109" t="s">
        <v>6924</v>
      </c>
      <c r="AK2109">
        <v>13500</v>
      </c>
      <c r="AL2109">
        <v>1586.25</v>
      </c>
      <c r="AM2109">
        <v>11913.75</v>
      </c>
      <c r="AN2109">
        <v>10800</v>
      </c>
      <c r="AO2109">
        <v>1113.75</v>
      </c>
      <c r="AP2109">
        <v>9.35E-2</v>
      </c>
    </row>
    <row r="2110" spans="1:42" hidden="1" x14ac:dyDescent="0.35">
      <c r="A2110" t="s">
        <v>3013</v>
      </c>
      <c r="B2110" s="1">
        <v>45343</v>
      </c>
      <c r="C2110" t="s">
        <v>558</v>
      </c>
      <c r="D2110" t="s">
        <v>137</v>
      </c>
      <c r="E2110">
        <v>3</v>
      </c>
      <c r="F2110" t="s">
        <v>24</v>
      </c>
      <c r="G2110" t="s">
        <v>31</v>
      </c>
      <c r="H2110" t="s">
        <v>17</v>
      </c>
      <c r="I2110" t="s">
        <v>33</v>
      </c>
      <c r="J2110" t="s">
        <v>19</v>
      </c>
      <c r="K2110">
        <v>2024</v>
      </c>
      <c r="L2110" t="s">
        <v>20</v>
      </c>
      <c r="M2110" t="s">
        <v>5930</v>
      </c>
      <c r="N2110" t="s">
        <v>5931</v>
      </c>
      <c r="O2110" t="s">
        <v>5932</v>
      </c>
      <c r="P2110" t="s">
        <v>5891</v>
      </c>
      <c r="Q2110" t="s">
        <v>5933</v>
      </c>
      <c r="R2110">
        <v>14800</v>
      </c>
      <c r="S2110">
        <v>18500</v>
      </c>
      <c r="T2110">
        <v>0.2</v>
      </c>
      <c r="U2110" t="s">
        <v>5893</v>
      </c>
      <c r="V2110">
        <v>12</v>
      </c>
      <c r="W2110" s="1">
        <v>45474</v>
      </c>
      <c r="X2110" t="s">
        <v>5894</v>
      </c>
      <c r="Y2110">
        <v>213</v>
      </c>
      <c r="Z2110">
        <v>93</v>
      </c>
      <c r="AA2110">
        <v>278</v>
      </c>
      <c r="AB2110">
        <v>42</v>
      </c>
      <c r="AC2110">
        <v>10</v>
      </c>
      <c r="AD2110">
        <v>621600</v>
      </c>
      <c r="AE2110" t="s">
        <v>6025</v>
      </c>
      <c r="AF2110" s="1">
        <v>46203</v>
      </c>
      <c r="AG2110" t="s">
        <v>6173</v>
      </c>
      <c r="AH2110" t="s">
        <v>6027</v>
      </c>
      <c r="AI2110" t="s">
        <v>6028</v>
      </c>
      <c r="AJ2110" t="s">
        <v>6924</v>
      </c>
      <c r="AK2110">
        <v>55500</v>
      </c>
      <c r="AL2110">
        <v>1165.5</v>
      </c>
      <c r="AM2110">
        <v>54334.5</v>
      </c>
      <c r="AN2110">
        <v>44400</v>
      </c>
      <c r="AO2110">
        <v>9934.5</v>
      </c>
      <c r="AP2110">
        <v>0.18279999999999999</v>
      </c>
    </row>
    <row r="2111" spans="1:42" hidden="1" x14ac:dyDescent="0.35">
      <c r="A2111" t="s">
        <v>3014</v>
      </c>
      <c r="B2111" s="1">
        <v>45625</v>
      </c>
      <c r="C2111" t="s">
        <v>1299</v>
      </c>
      <c r="D2111" t="s">
        <v>140</v>
      </c>
      <c r="E2111">
        <v>1</v>
      </c>
      <c r="F2111" t="s">
        <v>30</v>
      </c>
      <c r="G2111" t="s">
        <v>31</v>
      </c>
      <c r="H2111" t="s">
        <v>17</v>
      </c>
      <c r="I2111" t="s">
        <v>26</v>
      </c>
      <c r="J2111" t="s">
        <v>50</v>
      </c>
      <c r="K2111">
        <v>2024</v>
      </c>
      <c r="L2111" t="s">
        <v>51</v>
      </c>
      <c r="M2111" t="s">
        <v>5944</v>
      </c>
      <c r="N2111" t="s">
        <v>5931</v>
      </c>
      <c r="O2111" t="s">
        <v>5945</v>
      </c>
      <c r="P2111" t="s">
        <v>5946</v>
      </c>
      <c r="Q2111" t="s">
        <v>5947</v>
      </c>
      <c r="R2111">
        <v>6500</v>
      </c>
      <c r="S2111">
        <v>8500</v>
      </c>
      <c r="T2111">
        <v>0.23530000000000001</v>
      </c>
      <c r="U2111" t="s">
        <v>5940</v>
      </c>
      <c r="V2111">
        <v>6</v>
      </c>
      <c r="W2111" s="1">
        <v>44693</v>
      </c>
      <c r="X2111" t="s">
        <v>5894</v>
      </c>
      <c r="Y2111">
        <v>116</v>
      </c>
      <c r="Z2111">
        <v>117</v>
      </c>
      <c r="AA2111">
        <v>124</v>
      </c>
      <c r="AB2111">
        <v>67</v>
      </c>
      <c r="AC2111">
        <v>10</v>
      </c>
      <c r="AD2111">
        <v>435500</v>
      </c>
      <c r="AE2111" t="s">
        <v>6025</v>
      </c>
      <c r="AF2111" s="1">
        <v>46203</v>
      </c>
      <c r="AG2111" t="s">
        <v>6403</v>
      </c>
      <c r="AH2111" t="s">
        <v>6035</v>
      </c>
      <c r="AI2111" t="s">
        <v>6028</v>
      </c>
      <c r="AJ2111" t="s">
        <v>6925</v>
      </c>
      <c r="AK2111">
        <v>8500</v>
      </c>
      <c r="AL2111">
        <v>266.89999999999998</v>
      </c>
      <c r="AM2111">
        <v>8233.1</v>
      </c>
      <c r="AN2111">
        <v>6500</v>
      </c>
      <c r="AO2111">
        <v>1733.1</v>
      </c>
      <c r="AP2111">
        <v>0.21049999999999999</v>
      </c>
    </row>
    <row r="2112" spans="1:42" hidden="1" x14ac:dyDescent="0.35">
      <c r="A2112" t="s">
        <v>3015</v>
      </c>
      <c r="B2112" s="1">
        <v>45451</v>
      </c>
      <c r="C2112" t="s">
        <v>726</v>
      </c>
      <c r="D2112" t="s">
        <v>173</v>
      </c>
      <c r="E2112">
        <v>1</v>
      </c>
      <c r="F2112" t="s">
        <v>30</v>
      </c>
      <c r="G2112" t="s">
        <v>96</v>
      </c>
      <c r="H2112" t="s">
        <v>32</v>
      </c>
      <c r="I2112" t="s">
        <v>43</v>
      </c>
      <c r="J2112" t="s">
        <v>34</v>
      </c>
      <c r="K2112">
        <v>2024</v>
      </c>
      <c r="L2112" t="s">
        <v>35</v>
      </c>
      <c r="M2112" t="s">
        <v>5904</v>
      </c>
      <c r="N2112" t="s">
        <v>5889</v>
      </c>
      <c r="O2112" t="s">
        <v>5898</v>
      </c>
      <c r="P2112" t="s">
        <v>5899</v>
      </c>
      <c r="Q2112" t="s">
        <v>5905</v>
      </c>
      <c r="R2112">
        <v>12500</v>
      </c>
      <c r="S2112">
        <v>15500</v>
      </c>
      <c r="T2112">
        <v>0.19350000000000001</v>
      </c>
      <c r="U2112" t="s">
        <v>5901</v>
      </c>
      <c r="V2112">
        <v>12</v>
      </c>
      <c r="W2112" s="1">
        <v>45140</v>
      </c>
      <c r="X2112" t="s">
        <v>5894</v>
      </c>
      <c r="Y2112">
        <v>313</v>
      </c>
      <c r="Z2112">
        <v>58</v>
      </c>
      <c r="AA2112">
        <v>294</v>
      </c>
      <c r="AB2112">
        <v>65</v>
      </c>
      <c r="AC2112">
        <v>10</v>
      </c>
      <c r="AD2112">
        <v>812500</v>
      </c>
      <c r="AE2112" t="s">
        <v>6025</v>
      </c>
      <c r="AF2112" s="1">
        <v>46203</v>
      </c>
      <c r="AG2112" t="s">
        <v>6072</v>
      </c>
      <c r="AH2112" t="s">
        <v>6027</v>
      </c>
      <c r="AI2112" t="s">
        <v>6028</v>
      </c>
      <c r="AJ2112" t="s">
        <v>6924</v>
      </c>
      <c r="AK2112">
        <v>15500</v>
      </c>
      <c r="AL2112">
        <v>1412.05</v>
      </c>
      <c r="AM2112">
        <v>14087.95</v>
      </c>
      <c r="AN2112">
        <v>12500</v>
      </c>
      <c r="AO2112">
        <v>1587.95</v>
      </c>
      <c r="AP2112">
        <v>0.11269999999999999</v>
      </c>
    </row>
    <row r="2113" spans="1:42" hidden="1" x14ac:dyDescent="0.35">
      <c r="A2113" t="s">
        <v>3016</v>
      </c>
      <c r="B2113" s="1">
        <v>45398</v>
      </c>
      <c r="C2113" t="s">
        <v>102</v>
      </c>
      <c r="D2113" t="s">
        <v>100</v>
      </c>
      <c r="E2113">
        <v>1</v>
      </c>
      <c r="F2113" t="s">
        <v>128</v>
      </c>
      <c r="G2113" t="s">
        <v>16</v>
      </c>
      <c r="H2113" t="s">
        <v>32</v>
      </c>
      <c r="I2113" t="s">
        <v>43</v>
      </c>
      <c r="J2113" t="s">
        <v>44</v>
      </c>
      <c r="K2113">
        <v>2024</v>
      </c>
      <c r="L2113" t="s">
        <v>35</v>
      </c>
      <c r="M2113" t="s">
        <v>5941</v>
      </c>
      <c r="N2113" t="s">
        <v>5931</v>
      </c>
      <c r="O2113" t="s">
        <v>5942</v>
      </c>
      <c r="P2113" t="s">
        <v>5938</v>
      </c>
      <c r="Q2113" t="s">
        <v>5943</v>
      </c>
      <c r="R2113">
        <v>9800</v>
      </c>
      <c r="S2113">
        <v>12500</v>
      </c>
      <c r="T2113">
        <v>0.216</v>
      </c>
      <c r="U2113" t="s">
        <v>5940</v>
      </c>
      <c r="V2113">
        <v>6</v>
      </c>
      <c r="W2113" s="1">
        <v>45383</v>
      </c>
      <c r="X2113" t="s">
        <v>5894</v>
      </c>
      <c r="Y2113">
        <v>102</v>
      </c>
      <c r="Z2113">
        <v>94</v>
      </c>
      <c r="AA2113">
        <v>142</v>
      </c>
      <c r="AB2113">
        <v>76</v>
      </c>
      <c r="AC2113">
        <v>10</v>
      </c>
      <c r="AD2113">
        <v>744800</v>
      </c>
      <c r="AE2113" t="s">
        <v>6025</v>
      </c>
      <c r="AF2113" s="1">
        <v>46203</v>
      </c>
      <c r="AG2113" t="s">
        <v>6036</v>
      </c>
      <c r="AH2113" t="s">
        <v>6035</v>
      </c>
      <c r="AI2113" t="s">
        <v>6028</v>
      </c>
      <c r="AJ2113" t="s">
        <v>6924</v>
      </c>
      <c r="AK2113">
        <v>12500</v>
      </c>
      <c r="AL2113">
        <v>813.75</v>
      </c>
      <c r="AM2113">
        <v>11686.25</v>
      </c>
      <c r="AN2113">
        <v>9800</v>
      </c>
      <c r="AO2113">
        <v>1886.25</v>
      </c>
      <c r="AP2113">
        <v>0.16139999999999999</v>
      </c>
    </row>
    <row r="2114" spans="1:42" hidden="1" x14ac:dyDescent="0.35">
      <c r="A2114" t="s">
        <v>3017</v>
      </c>
      <c r="B2114" s="1">
        <v>45649</v>
      </c>
      <c r="C2114" t="s">
        <v>225</v>
      </c>
      <c r="D2114" t="s">
        <v>105</v>
      </c>
      <c r="E2114">
        <v>2</v>
      </c>
      <c r="F2114" t="s">
        <v>30</v>
      </c>
      <c r="G2114" t="s">
        <v>71</v>
      </c>
      <c r="H2114" t="s">
        <v>17</v>
      </c>
      <c r="I2114" t="s">
        <v>33</v>
      </c>
      <c r="J2114" t="s">
        <v>155</v>
      </c>
      <c r="K2114">
        <v>2024</v>
      </c>
      <c r="L2114" t="s">
        <v>51</v>
      </c>
      <c r="M2114" t="s">
        <v>5916</v>
      </c>
      <c r="N2114" t="s">
        <v>5913</v>
      </c>
      <c r="O2114" t="s">
        <v>5917</v>
      </c>
      <c r="P2114" t="s">
        <v>5918</v>
      </c>
      <c r="Q2114" t="s">
        <v>5919</v>
      </c>
      <c r="R2114">
        <v>63000</v>
      </c>
      <c r="S2114">
        <v>76000</v>
      </c>
      <c r="T2114">
        <v>0.1711</v>
      </c>
      <c r="U2114" t="s">
        <v>5920</v>
      </c>
      <c r="V2114">
        <v>12</v>
      </c>
      <c r="W2114" s="1">
        <v>44617</v>
      </c>
      <c r="X2114" t="s">
        <v>5894</v>
      </c>
      <c r="Y2114">
        <v>252</v>
      </c>
      <c r="Z2114">
        <v>75</v>
      </c>
      <c r="AA2114">
        <v>289</v>
      </c>
      <c r="AB2114">
        <v>48</v>
      </c>
      <c r="AC2114">
        <v>10</v>
      </c>
      <c r="AD2114">
        <v>3024000</v>
      </c>
      <c r="AE2114" t="s">
        <v>6025</v>
      </c>
      <c r="AF2114" s="1">
        <v>46203</v>
      </c>
      <c r="AG2114" t="s">
        <v>6135</v>
      </c>
      <c r="AH2114" t="s">
        <v>6035</v>
      </c>
      <c r="AI2114" t="s">
        <v>6028</v>
      </c>
      <c r="AJ2114" t="s">
        <v>6925</v>
      </c>
      <c r="AK2114">
        <v>152000</v>
      </c>
      <c r="AL2114">
        <v>6004</v>
      </c>
      <c r="AM2114">
        <v>145996</v>
      </c>
      <c r="AN2114">
        <v>126000</v>
      </c>
      <c r="AO2114">
        <v>19996</v>
      </c>
      <c r="AP2114">
        <v>0.13700000000000001</v>
      </c>
    </row>
    <row r="2115" spans="1:42" hidden="1" x14ac:dyDescent="0.35">
      <c r="A2115" t="s">
        <v>3018</v>
      </c>
      <c r="B2115" s="1">
        <v>45589</v>
      </c>
      <c r="C2115" t="s">
        <v>1229</v>
      </c>
      <c r="D2115" t="s">
        <v>115</v>
      </c>
      <c r="E2115">
        <v>3</v>
      </c>
      <c r="F2115" t="s">
        <v>30</v>
      </c>
      <c r="G2115" t="s">
        <v>67</v>
      </c>
      <c r="H2115" t="s">
        <v>32</v>
      </c>
      <c r="I2115" t="s">
        <v>33</v>
      </c>
      <c r="J2115" t="s">
        <v>55</v>
      </c>
      <c r="K2115">
        <v>2024</v>
      </c>
      <c r="L2115" t="s">
        <v>51</v>
      </c>
      <c r="M2115" t="s">
        <v>5988</v>
      </c>
      <c r="N2115" t="s">
        <v>5989</v>
      </c>
      <c r="O2115" t="s">
        <v>5990</v>
      </c>
      <c r="P2115" t="s">
        <v>5907</v>
      </c>
      <c r="Q2115" t="s">
        <v>5991</v>
      </c>
      <c r="R2115">
        <v>1600</v>
      </c>
      <c r="S2115">
        <v>2200</v>
      </c>
      <c r="T2115">
        <v>0.2727</v>
      </c>
      <c r="U2115" t="s">
        <v>5909</v>
      </c>
      <c r="V2115">
        <v>6</v>
      </c>
      <c r="W2115" s="1">
        <v>45040</v>
      </c>
      <c r="X2115" t="s">
        <v>5894</v>
      </c>
      <c r="Y2115">
        <v>84</v>
      </c>
      <c r="Z2115">
        <v>117</v>
      </c>
      <c r="AA2115">
        <v>174</v>
      </c>
      <c r="AB2115">
        <v>47</v>
      </c>
      <c r="AC2115">
        <v>10</v>
      </c>
      <c r="AD2115">
        <v>75200</v>
      </c>
      <c r="AE2115" t="s">
        <v>6025</v>
      </c>
      <c r="AF2115" s="1">
        <v>46203</v>
      </c>
      <c r="AG2115" t="s">
        <v>6443</v>
      </c>
      <c r="AH2115" t="s">
        <v>6027</v>
      </c>
      <c r="AI2115" t="s">
        <v>6028</v>
      </c>
      <c r="AJ2115" t="s">
        <v>6925</v>
      </c>
      <c r="AK2115">
        <v>6600</v>
      </c>
      <c r="AL2115">
        <v>799.92</v>
      </c>
      <c r="AM2115">
        <v>5800.08</v>
      </c>
      <c r="AN2115">
        <v>4800</v>
      </c>
      <c r="AO2115">
        <v>1000.08</v>
      </c>
      <c r="AP2115">
        <v>0.1724</v>
      </c>
    </row>
    <row r="2116" spans="1:42" hidden="1" x14ac:dyDescent="0.35">
      <c r="A2116" t="s">
        <v>3019</v>
      </c>
      <c r="B2116" s="1">
        <v>45362</v>
      </c>
      <c r="C2116" t="s">
        <v>736</v>
      </c>
      <c r="D2116" t="s">
        <v>123</v>
      </c>
      <c r="E2116">
        <v>1</v>
      </c>
      <c r="F2116" t="s">
        <v>30</v>
      </c>
      <c r="G2116" t="s">
        <v>16</v>
      </c>
      <c r="H2116" t="s">
        <v>32</v>
      </c>
      <c r="I2116" t="s">
        <v>43</v>
      </c>
      <c r="J2116" t="s">
        <v>39</v>
      </c>
      <c r="K2116">
        <v>2024</v>
      </c>
      <c r="L2116" t="s">
        <v>20</v>
      </c>
      <c r="M2116" t="s">
        <v>5927</v>
      </c>
      <c r="N2116" t="s">
        <v>5913</v>
      </c>
      <c r="O2116" t="s">
        <v>5917</v>
      </c>
      <c r="P2116" t="s">
        <v>5928</v>
      </c>
      <c r="Q2116" t="s">
        <v>5929</v>
      </c>
      <c r="R2116">
        <v>44000</v>
      </c>
      <c r="S2116">
        <v>53000</v>
      </c>
      <c r="T2116">
        <v>0.16980000000000001</v>
      </c>
      <c r="U2116" t="s">
        <v>5920</v>
      </c>
      <c r="V2116">
        <v>12</v>
      </c>
      <c r="W2116" s="1">
        <v>45435</v>
      </c>
      <c r="X2116" t="s">
        <v>5894</v>
      </c>
      <c r="Y2116">
        <v>246</v>
      </c>
      <c r="Z2116">
        <v>92</v>
      </c>
      <c r="AA2116">
        <v>223</v>
      </c>
      <c r="AB2116">
        <v>48</v>
      </c>
      <c r="AC2116">
        <v>10</v>
      </c>
      <c r="AD2116">
        <v>2112000</v>
      </c>
      <c r="AE2116" t="s">
        <v>6025</v>
      </c>
      <c r="AF2116" s="1">
        <v>46203</v>
      </c>
      <c r="AG2116" t="s">
        <v>6421</v>
      </c>
      <c r="AH2116" t="s">
        <v>6035</v>
      </c>
      <c r="AI2116" t="s">
        <v>6028</v>
      </c>
      <c r="AJ2116" t="s">
        <v>6924</v>
      </c>
      <c r="AK2116">
        <v>53000</v>
      </c>
      <c r="AL2116">
        <v>2284.3000000000002</v>
      </c>
      <c r="AM2116">
        <v>50715.7</v>
      </c>
      <c r="AN2116">
        <v>44000</v>
      </c>
      <c r="AO2116">
        <v>6715.7</v>
      </c>
      <c r="AP2116">
        <v>0.13239999999999999</v>
      </c>
    </row>
    <row r="2117" spans="1:42" x14ac:dyDescent="0.35">
      <c r="A2117" t="s">
        <v>3020</v>
      </c>
      <c r="B2117" s="1">
        <v>45342</v>
      </c>
      <c r="C2117" t="s">
        <v>229</v>
      </c>
      <c r="D2117" t="s">
        <v>42</v>
      </c>
      <c r="E2117">
        <v>1</v>
      </c>
      <c r="F2117" t="s">
        <v>24</v>
      </c>
      <c r="G2117" t="s">
        <v>16</v>
      </c>
      <c r="H2117" t="s">
        <v>32</v>
      </c>
      <c r="I2117" t="s">
        <v>43</v>
      </c>
      <c r="J2117" t="s">
        <v>19</v>
      </c>
      <c r="K2117">
        <v>2024</v>
      </c>
      <c r="L2117" t="s">
        <v>20</v>
      </c>
      <c r="M2117" t="s">
        <v>5897</v>
      </c>
      <c r="N2117" t="s">
        <v>5889</v>
      </c>
      <c r="O2117" t="s">
        <v>5898</v>
      </c>
      <c r="P2117" t="s">
        <v>5899</v>
      </c>
      <c r="Q2117" t="s">
        <v>5900</v>
      </c>
      <c r="R2117">
        <v>31000</v>
      </c>
      <c r="S2117">
        <v>38000</v>
      </c>
      <c r="T2117">
        <v>0.1842</v>
      </c>
      <c r="U2117" t="s">
        <v>5901</v>
      </c>
      <c r="V2117">
        <v>12</v>
      </c>
      <c r="W2117" s="1">
        <v>45246</v>
      </c>
      <c r="X2117" t="s">
        <v>5894</v>
      </c>
      <c r="Y2117">
        <v>278</v>
      </c>
      <c r="Z2117">
        <v>80</v>
      </c>
      <c r="AA2117">
        <v>346</v>
      </c>
      <c r="AB2117">
        <v>0</v>
      </c>
      <c r="AC2117">
        <v>10</v>
      </c>
      <c r="AD2117">
        <v>0</v>
      </c>
      <c r="AE2117" t="s">
        <v>6029</v>
      </c>
      <c r="AF2117" s="1">
        <v>46203</v>
      </c>
      <c r="AG2117" t="s">
        <v>6138</v>
      </c>
      <c r="AH2117" t="s">
        <v>6027</v>
      </c>
      <c r="AI2117" t="s">
        <v>6028</v>
      </c>
      <c r="AJ2117" t="s">
        <v>6924</v>
      </c>
      <c r="AK2117">
        <v>38000</v>
      </c>
      <c r="AL2117">
        <v>843.6</v>
      </c>
      <c r="AM2117">
        <v>37156.400000000001</v>
      </c>
      <c r="AN2117">
        <v>31000</v>
      </c>
      <c r="AO2117">
        <v>6156.4</v>
      </c>
      <c r="AP2117">
        <v>0.16569999999999999</v>
      </c>
    </row>
    <row r="2118" spans="1:42" x14ac:dyDescent="0.35">
      <c r="A2118" t="s">
        <v>3021</v>
      </c>
      <c r="B2118" s="1">
        <v>45341</v>
      </c>
      <c r="C2118" t="s">
        <v>41</v>
      </c>
      <c r="D2118" t="s">
        <v>195</v>
      </c>
      <c r="E2118">
        <v>4</v>
      </c>
      <c r="F2118" t="s">
        <v>24</v>
      </c>
      <c r="G2118" t="s">
        <v>31</v>
      </c>
      <c r="H2118" t="s">
        <v>32</v>
      </c>
      <c r="I2118" t="s">
        <v>33</v>
      </c>
      <c r="J2118" t="s">
        <v>19</v>
      </c>
      <c r="K2118">
        <v>2024</v>
      </c>
      <c r="L2118" t="s">
        <v>20</v>
      </c>
      <c r="M2118" t="s">
        <v>5912</v>
      </c>
      <c r="N2118" t="s">
        <v>5913</v>
      </c>
      <c r="O2118" t="s">
        <v>5914</v>
      </c>
      <c r="P2118" t="s">
        <v>5891</v>
      </c>
      <c r="Q2118" t="s">
        <v>5915</v>
      </c>
      <c r="R2118">
        <v>125000</v>
      </c>
      <c r="S2118">
        <v>148000</v>
      </c>
      <c r="T2118">
        <v>0.15540000000000001</v>
      </c>
      <c r="U2118" t="s">
        <v>5893</v>
      </c>
      <c r="V2118">
        <v>12</v>
      </c>
      <c r="W2118" s="1">
        <v>44787</v>
      </c>
      <c r="X2118" t="s">
        <v>5894</v>
      </c>
      <c r="Y2118">
        <v>168</v>
      </c>
      <c r="Z2118">
        <v>62</v>
      </c>
      <c r="AA2118">
        <v>271</v>
      </c>
      <c r="AB2118">
        <v>0</v>
      </c>
      <c r="AC2118">
        <v>10</v>
      </c>
      <c r="AD2118">
        <v>0</v>
      </c>
      <c r="AE2118" t="s">
        <v>6029</v>
      </c>
      <c r="AF2118" s="1">
        <v>46203</v>
      </c>
      <c r="AG2118" t="s">
        <v>6042</v>
      </c>
      <c r="AH2118" t="s">
        <v>6027</v>
      </c>
      <c r="AI2118" t="s">
        <v>6028</v>
      </c>
      <c r="AJ2118" t="s">
        <v>6924</v>
      </c>
      <c r="AK2118">
        <v>592000</v>
      </c>
      <c r="AL2118">
        <v>1894.4</v>
      </c>
      <c r="AM2118">
        <v>590105.59999999998</v>
      </c>
      <c r="AN2118">
        <v>500000</v>
      </c>
      <c r="AO2118">
        <v>90105.600000000006</v>
      </c>
      <c r="AP2118">
        <v>0.1527</v>
      </c>
    </row>
    <row r="2119" spans="1:42" hidden="1" x14ac:dyDescent="0.35">
      <c r="A2119" t="s">
        <v>3022</v>
      </c>
      <c r="B2119" s="1">
        <v>45504</v>
      </c>
      <c r="C2119" t="s">
        <v>1706</v>
      </c>
      <c r="D2119" t="s">
        <v>216</v>
      </c>
      <c r="E2119">
        <v>1</v>
      </c>
      <c r="F2119" t="s">
        <v>58</v>
      </c>
      <c r="G2119" t="s">
        <v>67</v>
      </c>
      <c r="H2119" t="s">
        <v>17</v>
      </c>
      <c r="I2119" t="s">
        <v>18</v>
      </c>
      <c r="J2119" t="s">
        <v>97</v>
      </c>
      <c r="K2119">
        <v>2024</v>
      </c>
      <c r="L2119" t="s">
        <v>60</v>
      </c>
      <c r="M2119" t="s">
        <v>5999</v>
      </c>
      <c r="N2119" t="s">
        <v>5989</v>
      </c>
      <c r="O2119" t="s">
        <v>6000</v>
      </c>
      <c r="P2119" t="s">
        <v>6001</v>
      </c>
      <c r="Q2119" t="s">
        <v>6002</v>
      </c>
      <c r="R2119">
        <v>300</v>
      </c>
      <c r="S2119">
        <v>500</v>
      </c>
      <c r="T2119">
        <v>0.4</v>
      </c>
      <c r="U2119" t="s">
        <v>5940</v>
      </c>
      <c r="V2119">
        <v>3</v>
      </c>
      <c r="W2119" s="1">
        <v>45115</v>
      </c>
      <c r="X2119" t="s">
        <v>5894</v>
      </c>
      <c r="Y2119">
        <v>197</v>
      </c>
      <c r="Z2119">
        <v>100</v>
      </c>
      <c r="AA2119">
        <v>205</v>
      </c>
      <c r="AB2119">
        <v>66</v>
      </c>
      <c r="AC2119">
        <v>10</v>
      </c>
      <c r="AD2119">
        <v>19800</v>
      </c>
      <c r="AE2119" t="s">
        <v>6025</v>
      </c>
      <c r="AF2119" s="1">
        <v>46203</v>
      </c>
      <c r="AG2119" t="s">
        <v>6628</v>
      </c>
      <c r="AH2119" t="s">
        <v>6027</v>
      </c>
      <c r="AI2119" t="s">
        <v>6028</v>
      </c>
      <c r="AJ2119" t="s">
        <v>6925</v>
      </c>
      <c r="AK2119">
        <v>500</v>
      </c>
      <c r="AL2119">
        <v>44.5</v>
      </c>
      <c r="AM2119">
        <v>455.5</v>
      </c>
      <c r="AN2119">
        <v>300</v>
      </c>
      <c r="AO2119">
        <v>155.5</v>
      </c>
      <c r="AP2119">
        <v>0.34139999999999998</v>
      </c>
    </row>
    <row r="2120" spans="1:42" hidden="1" x14ac:dyDescent="0.35">
      <c r="A2120" t="s">
        <v>3023</v>
      </c>
      <c r="B2120" s="1">
        <v>45511</v>
      </c>
      <c r="C2120" t="s">
        <v>62</v>
      </c>
      <c r="D2120" t="s">
        <v>38</v>
      </c>
      <c r="E2120">
        <v>5</v>
      </c>
      <c r="F2120" t="s">
        <v>48</v>
      </c>
      <c r="G2120" t="s">
        <v>96</v>
      </c>
      <c r="H2120" t="s">
        <v>25</v>
      </c>
      <c r="I2120" t="s">
        <v>43</v>
      </c>
      <c r="J2120" t="s">
        <v>59</v>
      </c>
      <c r="K2120">
        <v>2024</v>
      </c>
      <c r="L2120" t="s">
        <v>60</v>
      </c>
      <c r="M2120" t="s">
        <v>5981</v>
      </c>
      <c r="N2120" t="s">
        <v>5974</v>
      </c>
      <c r="O2120" t="s">
        <v>5982</v>
      </c>
      <c r="P2120" t="s">
        <v>5983</v>
      </c>
      <c r="Q2120" t="s">
        <v>5984</v>
      </c>
      <c r="R2120">
        <v>3700</v>
      </c>
      <c r="S2120">
        <v>4800</v>
      </c>
      <c r="T2120">
        <v>0.22919999999999999</v>
      </c>
      <c r="U2120" t="s">
        <v>5920</v>
      </c>
      <c r="V2120">
        <v>24</v>
      </c>
      <c r="W2120" s="1">
        <v>45552</v>
      </c>
      <c r="X2120" t="s">
        <v>5894</v>
      </c>
      <c r="Y2120">
        <v>158</v>
      </c>
      <c r="Z2120">
        <v>108</v>
      </c>
      <c r="AA2120">
        <v>132</v>
      </c>
      <c r="AB2120">
        <v>61</v>
      </c>
      <c r="AC2120">
        <v>10</v>
      </c>
      <c r="AD2120">
        <v>225700</v>
      </c>
      <c r="AE2120" t="s">
        <v>6025</v>
      </c>
      <c r="AF2120" s="1">
        <v>46203</v>
      </c>
      <c r="AG2120" t="s">
        <v>6032</v>
      </c>
      <c r="AH2120" t="s">
        <v>6027</v>
      </c>
      <c r="AI2120" t="s">
        <v>6028</v>
      </c>
      <c r="AJ2120" t="s">
        <v>6925</v>
      </c>
      <c r="AK2120">
        <v>24000</v>
      </c>
      <c r="AL2120">
        <v>2212.8000000000002</v>
      </c>
      <c r="AM2120">
        <v>21787.200000000001</v>
      </c>
      <c r="AN2120">
        <v>18500</v>
      </c>
      <c r="AO2120">
        <v>3287.2</v>
      </c>
      <c r="AP2120">
        <v>0.15090000000000001</v>
      </c>
    </row>
    <row r="2121" spans="1:42" hidden="1" x14ac:dyDescent="0.35">
      <c r="A2121" t="s">
        <v>3024</v>
      </c>
      <c r="B2121" s="1">
        <v>45514</v>
      </c>
      <c r="C2121" t="s">
        <v>117</v>
      </c>
      <c r="D2121" t="s">
        <v>87</v>
      </c>
      <c r="E2121">
        <v>1</v>
      </c>
      <c r="F2121" t="s">
        <v>48</v>
      </c>
      <c r="G2121" t="s">
        <v>16</v>
      </c>
      <c r="H2121" t="s">
        <v>25</v>
      </c>
      <c r="I2121" t="s">
        <v>43</v>
      </c>
      <c r="J2121" t="s">
        <v>59</v>
      </c>
      <c r="K2121">
        <v>2024</v>
      </c>
      <c r="L2121" t="s">
        <v>60</v>
      </c>
      <c r="M2121" t="s">
        <v>5924</v>
      </c>
      <c r="N2121" t="s">
        <v>5913</v>
      </c>
      <c r="O2121" t="s">
        <v>5917</v>
      </c>
      <c r="P2121" t="s">
        <v>5925</v>
      </c>
      <c r="Q2121" t="s">
        <v>5926</v>
      </c>
      <c r="R2121">
        <v>46000</v>
      </c>
      <c r="S2121">
        <v>56000</v>
      </c>
      <c r="T2121">
        <v>0.17860000000000001</v>
      </c>
      <c r="U2121" t="s">
        <v>5920</v>
      </c>
      <c r="V2121">
        <v>12</v>
      </c>
      <c r="W2121" s="1">
        <v>44847</v>
      </c>
      <c r="X2121" t="s">
        <v>5894</v>
      </c>
      <c r="Y2121">
        <v>224</v>
      </c>
      <c r="Z2121">
        <v>96</v>
      </c>
      <c r="AA2121">
        <v>304</v>
      </c>
      <c r="AB2121">
        <v>54</v>
      </c>
      <c r="AC2121">
        <v>10</v>
      </c>
      <c r="AD2121">
        <v>2484000</v>
      </c>
      <c r="AE2121" t="s">
        <v>6025</v>
      </c>
      <c r="AF2121" s="1">
        <v>46203</v>
      </c>
      <c r="AG2121" t="s">
        <v>6044</v>
      </c>
      <c r="AH2121" t="s">
        <v>6035</v>
      </c>
      <c r="AI2121" t="s">
        <v>6028</v>
      </c>
      <c r="AJ2121" t="s">
        <v>6925</v>
      </c>
      <c r="AK2121">
        <v>56000</v>
      </c>
      <c r="AL2121">
        <v>772.8</v>
      </c>
      <c r="AM2121">
        <v>55227.199999999997</v>
      </c>
      <c r="AN2121">
        <v>46000</v>
      </c>
      <c r="AO2121">
        <v>9227.2000000000007</v>
      </c>
      <c r="AP2121">
        <v>0.1671</v>
      </c>
    </row>
    <row r="2122" spans="1:42" hidden="1" x14ac:dyDescent="0.35">
      <c r="A2122" t="s">
        <v>3025</v>
      </c>
      <c r="B2122" s="1">
        <v>45350</v>
      </c>
      <c r="C2122" t="s">
        <v>574</v>
      </c>
      <c r="D2122" t="s">
        <v>200</v>
      </c>
      <c r="E2122">
        <v>1</v>
      </c>
      <c r="F2122" t="s">
        <v>58</v>
      </c>
      <c r="G2122" t="s">
        <v>67</v>
      </c>
      <c r="H2122" t="s">
        <v>25</v>
      </c>
      <c r="I2122" t="s">
        <v>43</v>
      </c>
      <c r="J2122" t="s">
        <v>19</v>
      </c>
      <c r="K2122">
        <v>2024</v>
      </c>
      <c r="L2122" t="s">
        <v>20</v>
      </c>
      <c r="M2122" t="s">
        <v>5960</v>
      </c>
      <c r="N2122" t="s">
        <v>5949</v>
      </c>
      <c r="O2122" t="s">
        <v>5961</v>
      </c>
      <c r="P2122" t="s">
        <v>5951</v>
      </c>
      <c r="Q2122" t="s">
        <v>5962</v>
      </c>
      <c r="R2122">
        <v>2100</v>
      </c>
      <c r="S2122">
        <v>2800</v>
      </c>
      <c r="T2122">
        <v>0.25</v>
      </c>
      <c r="U2122" t="s">
        <v>5940</v>
      </c>
      <c r="V2122">
        <v>12</v>
      </c>
      <c r="W2122" s="1">
        <v>45378</v>
      </c>
      <c r="X2122" t="s">
        <v>5894</v>
      </c>
      <c r="Y2122">
        <v>198</v>
      </c>
      <c r="Z2122">
        <v>79</v>
      </c>
      <c r="AA2122">
        <v>243</v>
      </c>
      <c r="AB2122">
        <v>87</v>
      </c>
      <c r="AC2122">
        <v>10</v>
      </c>
      <c r="AD2122">
        <v>182700</v>
      </c>
      <c r="AE2122" t="s">
        <v>6025</v>
      </c>
      <c r="AF2122" s="1">
        <v>46203</v>
      </c>
      <c r="AG2122" t="s">
        <v>6345</v>
      </c>
      <c r="AH2122" t="s">
        <v>6035</v>
      </c>
      <c r="AI2122" t="s">
        <v>6028</v>
      </c>
      <c r="AJ2122" t="s">
        <v>6924</v>
      </c>
      <c r="AK2122">
        <v>2800</v>
      </c>
      <c r="AL2122">
        <v>166.04</v>
      </c>
      <c r="AM2122">
        <v>2633.96</v>
      </c>
      <c r="AN2122">
        <v>2100</v>
      </c>
      <c r="AO2122">
        <v>533.96</v>
      </c>
      <c r="AP2122">
        <v>0.20269999999999999</v>
      </c>
    </row>
    <row r="2123" spans="1:42" hidden="1" x14ac:dyDescent="0.35">
      <c r="A2123" t="s">
        <v>3026</v>
      </c>
      <c r="B2123" s="1">
        <v>45348</v>
      </c>
      <c r="C2123" t="s">
        <v>2875</v>
      </c>
      <c r="D2123" t="s">
        <v>180</v>
      </c>
      <c r="E2123">
        <v>1</v>
      </c>
      <c r="F2123" t="s">
        <v>128</v>
      </c>
      <c r="G2123" t="s">
        <v>96</v>
      </c>
      <c r="H2123" t="s">
        <v>17</v>
      </c>
      <c r="I2123" t="s">
        <v>33</v>
      </c>
      <c r="J2123" t="s">
        <v>19</v>
      </c>
      <c r="K2123">
        <v>2024</v>
      </c>
      <c r="L2123" t="s">
        <v>20</v>
      </c>
      <c r="M2123" t="s">
        <v>5956</v>
      </c>
      <c r="N2123" t="s">
        <v>5949</v>
      </c>
      <c r="O2123" t="s">
        <v>5957</v>
      </c>
      <c r="P2123" t="s">
        <v>5958</v>
      </c>
      <c r="Q2123" t="s">
        <v>5959</v>
      </c>
      <c r="R2123">
        <v>3100</v>
      </c>
      <c r="S2123">
        <v>4200</v>
      </c>
      <c r="T2123">
        <v>0.26190000000000002</v>
      </c>
      <c r="U2123" t="s">
        <v>5909</v>
      </c>
      <c r="V2123">
        <v>12</v>
      </c>
      <c r="W2123" s="1">
        <v>45029</v>
      </c>
      <c r="X2123" t="s">
        <v>5894</v>
      </c>
      <c r="Y2123">
        <v>165</v>
      </c>
      <c r="Z2123">
        <v>119</v>
      </c>
      <c r="AA2123">
        <v>218</v>
      </c>
      <c r="AB2123">
        <v>22</v>
      </c>
      <c r="AC2123">
        <v>10</v>
      </c>
      <c r="AD2123">
        <v>68200</v>
      </c>
      <c r="AE2123" t="s">
        <v>6025</v>
      </c>
      <c r="AF2123" s="1">
        <v>46203</v>
      </c>
      <c r="AG2123" t="s">
        <v>6854</v>
      </c>
      <c r="AH2123" t="s">
        <v>6027</v>
      </c>
      <c r="AI2123" t="s">
        <v>6028</v>
      </c>
      <c r="AJ2123" t="s">
        <v>6924</v>
      </c>
      <c r="AK2123">
        <v>4200</v>
      </c>
      <c r="AL2123">
        <v>467.88</v>
      </c>
      <c r="AM2123">
        <v>3732.12</v>
      </c>
      <c r="AN2123">
        <v>3100</v>
      </c>
      <c r="AO2123">
        <v>632.12</v>
      </c>
      <c r="AP2123">
        <v>0.1694</v>
      </c>
    </row>
    <row r="2124" spans="1:42" hidden="1" x14ac:dyDescent="0.35">
      <c r="A2124" t="s">
        <v>3027</v>
      </c>
      <c r="B2124" s="1">
        <v>45604</v>
      </c>
      <c r="C2124" t="s">
        <v>476</v>
      </c>
      <c r="D2124" t="s">
        <v>92</v>
      </c>
      <c r="E2124">
        <v>2</v>
      </c>
      <c r="F2124" t="s">
        <v>30</v>
      </c>
      <c r="G2124" t="s">
        <v>31</v>
      </c>
      <c r="H2124" t="s">
        <v>17</v>
      </c>
      <c r="I2124" t="s">
        <v>43</v>
      </c>
      <c r="J2124" t="s">
        <v>50</v>
      </c>
      <c r="K2124">
        <v>2024</v>
      </c>
      <c r="L2124" t="s">
        <v>51</v>
      </c>
      <c r="M2124" t="s">
        <v>5973</v>
      </c>
      <c r="N2124" t="s">
        <v>5974</v>
      </c>
      <c r="O2124" t="s">
        <v>5975</v>
      </c>
      <c r="P2124" t="s">
        <v>5899</v>
      </c>
      <c r="Q2124" t="s">
        <v>5976</v>
      </c>
      <c r="R2124">
        <v>7600</v>
      </c>
      <c r="S2124">
        <v>9800</v>
      </c>
      <c r="T2124">
        <v>0.22450000000000001</v>
      </c>
      <c r="U2124" t="s">
        <v>5901</v>
      </c>
      <c r="V2124">
        <v>36</v>
      </c>
      <c r="W2124" s="1">
        <v>45281</v>
      </c>
      <c r="X2124" t="s">
        <v>5894</v>
      </c>
      <c r="Y2124">
        <v>214</v>
      </c>
      <c r="Z2124">
        <v>101</v>
      </c>
      <c r="AA2124">
        <v>188</v>
      </c>
      <c r="AB2124">
        <v>51</v>
      </c>
      <c r="AC2124">
        <v>10</v>
      </c>
      <c r="AD2124">
        <v>387600</v>
      </c>
      <c r="AE2124" t="s">
        <v>6025</v>
      </c>
      <c r="AF2124" s="1">
        <v>46203</v>
      </c>
      <c r="AG2124" t="s">
        <v>6295</v>
      </c>
      <c r="AH2124" t="s">
        <v>6027</v>
      </c>
      <c r="AI2124" t="s">
        <v>6028</v>
      </c>
      <c r="AJ2124" t="s">
        <v>6925</v>
      </c>
      <c r="AK2124">
        <v>19600</v>
      </c>
      <c r="AL2124">
        <v>354.76</v>
      </c>
      <c r="AM2124">
        <v>19245.240000000002</v>
      </c>
      <c r="AN2124">
        <v>15200</v>
      </c>
      <c r="AO2124">
        <v>4045.24</v>
      </c>
      <c r="AP2124">
        <v>0.2102</v>
      </c>
    </row>
    <row r="2125" spans="1:42" hidden="1" x14ac:dyDescent="0.35">
      <c r="A2125" t="s">
        <v>3028</v>
      </c>
      <c r="B2125" s="1">
        <v>45466</v>
      </c>
      <c r="C2125" t="s">
        <v>2971</v>
      </c>
      <c r="D2125" t="s">
        <v>74</v>
      </c>
      <c r="E2125">
        <v>1</v>
      </c>
      <c r="F2125" t="s">
        <v>128</v>
      </c>
      <c r="G2125" t="s">
        <v>31</v>
      </c>
      <c r="H2125" t="s">
        <v>17</v>
      </c>
      <c r="I2125" t="s">
        <v>43</v>
      </c>
      <c r="J2125" t="s">
        <v>34</v>
      </c>
      <c r="K2125">
        <v>2024</v>
      </c>
      <c r="L2125" t="s">
        <v>35</v>
      </c>
      <c r="M2125" t="s">
        <v>5963</v>
      </c>
      <c r="N2125" t="s">
        <v>5949</v>
      </c>
      <c r="O2125" t="s">
        <v>5964</v>
      </c>
      <c r="P2125" t="s">
        <v>5951</v>
      </c>
      <c r="Q2125" t="s">
        <v>5965</v>
      </c>
      <c r="R2125">
        <v>5700</v>
      </c>
      <c r="S2125">
        <v>7500</v>
      </c>
      <c r="T2125">
        <v>0.24</v>
      </c>
      <c r="U2125" t="s">
        <v>5940</v>
      </c>
      <c r="V2125">
        <v>12</v>
      </c>
      <c r="W2125" s="1">
        <v>44865</v>
      </c>
      <c r="X2125" t="s">
        <v>5894</v>
      </c>
      <c r="Y2125">
        <v>145</v>
      </c>
      <c r="Z2125">
        <v>60</v>
      </c>
      <c r="AA2125">
        <v>189</v>
      </c>
      <c r="AB2125">
        <v>10</v>
      </c>
      <c r="AC2125">
        <v>10</v>
      </c>
      <c r="AD2125">
        <v>57000</v>
      </c>
      <c r="AE2125" t="s">
        <v>6025</v>
      </c>
      <c r="AF2125" s="1">
        <v>46203</v>
      </c>
      <c r="AG2125" t="s">
        <v>6774</v>
      </c>
      <c r="AH2125" t="s">
        <v>6027</v>
      </c>
      <c r="AI2125" t="s">
        <v>6028</v>
      </c>
      <c r="AJ2125" t="s">
        <v>6924</v>
      </c>
      <c r="AK2125">
        <v>7500</v>
      </c>
      <c r="AL2125">
        <v>223.5</v>
      </c>
      <c r="AM2125">
        <v>7276.5</v>
      </c>
      <c r="AN2125">
        <v>5700</v>
      </c>
      <c r="AO2125">
        <v>1576.5</v>
      </c>
      <c r="AP2125">
        <v>0.2167</v>
      </c>
    </row>
    <row r="2126" spans="1:42" hidden="1" x14ac:dyDescent="0.35">
      <c r="A2126" t="s">
        <v>3029</v>
      </c>
      <c r="B2126" s="1">
        <v>45650</v>
      </c>
      <c r="C2126" t="s">
        <v>393</v>
      </c>
      <c r="D2126" t="s">
        <v>78</v>
      </c>
      <c r="E2126">
        <v>1</v>
      </c>
      <c r="F2126" t="s">
        <v>48</v>
      </c>
      <c r="G2126" t="s">
        <v>31</v>
      </c>
      <c r="H2126" t="s">
        <v>32</v>
      </c>
      <c r="I2126" t="s">
        <v>18</v>
      </c>
      <c r="J2126" t="s">
        <v>155</v>
      </c>
      <c r="K2126">
        <v>2024</v>
      </c>
      <c r="L2126" t="s">
        <v>51</v>
      </c>
      <c r="M2126" t="s">
        <v>5992</v>
      </c>
      <c r="N2126" t="s">
        <v>5989</v>
      </c>
      <c r="O2126" t="s">
        <v>5993</v>
      </c>
      <c r="P2126" t="s">
        <v>5899</v>
      </c>
      <c r="Q2126" t="s">
        <v>5994</v>
      </c>
      <c r="R2126">
        <v>850</v>
      </c>
      <c r="S2126">
        <v>1200</v>
      </c>
      <c r="T2126">
        <v>0.29170000000000001</v>
      </c>
      <c r="U2126" t="s">
        <v>5901</v>
      </c>
      <c r="V2126">
        <v>6</v>
      </c>
      <c r="W2126" s="1">
        <v>45066</v>
      </c>
      <c r="X2126" t="s">
        <v>5894</v>
      </c>
      <c r="Y2126">
        <v>275</v>
      </c>
      <c r="Z2126">
        <v>92</v>
      </c>
      <c r="AA2126">
        <v>285</v>
      </c>
      <c r="AB2126">
        <v>78</v>
      </c>
      <c r="AC2126">
        <v>10</v>
      </c>
      <c r="AD2126">
        <v>66300</v>
      </c>
      <c r="AE2126" t="s">
        <v>6025</v>
      </c>
      <c r="AF2126" s="1">
        <v>46203</v>
      </c>
      <c r="AG2126" t="s">
        <v>6250</v>
      </c>
      <c r="AH2126" t="s">
        <v>6035</v>
      </c>
      <c r="AI2126" t="s">
        <v>6028</v>
      </c>
      <c r="AJ2126" t="s">
        <v>6925</v>
      </c>
      <c r="AK2126">
        <v>1200</v>
      </c>
      <c r="AL2126">
        <v>120.48</v>
      </c>
      <c r="AM2126">
        <v>1079.52</v>
      </c>
      <c r="AN2126">
        <v>850</v>
      </c>
      <c r="AO2126">
        <v>229.52</v>
      </c>
      <c r="AP2126">
        <v>0.21260000000000001</v>
      </c>
    </row>
    <row r="2127" spans="1:42" hidden="1" x14ac:dyDescent="0.35">
      <c r="A2127" t="s">
        <v>3030</v>
      </c>
      <c r="B2127" s="1">
        <v>45434</v>
      </c>
      <c r="C2127" t="s">
        <v>286</v>
      </c>
      <c r="D2127" t="s">
        <v>140</v>
      </c>
      <c r="E2127">
        <v>3</v>
      </c>
      <c r="F2127" t="s">
        <v>30</v>
      </c>
      <c r="G2127" t="s">
        <v>16</v>
      </c>
      <c r="H2127" t="s">
        <v>25</v>
      </c>
      <c r="I2127" t="s">
        <v>43</v>
      </c>
      <c r="J2127" t="s">
        <v>75</v>
      </c>
      <c r="K2127">
        <v>2024</v>
      </c>
      <c r="L2127" t="s">
        <v>35</v>
      </c>
      <c r="M2127" t="s">
        <v>5944</v>
      </c>
      <c r="N2127" t="s">
        <v>5931</v>
      </c>
      <c r="O2127" t="s">
        <v>5945</v>
      </c>
      <c r="P2127" t="s">
        <v>5946</v>
      </c>
      <c r="Q2127" t="s">
        <v>5947</v>
      </c>
      <c r="R2127">
        <v>6500</v>
      </c>
      <c r="S2127">
        <v>8500</v>
      </c>
      <c r="T2127">
        <v>0.23530000000000001</v>
      </c>
      <c r="U2127" t="s">
        <v>5940</v>
      </c>
      <c r="V2127">
        <v>6</v>
      </c>
      <c r="W2127" s="1">
        <v>44693</v>
      </c>
      <c r="X2127" t="s">
        <v>5894</v>
      </c>
      <c r="Y2127">
        <v>116</v>
      </c>
      <c r="Z2127">
        <v>117</v>
      </c>
      <c r="AA2127">
        <v>124</v>
      </c>
      <c r="AB2127">
        <v>67</v>
      </c>
      <c r="AC2127">
        <v>10</v>
      </c>
      <c r="AD2127">
        <v>435500</v>
      </c>
      <c r="AE2127" t="s">
        <v>6025</v>
      </c>
      <c r="AF2127" s="1">
        <v>46203</v>
      </c>
      <c r="AG2127" t="s">
        <v>6177</v>
      </c>
      <c r="AH2127" t="s">
        <v>6027</v>
      </c>
      <c r="AI2127" t="s">
        <v>6028</v>
      </c>
      <c r="AJ2127" t="s">
        <v>6924</v>
      </c>
      <c r="AK2127">
        <v>25500</v>
      </c>
      <c r="AL2127">
        <v>226.95</v>
      </c>
      <c r="AM2127">
        <v>25273.05</v>
      </c>
      <c r="AN2127">
        <v>19500</v>
      </c>
      <c r="AO2127">
        <v>5773.05</v>
      </c>
      <c r="AP2127">
        <v>0.22839999999999999</v>
      </c>
    </row>
    <row r="2128" spans="1:42" hidden="1" x14ac:dyDescent="0.35">
      <c r="A2128" t="s">
        <v>3031</v>
      </c>
      <c r="B2128" s="1">
        <v>45416</v>
      </c>
      <c r="C2128" t="s">
        <v>1768</v>
      </c>
      <c r="D2128" t="s">
        <v>82</v>
      </c>
      <c r="E2128">
        <v>1</v>
      </c>
      <c r="F2128" t="s">
        <v>48</v>
      </c>
      <c r="G2128" t="s">
        <v>16</v>
      </c>
      <c r="H2128" t="s">
        <v>32</v>
      </c>
      <c r="I2128" t="s">
        <v>33</v>
      </c>
      <c r="J2128" t="s">
        <v>75</v>
      </c>
      <c r="K2128">
        <v>2024</v>
      </c>
      <c r="L2128" t="s">
        <v>35</v>
      </c>
      <c r="M2128" t="s">
        <v>5895</v>
      </c>
      <c r="N2128" t="s">
        <v>5889</v>
      </c>
      <c r="O2128" t="s">
        <v>5890</v>
      </c>
      <c r="P2128" t="s">
        <v>5891</v>
      </c>
      <c r="Q2128" t="s">
        <v>5896</v>
      </c>
      <c r="R2128">
        <v>78000</v>
      </c>
      <c r="S2128">
        <v>95000</v>
      </c>
      <c r="T2128">
        <v>0.1789</v>
      </c>
      <c r="U2128" t="s">
        <v>5893</v>
      </c>
      <c r="V2128">
        <v>12</v>
      </c>
      <c r="W2128" s="1">
        <v>45187</v>
      </c>
      <c r="X2128" t="s">
        <v>5894</v>
      </c>
      <c r="Y2128">
        <v>351</v>
      </c>
      <c r="Z2128">
        <v>112</v>
      </c>
      <c r="AA2128">
        <v>335</v>
      </c>
      <c r="AB2128">
        <v>32</v>
      </c>
      <c r="AC2128">
        <v>10</v>
      </c>
      <c r="AD2128">
        <v>2496000</v>
      </c>
      <c r="AE2128" t="s">
        <v>6025</v>
      </c>
      <c r="AF2128" s="1">
        <v>46203</v>
      </c>
      <c r="AG2128" t="s">
        <v>6647</v>
      </c>
      <c r="AH2128" t="s">
        <v>6035</v>
      </c>
      <c r="AI2128" t="s">
        <v>6028</v>
      </c>
      <c r="AJ2128" t="s">
        <v>6924</v>
      </c>
      <c r="AK2128">
        <v>95000</v>
      </c>
      <c r="AL2128">
        <v>9557</v>
      </c>
      <c r="AM2128">
        <v>85443</v>
      </c>
      <c r="AN2128">
        <v>78000</v>
      </c>
      <c r="AO2128">
        <v>7443</v>
      </c>
      <c r="AP2128">
        <v>8.7099999999999997E-2</v>
      </c>
    </row>
    <row r="2129" spans="1:42" hidden="1" x14ac:dyDescent="0.35">
      <c r="A2129" t="s">
        <v>3032</v>
      </c>
      <c r="B2129" s="1">
        <v>45383</v>
      </c>
      <c r="C2129" t="s">
        <v>679</v>
      </c>
      <c r="D2129" t="s">
        <v>29</v>
      </c>
      <c r="E2129">
        <v>1</v>
      </c>
      <c r="F2129" t="s">
        <v>58</v>
      </c>
      <c r="G2129" t="s">
        <v>31</v>
      </c>
      <c r="H2129" t="s">
        <v>17</v>
      </c>
      <c r="I2129" t="s">
        <v>26</v>
      </c>
      <c r="J2129" t="s">
        <v>44</v>
      </c>
      <c r="K2129">
        <v>2024</v>
      </c>
      <c r="L2129" t="s">
        <v>35</v>
      </c>
      <c r="M2129" t="s">
        <v>5985</v>
      </c>
      <c r="N2129" t="s">
        <v>5974</v>
      </c>
      <c r="O2129" t="s">
        <v>5986</v>
      </c>
      <c r="P2129" t="s">
        <v>5979</v>
      </c>
      <c r="Q2129" t="s">
        <v>5987</v>
      </c>
      <c r="R2129">
        <v>500</v>
      </c>
      <c r="S2129">
        <v>750</v>
      </c>
      <c r="T2129">
        <v>0.33329999999999999</v>
      </c>
      <c r="U2129" t="s">
        <v>5920</v>
      </c>
      <c r="V2129">
        <v>24</v>
      </c>
      <c r="W2129" s="1">
        <v>45007</v>
      </c>
      <c r="X2129" t="s">
        <v>5894</v>
      </c>
      <c r="Y2129">
        <v>294</v>
      </c>
      <c r="Z2129">
        <v>81</v>
      </c>
      <c r="AA2129">
        <v>264</v>
      </c>
      <c r="AB2129">
        <v>82</v>
      </c>
      <c r="AC2129">
        <v>10</v>
      </c>
      <c r="AD2129">
        <v>41000</v>
      </c>
      <c r="AE2129" t="s">
        <v>6025</v>
      </c>
      <c r="AF2129" s="1">
        <v>46203</v>
      </c>
      <c r="AG2129" t="s">
        <v>6211</v>
      </c>
      <c r="AH2129" t="s">
        <v>6027</v>
      </c>
      <c r="AI2129" t="s">
        <v>6028</v>
      </c>
      <c r="AJ2129" t="s">
        <v>6924</v>
      </c>
      <c r="AK2129">
        <v>750</v>
      </c>
      <c r="AL2129">
        <v>21.22</v>
      </c>
      <c r="AM2129">
        <v>728.78</v>
      </c>
      <c r="AN2129">
        <v>500</v>
      </c>
      <c r="AO2129">
        <v>228.78</v>
      </c>
      <c r="AP2129">
        <v>0.31390000000000001</v>
      </c>
    </row>
    <row r="2130" spans="1:42" hidden="1" x14ac:dyDescent="0.35">
      <c r="A2130" t="s">
        <v>3033</v>
      </c>
      <c r="B2130" s="1">
        <v>45422</v>
      </c>
      <c r="C2130" t="s">
        <v>758</v>
      </c>
      <c r="D2130" t="s">
        <v>137</v>
      </c>
      <c r="E2130">
        <v>1</v>
      </c>
      <c r="F2130" t="s">
        <v>58</v>
      </c>
      <c r="G2130" t="s">
        <v>71</v>
      </c>
      <c r="H2130" t="s">
        <v>32</v>
      </c>
      <c r="I2130" t="s">
        <v>33</v>
      </c>
      <c r="J2130" t="s">
        <v>75</v>
      </c>
      <c r="K2130">
        <v>2024</v>
      </c>
      <c r="L2130" t="s">
        <v>35</v>
      </c>
      <c r="M2130" t="s">
        <v>5930</v>
      </c>
      <c r="N2130" t="s">
        <v>5931</v>
      </c>
      <c r="O2130" t="s">
        <v>5932</v>
      </c>
      <c r="P2130" t="s">
        <v>5891</v>
      </c>
      <c r="Q2130" t="s">
        <v>5933</v>
      </c>
      <c r="R2130">
        <v>14800</v>
      </c>
      <c r="S2130">
        <v>18500</v>
      </c>
      <c r="T2130">
        <v>0.2</v>
      </c>
      <c r="U2130" t="s">
        <v>5893</v>
      </c>
      <c r="V2130">
        <v>12</v>
      </c>
      <c r="W2130" s="1">
        <v>45474</v>
      </c>
      <c r="X2130" t="s">
        <v>5894</v>
      </c>
      <c r="Y2130">
        <v>213</v>
      </c>
      <c r="Z2130">
        <v>93</v>
      </c>
      <c r="AA2130">
        <v>278</v>
      </c>
      <c r="AB2130">
        <v>42</v>
      </c>
      <c r="AC2130">
        <v>10</v>
      </c>
      <c r="AD2130">
        <v>621600</v>
      </c>
      <c r="AE2130" t="s">
        <v>6025</v>
      </c>
      <c r="AF2130" s="1">
        <v>46203</v>
      </c>
      <c r="AG2130" t="s">
        <v>6356</v>
      </c>
      <c r="AH2130" t="s">
        <v>6035</v>
      </c>
      <c r="AI2130" t="s">
        <v>6028</v>
      </c>
      <c r="AJ2130" t="s">
        <v>6924</v>
      </c>
      <c r="AK2130">
        <v>18500</v>
      </c>
      <c r="AL2130">
        <v>395.9</v>
      </c>
      <c r="AM2130">
        <v>18104.099999999999</v>
      </c>
      <c r="AN2130">
        <v>14800</v>
      </c>
      <c r="AO2130">
        <v>3304.1</v>
      </c>
      <c r="AP2130">
        <v>0.1825</v>
      </c>
    </row>
    <row r="2131" spans="1:42" hidden="1" x14ac:dyDescent="0.35">
      <c r="A2131" t="s">
        <v>3034</v>
      </c>
      <c r="B2131" s="1">
        <v>45436</v>
      </c>
      <c r="C2131" t="s">
        <v>844</v>
      </c>
      <c r="D2131" t="s">
        <v>47</v>
      </c>
      <c r="E2131">
        <v>1</v>
      </c>
      <c r="F2131" t="s">
        <v>128</v>
      </c>
      <c r="G2131" t="s">
        <v>96</v>
      </c>
      <c r="H2131" t="s">
        <v>32</v>
      </c>
      <c r="I2131" t="s">
        <v>18</v>
      </c>
      <c r="J2131" t="s">
        <v>75</v>
      </c>
      <c r="K2131">
        <v>2024</v>
      </c>
      <c r="L2131" t="s">
        <v>35</v>
      </c>
      <c r="M2131" t="s">
        <v>5995</v>
      </c>
      <c r="N2131" t="s">
        <v>5989</v>
      </c>
      <c r="O2131" t="s">
        <v>5996</v>
      </c>
      <c r="P2131" t="s">
        <v>5997</v>
      </c>
      <c r="Q2131" t="s">
        <v>5998</v>
      </c>
      <c r="R2131">
        <v>280</v>
      </c>
      <c r="S2131">
        <v>450</v>
      </c>
      <c r="T2131">
        <v>0.37780000000000002</v>
      </c>
      <c r="U2131" t="s">
        <v>5909</v>
      </c>
      <c r="V2131">
        <v>6</v>
      </c>
      <c r="W2131" s="1">
        <v>45144</v>
      </c>
      <c r="X2131" t="s">
        <v>5894</v>
      </c>
      <c r="Y2131">
        <v>217</v>
      </c>
      <c r="Z2131">
        <v>86</v>
      </c>
      <c r="AA2131">
        <v>212</v>
      </c>
      <c r="AB2131">
        <v>73</v>
      </c>
      <c r="AC2131">
        <v>10</v>
      </c>
      <c r="AD2131">
        <v>20440</v>
      </c>
      <c r="AE2131" t="s">
        <v>6025</v>
      </c>
      <c r="AF2131" s="1">
        <v>46203</v>
      </c>
      <c r="AG2131" t="s">
        <v>6434</v>
      </c>
      <c r="AH2131" t="s">
        <v>6027</v>
      </c>
      <c r="AI2131" t="s">
        <v>6028</v>
      </c>
      <c r="AJ2131" t="s">
        <v>6924</v>
      </c>
      <c r="AK2131">
        <v>450</v>
      </c>
      <c r="AL2131">
        <v>65.84</v>
      </c>
      <c r="AM2131">
        <v>384.16</v>
      </c>
      <c r="AN2131">
        <v>280</v>
      </c>
      <c r="AO2131">
        <v>104.16</v>
      </c>
      <c r="AP2131">
        <v>0.27110000000000001</v>
      </c>
    </row>
    <row r="2132" spans="1:42" hidden="1" x14ac:dyDescent="0.35">
      <c r="A2132" t="s">
        <v>3035</v>
      </c>
      <c r="B2132" s="1">
        <v>45294</v>
      </c>
      <c r="C2132" t="s">
        <v>1157</v>
      </c>
      <c r="D2132" t="s">
        <v>78</v>
      </c>
      <c r="E2132">
        <v>1</v>
      </c>
      <c r="F2132" t="s">
        <v>15</v>
      </c>
      <c r="G2132" t="s">
        <v>71</v>
      </c>
      <c r="H2132" t="s">
        <v>25</v>
      </c>
      <c r="I2132" t="s">
        <v>26</v>
      </c>
      <c r="J2132" t="s">
        <v>112</v>
      </c>
      <c r="K2132">
        <v>2024</v>
      </c>
      <c r="L2132" t="s">
        <v>20</v>
      </c>
      <c r="M2132" t="s">
        <v>5992</v>
      </c>
      <c r="N2132" t="s">
        <v>5989</v>
      </c>
      <c r="O2132" t="s">
        <v>5993</v>
      </c>
      <c r="P2132" t="s">
        <v>5899</v>
      </c>
      <c r="Q2132" t="s">
        <v>5994</v>
      </c>
      <c r="R2132">
        <v>850</v>
      </c>
      <c r="S2132">
        <v>1200</v>
      </c>
      <c r="T2132">
        <v>0.29170000000000001</v>
      </c>
      <c r="U2132" t="s">
        <v>5901</v>
      </c>
      <c r="V2132">
        <v>6</v>
      </c>
      <c r="W2132" s="1">
        <v>45066</v>
      </c>
      <c r="X2132" t="s">
        <v>5894</v>
      </c>
      <c r="Y2132">
        <v>275</v>
      </c>
      <c r="Z2132">
        <v>92</v>
      </c>
      <c r="AA2132">
        <v>285</v>
      </c>
      <c r="AB2132">
        <v>78</v>
      </c>
      <c r="AC2132">
        <v>10</v>
      </c>
      <c r="AD2132">
        <v>66300</v>
      </c>
      <c r="AE2132" t="s">
        <v>6025</v>
      </c>
      <c r="AF2132" s="1">
        <v>46203</v>
      </c>
      <c r="AG2132" t="s">
        <v>6450</v>
      </c>
      <c r="AH2132" t="s">
        <v>6027</v>
      </c>
      <c r="AI2132" t="s">
        <v>6028</v>
      </c>
      <c r="AJ2132" t="s">
        <v>6924</v>
      </c>
      <c r="AK2132">
        <v>1200</v>
      </c>
      <c r="AL2132">
        <v>178.08</v>
      </c>
      <c r="AM2132">
        <v>1021.92</v>
      </c>
      <c r="AN2132">
        <v>850</v>
      </c>
      <c r="AO2132">
        <v>171.92</v>
      </c>
      <c r="AP2132">
        <v>0.16819999999999999</v>
      </c>
    </row>
    <row r="2133" spans="1:42" hidden="1" x14ac:dyDescent="0.35">
      <c r="A2133" t="s">
        <v>3036</v>
      </c>
      <c r="B2133" s="1">
        <v>45598</v>
      </c>
      <c r="C2133" t="s">
        <v>1013</v>
      </c>
      <c r="D2133" t="s">
        <v>78</v>
      </c>
      <c r="E2133">
        <v>2</v>
      </c>
      <c r="F2133" t="s">
        <v>30</v>
      </c>
      <c r="G2133" t="s">
        <v>16</v>
      </c>
      <c r="H2133" t="s">
        <v>17</v>
      </c>
      <c r="I2133" t="s">
        <v>33</v>
      </c>
      <c r="J2133" t="s">
        <v>50</v>
      </c>
      <c r="K2133">
        <v>2024</v>
      </c>
      <c r="L2133" t="s">
        <v>51</v>
      </c>
      <c r="M2133" t="s">
        <v>5992</v>
      </c>
      <c r="N2133" t="s">
        <v>5989</v>
      </c>
      <c r="O2133" t="s">
        <v>5993</v>
      </c>
      <c r="P2133" t="s">
        <v>5899</v>
      </c>
      <c r="Q2133" t="s">
        <v>5994</v>
      </c>
      <c r="R2133">
        <v>850</v>
      </c>
      <c r="S2133">
        <v>1200</v>
      </c>
      <c r="T2133">
        <v>0.29170000000000001</v>
      </c>
      <c r="U2133" t="s">
        <v>5901</v>
      </c>
      <c r="V2133">
        <v>6</v>
      </c>
      <c r="W2133" s="1">
        <v>45066</v>
      </c>
      <c r="X2133" t="s">
        <v>5894</v>
      </c>
      <c r="Y2133">
        <v>275</v>
      </c>
      <c r="Z2133">
        <v>92</v>
      </c>
      <c r="AA2133">
        <v>285</v>
      </c>
      <c r="AB2133">
        <v>78</v>
      </c>
      <c r="AC2133">
        <v>10</v>
      </c>
      <c r="AD2133">
        <v>66300</v>
      </c>
      <c r="AE2133" t="s">
        <v>6025</v>
      </c>
      <c r="AF2133" s="1">
        <v>46203</v>
      </c>
      <c r="AG2133" t="s">
        <v>6514</v>
      </c>
      <c r="AH2133" t="s">
        <v>6035</v>
      </c>
      <c r="AI2133" t="s">
        <v>6028</v>
      </c>
      <c r="AJ2133" t="s">
        <v>6925</v>
      </c>
      <c r="AK2133">
        <v>2400</v>
      </c>
      <c r="AL2133">
        <v>2.16</v>
      </c>
      <c r="AM2133">
        <v>2397.84</v>
      </c>
      <c r="AN2133">
        <v>1700</v>
      </c>
      <c r="AO2133">
        <v>697.84</v>
      </c>
      <c r="AP2133">
        <v>0.29099999999999998</v>
      </c>
    </row>
    <row r="2134" spans="1:42" hidden="1" x14ac:dyDescent="0.35">
      <c r="A2134" t="s">
        <v>3037</v>
      </c>
      <c r="B2134" s="1">
        <v>45567</v>
      </c>
      <c r="C2134" t="s">
        <v>883</v>
      </c>
      <c r="D2134" t="s">
        <v>439</v>
      </c>
      <c r="E2134">
        <v>1</v>
      </c>
      <c r="F2134" t="s">
        <v>24</v>
      </c>
      <c r="G2134" t="s">
        <v>31</v>
      </c>
      <c r="H2134" t="s">
        <v>25</v>
      </c>
      <c r="I2134" t="s">
        <v>26</v>
      </c>
      <c r="J2134" t="s">
        <v>55</v>
      </c>
      <c r="K2134">
        <v>2024</v>
      </c>
      <c r="L2134" t="s">
        <v>51</v>
      </c>
      <c r="M2134" t="s">
        <v>5953</v>
      </c>
      <c r="N2134" t="s">
        <v>5949</v>
      </c>
      <c r="O2134" t="s">
        <v>5954</v>
      </c>
      <c r="P2134" t="s">
        <v>5951</v>
      </c>
      <c r="Q2134" t="s">
        <v>5955</v>
      </c>
      <c r="R2134">
        <v>1400</v>
      </c>
      <c r="S2134">
        <v>1900</v>
      </c>
      <c r="T2134">
        <v>0.26319999999999999</v>
      </c>
      <c r="U2134" t="s">
        <v>5940</v>
      </c>
      <c r="V2134">
        <v>12</v>
      </c>
      <c r="W2134" s="1">
        <v>44681</v>
      </c>
      <c r="X2134" t="s">
        <v>5894</v>
      </c>
      <c r="Y2134">
        <v>129</v>
      </c>
      <c r="Z2134">
        <v>73</v>
      </c>
      <c r="AA2134">
        <v>194</v>
      </c>
      <c r="AB2134">
        <v>7</v>
      </c>
      <c r="AC2134">
        <v>10</v>
      </c>
      <c r="AD2134">
        <v>9800</v>
      </c>
      <c r="AE2134" t="s">
        <v>6025</v>
      </c>
      <c r="AF2134" s="1">
        <v>46203</v>
      </c>
      <c r="AG2134" t="s">
        <v>6475</v>
      </c>
      <c r="AH2134" t="s">
        <v>6027</v>
      </c>
      <c r="AI2134" t="s">
        <v>6028</v>
      </c>
      <c r="AJ2134" t="s">
        <v>6925</v>
      </c>
      <c r="AK2134">
        <v>1900</v>
      </c>
      <c r="AL2134">
        <v>249.47</v>
      </c>
      <c r="AM2134">
        <v>1650.53</v>
      </c>
      <c r="AN2134">
        <v>1400</v>
      </c>
      <c r="AO2134">
        <v>250.53</v>
      </c>
      <c r="AP2134">
        <v>0.15179999999999999</v>
      </c>
    </row>
    <row r="2135" spans="1:42" hidden="1" x14ac:dyDescent="0.35">
      <c r="A2135" t="s">
        <v>3038</v>
      </c>
      <c r="B2135" s="1">
        <v>45456</v>
      </c>
      <c r="C2135" t="s">
        <v>1092</v>
      </c>
      <c r="D2135" t="s">
        <v>205</v>
      </c>
      <c r="E2135">
        <v>3</v>
      </c>
      <c r="F2135" t="s">
        <v>48</v>
      </c>
      <c r="G2135" t="s">
        <v>96</v>
      </c>
      <c r="H2135" t="s">
        <v>25</v>
      </c>
      <c r="I2135" t="s">
        <v>18</v>
      </c>
      <c r="J2135" t="s">
        <v>34</v>
      </c>
      <c r="K2135">
        <v>2024</v>
      </c>
      <c r="L2135" t="s">
        <v>35</v>
      </c>
      <c r="M2135" t="s">
        <v>6003</v>
      </c>
      <c r="N2135" t="s">
        <v>5989</v>
      </c>
      <c r="O2135" t="s">
        <v>6004</v>
      </c>
      <c r="P2135" t="s">
        <v>6005</v>
      </c>
      <c r="Q2135" t="s">
        <v>6006</v>
      </c>
      <c r="R2135">
        <v>420</v>
      </c>
      <c r="S2135">
        <v>650</v>
      </c>
      <c r="T2135">
        <v>0.3538</v>
      </c>
      <c r="U2135" t="s">
        <v>5909</v>
      </c>
      <c r="V2135">
        <v>6</v>
      </c>
      <c r="W2135" s="1">
        <v>45071</v>
      </c>
      <c r="X2135" t="s">
        <v>5894</v>
      </c>
      <c r="Y2135">
        <v>160</v>
      </c>
      <c r="Z2135">
        <v>85</v>
      </c>
      <c r="AA2135">
        <v>167</v>
      </c>
      <c r="AB2135">
        <v>56</v>
      </c>
      <c r="AC2135">
        <v>10</v>
      </c>
      <c r="AD2135">
        <v>23520</v>
      </c>
      <c r="AE2135" t="s">
        <v>6025</v>
      </c>
      <c r="AF2135" s="1">
        <v>46203</v>
      </c>
      <c r="AG2135" t="s">
        <v>6538</v>
      </c>
      <c r="AH2135" t="s">
        <v>6027</v>
      </c>
      <c r="AI2135" t="s">
        <v>6028</v>
      </c>
      <c r="AJ2135" t="s">
        <v>6924</v>
      </c>
      <c r="AK2135">
        <v>1950</v>
      </c>
      <c r="AL2135">
        <v>113.69</v>
      </c>
      <c r="AM2135">
        <v>1836.31</v>
      </c>
      <c r="AN2135">
        <v>1260</v>
      </c>
      <c r="AO2135">
        <v>576.30999999999995</v>
      </c>
      <c r="AP2135">
        <v>0.31380000000000002</v>
      </c>
    </row>
    <row r="2136" spans="1:42" hidden="1" x14ac:dyDescent="0.35">
      <c r="A2136" t="s">
        <v>3039</v>
      </c>
      <c r="B2136" s="1">
        <v>45511</v>
      </c>
      <c r="C2136" t="s">
        <v>596</v>
      </c>
      <c r="D2136" t="s">
        <v>29</v>
      </c>
      <c r="E2136">
        <v>1</v>
      </c>
      <c r="F2136" t="s">
        <v>48</v>
      </c>
      <c r="G2136" t="s">
        <v>31</v>
      </c>
      <c r="H2136" t="s">
        <v>32</v>
      </c>
      <c r="I2136" t="s">
        <v>33</v>
      </c>
      <c r="J2136" t="s">
        <v>59</v>
      </c>
      <c r="K2136">
        <v>2024</v>
      </c>
      <c r="L2136" t="s">
        <v>60</v>
      </c>
      <c r="M2136" t="s">
        <v>5985</v>
      </c>
      <c r="N2136" t="s">
        <v>5974</v>
      </c>
      <c r="O2136" t="s">
        <v>5986</v>
      </c>
      <c r="P2136" t="s">
        <v>5979</v>
      </c>
      <c r="Q2136" t="s">
        <v>5987</v>
      </c>
      <c r="R2136">
        <v>500</v>
      </c>
      <c r="S2136">
        <v>750</v>
      </c>
      <c r="T2136">
        <v>0.33329999999999999</v>
      </c>
      <c r="U2136" t="s">
        <v>5920</v>
      </c>
      <c r="V2136">
        <v>24</v>
      </c>
      <c r="W2136" s="1">
        <v>45007</v>
      </c>
      <c r="X2136" t="s">
        <v>5894</v>
      </c>
      <c r="Y2136">
        <v>294</v>
      </c>
      <c r="Z2136">
        <v>81</v>
      </c>
      <c r="AA2136">
        <v>264</v>
      </c>
      <c r="AB2136">
        <v>82</v>
      </c>
      <c r="AC2136">
        <v>10</v>
      </c>
      <c r="AD2136">
        <v>41000</v>
      </c>
      <c r="AE2136" t="s">
        <v>6025</v>
      </c>
      <c r="AF2136" s="1">
        <v>46203</v>
      </c>
      <c r="AG2136" t="s">
        <v>6132</v>
      </c>
      <c r="AH2136" t="s">
        <v>6027</v>
      </c>
      <c r="AI2136" t="s">
        <v>6028</v>
      </c>
      <c r="AJ2136" t="s">
        <v>6925</v>
      </c>
      <c r="AK2136">
        <v>750</v>
      </c>
      <c r="AL2136">
        <v>72</v>
      </c>
      <c r="AM2136">
        <v>678</v>
      </c>
      <c r="AN2136">
        <v>500</v>
      </c>
      <c r="AO2136">
        <v>178</v>
      </c>
      <c r="AP2136">
        <v>0.26250000000000001</v>
      </c>
    </row>
    <row r="2137" spans="1:42" hidden="1" x14ac:dyDescent="0.35">
      <c r="A2137" t="s">
        <v>3040</v>
      </c>
      <c r="B2137" s="1">
        <v>45453</v>
      </c>
      <c r="C2137" t="s">
        <v>41</v>
      </c>
      <c r="D2137" t="s">
        <v>183</v>
      </c>
      <c r="E2137">
        <v>3</v>
      </c>
      <c r="F2137" t="s">
        <v>58</v>
      </c>
      <c r="G2137" t="s">
        <v>31</v>
      </c>
      <c r="H2137" t="s">
        <v>32</v>
      </c>
      <c r="I2137" t="s">
        <v>33</v>
      </c>
      <c r="J2137" t="s">
        <v>34</v>
      </c>
      <c r="K2137">
        <v>2024</v>
      </c>
      <c r="L2137" t="s">
        <v>35</v>
      </c>
      <c r="M2137" t="s">
        <v>6010</v>
      </c>
      <c r="N2137" t="s">
        <v>5949</v>
      </c>
      <c r="O2137" t="s">
        <v>6011</v>
      </c>
      <c r="P2137" t="s">
        <v>6012</v>
      </c>
      <c r="Q2137" t="s">
        <v>6013</v>
      </c>
      <c r="R2137">
        <v>2700</v>
      </c>
      <c r="S2137">
        <v>3500</v>
      </c>
      <c r="T2137">
        <v>0.2286</v>
      </c>
      <c r="U2137" t="s">
        <v>5920</v>
      </c>
      <c r="V2137">
        <v>12</v>
      </c>
      <c r="W2137" s="1">
        <v>45369</v>
      </c>
      <c r="X2137" t="s">
        <v>5894</v>
      </c>
      <c r="Y2137">
        <v>71</v>
      </c>
      <c r="Z2137">
        <v>95</v>
      </c>
      <c r="AA2137">
        <v>147</v>
      </c>
      <c r="AB2137">
        <v>51</v>
      </c>
      <c r="AC2137">
        <v>10</v>
      </c>
      <c r="AD2137">
        <v>137700</v>
      </c>
      <c r="AE2137" t="s">
        <v>6025</v>
      </c>
      <c r="AF2137" s="1">
        <v>46203</v>
      </c>
      <c r="AG2137" t="s">
        <v>6042</v>
      </c>
      <c r="AH2137" t="s">
        <v>6027</v>
      </c>
      <c r="AI2137" t="s">
        <v>6028</v>
      </c>
      <c r="AJ2137" t="s">
        <v>6924</v>
      </c>
      <c r="AK2137">
        <v>10500</v>
      </c>
      <c r="AL2137">
        <v>1043.7</v>
      </c>
      <c r="AM2137">
        <v>9456.2999999999993</v>
      </c>
      <c r="AN2137">
        <v>8100</v>
      </c>
      <c r="AO2137">
        <v>1356.3</v>
      </c>
      <c r="AP2137">
        <v>0.1434</v>
      </c>
    </row>
    <row r="2138" spans="1:42" hidden="1" x14ac:dyDescent="0.35">
      <c r="A2138" t="s">
        <v>3041</v>
      </c>
      <c r="B2138" s="1">
        <v>45530</v>
      </c>
      <c r="C2138" t="s">
        <v>229</v>
      </c>
      <c r="D2138" t="s">
        <v>173</v>
      </c>
      <c r="E2138">
        <v>1</v>
      </c>
      <c r="F2138" t="s">
        <v>30</v>
      </c>
      <c r="G2138" t="s">
        <v>16</v>
      </c>
      <c r="H2138" t="s">
        <v>25</v>
      </c>
      <c r="I2138" t="s">
        <v>33</v>
      </c>
      <c r="J2138" t="s">
        <v>59</v>
      </c>
      <c r="K2138">
        <v>2024</v>
      </c>
      <c r="L2138" t="s">
        <v>60</v>
      </c>
      <c r="M2138" t="s">
        <v>5904</v>
      </c>
      <c r="N2138" t="s">
        <v>5889</v>
      </c>
      <c r="O2138" t="s">
        <v>5898</v>
      </c>
      <c r="P2138" t="s">
        <v>5899</v>
      </c>
      <c r="Q2138" t="s">
        <v>5905</v>
      </c>
      <c r="R2138">
        <v>12500</v>
      </c>
      <c r="S2138">
        <v>15500</v>
      </c>
      <c r="T2138">
        <v>0.19350000000000001</v>
      </c>
      <c r="U2138" t="s">
        <v>5901</v>
      </c>
      <c r="V2138">
        <v>12</v>
      </c>
      <c r="W2138" s="1">
        <v>45140</v>
      </c>
      <c r="X2138" t="s">
        <v>5894</v>
      </c>
      <c r="Y2138">
        <v>313</v>
      </c>
      <c r="Z2138">
        <v>58</v>
      </c>
      <c r="AA2138">
        <v>294</v>
      </c>
      <c r="AB2138">
        <v>65</v>
      </c>
      <c r="AC2138">
        <v>10</v>
      </c>
      <c r="AD2138">
        <v>812500</v>
      </c>
      <c r="AE2138" t="s">
        <v>6025</v>
      </c>
      <c r="AF2138" s="1">
        <v>46203</v>
      </c>
      <c r="AG2138" t="s">
        <v>6138</v>
      </c>
      <c r="AH2138" t="s">
        <v>6027</v>
      </c>
      <c r="AI2138" t="s">
        <v>6028</v>
      </c>
      <c r="AJ2138" t="s">
        <v>6925</v>
      </c>
      <c r="AK2138">
        <v>15500</v>
      </c>
      <c r="AL2138">
        <v>1949.9</v>
      </c>
      <c r="AM2138">
        <v>13550.1</v>
      </c>
      <c r="AN2138">
        <v>12500</v>
      </c>
      <c r="AO2138">
        <v>1050.0999999999999</v>
      </c>
      <c r="AP2138">
        <v>7.7499999999999999E-2</v>
      </c>
    </row>
    <row r="2139" spans="1:42" hidden="1" x14ac:dyDescent="0.35">
      <c r="A2139" t="s">
        <v>3042</v>
      </c>
      <c r="B2139" s="1">
        <v>45558</v>
      </c>
      <c r="C2139" t="s">
        <v>2434</v>
      </c>
      <c r="D2139" t="s">
        <v>82</v>
      </c>
      <c r="E2139">
        <v>3</v>
      </c>
      <c r="F2139" t="s">
        <v>58</v>
      </c>
      <c r="G2139" t="s">
        <v>79</v>
      </c>
      <c r="H2139" t="s">
        <v>32</v>
      </c>
      <c r="I2139" t="s">
        <v>43</v>
      </c>
      <c r="J2139" t="s">
        <v>109</v>
      </c>
      <c r="K2139">
        <v>2024</v>
      </c>
      <c r="L2139" t="s">
        <v>60</v>
      </c>
      <c r="M2139" t="s">
        <v>5895</v>
      </c>
      <c r="N2139" t="s">
        <v>5889</v>
      </c>
      <c r="O2139" t="s">
        <v>5890</v>
      </c>
      <c r="P2139" t="s">
        <v>5891</v>
      </c>
      <c r="Q2139" t="s">
        <v>5896</v>
      </c>
      <c r="R2139">
        <v>78000</v>
      </c>
      <c r="S2139">
        <v>95000</v>
      </c>
      <c r="T2139">
        <v>0.1789</v>
      </c>
      <c r="U2139" t="s">
        <v>5893</v>
      </c>
      <c r="V2139">
        <v>12</v>
      </c>
      <c r="W2139" s="1">
        <v>45187</v>
      </c>
      <c r="X2139" t="s">
        <v>5894</v>
      </c>
      <c r="Y2139">
        <v>351</v>
      </c>
      <c r="Z2139">
        <v>112</v>
      </c>
      <c r="AA2139">
        <v>335</v>
      </c>
      <c r="AB2139">
        <v>32</v>
      </c>
      <c r="AC2139">
        <v>10</v>
      </c>
      <c r="AD2139">
        <v>2496000</v>
      </c>
      <c r="AE2139" t="s">
        <v>6025</v>
      </c>
      <c r="AF2139" s="1">
        <v>46203</v>
      </c>
      <c r="AG2139" t="s">
        <v>6785</v>
      </c>
      <c r="AH2139" t="s">
        <v>6035</v>
      </c>
      <c r="AI2139" t="s">
        <v>6028</v>
      </c>
      <c r="AJ2139" t="s">
        <v>6925</v>
      </c>
      <c r="AK2139">
        <v>285000</v>
      </c>
      <c r="AL2139">
        <v>26647.5</v>
      </c>
      <c r="AM2139">
        <v>258352.5</v>
      </c>
      <c r="AN2139">
        <v>234000</v>
      </c>
      <c r="AO2139">
        <v>24352.5</v>
      </c>
      <c r="AP2139">
        <v>9.4299999999999995E-2</v>
      </c>
    </row>
    <row r="2140" spans="1:42" hidden="1" x14ac:dyDescent="0.35">
      <c r="A2140" t="s">
        <v>3043</v>
      </c>
      <c r="B2140" s="1">
        <v>45494</v>
      </c>
      <c r="C2140" t="s">
        <v>1312</v>
      </c>
      <c r="D2140" t="s">
        <v>439</v>
      </c>
      <c r="E2140">
        <v>3</v>
      </c>
      <c r="F2140" t="s">
        <v>66</v>
      </c>
      <c r="G2140" t="s">
        <v>71</v>
      </c>
      <c r="H2140" t="s">
        <v>17</v>
      </c>
      <c r="I2140" t="s">
        <v>18</v>
      </c>
      <c r="J2140" t="s">
        <v>97</v>
      </c>
      <c r="K2140">
        <v>2024</v>
      </c>
      <c r="L2140" t="s">
        <v>60</v>
      </c>
      <c r="M2140" t="s">
        <v>5953</v>
      </c>
      <c r="N2140" t="s">
        <v>5949</v>
      </c>
      <c r="O2140" t="s">
        <v>5954</v>
      </c>
      <c r="P2140" t="s">
        <v>5951</v>
      </c>
      <c r="Q2140" t="s">
        <v>5955</v>
      </c>
      <c r="R2140">
        <v>1400</v>
      </c>
      <c r="S2140">
        <v>1900</v>
      </c>
      <c r="T2140">
        <v>0.26319999999999999</v>
      </c>
      <c r="U2140" t="s">
        <v>5940</v>
      </c>
      <c r="V2140">
        <v>12</v>
      </c>
      <c r="W2140" s="1">
        <v>44681</v>
      </c>
      <c r="X2140" t="s">
        <v>5894</v>
      </c>
      <c r="Y2140">
        <v>129</v>
      </c>
      <c r="Z2140">
        <v>73</v>
      </c>
      <c r="AA2140">
        <v>194</v>
      </c>
      <c r="AB2140">
        <v>7</v>
      </c>
      <c r="AC2140">
        <v>10</v>
      </c>
      <c r="AD2140">
        <v>9800</v>
      </c>
      <c r="AE2140" t="s">
        <v>6025</v>
      </c>
      <c r="AF2140" s="1">
        <v>46203</v>
      </c>
      <c r="AG2140" t="s">
        <v>6377</v>
      </c>
      <c r="AH2140" t="s">
        <v>6027</v>
      </c>
      <c r="AI2140" t="s">
        <v>6028</v>
      </c>
      <c r="AJ2140" t="s">
        <v>6925</v>
      </c>
      <c r="AK2140">
        <v>5700</v>
      </c>
      <c r="AL2140">
        <v>307.23</v>
      </c>
      <c r="AM2140">
        <v>5392.77</v>
      </c>
      <c r="AN2140">
        <v>4200</v>
      </c>
      <c r="AO2140">
        <v>1192.77</v>
      </c>
      <c r="AP2140">
        <v>0.22120000000000001</v>
      </c>
    </row>
    <row r="2141" spans="1:42" hidden="1" x14ac:dyDescent="0.35">
      <c r="A2141" t="s">
        <v>3044</v>
      </c>
      <c r="B2141" s="1">
        <v>45436</v>
      </c>
      <c r="C2141" t="s">
        <v>284</v>
      </c>
      <c r="D2141" t="s">
        <v>87</v>
      </c>
      <c r="E2141">
        <v>2</v>
      </c>
      <c r="F2141" t="s">
        <v>128</v>
      </c>
      <c r="G2141" t="s">
        <v>31</v>
      </c>
      <c r="H2141" t="s">
        <v>17</v>
      </c>
      <c r="I2141" t="s">
        <v>43</v>
      </c>
      <c r="J2141" t="s">
        <v>75</v>
      </c>
      <c r="K2141">
        <v>2024</v>
      </c>
      <c r="L2141" t="s">
        <v>35</v>
      </c>
      <c r="M2141" t="s">
        <v>5924</v>
      </c>
      <c r="N2141" t="s">
        <v>5913</v>
      </c>
      <c r="O2141" t="s">
        <v>5917</v>
      </c>
      <c r="P2141" t="s">
        <v>5925</v>
      </c>
      <c r="Q2141" t="s">
        <v>5926</v>
      </c>
      <c r="R2141">
        <v>46000</v>
      </c>
      <c r="S2141">
        <v>56000</v>
      </c>
      <c r="T2141">
        <v>0.17860000000000001</v>
      </c>
      <c r="U2141" t="s">
        <v>5920</v>
      </c>
      <c r="V2141">
        <v>12</v>
      </c>
      <c r="W2141" s="1">
        <v>44847</v>
      </c>
      <c r="X2141" t="s">
        <v>5894</v>
      </c>
      <c r="Y2141">
        <v>224</v>
      </c>
      <c r="Z2141">
        <v>96</v>
      </c>
      <c r="AA2141">
        <v>304</v>
      </c>
      <c r="AB2141">
        <v>54</v>
      </c>
      <c r="AC2141">
        <v>10</v>
      </c>
      <c r="AD2141">
        <v>2484000</v>
      </c>
      <c r="AE2141" t="s">
        <v>6025</v>
      </c>
      <c r="AF2141" s="1">
        <v>46203</v>
      </c>
      <c r="AG2141" t="s">
        <v>6176</v>
      </c>
      <c r="AH2141" t="s">
        <v>6027</v>
      </c>
      <c r="AI2141" t="s">
        <v>6028</v>
      </c>
      <c r="AJ2141" t="s">
        <v>6924</v>
      </c>
      <c r="AK2141">
        <v>112000</v>
      </c>
      <c r="AL2141">
        <v>13003.2</v>
      </c>
      <c r="AM2141">
        <v>98996.800000000003</v>
      </c>
      <c r="AN2141">
        <v>92000</v>
      </c>
      <c r="AO2141">
        <v>6996.8</v>
      </c>
      <c r="AP2141">
        <v>7.0699999999999999E-2</v>
      </c>
    </row>
    <row r="2142" spans="1:42" hidden="1" x14ac:dyDescent="0.35">
      <c r="A2142" t="s">
        <v>3045</v>
      </c>
      <c r="B2142" s="1">
        <v>45610</v>
      </c>
      <c r="C2142" t="s">
        <v>1071</v>
      </c>
      <c r="D2142" t="s">
        <v>14</v>
      </c>
      <c r="E2142">
        <v>1</v>
      </c>
      <c r="F2142" t="s">
        <v>30</v>
      </c>
      <c r="G2142" t="s">
        <v>96</v>
      </c>
      <c r="H2142" t="s">
        <v>17</v>
      </c>
      <c r="I2142" t="s">
        <v>18</v>
      </c>
      <c r="J2142" t="s">
        <v>50</v>
      </c>
      <c r="K2142">
        <v>2024</v>
      </c>
      <c r="L2142" t="s">
        <v>51</v>
      </c>
      <c r="M2142" t="s">
        <v>5934</v>
      </c>
      <c r="N2142" t="s">
        <v>5931</v>
      </c>
      <c r="O2142" t="s">
        <v>5932</v>
      </c>
      <c r="P2142" t="s">
        <v>5891</v>
      </c>
      <c r="Q2142" t="s">
        <v>5935</v>
      </c>
      <c r="R2142">
        <v>10800</v>
      </c>
      <c r="S2142">
        <v>13500</v>
      </c>
      <c r="T2142">
        <v>0.2</v>
      </c>
      <c r="U2142" t="s">
        <v>5893</v>
      </c>
      <c r="V2142">
        <v>12</v>
      </c>
      <c r="W2142" s="1">
        <v>44567</v>
      </c>
      <c r="X2142" t="s">
        <v>5894</v>
      </c>
      <c r="Y2142">
        <v>169</v>
      </c>
      <c r="Z2142">
        <v>68</v>
      </c>
      <c r="AA2142">
        <v>202</v>
      </c>
      <c r="AB2142">
        <v>85</v>
      </c>
      <c r="AC2142">
        <v>10</v>
      </c>
      <c r="AD2142">
        <v>918000</v>
      </c>
      <c r="AE2142" t="s">
        <v>6025</v>
      </c>
      <c r="AF2142" s="1">
        <v>46203</v>
      </c>
      <c r="AG2142" t="s">
        <v>6534</v>
      </c>
      <c r="AH2142" t="s">
        <v>6035</v>
      </c>
      <c r="AI2142" t="s">
        <v>6028</v>
      </c>
      <c r="AJ2142" t="s">
        <v>6925</v>
      </c>
      <c r="AK2142">
        <v>13500</v>
      </c>
      <c r="AL2142">
        <v>650.70000000000005</v>
      </c>
      <c r="AM2142">
        <v>12849.3</v>
      </c>
      <c r="AN2142">
        <v>10800</v>
      </c>
      <c r="AO2142">
        <v>2049.3000000000002</v>
      </c>
      <c r="AP2142">
        <v>0.1595</v>
      </c>
    </row>
    <row r="2143" spans="1:42" hidden="1" x14ac:dyDescent="0.35">
      <c r="A2143" t="s">
        <v>3046</v>
      </c>
      <c r="B2143" s="1">
        <v>45619</v>
      </c>
      <c r="C2143" t="s">
        <v>3047</v>
      </c>
      <c r="D2143" t="s">
        <v>173</v>
      </c>
      <c r="E2143">
        <v>1</v>
      </c>
      <c r="F2143" t="s">
        <v>24</v>
      </c>
      <c r="G2143" t="s">
        <v>71</v>
      </c>
      <c r="H2143" t="s">
        <v>25</v>
      </c>
      <c r="I2143" t="s">
        <v>26</v>
      </c>
      <c r="J2143" t="s">
        <v>50</v>
      </c>
      <c r="K2143">
        <v>2024</v>
      </c>
      <c r="L2143" t="s">
        <v>51</v>
      </c>
      <c r="M2143" t="s">
        <v>5904</v>
      </c>
      <c r="N2143" t="s">
        <v>5889</v>
      </c>
      <c r="O2143" t="s">
        <v>5898</v>
      </c>
      <c r="P2143" t="s">
        <v>5899</v>
      </c>
      <c r="Q2143" t="s">
        <v>5905</v>
      </c>
      <c r="R2143">
        <v>12500</v>
      </c>
      <c r="S2143">
        <v>15500</v>
      </c>
      <c r="T2143">
        <v>0.19350000000000001</v>
      </c>
      <c r="U2143" t="s">
        <v>5901</v>
      </c>
      <c r="V2143">
        <v>12</v>
      </c>
      <c r="W2143" s="1">
        <v>45140</v>
      </c>
      <c r="X2143" t="s">
        <v>5894</v>
      </c>
      <c r="Y2143">
        <v>313</v>
      </c>
      <c r="Z2143">
        <v>58</v>
      </c>
      <c r="AA2143">
        <v>294</v>
      </c>
      <c r="AB2143">
        <v>65</v>
      </c>
      <c r="AC2143">
        <v>10</v>
      </c>
      <c r="AD2143">
        <v>812500</v>
      </c>
      <c r="AE2143" t="s">
        <v>6025</v>
      </c>
      <c r="AF2143" s="1">
        <v>46203</v>
      </c>
      <c r="AG2143" t="s">
        <v>6813</v>
      </c>
      <c r="AH2143" t="s">
        <v>6027</v>
      </c>
      <c r="AI2143" t="s">
        <v>6028</v>
      </c>
      <c r="AJ2143" t="s">
        <v>6925</v>
      </c>
      <c r="AK2143">
        <v>15500</v>
      </c>
      <c r="AL2143">
        <v>1405.85</v>
      </c>
      <c r="AM2143">
        <v>14094.15</v>
      </c>
      <c r="AN2143">
        <v>12500</v>
      </c>
      <c r="AO2143">
        <v>1594.15</v>
      </c>
      <c r="AP2143">
        <v>0.11310000000000001</v>
      </c>
    </row>
    <row r="2144" spans="1:42" hidden="1" x14ac:dyDescent="0.35">
      <c r="A2144" t="s">
        <v>3048</v>
      </c>
      <c r="B2144" s="1">
        <v>45489</v>
      </c>
      <c r="C2144" t="s">
        <v>3049</v>
      </c>
      <c r="D2144" t="s">
        <v>377</v>
      </c>
      <c r="E2144">
        <v>1</v>
      </c>
      <c r="F2144" t="s">
        <v>30</v>
      </c>
      <c r="G2144" t="s">
        <v>96</v>
      </c>
      <c r="H2144" t="s">
        <v>32</v>
      </c>
      <c r="I2144" t="s">
        <v>33</v>
      </c>
      <c r="J2144" t="s">
        <v>97</v>
      </c>
      <c r="K2144">
        <v>2024</v>
      </c>
      <c r="L2144" t="s">
        <v>60</v>
      </c>
      <c r="M2144" t="s">
        <v>6007</v>
      </c>
      <c r="N2144" t="s">
        <v>5889</v>
      </c>
      <c r="O2144" t="s">
        <v>6008</v>
      </c>
      <c r="P2144" t="s">
        <v>5899</v>
      </c>
      <c r="Q2144" t="s">
        <v>6009</v>
      </c>
      <c r="R2144">
        <v>12000</v>
      </c>
      <c r="S2144">
        <v>15000</v>
      </c>
      <c r="T2144">
        <v>0.2</v>
      </c>
      <c r="U2144" t="s">
        <v>5901</v>
      </c>
      <c r="V2144">
        <v>12</v>
      </c>
      <c r="W2144" s="1">
        <v>45557</v>
      </c>
      <c r="X2144" t="s">
        <v>5894</v>
      </c>
      <c r="Y2144">
        <v>118</v>
      </c>
      <c r="Z2144">
        <v>87</v>
      </c>
      <c r="AA2144">
        <v>209</v>
      </c>
      <c r="AB2144">
        <v>10</v>
      </c>
      <c r="AC2144">
        <v>10</v>
      </c>
      <c r="AD2144">
        <v>120000</v>
      </c>
      <c r="AE2144" t="s">
        <v>6025</v>
      </c>
      <c r="AF2144" s="1">
        <v>46203</v>
      </c>
      <c r="AG2144" t="s">
        <v>6838</v>
      </c>
      <c r="AH2144" t="s">
        <v>6035</v>
      </c>
      <c r="AI2144" t="s">
        <v>6028</v>
      </c>
      <c r="AJ2144" t="s">
        <v>6925</v>
      </c>
      <c r="AK2144">
        <v>15000</v>
      </c>
      <c r="AL2144">
        <v>483</v>
      </c>
      <c r="AM2144">
        <v>14517</v>
      </c>
      <c r="AN2144">
        <v>12000</v>
      </c>
      <c r="AO2144">
        <v>2517</v>
      </c>
      <c r="AP2144">
        <v>0.1734</v>
      </c>
    </row>
    <row r="2145" spans="1:42" hidden="1" x14ac:dyDescent="0.35">
      <c r="A2145" t="s">
        <v>3050</v>
      </c>
      <c r="B2145" s="1">
        <v>45562</v>
      </c>
      <c r="C2145" t="s">
        <v>892</v>
      </c>
      <c r="D2145" t="s">
        <v>74</v>
      </c>
      <c r="E2145">
        <v>2</v>
      </c>
      <c r="F2145" t="s">
        <v>30</v>
      </c>
      <c r="G2145" t="s">
        <v>16</v>
      </c>
      <c r="H2145" t="s">
        <v>32</v>
      </c>
      <c r="I2145" t="s">
        <v>26</v>
      </c>
      <c r="J2145" t="s">
        <v>109</v>
      </c>
      <c r="K2145">
        <v>2024</v>
      </c>
      <c r="L2145" t="s">
        <v>60</v>
      </c>
      <c r="M2145" t="s">
        <v>5963</v>
      </c>
      <c r="N2145" t="s">
        <v>5949</v>
      </c>
      <c r="O2145" t="s">
        <v>5964</v>
      </c>
      <c r="P2145" t="s">
        <v>5951</v>
      </c>
      <c r="Q2145" t="s">
        <v>5965</v>
      </c>
      <c r="R2145">
        <v>5700</v>
      </c>
      <c r="S2145">
        <v>7500</v>
      </c>
      <c r="T2145">
        <v>0.24</v>
      </c>
      <c r="U2145" t="s">
        <v>5940</v>
      </c>
      <c r="V2145">
        <v>12</v>
      </c>
      <c r="W2145" s="1">
        <v>44865</v>
      </c>
      <c r="X2145" t="s">
        <v>5894</v>
      </c>
      <c r="Y2145">
        <v>145</v>
      </c>
      <c r="Z2145">
        <v>60</v>
      </c>
      <c r="AA2145">
        <v>189</v>
      </c>
      <c r="AB2145">
        <v>10</v>
      </c>
      <c r="AC2145">
        <v>10</v>
      </c>
      <c r="AD2145">
        <v>57000</v>
      </c>
      <c r="AE2145" t="s">
        <v>6025</v>
      </c>
      <c r="AF2145" s="1">
        <v>46203</v>
      </c>
      <c r="AG2145" t="s">
        <v>6471</v>
      </c>
      <c r="AH2145" t="s">
        <v>6027</v>
      </c>
      <c r="AI2145" t="s">
        <v>6028</v>
      </c>
      <c r="AJ2145" t="s">
        <v>6925</v>
      </c>
      <c r="AK2145">
        <v>15000</v>
      </c>
      <c r="AL2145">
        <v>1531.5</v>
      </c>
      <c r="AM2145">
        <v>13468.5</v>
      </c>
      <c r="AN2145">
        <v>11400</v>
      </c>
      <c r="AO2145">
        <v>2068.5</v>
      </c>
      <c r="AP2145">
        <v>0.15359999999999999</v>
      </c>
    </row>
    <row r="2146" spans="1:42" hidden="1" x14ac:dyDescent="0.35">
      <c r="A2146" t="s">
        <v>3051</v>
      </c>
      <c r="B2146" s="1">
        <v>45445</v>
      </c>
      <c r="C2146" t="s">
        <v>637</v>
      </c>
      <c r="D2146" t="s">
        <v>439</v>
      </c>
      <c r="E2146">
        <v>1</v>
      </c>
      <c r="F2146" t="s">
        <v>24</v>
      </c>
      <c r="G2146" t="s">
        <v>67</v>
      </c>
      <c r="H2146" t="s">
        <v>17</v>
      </c>
      <c r="I2146" t="s">
        <v>33</v>
      </c>
      <c r="J2146" t="s">
        <v>34</v>
      </c>
      <c r="K2146">
        <v>2024</v>
      </c>
      <c r="L2146" t="s">
        <v>35</v>
      </c>
      <c r="M2146" t="s">
        <v>5953</v>
      </c>
      <c r="N2146" t="s">
        <v>5949</v>
      </c>
      <c r="O2146" t="s">
        <v>5954</v>
      </c>
      <c r="P2146" t="s">
        <v>5951</v>
      </c>
      <c r="Q2146" t="s">
        <v>5955</v>
      </c>
      <c r="R2146">
        <v>1400</v>
      </c>
      <c r="S2146">
        <v>1900</v>
      </c>
      <c r="T2146">
        <v>0.26319999999999999</v>
      </c>
      <c r="U2146" t="s">
        <v>5940</v>
      </c>
      <c r="V2146">
        <v>12</v>
      </c>
      <c r="W2146" s="1">
        <v>44681</v>
      </c>
      <c r="X2146" t="s">
        <v>5894</v>
      </c>
      <c r="Y2146">
        <v>129</v>
      </c>
      <c r="Z2146">
        <v>73</v>
      </c>
      <c r="AA2146">
        <v>194</v>
      </c>
      <c r="AB2146">
        <v>7</v>
      </c>
      <c r="AC2146">
        <v>10</v>
      </c>
      <c r="AD2146">
        <v>9800</v>
      </c>
      <c r="AE2146" t="s">
        <v>6025</v>
      </c>
      <c r="AF2146" s="1">
        <v>46203</v>
      </c>
      <c r="AG2146" t="s">
        <v>6379</v>
      </c>
      <c r="AH2146" t="s">
        <v>6027</v>
      </c>
      <c r="AI2146" t="s">
        <v>6028</v>
      </c>
      <c r="AJ2146" t="s">
        <v>6924</v>
      </c>
      <c r="AK2146">
        <v>1900</v>
      </c>
      <c r="AL2146">
        <v>185.44</v>
      </c>
      <c r="AM2146">
        <v>1714.56</v>
      </c>
      <c r="AN2146">
        <v>1400</v>
      </c>
      <c r="AO2146">
        <v>314.56</v>
      </c>
      <c r="AP2146">
        <v>0.1835</v>
      </c>
    </row>
    <row r="2147" spans="1:42" hidden="1" x14ac:dyDescent="0.35">
      <c r="A2147" t="s">
        <v>3052</v>
      </c>
      <c r="B2147" s="1">
        <v>45346</v>
      </c>
      <c r="C2147" t="s">
        <v>1582</v>
      </c>
      <c r="D2147" t="s">
        <v>137</v>
      </c>
      <c r="E2147">
        <v>1</v>
      </c>
      <c r="F2147" t="s">
        <v>24</v>
      </c>
      <c r="G2147" t="s">
        <v>16</v>
      </c>
      <c r="H2147" t="s">
        <v>32</v>
      </c>
      <c r="I2147" t="s">
        <v>43</v>
      </c>
      <c r="J2147" t="s">
        <v>19</v>
      </c>
      <c r="K2147">
        <v>2024</v>
      </c>
      <c r="L2147" t="s">
        <v>20</v>
      </c>
      <c r="M2147" t="s">
        <v>5930</v>
      </c>
      <c r="N2147" t="s">
        <v>5931</v>
      </c>
      <c r="O2147" t="s">
        <v>5932</v>
      </c>
      <c r="P2147" t="s">
        <v>5891</v>
      </c>
      <c r="Q2147" t="s">
        <v>5933</v>
      </c>
      <c r="R2147">
        <v>14800</v>
      </c>
      <c r="S2147">
        <v>18500</v>
      </c>
      <c r="T2147">
        <v>0.2</v>
      </c>
      <c r="U2147" t="s">
        <v>5893</v>
      </c>
      <c r="V2147">
        <v>12</v>
      </c>
      <c r="W2147" s="1">
        <v>45474</v>
      </c>
      <c r="X2147" t="s">
        <v>5894</v>
      </c>
      <c r="Y2147">
        <v>213</v>
      </c>
      <c r="Z2147">
        <v>93</v>
      </c>
      <c r="AA2147">
        <v>278</v>
      </c>
      <c r="AB2147">
        <v>42</v>
      </c>
      <c r="AC2147">
        <v>10</v>
      </c>
      <c r="AD2147">
        <v>621600</v>
      </c>
      <c r="AE2147" t="s">
        <v>6025</v>
      </c>
      <c r="AF2147" s="1">
        <v>46203</v>
      </c>
      <c r="AG2147" t="s">
        <v>6593</v>
      </c>
      <c r="AH2147" t="s">
        <v>6027</v>
      </c>
      <c r="AI2147" t="s">
        <v>6028</v>
      </c>
      <c r="AJ2147" t="s">
        <v>6924</v>
      </c>
      <c r="AK2147">
        <v>18500</v>
      </c>
      <c r="AL2147">
        <v>2362.4499999999998</v>
      </c>
      <c r="AM2147">
        <v>16137.55</v>
      </c>
      <c r="AN2147">
        <v>14800</v>
      </c>
      <c r="AO2147">
        <v>1337.55</v>
      </c>
      <c r="AP2147">
        <v>8.2900000000000001E-2</v>
      </c>
    </row>
    <row r="2148" spans="1:42" hidden="1" x14ac:dyDescent="0.35">
      <c r="A2148" t="s">
        <v>3053</v>
      </c>
      <c r="B2148" s="1">
        <v>45528</v>
      </c>
      <c r="C2148" t="s">
        <v>1792</v>
      </c>
      <c r="D2148" t="s">
        <v>200</v>
      </c>
      <c r="E2148">
        <v>2</v>
      </c>
      <c r="F2148" t="s">
        <v>24</v>
      </c>
      <c r="G2148" t="s">
        <v>16</v>
      </c>
      <c r="H2148" t="s">
        <v>17</v>
      </c>
      <c r="I2148" t="s">
        <v>43</v>
      </c>
      <c r="J2148" t="s">
        <v>59</v>
      </c>
      <c r="K2148">
        <v>2024</v>
      </c>
      <c r="L2148" t="s">
        <v>60</v>
      </c>
      <c r="M2148" t="s">
        <v>5960</v>
      </c>
      <c r="N2148" t="s">
        <v>5949</v>
      </c>
      <c r="O2148" t="s">
        <v>5961</v>
      </c>
      <c r="P2148" t="s">
        <v>5951</v>
      </c>
      <c r="Q2148" t="s">
        <v>5962</v>
      </c>
      <c r="R2148">
        <v>2100</v>
      </c>
      <c r="S2148">
        <v>2800</v>
      </c>
      <c r="T2148">
        <v>0.25</v>
      </c>
      <c r="U2148" t="s">
        <v>5940</v>
      </c>
      <c r="V2148">
        <v>12</v>
      </c>
      <c r="W2148" s="1">
        <v>45378</v>
      </c>
      <c r="X2148" t="s">
        <v>5894</v>
      </c>
      <c r="Y2148">
        <v>198</v>
      </c>
      <c r="Z2148">
        <v>79</v>
      </c>
      <c r="AA2148">
        <v>243</v>
      </c>
      <c r="AB2148">
        <v>87</v>
      </c>
      <c r="AC2148">
        <v>10</v>
      </c>
      <c r="AD2148">
        <v>182700</v>
      </c>
      <c r="AE2148" t="s">
        <v>6025</v>
      </c>
      <c r="AF2148" s="1">
        <v>46203</v>
      </c>
      <c r="AG2148" t="s">
        <v>6653</v>
      </c>
      <c r="AH2148" t="s">
        <v>6035</v>
      </c>
      <c r="AI2148" t="s">
        <v>6028</v>
      </c>
      <c r="AJ2148" t="s">
        <v>6925</v>
      </c>
      <c r="AK2148">
        <v>5600</v>
      </c>
      <c r="AL2148">
        <v>357.28</v>
      </c>
      <c r="AM2148">
        <v>5242.72</v>
      </c>
      <c r="AN2148">
        <v>4200</v>
      </c>
      <c r="AO2148">
        <v>1042.72</v>
      </c>
      <c r="AP2148">
        <v>0.19889999999999999</v>
      </c>
    </row>
    <row r="2149" spans="1:42" hidden="1" x14ac:dyDescent="0.35">
      <c r="A2149" t="s">
        <v>3054</v>
      </c>
      <c r="B2149" s="1">
        <v>45514</v>
      </c>
      <c r="C2149" t="s">
        <v>840</v>
      </c>
      <c r="D2149" t="s">
        <v>216</v>
      </c>
      <c r="E2149">
        <v>1</v>
      </c>
      <c r="F2149" t="s">
        <v>48</v>
      </c>
      <c r="G2149" t="s">
        <v>31</v>
      </c>
      <c r="H2149" t="s">
        <v>25</v>
      </c>
      <c r="I2149" t="s">
        <v>18</v>
      </c>
      <c r="J2149" t="s">
        <v>59</v>
      </c>
      <c r="K2149">
        <v>2024</v>
      </c>
      <c r="L2149" t="s">
        <v>60</v>
      </c>
      <c r="M2149" t="s">
        <v>5999</v>
      </c>
      <c r="N2149" t="s">
        <v>5989</v>
      </c>
      <c r="O2149" t="s">
        <v>6000</v>
      </c>
      <c r="P2149" t="s">
        <v>6001</v>
      </c>
      <c r="Q2149" t="s">
        <v>6002</v>
      </c>
      <c r="R2149">
        <v>300</v>
      </c>
      <c r="S2149">
        <v>500</v>
      </c>
      <c r="T2149">
        <v>0.4</v>
      </c>
      <c r="U2149" t="s">
        <v>5940</v>
      </c>
      <c r="V2149">
        <v>3</v>
      </c>
      <c r="W2149" s="1">
        <v>45115</v>
      </c>
      <c r="X2149" t="s">
        <v>5894</v>
      </c>
      <c r="Y2149">
        <v>197</v>
      </c>
      <c r="Z2149">
        <v>100</v>
      </c>
      <c r="AA2149">
        <v>205</v>
      </c>
      <c r="AB2149">
        <v>66</v>
      </c>
      <c r="AC2149">
        <v>10</v>
      </c>
      <c r="AD2149">
        <v>19800</v>
      </c>
      <c r="AE2149" t="s">
        <v>6025</v>
      </c>
      <c r="AF2149" s="1">
        <v>46203</v>
      </c>
      <c r="AG2149" t="s">
        <v>6305</v>
      </c>
      <c r="AH2149" t="s">
        <v>6027</v>
      </c>
      <c r="AI2149" t="s">
        <v>6028</v>
      </c>
      <c r="AJ2149" t="s">
        <v>6925</v>
      </c>
      <c r="AK2149">
        <v>500</v>
      </c>
      <c r="AL2149">
        <v>54.45</v>
      </c>
      <c r="AM2149">
        <v>445.55</v>
      </c>
      <c r="AN2149">
        <v>300</v>
      </c>
      <c r="AO2149">
        <v>145.55000000000001</v>
      </c>
      <c r="AP2149">
        <v>0.32669999999999999</v>
      </c>
    </row>
    <row r="2150" spans="1:42" hidden="1" x14ac:dyDescent="0.35">
      <c r="A2150" t="s">
        <v>3055</v>
      </c>
      <c r="B2150" s="1">
        <v>45390</v>
      </c>
      <c r="C2150" t="s">
        <v>339</v>
      </c>
      <c r="D2150" t="s">
        <v>377</v>
      </c>
      <c r="E2150">
        <v>1</v>
      </c>
      <c r="F2150" t="s">
        <v>58</v>
      </c>
      <c r="G2150" t="s">
        <v>16</v>
      </c>
      <c r="H2150" t="s">
        <v>17</v>
      </c>
      <c r="I2150" t="s">
        <v>43</v>
      </c>
      <c r="J2150" t="s">
        <v>44</v>
      </c>
      <c r="K2150">
        <v>2024</v>
      </c>
      <c r="L2150" t="s">
        <v>35</v>
      </c>
      <c r="M2150" t="s">
        <v>6007</v>
      </c>
      <c r="N2150" t="s">
        <v>5889</v>
      </c>
      <c r="O2150" t="s">
        <v>6008</v>
      </c>
      <c r="P2150" t="s">
        <v>5899</v>
      </c>
      <c r="Q2150" t="s">
        <v>6009</v>
      </c>
      <c r="R2150">
        <v>12000</v>
      </c>
      <c r="S2150">
        <v>15000</v>
      </c>
      <c r="T2150">
        <v>0.2</v>
      </c>
      <c r="U2150" t="s">
        <v>5901</v>
      </c>
      <c r="V2150">
        <v>12</v>
      </c>
      <c r="W2150" s="1">
        <v>45557</v>
      </c>
      <c r="X2150" t="s">
        <v>5894</v>
      </c>
      <c r="Y2150">
        <v>118</v>
      </c>
      <c r="Z2150">
        <v>87</v>
      </c>
      <c r="AA2150">
        <v>209</v>
      </c>
      <c r="AB2150">
        <v>10</v>
      </c>
      <c r="AC2150">
        <v>10</v>
      </c>
      <c r="AD2150">
        <v>120000</v>
      </c>
      <c r="AE2150" t="s">
        <v>6025</v>
      </c>
      <c r="AF2150" s="1">
        <v>46203</v>
      </c>
      <c r="AG2150" t="s">
        <v>6218</v>
      </c>
      <c r="AH2150" t="s">
        <v>6035</v>
      </c>
      <c r="AI2150" t="s">
        <v>6028</v>
      </c>
      <c r="AJ2150" t="s">
        <v>6924</v>
      </c>
      <c r="AK2150">
        <v>15000</v>
      </c>
      <c r="AL2150">
        <v>1143</v>
      </c>
      <c r="AM2150">
        <v>13857</v>
      </c>
      <c r="AN2150">
        <v>12000</v>
      </c>
      <c r="AO2150">
        <v>1857</v>
      </c>
      <c r="AP2150">
        <v>0.13400000000000001</v>
      </c>
    </row>
    <row r="2151" spans="1:42" hidden="1" x14ac:dyDescent="0.35">
      <c r="A2151" t="s">
        <v>3056</v>
      </c>
      <c r="B2151" s="1">
        <v>45349</v>
      </c>
      <c r="C2151" t="s">
        <v>1504</v>
      </c>
      <c r="D2151" t="s">
        <v>87</v>
      </c>
      <c r="E2151">
        <v>4</v>
      </c>
      <c r="F2151" t="s">
        <v>24</v>
      </c>
      <c r="G2151" t="s">
        <v>16</v>
      </c>
      <c r="H2151" t="s">
        <v>32</v>
      </c>
      <c r="I2151" t="s">
        <v>18</v>
      </c>
      <c r="J2151" t="s">
        <v>19</v>
      </c>
      <c r="K2151">
        <v>2024</v>
      </c>
      <c r="L2151" t="s">
        <v>20</v>
      </c>
      <c r="M2151" t="s">
        <v>5924</v>
      </c>
      <c r="N2151" t="s">
        <v>5913</v>
      </c>
      <c r="O2151" t="s">
        <v>5917</v>
      </c>
      <c r="P2151" t="s">
        <v>5925</v>
      </c>
      <c r="Q2151" t="s">
        <v>5926</v>
      </c>
      <c r="R2151">
        <v>46000</v>
      </c>
      <c r="S2151">
        <v>56000</v>
      </c>
      <c r="T2151">
        <v>0.17860000000000001</v>
      </c>
      <c r="U2151" t="s">
        <v>5920</v>
      </c>
      <c r="V2151">
        <v>12</v>
      </c>
      <c r="W2151" s="1">
        <v>44847</v>
      </c>
      <c r="X2151" t="s">
        <v>5894</v>
      </c>
      <c r="Y2151">
        <v>224</v>
      </c>
      <c r="Z2151">
        <v>96</v>
      </c>
      <c r="AA2151">
        <v>304</v>
      </c>
      <c r="AB2151">
        <v>54</v>
      </c>
      <c r="AC2151">
        <v>10</v>
      </c>
      <c r="AD2151">
        <v>2484000</v>
      </c>
      <c r="AE2151" t="s">
        <v>6025</v>
      </c>
      <c r="AF2151" s="1">
        <v>46203</v>
      </c>
      <c r="AG2151" t="s">
        <v>6467</v>
      </c>
      <c r="AH2151" t="s">
        <v>6027</v>
      </c>
      <c r="AI2151" t="s">
        <v>6028</v>
      </c>
      <c r="AJ2151" t="s">
        <v>6924</v>
      </c>
      <c r="AK2151">
        <v>224000</v>
      </c>
      <c r="AL2151">
        <v>23273.599999999999</v>
      </c>
      <c r="AM2151">
        <v>200726.39999999999</v>
      </c>
      <c r="AN2151">
        <v>184000</v>
      </c>
      <c r="AO2151">
        <v>16726.400000000001</v>
      </c>
      <c r="AP2151">
        <v>8.3299999999999999E-2</v>
      </c>
    </row>
    <row r="2152" spans="1:42" hidden="1" x14ac:dyDescent="0.35">
      <c r="A2152" t="s">
        <v>3057</v>
      </c>
      <c r="B2152" s="1">
        <v>45562</v>
      </c>
      <c r="C2152" t="s">
        <v>284</v>
      </c>
      <c r="D2152" t="s">
        <v>137</v>
      </c>
      <c r="E2152">
        <v>1</v>
      </c>
      <c r="F2152" t="s">
        <v>48</v>
      </c>
      <c r="G2152" t="s">
        <v>16</v>
      </c>
      <c r="H2152" t="s">
        <v>25</v>
      </c>
      <c r="I2152" t="s">
        <v>43</v>
      </c>
      <c r="J2152" t="s">
        <v>109</v>
      </c>
      <c r="K2152">
        <v>2024</v>
      </c>
      <c r="L2152" t="s">
        <v>60</v>
      </c>
      <c r="M2152" t="s">
        <v>5930</v>
      </c>
      <c r="N2152" t="s">
        <v>5931</v>
      </c>
      <c r="O2152" t="s">
        <v>5932</v>
      </c>
      <c r="P2152" t="s">
        <v>5891</v>
      </c>
      <c r="Q2152" t="s">
        <v>5933</v>
      </c>
      <c r="R2152">
        <v>14800</v>
      </c>
      <c r="S2152">
        <v>18500</v>
      </c>
      <c r="T2152">
        <v>0.2</v>
      </c>
      <c r="U2152" t="s">
        <v>5893</v>
      </c>
      <c r="V2152">
        <v>12</v>
      </c>
      <c r="W2152" s="1">
        <v>45474</v>
      </c>
      <c r="X2152" t="s">
        <v>5894</v>
      </c>
      <c r="Y2152">
        <v>213</v>
      </c>
      <c r="Z2152">
        <v>93</v>
      </c>
      <c r="AA2152">
        <v>278</v>
      </c>
      <c r="AB2152">
        <v>42</v>
      </c>
      <c r="AC2152">
        <v>10</v>
      </c>
      <c r="AD2152">
        <v>621600</v>
      </c>
      <c r="AE2152" t="s">
        <v>6025</v>
      </c>
      <c r="AF2152" s="1">
        <v>46203</v>
      </c>
      <c r="AG2152" t="s">
        <v>6176</v>
      </c>
      <c r="AH2152" t="s">
        <v>6027</v>
      </c>
      <c r="AI2152" t="s">
        <v>6028</v>
      </c>
      <c r="AJ2152" t="s">
        <v>6925</v>
      </c>
      <c r="AK2152">
        <v>18500</v>
      </c>
      <c r="AL2152">
        <v>913.9</v>
      </c>
      <c r="AM2152">
        <v>17586.099999999999</v>
      </c>
      <c r="AN2152">
        <v>14800</v>
      </c>
      <c r="AO2152">
        <v>2786.1</v>
      </c>
      <c r="AP2152">
        <v>0.15840000000000001</v>
      </c>
    </row>
    <row r="2153" spans="1:42" hidden="1" x14ac:dyDescent="0.35">
      <c r="A2153" t="s">
        <v>3058</v>
      </c>
      <c r="B2153" s="1">
        <v>45476</v>
      </c>
      <c r="C2153" t="s">
        <v>555</v>
      </c>
      <c r="D2153" t="s">
        <v>118</v>
      </c>
      <c r="E2153">
        <v>1</v>
      </c>
      <c r="F2153" t="s">
        <v>48</v>
      </c>
      <c r="G2153" t="s">
        <v>31</v>
      </c>
      <c r="H2153" t="s">
        <v>32</v>
      </c>
      <c r="I2153" t="s">
        <v>43</v>
      </c>
      <c r="J2153" t="s">
        <v>97</v>
      </c>
      <c r="K2153">
        <v>2024</v>
      </c>
      <c r="L2153" t="s">
        <v>60</v>
      </c>
      <c r="M2153" t="s">
        <v>5902</v>
      </c>
      <c r="N2153" t="s">
        <v>5889</v>
      </c>
      <c r="O2153" t="s">
        <v>5898</v>
      </c>
      <c r="P2153" t="s">
        <v>5899</v>
      </c>
      <c r="Q2153" t="s">
        <v>5903</v>
      </c>
      <c r="R2153">
        <v>74000</v>
      </c>
      <c r="S2153">
        <v>88000</v>
      </c>
      <c r="T2153">
        <v>0.15909999999999999</v>
      </c>
      <c r="U2153" t="s">
        <v>5901</v>
      </c>
      <c r="V2153">
        <v>12</v>
      </c>
      <c r="W2153" s="1">
        <v>45459</v>
      </c>
      <c r="X2153" t="s">
        <v>5894</v>
      </c>
      <c r="Y2153">
        <v>214</v>
      </c>
      <c r="Z2153">
        <v>97</v>
      </c>
      <c r="AA2153">
        <v>218</v>
      </c>
      <c r="AB2153">
        <v>43</v>
      </c>
      <c r="AC2153">
        <v>10</v>
      </c>
      <c r="AD2153">
        <v>3182000</v>
      </c>
      <c r="AE2153" t="s">
        <v>6025</v>
      </c>
      <c r="AF2153" s="1">
        <v>46203</v>
      </c>
      <c r="AG2153" t="s">
        <v>6336</v>
      </c>
      <c r="AH2153" t="s">
        <v>6035</v>
      </c>
      <c r="AI2153" t="s">
        <v>6028</v>
      </c>
      <c r="AJ2153" t="s">
        <v>6925</v>
      </c>
      <c r="AK2153">
        <v>88000</v>
      </c>
      <c r="AL2153">
        <v>5623.2</v>
      </c>
      <c r="AM2153">
        <v>82376.800000000003</v>
      </c>
      <c r="AN2153">
        <v>74000</v>
      </c>
      <c r="AO2153">
        <v>8376.7999999999993</v>
      </c>
      <c r="AP2153">
        <v>0.1017</v>
      </c>
    </row>
    <row r="2154" spans="1:42" hidden="1" x14ac:dyDescent="0.35">
      <c r="A2154" t="s">
        <v>3059</v>
      </c>
      <c r="B2154" s="1">
        <v>45583</v>
      </c>
      <c r="C2154" t="s">
        <v>1531</v>
      </c>
      <c r="D2154" t="s">
        <v>118</v>
      </c>
      <c r="E2154">
        <v>4</v>
      </c>
      <c r="F2154" t="s">
        <v>128</v>
      </c>
      <c r="G2154" t="s">
        <v>31</v>
      </c>
      <c r="H2154" t="s">
        <v>32</v>
      </c>
      <c r="I2154" t="s">
        <v>43</v>
      </c>
      <c r="J2154" t="s">
        <v>55</v>
      </c>
      <c r="K2154">
        <v>2024</v>
      </c>
      <c r="L2154" t="s">
        <v>51</v>
      </c>
      <c r="M2154" t="s">
        <v>5902</v>
      </c>
      <c r="N2154" t="s">
        <v>5889</v>
      </c>
      <c r="O2154" t="s">
        <v>5898</v>
      </c>
      <c r="P2154" t="s">
        <v>5899</v>
      </c>
      <c r="Q2154" t="s">
        <v>5903</v>
      </c>
      <c r="R2154">
        <v>74000</v>
      </c>
      <c r="S2154">
        <v>88000</v>
      </c>
      <c r="T2154">
        <v>0.15909999999999999</v>
      </c>
      <c r="U2154" t="s">
        <v>5901</v>
      </c>
      <c r="V2154">
        <v>12</v>
      </c>
      <c r="W2154" s="1">
        <v>45459</v>
      </c>
      <c r="X2154" t="s">
        <v>5894</v>
      </c>
      <c r="Y2154">
        <v>214</v>
      </c>
      <c r="Z2154">
        <v>97</v>
      </c>
      <c r="AA2154">
        <v>218</v>
      </c>
      <c r="AB2154">
        <v>43</v>
      </c>
      <c r="AC2154">
        <v>10</v>
      </c>
      <c r="AD2154">
        <v>3182000</v>
      </c>
      <c r="AE2154" t="s">
        <v>6025</v>
      </c>
      <c r="AF2154" s="1">
        <v>46203</v>
      </c>
      <c r="AG2154" t="s">
        <v>6465</v>
      </c>
      <c r="AH2154" t="s">
        <v>6027</v>
      </c>
      <c r="AI2154" t="s">
        <v>6028</v>
      </c>
      <c r="AJ2154" t="s">
        <v>6925</v>
      </c>
      <c r="AK2154">
        <v>352000</v>
      </c>
      <c r="AL2154">
        <v>47801.599999999999</v>
      </c>
      <c r="AM2154">
        <v>304198.40000000002</v>
      </c>
      <c r="AN2154">
        <v>296000</v>
      </c>
      <c r="AO2154">
        <v>8198.4</v>
      </c>
      <c r="AP2154">
        <v>2.7E-2</v>
      </c>
    </row>
    <row r="2155" spans="1:42" hidden="1" x14ac:dyDescent="0.35">
      <c r="A2155" t="s">
        <v>3060</v>
      </c>
      <c r="B2155" s="1">
        <v>45349</v>
      </c>
      <c r="C2155" t="s">
        <v>407</v>
      </c>
      <c r="D2155" t="s">
        <v>74</v>
      </c>
      <c r="E2155">
        <v>2</v>
      </c>
      <c r="F2155" t="s">
        <v>30</v>
      </c>
      <c r="G2155" t="s">
        <v>96</v>
      </c>
      <c r="H2155" t="s">
        <v>32</v>
      </c>
      <c r="I2155" t="s">
        <v>18</v>
      </c>
      <c r="J2155" t="s">
        <v>19</v>
      </c>
      <c r="K2155">
        <v>2024</v>
      </c>
      <c r="L2155" t="s">
        <v>20</v>
      </c>
      <c r="M2155" t="s">
        <v>5963</v>
      </c>
      <c r="N2155" t="s">
        <v>5949</v>
      </c>
      <c r="O2155" t="s">
        <v>5964</v>
      </c>
      <c r="P2155" t="s">
        <v>5951</v>
      </c>
      <c r="Q2155" t="s">
        <v>5965</v>
      </c>
      <c r="R2155">
        <v>5700</v>
      </c>
      <c r="S2155">
        <v>7500</v>
      </c>
      <c r="T2155">
        <v>0.24</v>
      </c>
      <c r="U2155" t="s">
        <v>5940</v>
      </c>
      <c r="V2155">
        <v>12</v>
      </c>
      <c r="W2155" s="1">
        <v>44865</v>
      </c>
      <c r="X2155" t="s">
        <v>5894</v>
      </c>
      <c r="Y2155">
        <v>145</v>
      </c>
      <c r="Z2155">
        <v>60</v>
      </c>
      <c r="AA2155">
        <v>189</v>
      </c>
      <c r="AB2155">
        <v>10</v>
      </c>
      <c r="AC2155">
        <v>10</v>
      </c>
      <c r="AD2155">
        <v>57000</v>
      </c>
      <c r="AE2155" t="s">
        <v>6025</v>
      </c>
      <c r="AF2155" s="1">
        <v>46203</v>
      </c>
      <c r="AG2155" t="s">
        <v>6237</v>
      </c>
      <c r="AH2155" t="s">
        <v>6027</v>
      </c>
      <c r="AI2155" t="s">
        <v>6028</v>
      </c>
      <c r="AJ2155" t="s">
        <v>6924</v>
      </c>
      <c r="AK2155">
        <v>15000</v>
      </c>
      <c r="AL2155">
        <v>2098.5</v>
      </c>
      <c r="AM2155">
        <v>12901.5</v>
      </c>
      <c r="AN2155">
        <v>11400</v>
      </c>
      <c r="AO2155">
        <v>1501.5</v>
      </c>
      <c r="AP2155">
        <v>0.1164</v>
      </c>
    </row>
    <row r="2156" spans="1:42" x14ac:dyDescent="0.35">
      <c r="A2156" t="s">
        <v>3061</v>
      </c>
      <c r="B2156" s="1">
        <v>45474</v>
      </c>
      <c r="C2156" t="s">
        <v>2569</v>
      </c>
      <c r="D2156" t="s">
        <v>54</v>
      </c>
      <c r="E2156">
        <v>2</v>
      </c>
      <c r="F2156" t="s">
        <v>48</v>
      </c>
      <c r="G2156" t="s">
        <v>16</v>
      </c>
      <c r="H2156" t="s">
        <v>32</v>
      </c>
      <c r="I2156" t="s">
        <v>33</v>
      </c>
      <c r="J2156" t="s">
        <v>97</v>
      </c>
      <c r="K2156">
        <v>2024</v>
      </c>
      <c r="L2156" t="s">
        <v>60</v>
      </c>
      <c r="M2156" t="s">
        <v>5888</v>
      </c>
      <c r="N2156" t="s">
        <v>5889</v>
      </c>
      <c r="O2156" t="s">
        <v>5890</v>
      </c>
      <c r="P2156" t="s">
        <v>5891</v>
      </c>
      <c r="Q2156" t="s">
        <v>5892</v>
      </c>
      <c r="R2156">
        <v>52000</v>
      </c>
      <c r="S2156">
        <v>65000</v>
      </c>
      <c r="T2156">
        <v>0.2</v>
      </c>
      <c r="U2156" t="s">
        <v>5893</v>
      </c>
      <c r="V2156">
        <v>12</v>
      </c>
      <c r="W2156" s="1">
        <v>45506</v>
      </c>
      <c r="X2156" t="s">
        <v>5894</v>
      </c>
      <c r="Y2156">
        <v>302</v>
      </c>
      <c r="Z2156">
        <v>109</v>
      </c>
      <c r="AA2156">
        <v>415</v>
      </c>
      <c r="AB2156">
        <v>0</v>
      </c>
      <c r="AC2156">
        <v>10</v>
      </c>
      <c r="AD2156">
        <v>0</v>
      </c>
      <c r="AE2156" t="s">
        <v>6029</v>
      </c>
      <c r="AF2156" s="1">
        <v>46203</v>
      </c>
      <c r="AG2156" t="s">
        <v>6791</v>
      </c>
      <c r="AH2156" t="s">
        <v>6035</v>
      </c>
      <c r="AI2156" t="s">
        <v>6028</v>
      </c>
      <c r="AJ2156" t="s">
        <v>6925</v>
      </c>
      <c r="AK2156">
        <v>130000</v>
      </c>
      <c r="AL2156">
        <v>16705</v>
      </c>
      <c r="AM2156">
        <v>113295</v>
      </c>
      <c r="AN2156">
        <v>104000</v>
      </c>
      <c r="AO2156">
        <v>9295</v>
      </c>
      <c r="AP2156">
        <v>8.2000000000000003E-2</v>
      </c>
    </row>
    <row r="2157" spans="1:42" hidden="1" x14ac:dyDescent="0.35">
      <c r="A2157" t="s">
        <v>3062</v>
      </c>
      <c r="B2157" s="1">
        <v>45356</v>
      </c>
      <c r="C2157" t="s">
        <v>458</v>
      </c>
      <c r="D2157" t="s">
        <v>208</v>
      </c>
      <c r="E2157">
        <v>5</v>
      </c>
      <c r="F2157" t="s">
        <v>66</v>
      </c>
      <c r="G2157" t="s">
        <v>16</v>
      </c>
      <c r="H2157" t="s">
        <v>25</v>
      </c>
      <c r="I2157" t="s">
        <v>18</v>
      </c>
      <c r="J2157" t="s">
        <v>39</v>
      </c>
      <c r="K2157">
        <v>2024</v>
      </c>
      <c r="L2157" t="s">
        <v>20</v>
      </c>
      <c r="M2157" t="s">
        <v>5910</v>
      </c>
      <c r="N2157" t="s">
        <v>5889</v>
      </c>
      <c r="O2157" t="s">
        <v>5898</v>
      </c>
      <c r="P2157" t="s">
        <v>5907</v>
      </c>
      <c r="Q2157" t="s">
        <v>5911</v>
      </c>
      <c r="R2157">
        <v>10500</v>
      </c>
      <c r="S2157">
        <v>13000</v>
      </c>
      <c r="T2157">
        <v>0.1923</v>
      </c>
      <c r="U2157" t="s">
        <v>5909</v>
      </c>
      <c r="V2157">
        <v>12</v>
      </c>
      <c r="W2157" s="1">
        <v>45395</v>
      </c>
      <c r="X2157" t="s">
        <v>5894</v>
      </c>
      <c r="Y2157">
        <v>256</v>
      </c>
      <c r="Z2157">
        <v>119</v>
      </c>
      <c r="AA2157">
        <v>288</v>
      </c>
      <c r="AB2157">
        <v>32</v>
      </c>
      <c r="AC2157">
        <v>10</v>
      </c>
      <c r="AD2157">
        <v>336000</v>
      </c>
      <c r="AE2157" t="s">
        <v>6025</v>
      </c>
      <c r="AF2157" s="1">
        <v>46203</v>
      </c>
      <c r="AG2157" t="s">
        <v>6287</v>
      </c>
      <c r="AH2157" t="s">
        <v>6035</v>
      </c>
      <c r="AI2157" t="s">
        <v>6028</v>
      </c>
      <c r="AJ2157" t="s">
        <v>6924</v>
      </c>
      <c r="AK2157">
        <v>65000</v>
      </c>
      <c r="AL2157">
        <v>3757</v>
      </c>
      <c r="AM2157">
        <v>61243</v>
      </c>
      <c r="AN2157">
        <v>52500</v>
      </c>
      <c r="AO2157">
        <v>8743</v>
      </c>
      <c r="AP2157">
        <v>0.14280000000000001</v>
      </c>
    </row>
    <row r="2158" spans="1:42" x14ac:dyDescent="0.35">
      <c r="A2158" t="s">
        <v>3063</v>
      </c>
      <c r="B2158" s="1">
        <v>45412</v>
      </c>
      <c r="C2158" t="s">
        <v>2290</v>
      </c>
      <c r="D2158" t="s">
        <v>42</v>
      </c>
      <c r="E2158">
        <v>2</v>
      </c>
      <c r="F2158" t="s">
        <v>48</v>
      </c>
      <c r="G2158" t="s">
        <v>16</v>
      </c>
      <c r="H2158" t="s">
        <v>17</v>
      </c>
      <c r="I2158" t="s">
        <v>26</v>
      </c>
      <c r="J2158" t="s">
        <v>44</v>
      </c>
      <c r="K2158">
        <v>2024</v>
      </c>
      <c r="L2158" t="s">
        <v>35</v>
      </c>
      <c r="M2158" t="s">
        <v>5897</v>
      </c>
      <c r="N2158" t="s">
        <v>5889</v>
      </c>
      <c r="O2158" t="s">
        <v>5898</v>
      </c>
      <c r="P2158" t="s">
        <v>5899</v>
      </c>
      <c r="Q2158" t="s">
        <v>5900</v>
      </c>
      <c r="R2158">
        <v>31000</v>
      </c>
      <c r="S2158">
        <v>38000</v>
      </c>
      <c r="T2158">
        <v>0.1842</v>
      </c>
      <c r="U2158" t="s">
        <v>5901</v>
      </c>
      <c r="V2158">
        <v>12</v>
      </c>
      <c r="W2158" s="1">
        <v>45246</v>
      </c>
      <c r="X2158" t="s">
        <v>5894</v>
      </c>
      <c r="Y2158">
        <v>278</v>
      </c>
      <c r="Z2158">
        <v>80</v>
      </c>
      <c r="AA2158">
        <v>346</v>
      </c>
      <c r="AB2158">
        <v>0</v>
      </c>
      <c r="AC2158">
        <v>10</v>
      </c>
      <c r="AD2158">
        <v>0</v>
      </c>
      <c r="AE2158" t="s">
        <v>6029</v>
      </c>
      <c r="AF2158" s="1">
        <v>46203</v>
      </c>
      <c r="AG2158" t="s">
        <v>6716</v>
      </c>
      <c r="AH2158" t="s">
        <v>6027</v>
      </c>
      <c r="AI2158" t="s">
        <v>6028</v>
      </c>
      <c r="AJ2158" t="s">
        <v>6924</v>
      </c>
      <c r="AK2158">
        <v>76000</v>
      </c>
      <c r="AL2158">
        <v>790.4</v>
      </c>
      <c r="AM2158">
        <v>75209.600000000006</v>
      </c>
      <c r="AN2158">
        <v>62000</v>
      </c>
      <c r="AO2158">
        <v>13209.6</v>
      </c>
      <c r="AP2158">
        <v>0.17560000000000001</v>
      </c>
    </row>
    <row r="2159" spans="1:42" hidden="1" x14ac:dyDescent="0.35">
      <c r="A2159" t="s">
        <v>3064</v>
      </c>
      <c r="B2159" s="1">
        <v>45489</v>
      </c>
      <c r="C2159" t="s">
        <v>784</v>
      </c>
      <c r="D2159" t="s">
        <v>78</v>
      </c>
      <c r="E2159">
        <v>2</v>
      </c>
      <c r="F2159" t="s">
        <v>24</v>
      </c>
      <c r="G2159" t="s">
        <v>71</v>
      </c>
      <c r="H2159" t="s">
        <v>17</v>
      </c>
      <c r="I2159" t="s">
        <v>18</v>
      </c>
      <c r="J2159" t="s">
        <v>97</v>
      </c>
      <c r="K2159">
        <v>2024</v>
      </c>
      <c r="L2159" t="s">
        <v>60</v>
      </c>
      <c r="M2159" t="s">
        <v>5992</v>
      </c>
      <c r="N2159" t="s">
        <v>5989</v>
      </c>
      <c r="O2159" t="s">
        <v>5993</v>
      </c>
      <c r="P2159" t="s">
        <v>5899</v>
      </c>
      <c r="Q2159" t="s">
        <v>5994</v>
      </c>
      <c r="R2159">
        <v>850</v>
      </c>
      <c r="S2159">
        <v>1200</v>
      </c>
      <c r="T2159">
        <v>0.29170000000000001</v>
      </c>
      <c r="U2159" t="s">
        <v>5901</v>
      </c>
      <c r="V2159">
        <v>6</v>
      </c>
      <c r="W2159" s="1">
        <v>45066</v>
      </c>
      <c r="X2159" t="s">
        <v>5894</v>
      </c>
      <c r="Y2159">
        <v>275</v>
      </c>
      <c r="Z2159">
        <v>92</v>
      </c>
      <c r="AA2159">
        <v>285</v>
      </c>
      <c r="AB2159">
        <v>78</v>
      </c>
      <c r="AC2159">
        <v>10</v>
      </c>
      <c r="AD2159">
        <v>66300</v>
      </c>
      <c r="AE2159" t="s">
        <v>6025</v>
      </c>
      <c r="AF2159" s="1">
        <v>46203</v>
      </c>
      <c r="AG2159" t="s">
        <v>6208</v>
      </c>
      <c r="AH2159" t="s">
        <v>6035</v>
      </c>
      <c r="AI2159" t="s">
        <v>6028</v>
      </c>
      <c r="AJ2159" t="s">
        <v>6925</v>
      </c>
      <c r="AK2159">
        <v>2400</v>
      </c>
      <c r="AL2159">
        <v>198.24</v>
      </c>
      <c r="AM2159">
        <v>2201.7600000000002</v>
      </c>
      <c r="AN2159">
        <v>1700</v>
      </c>
      <c r="AO2159">
        <v>501.76</v>
      </c>
      <c r="AP2159">
        <v>0.22789999999999999</v>
      </c>
    </row>
    <row r="2160" spans="1:42" hidden="1" x14ac:dyDescent="0.35">
      <c r="A2160" t="s">
        <v>3065</v>
      </c>
      <c r="B2160" s="1">
        <v>45493</v>
      </c>
      <c r="C2160" t="s">
        <v>855</v>
      </c>
      <c r="D2160" t="s">
        <v>29</v>
      </c>
      <c r="E2160">
        <v>1</v>
      </c>
      <c r="F2160" t="s">
        <v>24</v>
      </c>
      <c r="G2160" t="s">
        <v>79</v>
      </c>
      <c r="H2160" t="s">
        <v>25</v>
      </c>
      <c r="I2160" t="s">
        <v>43</v>
      </c>
      <c r="J2160" t="s">
        <v>97</v>
      </c>
      <c r="K2160">
        <v>2024</v>
      </c>
      <c r="L2160" t="s">
        <v>60</v>
      </c>
      <c r="M2160" t="s">
        <v>5985</v>
      </c>
      <c r="N2160" t="s">
        <v>5974</v>
      </c>
      <c r="O2160" t="s">
        <v>5986</v>
      </c>
      <c r="P2160" t="s">
        <v>5979</v>
      </c>
      <c r="Q2160" t="s">
        <v>5987</v>
      </c>
      <c r="R2160">
        <v>500</v>
      </c>
      <c r="S2160">
        <v>750</v>
      </c>
      <c r="T2160">
        <v>0.33329999999999999</v>
      </c>
      <c r="U2160" t="s">
        <v>5920</v>
      </c>
      <c r="V2160">
        <v>24</v>
      </c>
      <c r="W2160" s="1">
        <v>45007</v>
      </c>
      <c r="X2160" t="s">
        <v>5894</v>
      </c>
      <c r="Y2160">
        <v>294</v>
      </c>
      <c r="Z2160">
        <v>81</v>
      </c>
      <c r="AA2160">
        <v>264</v>
      </c>
      <c r="AB2160">
        <v>82</v>
      </c>
      <c r="AC2160">
        <v>10</v>
      </c>
      <c r="AD2160">
        <v>41000</v>
      </c>
      <c r="AE2160" t="s">
        <v>6025</v>
      </c>
      <c r="AF2160" s="1">
        <v>46203</v>
      </c>
      <c r="AG2160" t="s">
        <v>6466</v>
      </c>
      <c r="AH2160" t="s">
        <v>6035</v>
      </c>
      <c r="AI2160" t="s">
        <v>6028</v>
      </c>
      <c r="AJ2160" t="s">
        <v>6925</v>
      </c>
      <c r="AK2160">
        <v>750</v>
      </c>
      <c r="AL2160">
        <v>56.7</v>
      </c>
      <c r="AM2160">
        <v>693.3</v>
      </c>
      <c r="AN2160">
        <v>500</v>
      </c>
      <c r="AO2160">
        <v>193.3</v>
      </c>
      <c r="AP2160">
        <v>0.27879999999999999</v>
      </c>
    </row>
    <row r="2161" spans="1:42" hidden="1" x14ac:dyDescent="0.35">
      <c r="A2161" t="s">
        <v>3066</v>
      </c>
      <c r="B2161" s="1">
        <v>45355</v>
      </c>
      <c r="C2161" t="s">
        <v>3067</v>
      </c>
      <c r="D2161" t="s">
        <v>74</v>
      </c>
      <c r="E2161">
        <v>1</v>
      </c>
      <c r="F2161" t="s">
        <v>24</v>
      </c>
      <c r="G2161" t="s">
        <v>31</v>
      </c>
      <c r="H2161" t="s">
        <v>32</v>
      </c>
      <c r="I2161" t="s">
        <v>43</v>
      </c>
      <c r="J2161" t="s">
        <v>39</v>
      </c>
      <c r="K2161">
        <v>2024</v>
      </c>
      <c r="L2161" t="s">
        <v>20</v>
      </c>
      <c r="M2161" t="s">
        <v>5963</v>
      </c>
      <c r="N2161" t="s">
        <v>5949</v>
      </c>
      <c r="O2161" t="s">
        <v>5964</v>
      </c>
      <c r="P2161" t="s">
        <v>5951</v>
      </c>
      <c r="Q2161" t="s">
        <v>5965</v>
      </c>
      <c r="R2161">
        <v>5700</v>
      </c>
      <c r="S2161">
        <v>7500</v>
      </c>
      <c r="T2161">
        <v>0.24</v>
      </c>
      <c r="U2161" t="s">
        <v>5940</v>
      </c>
      <c r="V2161">
        <v>12</v>
      </c>
      <c r="W2161" s="1">
        <v>44865</v>
      </c>
      <c r="X2161" t="s">
        <v>5894</v>
      </c>
      <c r="Y2161">
        <v>145</v>
      </c>
      <c r="Z2161">
        <v>60</v>
      </c>
      <c r="AA2161">
        <v>189</v>
      </c>
      <c r="AB2161">
        <v>10</v>
      </c>
      <c r="AC2161">
        <v>10</v>
      </c>
      <c r="AD2161">
        <v>57000</v>
      </c>
      <c r="AE2161" t="s">
        <v>6025</v>
      </c>
      <c r="AF2161" s="1">
        <v>46203</v>
      </c>
      <c r="AG2161" t="s">
        <v>6846</v>
      </c>
      <c r="AH2161" t="s">
        <v>6035</v>
      </c>
      <c r="AI2161" t="s">
        <v>6028</v>
      </c>
      <c r="AJ2161" t="s">
        <v>6924</v>
      </c>
      <c r="AK2161">
        <v>7500</v>
      </c>
      <c r="AL2161">
        <v>264</v>
      </c>
      <c r="AM2161">
        <v>7236</v>
      </c>
      <c r="AN2161">
        <v>5700</v>
      </c>
      <c r="AO2161">
        <v>1536</v>
      </c>
      <c r="AP2161">
        <v>0.21229999999999999</v>
      </c>
    </row>
    <row r="2162" spans="1:42" hidden="1" x14ac:dyDescent="0.35">
      <c r="A2162" t="s">
        <v>3068</v>
      </c>
      <c r="B2162" s="1">
        <v>45621</v>
      </c>
      <c r="C2162" t="s">
        <v>1983</v>
      </c>
      <c r="D2162" t="s">
        <v>82</v>
      </c>
      <c r="E2162">
        <v>1</v>
      </c>
      <c r="F2162" t="s">
        <v>24</v>
      </c>
      <c r="G2162" t="s">
        <v>71</v>
      </c>
      <c r="H2162" t="s">
        <v>25</v>
      </c>
      <c r="I2162" t="s">
        <v>43</v>
      </c>
      <c r="J2162" t="s">
        <v>50</v>
      </c>
      <c r="K2162">
        <v>2024</v>
      </c>
      <c r="L2162" t="s">
        <v>51</v>
      </c>
      <c r="M2162" t="s">
        <v>5895</v>
      </c>
      <c r="N2162" t="s">
        <v>5889</v>
      </c>
      <c r="O2162" t="s">
        <v>5890</v>
      </c>
      <c r="P2162" t="s">
        <v>5891</v>
      </c>
      <c r="Q2162" t="s">
        <v>5896</v>
      </c>
      <c r="R2162">
        <v>78000</v>
      </c>
      <c r="S2162">
        <v>95000</v>
      </c>
      <c r="T2162">
        <v>0.1789</v>
      </c>
      <c r="U2162" t="s">
        <v>5893</v>
      </c>
      <c r="V2162">
        <v>12</v>
      </c>
      <c r="W2162" s="1">
        <v>45187</v>
      </c>
      <c r="X2162" t="s">
        <v>5894</v>
      </c>
      <c r="Y2162">
        <v>351</v>
      </c>
      <c r="Z2162">
        <v>112</v>
      </c>
      <c r="AA2162">
        <v>335</v>
      </c>
      <c r="AB2162">
        <v>32</v>
      </c>
      <c r="AC2162">
        <v>10</v>
      </c>
      <c r="AD2162">
        <v>2496000</v>
      </c>
      <c r="AE2162" t="s">
        <v>6025</v>
      </c>
      <c r="AF2162" s="1">
        <v>46203</v>
      </c>
      <c r="AG2162" t="s">
        <v>6698</v>
      </c>
      <c r="AH2162" t="s">
        <v>6035</v>
      </c>
      <c r="AI2162" t="s">
        <v>6028</v>
      </c>
      <c r="AJ2162" t="s">
        <v>6925</v>
      </c>
      <c r="AK2162">
        <v>95000</v>
      </c>
      <c r="AL2162">
        <v>9082</v>
      </c>
      <c r="AM2162">
        <v>85918</v>
      </c>
      <c r="AN2162">
        <v>78000</v>
      </c>
      <c r="AO2162">
        <v>7918</v>
      </c>
      <c r="AP2162">
        <v>9.2200000000000004E-2</v>
      </c>
    </row>
    <row r="2163" spans="1:42" hidden="1" x14ac:dyDescent="0.35">
      <c r="A2163" t="s">
        <v>3069</v>
      </c>
      <c r="B2163" s="1">
        <v>45324</v>
      </c>
      <c r="C2163" t="s">
        <v>2037</v>
      </c>
      <c r="D2163" t="s">
        <v>137</v>
      </c>
      <c r="E2163">
        <v>1</v>
      </c>
      <c r="F2163" t="s">
        <v>58</v>
      </c>
      <c r="G2163" t="s">
        <v>16</v>
      </c>
      <c r="H2163" t="s">
        <v>17</v>
      </c>
      <c r="I2163" t="s">
        <v>26</v>
      </c>
      <c r="J2163" t="s">
        <v>19</v>
      </c>
      <c r="K2163">
        <v>2024</v>
      </c>
      <c r="L2163" t="s">
        <v>20</v>
      </c>
      <c r="M2163" t="s">
        <v>5930</v>
      </c>
      <c r="N2163" t="s">
        <v>5931</v>
      </c>
      <c r="O2163" t="s">
        <v>5932</v>
      </c>
      <c r="P2163" t="s">
        <v>5891</v>
      </c>
      <c r="Q2163" t="s">
        <v>5933</v>
      </c>
      <c r="R2163">
        <v>14800</v>
      </c>
      <c r="S2163">
        <v>18500</v>
      </c>
      <c r="T2163">
        <v>0.2</v>
      </c>
      <c r="U2163" t="s">
        <v>5893</v>
      </c>
      <c r="V2163">
        <v>12</v>
      </c>
      <c r="W2163" s="1">
        <v>45474</v>
      </c>
      <c r="X2163" t="s">
        <v>5894</v>
      </c>
      <c r="Y2163">
        <v>213</v>
      </c>
      <c r="Z2163">
        <v>93</v>
      </c>
      <c r="AA2163">
        <v>278</v>
      </c>
      <c r="AB2163">
        <v>42</v>
      </c>
      <c r="AC2163">
        <v>10</v>
      </c>
      <c r="AD2163">
        <v>621600</v>
      </c>
      <c r="AE2163" t="s">
        <v>6025</v>
      </c>
      <c r="AF2163" s="1">
        <v>46203</v>
      </c>
      <c r="AG2163" t="s">
        <v>6708</v>
      </c>
      <c r="AH2163" t="s">
        <v>6027</v>
      </c>
      <c r="AI2163" t="s">
        <v>6028</v>
      </c>
      <c r="AJ2163" t="s">
        <v>6924</v>
      </c>
      <c r="AK2163">
        <v>18500</v>
      </c>
      <c r="AL2163">
        <v>2741.7</v>
      </c>
      <c r="AM2163">
        <v>15758.3</v>
      </c>
      <c r="AN2163">
        <v>14800</v>
      </c>
      <c r="AO2163">
        <v>958.3</v>
      </c>
      <c r="AP2163">
        <v>6.08E-2</v>
      </c>
    </row>
    <row r="2164" spans="1:42" hidden="1" x14ac:dyDescent="0.35">
      <c r="A2164" t="s">
        <v>3070</v>
      </c>
      <c r="B2164" s="1">
        <v>45449</v>
      </c>
      <c r="C2164" t="s">
        <v>163</v>
      </c>
      <c r="D2164" t="s">
        <v>95</v>
      </c>
      <c r="E2164">
        <v>1</v>
      </c>
      <c r="F2164" t="s">
        <v>30</v>
      </c>
      <c r="G2164" t="s">
        <v>71</v>
      </c>
      <c r="H2164" t="s">
        <v>25</v>
      </c>
      <c r="I2164" t="s">
        <v>33</v>
      </c>
      <c r="J2164" t="s">
        <v>34</v>
      </c>
      <c r="K2164">
        <v>2024</v>
      </c>
      <c r="L2164" t="s">
        <v>35</v>
      </c>
      <c r="M2164" t="s">
        <v>5948</v>
      </c>
      <c r="N2164" t="s">
        <v>5949</v>
      </c>
      <c r="O2164" t="s">
        <v>5950</v>
      </c>
      <c r="P2164" t="s">
        <v>5951</v>
      </c>
      <c r="Q2164" t="s">
        <v>5952</v>
      </c>
      <c r="R2164">
        <v>2900</v>
      </c>
      <c r="S2164">
        <v>3800</v>
      </c>
      <c r="T2164">
        <v>0.23680000000000001</v>
      </c>
      <c r="U2164" t="s">
        <v>5940</v>
      </c>
      <c r="V2164">
        <v>12</v>
      </c>
      <c r="W2164" s="1">
        <v>45359</v>
      </c>
      <c r="X2164" t="s">
        <v>5894</v>
      </c>
      <c r="Y2164">
        <v>220</v>
      </c>
      <c r="Z2164">
        <v>49</v>
      </c>
      <c r="AA2164">
        <v>227</v>
      </c>
      <c r="AB2164">
        <v>23</v>
      </c>
      <c r="AC2164">
        <v>10</v>
      </c>
      <c r="AD2164">
        <v>66700</v>
      </c>
      <c r="AE2164" t="s">
        <v>6025</v>
      </c>
      <c r="AF2164" s="1">
        <v>46203</v>
      </c>
      <c r="AG2164" t="s">
        <v>6099</v>
      </c>
      <c r="AH2164" t="s">
        <v>6035</v>
      </c>
      <c r="AI2164" t="s">
        <v>6028</v>
      </c>
      <c r="AJ2164" t="s">
        <v>6924</v>
      </c>
      <c r="AK2164">
        <v>3800</v>
      </c>
      <c r="AL2164">
        <v>348.84</v>
      </c>
      <c r="AM2164">
        <v>3451.16</v>
      </c>
      <c r="AN2164">
        <v>2900</v>
      </c>
      <c r="AO2164">
        <v>551.16</v>
      </c>
      <c r="AP2164">
        <v>0.15970000000000001</v>
      </c>
    </row>
    <row r="2165" spans="1:42" hidden="1" x14ac:dyDescent="0.35">
      <c r="A2165" t="s">
        <v>3071</v>
      </c>
      <c r="B2165" s="1">
        <v>45625</v>
      </c>
      <c r="C2165" t="s">
        <v>3072</v>
      </c>
      <c r="D2165" t="s">
        <v>180</v>
      </c>
      <c r="E2165">
        <v>3</v>
      </c>
      <c r="F2165" t="s">
        <v>58</v>
      </c>
      <c r="G2165" t="s">
        <v>16</v>
      </c>
      <c r="H2165" t="s">
        <v>25</v>
      </c>
      <c r="I2165" t="s">
        <v>33</v>
      </c>
      <c r="J2165" t="s">
        <v>50</v>
      </c>
      <c r="K2165">
        <v>2024</v>
      </c>
      <c r="L2165" t="s">
        <v>51</v>
      </c>
      <c r="M2165" t="s">
        <v>5956</v>
      </c>
      <c r="N2165" t="s">
        <v>5949</v>
      </c>
      <c r="O2165" t="s">
        <v>5957</v>
      </c>
      <c r="P2165" t="s">
        <v>5958</v>
      </c>
      <c r="Q2165" t="s">
        <v>5959</v>
      </c>
      <c r="R2165">
        <v>3100</v>
      </c>
      <c r="S2165">
        <v>4200</v>
      </c>
      <c r="T2165">
        <v>0.26190000000000002</v>
      </c>
      <c r="U2165" t="s">
        <v>5909</v>
      </c>
      <c r="V2165">
        <v>12</v>
      </c>
      <c r="W2165" s="1">
        <v>45029</v>
      </c>
      <c r="X2165" t="s">
        <v>5894</v>
      </c>
      <c r="Y2165">
        <v>165</v>
      </c>
      <c r="Z2165">
        <v>119</v>
      </c>
      <c r="AA2165">
        <v>218</v>
      </c>
      <c r="AB2165">
        <v>22</v>
      </c>
      <c r="AC2165">
        <v>10</v>
      </c>
      <c r="AD2165">
        <v>68200</v>
      </c>
      <c r="AE2165" t="s">
        <v>6025</v>
      </c>
      <c r="AF2165" s="1">
        <v>46203</v>
      </c>
      <c r="AG2165" t="s">
        <v>6858</v>
      </c>
      <c r="AH2165" t="s">
        <v>6027</v>
      </c>
      <c r="AI2165" t="s">
        <v>6028</v>
      </c>
      <c r="AJ2165" t="s">
        <v>6925</v>
      </c>
      <c r="AK2165">
        <v>12600</v>
      </c>
      <c r="AL2165">
        <v>1767.78</v>
      </c>
      <c r="AM2165">
        <v>10832.22</v>
      </c>
      <c r="AN2165">
        <v>9300</v>
      </c>
      <c r="AO2165">
        <v>1532.22</v>
      </c>
      <c r="AP2165">
        <v>0.14149999999999999</v>
      </c>
    </row>
    <row r="2166" spans="1:42" hidden="1" x14ac:dyDescent="0.35">
      <c r="A2166" t="s">
        <v>3073</v>
      </c>
      <c r="B2166" s="1">
        <v>45653</v>
      </c>
      <c r="C2166" t="s">
        <v>28</v>
      </c>
      <c r="D2166" t="s">
        <v>82</v>
      </c>
      <c r="E2166">
        <v>3</v>
      </c>
      <c r="F2166" t="s">
        <v>24</v>
      </c>
      <c r="G2166" t="s">
        <v>31</v>
      </c>
      <c r="H2166" t="s">
        <v>17</v>
      </c>
      <c r="I2166" t="s">
        <v>33</v>
      </c>
      <c r="J2166" t="s">
        <v>155</v>
      </c>
      <c r="K2166">
        <v>2024</v>
      </c>
      <c r="L2166" t="s">
        <v>51</v>
      </c>
      <c r="M2166" t="s">
        <v>5895</v>
      </c>
      <c r="N2166" t="s">
        <v>5889</v>
      </c>
      <c r="O2166" t="s">
        <v>5890</v>
      </c>
      <c r="P2166" t="s">
        <v>5891</v>
      </c>
      <c r="Q2166" t="s">
        <v>5896</v>
      </c>
      <c r="R2166">
        <v>78000</v>
      </c>
      <c r="S2166">
        <v>95000</v>
      </c>
      <c r="T2166">
        <v>0.1789</v>
      </c>
      <c r="U2166" t="s">
        <v>5893</v>
      </c>
      <c r="V2166">
        <v>12</v>
      </c>
      <c r="W2166" s="1">
        <v>45187</v>
      </c>
      <c r="X2166" t="s">
        <v>5894</v>
      </c>
      <c r="Y2166">
        <v>351</v>
      </c>
      <c r="Z2166">
        <v>112</v>
      </c>
      <c r="AA2166">
        <v>335</v>
      </c>
      <c r="AB2166">
        <v>32</v>
      </c>
      <c r="AC2166">
        <v>10</v>
      </c>
      <c r="AD2166">
        <v>2496000</v>
      </c>
      <c r="AE2166" t="s">
        <v>6025</v>
      </c>
      <c r="AF2166" s="1">
        <v>46203</v>
      </c>
      <c r="AG2166" t="s">
        <v>6054</v>
      </c>
      <c r="AH2166" t="s">
        <v>6035</v>
      </c>
      <c r="AI2166" t="s">
        <v>6028</v>
      </c>
      <c r="AJ2166" t="s">
        <v>6925</v>
      </c>
      <c r="AK2166">
        <v>285000</v>
      </c>
      <c r="AL2166">
        <v>31806</v>
      </c>
      <c r="AM2166">
        <v>253194</v>
      </c>
      <c r="AN2166">
        <v>234000</v>
      </c>
      <c r="AO2166">
        <v>19194</v>
      </c>
      <c r="AP2166">
        <v>7.5800000000000006E-2</v>
      </c>
    </row>
    <row r="2167" spans="1:42" hidden="1" x14ac:dyDescent="0.35">
      <c r="A2167" t="s">
        <v>3074</v>
      </c>
      <c r="B2167" s="1">
        <v>45427</v>
      </c>
      <c r="C2167" t="s">
        <v>855</v>
      </c>
      <c r="D2167" t="s">
        <v>87</v>
      </c>
      <c r="E2167">
        <v>4</v>
      </c>
      <c r="F2167" t="s">
        <v>24</v>
      </c>
      <c r="G2167" t="s">
        <v>96</v>
      </c>
      <c r="H2167" t="s">
        <v>17</v>
      </c>
      <c r="I2167" t="s">
        <v>33</v>
      </c>
      <c r="J2167" t="s">
        <v>75</v>
      </c>
      <c r="K2167">
        <v>2024</v>
      </c>
      <c r="L2167" t="s">
        <v>35</v>
      </c>
      <c r="M2167" t="s">
        <v>5924</v>
      </c>
      <c r="N2167" t="s">
        <v>5913</v>
      </c>
      <c r="O2167" t="s">
        <v>5917</v>
      </c>
      <c r="P2167" t="s">
        <v>5925</v>
      </c>
      <c r="Q2167" t="s">
        <v>5926</v>
      </c>
      <c r="R2167">
        <v>46000</v>
      </c>
      <c r="S2167">
        <v>56000</v>
      </c>
      <c r="T2167">
        <v>0.17860000000000001</v>
      </c>
      <c r="U2167" t="s">
        <v>5920</v>
      </c>
      <c r="V2167">
        <v>12</v>
      </c>
      <c r="W2167" s="1">
        <v>44847</v>
      </c>
      <c r="X2167" t="s">
        <v>5894</v>
      </c>
      <c r="Y2167">
        <v>224</v>
      </c>
      <c r="Z2167">
        <v>96</v>
      </c>
      <c r="AA2167">
        <v>304</v>
      </c>
      <c r="AB2167">
        <v>54</v>
      </c>
      <c r="AC2167">
        <v>10</v>
      </c>
      <c r="AD2167">
        <v>2484000</v>
      </c>
      <c r="AE2167" t="s">
        <v>6025</v>
      </c>
      <c r="AF2167" s="1">
        <v>46203</v>
      </c>
      <c r="AG2167" t="s">
        <v>6466</v>
      </c>
      <c r="AH2167" t="s">
        <v>6035</v>
      </c>
      <c r="AI2167" t="s">
        <v>6028</v>
      </c>
      <c r="AJ2167" t="s">
        <v>6924</v>
      </c>
      <c r="AK2167">
        <v>224000</v>
      </c>
      <c r="AL2167">
        <v>30643.200000000001</v>
      </c>
      <c r="AM2167">
        <v>193356.79999999999</v>
      </c>
      <c r="AN2167">
        <v>184000</v>
      </c>
      <c r="AO2167">
        <v>9356.7999999999993</v>
      </c>
      <c r="AP2167">
        <v>4.8399999999999999E-2</v>
      </c>
    </row>
    <row r="2168" spans="1:42" hidden="1" x14ac:dyDescent="0.35">
      <c r="A2168" t="s">
        <v>3075</v>
      </c>
      <c r="B2168" s="1">
        <v>45508</v>
      </c>
      <c r="C2168" t="s">
        <v>1706</v>
      </c>
      <c r="D2168" t="s">
        <v>200</v>
      </c>
      <c r="E2168">
        <v>1</v>
      </c>
      <c r="F2168" t="s">
        <v>128</v>
      </c>
      <c r="G2168" t="s">
        <v>96</v>
      </c>
      <c r="H2168" t="s">
        <v>25</v>
      </c>
      <c r="I2168" t="s">
        <v>18</v>
      </c>
      <c r="J2168" t="s">
        <v>59</v>
      </c>
      <c r="K2168">
        <v>2024</v>
      </c>
      <c r="L2168" t="s">
        <v>60</v>
      </c>
      <c r="M2168" t="s">
        <v>5960</v>
      </c>
      <c r="N2168" t="s">
        <v>5949</v>
      </c>
      <c r="O2168" t="s">
        <v>5961</v>
      </c>
      <c r="P2168" t="s">
        <v>5951</v>
      </c>
      <c r="Q2168" t="s">
        <v>5962</v>
      </c>
      <c r="R2168">
        <v>2100</v>
      </c>
      <c r="S2168">
        <v>2800</v>
      </c>
      <c r="T2168">
        <v>0.25</v>
      </c>
      <c r="U2168" t="s">
        <v>5940</v>
      </c>
      <c r="V2168">
        <v>12</v>
      </c>
      <c r="W2168" s="1">
        <v>45378</v>
      </c>
      <c r="X2168" t="s">
        <v>5894</v>
      </c>
      <c r="Y2168">
        <v>198</v>
      </c>
      <c r="Z2168">
        <v>79</v>
      </c>
      <c r="AA2168">
        <v>243</v>
      </c>
      <c r="AB2168">
        <v>87</v>
      </c>
      <c r="AC2168">
        <v>10</v>
      </c>
      <c r="AD2168">
        <v>182700</v>
      </c>
      <c r="AE2168" t="s">
        <v>6025</v>
      </c>
      <c r="AF2168" s="1">
        <v>46203</v>
      </c>
      <c r="AG2168" t="s">
        <v>6628</v>
      </c>
      <c r="AH2168" t="s">
        <v>6027</v>
      </c>
      <c r="AI2168" t="s">
        <v>6028</v>
      </c>
      <c r="AJ2168" t="s">
        <v>6925</v>
      </c>
      <c r="AK2168">
        <v>2800</v>
      </c>
      <c r="AL2168">
        <v>316.39999999999998</v>
      </c>
      <c r="AM2168">
        <v>2483.6</v>
      </c>
      <c r="AN2168">
        <v>2100</v>
      </c>
      <c r="AO2168">
        <v>383.6</v>
      </c>
      <c r="AP2168">
        <v>0.1545</v>
      </c>
    </row>
    <row r="2169" spans="1:42" hidden="1" x14ac:dyDescent="0.35">
      <c r="A2169" t="s">
        <v>3076</v>
      </c>
      <c r="B2169" s="1">
        <v>45529</v>
      </c>
      <c r="C2169" t="s">
        <v>2082</v>
      </c>
      <c r="D2169" t="s">
        <v>105</v>
      </c>
      <c r="E2169">
        <v>1</v>
      </c>
      <c r="F2169" t="s">
        <v>58</v>
      </c>
      <c r="G2169" t="s">
        <v>31</v>
      </c>
      <c r="H2169" t="s">
        <v>32</v>
      </c>
      <c r="I2169" t="s">
        <v>18</v>
      </c>
      <c r="J2169" t="s">
        <v>59</v>
      </c>
      <c r="K2169">
        <v>2024</v>
      </c>
      <c r="L2169" t="s">
        <v>60</v>
      </c>
      <c r="M2169" t="s">
        <v>5916</v>
      </c>
      <c r="N2169" t="s">
        <v>5913</v>
      </c>
      <c r="O2169" t="s">
        <v>5917</v>
      </c>
      <c r="P2169" t="s">
        <v>5918</v>
      </c>
      <c r="Q2169" t="s">
        <v>5919</v>
      </c>
      <c r="R2169">
        <v>63000</v>
      </c>
      <c r="S2169">
        <v>76000</v>
      </c>
      <c r="T2169">
        <v>0.1711</v>
      </c>
      <c r="U2169" t="s">
        <v>5920</v>
      </c>
      <c r="V2169">
        <v>12</v>
      </c>
      <c r="W2169" s="1">
        <v>44617</v>
      </c>
      <c r="X2169" t="s">
        <v>5894</v>
      </c>
      <c r="Y2169">
        <v>252</v>
      </c>
      <c r="Z2169">
        <v>75</v>
      </c>
      <c r="AA2169">
        <v>289</v>
      </c>
      <c r="AB2169">
        <v>48</v>
      </c>
      <c r="AC2169">
        <v>10</v>
      </c>
      <c r="AD2169">
        <v>3024000</v>
      </c>
      <c r="AE2169" t="s">
        <v>6025</v>
      </c>
      <c r="AF2169" s="1">
        <v>46203</v>
      </c>
      <c r="AG2169" t="s">
        <v>6720</v>
      </c>
      <c r="AH2169" t="s">
        <v>6027</v>
      </c>
      <c r="AI2169" t="s">
        <v>6028</v>
      </c>
      <c r="AJ2169" t="s">
        <v>6925</v>
      </c>
      <c r="AK2169">
        <v>76000</v>
      </c>
      <c r="AL2169">
        <v>7334</v>
      </c>
      <c r="AM2169">
        <v>68666</v>
      </c>
      <c r="AN2169">
        <v>63000</v>
      </c>
      <c r="AO2169">
        <v>5666</v>
      </c>
      <c r="AP2169">
        <v>8.2500000000000004E-2</v>
      </c>
    </row>
    <row r="2170" spans="1:42" hidden="1" x14ac:dyDescent="0.35">
      <c r="A2170" t="s">
        <v>3077</v>
      </c>
      <c r="B2170" s="1">
        <v>45406</v>
      </c>
      <c r="C2170" t="s">
        <v>3078</v>
      </c>
      <c r="D2170" t="s">
        <v>216</v>
      </c>
      <c r="E2170">
        <v>1</v>
      </c>
      <c r="F2170" t="s">
        <v>128</v>
      </c>
      <c r="G2170" t="s">
        <v>71</v>
      </c>
      <c r="H2170" t="s">
        <v>25</v>
      </c>
      <c r="I2170" t="s">
        <v>33</v>
      </c>
      <c r="J2170" t="s">
        <v>44</v>
      </c>
      <c r="K2170">
        <v>2024</v>
      </c>
      <c r="L2170" t="s">
        <v>35</v>
      </c>
      <c r="M2170" t="s">
        <v>5999</v>
      </c>
      <c r="N2170" t="s">
        <v>5989</v>
      </c>
      <c r="O2170" t="s">
        <v>6000</v>
      </c>
      <c r="P2170" t="s">
        <v>6001</v>
      </c>
      <c r="Q2170" t="s">
        <v>6002</v>
      </c>
      <c r="R2170">
        <v>300</v>
      </c>
      <c r="S2170">
        <v>500</v>
      </c>
      <c r="T2170">
        <v>0.4</v>
      </c>
      <c r="U2170" t="s">
        <v>5940</v>
      </c>
      <c r="V2170">
        <v>3</v>
      </c>
      <c r="W2170" s="1">
        <v>45115</v>
      </c>
      <c r="X2170" t="s">
        <v>5894</v>
      </c>
      <c r="Y2170">
        <v>197</v>
      </c>
      <c r="Z2170">
        <v>100</v>
      </c>
      <c r="AA2170">
        <v>205</v>
      </c>
      <c r="AB2170">
        <v>66</v>
      </c>
      <c r="AC2170">
        <v>10</v>
      </c>
      <c r="AD2170">
        <v>19800</v>
      </c>
      <c r="AE2170" t="s">
        <v>6025</v>
      </c>
      <c r="AF2170" s="1">
        <v>46203</v>
      </c>
      <c r="AG2170" t="s">
        <v>6749</v>
      </c>
      <c r="AH2170" t="s">
        <v>6027</v>
      </c>
      <c r="AI2170" t="s">
        <v>6028</v>
      </c>
      <c r="AJ2170" t="s">
        <v>6924</v>
      </c>
      <c r="AK2170">
        <v>500</v>
      </c>
      <c r="AL2170">
        <v>43.5</v>
      </c>
      <c r="AM2170">
        <v>456.5</v>
      </c>
      <c r="AN2170">
        <v>300</v>
      </c>
      <c r="AO2170">
        <v>156.5</v>
      </c>
      <c r="AP2170">
        <v>0.34279999999999999</v>
      </c>
    </row>
    <row r="2171" spans="1:42" hidden="1" x14ac:dyDescent="0.35">
      <c r="A2171" t="s">
        <v>3079</v>
      </c>
      <c r="B2171" s="1">
        <v>45565</v>
      </c>
      <c r="C2171" t="s">
        <v>3080</v>
      </c>
      <c r="D2171" t="s">
        <v>23</v>
      </c>
      <c r="E2171">
        <v>2</v>
      </c>
      <c r="F2171" t="s">
        <v>48</v>
      </c>
      <c r="G2171" t="s">
        <v>16</v>
      </c>
      <c r="H2171" t="s">
        <v>25</v>
      </c>
      <c r="I2171" t="s">
        <v>43</v>
      </c>
      <c r="J2171" t="s">
        <v>109</v>
      </c>
      <c r="K2171">
        <v>2024</v>
      </c>
      <c r="L2171" t="s">
        <v>60</v>
      </c>
      <c r="M2171" t="s">
        <v>5921</v>
      </c>
      <c r="N2171" t="s">
        <v>5913</v>
      </c>
      <c r="O2171" t="s">
        <v>5917</v>
      </c>
      <c r="P2171" t="s">
        <v>5922</v>
      </c>
      <c r="Q2171" t="s">
        <v>5923</v>
      </c>
      <c r="R2171">
        <v>57000</v>
      </c>
      <c r="S2171">
        <v>69000</v>
      </c>
      <c r="T2171">
        <v>0.1739</v>
      </c>
      <c r="U2171" t="s">
        <v>5920</v>
      </c>
      <c r="V2171">
        <v>12</v>
      </c>
      <c r="W2171" s="1">
        <v>44862</v>
      </c>
      <c r="X2171" t="s">
        <v>5894</v>
      </c>
      <c r="Y2171">
        <v>244</v>
      </c>
      <c r="Z2171">
        <v>55</v>
      </c>
      <c r="AA2171">
        <v>276</v>
      </c>
      <c r="AB2171">
        <v>9</v>
      </c>
      <c r="AC2171">
        <v>10</v>
      </c>
      <c r="AD2171">
        <v>513000</v>
      </c>
      <c r="AE2171" t="s">
        <v>6025</v>
      </c>
      <c r="AF2171" s="1">
        <v>46203</v>
      </c>
      <c r="AG2171" t="s">
        <v>6850</v>
      </c>
      <c r="AH2171" t="s">
        <v>6035</v>
      </c>
      <c r="AI2171" t="s">
        <v>6028</v>
      </c>
      <c r="AJ2171" t="s">
        <v>6925</v>
      </c>
      <c r="AK2171">
        <v>138000</v>
      </c>
      <c r="AL2171">
        <v>8790.6</v>
      </c>
      <c r="AM2171">
        <v>129209.4</v>
      </c>
      <c r="AN2171">
        <v>114000</v>
      </c>
      <c r="AO2171">
        <v>15209.4</v>
      </c>
      <c r="AP2171">
        <v>0.1177</v>
      </c>
    </row>
    <row r="2172" spans="1:42" hidden="1" x14ac:dyDescent="0.35">
      <c r="A2172" t="s">
        <v>3081</v>
      </c>
      <c r="B2172" s="1">
        <v>45387</v>
      </c>
      <c r="C2172" t="s">
        <v>1602</v>
      </c>
      <c r="D2172" t="s">
        <v>47</v>
      </c>
      <c r="E2172">
        <v>1</v>
      </c>
      <c r="F2172" t="s">
        <v>128</v>
      </c>
      <c r="G2172" t="s">
        <v>71</v>
      </c>
      <c r="H2172" t="s">
        <v>17</v>
      </c>
      <c r="I2172" t="s">
        <v>33</v>
      </c>
      <c r="J2172" t="s">
        <v>44</v>
      </c>
      <c r="K2172">
        <v>2024</v>
      </c>
      <c r="L2172" t="s">
        <v>35</v>
      </c>
      <c r="M2172" t="s">
        <v>5995</v>
      </c>
      <c r="N2172" t="s">
        <v>5989</v>
      </c>
      <c r="O2172" t="s">
        <v>5996</v>
      </c>
      <c r="P2172" t="s">
        <v>5997</v>
      </c>
      <c r="Q2172" t="s">
        <v>5998</v>
      </c>
      <c r="R2172">
        <v>280</v>
      </c>
      <c r="S2172">
        <v>450</v>
      </c>
      <c r="T2172">
        <v>0.37780000000000002</v>
      </c>
      <c r="U2172" t="s">
        <v>5909</v>
      </c>
      <c r="V2172">
        <v>6</v>
      </c>
      <c r="W2172" s="1">
        <v>45144</v>
      </c>
      <c r="X2172" t="s">
        <v>5894</v>
      </c>
      <c r="Y2172">
        <v>217</v>
      </c>
      <c r="Z2172">
        <v>86</v>
      </c>
      <c r="AA2172">
        <v>212</v>
      </c>
      <c r="AB2172">
        <v>73</v>
      </c>
      <c r="AC2172">
        <v>10</v>
      </c>
      <c r="AD2172">
        <v>20440</v>
      </c>
      <c r="AE2172" t="s">
        <v>6025</v>
      </c>
      <c r="AF2172" s="1">
        <v>46203</v>
      </c>
      <c r="AG2172" t="s">
        <v>6599</v>
      </c>
      <c r="AH2172" t="s">
        <v>6035</v>
      </c>
      <c r="AI2172" t="s">
        <v>6028</v>
      </c>
      <c r="AJ2172" t="s">
        <v>6924</v>
      </c>
      <c r="AK2172">
        <v>450</v>
      </c>
      <c r="AL2172">
        <v>40.950000000000003</v>
      </c>
      <c r="AM2172">
        <v>409.05</v>
      </c>
      <c r="AN2172">
        <v>280</v>
      </c>
      <c r="AO2172">
        <v>129.05000000000001</v>
      </c>
      <c r="AP2172">
        <v>0.3155</v>
      </c>
    </row>
    <row r="2173" spans="1:42" x14ac:dyDescent="0.35">
      <c r="A2173" t="s">
        <v>3082</v>
      </c>
      <c r="B2173" s="1">
        <v>45441</v>
      </c>
      <c r="C2173" t="s">
        <v>909</v>
      </c>
      <c r="D2173" t="s">
        <v>54</v>
      </c>
      <c r="E2173">
        <v>5</v>
      </c>
      <c r="F2173" t="s">
        <v>24</v>
      </c>
      <c r="G2173" t="s">
        <v>71</v>
      </c>
      <c r="H2173" t="s">
        <v>32</v>
      </c>
      <c r="I2173" t="s">
        <v>18</v>
      </c>
      <c r="J2173" t="s">
        <v>75</v>
      </c>
      <c r="K2173">
        <v>2024</v>
      </c>
      <c r="L2173" t="s">
        <v>35</v>
      </c>
      <c r="M2173" t="s">
        <v>5888</v>
      </c>
      <c r="N2173" t="s">
        <v>5889</v>
      </c>
      <c r="O2173" t="s">
        <v>5890</v>
      </c>
      <c r="P2173" t="s">
        <v>5891</v>
      </c>
      <c r="Q2173" t="s">
        <v>5892</v>
      </c>
      <c r="R2173">
        <v>52000</v>
      </c>
      <c r="S2173">
        <v>65000</v>
      </c>
      <c r="T2173">
        <v>0.2</v>
      </c>
      <c r="U2173" t="s">
        <v>5893</v>
      </c>
      <c r="V2173">
        <v>12</v>
      </c>
      <c r="W2173" s="1">
        <v>45506</v>
      </c>
      <c r="X2173" t="s">
        <v>5894</v>
      </c>
      <c r="Y2173">
        <v>302</v>
      </c>
      <c r="Z2173">
        <v>109</v>
      </c>
      <c r="AA2173">
        <v>415</v>
      </c>
      <c r="AB2173">
        <v>0</v>
      </c>
      <c r="AC2173">
        <v>10</v>
      </c>
      <c r="AD2173">
        <v>0</v>
      </c>
      <c r="AE2173" t="s">
        <v>6029</v>
      </c>
      <c r="AF2173" s="1">
        <v>46203</v>
      </c>
      <c r="AG2173" t="s">
        <v>6445</v>
      </c>
      <c r="AH2173" t="s">
        <v>6027</v>
      </c>
      <c r="AI2173" t="s">
        <v>6028</v>
      </c>
      <c r="AJ2173" t="s">
        <v>6924</v>
      </c>
      <c r="AK2173">
        <v>325000</v>
      </c>
      <c r="AL2173">
        <v>8710</v>
      </c>
      <c r="AM2173">
        <v>316290</v>
      </c>
      <c r="AN2173">
        <v>260000</v>
      </c>
      <c r="AO2173">
        <v>56290</v>
      </c>
      <c r="AP2173">
        <v>0.17799999999999999</v>
      </c>
    </row>
    <row r="2174" spans="1:42" hidden="1" x14ac:dyDescent="0.35">
      <c r="A2174" t="s">
        <v>3083</v>
      </c>
      <c r="B2174" s="1">
        <v>45566</v>
      </c>
      <c r="C2174" t="s">
        <v>1003</v>
      </c>
      <c r="D2174" t="s">
        <v>95</v>
      </c>
      <c r="E2174">
        <v>1</v>
      </c>
      <c r="F2174" t="s">
        <v>58</v>
      </c>
      <c r="G2174" t="s">
        <v>16</v>
      </c>
      <c r="H2174" t="s">
        <v>32</v>
      </c>
      <c r="I2174" t="s">
        <v>33</v>
      </c>
      <c r="J2174" t="s">
        <v>55</v>
      </c>
      <c r="K2174">
        <v>2024</v>
      </c>
      <c r="L2174" t="s">
        <v>51</v>
      </c>
      <c r="M2174" t="s">
        <v>5948</v>
      </c>
      <c r="N2174" t="s">
        <v>5949</v>
      </c>
      <c r="O2174" t="s">
        <v>5950</v>
      </c>
      <c r="P2174" t="s">
        <v>5951</v>
      </c>
      <c r="Q2174" t="s">
        <v>5952</v>
      </c>
      <c r="R2174">
        <v>2900</v>
      </c>
      <c r="S2174">
        <v>3800</v>
      </c>
      <c r="T2174">
        <v>0.23680000000000001</v>
      </c>
      <c r="U2174" t="s">
        <v>5940</v>
      </c>
      <c r="V2174">
        <v>12</v>
      </c>
      <c r="W2174" s="1">
        <v>45359</v>
      </c>
      <c r="X2174" t="s">
        <v>5894</v>
      </c>
      <c r="Y2174">
        <v>220</v>
      </c>
      <c r="Z2174">
        <v>49</v>
      </c>
      <c r="AA2174">
        <v>227</v>
      </c>
      <c r="AB2174">
        <v>23</v>
      </c>
      <c r="AC2174">
        <v>10</v>
      </c>
      <c r="AD2174">
        <v>66700</v>
      </c>
      <c r="AE2174" t="s">
        <v>6025</v>
      </c>
      <c r="AF2174" s="1">
        <v>46203</v>
      </c>
      <c r="AG2174" t="s">
        <v>6511</v>
      </c>
      <c r="AH2174" t="s">
        <v>6027</v>
      </c>
      <c r="AI2174" t="s">
        <v>6028</v>
      </c>
      <c r="AJ2174" t="s">
        <v>6925</v>
      </c>
      <c r="AK2174">
        <v>3800</v>
      </c>
      <c r="AL2174">
        <v>459.42</v>
      </c>
      <c r="AM2174">
        <v>3340.58</v>
      </c>
      <c r="AN2174">
        <v>2900</v>
      </c>
      <c r="AO2174">
        <v>440.58</v>
      </c>
      <c r="AP2174">
        <v>0.13189999999999999</v>
      </c>
    </row>
    <row r="2175" spans="1:42" hidden="1" x14ac:dyDescent="0.35">
      <c r="A2175" t="s">
        <v>3084</v>
      </c>
      <c r="B2175" s="1">
        <v>45332</v>
      </c>
      <c r="C2175" t="s">
        <v>1101</v>
      </c>
      <c r="D2175" t="s">
        <v>108</v>
      </c>
      <c r="E2175">
        <v>1</v>
      </c>
      <c r="F2175" t="s">
        <v>24</v>
      </c>
      <c r="G2175" t="s">
        <v>71</v>
      </c>
      <c r="H2175" t="s">
        <v>25</v>
      </c>
      <c r="I2175" t="s">
        <v>26</v>
      </c>
      <c r="J2175" t="s">
        <v>19</v>
      </c>
      <c r="K2175">
        <v>2024</v>
      </c>
      <c r="L2175" t="s">
        <v>20</v>
      </c>
      <c r="M2175" t="s">
        <v>5977</v>
      </c>
      <c r="N2175" t="s">
        <v>5974</v>
      </c>
      <c r="O2175" t="s">
        <v>5978</v>
      </c>
      <c r="P2175" t="s">
        <v>5979</v>
      </c>
      <c r="Q2175" t="s">
        <v>5980</v>
      </c>
      <c r="R2175">
        <v>3000</v>
      </c>
      <c r="S2175">
        <v>3900</v>
      </c>
      <c r="T2175">
        <v>0.23080000000000001</v>
      </c>
      <c r="U2175" t="s">
        <v>5920</v>
      </c>
      <c r="V2175">
        <v>36</v>
      </c>
      <c r="W2175" s="1">
        <v>44816</v>
      </c>
      <c r="X2175" t="s">
        <v>5894</v>
      </c>
      <c r="Y2175">
        <v>237</v>
      </c>
      <c r="Z2175">
        <v>110</v>
      </c>
      <c r="AA2175">
        <v>240</v>
      </c>
      <c r="AB2175">
        <v>48</v>
      </c>
      <c r="AC2175">
        <v>10</v>
      </c>
      <c r="AD2175">
        <v>144000</v>
      </c>
      <c r="AE2175" t="s">
        <v>6025</v>
      </c>
      <c r="AF2175" s="1">
        <v>46203</v>
      </c>
      <c r="AG2175" t="s">
        <v>6545</v>
      </c>
      <c r="AH2175" t="s">
        <v>6035</v>
      </c>
      <c r="AI2175" t="s">
        <v>6028</v>
      </c>
      <c r="AJ2175" t="s">
        <v>6924</v>
      </c>
      <c r="AK2175">
        <v>3900</v>
      </c>
      <c r="AL2175">
        <v>77.22</v>
      </c>
      <c r="AM2175">
        <v>3822.78</v>
      </c>
      <c r="AN2175">
        <v>3000</v>
      </c>
      <c r="AO2175">
        <v>822.78</v>
      </c>
      <c r="AP2175">
        <v>0.2152</v>
      </c>
    </row>
    <row r="2176" spans="1:42" x14ac:dyDescent="0.35">
      <c r="A2176" t="s">
        <v>3085</v>
      </c>
      <c r="B2176" s="1">
        <v>45436</v>
      </c>
      <c r="C2176" t="s">
        <v>1067</v>
      </c>
      <c r="D2176" t="s">
        <v>54</v>
      </c>
      <c r="E2176">
        <v>1</v>
      </c>
      <c r="F2176" t="s">
        <v>30</v>
      </c>
      <c r="G2176" t="s">
        <v>71</v>
      </c>
      <c r="H2176" t="s">
        <v>32</v>
      </c>
      <c r="I2176" t="s">
        <v>43</v>
      </c>
      <c r="J2176" t="s">
        <v>75</v>
      </c>
      <c r="K2176">
        <v>2024</v>
      </c>
      <c r="L2176" t="s">
        <v>35</v>
      </c>
      <c r="M2176" t="s">
        <v>5888</v>
      </c>
      <c r="N2176" t="s">
        <v>5889</v>
      </c>
      <c r="O2176" t="s">
        <v>5890</v>
      </c>
      <c r="P2176" t="s">
        <v>5891</v>
      </c>
      <c r="Q2176" t="s">
        <v>5892</v>
      </c>
      <c r="R2176">
        <v>52000</v>
      </c>
      <c r="S2176">
        <v>65000</v>
      </c>
      <c r="T2176">
        <v>0.2</v>
      </c>
      <c r="U2176" t="s">
        <v>5893</v>
      </c>
      <c r="V2176">
        <v>12</v>
      </c>
      <c r="W2176" s="1">
        <v>45506</v>
      </c>
      <c r="X2176" t="s">
        <v>5894</v>
      </c>
      <c r="Y2176">
        <v>302</v>
      </c>
      <c r="Z2176">
        <v>109</v>
      </c>
      <c r="AA2176">
        <v>415</v>
      </c>
      <c r="AB2176">
        <v>0</v>
      </c>
      <c r="AC2176">
        <v>10</v>
      </c>
      <c r="AD2176">
        <v>0</v>
      </c>
      <c r="AE2176" t="s">
        <v>6029</v>
      </c>
      <c r="AF2176" s="1">
        <v>46203</v>
      </c>
      <c r="AG2176" t="s">
        <v>6174</v>
      </c>
      <c r="AH2176" t="s">
        <v>6027</v>
      </c>
      <c r="AI2176" t="s">
        <v>6028</v>
      </c>
      <c r="AJ2176" t="s">
        <v>6924</v>
      </c>
      <c r="AK2176">
        <v>65000</v>
      </c>
      <c r="AL2176">
        <v>2593.5</v>
      </c>
      <c r="AM2176">
        <v>62406.5</v>
      </c>
      <c r="AN2176">
        <v>52000</v>
      </c>
      <c r="AO2176">
        <v>10406.5</v>
      </c>
      <c r="AP2176">
        <v>0.1668</v>
      </c>
    </row>
    <row r="2177" spans="1:42" hidden="1" x14ac:dyDescent="0.35">
      <c r="A2177" t="s">
        <v>3086</v>
      </c>
      <c r="B2177" s="1">
        <v>45556</v>
      </c>
      <c r="C2177" t="s">
        <v>1796</v>
      </c>
      <c r="D2177" t="s">
        <v>82</v>
      </c>
      <c r="E2177">
        <v>1</v>
      </c>
      <c r="F2177" t="s">
        <v>128</v>
      </c>
      <c r="G2177" t="s">
        <v>67</v>
      </c>
      <c r="H2177" t="s">
        <v>17</v>
      </c>
      <c r="I2177" t="s">
        <v>43</v>
      </c>
      <c r="J2177" t="s">
        <v>109</v>
      </c>
      <c r="K2177">
        <v>2024</v>
      </c>
      <c r="L2177" t="s">
        <v>60</v>
      </c>
      <c r="M2177" t="s">
        <v>5895</v>
      </c>
      <c r="N2177" t="s">
        <v>5889</v>
      </c>
      <c r="O2177" t="s">
        <v>5890</v>
      </c>
      <c r="P2177" t="s">
        <v>5891</v>
      </c>
      <c r="Q2177" t="s">
        <v>5896</v>
      </c>
      <c r="R2177">
        <v>78000</v>
      </c>
      <c r="S2177">
        <v>95000</v>
      </c>
      <c r="T2177">
        <v>0.1789</v>
      </c>
      <c r="U2177" t="s">
        <v>5893</v>
      </c>
      <c r="V2177">
        <v>12</v>
      </c>
      <c r="W2177" s="1">
        <v>45187</v>
      </c>
      <c r="X2177" t="s">
        <v>5894</v>
      </c>
      <c r="Y2177">
        <v>351</v>
      </c>
      <c r="Z2177">
        <v>112</v>
      </c>
      <c r="AA2177">
        <v>335</v>
      </c>
      <c r="AB2177">
        <v>32</v>
      </c>
      <c r="AC2177">
        <v>10</v>
      </c>
      <c r="AD2177">
        <v>2496000</v>
      </c>
      <c r="AE2177" t="s">
        <v>6025</v>
      </c>
      <c r="AF2177" s="1">
        <v>46203</v>
      </c>
      <c r="AG2177" t="s">
        <v>6655</v>
      </c>
      <c r="AH2177" t="s">
        <v>6035</v>
      </c>
      <c r="AI2177" t="s">
        <v>6028</v>
      </c>
      <c r="AJ2177" t="s">
        <v>6925</v>
      </c>
      <c r="AK2177">
        <v>95000</v>
      </c>
      <c r="AL2177">
        <v>3885.5</v>
      </c>
      <c r="AM2177">
        <v>91114.5</v>
      </c>
      <c r="AN2177">
        <v>78000</v>
      </c>
      <c r="AO2177">
        <v>13114.5</v>
      </c>
      <c r="AP2177">
        <v>0.1439</v>
      </c>
    </row>
    <row r="2178" spans="1:42" hidden="1" x14ac:dyDescent="0.35">
      <c r="A2178" t="s">
        <v>3087</v>
      </c>
      <c r="B2178" s="1">
        <v>45309</v>
      </c>
      <c r="C2178" t="s">
        <v>1725</v>
      </c>
      <c r="D2178" t="s">
        <v>216</v>
      </c>
      <c r="E2178">
        <v>1</v>
      </c>
      <c r="F2178" t="s">
        <v>24</v>
      </c>
      <c r="G2178" t="s">
        <v>96</v>
      </c>
      <c r="H2178" t="s">
        <v>25</v>
      </c>
      <c r="I2178" t="s">
        <v>26</v>
      </c>
      <c r="J2178" t="s">
        <v>112</v>
      </c>
      <c r="K2178">
        <v>2024</v>
      </c>
      <c r="L2178" t="s">
        <v>20</v>
      </c>
      <c r="M2178" t="s">
        <v>5999</v>
      </c>
      <c r="N2178" t="s">
        <v>5989</v>
      </c>
      <c r="O2178" t="s">
        <v>6000</v>
      </c>
      <c r="P2178" t="s">
        <v>6001</v>
      </c>
      <c r="Q2178" t="s">
        <v>6002</v>
      </c>
      <c r="R2178">
        <v>300</v>
      </c>
      <c r="S2178">
        <v>500</v>
      </c>
      <c r="T2178">
        <v>0.4</v>
      </c>
      <c r="U2178" t="s">
        <v>5940</v>
      </c>
      <c r="V2178">
        <v>3</v>
      </c>
      <c r="W2178" s="1">
        <v>45115</v>
      </c>
      <c r="X2178" t="s">
        <v>5894</v>
      </c>
      <c r="Y2178">
        <v>197</v>
      </c>
      <c r="Z2178">
        <v>100</v>
      </c>
      <c r="AA2178">
        <v>205</v>
      </c>
      <c r="AB2178">
        <v>66</v>
      </c>
      <c r="AC2178">
        <v>10</v>
      </c>
      <c r="AD2178">
        <v>19800</v>
      </c>
      <c r="AE2178" t="s">
        <v>6025</v>
      </c>
      <c r="AF2178" s="1">
        <v>46203</v>
      </c>
      <c r="AG2178" t="s">
        <v>6633</v>
      </c>
      <c r="AH2178" t="s">
        <v>6027</v>
      </c>
      <c r="AI2178" t="s">
        <v>6028</v>
      </c>
      <c r="AJ2178" t="s">
        <v>6924</v>
      </c>
      <c r="AK2178">
        <v>500</v>
      </c>
      <c r="AL2178">
        <v>51.5</v>
      </c>
      <c r="AM2178">
        <v>448.5</v>
      </c>
      <c r="AN2178">
        <v>300</v>
      </c>
      <c r="AO2178">
        <v>148.5</v>
      </c>
      <c r="AP2178">
        <v>0.33110000000000001</v>
      </c>
    </row>
    <row r="2179" spans="1:42" hidden="1" x14ac:dyDescent="0.35">
      <c r="A2179" t="s">
        <v>3088</v>
      </c>
      <c r="B2179" s="1">
        <v>45421</v>
      </c>
      <c r="C2179" t="s">
        <v>3089</v>
      </c>
      <c r="D2179" t="s">
        <v>78</v>
      </c>
      <c r="E2179">
        <v>3</v>
      </c>
      <c r="F2179" t="s">
        <v>48</v>
      </c>
      <c r="G2179" t="s">
        <v>16</v>
      </c>
      <c r="H2179" t="s">
        <v>25</v>
      </c>
      <c r="I2179" t="s">
        <v>43</v>
      </c>
      <c r="J2179" t="s">
        <v>75</v>
      </c>
      <c r="K2179">
        <v>2024</v>
      </c>
      <c r="L2179" t="s">
        <v>35</v>
      </c>
      <c r="M2179" t="s">
        <v>5992</v>
      </c>
      <c r="N2179" t="s">
        <v>5989</v>
      </c>
      <c r="O2179" t="s">
        <v>5993</v>
      </c>
      <c r="P2179" t="s">
        <v>5899</v>
      </c>
      <c r="Q2179" t="s">
        <v>5994</v>
      </c>
      <c r="R2179">
        <v>850</v>
      </c>
      <c r="S2179">
        <v>1200</v>
      </c>
      <c r="T2179">
        <v>0.29170000000000001</v>
      </c>
      <c r="U2179" t="s">
        <v>5901</v>
      </c>
      <c r="V2179">
        <v>6</v>
      </c>
      <c r="W2179" s="1">
        <v>45066</v>
      </c>
      <c r="X2179" t="s">
        <v>5894</v>
      </c>
      <c r="Y2179">
        <v>275</v>
      </c>
      <c r="Z2179">
        <v>92</v>
      </c>
      <c r="AA2179">
        <v>285</v>
      </c>
      <c r="AB2179">
        <v>78</v>
      </c>
      <c r="AC2179">
        <v>10</v>
      </c>
      <c r="AD2179">
        <v>66300</v>
      </c>
      <c r="AE2179" t="s">
        <v>6025</v>
      </c>
      <c r="AF2179" s="1">
        <v>46203</v>
      </c>
      <c r="AG2179" t="s">
        <v>6820</v>
      </c>
      <c r="AH2179" t="s">
        <v>6035</v>
      </c>
      <c r="AI2179" t="s">
        <v>6028</v>
      </c>
      <c r="AJ2179" t="s">
        <v>6924</v>
      </c>
      <c r="AK2179">
        <v>3600</v>
      </c>
      <c r="AL2179">
        <v>236.52</v>
      </c>
      <c r="AM2179">
        <v>3363.48</v>
      </c>
      <c r="AN2179">
        <v>2550</v>
      </c>
      <c r="AO2179">
        <v>813.48</v>
      </c>
      <c r="AP2179">
        <v>0.2419</v>
      </c>
    </row>
    <row r="2180" spans="1:42" hidden="1" x14ac:dyDescent="0.35">
      <c r="A2180" t="s">
        <v>3090</v>
      </c>
      <c r="B2180" s="1">
        <v>45621</v>
      </c>
      <c r="C2180" t="s">
        <v>840</v>
      </c>
      <c r="D2180" t="s">
        <v>377</v>
      </c>
      <c r="E2180">
        <v>1</v>
      </c>
      <c r="F2180" t="s">
        <v>128</v>
      </c>
      <c r="G2180" t="s">
        <v>71</v>
      </c>
      <c r="H2180" t="s">
        <v>25</v>
      </c>
      <c r="I2180" t="s">
        <v>26</v>
      </c>
      <c r="J2180" t="s">
        <v>50</v>
      </c>
      <c r="K2180">
        <v>2024</v>
      </c>
      <c r="L2180" t="s">
        <v>51</v>
      </c>
      <c r="M2180" t="s">
        <v>6007</v>
      </c>
      <c r="N2180" t="s">
        <v>5889</v>
      </c>
      <c r="O2180" t="s">
        <v>6008</v>
      </c>
      <c r="P2180" t="s">
        <v>5899</v>
      </c>
      <c r="Q2180" t="s">
        <v>6009</v>
      </c>
      <c r="R2180">
        <v>12000</v>
      </c>
      <c r="S2180">
        <v>15000</v>
      </c>
      <c r="T2180">
        <v>0.2</v>
      </c>
      <c r="U2180" t="s">
        <v>5901</v>
      </c>
      <c r="V2180">
        <v>12</v>
      </c>
      <c r="W2180" s="1">
        <v>45557</v>
      </c>
      <c r="X2180" t="s">
        <v>5894</v>
      </c>
      <c r="Y2180">
        <v>118</v>
      </c>
      <c r="Z2180">
        <v>87</v>
      </c>
      <c r="AA2180">
        <v>209</v>
      </c>
      <c r="AB2180">
        <v>10</v>
      </c>
      <c r="AC2180">
        <v>10</v>
      </c>
      <c r="AD2180">
        <v>120000</v>
      </c>
      <c r="AE2180" t="s">
        <v>6025</v>
      </c>
      <c r="AF2180" s="1">
        <v>46203</v>
      </c>
      <c r="AG2180" t="s">
        <v>6305</v>
      </c>
      <c r="AH2180" t="s">
        <v>6027</v>
      </c>
      <c r="AI2180" t="s">
        <v>6028</v>
      </c>
      <c r="AJ2180" t="s">
        <v>6925</v>
      </c>
      <c r="AK2180">
        <v>15000</v>
      </c>
      <c r="AL2180">
        <v>1437</v>
      </c>
      <c r="AM2180">
        <v>13563</v>
      </c>
      <c r="AN2180">
        <v>12000</v>
      </c>
      <c r="AO2180">
        <v>1563</v>
      </c>
      <c r="AP2180">
        <v>0.1152</v>
      </c>
    </row>
    <row r="2181" spans="1:42" hidden="1" x14ac:dyDescent="0.35">
      <c r="A2181" t="s">
        <v>3091</v>
      </c>
      <c r="B2181" s="1">
        <v>45551</v>
      </c>
      <c r="C2181" t="s">
        <v>57</v>
      </c>
      <c r="D2181" t="s">
        <v>74</v>
      </c>
      <c r="E2181">
        <v>2</v>
      </c>
      <c r="F2181" t="s">
        <v>24</v>
      </c>
      <c r="G2181" t="s">
        <v>79</v>
      </c>
      <c r="H2181" t="s">
        <v>25</v>
      </c>
      <c r="I2181" t="s">
        <v>33</v>
      </c>
      <c r="J2181" t="s">
        <v>109</v>
      </c>
      <c r="K2181">
        <v>2024</v>
      </c>
      <c r="L2181" t="s">
        <v>60</v>
      </c>
      <c r="M2181" t="s">
        <v>5963</v>
      </c>
      <c r="N2181" t="s">
        <v>5949</v>
      </c>
      <c r="O2181" t="s">
        <v>5964</v>
      </c>
      <c r="P2181" t="s">
        <v>5951</v>
      </c>
      <c r="Q2181" t="s">
        <v>5965</v>
      </c>
      <c r="R2181">
        <v>5700</v>
      </c>
      <c r="S2181">
        <v>7500</v>
      </c>
      <c r="T2181">
        <v>0.24</v>
      </c>
      <c r="U2181" t="s">
        <v>5940</v>
      </c>
      <c r="V2181">
        <v>12</v>
      </c>
      <c r="W2181" s="1">
        <v>44865</v>
      </c>
      <c r="X2181" t="s">
        <v>5894</v>
      </c>
      <c r="Y2181">
        <v>145</v>
      </c>
      <c r="Z2181">
        <v>60</v>
      </c>
      <c r="AA2181">
        <v>189</v>
      </c>
      <c r="AB2181">
        <v>10</v>
      </c>
      <c r="AC2181">
        <v>10</v>
      </c>
      <c r="AD2181">
        <v>57000</v>
      </c>
      <c r="AE2181" t="s">
        <v>6025</v>
      </c>
      <c r="AF2181" s="1">
        <v>46203</v>
      </c>
      <c r="AG2181" t="s">
        <v>6056</v>
      </c>
      <c r="AH2181" t="s">
        <v>6035</v>
      </c>
      <c r="AI2181" t="s">
        <v>6028</v>
      </c>
      <c r="AJ2181" t="s">
        <v>6925</v>
      </c>
      <c r="AK2181">
        <v>15000</v>
      </c>
      <c r="AL2181">
        <v>126</v>
      </c>
      <c r="AM2181">
        <v>14874</v>
      </c>
      <c r="AN2181">
        <v>11400</v>
      </c>
      <c r="AO2181">
        <v>3474</v>
      </c>
      <c r="AP2181">
        <v>0.2336</v>
      </c>
    </row>
    <row r="2182" spans="1:42" x14ac:dyDescent="0.35">
      <c r="A2182" t="s">
        <v>3092</v>
      </c>
      <c r="B2182" s="1">
        <v>45380</v>
      </c>
      <c r="C2182" t="s">
        <v>693</v>
      </c>
      <c r="D2182" t="s">
        <v>195</v>
      </c>
      <c r="E2182">
        <v>1</v>
      </c>
      <c r="F2182" t="s">
        <v>48</v>
      </c>
      <c r="G2182" t="s">
        <v>16</v>
      </c>
      <c r="H2182" t="s">
        <v>17</v>
      </c>
      <c r="I2182" t="s">
        <v>26</v>
      </c>
      <c r="J2182" t="s">
        <v>39</v>
      </c>
      <c r="K2182">
        <v>2024</v>
      </c>
      <c r="L2182" t="s">
        <v>20</v>
      </c>
      <c r="M2182" t="s">
        <v>5912</v>
      </c>
      <c r="N2182" t="s">
        <v>5913</v>
      </c>
      <c r="O2182" t="s">
        <v>5914</v>
      </c>
      <c r="P2182" t="s">
        <v>5891</v>
      </c>
      <c r="Q2182" t="s">
        <v>5915</v>
      </c>
      <c r="R2182">
        <v>125000</v>
      </c>
      <c r="S2182">
        <v>148000</v>
      </c>
      <c r="T2182">
        <v>0.15540000000000001</v>
      </c>
      <c r="U2182" t="s">
        <v>5893</v>
      </c>
      <c r="V2182">
        <v>12</v>
      </c>
      <c r="W2182" s="1">
        <v>44787</v>
      </c>
      <c r="X2182" t="s">
        <v>5894</v>
      </c>
      <c r="Y2182">
        <v>168</v>
      </c>
      <c r="Z2182">
        <v>62</v>
      </c>
      <c r="AA2182">
        <v>271</v>
      </c>
      <c r="AB2182">
        <v>0</v>
      </c>
      <c r="AC2182">
        <v>10</v>
      </c>
      <c r="AD2182">
        <v>0</v>
      </c>
      <c r="AE2182" t="s">
        <v>6029</v>
      </c>
      <c r="AF2182" s="1">
        <v>46203</v>
      </c>
      <c r="AG2182" t="s">
        <v>6405</v>
      </c>
      <c r="AH2182" t="s">
        <v>6035</v>
      </c>
      <c r="AI2182" t="s">
        <v>6028</v>
      </c>
      <c r="AJ2182" t="s">
        <v>6924</v>
      </c>
      <c r="AK2182">
        <v>148000</v>
      </c>
      <c r="AL2182">
        <v>5313.2</v>
      </c>
      <c r="AM2182">
        <v>142686.79999999999</v>
      </c>
      <c r="AN2182">
        <v>125000</v>
      </c>
      <c r="AO2182">
        <v>17686.8</v>
      </c>
      <c r="AP2182">
        <v>0.124</v>
      </c>
    </row>
    <row r="2183" spans="1:42" x14ac:dyDescent="0.35">
      <c r="A2183" t="s">
        <v>3093</v>
      </c>
      <c r="B2183" s="1">
        <v>45501</v>
      </c>
      <c r="C2183" t="s">
        <v>2070</v>
      </c>
      <c r="D2183" t="s">
        <v>54</v>
      </c>
      <c r="E2183">
        <v>1</v>
      </c>
      <c r="F2183" t="s">
        <v>66</v>
      </c>
      <c r="G2183" t="s">
        <v>67</v>
      </c>
      <c r="H2183" t="s">
        <v>17</v>
      </c>
      <c r="I2183" t="s">
        <v>43</v>
      </c>
      <c r="J2183" t="s">
        <v>97</v>
      </c>
      <c r="K2183">
        <v>2024</v>
      </c>
      <c r="L2183" t="s">
        <v>60</v>
      </c>
      <c r="M2183" t="s">
        <v>5888</v>
      </c>
      <c r="N2183" t="s">
        <v>5889</v>
      </c>
      <c r="O2183" t="s">
        <v>5890</v>
      </c>
      <c r="P2183" t="s">
        <v>5891</v>
      </c>
      <c r="Q2183" t="s">
        <v>5892</v>
      </c>
      <c r="R2183">
        <v>52000</v>
      </c>
      <c r="S2183">
        <v>65000</v>
      </c>
      <c r="T2183">
        <v>0.2</v>
      </c>
      <c r="U2183" t="s">
        <v>5893</v>
      </c>
      <c r="V2183">
        <v>12</v>
      </c>
      <c r="W2183" s="1">
        <v>45506</v>
      </c>
      <c r="X2183" t="s">
        <v>5894</v>
      </c>
      <c r="Y2183">
        <v>302</v>
      </c>
      <c r="Z2183">
        <v>109</v>
      </c>
      <c r="AA2183">
        <v>415</v>
      </c>
      <c r="AB2183">
        <v>0</v>
      </c>
      <c r="AC2183">
        <v>10</v>
      </c>
      <c r="AD2183">
        <v>0</v>
      </c>
      <c r="AE2183" t="s">
        <v>6029</v>
      </c>
      <c r="AF2183" s="1">
        <v>46203</v>
      </c>
      <c r="AG2183" t="s">
        <v>6715</v>
      </c>
      <c r="AH2183" t="s">
        <v>6027</v>
      </c>
      <c r="AI2183" t="s">
        <v>6028</v>
      </c>
      <c r="AJ2183" t="s">
        <v>6925</v>
      </c>
      <c r="AK2183">
        <v>65000</v>
      </c>
      <c r="AL2183">
        <v>2619.5</v>
      </c>
      <c r="AM2183">
        <v>62380.5</v>
      </c>
      <c r="AN2183">
        <v>52000</v>
      </c>
      <c r="AO2183">
        <v>10380.5</v>
      </c>
      <c r="AP2183">
        <v>0.16639999999999999</v>
      </c>
    </row>
    <row r="2184" spans="1:42" hidden="1" x14ac:dyDescent="0.35">
      <c r="A2184" t="s">
        <v>3094</v>
      </c>
      <c r="B2184" s="1">
        <v>45359</v>
      </c>
      <c r="C2184" t="s">
        <v>2094</v>
      </c>
      <c r="D2184" t="s">
        <v>23</v>
      </c>
      <c r="E2184">
        <v>1</v>
      </c>
      <c r="F2184" t="s">
        <v>24</v>
      </c>
      <c r="G2184" t="s">
        <v>31</v>
      </c>
      <c r="H2184" t="s">
        <v>32</v>
      </c>
      <c r="I2184" t="s">
        <v>18</v>
      </c>
      <c r="J2184" t="s">
        <v>39</v>
      </c>
      <c r="K2184">
        <v>2024</v>
      </c>
      <c r="L2184" t="s">
        <v>20</v>
      </c>
      <c r="M2184" t="s">
        <v>5921</v>
      </c>
      <c r="N2184" t="s">
        <v>5913</v>
      </c>
      <c r="O2184" t="s">
        <v>5917</v>
      </c>
      <c r="P2184" t="s">
        <v>5922</v>
      </c>
      <c r="Q2184" t="s">
        <v>5923</v>
      </c>
      <c r="R2184">
        <v>57000</v>
      </c>
      <c r="S2184">
        <v>69000</v>
      </c>
      <c r="T2184">
        <v>0.1739</v>
      </c>
      <c r="U2184" t="s">
        <v>5920</v>
      </c>
      <c r="V2184">
        <v>12</v>
      </c>
      <c r="W2184" s="1">
        <v>44862</v>
      </c>
      <c r="X2184" t="s">
        <v>5894</v>
      </c>
      <c r="Y2184">
        <v>244</v>
      </c>
      <c r="Z2184">
        <v>55</v>
      </c>
      <c r="AA2184">
        <v>276</v>
      </c>
      <c r="AB2184">
        <v>9</v>
      </c>
      <c r="AC2184">
        <v>10</v>
      </c>
      <c r="AD2184">
        <v>513000</v>
      </c>
      <c r="AE2184" t="s">
        <v>6025</v>
      </c>
      <c r="AF2184" s="1">
        <v>46203</v>
      </c>
      <c r="AG2184" t="s">
        <v>6730</v>
      </c>
      <c r="AH2184" t="s">
        <v>6027</v>
      </c>
      <c r="AI2184" t="s">
        <v>6028</v>
      </c>
      <c r="AJ2184" t="s">
        <v>6924</v>
      </c>
      <c r="AK2184">
        <v>69000</v>
      </c>
      <c r="AL2184">
        <v>3063.6</v>
      </c>
      <c r="AM2184">
        <v>65936.399999999994</v>
      </c>
      <c r="AN2184">
        <v>57000</v>
      </c>
      <c r="AO2184">
        <v>8936.4</v>
      </c>
      <c r="AP2184">
        <v>0.13550000000000001</v>
      </c>
    </row>
    <row r="2185" spans="1:42" hidden="1" x14ac:dyDescent="0.35">
      <c r="A2185" t="s">
        <v>3095</v>
      </c>
      <c r="B2185" s="1">
        <v>45569</v>
      </c>
      <c r="C2185" t="s">
        <v>635</v>
      </c>
      <c r="D2185" t="s">
        <v>180</v>
      </c>
      <c r="E2185">
        <v>1</v>
      </c>
      <c r="F2185" t="s">
        <v>48</v>
      </c>
      <c r="G2185" t="s">
        <v>31</v>
      </c>
      <c r="H2185" t="s">
        <v>32</v>
      </c>
      <c r="I2185" t="s">
        <v>43</v>
      </c>
      <c r="J2185" t="s">
        <v>55</v>
      </c>
      <c r="K2185">
        <v>2024</v>
      </c>
      <c r="L2185" t="s">
        <v>51</v>
      </c>
      <c r="M2185" t="s">
        <v>5956</v>
      </c>
      <c r="N2185" t="s">
        <v>5949</v>
      </c>
      <c r="O2185" t="s">
        <v>5957</v>
      </c>
      <c r="P2185" t="s">
        <v>5958</v>
      </c>
      <c r="Q2185" t="s">
        <v>5959</v>
      </c>
      <c r="R2185">
        <v>3100</v>
      </c>
      <c r="S2185">
        <v>4200</v>
      </c>
      <c r="T2185">
        <v>0.26190000000000002</v>
      </c>
      <c r="U2185" t="s">
        <v>5909</v>
      </c>
      <c r="V2185">
        <v>12</v>
      </c>
      <c r="W2185" s="1">
        <v>45029</v>
      </c>
      <c r="X2185" t="s">
        <v>5894</v>
      </c>
      <c r="Y2185">
        <v>165</v>
      </c>
      <c r="Z2185">
        <v>119</v>
      </c>
      <c r="AA2185">
        <v>218</v>
      </c>
      <c r="AB2185">
        <v>22</v>
      </c>
      <c r="AC2185">
        <v>10</v>
      </c>
      <c r="AD2185">
        <v>68200</v>
      </c>
      <c r="AE2185" t="s">
        <v>6025</v>
      </c>
      <c r="AF2185" s="1">
        <v>46203</v>
      </c>
      <c r="AG2185" t="s">
        <v>6378</v>
      </c>
      <c r="AH2185" t="s">
        <v>6027</v>
      </c>
      <c r="AI2185" t="s">
        <v>6028</v>
      </c>
      <c r="AJ2185" t="s">
        <v>6925</v>
      </c>
      <c r="AK2185">
        <v>4200</v>
      </c>
      <c r="AL2185">
        <v>29.82</v>
      </c>
      <c r="AM2185">
        <v>4170.18</v>
      </c>
      <c r="AN2185">
        <v>3100</v>
      </c>
      <c r="AO2185">
        <v>1070.18</v>
      </c>
      <c r="AP2185">
        <v>0.25659999999999999</v>
      </c>
    </row>
    <row r="2186" spans="1:42" hidden="1" x14ac:dyDescent="0.35">
      <c r="A2186" t="s">
        <v>3096</v>
      </c>
      <c r="B2186" s="1">
        <v>45385</v>
      </c>
      <c r="C2186" t="s">
        <v>1414</v>
      </c>
      <c r="D2186" t="s">
        <v>65</v>
      </c>
      <c r="E2186">
        <v>1</v>
      </c>
      <c r="F2186" t="s">
        <v>24</v>
      </c>
      <c r="G2186" t="s">
        <v>16</v>
      </c>
      <c r="H2186" t="s">
        <v>25</v>
      </c>
      <c r="I2186" t="s">
        <v>18</v>
      </c>
      <c r="J2186" t="s">
        <v>44</v>
      </c>
      <c r="K2186">
        <v>2024</v>
      </c>
      <c r="L2186" t="s">
        <v>35</v>
      </c>
      <c r="M2186" t="s">
        <v>5906</v>
      </c>
      <c r="N2186" t="s">
        <v>5889</v>
      </c>
      <c r="O2186" t="s">
        <v>5898</v>
      </c>
      <c r="P2186" t="s">
        <v>5907</v>
      </c>
      <c r="Q2186" t="s">
        <v>5908</v>
      </c>
      <c r="R2186">
        <v>17500</v>
      </c>
      <c r="S2186">
        <v>22000</v>
      </c>
      <c r="T2186">
        <v>0.20449999999999999</v>
      </c>
      <c r="U2186" t="s">
        <v>5909</v>
      </c>
      <c r="V2186">
        <v>12</v>
      </c>
      <c r="W2186" s="1">
        <v>45337</v>
      </c>
      <c r="X2186" t="s">
        <v>5894</v>
      </c>
      <c r="Y2186">
        <v>373</v>
      </c>
      <c r="Z2186">
        <v>88</v>
      </c>
      <c r="AA2186">
        <v>389</v>
      </c>
      <c r="AB2186">
        <v>78</v>
      </c>
      <c r="AC2186">
        <v>10</v>
      </c>
      <c r="AD2186">
        <v>1365000</v>
      </c>
      <c r="AE2186" t="s">
        <v>6025</v>
      </c>
      <c r="AF2186" s="1">
        <v>46203</v>
      </c>
      <c r="AG2186" t="s">
        <v>6579</v>
      </c>
      <c r="AH2186" t="s">
        <v>6027</v>
      </c>
      <c r="AI2186" t="s">
        <v>6028</v>
      </c>
      <c r="AJ2186" t="s">
        <v>6924</v>
      </c>
      <c r="AK2186">
        <v>22000</v>
      </c>
      <c r="AL2186">
        <v>1172.5999999999999</v>
      </c>
      <c r="AM2186">
        <v>20827.400000000001</v>
      </c>
      <c r="AN2186">
        <v>17500</v>
      </c>
      <c r="AO2186">
        <v>3327.4</v>
      </c>
      <c r="AP2186">
        <v>0.1598</v>
      </c>
    </row>
    <row r="2187" spans="1:42" hidden="1" x14ac:dyDescent="0.35">
      <c r="A2187" t="s">
        <v>3097</v>
      </c>
      <c r="B2187" s="1">
        <v>45428</v>
      </c>
      <c r="C2187" t="s">
        <v>593</v>
      </c>
      <c r="D2187" t="s">
        <v>137</v>
      </c>
      <c r="E2187">
        <v>2</v>
      </c>
      <c r="F2187" t="s">
        <v>30</v>
      </c>
      <c r="G2187" t="s">
        <v>71</v>
      </c>
      <c r="H2187" t="s">
        <v>32</v>
      </c>
      <c r="I2187" t="s">
        <v>43</v>
      </c>
      <c r="J2187" t="s">
        <v>75</v>
      </c>
      <c r="K2187">
        <v>2024</v>
      </c>
      <c r="L2187" t="s">
        <v>35</v>
      </c>
      <c r="M2187" t="s">
        <v>5930</v>
      </c>
      <c r="N2187" t="s">
        <v>5931</v>
      </c>
      <c r="O2187" t="s">
        <v>5932</v>
      </c>
      <c r="P2187" t="s">
        <v>5891</v>
      </c>
      <c r="Q2187" t="s">
        <v>5933</v>
      </c>
      <c r="R2187">
        <v>14800</v>
      </c>
      <c r="S2187">
        <v>18500</v>
      </c>
      <c r="T2187">
        <v>0.2</v>
      </c>
      <c r="U2187" t="s">
        <v>5893</v>
      </c>
      <c r="V2187">
        <v>12</v>
      </c>
      <c r="W2187" s="1">
        <v>45474</v>
      </c>
      <c r="X2187" t="s">
        <v>5894</v>
      </c>
      <c r="Y2187">
        <v>213</v>
      </c>
      <c r="Z2187">
        <v>93</v>
      </c>
      <c r="AA2187">
        <v>278</v>
      </c>
      <c r="AB2187">
        <v>42</v>
      </c>
      <c r="AC2187">
        <v>10</v>
      </c>
      <c r="AD2187">
        <v>621600</v>
      </c>
      <c r="AE2187" t="s">
        <v>6025</v>
      </c>
      <c r="AF2187" s="1">
        <v>46203</v>
      </c>
      <c r="AG2187" t="s">
        <v>6189</v>
      </c>
      <c r="AH2187" t="s">
        <v>6035</v>
      </c>
      <c r="AI2187" t="s">
        <v>6028</v>
      </c>
      <c r="AJ2187" t="s">
        <v>6924</v>
      </c>
      <c r="AK2187">
        <v>37000</v>
      </c>
      <c r="AL2187">
        <v>5257.7</v>
      </c>
      <c r="AM2187">
        <v>31742.3</v>
      </c>
      <c r="AN2187">
        <v>29600</v>
      </c>
      <c r="AO2187">
        <v>2142.3000000000002</v>
      </c>
      <c r="AP2187">
        <v>6.7500000000000004E-2</v>
      </c>
    </row>
    <row r="2188" spans="1:42" hidden="1" x14ac:dyDescent="0.35">
      <c r="A2188" t="s">
        <v>3098</v>
      </c>
      <c r="B2188" s="1">
        <v>45633</v>
      </c>
      <c r="C2188" t="s">
        <v>379</v>
      </c>
      <c r="D2188" t="s">
        <v>180</v>
      </c>
      <c r="E2188">
        <v>1</v>
      </c>
      <c r="F2188" t="s">
        <v>58</v>
      </c>
      <c r="G2188" t="s">
        <v>96</v>
      </c>
      <c r="H2188" t="s">
        <v>17</v>
      </c>
      <c r="I2188" t="s">
        <v>43</v>
      </c>
      <c r="J2188" t="s">
        <v>155</v>
      </c>
      <c r="K2188">
        <v>2024</v>
      </c>
      <c r="L2188" t="s">
        <v>51</v>
      </c>
      <c r="M2188" t="s">
        <v>5956</v>
      </c>
      <c r="N2188" t="s">
        <v>5949</v>
      </c>
      <c r="O2188" t="s">
        <v>5957</v>
      </c>
      <c r="P2188" t="s">
        <v>5958</v>
      </c>
      <c r="Q2188" t="s">
        <v>5959</v>
      </c>
      <c r="R2188">
        <v>3100</v>
      </c>
      <c r="S2188">
        <v>4200</v>
      </c>
      <c r="T2188">
        <v>0.26190000000000002</v>
      </c>
      <c r="U2188" t="s">
        <v>5909</v>
      </c>
      <c r="V2188">
        <v>12</v>
      </c>
      <c r="W2188" s="1">
        <v>45029</v>
      </c>
      <c r="X2188" t="s">
        <v>5894</v>
      </c>
      <c r="Y2188">
        <v>165</v>
      </c>
      <c r="Z2188">
        <v>119</v>
      </c>
      <c r="AA2188">
        <v>218</v>
      </c>
      <c r="AB2188">
        <v>22</v>
      </c>
      <c r="AC2188">
        <v>10</v>
      </c>
      <c r="AD2188">
        <v>68200</v>
      </c>
      <c r="AE2188" t="s">
        <v>6025</v>
      </c>
      <c r="AF2188" s="1">
        <v>46203</v>
      </c>
      <c r="AG2188" t="s">
        <v>6244</v>
      </c>
      <c r="AH2188" t="s">
        <v>6027</v>
      </c>
      <c r="AI2188" t="s">
        <v>6028</v>
      </c>
      <c r="AJ2188" t="s">
        <v>6925</v>
      </c>
      <c r="AK2188">
        <v>4200</v>
      </c>
      <c r="AL2188">
        <v>319.62</v>
      </c>
      <c r="AM2188">
        <v>3880.38</v>
      </c>
      <c r="AN2188">
        <v>3100</v>
      </c>
      <c r="AO2188">
        <v>780.38</v>
      </c>
      <c r="AP2188">
        <v>0.2011</v>
      </c>
    </row>
    <row r="2189" spans="1:42" hidden="1" x14ac:dyDescent="0.35">
      <c r="A2189" t="s">
        <v>3099</v>
      </c>
      <c r="B2189" s="1">
        <v>45541</v>
      </c>
      <c r="C2189" t="s">
        <v>1504</v>
      </c>
      <c r="D2189" t="s">
        <v>216</v>
      </c>
      <c r="E2189">
        <v>1</v>
      </c>
      <c r="F2189" t="s">
        <v>24</v>
      </c>
      <c r="G2189" t="s">
        <v>16</v>
      </c>
      <c r="H2189" t="s">
        <v>32</v>
      </c>
      <c r="I2189" t="s">
        <v>18</v>
      </c>
      <c r="J2189" t="s">
        <v>109</v>
      </c>
      <c r="K2189">
        <v>2024</v>
      </c>
      <c r="L2189" t="s">
        <v>60</v>
      </c>
      <c r="M2189" t="s">
        <v>5999</v>
      </c>
      <c r="N2189" t="s">
        <v>5989</v>
      </c>
      <c r="O2189" t="s">
        <v>6000</v>
      </c>
      <c r="P2189" t="s">
        <v>6001</v>
      </c>
      <c r="Q2189" t="s">
        <v>6002</v>
      </c>
      <c r="R2189">
        <v>300</v>
      </c>
      <c r="S2189">
        <v>500</v>
      </c>
      <c r="T2189">
        <v>0.4</v>
      </c>
      <c r="U2189" t="s">
        <v>5940</v>
      </c>
      <c r="V2189">
        <v>3</v>
      </c>
      <c r="W2189" s="1">
        <v>45115</v>
      </c>
      <c r="X2189" t="s">
        <v>5894</v>
      </c>
      <c r="Y2189">
        <v>197</v>
      </c>
      <c r="Z2189">
        <v>100</v>
      </c>
      <c r="AA2189">
        <v>205</v>
      </c>
      <c r="AB2189">
        <v>66</v>
      </c>
      <c r="AC2189">
        <v>10</v>
      </c>
      <c r="AD2189">
        <v>19800</v>
      </c>
      <c r="AE2189" t="s">
        <v>6025</v>
      </c>
      <c r="AF2189" s="1">
        <v>46203</v>
      </c>
      <c r="AG2189" t="s">
        <v>6467</v>
      </c>
      <c r="AH2189" t="s">
        <v>6027</v>
      </c>
      <c r="AI2189" t="s">
        <v>6028</v>
      </c>
      <c r="AJ2189" t="s">
        <v>6925</v>
      </c>
      <c r="AK2189">
        <v>500</v>
      </c>
      <c r="AL2189">
        <v>71.05</v>
      </c>
      <c r="AM2189">
        <v>428.95</v>
      </c>
      <c r="AN2189">
        <v>300</v>
      </c>
      <c r="AO2189">
        <v>128.94999999999999</v>
      </c>
      <c r="AP2189">
        <v>0.30059999999999998</v>
      </c>
    </row>
    <row r="2190" spans="1:42" x14ac:dyDescent="0.35">
      <c r="A2190" t="s">
        <v>3100</v>
      </c>
      <c r="B2190" s="1">
        <v>45606</v>
      </c>
      <c r="C2190" t="s">
        <v>2826</v>
      </c>
      <c r="D2190" t="s">
        <v>195</v>
      </c>
      <c r="E2190">
        <v>2</v>
      </c>
      <c r="F2190" t="s">
        <v>24</v>
      </c>
      <c r="G2190" t="s">
        <v>71</v>
      </c>
      <c r="H2190" t="s">
        <v>25</v>
      </c>
      <c r="I2190" t="s">
        <v>18</v>
      </c>
      <c r="J2190" t="s">
        <v>50</v>
      </c>
      <c r="K2190">
        <v>2024</v>
      </c>
      <c r="L2190" t="s">
        <v>51</v>
      </c>
      <c r="M2190" t="s">
        <v>5912</v>
      </c>
      <c r="N2190" t="s">
        <v>5913</v>
      </c>
      <c r="O2190" t="s">
        <v>5914</v>
      </c>
      <c r="P2190" t="s">
        <v>5891</v>
      </c>
      <c r="Q2190" t="s">
        <v>5915</v>
      </c>
      <c r="R2190">
        <v>125000</v>
      </c>
      <c r="S2190">
        <v>148000</v>
      </c>
      <c r="T2190">
        <v>0.15540000000000001</v>
      </c>
      <c r="U2190" t="s">
        <v>5893</v>
      </c>
      <c r="V2190">
        <v>12</v>
      </c>
      <c r="W2190" s="1">
        <v>44787</v>
      </c>
      <c r="X2190" t="s">
        <v>5894</v>
      </c>
      <c r="Y2190">
        <v>168</v>
      </c>
      <c r="Z2190">
        <v>62</v>
      </c>
      <c r="AA2190">
        <v>271</v>
      </c>
      <c r="AB2190">
        <v>0</v>
      </c>
      <c r="AC2190">
        <v>10</v>
      </c>
      <c r="AD2190">
        <v>0</v>
      </c>
      <c r="AE2190" t="s">
        <v>6029</v>
      </c>
      <c r="AF2190" s="1">
        <v>46203</v>
      </c>
      <c r="AG2190" t="s">
        <v>6738</v>
      </c>
      <c r="AH2190" t="s">
        <v>6035</v>
      </c>
      <c r="AI2190" t="s">
        <v>6028</v>
      </c>
      <c r="AJ2190" t="s">
        <v>6925</v>
      </c>
      <c r="AK2190">
        <v>296000</v>
      </c>
      <c r="AL2190">
        <v>4232.8</v>
      </c>
      <c r="AM2190">
        <v>291767.2</v>
      </c>
      <c r="AN2190">
        <v>250000</v>
      </c>
      <c r="AO2190">
        <v>41767.199999999997</v>
      </c>
      <c r="AP2190">
        <v>0.14319999999999999</v>
      </c>
    </row>
    <row r="2191" spans="1:42" hidden="1" x14ac:dyDescent="0.35">
      <c r="A2191" t="s">
        <v>3101</v>
      </c>
      <c r="B2191" s="1">
        <v>45449</v>
      </c>
      <c r="C2191" t="s">
        <v>1627</v>
      </c>
      <c r="D2191" t="s">
        <v>180</v>
      </c>
      <c r="E2191">
        <v>1</v>
      </c>
      <c r="F2191" t="s">
        <v>24</v>
      </c>
      <c r="G2191" t="s">
        <v>31</v>
      </c>
      <c r="H2191" t="s">
        <v>25</v>
      </c>
      <c r="I2191" t="s">
        <v>18</v>
      </c>
      <c r="J2191" t="s">
        <v>34</v>
      </c>
      <c r="K2191">
        <v>2024</v>
      </c>
      <c r="L2191" t="s">
        <v>35</v>
      </c>
      <c r="M2191" t="s">
        <v>5956</v>
      </c>
      <c r="N2191" t="s">
        <v>5949</v>
      </c>
      <c r="O2191" t="s">
        <v>5957</v>
      </c>
      <c r="P2191" t="s">
        <v>5958</v>
      </c>
      <c r="Q2191" t="s">
        <v>5959</v>
      </c>
      <c r="R2191">
        <v>3100</v>
      </c>
      <c r="S2191">
        <v>4200</v>
      </c>
      <c r="T2191">
        <v>0.26190000000000002</v>
      </c>
      <c r="U2191" t="s">
        <v>5909</v>
      </c>
      <c r="V2191">
        <v>12</v>
      </c>
      <c r="W2191" s="1">
        <v>45029</v>
      </c>
      <c r="X2191" t="s">
        <v>5894</v>
      </c>
      <c r="Y2191">
        <v>165</v>
      </c>
      <c r="Z2191">
        <v>119</v>
      </c>
      <c r="AA2191">
        <v>218</v>
      </c>
      <c r="AB2191">
        <v>22</v>
      </c>
      <c r="AC2191">
        <v>10</v>
      </c>
      <c r="AD2191">
        <v>68200</v>
      </c>
      <c r="AE2191" t="s">
        <v>6025</v>
      </c>
      <c r="AF2191" s="1">
        <v>46203</v>
      </c>
      <c r="AG2191" t="s">
        <v>6603</v>
      </c>
      <c r="AH2191" t="s">
        <v>6035</v>
      </c>
      <c r="AI2191" t="s">
        <v>6028</v>
      </c>
      <c r="AJ2191" t="s">
        <v>6924</v>
      </c>
      <c r="AK2191">
        <v>4200</v>
      </c>
      <c r="AL2191">
        <v>527.94000000000005</v>
      </c>
      <c r="AM2191">
        <v>3672.06</v>
      </c>
      <c r="AN2191">
        <v>3100</v>
      </c>
      <c r="AO2191">
        <v>572.05999999999995</v>
      </c>
      <c r="AP2191">
        <v>0.15579999999999999</v>
      </c>
    </row>
    <row r="2192" spans="1:42" hidden="1" x14ac:dyDescent="0.35">
      <c r="A2192" t="s">
        <v>3102</v>
      </c>
      <c r="B2192" s="1">
        <v>45652</v>
      </c>
      <c r="C2192" t="s">
        <v>2667</v>
      </c>
      <c r="D2192" t="s">
        <v>23</v>
      </c>
      <c r="E2192">
        <v>1</v>
      </c>
      <c r="F2192" t="s">
        <v>128</v>
      </c>
      <c r="G2192" t="s">
        <v>31</v>
      </c>
      <c r="H2192" t="s">
        <v>32</v>
      </c>
      <c r="I2192" t="s">
        <v>26</v>
      </c>
      <c r="J2192" t="s">
        <v>155</v>
      </c>
      <c r="K2192">
        <v>2024</v>
      </c>
      <c r="L2192" t="s">
        <v>51</v>
      </c>
      <c r="M2192" t="s">
        <v>5921</v>
      </c>
      <c r="N2192" t="s">
        <v>5913</v>
      </c>
      <c r="O2192" t="s">
        <v>5917</v>
      </c>
      <c r="P2192" t="s">
        <v>5922</v>
      </c>
      <c r="Q2192" t="s">
        <v>5923</v>
      </c>
      <c r="R2192">
        <v>57000</v>
      </c>
      <c r="S2192">
        <v>69000</v>
      </c>
      <c r="T2192">
        <v>0.1739</v>
      </c>
      <c r="U2192" t="s">
        <v>5920</v>
      </c>
      <c r="V2192">
        <v>12</v>
      </c>
      <c r="W2192" s="1">
        <v>44862</v>
      </c>
      <c r="X2192" t="s">
        <v>5894</v>
      </c>
      <c r="Y2192">
        <v>244</v>
      </c>
      <c r="Z2192">
        <v>55</v>
      </c>
      <c r="AA2192">
        <v>276</v>
      </c>
      <c r="AB2192">
        <v>9</v>
      </c>
      <c r="AC2192">
        <v>10</v>
      </c>
      <c r="AD2192">
        <v>513000</v>
      </c>
      <c r="AE2192" t="s">
        <v>6025</v>
      </c>
      <c r="AF2192" s="1">
        <v>46203</v>
      </c>
      <c r="AG2192" t="s">
        <v>6832</v>
      </c>
      <c r="AH2192" t="s">
        <v>6027</v>
      </c>
      <c r="AI2192" t="s">
        <v>6028</v>
      </c>
      <c r="AJ2192" t="s">
        <v>6925</v>
      </c>
      <c r="AK2192">
        <v>69000</v>
      </c>
      <c r="AL2192">
        <v>3408.6</v>
      </c>
      <c r="AM2192">
        <v>65591.399999999994</v>
      </c>
      <c r="AN2192">
        <v>57000</v>
      </c>
      <c r="AO2192">
        <v>8591.4</v>
      </c>
      <c r="AP2192">
        <v>0.13100000000000001</v>
      </c>
    </row>
    <row r="2193" spans="1:42" x14ac:dyDescent="0.35">
      <c r="A2193" t="s">
        <v>3103</v>
      </c>
      <c r="B2193" s="1">
        <v>45417</v>
      </c>
      <c r="C2193" t="s">
        <v>3104</v>
      </c>
      <c r="D2193" t="s">
        <v>195</v>
      </c>
      <c r="E2193">
        <v>1</v>
      </c>
      <c r="F2193" t="s">
        <v>48</v>
      </c>
      <c r="G2193" t="s">
        <v>79</v>
      </c>
      <c r="H2193" t="s">
        <v>32</v>
      </c>
      <c r="I2193" t="s">
        <v>43</v>
      </c>
      <c r="J2193" t="s">
        <v>75</v>
      </c>
      <c r="K2193">
        <v>2024</v>
      </c>
      <c r="L2193" t="s">
        <v>35</v>
      </c>
      <c r="M2193" t="s">
        <v>5912</v>
      </c>
      <c r="N2193" t="s">
        <v>5913</v>
      </c>
      <c r="O2193" t="s">
        <v>5914</v>
      </c>
      <c r="P2193" t="s">
        <v>5891</v>
      </c>
      <c r="Q2193" t="s">
        <v>5915</v>
      </c>
      <c r="R2193">
        <v>125000</v>
      </c>
      <c r="S2193">
        <v>148000</v>
      </c>
      <c r="T2193">
        <v>0.15540000000000001</v>
      </c>
      <c r="U2193" t="s">
        <v>5893</v>
      </c>
      <c r="V2193">
        <v>12</v>
      </c>
      <c r="W2193" s="1">
        <v>44787</v>
      </c>
      <c r="X2193" t="s">
        <v>5894</v>
      </c>
      <c r="Y2193">
        <v>168</v>
      </c>
      <c r="Z2193">
        <v>62</v>
      </c>
      <c r="AA2193">
        <v>271</v>
      </c>
      <c r="AB2193">
        <v>0</v>
      </c>
      <c r="AC2193">
        <v>10</v>
      </c>
      <c r="AD2193">
        <v>0</v>
      </c>
      <c r="AE2193" t="s">
        <v>6029</v>
      </c>
      <c r="AF2193" s="1">
        <v>46203</v>
      </c>
      <c r="AG2193" t="s">
        <v>6859</v>
      </c>
      <c r="AH2193" t="s">
        <v>6027</v>
      </c>
      <c r="AI2193" t="s">
        <v>6028</v>
      </c>
      <c r="AJ2193" t="s">
        <v>6924</v>
      </c>
      <c r="AK2193">
        <v>148000</v>
      </c>
      <c r="AL2193">
        <v>6156.8</v>
      </c>
      <c r="AM2193">
        <v>141843.20000000001</v>
      </c>
      <c r="AN2193">
        <v>125000</v>
      </c>
      <c r="AO2193">
        <v>16843.2</v>
      </c>
      <c r="AP2193">
        <v>0.1187</v>
      </c>
    </row>
    <row r="2194" spans="1:42" hidden="1" x14ac:dyDescent="0.35">
      <c r="A2194" t="s">
        <v>3105</v>
      </c>
      <c r="B2194" s="1">
        <v>45408</v>
      </c>
      <c r="C2194" t="s">
        <v>2060</v>
      </c>
      <c r="D2194" t="s">
        <v>78</v>
      </c>
      <c r="E2194">
        <v>1</v>
      </c>
      <c r="F2194" t="s">
        <v>48</v>
      </c>
      <c r="G2194" t="s">
        <v>96</v>
      </c>
      <c r="H2194" t="s">
        <v>17</v>
      </c>
      <c r="I2194" t="s">
        <v>26</v>
      </c>
      <c r="J2194" t="s">
        <v>44</v>
      </c>
      <c r="K2194">
        <v>2024</v>
      </c>
      <c r="L2194" t="s">
        <v>35</v>
      </c>
      <c r="M2194" t="s">
        <v>5992</v>
      </c>
      <c r="N2194" t="s">
        <v>5989</v>
      </c>
      <c r="O2194" t="s">
        <v>5993</v>
      </c>
      <c r="P2194" t="s">
        <v>5899</v>
      </c>
      <c r="Q2194" t="s">
        <v>5994</v>
      </c>
      <c r="R2194">
        <v>850</v>
      </c>
      <c r="S2194">
        <v>1200</v>
      </c>
      <c r="T2194">
        <v>0.29170000000000001</v>
      </c>
      <c r="U2194" t="s">
        <v>5901</v>
      </c>
      <c r="V2194">
        <v>6</v>
      </c>
      <c r="W2194" s="1">
        <v>45066</v>
      </c>
      <c r="X2194" t="s">
        <v>5894</v>
      </c>
      <c r="Y2194">
        <v>275</v>
      </c>
      <c r="Z2194">
        <v>92</v>
      </c>
      <c r="AA2194">
        <v>285</v>
      </c>
      <c r="AB2194">
        <v>78</v>
      </c>
      <c r="AC2194">
        <v>10</v>
      </c>
      <c r="AD2194">
        <v>66300</v>
      </c>
      <c r="AE2194" t="s">
        <v>6025</v>
      </c>
      <c r="AF2194" s="1">
        <v>46203</v>
      </c>
      <c r="AG2194" t="s">
        <v>6713</v>
      </c>
      <c r="AH2194" t="s">
        <v>6035</v>
      </c>
      <c r="AI2194" t="s">
        <v>6028</v>
      </c>
      <c r="AJ2194" t="s">
        <v>6924</v>
      </c>
      <c r="AK2194">
        <v>1200</v>
      </c>
      <c r="AL2194">
        <v>109.8</v>
      </c>
      <c r="AM2194">
        <v>1090.2</v>
      </c>
      <c r="AN2194">
        <v>850</v>
      </c>
      <c r="AO2194">
        <v>240.2</v>
      </c>
      <c r="AP2194">
        <v>0.2203</v>
      </c>
    </row>
    <row r="2195" spans="1:42" hidden="1" x14ac:dyDescent="0.35">
      <c r="A2195" t="s">
        <v>3106</v>
      </c>
      <c r="B2195" s="1">
        <v>45466</v>
      </c>
      <c r="C2195" t="s">
        <v>2077</v>
      </c>
      <c r="D2195" t="s">
        <v>82</v>
      </c>
      <c r="E2195">
        <v>2</v>
      </c>
      <c r="F2195" t="s">
        <v>128</v>
      </c>
      <c r="G2195" t="s">
        <v>16</v>
      </c>
      <c r="H2195" t="s">
        <v>17</v>
      </c>
      <c r="I2195" t="s">
        <v>43</v>
      </c>
      <c r="J2195" t="s">
        <v>34</v>
      </c>
      <c r="K2195">
        <v>2024</v>
      </c>
      <c r="L2195" t="s">
        <v>35</v>
      </c>
      <c r="M2195" t="s">
        <v>5895</v>
      </c>
      <c r="N2195" t="s">
        <v>5889</v>
      </c>
      <c r="O2195" t="s">
        <v>5890</v>
      </c>
      <c r="P2195" t="s">
        <v>5891</v>
      </c>
      <c r="Q2195" t="s">
        <v>5896</v>
      </c>
      <c r="R2195">
        <v>78000</v>
      </c>
      <c r="S2195">
        <v>95000</v>
      </c>
      <c r="T2195">
        <v>0.1789</v>
      </c>
      <c r="U2195" t="s">
        <v>5893</v>
      </c>
      <c r="V2195">
        <v>12</v>
      </c>
      <c r="W2195" s="1">
        <v>45187</v>
      </c>
      <c r="X2195" t="s">
        <v>5894</v>
      </c>
      <c r="Y2195">
        <v>351</v>
      </c>
      <c r="Z2195">
        <v>112</v>
      </c>
      <c r="AA2195">
        <v>335</v>
      </c>
      <c r="AB2195">
        <v>32</v>
      </c>
      <c r="AC2195">
        <v>10</v>
      </c>
      <c r="AD2195">
        <v>2496000</v>
      </c>
      <c r="AE2195" t="s">
        <v>6025</v>
      </c>
      <c r="AF2195" s="1">
        <v>46203</v>
      </c>
      <c r="AG2195" t="s">
        <v>6724</v>
      </c>
      <c r="AH2195" t="s">
        <v>6035</v>
      </c>
      <c r="AI2195" t="s">
        <v>6028</v>
      </c>
      <c r="AJ2195" t="s">
        <v>6924</v>
      </c>
      <c r="AK2195">
        <v>190000</v>
      </c>
      <c r="AL2195">
        <v>152</v>
      </c>
      <c r="AM2195">
        <v>189848</v>
      </c>
      <c r="AN2195">
        <v>156000</v>
      </c>
      <c r="AO2195">
        <v>33848</v>
      </c>
      <c r="AP2195">
        <v>0.17829999999999999</v>
      </c>
    </row>
    <row r="2196" spans="1:42" hidden="1" x14ac:dyDescent="0.35">
      <c r="A2196" t="s">
        <v>3107</v>
      </c>
      <c r="B2196" s="1">
        <v>45396</v>
      </c>
      <c r="C2196" t="s">
        <v>3108</v>
      </c>
      <c r="D2196" t="s">
        <v>221</v>
      </c>
      <c r="E2196">
        <v>1</v>
      </c>
      <c r="F2196" t="s">
        <v>128</v>
      </c>
      <c r="G2196" t="s">
        <v>96</v>
      </c>
      <c r="H2196" t="s">
        <v>25</v>
      </c>
      <c r="I2196" t="s">
        <v>18</v>
      </c>
      <c r="J2196" t="s">
        <v>44</v>
      </c>
      <c r="K2196">
        <v>2024</v>
      </c>
      <c r="L2196" t="s">
        <v>35</v>
      </c>
      <c r="M2196" t="s">
        <v>5966</v>
      </c>
      <c r="N2196" t="s">
        <v>5967</v>
      </c>
      <c r="O2196" t="s">
        <v>5968</v>
      </c>
      <c r="P2196" t="s">
        <v>5899</v>
      </c>
      <c r="Q2196" t="s">
        <v>5969</v>
      </c>
      <c r="R2196">
        <v>11500</v>
      </c>
      <c r="S2196">
        <v>14500</v>
      </c>
      <c r="T2196">
        <v>0.2069</v>
      </c>
      <c r="U2196" t="s">
        <v>5901</v>
      </c>
      <c r="V2196">
        <v>12</v>
      </c>
      <c r="W2196" s="1">
        <v>44903</v>
      </c>
      <c r="X2196" t="s">
        <v>5894</v>
      </c>
      <c r="Y2196">
        <v>217</v>
      </c>
      <c r="Z2196">
        <v>53</v>
      </c>
      <c r="AA2196">
        <v>253</v>
      </c>
      <c r="AB2196">
        <v>61</v>
      </c>
      <c r="AC2196">
        <v>10</v>
      </c>
      <c r="AD2196">
        <v>701500</v>
      </c>
      <c r="AE2196" t="s">
        <v>6025</v>
      </c>
      <c r="AF2196" s="1">
        <v>46203</v>
      </c>
      <c r="AG2196" t="s">
        <v>6847</v>
      </c>
      <c r="AH2196" t="s">
        <v>6035</v>
      </c>
      <c r="AI2196" t="s">
        <v>6028</v>
      </c>
      <c r="AJ2196" t="s">
        <v>6924</v>
      </c>
      <c r="AK2196">
        <v>14500</v>
      </c>
      <c r="AL2196">
        <v>994.7</v>
      </c>
      <c r="AM2196">
        <v>13505.3</v>
      </c>
      <c r="AN2196">
        <v>11500</v>
      </c>
      <c r="AO2196">
        <v>2005.3</v>
      </c>
      <c r="AP2196">
        <v>0.14849999999999999</v>
      </c>
    </row>
    <row r="2197" spans="1:42" hidden="1" x14ac:dyDescent="0.35">
      <c r="A2197" t="s">
        <v>3109</v>
      </c>
      <c r="B2197" s="1">
        <v>45440</v>
      </c>
      <c r="C2197" t="s">
        <v>1043</v>
      </c>
      <c r="D2197" t="s">
        <v>115</v>
      </c>
      <c r="E2197">
        <v>1</v>
      </c>
      <c r="F2197" t="s">
        <v>48</v>
      </c>
      <c r="G2197" t="s">
        <v>16</v>
      </c>
      <c r="H2197" t="s">
        <v>32</v>
      </c>
      <c r="I2197" t="s">
        <v>43</v>
      </c>
      <c r="J2197" t="s">
        <v>75</v>
      </c>
      <c r="K2197">
        <v>2024</v>
      </c>
      <c r="L2197" t="s">
        <v>35</v>
      </c>
      <c r="M2197" t="s">
        <v>5988</v>
      </c>
      <c r="N2197" t="s">
        <v>5989</v>
      </c>
      <c r="O2197" t="s">
        <v>5990</v>
      </c>
      <c r="P2197" t="s">
        <v>5907</v>
      </c>
      <c r="Q2197" t="s">
        <v>5991</v>
      </c>
      <c r="R2197">
        <v>1600</v>
      </c>
      <c r="S2197">
        <v>2200</v>
      </c>
      <c r="T2197">
        <v>0.2727</v>
      </c>
      <c r="U2197" t="s">
        <v>5909</v>
      </c>
      <c r="V2197">
        <v>6</v>
      </c>
      <c r="W2197" s="1">
        <v>45040</v>
      </c>
      <c r="X2197" t="s">
        <v>5894</v>
      </c>
      <c r="Y2197">
        <v>84</v>
      </c>
      <c r="Z2197">
        <v>117</v>
      </c>
      <c r="AA2197">
        <v>174</v>
      </c>
      <c r="AB2197">
        <v>47</v>
      </c>
      <c r="AC2197">
        <v>10</v>
      </c>
      <c r="AD2197">
        <v>75200</v>
      </c>
      <c r="AE2197" t="s">
        <v>6025</v>
      </c>
      <c r="AF2197" s="1">
        <v>46203</v>
      </c>
      <c r="AG2197" t="s">
        <v>6257</v>
      </c>
      <c r="AH2197" t="s">
        <v>6027</v>
      </c>
      <c r="AI2197" t="s">
        <v>6028</v>
      </c>
      <c r="AJ2197" t="s">
        <v>6924</v>
      </c>
      <c r="AK2197">
        <v>2200</v>
      </c>
      <c r="AL2197">
        <v>278.52</v>
      </c>
      <c r="AM2197">
        <v>1921.48</v>
      </c>
      <c r="AN2197">
        <v>1600</v>
      </c>
      <c r="AO2197">
        <v>321.48</v>
      </c>
      <c r="AP2197">
        <v>0.1673</v>
      </c>
    </row>
    <row r="2198" spans="1:42" hidden="1" x14ac:dyDescent="0.35">
      <c r="A2198" t="s">
        <v>3110</v>
      </c>
      <c r="B2198" s="1">
        <v>45393</v>
      </c>
      <c r="C2198" t="s">
        <v>125</v>
      </c>
      <c r="D2198" t="s">
        <v>115</v>
      </c>
      <c r="E2198">
        <v>3</v>
      </c>
      <c r="F2198" t="s">
        <v>24</v>
      </c>
      <c r="G2198" t="s">
        <v>16</v>
      </c>
      <c r="H2198" t="s">
        <v>25</v>
      </c>
      <c r="I2198" t="s">
        <v>33</v>
      </c>
      <c r="J2198" t="s">
        <v>44</v>
      </c>
      <c r="K2198">
        <v>2024</v>
      </c>
      <c r="L2198" t="s">
        <v>35</v>
      </c>
      <c r="M2198" t="s">
        <v>5988</v>
      </c>
      <c r="N2198" t="s">
        <v>5989</v>
      </c>
      <c r="O2198" t="s">
        <v>5990</v>
      </c>
      <c r="P2198" t="s">
        <v>5907</v>
      </c>
      <c r="Q2198" t="s">
        <v>5991</v>
      </c>
      <c r="R2198">
        <v>1600</v>
      </c>
      <c r="S2198">
        <v>2200</v>
      </c>
      <c r="T2198">
        <v>0.2727</v>
      </c>
      <c r="U2198" t="s">
        <v>5909</v>
      </c>
      <c r="V2198">
        <v>6</v>
      </c>
      <c r="W2198" s="1">
        <v>45040</v>
      </c>
      <c r="X2198" t="s">
        <v>5894</v>
      </c>
      <c r="Y2198">
        <v>84</v>
      </c>
      <c r="Z2198">
        <v>117</v>
      </c>
      <c r="AA2198">
        <v>174</v>
      </c>
      <c r="AB2198">
        <v>47</v>
      </c>
      <c r="AC2198">
        <v>10</v>
      </c>
      <c r="AD2198">
        <v>75200</v>
      </c>
      <c r="AE2198" t="s">
        <v>6025</v>
      </c>
      <c r="AF2198" s="1">
        <v>46203</v>
      </c>
      <c r="AG2198" t="s">
        <v>6040</v>
      </c>
      <c r="AH2198" t="s">
        <v>6027</v>
      </c>
      <c r="AI2198" t="s">
        <v>6028</v>
      </c>
      <c r="AJ2198" t="s">
        <v>6924</v>
      </c>
      <c r="AK2198">
        <v>6600</v>
      </c>
      <c r="AL2198">
        <v>495</v>
      </c>
      <c r="AM2198">
        <v>6105</v>
      </c>
      <c r="AN2198">
        <v>4800</v>
      </c>
      <c r="AO2198">
        <v>1305</v>
      </c>
      <c r="AP2198">
        <v>0.21379999999999999</v>
      </c>
    </row>
    <row r="2199" spans="1:42" hidden="1" x14ac:dyDescent="0.35">
      <c r="A2199" t="s">
        <v>3111</v>
      </c>
      <c r="B2199" s="1">
        <v>45469</v>
      </c>
      <c r="C2199" t="s">
        <v>756</v>
      </c>
      <c r="D2199" t="s">
        <v>137</v>
      </c>
      <c r="E2199">
        <v>1</v>
      </c>
      <c r="F2199" t="s">
        <v>24</v>
      </c>
      <c r="G2199" t="s">
        <v>71</v>
      </c>
      <c r="H2199" t="s">
        <v>32</v>
      </c>
      <c r="I2199" t="s">
        <v>26</v>
      </c>
      <c r="J2199" t="s">
        <v>34</v>
      </c>
      <c r="K2199">
        <v>2024</v>
      </c>
      <c r="L2199" t="s">
        <v>35</v>
      </c>
      <c r="M2199" t="s">
        <v>5930</v>
      </c>
      <c r="N2199" t="s">
        <v>5931</v>
      </c>
      <c r="O2199" t="s">
        <v>5932</v>
      </c>
      <c r="P2199" t="s">
        <v>5891</v>
      </c>
      <c r="Q2199" t="s">
        <v>5933</v>
      </c>
      <c r="R2199">
        <v>14800</v>
      </c>
      <c r="S2199">
        <v>18500</v>
      </c>
      <c r="T2199">
        <v>0.2</v>
      </c>
      <c r="U2199" t="s">
        <v>5893</v>
      </c>
      <c r="V2199">
        <v>12</v>
      </c>
      <c r="W2199" s="1">
        <v>45474</v>
      </c>
      <c r="X2199" t="s">
        <v>5894</v>
      </c>
      <c r="Y2199">
        <v>213</v>
      </c>
      <c r="Z2199">
        <v>93</v>
      </c>
      <c r="AA2199">
        <v>278</v>
      </c>
      <c r="AB2199">
        <v>42</v>
      </c>
      <c r="AC2199">
        <v>10</v>
      </c>
      <c r="AD2199">
        <v>621600</v>
      </c>
      <c r="AE2199" t="s">
        <v>6025</v>
      </c>
      <c r="AF2199" s="1">
        <v>46203</v>
      </c>
      <c r="AG2199" t="s">
        <v>6430</v>
      </c>
      <c r="AH2199" t="s">
        <v>6035</v>
      </c>
      <c r="AI2199" t="s">
        <v>6028</v>
      </c>
      <c r="AJ2199" t="s">
        <v>6924</v>
      </c>
      <c r="AK2199">
        <v>18500</v>
      </c>
      <c r="AL2199">
        <v>1753.8</v>
      </c>
      <c r="AM2199">
        <v>16746.2</v>
      </c>
      <c r="AN2199">
        <v>14800</v>
      </c>
      <c r="AO2199">
        <v>1946.2</v>
      </c>
      <c r="AP2199">
        <v>0.1162</v>
      </c>
    </row>
    <row r="2200" spans="1:42" hidden="1" x14ac:dyDescent="0.35">
      <c r="A2200" t="s">
        <v>3112</v>
      </c>
      <c r="B2200" s="1">
        <v>45308</v>
      </c>
      <c r="C2200" t="s">
        <v>1096</v>
      </c>
      <c r="D2200" t="s">
        <v>82</v>
      </c>
      <c r="E2200">
        <v>3</v>
      </c>
      <c r="F2200" t="s">
        <v>24</v>
      </c>
      <c r="G2200" t="s">
        <v>96</v>
      </c>
      <c r="H2200" t="s">
        <v>17</v>
      </c>
      <c r="I2200" t="s">
        <v>43</v>
      </c>
      <c r="J2200" t="s">
        <v>112</v>
      </c>
      <c r="K2200">
        <v>2024</v>
      </c>
      <c r="L2200" t="s">
        <v>20</v>
      </c>
      <c r="M2200" t="s">
        <v>5895</v>
      </c>
      <c r="N2200" t="s">
        <v>5889</v>
      </c>
      <c r="O2200" t="s">
        <v>5890</v>
      </c>
      <c r="P2200" t="s">
        <v>5891</v>
      </c>
      <c r="Q2200" t="s">
        <v>5896</v>
      </c>
      <c r="R2200">
        <v>78000</v>
      </c>
      <c r="S2200">
        <v>95000</v>
      </c>
      <c r="T2200">
        <v>0.1789</v>
      </c>
      <c r="U2200" t="s">
        <v>5893</v>
      </c>
      <c r="V2200">
        <v>12</v>
      </c>
      <c r="W2200" s="1">
        <v>45187</v>
      </c>
      <c r="X2200" t="s">
        <v>5894</v>
      </c>
      <c r="Y2200">
        <v>351</v>
      </c>
      <c r="Z2200">
        <v>112</v>
      </c>
      <c r="AA2200">
        <v>335</v>
      </c>
      <c r="AB2200">
        <v>32</v>
      </c>
      <c r="AC2200">
        <v>10</v>
      </c>
      <c r="AD2200">
        <v>2496000</v>
      </c>
      <c r="AE2200" t="s">
        <v>6025</v>
      </c>
      <c r="AF2200" s="1">
        <v>46203</v>
      </c>
      <c r="AG2200" t="s">
        <v>6542</v>
      </c>
      <c r="AH2200" t="s">
        <v>6027</v>
      </c>
      <c r="AI2200" t="s">
        <v>6028</v>
      </c>
      <c r="AJ2200" t="s">
        <v>6924</v>
      </c>
      <c r="AK2200">
        <v>285000</v>
      </c>
      <c r="AL2200">
        <v>20947.5</v>
      </c>
      <c r="AM2200">
        <v>264052.5</v>
      </c>
      <c r="AN2200">
        <v>234000</v>
      </c>
      <c r="AO2200">
        <v>30052.5</v>
      </c>
      <c r="AP2200">
        <v>0.1138</v>
      </c>
    </row>
    <row r="2201" spans="1:42" hidden="1" x14ac:dyDescent="0.35">
      <c r="A2201" t="s">
        <v>3113</v>
      </c>
      <c r="B2201" s="1">
        <v>45632</v>
      </c>
      <c r="C2201" t="s">
        <v>476</v>
      </c>
      <c r="D2201" t="s">
        <v>14</v>
      </c>
      <c r="E2201">
        <v>2</v>
      </c>
      <c r="F2201" t="s">
        <v>24</v>
      </c>
      <c r="G2201" t="s">
        <v>71</v>
      </c>
      <c r="H2201" t="s">
        <v>17</v>
      </c>
      <c r="I2201" t="s">
        <v>18</v>
      </c>
      <c r="J2201" t="s">
        <v>155</v>
      </c>
      <c r="K2201">
        <v>2024</v>
      </c>
      <c r="L2201" t="s">
        <v>51</v>
      </c>
      <c r="M2201" t="s">
        <v>5934</v>
      </c>
      <c r="N2201" t="s">
        <v>5931</v>
      </c>
      <c r="O2201" t="s">
        <v>5932</v>
      </c>
      <c r="P2201" t="s">
        <v>5891</v>
      </c>
      <c r="Q2201" t="s">
        <v>5935</v>
      </c>
      <c r="R2201">
        <v>10800</v>
      </c>
      <c r="S2201">
        <v>13500</v>
      </c>
      <c r="T2201">
        <v>0.2</v>
      </c>
      <c r="U2201" t="s">
        <v>5893</v>
      </c>
      <c r="V2201">
        <v>12</v>
      </c>
      <c r="W2201" s="1">
        <v>44567</v>
      </c>
      <c r="X2201" t="s">
        <v>5894</v>
      </c>
      <c r="Y2201">
        <v>169</v>
      </c>
      <c r="Z2201">
        <v>68</v>
      </c>
      <c r="AA2201">
        <v>202</v>
      </c>
      <c r="AB2201">
        <v>85</v>
      </c>
      <c r="AC2201">
        <v>10</v>
      </c>
      <c r="AD2201">
        <v>918000</v>
      </c>
      <c r="AE2201" t="s">
        <v>6025</v>
      </c>
      <c r="AF2201" s="1">
        <v>46203</v>
      </c>
      <c r="AG2201" t="s">
        <v>6295</v>
      </c>
      <c r="AH2201" t="s">
        <v>6027</v>
      </c>
      <c r="AI2201" t="s">
        <v>6028</v>
      </c>
      <c r="AJ2201" t="s">
        <v>6925</v>
      </c>
      <c r="AK2201">
        <v>27000</v>
      </c>
      <c r="AL2201">
        <v>2068.1999999999998</v>
      </c>
      <c r="AM2201">
        <v>24931.8</v>
      </c>
      <c r="AN2201">
        <v>21600</v>
      </c>
      <c r="AO2201">
        <v>3331.8</v>
      </c>
      <c r="AP2201">
        <v>0.1336</v>
      </c>
    </row>
    <row r="2202" spans="1:42" hidden="1" x14ac:dyDescent="0.35">
      <c r="A2202" t="s">
        <v>3114</v>
      </c>
      <c r="B2202" s="1">
        <v>45493</v>
      </c>
      <c r="C2202" t="s">
        <v>1606</v>
      </c>
      <c r="D2202" t="s">
        <v>29</v>
      </c>
      <c r="E2202">
        <v>2</v>
      </c>
      <c r="F2202" t="s">
        <v>24</v>
      </c>
      <c r="G2202" t="s">
        <v>71</v>
      </c>
      <c r="H2202" t="s">
        <v>25</v>
      </c>
      <c r="I2202" t="s">
        <v>43</v>
      </c>
      <c r="J2202" t="s">
        <v>97</v>
      </c>
      <c r="K2202">
        <v>2024</v>
      </c>
      <c r="L2202" t="s">
        <v>60</v>
      </c>
      <c r="M2202" t="s">
        <v>5985</v>
      </c>
      <c r="N2202" t="s">
        <v>5974</v>
      </c>
      <c r="O2202" t="s">
        <v>5986</v>
      </c>
      <c r="P2202" t="s">
        <v>5979</v>
      </c>
      <c r="Q2202" t="s">
        <v>5987</v>
      </c>
      <c r="R2202">
        <v>500</v>
      </c>
      <c r="S2202">
        <v>750</v>
      </c>
      <c r="T2202">
        <v>0.33329999999999999</v>
      </c>
      <c r="U2202" t="s">
        <v>5920</v>
      </c>
      <c r="V2202">
        <v>24</v>
      </c>
      <c r="W2202" s="1">
        <v>45007</v>
      </c>
      <c r="X2202" t="s">
        <v>5894</v>
      </c>
      <c r="Y2202">
        <v>294</v>
      </c>
      <c r="Z2202">
        <v>81</v>
      </c>
      <c r="AA2202">
        <v>264</v>
      </c>
      <c r="AB2202">
        <v>82</v>
      </c>
      <c r="AC2202">
        <v>10</v>
      </c>
      <c r="AD2202">
        <v>41000</v>
      </c>
      <c r="AE2202" t="s">
        <v>6025</v>
      </c>
      <c r="AF2202" s="1">
        <v>46203</v>
      </c>
      <c r="AG2202" t="s">
        <v>6600</v>
      </c>
      <c r="AH2202" t="s">
        <v>6035</v>
      </c>
      <c r="AI2202" t="s">
        <v>6028</v>
      </c>
      <c r="AJ2202" t="s">
        <v>6925</v>
      </c>
      <c r="AK2202">
        <v>1500</v>
      </c>
      <c r="AL2202">
        <v>213.45</v>
      </c>
      <c r="AM2202">
        <v>1286.55</v>
      </c>
      <c r="AN2202">
        <v>1000</v>
      </c>
      <c r="AO2202">
        <v>286.55</v>
      </c>
      <c r="AP2202">
        <v>0.22270000000000001</v>
      </c>
    </row>
    <row r="2203" spans="1:42" hidden="1" x14ac:dyDescent="0.35">
      <c r="A2203" t="s">
        <v>3115</v>
      </c>
      <c r="B2203" s="1">
        <v>45650</v>
      </c>
      <c r="C2203" t="s">
        <v>677</v>
      </c>
      <c r="D2203" t="s">
        <v>87</v>
      </c>
      <c r="E2203">
        <v>1</v>
      </c>
      <c r="F2203" t="s">
        <v>30</v>
      </c>
      <c r="G2203" t="s">
        <v>71</v>
      </c>
      <c r="H2203" t="s">
        <v>32</v>
      </c>
      <c r="I2203" t="s">
        <v>43</v>
      </c>
      <c r="J2203" t="s">
        <v>155</v>
      </c>
      <c r="K2203">
        <v>2024</v>
      </c>
      <c r="L2203" t="s">
        <v>51</v>
      </c>
      <c r="M2203" t="s">
        <v>5924</v>
      </c>
      <c r="N2203" t="s">
        <v>5913</v>
      </c>
      <c r="O2203" t="s">
        <v>5917</v>
      </c>
      <c r="P2203" t="s">
        <v>5925</v>
      </c>
      <c r="Q2203" t="s">
        <v>5926</v>
      </c>
      <c r="R2203">
        <v>46000</v>
      </c>
      <c r="S2203">
        <v>56000</v>
      </c>
      <c r="T2203">
        <v>0.17860000000000001</v>
      </c>
      <c r="U2203" t="s">
        <v>5920</v>
      </c>
      <c r="V2203">
        <v>12</v>
      </c>
      <c r="W2203" s="1">
        <v>44847</v>
      </c>
      <c r="X2203" t="s">
        <v>5894</v>
      </c>
      <c r="Y2203">
        <v>224</v>
      </c>
      <c r="Z2203">
        <v>96</v>
      </c>
      <c r="AA2203">
        <v>304</v>
      </c>
      <c r="AB2203">
        <v>54</v>
      </c>
      <c r="AC2203">
        <v>10</v>
      </c>
      <c r="AD2203">
        <v>2484000</v>
      </c>
      <c r="AE2203" t="s">
        <v>6025</v>
      </c>
      <c r="AF2203" s="1">
        <v>46203</v>
      </c>
      <c r="AG2203" t="s">
        <v>6105</v>
      </c>
      <c r="AH2203" t="s">
        <v>6035</v>
      </c>
      <c r="AI2203" t="s">
        <v>6028</v>
      </c>
      <c r="AJ2203" t="s">
        <v>6925</v>
      </c>
      <c r="AK2203">
        <v>56000</v>
      </c>
      <c r="AL2203">
        <v>5712</v>
      </c>
      <c r="AM2203">
        <v>50288</v>
      </c>
      <c r="AN2203">
        <v>46000</v>
      </c>
      <c r="AO2203">
        <v>4288</v>
      </c>
      <c r="AP2203">
        <v>8.5300000000000001E-2</v>
      </c>
    </row>
    <row r="2204" spans="1:42" x14ac:dyDescent="0.35">
      <c r="A2204" t="s">
        <v>3116</v>
      </c>
      <c r="B2204" s="1">
        <v>45627</v>
      </c>
      <c r="C2204" t="s">
        <v>2872</v>
      </c>
      <c r="D2204" t="s">
        <v>195</v>
      </c>
      <c r="E2204">
        <v>1</v>
      </c>
      <c r="F2204" t="s">
        <v>66</v>
      </c>
      <c r="G2204" t="s">
        <v>96</v>
      </c>
      <c r="H2204" t="s">
        <v>32</v>
      </c>
      <c r="I2204" t="s">
        <v>43</v>
      </c>
      <c r="J2204" t="s">
        <v>155</v>
      </c>
      <c r="K2204">
        <v>2024</v>
      </c>
      <c r="L2204" t="s">
        <v>51</v>
      </c>
      <c r="M2204" t="s">
        <v>5912</v>
      </c>
      <c r="N2204" t="s">
        <v>5913</v>
      </c>
      <c r="O2204" t="s">
        <v>5914</v>
      </c>
      <c r="P2204" t="s">
        <v>5891</v>
      </c>
      <c r="Q2204" t="s">
        <v>5915</v>
      </c>
      <c r="R2204">
        <v>125000</v>
      </c>
      <c r="S2204">
        <v>148000</v>
      </c>
      <c r="T2204">
        <v>0.15540000000000001</v>
      </c>
      <c r="U2204" t="s">
        <v>5893</v>
      </c>
      <c r="V2204">
        <v>12</v>
      </c>
      <c r="W2204" s="1">
        <v>44787</v>
      </c>
      <c r="X2204" t="s">
        <v>5894</v>
      </c>
      <c r="Y2204">
        <v>168</v>
      </c>
      <c r="Z2204">
        <v>62</v>
      </c>
      <c r="AA2204">
        <v>271</v>
      </c>
      <c r="AB2204">
        <v>0</v>
      </c>
      <c r="AC2204">
        <v>10</v>
      </c>
      <c r="AD2204">
        <v>0</v>
      </c>
      <c r="AE2204" t="s">
        <v>6029</v>
      </c>
      <c r="AF2204" s="1">
        <v>46203</v>
      </c>
      <c r="AG2204" t="s">
        <v>6755</v>
      </c>
      <c r="AH2204" t="s">
        <v>6027</v>
      </c>
      <c r="AI2204" t="s">
        <v>6028</v>
      </c>
      <c r="AJ2204" t="s">
        <v>6925</v>
      </c>
      <c r="AK2204">
        <v>148000</v>
      </c>
      <c r="AL2204">
        <v>6171.6</v>
      </c>
      <c r="AM2204">
        <v>141828.4</v>
      </c>
      <c r="AN2204">
        <v>125000</v>
      </c>
      <c r="AO2204">
        <v>16828.400000000001</v>
      </c>
      <c r="AP2204">
        <v>0.1187</v>
      </c>
    </row>
    <row r="2205" spans="1:42" hidden="1" x14ac:dyDescent="0.35">
      <c r="A2205" t="s">
        <v>3117</v>
      </c>
      <c r="B2205" s="1">
        <v>45302</v>
      </c>
      <c r="C2205" t="s">
        <v>2569</v>
      </c>
      <c r="D2205" t="s">
        <v>221</v>
      </c>
      <c r="E2205">
        <v>3</v>
      </c>
      <c r="F2205" t="s">
        <v>128</v>
      </c>
      <c r="G2205" t="s">
        <v>96</v>
      </c>
      <c r="H2205" t="s">
        <v>17</v>
      </c>
      <c r="I2205" t="s">
        <v>18</v>
      </c>
      <c r="J2205" t="s">
        <v>112</v>
      </c>
      <c r="K2205">
        <v>2024</v>
      </c>
      <c r="L2205" t="s">
        <v>20</v>
      </c>
      <c r="M2205" t="s">
        <v>5966</v>
      </c>
      <c r="N2205" t="s">
        <v>5967</v>
      </c>
      <c r="O2205" t="s">
        <v>5968</v>
      </c>
      <c r="P2205" t="s">
        <v>5899</v>
      </c>
      <c r="Q2205" t="s">
        <v>5969</v>
      </c>
      <c r="R2205">
        <v>11500</v>
      </c>
      <c r="S2205">
        <v>14500</v>
      </c>
      <c r="T2205">
        <v>0.2069</v>
      </c>
      <c r="U2205" t="s">
        <v>5901</v>
      </c>
      <c r="V2205">
        <v>12</v>
      </c>
      <c r="W2205" s="1">
        <v>44903</v>
      </c>
      <c r="X2205" t="s">
        <v>5894</v>
      </c>
      <c r="Y2205">
        <v>217</v>
      </c>
      <c r="Z2205">
        <v>53</v>
      </c>
      <c r="AA2205">
        <v>253</v>
      </c>
      <c r="AB2205">
        <v>61</v>
      </c>
      <c r="AC2205">
        <v>10</v>
      </c>
      <c r="AD2205">
        <v>701500</v>
      </c>
      <c r="AE2205" t="s">
        <v>6025</v>
      </c>
      <c r="AF2205" s="1">
        <v>46203</v>
      </c>
      <c r="AG2205" t="s">
        <v>6791</v>
      </c>
      <c r="AH2205" t="s">
        <v>6035</v>
      </c>
      <c r="AI2205" t="s">
        <v>6028</v>
      </c>
      <c r="AJ2205" t="s">
        <v>6924</v>
      </c>
      <c r="AK2205">
        <v>43500</v>
      </c>
      <c r="AL2205">
        <v>1518.15</v>
      </c>
      <c r="AM2205">
        <v>41981.85</v>
      </c>
      <c r="AN2205">
        <v>34500</v>
      </c>
      <c r="AO2205">
        <v>7481.85</v>
      </c>
      <c r="AP2205">
        <v>0.1782</v>
      </c>
    </row>
    <row r="2206" spans="1:42" hidden="1" x14ac:dyDescent="0.35">
      <c r="A2206" t="s">
        <v>3118</v>
      </c>
      <c r="B2206" s="1">
        <v>45464</v>
      </c>
      <c r="C2206" t="s">
        <v>476</v>
      </c>
      <c r="D2206" t="s">
        <v>123</v>
      </c>
      <c r="E2206">
        <v>1</v>
      </c>
      <c r="F2206" t="s">
        <v>30</v>
      </c>
      <c r="G2206" t="s">
        <v>31</v>
      </c>
      <c r="H2206" t="s">
        <v>17</v>
      </c>
      <c r="I2206" t="s">
        <v>18</v>
      </c>
      <c r="J2206" t="s">
        <v>34</v>
      </c>
      <c r="K2206">
        <v>2024</v>
      </c>
      <c r="L2206" t="s">
        <v>35</v>
      </c>
      <c r="M2206" t="s">
        <v>5927</v>
      </c>
      <c r="N2206" t="s">
        <v>5913</v>
      </c>
      <c r="O2206" t="s">
        <v>5917</v>
      </c>
      <c r="P2206" t="s">
        <v>5928</v>
      </c>
      <c r="Q2206" t="s">
        <v>5929</v>
      </c>
      <c r="R2206">
        <v>44000</v>
      </c>
      <c r="S2206">
        <v>53000</v>
      </c>
      <c r="T2206">
        <v>0.16980000000000001</v>
      </c>
      <c r="U2206" t="s">
        <v>5920</v>
      </c>
      <c r="V2206">
        <v>12</v>
      </c>
      <c r="W2206" s="1">
        <v>45435</v>
      </c>
      <c r="X2206" t="s">
        <v>5894</v>
      </c>
      <c r="Y2206">
        <v>246</v>
      </c>
      <c r="Z2206">
        <v>92</v>
      </c>
      <c r="AA2206">
        <v>223</v>
      </c>
      <c r="AB2206">
        <v>48</v>
      </c>
      <c r="AC2206">
        <v>10</v>
      </c>
      <c r="AD2206">
        <v>2112000</v>
      </c>
      <c r="AE2206" t="s">
        <v>6025</v>
      </c>
      <c r="AF2206" s="1">
        <v>46203</v>
      </c>
      <c r="AG2206" t="s">
        <v>6295</v>
      </c>
      <c r="AH2206" t="s">
        <v>6027</v>
      </c>
      <c r="AI2206" t="s">
        <v>6028</v>
      </c>
      <c r="AJ2206" t="s">
        <v>6924</v>
      </c>
      <c r="AK2206">
        <v>53000</v>
      </c>
      <c r="AL2206">
        <v>254.4</v>
      </c>
      <c r="AM2206">
        <v>52745.599999999999</v>
      </c>
      <c r="AN2206">
        <v>44000</v>
      </c>
      <c r="AO2206">
        <v>8745.6</v>
      </c>
      <c r="AP2206">
        <v>0.1658</v>
      </c>
    </row>
    <row r="2207" spans="1:42" hidden="1" x14ac:dyDescent="0.35">
      <c r="A2207" t="s">
        <v>3119</v>
      </c>
      <c r="B2207" s="1">
        <v>45522</v>
      </c>
      <c r="C2207" t="s">
        <v>501</v>
      </c>
      <c r="D2207" t="s">
        <v>180</v>
      </c>
      <c r="E2207">
        <v>2</v>
      </c>
      <c r="F2207" t="s">
        <v>58</v>
      </c>
      <c r="G2207" t="s">
        <v>31</v>
      </c>
      <c r="H2207" t="s">
        <v>32</v>
      </c>
      <c r="I2207" t="s">
        <v>18</v>
      </c>
      <c r="J2207" t="s">
        <v>59</v>
      </c>
      <c r="K2207">
        <v>2024</v>
      </c>
      <c r="L2207" t="s">
        <v>60</v>
      </c>
      <c r="M2207" t="s">
        <v>5956</v>
      </c>
      <c r="N2207" t="s">
        <v>5949</v>
      </c>
      <c r="O2207" t="s">
        <v>5957</v>
      </c>
      <c r="P2207" t="s">
        <v>5958</v>
      </c>
      <c r="Q2207" t="s">
        <v>5959</v>
      </c>
      <c r="R2207">
        <v>3100</v>
      </c>
      <c r="S2207">
        <v>4200</v>
      </c>
      <c r="T2207">
        <v>0.26190000000000002</v>
      </c>
      <c r="U2207" t="s">
        <v>5909</v>
      </c>
      <c r="V2207">
        <v>12</v>
      </c>
      <c r="W2207" s="1">
        <v>45029</v>
      </c>
      <c r="X2207" t="s">
        <v>5894</v>
      </c>
      <c r="Y2207">
        <v>165</v>
      </c>
      <c r="Z2207">
        <v>119</v>
      </c>
      <c r="AA2207">
        <v>218</v>
      </c>
      <c r="AB2207">
        <v>22</v>
      </c>
      <c r="AC2207">
        <v>10</v>
      </c>
      <c r="AD2207">
        <v>68200</v>
      </c>
      <c r="AE2207" t="s">
        <v>6025</v>
      </c>
      <c r="AF2207" s="1">
        <v>46203</v>
      </c>
      <c r="AG2207" t="s">
        <v>6222</v>
      </c>
      <c r="AH2207" t="s">
        <v>6035</v>
      </c>
      <c r="AI2207" t="s">
        <v>6028</v>
      </c>
      <c r="AJ2207" t="s">
        <v>6925</v>
      </c>
      <c r="AK2207">
        <v>8400</v>
      </c>
      <c r="AL2207">
        <v>37.799999999999997</v>
      </c>
      <c r="AM2207">
        <v>8362.2000000000007</v>
      </c>
      <c r="AN2207">
        <v>6200</v>
      </c>
      <c r="AO2207">
        <v>2162.1999999999998</v>
      </c>
      <c r="AP2207">
        <v>0.2586</v>
      </c>
    </row>
    <row r="2208" spans="1:42" hidden="1" x14ac:dyDescent="0.35">
      <c r="A2208" t="s">
        <v>3120</v>
      </c>
      <c r="B2208" s="1">
        <v>45363</v>
      </c>
      <c r="C2208" t="s">
        <v>2495</v>
      </c>
      <c r="D2208" t="s">
        <v>82</v>
      </c>
      <c r="E2208">
        <v>1</v>
      </c>
      <c r="F2208" t="s">
        <v>48</v>
      </c>
      <c r="G2208" t="s">
        <v>71</v>
      </c>
      <c r="H2208" t="s">
        <v>25</v>
      </c>
      <c r="I2208" t="s">
        <v>26</v>
      </c>
      <c r="J2208" t="s">
        <v>39</v>
      </c>
      <c r="K2208">
        <v>2024</v>
      </c>
      <c r="L2208" t="s">
        <v>20</v>
      </c>
      <c r="M2208" t="s">
        <v>5895</v>
      </c>
      <c r="N2208" t="s">
        <v>5889</v>
      </c>
      <c r="O2208" t="s">
        <v>5890</v>
      </c>
      <c r="P2208" t="s">
        <v>5891</v>
      </c>
      <c r="Q2208" t="s">
        <v>5896</v>
      </c>
      <c r="R2208">
        <v>78000</v>
      </c>
      <c r="S2208">
        <v>95000</v>
      </c>
      <c r="T2208">
        <v>0.1789</v>
      </c>
      <c r="U2208" t="s">
        <v>5893</v>
      </c>
      <c r="V2208">
        <v>12</v>
      </c>
      <c r="W2208" s="1">
        <v>45187</v>
      </c>
      <c r="X2208" t="s">
        <v>5894</v>
      </c>
      <c r="Y2208">
        <v>351</v>
      </c>
      <c r="Z2208">
        <v>112</v>
      </c>
      <c r="AA2208">
        <v>335</v>
      </c>
      <c r="AB2208">
        <v>32</v>
      </c>
      <c r="AC2208">
        <v>10</v>
      </c>
      <c r="AD2208">
        <v>2496000</v>
      </c>
      <c r="AE2208" t="s">
        <v>6025</v>
      </c>
      <c r="AF2208" s="1">
        <v>46203</v>
      </c>
      <c r="AG2208" t="s">
        <v>6812</v>
      </c>
      <c r="AH2208" t="s">
        <v>6035</v>
      </c>
      <c r="AI2208" t="s">
        <v>6028</v>
      </c>
      <c r="AJ2208" t="s">
        <v>6924</v>
      </c>
      <c r="AK2208">
        <v>95000</v>
      </c>
      <c r="AL2208">
        <v>5348.5</v>
      </c>
      <c r="AM2208">
        <v>89651.5</v>
      </c>
      <c r="AN2208">
        <v>78000</v>
      </c>
      <c r="AO2208">
        <v>11651.5</v>
      </c>
      <c r="AP2208">
        <v>0.13</v>
      </c>
    </row>
    <row r="2209" spans="1:42" x14ac:dyDescent="0.35">
      <c r="A2209" t="s">
        <v>3121</v>
      </c>
      <c r="B2209" s="1">
        <v>45456</v>
      </c>
      <c r="C2209" t="s">
        <v>1878</v>
      </c>
      <c r="D2209" t="s">
        <v>42</v>
      </c>
      <c r="E2209">
        <v>1</v>
      </c>
      <c r="F2209" t="s">
        <v>30</v>
      </c>
      <c r="G2209" t="s">
        <v>96</v>
      </c>
      <c r="H2209" t="s">
        <v>17</v>
      </c>
      <c r="I2209" t="s">
        <v>33</v>
      </c>
      <c r="J2209" t="s">
        <v>34</v>
      </c>
      <c r="K2209">
        <v>2024</v>
      </c>
      <c r="L2209" t="s">
        <v>35</v>
      </c>
      <c r="M2209" t="s">
        <v>5897</v>
      </c>
      <c r="N2209" t="s">
        <v>5889</v>
      </c>
      <c r="O2209" t="s">
        <v>5898</v>
      </c>
      <c r="P2209" t="s">
        <v>5899</v>
      </c>
      <c r="Q2209" t="s">
        <v>5900</v>
      </c>
      <c r="R2209">
        <v>31000</v>
      </c>
      <c r="S2209">
        <v>38000</v>
      </c>
      <c r="T2209">
        <v>0.1842</v>
      </c>
      <c r="U2209" t="s">
        <v>5901</v>
      </c>
      <c r="V2209">
        <v>12</v>
      </c>
      <c r="W2209" s="1">
        <v>45246</v>
      </c>
      <c r="X2209" t="s">
        <v>5894</v>
      </c>
      <c r="Y2209">
        <v>278</v>
      </c>
      <c r="Z2209">
        <v>80</v>
      </c>
      <c r="AA2209">
        <v>346</v>
      </c>
      <c r="AB2209">
        <v>0</v>
      </c>
      <c r="AC2209">
        <v>10</v>
      </c>
      <c r="AD2209">
        <v>0</v>
      </c>
      <c r="AE2209" t="s">
        <v>6029</v>
      </c>
      <c r="AF2209" s="1">
        <v>46203</v>
      </c>
      <c r="AG2209" t="s">
        <v>6675</v>
      </c>
      <c r="AH2209" t="s">
        <v>6035</v>
      </c>
      <c r="AI2209" t="s">
        <v>6028</v>
      </c>
      <c r="AJ2209" t="s">
        <v>6924</v>
      </c>
      <c r="AK2209">
        <v>38000</v>
      </c>
      <c r="AL2209">
        <v>4624.6000000000004</v>
      </c>
      <c r="AM2209">
        <v>33375.4</v>
      </c>
      <c r="AN2209">
        <v>31000</v>
      </c>
      <c r="AO2209">
        <v>2375.4</v>
      </c>
      <c r="AP2209">
        <v>7.1199999999999999E-2</v>
      </c>
    </row>
    <row r="2210" spans="1:42" hidden="1" x14ac:dyDescent="0.35">
      <c r="A2210" t="s">
        <v>3122</v>
      </c>
      <c r="B2210" s="1">
        <v>45394</v>
      </c>
      <c r="C2210" t="s">
        <v>235</v>
      </c>
      <c r="D2210" t="s">
        <v>188</v>
      </c>
      <c r="E2210">
        <v>1</v>
      </c>
      <c r="F2210" t="s">
        <v>48</v>
      </c>
      <c r="G2210" t="s">
        <v>31</v>
      </c>
      <c r="H2210" t="s">
        <v>32</v>
      </c>
      <c r="I2210" t="s">
        <v>43</v>
      </c>
      <c r="J2210" t="s">
        <v>44</v>
      </c>
      <c r="K2210">
        <v>2024</v>
      </c>
      <c r="L2210" t="s">
        <v>35</v>
      </c>
      <c r="M2210" t="s">
        <v>5936</v>
      </c>
      <c r="N2210" t="s">
        <v>5931</v>
      </c>
      <c r="O2210" t="s">
        <v>5937</v>
      </c>
      <c r="P2210" t="s">
        <v>5938</v>
      </c>
      <c r="Q2210" t="s">
        <v>5939</v>
      </c>
      <c r="R2210">
        <v>3400</v>
      </c>
      <c r="S2210">
        <v>4500</v>
      </c>
      <c r="T2210">
        <v>0.24440000000000001</v>
      </c>
      <c r="U2210" t="s">
        <v>5940</v>
      </c>
      <c r="V2210">
        <v>6</v>
      </c>
      <c r="W2210" s="1">
        <v>45061</v>
      </c>
      <c r="X2210" t="s">
        <v>5894</v>
      </c>
      <c r="Y2210">
        <v>200</v>
      </c>
      <c r="Z2210">
        <v>91</v>
      </c>
      <c r="AA2210">
        <v>223</v>
      </c>
      <c r="AB2210">
        <v>18</v>
      </c>
      <c r="AC2210">
        <v>10</v>
      </c>
      <c r="AD2210">
        <v>61200</v>
      </c>
      <c r="AE2210" t="s">
        <v>6025</v>
      </c>
      <c r="AF2210" s="1">
        <v>46203</v>
      </c>
      <c r="AG2210" t="s">
        <v>6140</v>
      </c>
      <c r="AH2210" t="s">
        <v>6035</v>
      </c>
      <c r="AI2210" t="s">
        <v>6028</v>
      </c>
      <c r="AJ2210" t="s">
        <v>6924</v>
      </c>
      <c r="AK2210">
        <v>4500</v>
      </c>
      <c r="AL2210">
        <v>494.55</v>
      </c>
      <c r="AM2210">
        <v>4005.45</v>
      </c>
      <c r="AN2210">
        <v>3400</v>
      </c>
      <c r="AO2210">
        <v>605.45000000000005</v>
      </c>
      <c r="AP2210">
        <v>0.1512</v>
      </c>
    </row>
    <row r="2211" spans="1:42" hidden="1" x14ac:dyDescent="0.35">
      <c r="A2211" t="s">
        <v>3123</v>
      </c>
      <c r="B2211" s="1">
        <v>45444</v>
      </c>
      <c r="C2211" t="s">
        <v>1284</v>
      </c>
      <c r="D2211" t="s">
        <v>118</v>
      </c>
      <c r="E2211">
        <v>1</v>
      </c>
      <c r="F2211" t="s">
        <v>24</v>
      </c>
      <c r="G2211" t="s">
        <v>16</v>
      </c>
      <c r="H2211" t="s">
        <v>17</v>
      </c>
      <c r="I2211" t="s">
        <v>43</v>
      </c>
      <c r="J2211" t="s">
        <v>34</v>
      </c>
      <c r="K2211">
        <v>2024</v>
      </c>
      <c r="L2211" t="s">
        <v>35</v>
      </c>
      <c r="M2211" t="s">
        <v>5902</v>
      </c>
      <c r="N2211" t="s">
        <v>5889</v>
      </c>
      <c r="O2211" t="s">
        <v>5898</v>
      </c>
      <c r="P2211" t="s">
        <v>5899</v>
      </c>
      <c r="Q2211" t="s">
        <v>5903</v>
      </c>
      <c r="R2211">
        <v>74000</v>
      </c>
      <c r="S2211">
        <v>88000</v>
      </c>
      <c r="T2211">
        <v>0.15909999999999999</v>
      </c>
      <c r="U2211" t="s">
        <v>5901</v>
      </c>
      <c r="V2211">
        <v>12</v>
      </c>
      <c r="W2211" s="1">
        <v>45459</v>
      </c>
      <c r="X2211" t="s">
        <v>5894</v>
      </c>
      <c r="Y2211">
        <v>214</v>
      </c>
      <c r="Z2211">
        <v>97</v>
      </c>
      <c r="AA2211">
        <v>218</v>
      </c>
      <c r="AB2211">
        <v>43</v>
      </c>
      <c r="AC2211">
        <v>10</v>
      </c>
      <c r="AD2211">
        <v>3182000</v>
      </c>
      <c r="AE2211" t="s">
        <v>6025</v>
      </c>
      <c r="AF2211" s="1">
        <v>46203</v>
      </c>
      <c r="AG2211" t="s">
        <v>6571</v>
      </c>
      <c r="AH2211" t="s">
        <v>6027</v>
      </c>
      <c r="AI2211" t="s">
        <v>6028</v>
      </c>
      <c r="AJ2211" t="s">
        <v>6924</v>
      </c>
      <c r="AK2211">
        <v>88000</v>
      </c>
      <c r="AL2211">
        <v>5869.6</v>
      </c>
      <c r="AM2211">
        <v>82130.399999999994</v>
      </c>
      <c r="AN2211">
        <v>74000</v>
      </c>
      <c r="AO2211">
        <v>8130.4</v>
      </c>
      <c r="AP2211">
        <v>9.9000000000000005E-2</v>
      </c>
    </row>
    <row r="2212" spans="1:42" hidden="1" x14ac:dyDescent="0.35">
      <c r="A2212" t="s">
        <v>3124</v>
      </c>
      <c r="B2212" s="1">
        <v>45508</v>
      </c>
      <c r="C2212" t="s">
        <v>697</v>
      </c>
      <c r="D2212" t="s">
        <v>123</v>
      </c>
      <c r="E2212">
        <v>1</v>
      </c>
      <c r="F2212" t="s">
        <v>128</v>
      </c>
      <c r="G2212" t="s">
        <v>67</v>
      </c>
      <c r="H2212" t="s">
        <v>32</v>
      </c>
      <c r="I2212" t="s">
        <v>33</v>
      </c>
      <c r="J2212" t="s">
        <v>59</v>
      </c>
      <c r="K2212">
        <v>2024</v>
      </c>
      <c r="L2212" t="s">
        <v>60</v>
      </c>
      <c r="M2212" t="s">
        <v>5927</v>
      </c>
      <c r="N2212" t="s">
        <v>5913</v>
      </c>
      <c r="O2212" t="s">
        <v>5917</v>
      </c>
      <c r="P2212" t="s">
        <v>5928</v>
      </c>
      <c r="Q2212" t="s">
        <v>5929</v>
      </c>
      <c r="R2212">
        <v>44000</v>
      </c>
      <c r="S2212">
        <v>53000</v>
      </c>
      <c r="T2212">
        <v>0.16980000000000001</v>
      </c>
      <c r="U2212" t="s">
        <v>5920</v>
      </c>
      <c r="V2212">
        <v>12</v>
      </c>
      <c r="W2212" s="1">
        <v>45435</v>
      </c>
      <c r="X2212" t="s">
        <v>5894</v>
      </c>
      <c r="Y2212">
        <v>246</v>
      </c>
      <c r="Z2212">
        <v>92</v>
      </c>
      <c r="AA2212">
        <v>223</v>
      </c>
      <c r="AB2212">
        <v>48</v>
      </c>
      <c r="AC2212">
        <v>10</v>
      </c>
      <c r="AD2212">
        <v>2112000</v>
      </c>
      <c r="AE2212" t="s">
        <v>6025</v>
      </c>
      <c r="AF2212" s="1">
        <v>46203</v>
      </c>
      <c r="AG2212" t="s">
        <v>6370</v>
      </c>
      <c r="AH2212" t="s">
        <v>6035</v>
      </c>
      <c r="AI2212" t="s">
        <v>6028</v>
      </c>
      <c r="AJ2212" t="s">
        <v>6925</v>
      </c>
      <c r="AK2212">
        <v>53000</v>
      </c>
      <c r="AL2212">
        <v>4096.8999999999996</v>
      </c>
      <c r="AM2212">
        <v>48903.1</v>
      </c>
      <c r="AN2212">
        <v>44000</v>
      </c>
      <c r="AO2212">
        <v>4903.1000000000004</v>
      </c>
      <c r="AP2212">
        <v>0.1003</v>
      </c>
    </row>
    <row r="2213" spans="1:42" hidden="1" x14ac:dyDescent="0.35">
      <c r="A2213" t="s">
        <v>3125</v>
      </c>
      <c r="B2213" s="1">
        <v>45527</v>
      </c>
      <c r="C2213" t="s">
        <v>2938</v>
      </c>
      <c r="D2213" t="s">
        <v>78</v>
      </c>
      <c r="E2213">
        <v>3</v>
      </c>
      <c r="F2213" t="s">
        <v>58</v>
      </c>
      <c r="G2213" t="s">
        <v>96</v>
      </c>
      <c r="H2213" t="s">
        <v>32</v>
      </c>
      <c r="I2213" t="s">
        <v>18</v>
      </c>
      <c r="J2213" t="s">
        <v>59</v>
      </c>
      <c r="K2213">
        <v>2024</v>
      </c>
      <c r="L2213" t="s">
        <v>60</v>
      </c>
      <c r="M2213" t="s">
        <v>5992</v>
      </c>
      <c r="N2213" t="s">
        <v>5989</v>
      </c>
      <c r="O2213" t="s">
        <v>5993</v>
      </c>
      <c r="P2213" t="s">
        <v>5899</v>
      </c>
      <c r="Q2213" t="s">
        <v>5994</v>
      </c>
      <c r="R2213">
        <v>850</v>
      </c>
      <c r="S2213">
        <v>1200</v>
      </c>
      <c r="T2213">
        <v>0.29170000000000001</v>
      </c>
      <c r="U2213" t="s">
        <v>5901</v>
      </c>
      <c r="V2213">
        <v>6</v>
      </c>
      <c r="W2213" s="1">
        <v>45066</v>
      </c>
      <c r="X2213" t="s">
        <v>5894</v>
      </c>
      <c r="Y2213">
        <v>275</v>
      </c>
      <c r="Z2213">
        <v>92</v>
      </c>
      <c r="AA2213">
        <v>285</v>
      </c>
      <c r="AB2213">
        <v>78</v>
      </c>
      <c r="AC2213">
        <v>10</v>
      </c>
      <c r="AD2213">
        <v>66300</v>
      </c>
      <c r="AE2213" t="s">
        <v>6025</v>
      </c>
      <c r="AF2213" s="1">
        <v>46203</v>
      </c>
      <c r="AG2213" t="s">
        <v>6855</v>
      </c>
      <c r="AH2213" t="s">
        <v>6035</v>
      </c>
      <c r="AI2213" t="s">
        <v>6028</v>
      </c>
      <c r="AJ2213" t="s">
        <v>6925</v>
      </c>
      <c r="AK2213">
        <v>3600</v>
      </c>
      <c r="AL2213">
        <v>84.96</v>
      </c>
      <c r="AM2213">
        <v>3515.04</v>
      </c>
      <c r="AN2213">
        <v>2550</v>
      </c>
      <c r="AO2213">
        <v>965.04</v>
      </c>
      <c r="AP2213">
        <v>0.27450000000000002</v>
      </c>
    </row>
    <row r="2214" spans="1:42" x14ac:dyDescent="0.35">
      <c r="A2214" t="s">
        <v>3126</v>
      </c>
      <c r="B2214" s="1">
        <v>45522</v>
      </c>
      <c r="C2214" t="s">
        <v>758</v>
      </c>
      <c r="D2214" t="s">
        <v>54</v>
      </c>
      <c r="E2214">
        <v>1</v>
      </c>
      <c r="F2214" t="s">
        <v>30</v>
      </c>
      <c r="G2214" t="s">
        <v>16</v>
      </c>
      <c r="H2214" t="s">
        <v>17</v>
      </c>
      <c r="I2214" t="s">
        <v>26</v>
      </c>
      <c r="J2214" t="s">
        <v>59</v>
      </c>
      <c r="K2214">
        <v>2024</v>
      </c>
      <c r="L2214" t="s">
        <v>60</v>
      </c>
      <c r="M2214" t="s">
        <v>5888</v>
      </c>
      <c r="N2214" t="s">
        <v>5889</v>
      </c>
      <c r="O2214" t="s">
        <v>5890</v>
      </c>
      <c r="P2214" t="s">
        <v>5891</v>
      </c>
      <c r="Q2214" t="s">
        <v>5892</v>
      </c>
      <c r="R2214">
        <v>52000</v>
      </c>
      <c r="S2214">
        <v>65000</v>
      </c>
      <c r="T2214">
        <v>0.2</v>
      </c>
      <c r="U2214" t="s">
        <v>5893</v>
      </c>
      <c r="V2214">
        <v>12</v>
      </c>
      <c r="W2214" s="1">
        <v>45506</v>
      </c>
      <c r="X2214" t="s">
        <v>5894</v>
      </c>
      <c r="Y2214">
        <v>302</v>
      </c>
      <c r="Z2214">
        <v>109</v>
      </c>
      <c r="AA2214">
        <v>415</v>
      </c>
      <c r="AB2214">
        <v>0</v>
      </c>
      <c r="AC2214">
        <v>10</v>
      </c>
      <c r="AD2214">
        <v>0</v>
      </c>
      <c r="AE2214" t="s">
        <v>6029</v>
      </c>
      <c r="AF2214" s="1">
        <v>46203</v>
      </c>
      <c r="AG2214" t="s">
        <v>6356</v>
      </c>
      <c r="AH2214" t="s">
        <v>6035</v>
      </c>
      <c r="AI2214" t="s">
        <v>6028</v>
      </c>
      <c r="AJ2214" t="s">
        <v>6925</v>
      </c>
      <c r="AK2214">
        <v>65000</v>
      </c>
      <c r="AL2214">
        <v>7923.5</v>
      </c>
      <c r="AM2214">
        <v>57076.5</v>
      </c>
      <c r="AN2214">
        <v>52000</v>
      </c>
      <c r="AO2214">
        <v>5076.5</v>
      </c>
      <c r="AP2214">
        <v>8.8900000000000007E-2</v>
      </c>
    </row>
    <row r="2215" spans="1:42" hidden="1" x14ac:dyDescent="0.35">
      <c r="A2215" t="s">
        <v>3127</v>
      </c>
      <c r="B2215" s="1">
        <v>45373</v>
      </c>
      <c r="C2215" t="s">
        <v>1773</v>
      </c>
      <c r="D2215" t="s">
        <v>23</v>
      </c>
      <c r="E2215">
        <v>1</v>
      </c>
      <c r="F2215" t="s">
        <v>24</v>
      </c>
      <c r="G2215" t="s">
        <v>71</v>
      </c>
      <c r="H2215" t="s">
        <v>17</v>
      </c>
      <c r="I2215" t="s">
        <v>26</v>
      </c>
      <c r="J2215" t="s">
        <v>39</v>
      </c>
      <c r="K2215">
        <v>2024</v>
      </c>
      <c r="L2215" t="s">
        <v>20</v>
      </c>
      <c r="M2215" t="s">
        <v>5921</v>
      </c>
      <c r="N2215" t="s">
        <v>5913</v>
      </c>
      <c r="O2215" t="s">
        <v>5917</v>
      </c>
      <c r="P2215" t="s">
        <v>5922</v>
      </c>
      <c r="Q2215" t="s">
        <v>5923</v>
      </c>
      <c r="R2215">
        <v>57000</v>
      </c>
      <c r="S2215">
        <v>69000</v>
      </c>
      <c r="T2215">
        <v>0.1739</v>
      </c>
      <c r="U2215" t="s">
        <v>5920</v>
      </c>
      <c r="V2215">
        <v>12</v>
      </c>
      <c r="W2215" s="1">
        <v>44862</v>
      </c>
      <c r="X2215" t="s">
        <v>5894</v>
      </c>
      <c r="Y2215">
        <v>244</v>
      </c>
      <c r="Z2215">
        <v>55</v>
      </c>
      <c r="AA2215">
        <v>276</v>
      </c>
      <c r="AB2215">
        <v>9</v>
      </c>
      <c r="AC2215">
        <v>10</v>
      </c>
      <c r="AD2215">
        <v>513000</v>
      </c>
      <c r="AE2215" t="s">
        <v>6025</v>
      </c>
      <c r="AF2215" s="1">
        <v>46203</v>
      </c>
      <c r="AG2215" t="s">
        <v>6649</v>
      </c>
      <c r="AH2215" t="s">
        <v>6027</v>
      </c>
      <c r="AI2215" t="s">
        <v>6028</v>
      </c>
      <c r="AJ2215" t="s">
        <v>6924</v>
      </c>
      <c r="AK2215">
        <v>69000</v>
      </c>
      <c r="AL2215">
        <v>6768.9</v>
      </c>
      <c r="AM2215">
        <v>62231.1</v>
      </c>
      <c r="AN2215">
        <v>57000</v>
      </c>
      <c r="AO2215">
        <v>5231.1000000000004</v>
      </c>
      <c r="AP2215">
        <v>8.4099999999999994E-2</v>
      </c>
    </row>
    <row r="2216" spans="1:42" hidden="1" x14ac:dyDescent="0.35">
      <c r="A2216" t="s">
        <v>3128</v>
      </c>
      <c r="B2216" s="1">
        <v>45390</v>
      </c>
      <c r="C2216" t="s">
        <v>1963</v>
      </c>
      <c r="D2216" t="s">
        <v>14</v>
      </c>
      <c r="E2216">
        <v>1</v>
      </c>
      <c r="F2216" t="s">
        <v>30</v>
      </c>
      <c r="G2216" t="s">
        <v>96</v>
      </c>
      <c r="H2216" t="s">
        <v>17</v>
      </c>
      <c r="I2216" t="s">
        <v>26</v>
      </c>
      <c r="J2216" t="s">
        <v>44</v>
      </c>
      <c r="K2216">
        <v>2024</v>
      </c>
      <c r="L2216" t="s">
        <v>35</v>
      </c>
      <c r="M2216" t="s">
        <v>5934</v>
      </c>
      <c r="N2216" t="s">
        <v>5931</v>
      </c>
      <c r="O2216" t="s">
        <v>5932</v>
      </c>
      <c r="P2216" t="s">
        <v>5891</v>
      </c>
      <c r="Q2216" t="s">
        <v>5935</v>
      </c>
      <c r="R2216">
        <v>10800</v>
      </c>
      <c r="S2216">
        <v>13500</v>
      </c>
      <c r="T2216">
        <v>0.2</v>
      </c>
      <c r="U2216" t="s">
        <v>5893</v>
      </c>
      <c r="V2216">
        <v>12</v>
      </c>
      <c r="W2216" s="1">
        <v>44567</v>
      </c>
      <c r="X2216" t="s">
        <v>5894</v>
      </c>
      <c r="Y2216">
        <v>169</v>
      </c>
      <c r="Z2216">
        <v>68</v>
      </c>
      <c r="AA2216">
        <v>202</v>
      </c>
      <c r="AB2216">
        <v>85</v>
      </c>
      <c r="AC2216">
        <v>10</v>
      </c>
      <c r="AD2216">
        <v>918000</v>
      </c>
      <c r="AE2216" t="s">
        <v>6025</v>
      </c>
      <c r="AF2216" s="1">
        <v>46203</v>
      </c>
      <c r="AG2216" t="s">
        <v>6694</v>
      </c>
      <c r="AH2216" t="s">
        <v>6027</v>
      </c>
      <c r="AI2216" t="s">
        <v>6028</v>
      </c>
      <c r="AJ2216" t="s">
        <v>6924</v>
      </c>
      <c r="AK2216">
        <v>13500</v>
      </c>
      <c r="AL2216">
        <v>1054.3499999999999</v>
      </c>
      <c r="AM2216">
        <v>12445.65</v>
      </c>
      <c r="AN2216">
        <v>10800</v>
      </c>
      <c r="AO2216">
        <v>1645.65</v>
      </c>
      <c r="AP2216">
        <v>0.13220000000000001</v>
      </c>
    </row>
    <row r="2217" spans="1:42" x14ac:dyDescent="0.35">
      <c r="A2217" t="s">
        <v>3129</v>
      </c>
      <c r="B2217" s="1">
        <v>45390</v>
      </c>
      <c r="C2217" t="s">
        <v>1678</v>
      </c>
      <c r="D2217" t="s">
        <v>195</v>
      </c>
      <c r="E2217">
        <v>3</v>
      </c>
      <c r="F2217" t="s">
        <v>58</v>
      </c>
      <c r="G2217" t="s">
        <v>71</v>
      </c>
      <c r="H2217" t="s">
        <v>25</v>
      </c>
      <c r="I2217" t="s">
        <v>18</v>
      </c>
      <c r="J2217" t="s">
        <v>44</v>
      </c>
      <c r="K2217">
        <v>2024</v>
      </c>
      <c r="L2217" t="s">
        <v>35</v>
      </c>
      <c r="M2217" t="s">
        <v>5912</v>
      </c>
      <c r="N2217" t="s">
        <v>5913</v>
      </c>
      <c r="O2217" t="s">
        <v>5914</v>
      </c>
      <c r="P2217" t="s">
        <v>5891</v>
      </c>
      <c r="Q2217" t="s">
        <v>5915</v>
      </c>
      <c r="R2217">
        <v>125000</v>
      </c>
      <c r="S2217">
        <v>148000</v>
      </c>
      <c r="T2217">
        <v>0.15540000000000001</v>
      </c>
      <c r="U2217" t="s">
        <v>5893</v>
      </c>
      <c r="V2217">
        <v>12</v>
      </c>
      <c r="W2217" s="1">
        <v>44787</v>
      </c>
      <c r="X2217" t="s">
        <v>5894</v>
      </c>
      <c r="Y2217">
        <v>168</v>
      </c>
      <c r="Z2217">
        <v>62</v>
      </c>
      <c r="AA2217">
        <v>271</v>
      </c>
      <c r="AB2217">
        <v>0</v>
      </c>
      <c r="AC2217">
        <v>10</v>
      </c>
      <c r="AD2217">
        <v>0</v>
      </c>
      <c r="AE2217" t="s">
        <v>6029</v>
      </c>
      <c r="AF2217" s="1">
        <v>46203</v>
      </c>
      <c r="AG2217" t="s">
        <v>6619</v>
      </c>
      <c r="AH2217" t="s">
        <v>6035</v>
      </c>
      <c r="AI2217" t="s">
        <v>6028</v>
      </c>
      <c r="AJ2217" t="s">
        <v>6924</v>
      </c>
      <c r="AK2217">
        <v>444000</v>
      </c>
      <c r="AL2217">
        <v>8347.2000000000007</v>
      </c>
      <c r="AM2217">
        <v>435652.8</v>
      </c>
      <c r="AN2217">
        <v>375000</v>
      </c>
      <c r="AO2217">
        <v>60652.800000000003</v>
      </c>
      <c r="AP2217">
        <v>0.13919999999999999</v>
      </c>
    </row>
    <row r="2218" spans="1:42" hidden="1" x14ac:dyDescent="0.35">
      <c r="A2218" t="s">
        <v>3130</v>
      </c>
      <c r="B2218" s="1">
        <v>45394</v>
      </c>
      <c r="C2218" t="s">
        <v>2616</v>
      </c>
      <c r="D2218" t="s">
        <v>23</v>
      </c>
      <c r="E2218">
        <v>2</v>
      </c>
      <c r="F2218" t="s">
        <v>66</v>
      </c>
      <c r="G2218" t="s">
        <v>16</v>
      </c>
      <c r="H2218" t="s">
        <v>17</v>
      </c>
      <c r="I2218" t="s">
        <v>33</v>
      </c>
      <c r="J2218" t="s">
        <v>44</v>
      </c>
      <c r="K2218">
        <v>2024</v>
      </c>
      <c r="L2218" t="s">
        <v>35</v>
      </c>
      <c r="M2218" t="s">
        <v>5921</v>
      </c>
      <c r="N2218" t="s">
        <v>5913</v>
      </c>
      <c r="O2218" t="s">
        <v>5917</v>
      </c>
      <c r="P2218" t="s">
        <v>5922</v>
      </c>
      <c r="Q2218" t="s">
        <v>5923</v>
      </c>
      <c r="R2218">
        <v>57000</v>
      </c>
      <c r="S2218">
        <v>69000</v>
      </c>
      <c r="T2218">
        <v>0.1739</v>
      </c>
      <c r="U2218" t="s">
        <v>5920</v>
      </c>
      <c r="V2218">
        <v>12</v>
      </c>
      <c r="W2218" s="1">
        <v>44862</v>
      </c>
      <c r="X2218" t="s">
        <v>5894</v>
      </c>
      <c r="Y2218">
        <v>244</v>
      </c>
      <c r="Z2218">
        <v>55</v>
      </c>
      <c r="AA2218">
        <v>276</v>
      </c>
      <c r="AB2218">
        <v>9</v>
      </c>
      <c r="AC2218">
        <v>10</v>
      </c>
      <c r="AD2218">
        <v>513000</v>
      </c>
      <c r="AE2218" t="s">
        <v>6025</v>
      </c>
      <c r="AF2218" s="1">
        <v>46203</v>
      </c>
      <c r="AG2218" t="s">
        <v>6829</v>
      </c>
      <c r="AH2218" t="s">
        <v>6035</v>
      </c>
      <c r="AI2218" t="s">
        <v>6028</v>
      </c>
      <c r="AJ2218" t="s">
        <v>6924</v>
      </c>
      <c r="AK2218">
        <v>138000</v>
      </c>
      <c r="AL2218">
        <v>14503.8</v>
      </c>
      <c r="AM2218">
        <v>123496.2</v>
      </c>
      <c r="AN2218">
        <v>114000</v>
      </c>
      <c r="AO2218">
        <v>9496.2000000000007</v>
      </c>
      <c r="AP2218">
        <v>7.6899999999999996E-2</v>
      </c>
    </row>
    <row r="2219" spans="1:42" hidden="1" x14ac:dyDescent="0.35">
      <c r="A2219" t="s">
        <v>3131</v>
      </c>
      <c r="B2219" s="1">
        <v>45468</v>
      </c>
      <c r="C2219" t="s">
        <v>1071</v>
      </c>
      <c r="D2219" t="s">
        <v>180</v>
      </c>
      <c r="E2219">
        <v>1</v>
      </c>
      <c r="F2219" t="s">
        <v>48</v>
      </c>
      <c r="G2219" t="s">
        <v>16</v>
      </c>
      <c r="H2219" t="s">
        <v>25</v>
      </c>
      <c r="I2219" t="s">
        <v>18</v>
      </c>
      <c r="J2219" t="s">
        <v>34</v>
      </c>
      <c r="K2219">
        <v>2024</v>
      </c>
      <c r="L2219" t="s">
        <v>35</v>
      </c>
      <c r="M2219" t="s">
        <v>5956</v>
      </c>
      <c r="N2219" t="s">
        <v>5949</v>
      </c>
      <c r="O2219" t="s">
        <v>5957</v>
      </c>
      <c r="P2219" t="s">
        <v>5958</v>
      </c>
      <c r="Q2219" t="s">
        <v>5959</v>
      </c>
      <c r="R2219">
        <v>3100</v>
      </c>
      <c r="S2219">
        <v>4200</v>
      </c>
      <c r="T2219">
        <v>0.26190000000000002</v>
      </c>
      <c r="U2219" t="s">
        <v>5909</v>
      </c>
      <c r="V2219">
        <v>12</v>
      </c>
      <c r="W2219" s="1">
        <v>45029</v>
      </c>
      <c r="X2219" t="s">
        <v>5894</v>
      </c>
      <c r="Y2219">
        <v>165</v>
      </c>
      <c r="Z2219">
        <v>119</v>
      </c>
      <c r="AA2219">
        <v>218</v>
      </c>
      <c r="AB2219">
        <v>22</v>
      </c>
      <c r="AC2219">
        <v>10</v>
      </c>
      <c r="AD2219">
        <v>68200</v>
      </c>
      <c r="AE2219" t="s">
        <v>6025</v>
      </c>
      <c r="AF2219" s="1">
        <v>46203</v>
      </c>
      <c r="AG2219" t="s">
        <v>6534</v>
      </c>
      <c r="AH2219" t="s">
        <v>6035</v>
      </c>
      <c r="AI2219" t="s">
        <v>6028</v>
      </c>
      <c r="AJ2219" t="s">
        <v>6924</v>
      </c>
      <c r="AK2219">
        <v>4200</v>
      </c>
      <c r="AL2219">
        <v>297.36</v>
      </c>
      <c r="AM2219">
        <v>3902.64</v>
      </c>
      <c r="AN2219">
        <v>3100</v>
      </c>
      <c r="AO2219">
        <v>802.64</v>
      </c>
      <c r="AP2219">
        <v>0.20569999999999999</v>
      </c>
    </row>
    <row r="2220" spans="1:42" x14ac:dyDescent="0.35">
      <c r="A2220" t="s">
        <v>3132</v>
      </c>
      <c r="B2220" s="1">
        <v>45563</v>
      </c>
      <c r="C2220" t="s">
        <v>2004</v>
      </c>
      <c r="D2220" t="s">
        <v>54</v>
      </c>
      <c r="E2220">
        <v>1</v>
      </c>
      <c r="F2220" t="s">
        <v>58</v>
      </c>
      <c r="G2220" t="s">
        <v>16</v>
      </c>
      <c r="H2220" t="s">
        <v>32</v>
      </c>
      <c r="I2220" t="s">
        <v>26</v>
      </c>
      <c r="J2220" t="s">
        <v>109</v>
      </c>
      <c r="K2220">
        <v>2024</v>
      </c>
      <c r="L2220" t="s">
        <v>60</v>
      </c>
      <c r="M2220" t="s">
        <v>5888</v>
      </c>
      <c r="N2220" t="s">
        <v>5889</v>
      </c>
      <c r="O2220" t="s">
        <v>5890</v>
      </c>
      <c r="P2220" t="s">
        <v>5891</v>
      </c>
      <c r="Q2220" t="s">
        <v>5892</v>
      </c>
      <c r="R2220">
        <v>52000</v>
      </c>
      <c r="S2220">
        <v>65000</v>
      </c>
      <c r="T2220">
        <v>0.2</v>
      </c>
      <c r="U2220" t="s">
        <v>5893</v>
      </c>
      <c r="V2220">
        <v>12</v>
      </c>
      <c r="W2220" s="1">
        <v>45506</v>
      </c>
      <c r="X2220" t="s">
        <v>5894</v>
      </c>
      <c r="Y2220">
        <v>302</v>
      </c>
      <c r="Z2220">
        <v>109</v>
      </c>
      <c r="AA2220">
        <v>415</v>
      </c>
      <c r="AB2220">
        <v>0</v>
      </c>
      <c r="AC2220">
        <v>10</v>
      </c>
      <c r="AD2220">
        <v>0</v>
      </c>
      <c r="AE2220" t="s">
        <v>6029</v>
      </c>
      <c r="AF2220" s="1">
        <v>46203</v>
      </c>
      <c r="AG2220" t="s">
        <v>6705</v>
      </c>
      <c r="AH2220" t="s">
        <v>6035</v>
      </c>
      <c r="AI2220" t="s">
        <v>6028</v>
      </c>
      <c r="AJ2220" t="s">
        <v>6925</v>
      </c>
      <c r="AK2220">
        <v>65000</v>
      </c>
      <c r="AL2220">
        <v>5148</v>
      </c>
      <c r="AM2220">
        <v>59852</v>
      </c>
      <c r="AN2220">
        <v>52000</v>
      </c>
      <c r="AO2220">
        <v>7852</v>
      </c>
      <c r="AP2220">
        <v>0.13120000000000001</v>
      </c>
    </row>
    <row r="2221" spans="1:42" hidden="1" x14ac:dyDescent="0.35">
      <c r="A2221" t="s">
        <v>3133</v>
      </c>
      <c r="B2221" s="1">
        <v>45446</v>
      </c>
      <c r="C2221" t="s">
        <v>2684</v>
      </c>
      <c r="D2221" t="s">
        <v>29</v>
      </c>
      <c r="E2221">
        <v>1</v>
      </c>
      <c r="F2221" t="s">
        <v>58</v>
      </c>
      <c r="G2221" t="s">
        <v>71</v>
      </c>
      <c r="H2221" t="s">
        <v>25</v>
      </c>
      <c r="I2221" t="s">
        <v>26</v>
      </c>
      <c r="J2221" t="s">
        <v>34</v>
      </c>
      <c r="K2221">
        <v>2024</v>
      </c>
      <c r="L2221" t="s">
        <v>35</v>
      </c>
      <c r="M2221" t="s">
        <v>5985</v>
      </c>
      <c r="N2221" t="s">
        <v>5974</v>
      </c>
      <c r="O2221" t="s">
        <v>5986</v>
      </c>
      <c r="P2221" t="s">
        <v>5979</v>
      </c>
      <c r="Q2221" t="s">
        <v>5987</v>
      </c>
      <c r="R2221">
        <v>500</v>
      </c>
      <c r="S2221">
        <v>750</v>
      </c>
      <c r="T2221">
        <v>0.33329999999999999</v>
      </c>
      <c r="U2221" t="s">
        <v>5920</v>
      </c>
      <c r="V2221">
        <v>24</v>
      </c>
      <c r="W2221" s="1">
        <v>45007</v>
      </c>
      <c r="X2221" t="s">
        <v>5894</v>
      </c>
      <c r="Y2221">
        <v>294</v>
      </c>
      <c r="Z2221">
        <v>81</v>
      </c>
      <c r="AA2221">
        <v>264</v>
      </c>
      <c r="AB2221">
        <v>82</v>
      </c>
      <c r="AC2221">
        <v>10</v>
      </c>
      <c r="AD2221">
        <v>41000</v>
      </c>
      <c r="AE2221" t="s">
        <v>6025</v>
      </c>
      <c r="AF2221" s="1">
        <v>46203</v>
      </c>
      <c r="AG2221" t="s">
        <v>6734</v>
      </c>
      <c r="AH2221" t="s">
        <v>6035</v>
      </c>
      <c r="AI2221" t="s">
        <v>6028</v>
      </c>
      <c r="AJ2221" t="s">
        <v>6924</v>
      </c>
      <c r="AK2221">
        <v>750</v>
      </c>
      <c r="AL2221">
        <v>93.22</v>
      </c>
      <c r="AM2221">
        <v>656.78</v>
      </c>
      <c r="AN2221">
        <v>500</v>
      </c>
      <c r="AO2221">
        <v>156.78</v>
      </c>
      <c r="AP2221">
        <v>0.2387</v>
      </c>
    </row>
    <row r="2222" spans="1:42" hidden="1" x14ac:dyDescent="0.35">
      <c r="A2222" t="s">
        <v>3134</v>
      </c>
      <c r="B2222" s="1">
        <v>45304</v>
      </c>
      <c r="C2222" t="s">
        <v>2689</v>
      </c>
      <c r="D2222" t="s">
        <v>137</v>
      </c>
      <c r="E2222">
        <v>2</v>
      </c>
      <c r="F2222" t="s">
        <v>24</v>
      </c>
      <c r="G2222" t="s">
        <v>31</v>
      </c>
      <c r="H2222" t="s">
        <v>25</v>
      </c>
      <c r="I2222" t="s">
        <v>18</v>
      </c>
      <c r="J2222" t="s">
        <v>112</v>
      </c>
      <c r="K2222">
        <v>2024</v>
      </c>
      <c r="L2222" t="s">
        <v>20</v>
      </c>
      <c r="M2222" t="s">
        <v>5930</v>
      </c>
      <c r="N2222" t="s">
        <v>5931</v>
      </c>
      <c r="O2222" t="s">
        <v>5932</v>
      </c>
      <c r="P2222" t="s">
        <v>5891</v>
      </c>
      <c r="Q2222" t="s">
        <v>5933</v>
      </c>
      <c r="R2222">
        <v>14800</v>
      </c>
      <c r="S2222">
        <v>18500</v>
      </c>
      <c r="T2222">
        <v>0.2</v>
      </c>
      <c r="U2222" t="s">
        <v>5893</v>
      </c>
      <c r="V2222">
        <v>12</v>
      </c>
      <c r="W2222" s="1">
        <v>45474</v>
      </c>
      <c r="X2222" t="s">
        <v>5894</v>
      </c>
      <c r="Y2222">
        <v>213</v>
      </c>
      <c r="Z2222">
        <v>93</v>
      </c>
      <c r="AA2222">
        <v>278</v>
      </c>
      <c r="AB2222">
        <v>42</v>
      </c>
      <c r="AC2222">
        <v>10</v>
      </c>
      <c r="AD2222">
        <v>621600</v>
      </c>
      <c r="AE2222" t="s">
        <v>6025</v>
      </c>
      <c r="AF2222" s="1">
        <v>46203</v>
      </c>
      <c r="AG2222" t="s">
        <v>6835</v>
      </c>
      <c r="AH2222" t="s">
        <v>6035</v>
      </c>
      <c r="AI2222" t="s">
        <v>6028</v>
      </c>
      <c r="AJ2222" t="s">
        <v>6924</v>
      </c>
      <c r="AK2222">
        <v>37000</v>
      </c>
      <c r="AL2222">
        <v>2819.4</v>
      </c>
      <c r="AM2222">
        <v>34180.6</v>
      </c>
      <c r="AN2222">
        <v>29600</v>
      </c>
      <c r="AO2222">
        <v>4580.6000000000004</v>
      </c>
      <c r="AP2222">
        <v>0.13400000000000001</v>
      </c>
    </row>
    <row r="2223" spans="1:42" hidden="1" x14ac:dyDescent="0.35">
      <c r="A2223" t="s">
        <v>3135</v>
      </c>
      <c r="B2223" s="1">
        <v>45336</v>
      </c>
      <c r="C2223" t="s">
        <v>431</v>
      </c>
      <c r="D2223" t="s">
        <v>439</v>
      </c>
      <c r="E2223">
        <v>1</v>
      </c>
      <c r="F2223" t="s">
        <v>48</v>
      </c>
      <c r="G2223" t="s">
        <v>31</v>
      </c>
      <c r="H2223" t="s">
        <v>17</v>
      </c>
      <c r="I2223" t="s">
        <v>26</v>
      </c>
      <c r="J2223" t="s">
        <v>19</v>
      </c>
      <c r="K2223">
        <v>2024</v>
      </c>
      <c r="L2223" t="s">
        <v>20</v>
      </c>
      <c r="M2223" t="s">
        <v>5953</v>
      </c>
      <c r="N2223" t="s">
        <v>5949</v>
      </c>
      <c r="O2223" t="s">
        <v>5954</v>
      </c>
      <c r="P2223" t="s">
        <v>5951</v>
      </c>
      <c r="Q2223" t="s">
        <v>5955</v>
      </c>
      <c r="R2223">
        <v>1400</v>
      </c>
      <c r="S2223">
        <v>1900</v>
      </c>
      <c r="T2223">
        <v>0.26319999999999999</v>
      </c>
      <c r="U2223" t="s">
        <v>5940</v>
      </c>
      <c r="V2223">
        <v>12</v>
      </c>
      <c r="W2223" s="1">
        <v>44681</v>
      </c>
      <c r="X2223" t="s">
        <v>5894</v>
      </c>
      <c r="Y2223">
        <v>129</v>
      </c>
      <c r="Z2223">
        <v>73</v>
      </c>
      <c r="AA2223">
        <v>194</v>
      </c>
      <c r="AB2223">
        <v>7</v>
      </c>
      <c r="AC2223">
        <v>10</v>
      </c>
      <c r="AD2223">
        <v>9800</v>
      </c>
      <c r="AE2223" t="s">
        <v>6025</v>
      </c>
      <c r="AF2223" s="1">
        <v>46203</v>
      </c>
      <c r="AG2223" t="s">
        <v>6269</v>
      </c>
      <c r="AH2223" t="s">
        <v>6027</v>
      </c>
      <c r="AI2223" t="s">
        <v>6028</v>
      </c>
      <c r="AJ2223" t="s">
        <v>6924</v>
      </c>
      <c r="AK2223">
        <v>1900</v>
      </c>
      <c r="AL2223">
        <v>251.94</v>
      </c>
      <c r="AM2223">
        <v>1648.06</v>
      </c>
      <c r="AN2223">
        <v>1400</v>
      </c>
      <c r="AO2223">
        <v>248.06</v>
      </c>
      <c r="AP2223">
        <v>0.15049999999999999</v>
      </c>
    </row>
    <row r="2224" spans="1:42" hidden="1" x14ac:dyDescent="0.35">
      <c r="A2224" t="s">
        <v>3136</v>
      </c>
      <c r="B2224" s="1">
        <v>45317</v>
      </c>
      <c r="C2224" t="s">
        <v>1419</v>
      </c>
      <c r="D2224" t="s">
        <v>78</v>
      </c>
      <c r="E2224">
        <v>3</v>
      </c>
      <c r="F2224" t="s">
        <v>30</v>
      </c>
      <c r="G2224" t="s">
        <v>96</v>
      </c>
      <c r="H2224" t="s">
        <v>17</v>
      </c>
      <c r="I2224" t="s">
        <v>26</v>
      </c>
      <c r="J2224" t="s">
        <v>112</v>
      </c>
      <c r="K2224">
        <v>2024</v>
      </c>
      <c r="L2224" t="s">
        <v>20</v>
      </c>
      <c r="M2224" t="s">
        <v>5992</v>
      </c>
      <c r="N2224" t="s">
        <v>5989</v>
      </c>
      <c r="O2224" t="s">
        <v>5993</v>
      </c>
      <c r="P2224" t="s">
        <v>5899</v>
      </c>
      <c r="Q2224" t="s">
        <v>5994</v>
      </c>
      <c r="R2224">
        <v>850</v>
      </c>
      <c r="S2224">
        <v>1200</v>
      </c>
      <c r="T2224">
        <v>0.29170000000000001</v>
      </c>
      <c r="U2224" t="s">
        <v>5901</v>
      </c>
      <c r="V2224">
        <v>6</v>
      </c>
      <c r="W2224" s="1">
        <v>45066</v>
      </c>
      <c r="X2224" t="s">
        <v>5894</v>
      </c>
      <c r="Y2224">
        <v>275</v>
      </c>
      <c r="Z2224">
        <v>92</v>
      </c>
      <c r="AA2224">
        <v>285</v>
      </c>
      <c r="AB2224">
        <v>78</v>
      </c>
      <c r="AC2224">
        <v>10</v>
      </c>
      <c r="AD2224">
        <v>66300</v>
      </c>
      <c r="AE2224" t="s">
        <v>6025</v>
      </c>
      <c r="AF2224" s="1">
        <v>46203</v>
      </c>
      <c r="AG2224" t="s">
        <v>6201</v>
      </c>
      <c r="AH2224" t="s">
        <v>6027</v>
      </c>
      <c r="AI2224" t="s">
        <v>6028</v>
      </c>
      <c r="AJ2224" t="s">
        <v>6924</v>
      </c>
      <c r="AK2224">
        <v>3600</v>
      </c>
      <c r="AL2224">
        <v>486</v>
      </c>
      <c r="AM2224">
        <v>3114</v>
      </c>
      <c r="AN2224">
        <v>2550</v>
      </c>
      <c r="AO2224">
        <v>564</v>
      </c>
      <c r="AP2224">
        <v>0.18110000000000001</v>
      </c>
    </row>
    <row r="2225" spans="1:42" hidden="1" x14ac:dyDescent="0.35">
      <c r="A2225" t="s">
        <v>3137</v>
      </c>
      <c r="B2225" s="1">
        <v>45583</v>
      </c>
      <c r="C2225" t="s">
        <v>2760</v>
      </c>
      <c r="D2225" t="s">
        <v>38</v>
      </c>
      <c r="E2225">
        <v>1</v>
      </c>
      <c r="F2225" t="s">
        <v>58</v>
      </c>
      <c r="G2225" t="s">
        <v>16</v>
      </c>
      <c r="H2225" t="s">
        <v>17</v>
      </c>
      <c r="I2225" t="s">
        <v>18</v>
      </c>
      <c r="J2225" t="s">
        <v>55</v>
      </c>
      <c r="K2225">
        <v>2024</v>
      </c>
      <c r="L2225" t="s">
        <v>51</v>
      </c>
      <c r="M2225" t="s">
        <v>5981</v>
      </c>
      <c r="N2225" t="s">
        <v>5974</v>
      </c>
      <c r="O2225" t="s">
        <v>5982</v>
      </c>
      <c r="P2225" t="s">
        <v>5983</v>
      </c>
      <c r="Q2225" t="s">
        <v>5984</v>
      </c>
      <c r="R2225">
        <v>3700</v>
      </c>
      <c r="S2225">
        <v>4800</v>
      </c>
      <c r="T2225">
        <v>0.22919999999999999</v>
      </c>
      <c r="U2225" t="s">
        <v>5920</v>
      </c>
      <c r="V2225">
        <v>24</v>
      </c>
      <c r="W2225" s="1">
        <v>45552</v>
      </c>
      <c r="X2225" t="s">
        <v>5894</v>
      </c>
      <c r="Y2225">
        <v>158</v>
      </c>
      <c r="Z2225">
        <v>108</v>
      </c>
      <c r="AA2225">
        <v>132</v>
      </c>
      <c r="AB2225">
        <v>61</v>
      </c>
      <c r="AC2225">
        <v>10</v>
      </c>
      <c r="AD2225">
        <v>225700</v>
      </c>
      <c r="AE2225" t="s">
        <v>6025</v>
      </c>
      <c r="AF2225" s="1">
        <v>46203</v>
      </c>
      <c r="AG2225" t="s">
        <v>6843</v>
      </c>
      <c r="AH2225" t="s">
        <v>6035</v>
      </c>
      <c r="AI2225" t="s">
        <v>6028</v>
      </c>
      <c r="AJ2225" t="s">
        <v>6925</v>
      </c>
      <c r="AK2225">
        <v>4800</v>
      </c>
      <c r="AL2225">
        <v>67.2</v>
      </c>
      <c r="AM2225">
        <v>4732.8</v>
      </c>
      <c r="AN2225">
        <v>3700</v>
      </c>
      <c r="AO2225">
        <v>1032.8</v>
      </c>
      <c r="AP2225">
        <v>0.21820000000000001</v>
      </c>
    </row>
    <row r="2226" spans="1:42" hidden="1" x14ac:dyDescent="0.35">
      <c r="A2226" t="s">
        <v>3138</v>
      </c>
      <c r="B2226" s="1">
        <v>45490</v>
      </c>
      <c r="C2226" t="s">
        <v>503</v>
      </c>
      <c r="D2226" t="s">
        <v>105</v>
      </c>
      <c r="E2226">
        <v>1</v>
      </c>
      <c r="F2226" t="s">
        <v>58</v>
      </c>
      <c r="G2226" t="s">
        <v>31</v>
      </c>
      <c r="H2226" t="s">
        <v>17</v>
      </c>
      <c r="I2226" t="s">
        <v>33</v>
      </c>
      <c r="J2226" t="s">
        <v>97</v>
      </c>
      <c r="K2226">
        <v>2024</v>
      </c>
      <c r="L2226" t="s">
        <v>60</v>
      </c>
      <c r="M2226" t="s">
        <v>5916</v>
      </c>
      <c r="N2226" t="s">
        <v>5913</v>
      </c>
      <c r="O2226" t="s">
        <v>5917</v>
      </c>
      <c r="P2226" t="s">
        <v>5918</v>
      </c>
      <c r="Q2226" t="s">
        <v>5919</v>
      </c>
      <c r="R2226">
        <v>63000</v>
      </c>
      <c r="S2226">
        <v>76000</v>
      </c>
      <c r="T2226">
        <v>0.1711</v>
      </c>
      <c r="U2226" t="s">
        <v>5920</v>
      </c>
      <c r="V2226">
        <v>12</v>
      </c>
      <c r="W2226" s="1">
        <v>44617</v>
      </c>
      <c r="X2226" t="s">
        <v>5894</v>
      </c>
      <c r="Y2226">
        <v>252</v>
      </c>
      <c r="Z2226">
        <v>75</v>
      </c>
      <c r="AA2226">
        <v>289</v>
      </c>
      <c r="AB2226">
        <v>48</v>
      </c>
      <c r="AC2226">
        <v>10</v>
      </c>
      <c r="AD2226">
        <v>3024000</v>
      </c>
      <c r="AE2226" t="s">
        <v>6025</v>
      </c>
      <c r="AF2226" s="1">
        <v>46203</v>
      </c>
      <c r="AG2226" t="s">
        <v>6307</v>
      </c>
      <c r="AH2226" t="s">
        <v>6035</v>
      </c>
      <c r="AI2226" t="s">
        <v>6028</v>
      </c>
      <c r="AJ2226" t="s">
        <v>6925</v>
      </c>
      <c r="AK2226">
        <v>76000</v>
      </c>
      <c r="AL2226">
        <v>8291.6</v>
      </c>
      <c r="AM2226">
        <v>67708.399999999994</v>
      </c>
      <c r="AN2226">
        <v>63000</v>
      </c>
      <c r="AO2226">
        <v>4708.3999999999996</v>
      </c>
      <c r="AP2226">
        <v>6.9500000000000006E-2</v>
      </c>
    </row>
    <row r="2227" spans="1:42" x14ac:dyDescent="0.35">
      <c r="A2227" t="s">
        <v>3139</v>
      </c>
      <c r="B2227" s="1">
        <v>45472</v>
      </c>
      <c r="C2227" t="s">
        <v>2571</v>
      </c>
      <c r="D2227" t="s">
        <v>195</v>
      </c>
      <c r="E2227">
        <v>1</v>
      </c>
      <c r="F2227" t="s">
        <v>48</v>
      </c>
      <c r="G2227" t="s">
        <v>31</v>
      </c>
      <c r="H2227" t="s">
        <v>32</v>
      </c>
      <c r="I2227" t="s">
        <v>43</v>
      </c>
      <c r="J2227" t="s">
        <v>34</v>
      </c>
      <c r="K2227">
        <v>2024</v>
      </c>
      <c r="L2227" t="s">
        <v>35</v>
      </c>
      <c r="M2227" t="s">
        <v>5912</v>
      </c>
      <c r="N2227" t="s">
        <v>5913</v>
      </c>
      <c r="O2227" t="s">
        <v>5914</v>
      </c>
      <c r="P2227" t="s">
        <v>5891</v>
      </c>
      <c r="Q2227" t="s">
        <v>5915</v>
      </c>
      <c r="R2227">
        <v>125000</v>
      </c>
      <c r="S2227">
        <v>148000</v>
      </c>
      <c r="T2227">
        <v>0.15540000000000001</v>
      </c>
      <c r="U2227" t="s">
        <v>5893</v>
      </c>
      <c r="V2227">
        <v>12</v>
      </c>
      <c r="W2227" s="1">
        <v>44787</v>
      </c>
      <c r="X2227" t="s">
        <v>5894</v>
      </c>
      <c r="Y2227">
        <v>168</v>
      </c>
      <c r="Z2227">
        <v>62</v>
      </c>
      <c r="AA2227">
        <v>271</v>
      </c>
      <c r="AB2227">
        <v>0</v>
      </c>
      <c r="AC2227">
        <v>10</v>
      </c>
      <c r="AD2227">
        <v>0</v>
      </c>
      <c r="AE2227" t="s">
        <v>6029</v>
      </c>
      <c r="AF2227" s="1">
        <v>46203</v>
      </c>
      <c r="AG2227" t="s">
        <v>6823</v>
      </c>
      <c r="AH2227" t="s">
        <v>6027</v>
      </c>
      <c r="AI2227" t="s">
        <v>6028</v>
      </c>
      <c r="AJ2227" t="s">
        <v>6924</v>
      </c>
      <c r="AK2227">
        <v>148000</v>
      </c>
      <c r="AL2227">
        <v>7459.2</v>
      </c>
      <c r="AM2227">
        <v>140540.79999999999</v>
      </c>
      <c r="AN2227">
        <v>125000</v>
      </c>
      <c r="AO2227">
        <v>15540.8</v>
      </c>
      <c r="AP2227">
        <v>0.1106</v>
      </c>
    </row>
    <row r="2228" spans="1:42" hidden="1" x14ac:dyDescent="0.35">
      <c r="A2228" t="s">
        <v>3140</v>
      </c>
      <c r="B2228" s="1">
        <v>45462</v>
      </c>
      <c r="C2228" t="s">
        <v>1372</v>
      </c>
      <c r="D2228" t="s">
        <v>47</v>
      </c>
      <c r="E2228">
        <v>1</v>
      </c>
      <c r="F2228" t="s">
        <v>24</v>
      </c>
      <c r="G2228" t="s">
        <v>31</v>
      </c>
      <c r="H2228" t="s">
        <v>25</v>
      </c>
      <c r="I2228" t="s">
        <v>33</v>
      </c>
      <c r="J2228" t="s">
        <v>34</v>
      </c>
      <c r="K2228">
        <v>2024</v>
      </c>
      <c r="L2228" t="s">
        <v>35</v>
      </c>
      <c r="M2228" t="s">
        <v>5995</v>
      </c>
      <c r="N2228" t="s">
        <v>5989</v>
      </c>
      <c r="O2228" t="s">
        <v>5996</v>
      </c>
      <c r="P2228" t="s">
        <v>5997</v>
      </c>
      <c r="Q2228" t="s">
        <v>5998</v>
      </c>
      <c r="R2228">
        <v>280</v>
      </c>
      <c r="S2228">
        <v>450</v>
      </c>
      <c r="T2228">
        <v>0.37780000000000002</v>
      </c>
      <c r="U2228" t="s">
        <v>5909</v>
      </c>
      <c r="V2228">
        <v>6</v>
      </c>
      <c r="W2228" s="1">
        <v>45144</v>
      </c>
      <c r="X2228" t="s">
        <v>5894</v>
      </c>
      <c r="Y2228">
        <v>217</v>
      </c>
      <c r="Z2228">
        <v>86</v>
      </c>
      <c r="AA2228">
        <v>212</v>
      </c>
      <c r="AB2228">
        <v>73</v>
      </c>
      <c r="AC2228">
        <v>10</v>
      </c>
      <c r="AD2228">
        <v>20440</v>
      </c>
      <c r="AE2228" t="s">
        <v>6025</v>
      </c>
      <c r="AF2228" s="1">
        <v>46203</v>
      </c>
      <c r="AG2228" t="s">
        <v>6543</v>
      </c>
      <c r="AH2228" t="s">
        <v>6027</v>
      </c>
      <c r="AI2228" t="s">
        <v>6028</v>
      </c>
      <c r="AJ2228" t="s">
        <v>6924</v>
      </c>
      <c r="AK2228">
        <v>450</v>
      </c>
      <c r="AL2228">
        <v>65.88</v>
      </c>
      <c r="AM2228">
        <v>384.12</v>
      </c>
      <c r="AN2228">
        <v>280</v>
      </c>
      <c r="AO2228">
        <v>104.12</v>
      </c>
      <c r="AP2228">
        <v>0.27110000000000001</v>
      </c>
    </row>
    <row r="2229" spans="1:42" hidden="1" x14ac:dyDescent="0.35">
      <c r="A2229" t="s">
        <v>3141</v>
      </c>
      <c r="B2229" s="1">
        <v>45512</v>
      </c>
      <c r="C2229" t="s">
        <v>2527</v>
      </c>
      <c r="D2229" t="s">
        <v>82</v>
      </c>
      <c r="E2229">
        <v>1</v>
      </c>
      <c r="F2229" t="s">
        <v>128</v>
      </c>
      <c r="G2229" t="s">
        <v>79</v>
      </c>
      <c r="H2229" t="s">
        <v>32</v>
      </c>
      <c r="I2229" t="s">
        <v>43</v>
      </c>
      <c r="J2229" t="s">
        <v>59</v>
      </c>
      <c r="K2229">
        <v>2024</v>
      </c>
      <c r="L2229" t="s">
        <v>60</v>
      </c>
      <c r="M2229" t="s">
        <v>5895</v>
      </c>
      <c r="N2229" t="s">
        <v>5889</v>
      </c>
      <c r="O2229" t="s">
        <v>5890</v>
      </c>
      <c r="P2229" t="s">
        <v>5891</v>
      </c>
      <c r="Q2229" t="s">
        <v>5896</v>
      </c>
      <c r="R2229">
        <v>78000</v>
      </c>
      <c r="S2229">
        <v>95000</v>
      </c>
      <c r="T2229">
        <v>0.1789</v>
      </c>
      <c r="U2229" t="s">
        <v>5893</v>
      </c>
      <c r="V2229">
        <v>12</v>
      </c>
      <c r="W2229" s="1">
        <v>45187</v>
      </c>
      <c r="X2229" t="s">
        <v>5894</v>
      </c>
      <c r="Y2229">
        <v>351</v>
      </c>
      <c r="Z2229">
        <v>112</v>
      </c>
      <c r="AA2229">
        <v>335</v>
      </c>
      <c r="AB2229">
        <v>32</v>
      </c>
      <c r="AC2229">
        <v>10</v>
      </c>
      <c r="AD2229">
        <v>2496000</v>
      </c>
      <c r="AE2229" t="s">
        <v>6025</v>
      </c>
      <c r="AF2229" s="1">
        <v>46203</v>
      </c>
      <c r="AG2229" t="s">
        <v>6815</v>
      </c>
      <c r="AH2229" t="s">
        <v>6027</v>
      </c>
      <c r="AI2229" t="s">
        <v>6028</v>
      </c>
      <c r="AJ2229" t="s">
        <v>6925</v>
      </c>
      <c r="AK2229">
        <v>95000</v>
      </c>
      <c r="AL2229">
        <v>1016.5</v>
      </c>
      <c r="AM2229">
        <v>93983.5</v>
      </c>
      <c r="AN2229">
        <v>78000</v>
      </c>
      <c r="AO2229">
        <v>15983.5</v>
      </c>
      <c r="AP2229">
        <v>0.1701</v>
      </c>
    </row>
    <row r="2230" spans="1:42" hidden="1" x14ac:dyDescent="0.35">
      <c r="A2230" t="s">
        <v>3142</v>
      </c>
      <c r="B2230" s="1">
        <v>45644</v>
      </c>
      <c r="C2230" t="s">
        <v>784</v>
      </c>
      <c r="D2230" t="s">
        <v>208</v>
      </c>
      <c r="E2230">
        <v>3</v>
      </c>
      <c r="F2230" t="s">
        <v>48</v>
      </c>
      <c r="G2230" t="s">
        <v>71</v>
      </c>
      <c r="H2230" t="s">
        <v>17</v>
      </c>
      <c r="I2230" t="s">
        <v>26</v>
      </c>
      <c r="J2230" t="s">
        <v>155</v>
      </c>
      <c r="K2230">
        <v>2024</v>
      </c>
      <c r="L2230" t="s">
        <v>51</v>
      </c>
      <c r="M2230" t="s">
        <v>5910</v>
      </c>
      <c r="N2230" t="s">
        <v>5889</v>
      </c>
      <c r="O2230" t="s">
        <v>5898</v>
      </c>
      <c r="P2230" t="s">
        <v>5907</v>
      </c>
      <c r="Q2230" t="s">
        <v>5911</v>
      </c>
      <c r="R2230">
        <v>10500</v>
      </c>
      <c r="S2230">
        <v>13000</v>
      </c>
      <c r="T2230">
        <v>0.1923</v>
      </c>
      <c r="U2230" t="s">
        <v>5909</v>
      </c>
      <c r="V2230">
        <v>12</v>
      </c>
      <c r="W2230" s="1">
        <v>45395</v>
      </c>
      <c r="X2230" t="s">
        <v>5894</v>
      </c>
      <c r="Y2230">
        <v>256</v>
      </c>
      <c r="Z2230">
        <v>119</v>
      </c>
      <c r="AA2230">
        <v>288</v>
      </c>
      <c r="AB2230">
        <v>32</v>
      </c>
      <c r="AC2230">
        <v>10</v>
      </c>
      <c r="AD2230">
        <v>336000</v>
      </c>
      <c r="AE2230" t="s">
        <v>6025</v>
      </c>
      <c r="AF2230" s="1">
        <v>46203</v>
      </c>
      <c r="AG2230" t="s">
        <v>6208</v>
      </c>
      <c r="AH2230" t="s">
        <v>6035</v>
      </c>
      <c r="AI2230" t="s">
        <v>6028</v>
      </c>
      <c r="AJ2230" t="s">
        <v>6925</v>
      </c>
      <c r="AK2230">
        <v>39000</v>
      </c>
      <c r="AL2230">
        <v>2230.8000000000002</v>
      </c>
      <c r="AM2230">
        <v>36769.199999999997</v>
      </c>
      <c r="AN2230">
        <v>31500</v>
      </c>
      <c r="AO2230">
        <v>5269.2</v>
      </c>
      <c r="AP2230">
        <v>0.14330000000000001</v>
      </c>
    </row>
    <row r="2231" spans="1:42" hidden="1" x14ac:dyDescent="0.35">
      <c r="A2231" t="s">
        <v>3143</v>
      </c>
      <c r="B2231" s="1">
        <v>45539</v>
      </c>
      <c r="C2231" t="s">
        <v>1031</v>
      </c>
      <c r="D2231" t="s">
        <v>173</v>
      </c>
      <c r="E2231">
        <v>5</v>
      </c>
      <c r="F2231" t="s">
        <v>48</v>
      </c>
      <c r="G2231" t="s">
        <v>16</v>
      </c>
      <c r="H2231" t="s">
        <v>25</v>
      </c>
      <c r="I2231" t="s">
        <v>43</v>
      </c>
      <c r="J2231" t="s">
        <v>109</v>
      </c>
      <c r="K2231">
        <v>2024</v>
      </c>
      <c r="L2231" t="s">
        <v>60</v>
      </c>
      <c r="M2231" t="s">
        <v>5904</v>
      </c>
      <c r="N2231" t="s">
        <v>5889</v>
      </c>
      <c r="O2231" t="s">
        <v>5898</v>
      </c>
      <c r="P2231" t="s">
        <v>5899</v>
      </c>
      <c r="Q2231" t="s">
        <v>5905</v>
      </c>
      <c r="R2231">
        <v>12500</v>
      </c>
      <c r="S2231">
        <v>15500</v>
      </c>
      <c r="T2231">
        <v>0.19350000000000001</v>
      </c>
      <c r="U2231" t="s">
        <v>5901</v>
      </c>
      <c r="V2231">
        <v>12</v>
      </c>
      <c r="W2231" s="1">
        <v>45140</v>
      </c>
      <c r="X2231" t="s">
        <v>5894</v>
      </c>
      <c r="Y2231">
        <v>313</v>
      </c>
      <c r="Z2231">
        <v>58</v>
      </c>
      <c r="AA2231">
        <v>294</v>
      </c>
      <c r="AB2231">
        <v>65</v>
      </c>
      <c r="AC2231">
        <v>10</v>
      </c>
      <c r="AD2231">
        <v>812500</v>
      </c>
      <c r="AE2231" t="s">
        <v>6025</v>
      </c>
      <c r="AF2231" s="1">
        <v>46203</v>
      </c>
      <c r="AG2231" t="s">
        <v>6396</v>
      </c>
      <c r="AH2231" t="s">
        <v>6027</v>
      </c>
      <c r="AI2231" t="s">
        <v>6028</v>
      </c>
      <c r="AJ2231" t="s">
        <v>6925</v>
      </c>
      <c r="AK2231">
        <v>77500</v>
      </c>
      <c r="AL2231">
        <v>10245.5</v>
      </c>
      <c r="AM2231">
        <v>67254.5</v>
      </c>
      <c r="AN2231">
        <v>62500</v>
      </c>
      <c r="AO2231">
        <v>4754.5</v>
      </c>
      <c r="AP2231">
        <v>7.0699999999999999E-2</v>
      </c>
    </row>
    <row r="2232" spans="1:42" x14ac:dyDescent="0.35">
      <c r="A2232" t="s">
        <v>3144</v>
      </c>
      <c r="B2232" s="1">
        <v>45482</v>
      </c>
      <c r="C2232" t="s">
        <v>421</v>
      </c>
      <c r="D2232" t="s">
        <v>54</v>
      </c>
      <c r="E2232">
        <v>1</v>
      </c>
      <c r="F2232" t="s">
        <v>48</v>
      </c>
      <c r="G2232" t="s">
        <v>31</v>
      </c>
      <c r="H2232" t="s">
        <v>17</v>
      </c>
      <c r="I2232" t="s">
        <v>33</v>
      </c>
      <c r="J2232" t="s">
        <v>97</v>
      </c>
      <c r="K2232">
        <v>2024</v>
      </c>
      <c r="L2232" t="s">
        <v>60</v>
      </c>
      <c r="M2232" t="s">
        <v>5888</v>
      </c>
      <c r="N2232" t="s">
        <v>5889</v>
      </c>
      <c r="O2232" t="s">
        <v>5890</v>
      </c>
      <c r="P2232" t="s">
        <v>5891</v>
      </c>
      <c r="Q2232" t="s">
        <v>5892</v>
      </c>
      <c r="R2232">
        <v>52000</v>
      </c>
      <c r="S2232">
        <v>65000</v>
      </c>
      <c r="T2232">
        <v>0.2</v>
      </c>
      <c r="U2232" t="s">
        <v>5893</v>
      </c>
      <c r="V2232">
        <v>12</v>
      </c>
      <c r="W2232" s="1">
        <v>45506</v>
      </c>
      <c r="X2232" t="s">
        <v>5894</v>
      </c>
      <c r="Y2232">
        <v>302</v>
      </c>
      <c r="Z2232">
        <v>109</v>
      </c>
      <c r="AA2232">
        <v>415</v>
      </c>
      <c r="AB2232">
        <v>0</v>
      </c>
      <c r="AC2232">
        <v>10</v>
      </c>
      <c r="AD2232">
        <v>0</v>
      </c>
      <c r="AE2232" t="s">
        <v>6029</v>
      </c>
      <c r="AF2232" s="1">
        <v>46203</v>
      </c>
      <c r="AG2232" t="s">
        <v>6264</v>
      </c>
      <c r="AH2232" t="s">
        <v>6035</v>
      </c>
      <c r="AI2232" t="s">
        <v>6028</v>
      </c>
      <c r="AJ2232" t="s">
        <v>6925</v>
      </c>
      <c r="AK2232">
        <v>65000</v>
      </c>
      <c r="AL2232">
        <v>9080.5</v>
      </c>
      <c r="AM2232">
        <v>55919.5</v>
      </c>
      <c r="AN2232">
        <v>52000</v>
      </c>
      <c r="AO2232">
        <v>3919.5</v>
      </c>
      <c r="AP2232">
        <v>7.0099999999999996E-2</v>
      </c>
    </row>
    <row r="2233" spans="1:42" hidden="1" x14ac:dyDescent="0.35">
      <c r="A2233" t="s">
        <v>3145</v>
      </c>
      <c r="B2233" s="1">
        <v>45646</v>
      </c>
      <c r="C2233" t="s">
        <v>1832</v>
      </c>
      <c r="D2233" t="s">
        <v>70</v>
      </c>
      <c r="E2233">
        <v>1</v>
      </c>
      <c r="F2233" t="s">
        <v>128</v>
      </c>
      <c r="G2233" t="s">
        <v>31</v>
      </c>
      <c r="H2233" t="s">
        <v>32</v>
      </c>
      <c r="I2233" t="s">
        <v>43</v>
      </c>
      <c r="J2233" t="s">
        <v>155</v>
      </c>
      <c r="K2233">
        <v>2024</v>
      </c>
      <c r="L2233" t="s">
        <v>51</v>
      </c>
      <c r="M2233" t="s">
        <v>5970</v>
      </c>
      <c r="N2233" t="s">
        <v>5949</v>
      </c>
      <c r="O2233" t="s">
        <v>5971</v>
      </c>
      <c r="P2233" t="s">
        <v>5922</v>
      </c>
      <c r="Q2233" t="s">
        <v>5972</v>
      </c>
      <c r="R2233">
        <v>9500</v>
      </c>
      <c r="S2233">
        <v>12000</v>
      </c>
      <c r="T2233">
        <v>0.20830000000000001</v>
      </c>
      <c r="U2233" t="s">
        <v>5920</v>
      </c>
      <c r="V2233">
        <v>12</v>
      </c>
      <c r="W2233" s="1">
        <v>44840</v>
      </c>
      <c r="X2233" t="s">
        <v>5894</v>
      </c>
      <c r="Y2233">
        <v>160</v>
      </c>
      <c r="Z2233">
        <v>82</v>
      </c>
      <c r="AA2233">
        <v>171</v>
      </c>
      <c r="AB2233">
        <v>27</v>
      </c>
      <c r="AC2233">
        <v>10</v>
      </c>
      <c r="AD2233">
        <v>256500</v>
      </c>
      <c r="AE2233" t="s">
        <v>6025</v>
      </c>
      <c r="AF2233" s="1">
        <v>46203</v>
      </c>
      <c r="AG2233" t="s">
        <v>6664</v>
      </c>
      <c r="AH2233" t="s">
        <v>6027</v>
      </c>
      <c r="AI2233" t="s">
        <v>6028</v>
      </c>
      <c r="AJ2233" t="s">
        <v>6925</v>
      </c>
      <c r="AK2233">
        <v>12000</v>
      </c>
      <c r="AL2233">
        <v>1608</v>
      </c>
      <c r="AM2233">
        <v>10392</v>
      </c>
      <c r="AN2233">
        <v>9500</v>
      </c>
      <c r="AO2233">
        <v>892</v>
      </c>
      <c r="AP2233">
        <v>8.5800000000000001E-2</v>
      </c>
    </row>
    <row r="2234" spans="1:42" hidden="1" x14ac:dyDescent="0.35">
      <c r="A2234" t="s">
        <v>3146</v>
      </c>
      <c r="B2234" s="1">
        <v>45585</v>
      </c>
      <c r="C2234" t="s">
        <v>2917</v>
      </c>
      <c r="D2234" t="s">
        <v>221</v>
      </c>
      <c r="E2234">
        <v>2</v>
      </c>
      <c r="F2234" t="s">
        <v>24</v>
      </c>
      <c r="G2234" t="s">
        <v>67</v>
      </c>
      <c r="H2234" t="s">
        <v>25</v>
      </c>
      <c r="I2234" t="s">
        <v>33</v>
      </c>
      <c r="J2234" t="s">
        <v>55</v>
      </c>
      <c r="K2234">
        <v>2024</v>
      </c>
      <c r="L2234" t="s">
        <v>51</v>
      </c>
      <c r="M2234" t="s">
        <v>5966</v>
      </c>
      <c r="N2234" t="s">
        <v>5967</v>
      </c>
      <c r="O2234" t="s">
        <v>5968</v>
      </c>
      <c r="P2234" t="s">
        <v>5899</v>
      </c>
      <c r="Q2234" t="s">
        <v>5969</v>
      </c>
      <c r="R2234">
        <v>11500</v>
      </c>
      <c r="S2234">
        <v>14500</v>
      </c>
      <c r="T2234">
        <v>0.2069</v>
      </c>
      <c r="U2234" t="s">
        <v>5901</v>
      </c>
      <c r="V2234">
        <v>12</v>
      </c>
      <c r="W2234" s="1">
        <v>44903</v>
      </c>
      <c r="X2234" t="s">
        <v>5894</v>
      </c>
      <c r="Y2234">
        <v>217</v>
      </c>
      <c r="Z2234">
        <v>53</v>
      </c>
      <c r="AA2234">
        <v>253</v>
      </c>
      <c r="AB2234">
        <v>61</v>
      </c>
      <c r="AC2234">
        <v>10</v>
      </c>
      <c r="AD2234">
        <v>701500</v>
      </c>
      <c r="AE2234" t="s">
        <v>6025</v>
      </c>
      <c r="AF2234" s="1">
        <v>46203</v>
      </c>
      <c r="AG2234" t="s">
        <v>6845</v>
      </c>
      <c r="AH2234" t="s">
        <v>6027</v>
      </c>
      <c r="AI2234" t="s">
        <v>6028</v>
      </c>
      <c r="AJ2234" t="s">
        <v>6925</v>
      </c>
      <c r="AK2234">
        <v>29000</v>
      </c>
      <c r="AL2234">
        <v>3648.2</v>
      </c>
      <c r="AM2234">
        <v>25351.8</v>
      </c>
      <c r="AN2234">
        <v>23000</v>
      </c>
      <c r="AO2234">
        <v>2351.8000000000002</v>
      </c>
      <c r="AP2234">
        <v>9.2799999999999994E-2</v>
      </c>
    </row>
    <row r="2235" spans="1:42" hidden="1" x14ac:dyDescent="0.35">
      <c r="A2235" t="s">
        <v>3147</v>
      </c>
      <c r="B2235" s="1">
        <v>45416</v>
      </c>
      <c r="C2235" t="s">
        <v>326</v>
      </c>
      <c r="D2235" t="s">
        <v>208</v>
      </c>
      <c r="E2235">
        <v>1</v>
      </c>
      <c r="F2235" t="s">
        <v>24</v>
      </c>
      <c r="G2235" t="s">
        <v>71</v>
      </c>
      <c r="H2235" t="s">
        <v>25</v>
      </c>
      <c r="I2235" t="s">
        <v>33</v>
      </c>
      <c r="J2235" t="s">
        <v>75</v>
      </c>
      <c r="K2235">
        <v>2024</v>
      </c>
      <c r="L2235" t="s">
        <v>35</v>
      </c>
      <c r="M2235" t="s">
        <v>5910</v>
      </c>
      <c r="N2235" t="s">
        <v>5889</v>
      </c>
      <c r="O2235" t="s">
        <v>5898</v>
      </c>
      <c r="P2235" t="s">
        <v>5907</v>
      </c>
      <c r="Q2235" t="s">
        <v>5911</v>
      </c>
      <c r="R2235">
        <v>10500</v>
      </c>
      <c r="S2235">
        <v>13000</v>
      </c>
      <c r="T2235">
        <v>0.1923</v>
      </c>
      <c r="U2235" t="s">
        <v>5909</v>
      </c>
      <c r="V2235">
        <v>12</v>
      </c>
      <c r="W2235" s="1">
        <v>45395</v>
      </c>
      <c r="X2235" t="s">
        <v>5894</v>
      </c>
      <c r="Y2235">
        <v>256</v>
      </c>
      <c r="Z2235">
        <v>119</v>
      </c>
      <c r="AA2235">
        <v>288</v>
      </c>
      <c r="AB2235">
        <v>32</v>
      </c>
      <c r="AC2235">
        <v>10</v>
      </c>
      <c r="AD2235">
        <v>336000</v>
      </c>
      <c r="AE2235" t="s">
        <v>6025</v>
      </c>
      <c r="AF2235" s="1">
        <v>46203</v>
      </c>
      <c r="AG2235" t="s">
        <v>6209</v>
      </c>
      <c r="AH2235" t="s">
        <v>6035</v>
      </c>
      <c r="AI2235" t="s">
        <v>6028</v>
      </c>
      <c r="AJ2235" t="s">
        <v>6924</v>
      </c>
      <c r="AK2235">
        <v>13000</v>
      </c>
      <c r="AL2235">
        <v>1268.8</v>
      </c>
      <c r="AM2235">
        <v>11731.2</v>
      </c>
      <c r="AN2235">
        <v>10500</v>
      </c>
      <c r="AO2235">
        <v>1231.2</v>
      </c>
      <c r="AP2235">
        <v>0.105</v>
      </c>
    </row>
    <row r="2236" spans="1:42" hidden="1" x14ac:dyDescent="0.35">
      <c r="A2236" t="s">
        <v>3148</v>
      </c>
      <c r="B2236" s="1">
        <v>45643</v>
      </c>
      <c r="C2236" t="s">
        <v>890</v>
      </c>
      <c r="D2236" t="s">
        <v>65</v>
      </c>
      <c r="E2236">
        <v>1</v>
      </c>
      <c r="F2236" t="s">
        <v>24</v>
      </c>
      <c r="G2236" t="s">
        <v>96</v>
      </c>
      <c r="H2236" t="s">
        <v>17</v>
      </c>
      <c r="I2236" t="s">
        <v>43</v>
      </c>
      <c r="J2236" t="s">
        <v>155</v>
      </c>
      <c r="K2236">
        <v>2024</v>
      </c>
      <c r="L2236" t="s">
        <v>51</v>
      </c>
      <c r="M2236" t="s">
        <v>5906</v>
      </c>
      <c r="N2236" t="s">
        <v>5889</v>
      </c>
      <c r="O2236" t="s">
        <v>5898</v>
      </c>
      <c r="P2236" t="s">
        <v>5907</v>
      </c>
      <c r="Q2236" t="s">
        <v>5908</v>
      </c>
      <c r="R2236">
        <v>17500</v>
      </c>
      <c r="S2236">
        <v>22000</v>
      </c>
      <c r="T2236">
        <v>0.20449999999999999</v>
      </c>
      <c r="U2236" t="s">
        <v>5909</v>
      </c>
      <c r="V2236">
        <v>12</v>
      </c>
      <c r="W2236" s="1">
        <v>45337</v>
      </c>
      <c r="X2236" t="s">
        <v>5894</v>
      </c>
      <c r="Y2236">
        <v>373</v>
      </c>
      <c r="Z2236">
        <v>88</v>
      </c>
      <c r="AA2236">
        <v>389</v>
      </c>
      <c r="AB2236">
        <v>78</v>
      </c>
      <c r="AC2236">
        <v>10</v>
      </c>
      <c r="AD2236">
        <v>1365000</v>
      </c>
      <c r="AE2236" t="s">
        <v>6025</v>
      </c>
      <c r="AF2236" s="1">
        <v>46203</v>
      </c>
      <c r="AG2236" t="s">
        <v>6045</v>
      </c>
      <c r="AH2236" t="s">
        <v>6035</v>
      </c>
      <c r="AI2236" t="s">
        <v>6028</v>
      </c>
      <c r="AJ2236" t="s">
        <v>6925</v>
      </c>
      <c r="AK2236">
        <v>22000</v>
      </c>
      <c r="AL2236">
        <v>2719.2</v>
      </c>
      <c r="AM2236">
        <v>19280.8</v>
      </c>
      <c r="AN2236">
        <v>17500</v>
      </c>
      <c r="AO2236">
        <v>1780.8</v>
      </c>
      <c r="AP2236">
        <v>9.2399999999999996E-2</v>
      </c>
    </row>
    <row r="2237" spans="1:42" hidden="1" x14ac:dyDescent="0.35">
      <c r="A2237" t="s">
        <v>3149</v>
      </c>
      <c r="B2237" s="1">
        <v>45374</v>
      </c>
      <c r="C2237" t="s">
        <v>91</v>
      </c>
      <c r="D2237" t="s">
        <v>82</v>
      </c>
      <c r="E2237">
        <v>3</v>
      </c>
      <c r="F2237" t="s">
        <v>48</v>
      </c>
      <c r="G2237" t="s">
        <v>16</v>
      </c>
      <c r="H2237" t="s">
        <v>32</v>
      </c>
      <c r="I2237" t="s">
        <v>26</v>
      </c>
      <c r="J2237" t="s">
        <v>39</v>
      </c>
      <c r="K2237">
        <v>2024</v>
      </c>
      <c r="L2237" t="s">
        <v>20</v>
      </c>
      <c r="M2237" t="s">
        <v>5895</v>
      </c>
      <c r="N2237" t="s">
        <v>5889</v>
      </c>
      <c r="O2237" t="s">
        <v>5890</v>
      </c>
      <c r="P2237" t="s">
        <v>5891</v>
      </c>
      <c r="Q2237" t="s">
        <v>5896</v>
      </c>
      <c r="R2237">
        <v>78000</v>
      </c>
      <c r="S2237">
        <v>95000</v>
      </c>
      <c r="T2237">
        <v>0.1789</v>
      </c>
      <c r="U2237" t="s">
        <v>5893</v>
      </c>
      <c r="V2237">
        <v>12</v>
      </c>
      <c r="W2237" s="1">
        <v>45187</v>
      </c>
      <c r="X2237" t="s">
        <v>5894</v>
      </c>
      <c r="Y2237">
        <v>351</v>
      </c>
      <c r="Z2237">
        <v>112</v>
      </c>
      <c r="AA2237">
        <v>335</v>
      </c>
      <c r="AB2237">
        <v>32</v>
      </c>
      <c r="AC2237">
        <v>10</v>
      </c>
      <c r="AD2237">
        <v>2496000</v>
      </c>
      <c r="AE2237" t="s">
        <v>6025</v>
      </c>
      <c r="AF2237" s="1">
        <v>46203</v>
      </c>
      <c r="AG2237" t="s">
        <v>6074</v>
      </c>
      <c r="AH2237" t="s">
        <v>6027</v>
      </c>
      <c r="AI2237" t="s">
        <v>6028</v>
      </c>
      <c r="AJ2237" t="s">
        <v>6924</v>
      </c>
      <c r="AK2237">
        <v>285000</v>
      </c>
      <c r="AL2237">
        <v>27274.5</v>
      </c>
      <c r="AM2237">
        <v>257725.5</v>
      </c>
      <c r="AN2237">
        <v>234000</v>
      </c>
      <c r="AO2237">
        <v>23725.5</v>
      </c>
      <c r="AP2237">
        <v>9.2100000000000001E-2</v>
      </c>
    </row>
    <row r="2238" spans="1:42" hidden="1" x14ac:dyDescent="0.35">
      <c r="A2238" t="s">
        <v>3150</v>
      </c>
      <c r="B2238" s="1">
        <v>45372</v>
      </c>
      <c r="C2238" t="s">
        <v>2434</v>
      </c>
      <c r="D2238" t="s">
        <v>78</v>
      </c>
      <c r="E2238">
        <v>1</v>
      </c>
      <c r="F2238" t="s">
        <v>58</v>
      </c>
      <c r="G2238" t="s">
        <v>16</v>
      </c>
      <c r="H2238" t="s">
        <v>32</v>
      </c>
      <c r="I2238" t="s">
        <v>18</v>
      </c>
      <c r="J2238" t="s">
        <v>39</v>
      </c>
      <c r="K2238">
        <v>2024</v>
      </c>
      <c r="L2238" t="s">
        <v>20</v>
      </c>
      <c r="M2238" t="s">
        <v>5992</v>
      </c>
      <c r="N2238" t="s">
        <v>5989</v>
      </c>
      <c r="O2238" t="s">
        <v>5993</v>
      </c>
      <c r="P2238" t="s">
        <v>5899</v>
      </c>
      <c r="Q2238" t="s">
        <v>5994</v>
      </c>
      <c r="R2238">
        <v>850</v>
      </c>
      <c r="S2238">
        <v>1200</v>
      </c>
      <c r="T2238">
        <v>0.29170000000000001</v>
      </c>
      <c r="U2238" t="s">
        <v>5901</v>
      </c>
      <c r="V2238">
        <v>6</v>
      </c>
      <c r="W2238" s="1">
        <v>45066</v>
      </c>
      <c r="X2238" t="s">
        <v>5894</v>
      </c>
      <c r="Y2238">
        <v>275</v>
      </c>
      <c r="Z2238">
        <v>92</v>
      </c>
      <c r="AA2238">
        <v>285</v>
      </c>
      <c r="AB2238">
        <v>78</v>
      </c>
      <c r="AC2238">
        <v>10</v>
      </c>
      <c r="AD2238">
        <v>66300</v>
      </c>
      <c r="AE2238" t="s">
        <v>6025</v>
      </c>
      <c r="AF2238" s="1">
        <v>46203</v>
      </c>
      <c r="AG2238" t="s">
        <v>6785</v>
      </c>
      <c r="AH2238" t="s">
        <v>6035</v>
      </c>
      <c r="AI2238" t="s">
        <v>6028</v>
      </c>
      <c r="AJ2238" t="s">
        <v>6924</v>
      </c>
      <c r="AK2238">
        <v>1200</v>
      </c>
      <c r="AL2238">
        <v>136.56</v>
      </c>
      <c r="AM2238">
        <v>1063.44</v>
      </c>
      <c r="AN2238">
        <v>850</v>
      </c>
      <c r="AO2238">
        <v>213.44</v>
      </c>
      <c r="AP2238">
        <v>0.20069999999999999</v>
      </c>
    </row>
    <row r="2239" spans="1:42" hidden="1" x14ac:dyDescent="0.35">
      <c r="A2239" t="s">
        <v>3151</v>
      </c>
      <c r="B2239" s="1">
        <v>45651</v>
      </c>
      <c r="C2239" t="s">
        <v>934</v>
      </c>
      <c r="D2239" t="s">
        <v>205</v>
      </c>
      <c r="E2239">
        <v>1</v>
      </c>
      <c r="F2239" t="s">
        <v>30</v>
      </c>
      <c r="G2239" t="s">
        <v>31</v>
      </c>
      <c r="H2239" t="s">
        <v>17</v>
      </c>
      <c r="I2239" t="s">
        <v>33</v>
      </c>
      <c r="J2239" t="s">
        <v>155</v>
      </c>
      <c r="K2239">
        <v>2024</v>
      </c>
      <c r="L2239" t="s">
        <v>51</v>
      </c>
      <c r="M2239" t="s">
        <v>6003</v>
      </c>
      <c r="N2239" t="s">
        <v>5989</v>
      </c>
      <c r="O2239" t="s">
        <v>6004</v>
      </c>
      <c r="P2239" t="s">
        <v>6005</v>
      </c>
      <c r="Q2239" t="s">
        <v>6006</v>
      </c>
      <c r="R2239">
        <v>420</v>
      </c>
      <c r="S2239">
        <v>650</v>
      </c>
      <c r="T2239">
        <v>0.3538</v>
      </c>
      <c r="U2239" t="s">
        <v>5909</v>
      </c>
      <c r="V2239">
        <v>6</v>
      </c>
      <c r="W2239" s="1">
        <v>45071</v>
      </c>
      <c r="X2239" t="s">
        <v>5894</v>
      </c>
      <c r="Y2239">
        <v>160</v>
      </c>
      <c r="Z2239">
        <v>85</v>
      </c>
      <c r="AA2239">
        <v>167</v>
      </c>
      <c r="AB2239">
        <v>56</v>
      </c>
      <c r="AC2239">
        <v>10</v>
      </c>
      <c r="AD2239">
        <v>23520</v>
      </c>
      <c r="AE2239" t="s">
        <v>6025</v>
      </c>
      <c r="AF2239" s="1">
        <v>46203</v>
      </c>
      <c r="AG2239" t="s">
        <v>6106</v>
      </c>
      <c r="AH2239" t="s">
        <v>6027</v>
      </c>
      <c r="AI2239" t="s">
        <v>6028</v>
      </c>
      <c r="AJ2239" t="s">
        <v>6925</v>
      </c>
      <c r="AK2239">
        <v>650</v>
      </c>
      <c r="AL2239">
        <v>15.01</v>
      </c>
      <c r="AM2239">
        <v>634.99</v>
      </c>
      <c r="AN2239">
        <v>420</v>
      </c>
      <c r="AO2239">
        <v>214.99</v>
      </c>
      <c r="AP2239">
        <v>0.33860000000000001</v>
      </c>
    </row>
    <row r="2240" spans="1:42" x14ac:dyDescent="0.35">
      <c r="A2240" t="s">
        <v>3152</v>
      </c>
      <c r="B2240" s="1">
        <v>45413</v>
      </c>
      <c r="C2240" t="s">
        <v>3153</v>
      </c>
      <c r="D2240" t="s">
        <v>42</v>
      </c>
      <c r="E2240">
        <v>4</v>
      </c>
      <c r="F2240" t="s">
        <v>48</v>
      </c>
      <c r="G2240" t="s">
        <v>16</v>
      </c>
      <c r="H2240" t="s">
        <v>32</v>
      </c>
      <c r="I2240" t="s">
        <v>43</v>
      </c>
      <c r="J2240" t="s">
        <v>75</v>
      </c>
      <c r="K2240">
        <v>2024</v>
      </c>
      <c r="L2240" t="s">
        <v>35</v>
      </c>
      <c r="M2240" t="s">
        <v>5897</v>
      </c>
      <c r="N2240" t="s">
        <v>5889</v>
      </c>
      <c r="O2240" t="s">
        <v>5898</v>
      </c>
      <c r="P2240" t="s">
        <v>5899</v>
      </c>
      <c r="Q2240" t="s">
        <v>5900</v>
      </c>
      <c r="R2240">
        <v>31000</v>
      </c>
      <c r="S2240">
        <v>38000</v>
      </c>
      <c r="T2240">
        <v>0.1842</v>
      </c>
      <c r="U2240" t="s">
        <v>5901</v>
      </c>
      <c r="V2240">
        <v>12</v>
      </c>
      <c r="W2240" s="1">
        <v>45246</v>
      </c>
      <c r="X2240" t="s">
        <v>5894</v>
      </c>
      <c r="Y2240">
        <v>278</v>
      </c>
      <c r="Z2240">
        <v>80</v>
      </c>
      <c r="AA2240">
        <v>346</v>
      </c>
      <c r="AB2240">
        <v>0</v>
      </c>
      <c r="AC2240">
        <v>10</v>
      </c>
      <c r="AD2240">
        <v>0</v>
      </c>
      <c r="AE2240" t="s">
        <v>6029</v>
      </c>
      <c r="AF2240" s="1">
        <v>46203</v>
      </c>
      <c r="AG2240" t="s">
        <v>6860</v>
      </c>
      <c r="AH2240" t="s">
        <v>6035</v>
      </c>
      <c r="AI2240" t="s">
        <v>6028</v>
      </c>
      <c r="AJ2240" t="s">
        <v>6924</v>
      </c>
      <c r="AK2240">
        <v>152000</v>
      </c>
      <c r="AL2240">
        <v>13740.8</v>
      </c>
      <c r="AM2240">
        <v>138259.20000000001</v>
      </c>
      <c r="AN2240">
        <v>124000</v>
      </c>
      <c r="AO2240">
        <v>14259.2</v>
      </c>
      <c r="AP2240">
        <v>0.1031</v>
      </c>
    </row>
    <row r="2241" spans="1:42" hidden="1" x14ac:dyDescent="0.35">
      <c r="A2241" t="s">
        <v>3154</v>
      </c>
      <c r="B2241" s="1">
        <v>45364</v>
      </c>
      <c r="C2241" t="s">
        <v>117</v>
      </c>
      <c r="D2241" t="s">
        <v>123</v>
      </c>
      <c r="E2241">
        <v>2</v>
      </c>
      <c r="F2241" t="s">
        <v>30</v>
      </c>
      <c r="G2241" t="s">
        <v>31</v>
      </c>
      <c r="H2241" t="s">
        <v>32</v>
      </c>
      <c r="I2241" t="s">
        <v>43</v>
      </c>
      <c r="J2241" t="s">
        <v>39</v>
      </c>
      <c r="K2241">
        <v>2024</v>
      </c>
      <c r="L2241" t="s">
        <v>20</v>
      </c>
      <c r="M2241" t="s">
        <v>5927</v>
      </c>
      <c r="N2241" t="s">
        <v>5913</v>
      </c>
      <c r="O2241" t="s">
        <v>5917</v>
      </c>
      <c r="P2241" t="s">
        <v>5928</v>
      </c>
      <c r="Q2241" t="s">
        <v>5929</v>
      </c>
      <c r="R2241">
        <v>44000</v>
      </c>
      <c r="S2241">
        <v>53000</v>
      </c>
      <c r="T2241">
        <v>0.16980000000000001</v>
      </c>
      <c r="U2241" t="s">
        <v>5920</v>
      </c>
      <c r="V2241">
        <v>12</v>
      </c>
      <c r="W2241" s="1">
        <v>45435</v>
      </c>
      <c r="X2241" t="s">
        <v>5894</v>
      </c>
      <c r="Y2241">
        <v>246</v>
      </c>
      <c r="Z2241">
        <v>92</v>
      </c>
      <c r="AA2241">
        <v>223</v>
      </c>
      <c r="AB2241">
        <v>48</v>
      </c>
      <c r="AC2241">
        <v>10</v>
      </c>
      <c r="AD2241">
        <v>2112000</v>
      </c>
      <c r="AE2241" t="s">
        <v>6025</v>
      </c>
      <c r="AF2241" s="1">
        <v>46203</v>
      </c>
      <c r="AG2241" t="s">
        <v>6044</v>
      </c>
      <c r="AH2241" t="s">
        <v>6035</v>
      </c>
      <c r="AI2241" t="s">
        <v>6028</v>
      </c>
      <c r="AJ2241" t="s">
        <v>6924</v>
      </c>
      <c r="AK2241">
        <v>106000</v>
      </c>
      <c r="AL2241">
        <v>1038.8</v>
      </c>
      <c r="AM2241">
        <v>104961.2</v>
      </c>
      <c r="AN2241">
        <v>88000</v>
      </c>
      <c r="AO2241">
        <v>16961.2</v>
      </c>
      <c r="AP2241">
        <v>0.16159999999999999</v>
      </c>
    </row>
    <row r="2242" spans="1:42" hidden="1" x14ac:dyDescent="0.35">
      <c r="A2242" t="s">
        <v>3155</v>
      </c>
      <c r="B2242" s="1">
        <v>45379</v>
      </c>
      <c r="C2242" t="s">
        <v>795</v>
      </c>
      <c r="D2242" t="s">
        <v>105</v>
      </c>
      <c r="E2242">
        <v>3</v>
      </c>
      <c r="F2242" t="s">
        <v>15</v>
      </c>
      <c r="G2242" t="s">
        <v>16</v>
      </c>
      <c r="H2242" t="s">
        <v>17</v>
      </c>
      <c r="I2242" t="s">
        <v>43</v>
      </c>
      <c r="J2242" t="s">
        <v>39</v>
      </c>
      <c r="K2242">
        <v>2024</v>
      </c>
      <c r="L2242" t="s">
        <v>20</v>
      </c>
      <c r="M2242" t="s">
        <v>5916</v>
      </c>
      <c r="N2242" t="s">
        <v>5913</v>
      </c>
      <c r="O2242" t="s">
        <v>5917</v>
      </c>
      <c r="P2242" t="s">
        <v>5918</v>
      </c>
      <c r="Q2242" t="s">
        <v>5919</v>
      </c>
      <c r="R2242">
        <v>63000</v>
      </c>
      <c r="S2242">
        <v>76000</v>
      </c>
      <c r="T2242">
        <v>0.1711</v>
      </c>
      <c r="U2242" t="s">
        <v>5920</v>
      </c>
      <c r="V2242">
        <v>12</v>
      </c>
      <c r="W2242" s="1">
        <v>44617</v>
      </c>
      <c r="X2242" t="s">
        <v>5894</v>
      </c>
      <c r="Y2242">
        <v>252</v>
      </c>
      <c r="Z2242">
        <v>75</v>
      </c>
      <c r="AA2242">
        <v>289</v>
      </c>
      <c r="AB2242">
        <v>48</v>
      </c>
      <c r="AC2242">
        <v>10</v>
      </c>
      <c r="AD2242">
        <v>3024000</v>
      </c>
      <c r="AE2242" t="s">
        <v>6025</v>
      </c>
      <c r="AF2242" s="1">
        <v>46203</v>
      </c>
      <c r="AG2242" t="s">
        <v>6277</v>
      </c>
      <c r="AH2242" t="s">
        <v>6035</v>
      </c>
      <c r="AI2242" t="s">
        <v>6028</v>
      </c>
      <c r="AJ2242" t="s">
        <v>6924</v>
      </c>
      <c r="AK2242">
        <v>228000</v>
      </c>
      <c r="AL2242">
        <v>22207.200000000001</v>
      </c>
      <c r="AM2242">
        <v>205792.8</v>
      </c>
      <c r="AN2242">
        <v>189000</v>
      </c>
      <c r="AO2242">
        <v>16792.8</v>
      </c>
      <c r="AP2242">
        <v>8.1600000000000006E-2</v>
      </c>
    </row>
    <row r="2243" spans="1:42" hidden="1" x14ac:dyDescent="0.35">
      <c r="A2243" t="s">
        <v>3156</v>
      </c>
      <c r="B2243" s="1">
        <v>45528</v>
      </c>
      <c r="C2243" t="s">
        <v>2001</v>
      </c>
      <c r="D2243" t="s">
        <v>47</v>
      </c>
      <c r="E2243">
        <v>2</v>
      </c>
      <c r="F2243" t="s">
        <v>30</v>
      </c>
      <c r="G2243" t="s">
        <v>31</v>
      </c>
      <c r="H2243" t="s">
        <v>32</v>
      </c>
      <c r="I2243" t="s">
        <v>43</v>
      </c>
      <c r="J2243" t="s">
        <v>59</v>
      </c>
      <c r="K2243">
        <v>2024</v>
      </c>
      <c r="L2243" t="s">
        <v>60</v>
      </c>
      <c r="M2243" t="s">
        <v>5995</v>
      </c>
      <c r="N2243" t="s">
        <v>5989</v>
      </c>
      <c r="O2243" t="s">
        <v>5996</v>
      </c>
      <c r="P2243" t="s">
        <v>5997</v>
      </c>
      <c r="Q2243" t="s">
        <v>5998</v>
      </c>
      <c r="R2243">
        <v>280</v>
      </c>
      <c r="S2243">
        <v>450</v>
      </c>
      <c r="T2243">
        <v>0.37780000000000002</v>
      </c>
      <c r="U2243" t="s">
        <v>5909</v>
      </c>
      <c r="V2243">
        <v>6</v>
      </c>
      <c r="W2243" s="1">
        <v>45144</v>
      </c>
      <c r="X2243" t="s">
        <v>5894</v>
      </c>
      <c r="Y2243">
        <v>217</v>
      </c>
      <c r="Z2243">
        <v>86</v>
      </c>
      <c r="AA2243">
        <v>212</v>
      </c>
      <c r="AB2243">
        <v>73</v>
      </c>
      <c r="AC2243">
        <v>10</v>
      </c>
      <c r="AD2243">
        <v>20440</v>
      </c>
      <c r="AE2243" t="s">
        <v>6025</v>
      </c>
      <c r="AF2243" s="1">
        <v>46203</v>
      </c>
      <c r="AG2243" t="s">
        <v>6704</v>
      </c>
      <c r="AH2243" t="s">
        <v>6027</v>
      </c>
      <c r="AI2243" t="s">
        <v>6028</v>
      </c>
      <c r="AJ2243" t="s">
        <v>6925</v>
      </c>
      <c r="AK2243">
        <v>900</v>
      </c>
      <c r="AL2243">
        <v>97.11</v>
      </c>
      <c r="AM2243">
        <v>802.89</v>
      </c>
      <c r="AN2243">
        <v>560</v>
      </c>
      <c r="AO2243">
        <v>242.89</v>
      </c>
      <c r="AP2243">
        <v>0.30249999999999999</v>
      </c>
    </row>
    <row r="2244" spans="1:42" hidden="1" x14ac:dyDescent="0.35">
      <c r="A2244" t="s">
        <v>3157</v>
      </c>
      <c r="B2244" s="1">
        <v>45338</v>
      </c>
      <c r="C2244" t="s">
        <v>2938</v>
      </c>
      <c r="D2244" t="s">
        <v>180</v>
      </c>
      <c r="E2244">
        <v>1</v>
      </c>
      <c r="F2244" t="s">
        <v>30</v>
      </c>
      <c r="G2244" t="s">
        <v>31</v>
      </c>
      <c r="H2244" t="s">
        <v>32</v>
      </c>
      <c r="I2244" t="s">
        <v>26</v>
      </c>
      <c r="J2244" t="s">
        <v>19</v>
      </c>
      <c r="K2244">
        <v>2024</v>
      </c>
      <c r="L2244" t="s">
        <v>20</v>
      </c>
      <c r="M2244" t="s">
        <v>5956</v>
      </c>
      <c r="N2244" t="s">
        <v>5949</v>
      </c>
      <c r="O2244" t="s">
        <v>5957</v>
      </c>
      <c r="P2244" t="s">
        <v>5958</v>
      </c>
      <c r="Q2244" t="s">
        <v>5959</v>
      </c>
      <c r="R2244">
        <v>3100</v>
      </c>
      <c r="S2244">
        <v>4200</v>
      </c>
      <c r="T2244">
        <v>0.26190000000000002</v>
      </c>
      <c r="U2244" t="s">
        <v>5909</v>
      </c>
      <c r="V2244">
        <v>12</v>
      </c>
      <c r="W2244" s="1">
        <v>45029</v>
      </c>
      <c r="X2244" t="s">
        <v>5894</v>
      </c>
      <c r="Y2244">
        <v>165</v>
      </c>
      <c r="Z2244">
        <v>119</v>
      </c>
      <c r="AA2244">
        <v>218</v>
      </c>
      <c r="AB2244">
        <v>22</v>
      </c>
      <c r="AC2244">
        <v>10</v>
      </c>
      <c r="AD2244">
        <v>68200</v>
      </c>
      <c r="AE2244" t="s">
        <v>6025</v>
      </c>
      <c r="AF2244" s="1">
        <v>46203</v>
      </c>
      <c r="AG2244" t="s">
        <v>6855</v>
      </c>
      <c r="AH2244" t="s">
        <v>6035</v>
      </c>
      <c r="AI2244" t="s">
        <v>6028</v>
      </c>
      <c r="AJ2244" t="s">
        <v>6924</v>
      </c>
      <c r="AK2244">
        <v>4200</v>
      </c>
      <c r="AL2244">
        <v>22.68</v>
      </c>
      <c r="AM2244">
        <v>4177.32</v>
      </c>
      <c r="AN2244">
        <v>3100</v>
      </c>
      <c r="AO2244">
        <v>1077.32</v>
      </c>
      <c r="AP2244">
        <v>0.25790000000000002</v>
      </c>
    </row>
    <row r="2245" spans="1:42" hidden="1" x14ac:dyDescent="0.35">
      <c r="A2245" t="s">
        <v>3158</v>
      </c>
      <c r="B2245" s="1">
        <v>45485</v>
      </c>
      <c r="C2245" t="s">
        <v>2102</v>
      </c>
      <c r="D2245" t="s">
        <v>173</v>
      </c>
      <c r="E2245">
        <v>1</v>
      </c>
      <c r="F2245" t="s">
        <v>58</v>
      </c>
      <c r="G2245" t="s">
        <v>71</v>
      </c>
      <c r="H2245" t="s">
        <v>32</v>
      </c>
      <c r="I2245" t="s">
        <v>43</v>
      </c>
      <c r="J2245" t="s">
        <v>97</v>
      </c>
      <c r="K2245">
        <v>2024</v>
      </c>
      <c r="L2245" t="s">
        <v>60</v>
      </c>
      <c r="M2245" t="s">
        <v>5904</v>
      </c>
      <c r="N2245" t="s">
        <v>5889</v>
      </c>
      <c r="O2245" t="s">
        <v>5898</v>
      </c>
      <c r="P2245" t="s">
        <v>5899</v>
      </c>
      <c r="Q2245" t="s">
        <v>5905</v>
      </c>
      <c r="R2245">
        <v>12500</v>
      </c>
      <c r="S2245">
        <v>15500</v>
      </c>
      <c r="T2245">
        <v>0.19350000000000001</v>
      </c>
      <c r="U2245" t="s">
        <v>5901</v>
      </c>
      <c r="V2245">
        <v>12</v>
      </c>
      <c r="W2245" s="1">
        <v>45140</v>
      </c>
      <c r="X2245" t="s">
        <v>5894</v>
      </c>
      <c r="Y2245">
        <v>313</v>
      </c>
      <c r="Z2245">
        <v>58</v>
      </c>
      <c r="AA2245">
        <v>294</v>
      </c>
      <c r="AB2245">
        <v>65</v>
      </c>
      <c r="AC2245">
        <v>10</v>
      </c>
      <c r="AD2245">
        <v>812500</v>
      </c>
      <c r="AE2245" t="s">
        <v>6025</v>
      </c>
      <c r="AF2245" s="1">
        <v>46203</v>
      </c>
      <c r="AG2245" t="s">
        <v>6725</v>
      </c>
      <c r="AH2245" t="s">
        <v>6035</v>
      </c>
      <c r="AI2245" t="s">
        <v>6028</v>
      </c>
      <c r="AJ2245" t="s">
        <v>6925</v>
      </c>
      <c r="AK2245">
        <v>15500</v>
      </c>
      <c r="AL2245">
        <v>968.75</v>
      </c>
      <c r="AM2245">
        <v>14531.25</v>
      </c>
      <c r="AN2245">
        <v>12500</v>
      </c>
      <c r="AO2245">
        <v>2031.25</v>
      </c>
      <c r="AP2245">
        <v>0.13980000000000001</v>
      </c>
    </row>
    <row r="2246" spans="1:42" hidden="1" x14ac:dyDescent="0.35">
      <c r="A2246" t="s">
        <v>3159</v>
      </c>
      <c r="B2246" s="1">
        <v>45584</v>
      </c>
      <c r="C2246" t="s">
        <v>2527</v>
      </c>
      <c r="D2246" t="s">
        <v>65</v>
      </c>
      <c r="E2246">
        <v>1</v>
      </c>
      <c r="F2246" t="s">
        <v>48</v>
      </c>
      <c r="G2246" t="s">
        <v>16</v>
      </c>
      <c r="H2246" t="s">
        <v>17</v>
      </c>
      <c r="I2246" t="s">
        <v>18</v>
      </c>
      <c r="J2246" t="s">
        <v>55</v>
      </c>
      <c r="K2246">
        <v>2024</v>
      </c>
      <c r="L2246" t="s">
        <v>51</v>
      </c>
      <c r="M2246" t="s">
        <v>5906</v>
      </c>
      <c r="N2246" t="s">
        <v>5889</v>
      </c>
      <c r="O2246" t="s">
        <v>5898</v>
      </c>
      <c r="P2246" t="s">
        <v>5907</v>
      </c>
      <c r="Q2246" t="s">
        <v>5908</v>
      </c>
      <c r="R2246">
        <v>17500</v>
      </c>
      <c r="S2246">
        <v>22000</v>
      </c>
      <c r="T2246">
        <v>0.20449999999999999</v>
      </c>
      <c r="U2246" t="s">
        <v>5909</v>
      </c>
      <c r="V2246">
        <v>12</v>
      </c>
      <c r="W2246" s="1">
        <v>45337</v>
      </c>
      <c r="X2246" t="s">
        <v>5894</v>
      </c>
      <c r="Y2246">
        <v>373</v>
      </c>
      <c r="Z2246">
        <v>88</v>
      </c>
      <c r="AA2246">
        <v>389</v>
      </c>
      <c r="AB2246">
        <v>78</v>
      </c>
      <c r="AC2246">
        <v>10</v>
      </c>
      <c r="AD2246">
        <v>1365000</v>
      </c>
      <c r="AE2246" t="s">
        <v>6025</v>
      </c>
      <c r="AF2246" s="1">
        <v>46203</v>
      </c>
      <c r="AG2246" t="s">
        <v>6815</v>
      </c>
      <c r="AH2246" t="s">
        <v>6027</v>
      </c>
      <c r="AI2246" t="s">
        <v>6028</v>
      </c>
      <c r="AJ2246" t="s">
        <v>6925</v>
      </c>
      <c r="AK2246">
        <v>22000</v>
      </c>
      <c r="AL2246">
        <v>1744.6</v>
      </c>
      <c r="AM2246">
        <v>20255.400000000001</v>
      </c>
      <c r="AN2246">
        <v>17500</v>
      </c>
      <c r="AO2246">
        <v>2755.4</v>
      </c>
      <c r="AP2246">
        <v>0.13600000000000001</v>
      </c>
    </row>
    <row r="2247" spans="1:42" hidden="1" x14ac:dyDescent="0.35">
      <c r="A2247" t="s">
        <v>3160</v>
      </c>
      <c r="B2247" s="1">
        <v>45579</v>
      </c>
      <c r="C2247" t="s">
        <v>3161</v>
      </c>
      <c r="D2247" t="s">
        <v>23</v>
      </c>
      <c r="E2247">
        <v>1</v>
      </c>
      <c r="F2247" t="s">
        <v>30</v>
      </c>
      <c r="G2247" t="s">
        <v>16</v>
      </c>
      <c r="H2247" t="s">
        <v>25</v>
      </c>
      <c r="I2247" t="s">
        <v>43</v>
      </c>
      <c r="J2247" t="s">
        <v>55</v>
      </c>
      <c r="K2247">
        <v>2024</v>
      </c>
      <c r="L2247" t="s">
        <v>51</v>
      </c>
      <c r="M2247" t="s">
        <v>5921</v>
      </c>
      <c r="N2247" t="s">
        <v>5913</v>
      </c>
      <c r="O2247" t="s">
        <v>5917</v>
      </c>
      <c r="P2247" t="s">
        <v>5922</v>
      </c>
      <c r="Q2247" t="s">
        <v>5923</v>
      </c>
      <c r="R2247">
        <v>57000</v>
      </c>
      <c r="S2247">
        <v>69000</v>
      </c>
      <c r="T2247">
        <v>0.1739</v>
      </c>
      <c r="U2247" t="s">
        <v>5920</v>
      </c>
      <c r="V2247">
        <v>12</v>
      </c>
      <c r="W2247" s="1">
        <v>44862</v>
      </c>
      <c r="X2247" t="s">
        <v>5894</v>
      </c>
      <c r="Y2247">
        <v>244</v>
      </c>
      <c r="Z2247">
        <v>55</v>
      </c>
      <c r="AA2247">
        <v>276</v>
      </c>
      <c r="AB2247">
        <v>9</v>
      </c>
      <c r="AC2247">
        <v>10</v>
      </c>
      <c r="AD2247">
        <v>513000</v>
      </c>
      <c r="AE2247" t="s">
        <v>6025</v>
      </c>
      <c r="AF2247" s="1">
        <v>46203</v>
      </c>
      <c r="AG2247" t="s">
        <v>6861</v>
      </c>
      <c r="AH2247" t="s">
        <v>6035</v>
      </c>
      <c r="AI2247" t="s">
        <v>6028</v>
      </c>
      <c r="AJ2247" t="s">
        <v>6925</v>
      </c>
      <c r="AK2247">
        <v>69000</v>
      </c>
      <c r="AL2247">
        <v>5747.7</v>
      </c>
      <c r="AM2247">
        <v>63252.3</v>
      </c>
      <c r="AN2247">
        <v>57000</v>
      </c>
      <c r="AO2247">
        <v>6252.3</v>
      </c>
      <c r="AP2247">
        <v>9.8799999999999999E-2</v>
      </c>
    </row>
    <row r="2248" spans="1:42" x14ac:dyDescent="0.35">
      <c r="A2248" t="s">
        <v>3162</v>
      </c>
      <c r="B2248" s="1">
        <v>45612</v>
      </c>
      <c r="C2248" t="s">
        <v>1126</v>
      </c>
      <c r="D2248" t="s">
        <v>54</v>
      </c>
      <c r="E2248">
        <v>1</v>
      </c>
      <c r="F2248" t="s">
        <v>24</v>
      </c>
      <c r="G2248" t="s">
        <v>71</v>
      </c>
      <c r="H2248" t="s">
        <v>17</v>
      </c>
      <c r="I2248" t="s">
        <v>18</v>
      </c>
      <c r="J2248" t="s">
        <v>50</v>
      </c>
      <c r="K2248">
        <v>2024</v>
      </c>
      <c r="L2248" t="s">
        <v>51</v>
      </c>
      <c r="M2248" t="s">
        <v>5888</v>
      </c>
      <c r="N2248" t="s">
        <v>5889</v>
      </c>
      <c r="O2248" t="s">
        <v>5890</v>
      </c>
      <c r="P2248" t="s">
        <v>5891</v>
      </c>
      <c r="Q2248" t="s">
        <v>5892</v>
      </c>
      <c r="R2248">
        <v>52000</v>
      </c>
      <c r="S2248">
        <v>65000</v>
      </c>
      <c r="T2248">
        <v>0.2</v>
      </c>
      <c r="U2248" t="s">
        <v>5893</v>
      </c>
      <c r="V2248">
        <v>12</v>
      </c>
      <c r="W2248" s="1">
        <v>45506</v>
      </c>
      <c r="X2248" t="s">
        <v>5894</v>
      </c>
      <c r="Y2248">
        <v>302</v>
      </c>
      <c r="Z2248">
        <v>109</v>
      </c>
      <c r="AA2248">
        <v>415</v>
      </c>
      <c r="AB2248">
        <v>0</v>
      </c>
      <c r="AC2248">
        <v>10</v>
      </c>
      <c r="AD2248">
        <v>0</v>
      </c>
      <c r="AE2248" t="s">
        <v>6029</v>
      </c>
      <c r="AF2248" s="1">
        <v>46203</v>
      </c>
      <c r="AG2248" t="s">
        <v>6171</v>
      </c>
      <c r="AH2248" t="s">
        <v>6027</v>
      </c>
      <c r="AI2248" t="s">
        <v>6028</v>
      </c>
      <c r="AJ2248" t="s">
        <v>6925</v>
      </c>
      <c r="AK2248">
        <v>65000</v>
      </c>
      <c r="AL2248">
        <v>8710</v>
      </c>
      <c r="AM2248">
        <v>56290</v>
      </c>
      <c r="AN2248">
        <v>52000</v>
      </c>
      <c r="AO2248">
        <v>4290</v>
      </c>
      <c r="AP2248">
        <v>7.6200000000000004E-2</v>
      </c>
    </row>
    <row r="2249" spans="1:42" hidden="1" x14ac:dyDescent="0.35">
      <c r="A2249" t="s">
        <v>3163</v>
      </c>
      <c r="B2249" s="1">
        <v>45454</v>
      </c>
      <c r="C2249" t="s">
        <v>111</v>
      </c>
      <c r="D2249" t="s">
        <v>180</v>
      </c>
      <c r="E2249">
        <v>2</v>
      </c>
      <c r="F2249" t="s">
        <v>48</v>
      </c>
      <c r="G2249" t="s">
        <v>79</v>
      </c>
      <c r="H2249" t="s">
        <v>17</v>
      </c>
      <c r="I2249" t="s">
        <v>43</v>
      </c>
      <c r="J2249" t="s">
        <v>34</v>
      </c>
      <c r="K2249">
        <v>2024</v>
      </c>
      <c r="L2249" t="s">
        <v>35</v>
      </c>
      <c r="M2249" t="s">
        <v>5956</v>
      </c>
      <c r="N2249" t="s">
        <v>5949</v>
      </c>
      <c r="O2249" t="s">
        <v>5957</v>
      </c>
      <c r="P2249" t="s">
        <v>5958</v>
      </c>
      <c r="Q2249" t="s">
        <v>5959</v>
      </c>
      <c r="R2249">
        <v>3100</v>
      </c>
      <c r="S2249">
        <v>4200</v>
      </c>
      <c r="T2249">
        <v>0.26190000000000002</v>
      </c>
      <c r="U2249" t="s">
        <v>5909</v>
      </c>
      <c r="V2249">
        <v>12</v>
      </c>
      <c r="W2249" s="1">
        <v>45029</v>
      </c>
      <c r="X2249" t="s">
        <v>5894</v>
      </c>
      <c r="Y2249">
        <v>165</v>
      </c>
      <c r="Z2249">
        <v>119</v>
      </c>
      <c r="AA2249">
        <v>218</v>
      </c>
      <c r="AB2249">
        <v>22</v>
      </c>
      <c r="AC2249">
        <v>10</v>
      </c>
      <c r="AD2249">
        <v>68200</v>
      </c>
      <c r="AE2249" t="s">
        <v>6025</v>
      </c>
      <c r="AF2249" s="1">
        <v>46203</v>
      </c>
      <c r="AG2249" t="s">
        <v>6077</v>
      </c>
      <c r="AH2249" t="s">
        <v>6027</v>
      </c>
      <c r="AI2249" t="s">
        <v>6028</v>
      </c>
      <c r="AJ2249" t="s">
        <v>6924</v>
      </c>
      <c r="AK2249">
        <v>8400</v>
      </c>
      <c r="AL2249">
        <v>740.04</v>
      </c>
      <c r="AM2249">
        <v>7659.96</v>
      </c>
      <c r="AN2249">
        <v>6200</v>
      </c>
      <c r="AO2249">
        <v>1459.96</v>
      </c>
      <c r="AP2249">
        <v>0.19059999999999999</v>
      </c>
    </row>
    <row r="2250" spans="1:42" hidden="1" x14ac:dyDescent="0.35">
      <c r="A2250" t="s">
        <v>3164</v>
      </c>
      <c r="B2250" s="1">
        <v>45311</v>
      </c>
      <c r="C2250" t="s">
        <v>945</v>
      </c>
      <c r="D2250" t="s">
        <v>47</v>
      </c>
      <c r="E2250">
        <v>3</v>
      </c>
      <c r="F2250" t="s">
        <v>58</v>
      </c>
      <c r="G2250" t="s">
        <v>67</v>
      </c>
      <c r="H2250" t="s">
        <v>32</v>
      </c>
      <c r="I2250" t="s">
        <v>26</v>
      </c>
      <c r="J2250" t="s">
        <v>112</v>
      </c>
      <c r="K2250">
        <v>2024</v>
      </c>
      <c r="L2250" t="s">
        <v>20</v>
      </c>
      <c r="M2250" t="s">
        <v>5995</v>
      </c>
      <c r="N2250" t="s">
        <v>5989</v>
      </c>
      <c r="O2250" t="s">
        <v>5996</v>
      </c>
      <c r="P2250" t="s">
        <v>5997</v>
      </c>
      <c r="Q2250" t="s">
        <v>5998</v>
      </c>
      <c r="R2250">
        <v>280</v>
      </c>
      <c r="S2250">
        <v>450</v>
      </c>
      <c r="T2250">
        <v>0.37780000000000002</v>
      </c>
      <c r="U2250" t="s">
        <v>5909</v>
      </c>
      <c r="V2250">
        <v>6</v>
      </c>
      <c r="W2250" s="1">
        <v>45144</v>
      </c>
      <c r="X2250" t="s">
        <v>5894</v>
      </c>
      <c r="Y2250">
        <v>217</v>
      </c>
      <c r="Z2250">
        <v>86</v>
      </c>
      <c r="AA2250">
        <v>212</v>
      </c>
      <c r="AB2250">
        <v>73</v>
      </c>
      <c r="AC2250">
        <v>10</v>
      </c>
      <c r="AD2250">
        <v>20440</v>
      </c>
      <c r="AE2250" t="s">
        <v>6025</v>
      </c>
      <c r="AF2250" s="1">
        <v>46203</v>
      </c>
      <c r="AG2250" t="s">
        <v>6296</v>
      </c>
      <c r="AH2250" t="s">
        <v>6035</v>
      </c>
      <c r="AI2250" t="s">
        <v>6028</v>
      </c>
      <c r="AJ2250" t="s">
        <v>6924</v>
      </c>
      <c r="AK2250">
        <v>1350</v>
      </c>
      <c r="AL2250">
        <v>44.41</v>
      </c>
      <c r="AM2250">
        <v>1305.5899999999999</v>
      </c>
      <c r="AN2250">
        <v>840</v>
      </c>
      <c r="AO2250">
        <v>465.59</v>
      </c>
      <c r="AP2250">
        <v>0.35659999999999997</v>
      </c>
    </row>
    <row r="2251" spans="1:42" hidden="1" x14ac:dyDescent="0.35">
      <c r="A2251" t="s">
        <v>3165</v>
      </c>
      <c r="B2251" s="1">
        <v>45341</v>
      </c>
      <c r="C2251" t="s">
        <v>934</v>
      </c>
      <c r="D2251" t="s">
        <v>38</v>
      </c>
      <c r="E2251">
        <v>1</v>
      </c>
      <c r="F2251" t="s">
        <v>48</v>
      </c>
      <c r="G2251" t="s">
        <v>16</v>
      </c>
      <c r="H2251" t="s">
        <v>32</v>
      </c>
      <c r="I2251" t="s">
        <v>26</v>
      </c>
      <c r="J2251" t="s">
        <v>19</v>
      </c>
      <c r="K2251">
        <v>2024</v>
      </c>
      <c r="L2251" t="s">
        <v>20</v>
      </c>
      <c r="M2251" t="s">
        <v>5981</v>
      </c>
      <c r="N2251" t="s">
        <v>5974</v>
      </c>
      <c r="O2251" t="s">
        <v>5982</v>
      </c>
      <c r="P2251" t="s">
        <v>5983</v>
      </c>
      <c r="Q2251" t="s">
        <v>5984</v>
      </c>
      <c r="R2251">
        <v>3700</v>
      </c>
      <c r="S2251">
        <v>4800</v>
      </c>
      <c r="T2251">
        <v>0.22919999999999999</v>
      </c>
      <c r="U2251" t="s">
        <v>5920</v>
      </c>
      <c r="V2251">
        <v>24</v>
      </c>
      <c r="W2251" s="1">
        <v>45552</v>
      </c>
      <c r="X2251" t="s">
        <v>5894</v>
      </c>
      <c r="Y2251">
        <v>158</v>
      </c>
      <c r="Z2251">
        <v>108</v>
      </c>
      <c r="AA2251">
        <v>132</v>
      </c>
      <c r="AB2251">
        <v>61</v>
      </c>
      <c r="AC2251">
        <v>10</v>
      </c>
      <c r="AD2251">
        <v>225700</v>
      </c>
      <c r="AE2251" t="s">
        <v>6025</v>
      </c>
      <c r="AF2251" s="1">
        <v>46203</v>
      </c>
      <c r="AG2251" t="s">
        <v>6106</v>
      </c>
      <c r="AH2251" t="s">
        <v>6027</v>
      </c>
      <c r="AI2251" t="s">
        <v>6028</v>
      </c>
      <c r="AJ2251" t="s">
        <v>6924</v>
      </c>
      <c r="AK2251">
        <v>4800</v>
      </c>
      <c r="AL2251">
        <v>447.36</v>
      </c>
      <c r="AM2251">
        <v>4352.6400000000003</v>
      </c>
      <c r="AN2251">
        <v>3700</v>
      </c>
      <c r="AO2251">
        <v>652.64</v>
      </c>
      <c r="AP2251">
        <v>0.14990000000000001</v>
      </c>
    </row>
    <row r="2252" spans="1:42" hidden="1" x14ac:dyDescent="0.35">
      <c r="A2252" t="s">
        <v>3166</v>
      </c>
      <c r="B2252" s="1">
        <v>45391</v>
      </c>
      <c r="C2252" t="s">
        <v>375</v>
      </c>
      <c r="D2252" t="s">
        <v>115</v>
      </c>
      <c r="E2252">
        <v>5</v>
      </c>
      <c r="F2252" t="s">
        <v>48</v>
      </c>
      <c r="G2252" t="s">
        <v>31</v>
      </c>
      <c r="H2252" t="s">
        <v>17</v>
      </c>
      <c r="I2252" t="s">
        <v>33</v>
      </c>
      <c r="J2252" t="s">
        <v>44</v>
      </c>
      <c r="K2252">
        <v>2024</v>
      </c>
      <c r="L2252" t="s">
        <v>35</v>
      </c>
      <c r="M2252" t="s">
        <v>5988</v>
      </c>
      <c r="N2252" t="s">
        <v>5989</v>
      </c>
      <c r="O2252" t="s">
        <v>5990</v>
      </c>
      <c r="P2252" t="s">
        <v>5907</v>
      </c>
      <c r="Q2252" t="s">
        <v>5991</v>
      </c>
      <c r="R2252">
        <v>1600</v>
      </c>
      <c r="S2252">
        <v>2200</v>
      </c>
      <c r="T2252">
        <v>0.2727</v>
      </c>
      <c r="U2252" t="s">
        <v>5909</v>
      </c>
      <c r="V2252">
        <v>6</v>
      </c>
      <c r="W2252" s="1">
        <v>45040</v>
      </c>
      <c r="X2252" t="s">
        <v>5894</v>
      </c>
      <c r="Y2252">
        <v>84</v>
      </c>
      <c r="Z2252">
        <v>117</v>
      </c>
      <c r="AA2252">
        <v>174</v>
      </c>
      <c r="AB2252">
        <v>47</v>
      </c>
      <c r="AC2252">
        <v>10</v>
      </c>
      <c r="AD2252">
        <v>75200</v>
      </c>
      <c r="AE2252" t="s">
        <v>6025</v>
      </c>
      <c r="AF2252" s="1">
        <v>46203</v>
      </c>
      <c r="AG2252" t="s">
        <v>6241</v>
      </c>
      <c r="AH2252" t="s">
        <v>6027</v>
      </c>
      <c r="AI2252" t="s">
        <v>6028</v>
      </c>
      <c r="AJ2252" t="s">
        <v>6924</v>
      </c>
      <c r="AK2252">
        <v>11000</v>
      </c>
      <c r="AL2252">
        <v>1324.4</v>
      </c>
      <c r="AM2252">
        <v>9675.6</v>
      </c>
      <c r="AN2252">
        <v>8000</v>
      </c>
      <c r="AO2252">
        <v>1675.6</v>
      </c>
      <c r="AP2252">
        <v>0.17319999999999999</v>
      </c>
    </row>
    <row r="2253" spans="1:42" hidden="1" x14ac:dyDescent="0.35">
      <c r="A2253" t="s">
        <v>3167</v>
      </c>
      <c r="B2253" s="1">
        <v>45582</v>
      </c>
      <c r="C2253" t="s">
        <v>1512</v>
      </c>
      <c r="D2253" t="s">
        <v>78</v>
      </c>
      <c r="E2253">
        <v>1</v>
      </c>
      <c r="F2253" t="s">
        <v>128</v>
      </c>
      <c r="G2253" t="s">
        <v>31</v>
      </c>
      <c r="H2253" t="s">
        <v>17</v>
      </c>
      <c r="I2253" t="s">
        <v>33</v>
      </c>
      <c r="J2253" t="s">
        <v>55</v>
      </c>
      <c r="K2253">
        <v>2024</v>
      </c>
      <c r="L2253" t="s">
        <v>51</v>
      </c>
      <c r="M2253" t="s">
        <v>5992</v>
      </c>
      <c r="N2253" t="s">
        <v>5989</v>
      </c>
      <c r="O2253" t="s">
        <v>5993</v>
      </c>
      <c r="P2253" t="s">
        <v>5899</v>
      </c>
      <c r="Q2253" t="s">
        <v>5994</v>
      </c>
      <c r="R2253">
        <v>850</v>
      </c>
      <c r="S2253">
        <v>1200</v>
      </c>
      <c r="T2253">
        <v>0.29170000000000001</v>
      </c>
      <c r="U2253" t="s">
        <v>5901</v>
      </c>
      <c r="V2253">
        <v>6</v>
      </c>
      <c r="W2253" s="1">
        <v>45066</v>
      </c>
      <c r="X2253" t="s">
        <v>5894</v>
      </c>
      <c r="Y2253">
        <v>275</v>
      </c>
      <c r="Z2253">
        <v>92</v>
      </c>
      <c r="AA2253">
        <v>285</v>
      </c>
      <c r="AB2253">
        <v>78</v>
      </c>
      <c r="AC2253">
        <v>10</v>
      </c>
      <c r="AD2253">
        <v>66300</v>
      </c>
      <c r="AE2253" t="s">
        <v>6025</v>
      </c>
      <c r="AF2253" s="1">
        <v>46203</v>
      </c>
      <c r="AG2253" t="s">
        <v>6566</v>
      </c>
      <c r="AH2253" t="s">
        <v>6027</v>
      </c>
      <c r="AI2253" t="s">
        <v>6028</v>
      </c>
      <c r="AJ2253" t="s">
        <v>6925</v>
      </c>
      <c r="AK2253">
        <v>1200</v>
      </c>
      <c r="AL2253">
        <v>76.680000000000007</v>
      </c>
      <c r="AM2253">
        <v>1123.32</v>
      </c>
      <c r="AN2253">
        <v>850</v>
      </c>
      <c r="AO2253">
        <v>273.32</v>
      </c>
      <c r="AP2253">
        <v>0.24329999999999999</v>
      </c>
    </row>
    <row r="2254" spans="1:42" x14ac:dyDescent="0.35">
      <c r="A2254" t="s">
        <v>3168</v>
      </c>
      <c r="B2254" s="1">
        <v>45425</v>
      </c>
      <c r="C2254" t="s">
        <v>213</v>
      </c>
      <c r="D2254" t="s">
        <v>195</v>
      </c>
      <c r="E2254">
        <v>2</v>
      </c>
      <c r="F2254" t="s">
        <v>24</v>
      </c>
      <c r="G2254" t="s">
        <v>16</v>
      </c>
      <c r="H2254" t="s">
        <v>32</v>
      </c>
      <c r="I2254" t="s">
        <v>43</v>
      </c>
      <c r="J2254" t="s">
        <v>75</v>
      </c>
      <c r="K2254">
        <v>2024</v>
      </c>
      <c r="L2254" t="s">
        <v>35</v>
      </c>
      <c r="M2254" t="s">
        <v>5912</v>
      </c>
      <c r="N2254" t="s">
        <v>5913</v>
      </c>
      <c r="O2254" t="s">
        <v>5914</v>
      </c>
      <c r="P2254" t="s">
        <v>5891</v>
      </c>
      <c r="Q2254" t="s">
        <v>5915</v>
      </c>
      <c r="R2254">
        <v>125000</v>
      </c>
      <c r="S2254">
        <v>148000</v>
      </c>
      <c r="T2254">
        <v>0.15540000000000001</v>
      </c>
      <c r="U2254" t="s">
        <v>5893</v>
      </c>
      <c r="V2254">
        <v>12</v>
      </c>
      <c r="W2254" s="1">
        <v>44787</v>
      </c>
      <c r="X2254" t="s">
        <v>5894</v>
      </c>
      <c r="Y2254">
        <v>168</v>
      </c>
      <c r="Z2254">
        <v>62</v>
      </c>
      <c r="AA2254">
        <v>271</v>
      </c>
      <c r="AB2254">
        <v>0</v>
      </c>
      <c r="AC2254">
        <v>10</v>
      </c>
      <c r="AD2254">
        <v>0</v>
      </c>
      <c r="AE2254" t="s">
        <v>6029</v>
      </c>
      <c r="AF2254" s="1">
        <v>46203</v>
      </c>
      <c r="AG2254" t="s">
        <v>6128</v>
      </c>
      <c r="AH2254" t="s">
        <v>6027</v>
      </c>
      <c r="AI2254" t="s">
        <v>6028</v>
      </c>
      <c r="AJ2254" t="s">
        <v>6924</v>
      </c>
      <c r="AK2254">
        <v>296000</v>
      </c>
      <c r="AL2254">
        <v>7400</v>
      </c>
      <c r="AM2254">
        <v>288600</v>
      </c>
      <c r="AN2254">
        <v>250000</v>
      </c>
      <c r="AO2254">
        <v>38600</v>
      </c>
      <c r="AP2254">
        <v>0.13370000000000001</v>
      </c>
    </row>
    <row r="2255" spans="1:42" hidden="1" x14ac:dyDescent="0.35">
      <c r="A2255" t="s">
        <v>3169</v>
      </c>
      <c r="B2255" s="1">
        <v>45313</v>
      </c>
      <c r="C2255" t="s">
        <v>492</v>
      </c>
      <c r="D2255" t="s">
        <v>221</v>
      </c>
      <c r="E2255">
        <v>5</v>
      </c>
      <c r="F2255" t="s">
        <v>30</v>
      </c>
      <c r="G2255" t="s">
        <v>79</v>
      </c>
      <c r="H2255" t="s">
        <v>32</v>
      </c>
      <c r="I2255" t="s">
        <v>43</v>
      </c>
      <c r="J2255" t="s">
        <v>112</v>
      </c>
      <c r="K2255">
        <v>2024</v>
      </c>
      <c r="L2255" t="s">
        <v>20</v>
      </c>
      <c r="M2255" t="s">
        <v>5966</v>
      </c>
      <c r="N2255" t="s">
        <v>5967</v>
      </c>
      <c r="O2255" t="s">
        <v>5968</v>
      </c>
      <c r="P2255" t="s">
        <v>5899</v>
      </c>
      <c r="Q2255" t="s">
        <v>5969</v>
      </c>
      <c r="R2255">
        <v>11500</v>
      </c>
      <c r="S2255">
        <v>14500</v>
      </c>
      <c r="T2255">
        <v>0.2069</v>
      </c>
      <c r="U2255" t="s">
        <v>5901</v>
      </c>
      <c r="V2255">
        <v>12</v>
      </c>
      <c r="W2255" s="1">
        <v>44903</v>
      </c>
      <c r="X2255" t="s">
        <v>5894</v>
      </c>
      <c r="Y2255">
        <v>217</v>
      </c>
      <c r="Z2255">
        <v>53</v>
      </c>
      <c r="AA2255">
        <v>253</v>
      </c>
      <c r="AB2255">
        <v>61</v>
      </c>
      <c r="AC2255">
        <v>10</v>
      </c>
      <c r="AD2255">
        <v>701500</v>
      </c>
      <c r="AE2255" t="s">
        <v>6025</v>
      </c>
      <c r="AF2255" s="1">
        <v>46203</v>
      </c>
      <c r="AG2255" t="s">
        <v>6301</v>
      </c>
      <c r="AH2255" t="s">
        <v>6035</v>
      </c>
      <c r="AI2255" t="s">
        <v>6028</v>
      </c>
      <c r="AJ2255" t="s">
        <v>6924</v>
      </c>
      <c r="AK2255">
        <v>72500</v>
      </c>
      <c r="AL2255">
        <v>10164.5</v>
      </c>
      <c r="AM2255">
        <v>62335.5</v>
      </c>
      <c r="AN2255">
        <v>57500</v>
      </c>
      <c r="AO2255">
        <v>4835.5</v>
      </c>
      <c r="AP2255">
        <v>7.7600000000000002E-2</v>
      </c>
    </row>
    <row r="2256" spans="1:42" hidden="1" x14ac:dyDescent="0.35">
      <c r="A2256" t="s">
        <v>3170</v>
      </c>
      <c r="B2256" s="1">
        <v>45441</v>
      </c>
      <c r="C2256" t="s">
        <v>2007</v>
      </c>
      <c r="D2256" t="s">
        <v>47</v>
      </c>
      <c r="E2256">
        <v>1</v>
      </c>
      <c r="F2256" t="s">
        <v>30</v>
      </c>
      <c r="G2256" t="s">
        <v>16</v>
      </c>
      <c r="H2256" t="s">
        <v>17</v>
      </c>
      <c r="I2256" t="s">
        <v>26</v>
      </c>
      <c r="J2256" t="s">
        <v>75</v>
      </c>
      <c r="K2256">
        <v>2024</v>
      </c>
      <c r="L2256" t="s">
        <v>35</v>
      </c>
      <c r="M2256" t="s">
        <v>5995</v>
      </c>
      <c r="N2256" t="s">
        <v>5989</v>
      </c>
      <c r="O2256" t="s">
        <v>5996</v>
      </c>
      <c r="P2256" t="s">
        <v>5997</v>
      </c>
      <c r="Q2256" t="s">
        <v>5998</v>
      </c>
      <c r="R2256">
        <v>280</v>
      </c>
      <c r="S2256">
        <v>450</v>
      </c>
      <c r="T2256">
        <v>0.37780000000000002</v>
      </c>
      <c r="U2256" t="s">
        <v>5909</v>
      </c>
      <c r="V2256">
        <v>6</v>
      </c>
      <c r="W2256" s="1">
        <v>45144</v>
      </c>
      <c r="X2256" t="s">
        <v>5894</v>
      </c>
      <c r="Y2256">
        <v>217</v>
      </c>
      <c r="Z2256">
        <v>86</v>
      </c>
      <c r="AA2256">
        <v>212</v>
      </c>
      <c r="AB2256">
        <v>73</v>
      </c>
      <c r="AC2256">
        <v>10</v>
      </c>
      <c r="AD2256">
        <v>20440</v>
      </c>
      <c r="AE2256" t="s">
        <v>6025</v>
      </c>
      <c r="AF2256" s="1">
        <v>46203</v>
      </c>
      <c r="AG2256" t="s">
        <v>6706</v>
      </c>
      <c r="AH2256" t="s">
        <v>6027</v>
      </c>
      <c r="AI2256" t="s">
        <v>6028</v>
      </c>
      <c r="AJ2256" t="s">
        <v>6924</v>
      </c>
      <c r="AK2256">
        <v>450</v>
      </c>
      <c r="AL2256">
        <v>20.97</v>
      </c>
      <c r="AM2256">
        <v>429.03</v>
      </c>
      <c r="AN2256">
        <v>280</v>
      </c>
      <c r="AO2256">
        <v>149.03</v>
      </c>
      <c r="AP2256">
        <v>0.34739999999999999</v>
      </c>
    </row>
    <row r="2257" spans="1:42" hidden="1" x14ac:dyDescent="0.35">
      <c r="A2257" t="s">
        <v>3171</v>
      </c>
      <c r="B2257" s="1">
        <v>45334</v>
      </c>
      <c r="C2257" t="s">
        <v>175</v>
      </c>
      <c r="D2257" t="s">
        <v>173</v>
      </c>
      <c r="E2257">
        <v>1</v>
      </c>
      <c r="F2257" t="s">
        <v>24</v>
      </c>
      <c r="G2257" t="s">
        <v>96</v>
      </c>
      <c r="H2257" t="s">
        <v>25</v>
      </c>
      <c r="I2257" t="s">
        <v>33</v>
      </c>
      <c r="J2257" t="s">
        <v>19</v>
      </c>
      <c r="K2257">
        <v>2024</v>
      </c>
      <c r="L2257" t="s">
        <v>20</v>
      </c>
      <c r="M2257" t="s">
        <v>5904</v>
      </c>
      <c r="N2257" t="s">
        <v>5889</v>
      </c>
      <c r="O2257" t="s">
        <v>5898</v>
      </c>
      <c r="P2257" t="s">
        <v>5899</v>
      </c>
      <c r="Q2257" t="s">
        <v>5905</v>
      </c>
      <c r="R2257">
        <v>12500</v>
      </c>
      <c r="S2257">
        <v>15500</v>
      </c>
      <c r="T2257">
        <v>0.19350000000000001</v>
      </c>
      <c r="U2257" t="s">
        <v>5901</v>
      </c>
      <c r="V2257">
        <v>12</v>
      </c>
      <c r="W2257" s="1">
        <v>45140</v>
      </c>
      <c r="X2257" t="s">
        <v>5894</v>
      </c>
      <c r="Y2257">
        <v>313</v>
      </c>
      <c r="Z2257">
        <v>58</v>
      </c>
      <c r="AA2257">
        <v>294</v>
      </c>
      <c r="AB2257">
        <v>65</v>
      </c>
      <c r="AC2257">
        <v>10</v>
      </c>
      <c r="AD2257">
        <v>812500</v>
      </c>
      <c r="AE2257" t="s">
        <v>6025</v>
      </c>
      <c r="AF2257" s="1">
        <v>46203</v>
      </c>
      <c r="AG2257" t="s">
        <v>6107</v>
      </c>
      <c r="AH2257" t="s">
        <v>6035</v>
      </c>
      <c r="AI2257" t="s">
        <v>6028</v>
      </c>
      <c r="AJ2257" t="s">
        <v>6924</v>
      </c>
      <c r="AK2257">
        <v>15500</v>
      </c>
      <c r="AL2257">
        <v>1181.0999999999999</v>
      </c>
      <c r="AM2257">
        <v>14318.9</v>
      </c>
      <c r="AN2257">
        <v>12500</v>
      </c>
      <c r="AO2257">
        <v>1818.9</v>
      </c>
      <c r="AP2257">
        <v>0.127</v>
      </c>
    </row>
    <row r="2258" spans="1:42" hidden="1" x14ac:dyDescent="0.35">
      <c r="A2258" t="s">
        <v>3172</v>
      </c>
      <c r="B2258" s="1">
        <v>45640</v>
      </c>
      <c r="C2258" t="s">
        <v>880</v>
      </c>
      <c r="D2258" t="s">
        <v>200</v>
      </c>
      <c r="E2258">
        <v>1</v>
      </c>
      <c r="F2258" t="s">
        <v>58</v>
      </c>
      <c r="G2258" t="s">
        <v>31</v>
      </c>
      <c r="H2258" t="s">
        <v>32</v>
      </c>
      <c r="I2258" t="s">
        <v>33</v>
      </c>
      <c r="J2258" t="s">
        <v>155</v>
      </c>
      <c r="K2258">
        <v>2024</v>
      </c>
      <c r="L2258" t="s">
        <v>51</v>
      </c>
      <c r="M2258" t="s">
        <v>5960</v>
      </c>
      <c r="N2258" t="s">
        <v>5949</v>
      </c>
      <c r="O2258" t="s">
        <v>5961</v>
      </c>
      <c r="P2258" t="s">
        <v>5951</v>
      </c>
      <c r="Q2258" t="s">
        <v>5962</v>
      </c>
      <c r="R2258">
        <v>2100</v>
      </c>
      <c r="S2258">
        <v>2800</v>
      </c>
      <c r="T2258">
        <v>0.25</v>
      </c>
      <c r="U2258" t="s">
        <v>5940</v>
      </c>
      <c r="V2258">
        <v>12</v>
      </c>
      <c r="W2258" s="1">
        <v>45378</v>
      </c>
      <c r="X2258" t="s">
        <v>5894</v>
      </c>
      <c r="Y2258">
        <v>198</v>
      </c>
      <c r="Z2258">
        <v>79</v>
      </c>
      <c r="AA2258">
        <v>243</v>
      </c>
      <c r="AB2258">
        <v>87</v>
      </c>
      <c r="AC2258">
        <v>10</v>
      </c>
      <c r="AD2258">
        <v>182700</v>
      </c>
      <c r="AE2258" t="s">
        <v>6025</v>
      </c>
      <c r="AF2258" s="1">
        <v>46203</v>
      </c>
      <c r="AG2258" t="s">
        <v>6474</v>
      </c>
      <c r="AH2258" t="s">
        <v>6035</v>
      </c>
      <c r="AI2258" t="s">
        <v>6028</v>
      </c>
      <c r="AJ2258" t="s">
        <v>6925</v>
      </c>
      <c r="AK2258">
        <v>2800</v>
      </c>
      <c r="AL2258">
        <v>405.72</v>
      </c>
      <c r="AM2258">
        <v>2394.2800000000002</v>
      </c>
      <c r="AN2258">
        <v>2100</v>
      </c>
      <c r="AO2258">
        <v>294.27999999999997</v>
      </c>
      <c r="AP2258">
        <v>0.1229</v>
      </c>
    </row>
    <row r="2259" spans="1:42" hidden="1" x14ac:dyDescent="0.35">
      <c r="A2259" t="s">
        <v>3173</v>
      </c>
      <c r="B2259" s="1">
        <v>45482</v>
      </c>
      <c r="C2259" t="s">
        <v>3067</v>
      </c>
      <c r="D2259" t="s">
        <v>123</v>
      </c>
      <c r="E2259">
        <v>1</v>
      </c>
      <c r="F2259" t="s">
        <v>128</v>
      </c>
      <c r="G2259" t="s">
        <v>16</v>
      </c>
      <c r="H2259" t="s">
        <v>32</v>
      </c>
      <c r="I2259" t="s">
        <v>26</v>
      </c>
      <c r="J2259" t="s">
        <v>97</v>
      </c>
      <c r="K2259">
        <v>2024</v>
      </c>
      <c r="L2259" t="s">
        <v>60</v>
      </c>
      <c r="M2259" t="s">
        <v>5927</v>
      </c>
      <c r="N2259" t="s">
        <v>5913</v>
      </c>
      <c r="O2259" t="s">
        <v>5917</v>
      </c>
      <c r="P2259" t="s">
        <v>5928</v>
      </c>
      <c r="Q2259" t="s">
        <v>5929</v>
      </c>
      <c r="R2259">
        <v>44000</v>
      </c>
      <c r="S2259">
        <v>53000</v>
      </c>
      <c r="T2259">
        <v>0.16980000000000001</v>
      </c>
      <c r="U2259" t="s">
        <v>5920</v>
      </c>
      <c r="V2259">
        <v>12</v>
      </c>
      <c r="W2259" s="1">
        <v>45435</v>
      </c>
      <c r="X2259" t="s">
        <v>5894</v>
      </c>
      <c r="Y2259">
        <v>246</v>
      </c>
      <c r="Z2259">
        <v>92</v>
      </c>
      <c r="AA2259">
        <v>223</v>
      </c>
      <c r="AB2259">
        <v>48</v>
      </c>
      <c r="AC2259">
        <v>10</v>
      </c>
      <c r="AD2259">
        <v>2112000</v>
      </c>
      <c r="AE2259" t="s">
        <v>6025</v>
      </c>
      <c r="AF2259" s="1">
        <v>46203</v>
      </c>
      <c r="AG2259" t="s">
        <v>6846</v>
      </c>
      <c r="AH2259" t="s">
        <v>6035</v>
      </c>
      <c r="AI2259" t="s">
        <v>6028</v>
      </c>
      <c r="AJ2259" t="s">
        <v>6925</v>
      </c>
      <c r="AK2259">
        <v>53000</v>
      </c>
      <c r="AL2259">
        <v>5496.1</v>
      </c>
      <c r="AM2259">
        <v>47503.9</v>
      </c>
      <c r="AN2259">
        <v>44000</v>
      </c>
      <c r="AO2259">
        <v>3503.9</v>
      </c>
      <c r="AP2259">
        <v>7.3800000000000004E-2</v>
      </c>
    </row>
    <row r="2260" spans="1:42" hidden="1" x14ac:dyDescent="0.35">
      <c r="A2260" t="s">
        <v>3174</v>
      </c>
      <c r="B2260" s="1">
        <v>45590</v>
      </c>
      <c r="C2260" t="s">
        <v>2271</v>
      </c>
      <c r="D2260" t="s">
        <v>188</v>
      </c>
      <c r="E2260">
        <v>1</v>
      </c>
      <c r="F2260" t="s">
        <v>48</v>
      </c>
      <c r="G2260" t="s">
        <v>16</v>
      </c>
      <c r="H2260" t="s">
        <v>17</v>
      </c>
      <c r="I2260" t="s">
        <v>33</v>
      </c>
      <c r="J2260" t="s">
        <v>55</v>
      </c>
      <c r="K2260">
        <v>2024</v>
      </c>
      <c r="L2260" t="s">
        <v>51</v>
      </c>
      <c r="M2260" t="s">
        <v>5936</v>
      </c>
      <c r="N2260" t="s">
        <v>5931</v>
      </c>
      <c r="O2260" t="s">
        <v>5937</v>
      </c>
      <c r="P2260" t="s">
        <v>5938</v>
      </c>
      <c r="Q2260" t="s">
        <v>5939</v>
      </c>
      <c r="R2260">
        <v>3400</v>
      </c>
      <c r="S2260">
        <v>4500</v>
      </c>
      <c r="T2260">
        <v>0.24440000000000001</v>
      </c>
      <c r="U2260" t="s">
        <v>5940</v>
      </c>
      <c r="V2260">
        <v>6</v>
      </c>
      <c r="W2260" s="1">
        <v>45061</v>
      </c>
      <c r="X2260" t="s">
        <v>5894</v>
      </c>
      <c r="Y2260">
        <v>200</v>
      </c>
      <c r="Z2260">
        <v>91</v>
      </c>
      <c r="AA2260">
        <v>223</v>
      </c>
      <c r="AB2260">
        <v>18</v>
      </c>
      <c r="AC2260">
        <v>10</v>
      </c>
      <c r="AD2260">
        <v>61200</v>
      </c>
      <c r="AE2260" t="s">
        <v>6025</v>
      </c>
      <c r="AF2260" s="1">
        <v>46203</v>
      </c>
      <c r="AG2260" t="s">
        <v>6771</v>
      </c>
      <c r="AH2260" t="s">
        <v>6035</v>
      </c>
      <c r="AI2260" t="s">
        <v>6028</v>
      </c>
      <c r="AJ2260" t="s">
        <v>6925</v>
      </c>
      <c r="AK2260">
        <v>4500</v>
      </c>
      <c r="AL2260">
        <v>188.55</v>
      </c>
      <c r="AM2260">
        <v>4311.45</v>
      </c>
      <c r="AN2260">
        <v>3400</v>
      </c>
      <c r="AO2260">
        <v>911.45</v>
      </c>
      <c r="AP2260">
        <v>0.2114</v>
      </c>
    </row>
    <row r="2261" spans="1:42" hidden="1" x14ac:dyDescent="0.35">
      <c r="A2261" t="s">
        <v>3175</v>
      </c>
      <c r="B2261" s="1">
        <v>45391</v>
      </c>
      <c r="C2261" t="s">
        <v>3176</v>
      </c>
      <c r="D2261" t="s">
        <v>180</v>
      </c>
      <c r="E2261">
        <v>2</v>
      </c>
      <c r="F2261" t="s">
        <v>58</v>
      </c>
      <c r="G2261" t="s">
        <v>31</v>
      </c>
      <c r="H2261" t="s">
        <v>17</v>
      </c>
      <c r="I2261" t="s">
        <v>26</v>
      </c>
      <c r="J2261" t="s">
        <v>44</v>
      </c>
      <c r="K2261">
        <v>2024</v>
      </c>
      <c r="L2261" t="s">
        <v>35</v>
      </c>
      <c r="M2261" t="s">
        <v>5956</v>
      </c>
      <c r="N2261" t="s">
        <v>5949</v>
      </c>
      <c r="O2261" t="s">
        <v>5957</v>
      </c>
      <c r="P2261" t="s">
        <v>5958</v>
      </c>
      <c r="Q2261" t="s">
        <v>5959</v>
      </c>
      <c r="R2261">
        <v>3100</v>
      </c>
      <c r="S2261">
        <v>4200</v>
      </c>
      <c r="T2261">
        <v>0.26190000000000002</v>
      </c>
      <c r="U2261" t="s">
        <v>5909</v>
      </c>
      <c r="V2261">
        <v>12</v>
      </c>
      <c r="W2261" s="1">
        <v>45029</v>
      </c>
      <c r="X2261" t="s">
        <v>5894</v>
      </c>
      <c r="Y2261">
        <v>165</v>
      </c>
      <c r="Z2261">
        <v>119</v>
      </c>
      <c r="AA2261">
        <v>218</v>
      </c>
      <c r="AB2261">
        <v>22</v>
      </c>
      <c r="AC2261">
        <v>10</v>
      </c>
      <c r="AD2261">
        <v>68200</v>
      </c>
      <c r="AE2261" t="s">
        <v>6025</v>
      </c>
      <c r="AF2261" s="1">
        <v>46203</v>
      </c>
      <c r="AG2261" t="s">
        <v>6862</v>
      </c>
      <c r="AH2261" t="s">
        <v>6035</v>
      </c>
      <c r="AI2261" t="s">
        <v>6028</v>
      </c>
      <c r="AJ2261" t="s">
        <v>6924</v>
      </c>
      <c r="AK2261">
        <v>8400</v>
      </c>
      <c r="AL2261">
        <v>899.64</v>
      </c>
      <c r="AM2261">
        <v>7500.36</v>
      </c>
      <c r="AN2261">
        <v>6200</v>
      </c>
      <c r="AO2261">
        <v>1300.3599999999999</v>
      </c>
      <c r="AP2261">
        <v>0.1734</v>
      </c>
    </row>
    <row r="2262" spans="1:42" hidden="1" x14ac:dyDescent="0.35">
      <c r="A2262" t="s">
        <v>3177</v>
      </c>
      <c r="B2262" s="1">
        <v>45553</v>
      </c>
      <c r="C2262" t="s">
        <v>738</v>
      </c>
      <c r="D2262" t="s">
        <v>23</v>
      </c>
      <c r="E2262">
        <v>2</v>
      </c>
      <c r="F2262" t="s">
        <v>30</v>
      </c>
      <c r="G2262" t="s">
        <v>16</v>
      </c>
      <c r="H2262" t="s">
        <v>17</v>
      </c>
      <c r="I2262" t="s">
        <v>26</v>
      </c>
      <c r="J2262" t="s">
        <v>109</v>
      </c>
      <c r="K2262">
        <v>2024</v>
      </c>
      <c r="L2262" t="s">
        <v>60</v>
      </c>
      <c r="M2262" t="s">
        <v>5921</v>
      </c>
      <c r="N2262" t="s">
        <v>5913</v>
      </c>
      <c r="O2262" t="s">
        <v>5917</v>
      </c>
      <c r="P2262" t="s">
        <v>5922</v>
      </c>
      <c r="Q2262" t="s">
        <v>5923</v>
      </c>
      <c r="R2262">
        <v>57000</v>
      </c>
      <c r="S2262">
        <v>69000</v>
      </c>
      <c r="T2262">
        <v>0.1739</v>
      </c>
      <c r="U2262" t="s">
        <v>5920</v>
      </c>
      <c r="V2262">
        <v>12</v>
      </c>
      <c r="W2262" s="1">
        <v>44862</v>
      </c>
      <c r="X2262" t="s">
        <v>5894</v>
      </c>
      <c r="Y2262">
        <v>244</v>
      </c>
      <c r="Z2262">
        <v>55</v>
      </c>
      <c r="AA2262">
        <v>276</v>
      </c>
      <c r="AB2262">
        <v>9</v>
      </c>
      <c r="AC2262">
        <v>10</v>
      </c>
      <c r="AD2262">
        <v>513000</v>
      </c>
      <c r="AE2262" t="s">
        <v>6025</v>
      </c>
      <c r="AF2262" s="1">
        <v>46203</v>
      </c>
      <c r="AG2262" t="s">
        <v>6294</v>
      </c>
      <c r="AH2262" t="s">
        <v>6027</v>
      </c>
      <c r="AI2262" t="s">
        <v>6028</v>
      </c>
      <c r="AJ2262" t="s">
        <v>6925</v>
      </c>
      <c r="AK2262">
        <v>138000</v>
      </c>
      <c r="AL2262">
        <v>8928.6</v>
      </c>
      <c r="AM2262">
        <v>129071.4</v>
      </c>
      <c r="AN2262">
        <v>114000</v>
      </c>
      <c r="AO2262">
        <v>15071.4</v>
      </c>
      <c r="AP2262">
        <v>0.1168</v>
      </c>
    </row>
    <row r="2263" spans="1:42" hidden="1" x14ac:dyDescent="0.35">
      <c r="A2263" t="s">
        <v>3178</v>
      </c>
      <c r="B2263" s="1">
        <v>45339</v>
      </c>
      <c r="C2263" t="s">
        <v>1388</v>
      </c>
      <c r="D2263" t="s">
        <v>208</v>
      </c>
      <c r="E2263">
        <v>1</v>
      </c>
      <c r="F2263" t="s">
        <v>58</v>
      </c>
      <c r="G2263" t="s">
        <v>16</v>
      </c>
      <c r="H2263" t="s">
        <v>32</v>
      </c>
      <c r="I2263" t="s">
        <v>18</v>
      </c>
      <c r="J2263" t="s">
        <v>19</v>
      </c>
      <c r="K2263">
        <v>2024</v>
      </c>
      <c r="L2263" t="s">
        <v>20</v>
      </c>
      <c r="M2263" t="s">
        <v>5910</v>
      </c>
      <c r="N2263" t="s">
        <v>5889</v>
      </c>
      <c r="O2263" t="s">
        <v>5898</v>
      </c>
      <c r="P2263" t="s">
        <v>5907</v>
      </c>
      <c r="Q2263" t="s">
        <v>5911</v>
      </c>
      <c r="R2263">
        <v>10500</v>
      </c>
      <c r="S2263">
        <v>13000</v>
      </c>
      <c r="T2263">
        <v>0.1923</v>
      </c>
      <c r="U2263" t="s">
        <v>5909</v>
      </c>
      <c r="V2263">
        <v>12</v>
      </c>
      <c r="W2263" s="1">
        <v>45395</v>
      </c>
      <c r="X2263" t="s">
        <v>5894</v>
      </c>
      <c r="Y2263">
        <v>256</v>
      </c>
      <c r="Z2263">
        <v>119</v>
      </c>
      <c r="AA2263">
        <v>288</v>
      </c>
      <c r="AB2263">
        <v>32</v>
      </c>
      <c r="AC2263">
        <v>10</v>
      </c>
      <c r="AD2263">
        <v>336000</v>
      </c>
      <c r="AE2263" t="s">
        <v>6025</v>
      </c>
      <c r="AF2263" s="1">
        <v>46203</v>
      </c>
      <c r="AG2263" t="s">
        <v>6578</v>
      </c>
      <c r="AH2263" t="s">
        <v>6027</v>
      </c>
      <c r="AI2263" t="s">
        <v>6028</v>
      </c>
      <c r="AJ2263" t="s">
        <v>6924</v>
      </c>
      <c r="AK2263">
        <v>13000</v>
      </c>
      <c r="AL2263">
        <v>889.2</v>
      </c>
      <c r="AM2263">
        <v>12110.8</v>
      </c>
      <c r="AN2263">
        <v>10500</v>
      </c>
      <c r="AO2263">
        <v>1610.8</v>
      </c>
      <c r="AP2263">
        <v>0.13300000000000001</v>
      </c>
    </row>
    <row r="2264" spans="1:42" hidden="1" x14ac:dyDescent="0.35">
      <c r="A2264" t="s">
        <v>3179</v>
      </c>
      <c r="B2264" s="1">
        <v>45637</v>
      </c>
      <c r="C2264" t="s">
        <v>2805</v>
      </c>
      <c r="D2264" t="s">
        <v>183</v>
      </c>
      <c r="E2264">
        <v>2</v>
      </c>
      <c r="F2264" t="s">
        <v>30</v>
      </c>
      <c r="G2264" t="s">
        <v>71</v>
      </c>
      <c r="H2264" t="s">
        <v>17</v>
      </c>
      <c r="I2264" t="s">
        <v>18</v>
      </c>
      <c r="J2264" t="s">
        <v>155</v>
      </c>
      <c r="K2264">
        <v>2024</v>
      </c>
      <c r="L2264" t="s">
        <v>51</v>
      </c>
      <c r="M2264" t="s">
        <v>6010</v>
      </c>
      <c r="N2264" t="s">
        <v>5949</v>
      </c>
      <c r="O2264" t="s">
        <v>6011</v>
      </c>
      <c r="P2264" t="s">
        <v>6012</v>
      </c>
      <c r="Q2264" t="s">
        <v>6013</v>
      </c>
      <c r="R2264">
        <v>2700</v>
      </c>
      <c r="S2264">
        <v>3500</v>
      </c>
      <c r="T2264">
        <v>0.2286</v>
      </c>
      <c r="U2264" t="s">
        <v>5920</v>
      </c>
      <c r="V2264">
        <v>12</v>
      </c>
      <c r="W2264" s="1">
        <v>45369</v>
      </c>
      <c r="X2264" t="s">
        <v>5894</v>
      </c>
      <c r="Y2264">
        <v>71</v>
      </c>
      <c r="Z2264">
        <v>95</v>
      </c>
      <c r="AA2264">
        <v>147</v>
      </c>
      <c r="AB2264">
        <v>51</v>
      </c>
      <c r="AC2264">
        <v>10</v>
      </c>
      <c r="AD2264">
        <v>137700</v>
      </c>
      <c r="AE2264" t="s">
        <v>6025</v>
      </c>
      <c r="AF2264" s="1">
        <v>46203</v>
      </c>
      <c r="AG2264" t="s">
        <v>6827</v>
      </c>
      <c r="AH2264" t="s">
        <v>6035</v>
      </c>
      <c r="AI2264" t="s">
        <v>6028</v>
      </c>
      <c r="AJ2264" t="s">
        <v>6925</v>
      </c>
      <c r="AK2264">
        <v>7000</v>
      </c>
      <c r="AL2264">
        <v>631.4</v>
      </c>
      <c r="AM2264">
        <v>6368.6</v>
      </c>
      <c r="AN2264">
        <v>5400</v>
      </c>
      <c r="AO2264">
        <v>968.6</v>
      </c>
      <c r="AP2264">
        <v>0.15210000000000001</v>
      </c>
    </row>
    <row r="2265" spans="1:42" hidden="1" x14ac:dyDescent="0.35">
      <c r="A2265" t="s">
        <v>3180</v>
      </c>
      <c r="B2265" s="1">
        <v>45326</v>
      </c>
      <c r="C2265" t="s">
        <v>2524</v>
      </c>
      <c r="D2265" t="s">
        <v>188</v>
      </c>
      <c r="E2265">
        <v>1</v>
      </c>
      <c r="F2265" t="s">
        <v>48</v>
      </c>
      <c r="G2265" t="s">
        <v>31</v>
      </c>
      <c r="H2265" t="s">
        <v>25</v>
      </c>
      <c r="I2265" t="s">
        <v>18</v>
      </c>
      <c r="J2265" t="s">
        <v>19</v>
      </c>
      <c r="K2265">
        <v>2024</v>
      </c>
      <c r="L2265" t="s">
        <v>20</v>
      </c>
      <c r="M2265" t="s">
        <v>5936</v>
      </c>
      <c r="N2265" t="s">
        <v>5931</v>
      </c>
      <c r="O2265" t="s">
        <v>5937</v>
      </c>
      <c r="P2265" t="s">
        <v>5938</v>
      </c>
      <c r="Q2265" t="s">
        <v>5939</v>
      </c>
      <c r="R2265">
        <v>3400</v>
      </c>
      <c r="S2265">
        <v>4500</v>
      </c>
      <c r="T2265">
        <v>0.24440000000000001</v>
      </c>
      <c r="U2265" t="s">
        <v>5940</v>
      </c>
      <c r="V2265">
        <v>6</v>
      </c>
      <c r="W2265" s="1">
        <v>45061</v>
      </c>
      <c r="X2265" t="s">
        <v>5894</v>
      </c>
      <c r="Y2265">
        <v>200</v>
      </c>
      <c r="Z2265">
        <v>91</v>
      </c>
      <c r="AA2265">
        <v>223</v>
      </c>
      <c r="AB2265">
        <v>18</v>
      </c>
      <c r="AC2265">
        <v>10</v>
      </c>
      <c r="AD2265">
        <v>61200</v>
      </c>
      <c r="AE2265" t="s">
        <v>6025</v>
      </c>
      <c r="AF2265" s="1">
        <v>46203</v>
      </c>
      <c r="AG2265" t="s">
        <v>6798</v>
      </c>
      <c r="AH2265" t="s">
        <v>6027</v>
      </c>
      <c r="AI2265" t="s">
        <v>6028</v>
      </c>
      <c r="AJ2265" t="s">
        <v>6924</v>
      </c>
      <c r="AK2265">
        <v>4500</v>
      </c>
      <c r="AL2265">
        <v>149.4</v>
      </c>
      <c r="AM2265">
        <v>4350.6000000000004</v>
      </c>
      <c r="AN2265">
        <v>3400</v>
      </c>
      <c r="AO2265">
        <v>950.6</v>
      </c>
      <c r="AP2265">
        <v>0.2185</v>
      </c>
    </row>
    <row r="2266" spans="1:42" hidden="1" x14ac:dyDescent="0.35">
      <c r="A2266" t="s">
        <v>3181</v>
      </c>
      <c r="B2266" s="1">
        <v>45387</v>
      </c>
      <c r="C2266" t="s">
        <v>716</v>
      </c>
      <c r="D2266" t="s">
        <v>23</v>
      </c>
      <c r="E2266">
        <v>3</v>
      </c>
      <c r="F2266" t="s">
        <v>58</v>
      </c>
      <c r="G2266" t="s">
        <v>16</v>
      </c>
      <c r="H2266" t="s">
        <v>32</v>
      </c>
      <c r="I2266" t="s">
        <v>26</v>
      </c>
      <c r="J2266" t="s">
        <v>44</v>
      </c>
      <c r="K2266">
        <v>2024</v>
      </c>
      <c r="L2266" t="s">
        <v>35</v>
      </c>
      <c r="M2266" t="s">
        <v>5921</v>
      </c>
      <c r="N2266" t="s">
        <v>5913</v>
      </c>
      <c r="O2266" t="s">
        <v>5917</v>
      </c>
      <c r="P2266" t="s">
        <v>5922</v>
      </c>
      <c r="Q2266" t="s">
        <v>5923</v>
      </c>
      <c r="R2266">
        <v>57000</v>
      </c>
      <c r="S2266">
        <v>69000</v>
      </c>
      <c r="T2266">
        <v>0.1739</v>
      </c>
      <c r="U2266" t="s">
        <v>5920</v>
      </c>
      <c r="V2266">
        <v>12</v>
      </c>
      <c r="W2266" s="1">
        <v>44862</v>
      </c>
      <c r="X2266" t="s">
        <v>5894</v>
      </c>
      <c r="Y2266">
        <v>244</v>
      </c>
      <c r="Z2266">
        <v>55</v>
      </c>
      <c r="AA2266">
        <v>276</v>
      </c>
      <c r="AB2266">
        <v>9</v>
      </c>
      <c r="AC2266">
        <v>10</v>
      </c>
      <c r="AD2266">
        <v>513000</v>
      </c>
      <c r="AE2266" t="s">
        <v>6025</v>
      </c>
      <c r="AF2266" s="1">
        <v>46203</v>
      </c>
      <c r="AG2266" t="s">
        <v>6413</v>
      </c>
      <c r="AH2266" t="s">
        <v>6035</v>
      </c>
      <c r="AI2266" t="s">
        <v>6028</v>
      </c>
      <c r="AJ2266" t="s">
        <v>6924</v>
      </c>
      <c r="AK2266">
        <v>207000</v>
      </c>
      <c r="AL2266">
        <v>1014.3</v>
      </c>
      <c r="AM2266">
        <v>205985.7</v>
      </c>
      <c r="AN2266">
        <v>171000</v>
      </c>
      <c r="AO2266">
        <v>34985.699999999997</v>
      </c>
      <c r="AP2266">
        <v>0.16980000000000001</v>
      </c>
    </row>
    <row r="2267" spans="1:42" hidden="1" x14ac:dyDescent="0.35">
      <c r="A2267" t="s">
        <v>3182</v>
      </c>
      <c r="B2267" s="1">
        <v>45506</v>
      </c>
      <c r="C2267" t="s">
        <v>2452</v>
      </c>
      <c r="D2267" t="s">
        <v>29</v>
      </c>
      <c r="E2267">
        <v>1</v>
      </c>
      <c r="F2267" t="s">
        <v>24</v>
      </c>
      <c r="G2267" t="s">
        <v>71</v>
      </c>
      <c r="H2267" t="s">
        <v>25</v>
      </c>
      <c r="I2267" t="s">
        <v>33</v>
      </c>
      <c r="J2267" t="s">
        <v>59</v>
      </c>
      <c r="K2267">
        <v>2024</v>
      </c>
      <c r="L2267" t="s">
        <v>60</v>
      </c>
      <c r="M2267" t="s">
        <v>5985</v>
      </c>
      <c r="N2267" t="s">
        <v>5974</v>
      </c>
      <c r="O2267" t="s">
        <v>5986</v>
      </c>
      <c r="P2267" t="s">
        <v>5979</v>
      </c>
      <c r="Q2267" t="s">
        <v>5987</v>
      </c>
      <c r="R2267">
        <v>500</v>
      </c>
      <c r="S2267">
        <v>750</v>
      </c>
      <c r="T2267">
        <v>0.33329999999999999</v>
      </c>
      <c r="U2267" t="s">
        <v>5920</v>
      </c>
      <c r="V2267">
        <v>24</v>
      </c>
      <c r="W2267" s="1">
        <v>45007</v>
      </c>
      <c r="X2267" t="s">
        <v>5894</v>
      </c>
      <c r="Y2267">
        <v>294</v>
      </c>
      <c r="Z2267">
        <v>81</v>
      </c>
      <c r="AA2267">
        <v>264</v>
      </c>
      <c r="AB2267">
        <v>82</v>
      </c>
      <c r="AC2267">
        <v>10</v>
      </c>
      <c r="AD2267">
        <v>41000</v>
      </c>
      <c r="AE2267" t="s">
        <v>6025</v>
      </c>
      <c r="AF2267" s="1">
        <v>46203</v>
      </c>
      <c r="AG2267" t="s">
        <v>6801</v>
      </c>
      <c r="AH2267" t="s">
        <v>6027</v>
      </c>
      <c r="AI2267" t="s">
        <v>6028</v>
      </c>
      <c r="AJ2267" t="s">
        <v>6925</v>
      </c>
      <c r="AK2267">
        <v>750</v>
      </c>
      <c r="AL2267">
        <v>64.05</v>
      </c>
      <c r="AM2267">
        <v>685.95</v>
      </c>
      <c r="AN2267">
        <v>500</v>
      </c>
      <c r="AO2267">
        <v>185.95</v>
      </c>
      <c r="AP2267">
        <v>0.27110000000000001</v>
      </c>
    </row>
    <row r="2268" spans="1:42" hidden="1" x14ac:dyDescent="0.35">
      <c r="A2268" t="s">
        <v>3183</v>
      </c>
      <c r="B2268" s="1">
        <v>45533</v>
      </c>
      <c r="C2268" t="s">
        <v>2608</v>
      </c>
      <c r="D2268" t="s">
        <v>100</v>
      </c>
      <c r="E2268">
        <v>2</v>
      </c>
      <c r="F2268" t="s">
        <v>48</v>
      </c>
      <c r="G2268" t="s">
        <v>31</v>
      </c>
      <c r="H2268" t="s">
        <v>32</v>
      </c>
      <c r="I2268" t="s">
        <v>18</v>
      </c>
      <c r="J2268" t="s">
        <v>59</v>
      </c>
      <c r="K2268">
        <v>2024</v>
      </c>
      <c r="L2268" t="s">
        <v>60</v>
      </c>
      <c r="M2268" t="s">
        <v>5941</v>
      </c>
      <c r="N2268" t="s">
        <v>5931</v>
      </c>
      <c r="O2268" t="s">
        <v>5942</v>
      </c>
      <c r="P2268" t="s">
        <v>5938</v>
      </c>
      <c r="Q2268" t="s">
        <v>5943</v>
      </c>
      <c r="R2268">
        <v>9800</v>
      </c>
      <c r="S2268">
        <v>12500</v>
      </c>
      <c r="T2268">
        <v>0.216</v>
      </c>
      <c r="U2268" t="s">
        <v>5940</v>
      </c>
      <c r="V2268">
        <v>6</v>
      </c>
      <c r="W2268" s="1">
        <v>45383</v>
      </c>
      <c r="X2268" t="s">
        <v>5894</v>
      </c>
      <c r="Y2268">
        <v>102</v>
      </c>
      <c r="Z2268">
        <v>94</v>
      </c>
      <c r="AA2268">
        <v>142</v>
      </c>
      <c r="AB2268">
        <v>76</v>
      </c>
      <c r="AC2268">
        <v>10</v>
      </c>
      <c r="AD2268">
        <v>744800</v>
      </c>
      <c r="AE2268" t="s">
        <v>6025</v>
      </c>
      <c r="AF2268" s="1">
        <v>46203</v>
      </c>
      <c r="AG2268" t="s">
        <v>6826</v>
      </c>
      <c r="AH2268" t="s">
        <v>6027</v>
      </c>
      <c r="AI2268" t="s">
        <v>6028</v>
      </c>
      <c r="AJ2268" t="s">
        <v>6925</v>
      </c>
      <c r="AK2268">
        <v>25000</v>
      </c>
      <c r="AL2268">
        <v>3555</v>
      </c>
      <c r="AM2268">
        <v>21445</v>
      </c>
      <c r="AN2268">
        <v>19600</v>
      </c>
      <c r="AO2268">
        <v>1845</v>
      </c>
      <c r="AP2268">
        <v>8.5999999999999993E-2</v>
      </c>
    </row>
    <row r="2269" spans="1:42" hidden="1" x14ac:dyDescent="0.35">
      <c r="A2269" t="s">
        <v>3184</v>
      </c>
      <c r="B2269" s="1">
        <v>45492</v>
      </c>
      <c r="C2269" t="s">
        <v>681</v>
      </c>
      <c r="D2269" t="s">
        <v>23</v>
      </c>
      <c r="E2269">
        <v>2</v>
      </c>
      <c r="F2269" t="s">
        <v>48</v>
      </c>
      <c r="G2269" t="s">
        <v>71</v>
      </c>
      <c r="H2269" t="s">
        <v>25</v>
      </c>
      <c r="I2269" t="s">
        <v>33</v>
      </c>
      <c r="J2269" t="s">
        <v>97</v>
      </c>
      <c r="K2269">
        <v>2024</v>
      </c>
      <c r="L2269" t="s">
        <v>60</v>
      </c>
      <c r="M2269" t="s">
        <v>5921</v>
      </c>
      <c r="N2269" t="s">
        <v>5913</v>
      </c>
      <c r="O2269" t="s">
        <v>5917</v>
      </c>
      <c r="P2269" t="s">
        <v>5922</v>
      </c>
      <c r="Q2269" t="s">
        <v>5923</v>
      </c>
      <c r="R2269">
        <v>57000</v>
      </c>
      <c r="S2269">
        <v>69000</v>
      </c>
      <c r="T2269">
        <v>0.1739</v>
      </c>
      <c r="U2269" t="s">
        <v>5920</v>
      </c>
      <c r="V2269">
        <v>12</v>
      </c>
      <c r="W2269" s="1">
        <v>44862</v>
      </c>
      <c r="X2269" t="s">
        <v>5894</v>
      </c>
      <c r="Y2269">
        <v>244</v>
      </c>
      <c r="Z2269">
        <v>55</v>
      </c>
      <c r="AA2269">
        <v>276</v>
      </c>
      <c r="AB2269">
        <v>9</v>
      </c>
      <c r="AC2269">
        <v>10</v>
      </c>
      <c r="AD2269">
        <v>513000</v>
      </c>
      <c r="AE2269" t="s">
        <v>6025</v>
      </c>
      <c r="AF2269" s="1">
        <v>46203</v>
      </c>
      <c r="AG2269" t="s">
        <v>6397</v>
      </c>
      <c r="AH2269" t="s">
        <v>6035</v>
      </c>
      <c r="AI2269" t="s">
        <v>6028</v>
      </c>
      <c r="AJ2269" t="s">
        <v>6925</v>
      </c>
      <c r="AK2269">
        <v>138000</v>
      </c>
      <c r="AL2269">
        <v>9384</v>
      </c>
      <c r="AM2269">
        <v>128616</v>
      </c>
      <c r="AN2269">
        <v>114000</v>
      </c>
      <c r="AO2269">
        <v>14616</v>
      </c>
      <c r="AP2269">
        <v>0.11360000000000001</v>
      </c>
    </row>
    <row r="2270" spans="1:42" hidden="1" x14ac:dyDescent="0.35">
      <c r="A2270" t="s">
        <v>3185</v>
      </c>
      <c r="B2270" s="1">
        <v>45461</v>
      </c>
      <c r="C2270" t="s">
        <v>2082</v>
      </c>
      <c r="D2270" t="s">
        <v>137</v>
      </c>
      <c r="E2270">
        <v>1</v>
      </c>
      <c r="F2270" t="s">
        <v>58</v>
      </c>
      <c r="G2270" t="s">
        <v>71</v>
      </c>
      <c r="H2270" t="s">
        <v>25</v>
      </c>
      <c r="I2270" t="s">
        <v>43</v>
      </c>
      <c r="J2270" t="s">
        <v>34</v>
      </c>
      <c r="K2270">
        <v>2024</v>
      </c>
      <c r="L2270" t="s">
        <v>35</v>
      </c>
      <c r="M2270" t="s">
        <v>5930</v>
      </c>
      <c r="N2270" t="s">
        <v>5931</v>
      </c>
      <c r="O2270" t="s">
        <v>5932</v>
      </c>
      <c r="P2270" t="s">
        <v>5891</v>
      </c>
      <c r="Q2270" t="s">
        <v>5933</v>
      </c>
      <c r="R2270">
        <v>14800</v>
      </c>
      <c r="S2270">
        <v>18500</v>
      </c>
      <c r="T2270">
        <v>0.2</v>
      </c>
      <c r="U2270" t="s">
        <v>5893</v>
      </c>
      <c r="V2270">
        <v>12</v>
      </c>
      <c r="W2270" s="1">
        <v>45474</v>
      </c>
      <c r="X2270" t="s">
        <v>5894</v>
      </c>
      <c r="Y2270">
        <v>213</v>
      </c>
      <c r="Z2270">
        <v>93</v>
      </c>
      <c r="AA2270">
        <v>278</v>
      </c>
      <c r="AB2270">
        <v>42</v>
      </c>
      <c r="AC2270">
        <v>10</v>
      </c>
      <c r="AD2270">
        <v>621600</v>
      </c>
      <c r="AE2270" t="s">
        <v>6025</v>
      </c>
      <c r="AF2270" s="1">
        <v>46203</v>
      </c>
      <c r="AG2270" t="s">
        <v>6720</v>
      </c>
      <c r="AH2270" t="s">
        <v>6027</v>
      </c>
      <c r="AI2270" t="s">
        <v>6028</v>
      </c>
      <c r="AJ2270" t="s">
        <v>6924</v>
      </c>
      <c r="AK2270">
        <v>18500</v>
      </c>
      <c r="AL2270">
        <v>603.1</v>
      </c>
      <c r="AM2270">
        <v>17896.900000000001</v>
      </c>
      <c r="AN2270">
        <v>14800</v>
      </c>
      <c r="AO2270">
        <v>3096.9</v>
      </c>
      <c r="AP2270">
        <v>0.17299999999999999</v>
      </c>
    </row>
    <row r="2271" spans="1:42" hidden="1" x14ac:dyDescent="0.35">
      <c r="A2271" t="s">
        <v>3186</v>
      </c>
      <c r="B2271" s="1">
        <v>45559</v>
      </c>
      <c r="C2271" t="s">
        <v>3187</v>
      </c>
      <c r="D2271" t="s">
        <v>137</v>
      </c>
      <c r="E2271">
        <v>1</v>
      </c>
      <c r="F2271" t="s">
        <v>58</v>
      </c>
      <c r="G2271" t="s">
        <v>16</v>
      </c>
      <c r="H2271" t="s">
        <v>25</v>
      </c>
      <c r="I2271" t="s">
        <v>18</v>
      </c>
      <c r="J2271" t="s">
        <v>109</v>
      </c>
      <c r="K2271">
        <v>2024</v>
      </c>
      <c r="L2271" t="s">
        <v>60</v>
      </c>
      <c r="M2271" t="s">
        <v>5930</v>
      </c>
      <c r="N2271" t="s">
        <v>5931</v>
      </c>
      <c r="O2271" t="s">
        <v>5932</v>
      </c>
      <c r="P2271" t="s">
        <v>5891</v>
      </c>
      <c r="Q2271" t="s">
        <v>5933</v>
      </c>
      <c r="R2271">
        <v>14800</v>
      </c>
      <c r="S2271">
        <v>18500</v>
      </c>
      <c r="T2271">
        <v>0.2</v>
      </c>
      <c r="U2271" t="s">
        <v>5893</v>
      </c>
      <c r="V2271">
        <v>12</v>
      </c>
      <c r="W2271" s="1">
        <v>45474</v>
      </c>
      <c r="X2271" t="s">
        <v>5894</v>
      </c>
      <c r="Y2271">
        <v>213</v>
      </c>
      <c r="Z2271">
        <v>93</v>
      </c>
      <c r="AA2271">
        <v>278</v>
      </c>
      <c r="AB2271">
        <v>42</v>
      </c>
      <c r="AC2271">
        <v>10</v>
      </c>
      <c r="AD2271">
        <v>621600</v>
      </c>
      <c r="AE2271" t="s">
        <v>6025</v>
      </c>
      <c r="AF2271" s="1">
        <v>46203</v>
      </c>
      <c r="AG2271" t="s">
        <v>6863</v>
      </c>
      <c r="AH2271" t="s">
        <v>6027</v>
      </c>
      <c r="AI2271" t="s">
        <v>6028</v>
      </c>
      <c r="AJ2271" t="s">
        <v>6925</v>
      </c>
      <c r="AK2271">
        <v>18500</v>
      </c>
      <c r="AL2271">
        <v>1888.85</v>
      </c>
      <c r="AM2271">
        <v>16611.150000000001</v>
      </c>
      <c r="AN2271">
        <v>14800</v>
      </c>
      <c r="AO2271">
        <v>1811.15</v>
      </c>
      <c r="AP2271">
        <v>0.109</v>
      </c>
    </row>
    <row r="2272" spans="1:42" hidden="1" x14ac:dyDescent="0.35">
      <c r="A2272" t="s">
        <v>3188</v>
      </c>
      <c r="B2272" s="1">
        <v>45397</v>
      </c>
      <c r="C2272" t="s">
        <v>2921</v>
      </c>
      <c r="D2272" t="s">
        <v>74</v>
      </c>
      <c r="E2272">
        <v>1</v>
      </c>
      <c r="F2272" t="s">
        <v>24</v>
      </c>
      <c r="G2272" t="s">
        <v>96</v>
      </c>
      <c r="H2272" t="s">
        <v>32</v>
      </c>
      <c r="I2272" t="s">
        <v>43</v>
      </c>
      <c r="J2272" t="s">
        <v>44</v>
      </c>
      <c r="K2272">
        <v>2024</v>
      </c>
      <c r="L2272" t="s">
        <v>35</v>
      </c>
      <c r="M2272" t="s">
        <v>5963</v>
      </c>
      <c r="N2272" t="s">
        <v>5949</v>
      </c>
      <c r="O2272" t="s">
        <v>5964</v>
      </c>
      <c r="P2272" t="s">
        <v>5951</v>
      </c>
      <c r="Q2272" t="s">
        <v>5965</v>
      </c>
      <c r="R2272">
        <v>5700</v>
      </c>
      <c r="S2272">
        <v>7500</v>
      </c>
      <c r="T2272">
        <v>0.24</v>
      </c>
      <c r="U2272" t="s">
        <v>5940</v>
      </c>
      <c r="V2272">
        <v>12</v>
      </c>
      <c r="W2272" s="1">
        <v>44865</v>
      </c>
      <c r="X2272" t="s">
        <v>5894</v>
      </c>
      <c r="Y2272">
        <v>145</v>
      </c>
      <c r="Z2272">
        <v>60</v>
      </c>
      <c r="AA2272">
        <v>189</v>
      </c>
      <c r="AB2272">
        <v>10</v>
      </c>
      <c r="AC2272">
        <v>10</v>
      </c>
      <c r="AD2272">
        <v>57000</v>
      </c>
      <c r="AE2272" t="s">
        <v>6025</v>
      </c>
      <c r="AF2272" s="1">
        <v>46203</v>
      </c>
      <c r="AG2272" t="s">
        <v>6836</v>
      </c>
      <c r="AH2272" t="s">
        <v>6035</v>
      </c>
      <c r="AI2272" t="s">
        <v>6028</v>
      </c>
      <c r="AJ2272" t="s">
        <v>6924</v>
      </c>
      <c r="AK2272">
        <v>7500</v>
      </c>
      <c r="AL2272">
        <v>62.25</v>
      </c>
      <c r="AM2272">
        <v>7437.75</v>
      </c>
      <c r="AN2272">
        <v>5700</v>
      </c>
      <c r="AO2272">
        <v>1737.75</v>
      </c>
      <c r="AP2272">
        <v>0.2336</v>
      </c>
    </row>
    <row r="2273" spans="1:42" hidden="1" x14ac:dyDescent="0.35">
      <c r="A2273" t="s">
        <v>3189</v>
      </c>
      <c r="B2273" s="1">
        <v>45326</v>
      </c>
      <c r="C2273" t="s">
        <v>1963</v>
      </c>
      <c r="D2273" t="s">
        <v>92</v>
      </c>
      <c r="E2273">
        <v>1</v>
      </c>
      <c r="F2273" t="s">
        <v>30</v>
      </c>
      <c r="G2273" t="s">
        <v>16</v>
      </c>
      <c r="H2273" t="s">
        <v>25</v>
      </c>
      <c r="I2273" t="s">
        <v>43</v>
      </c>
      <c r="J2273" t="s">
        <v>19</v>
      </c>
      <c r="K2273">
        <v>2024</v>
      </c>
      <c r="L2273" t="s">
        <v>20</v>
      </c>
      <c r="M2273" t="s">
        <v>5973</v>
      </c>
      <c r="N2273" t="s">
        <v>5974</v>
      </c>
      <c r="O2273" t="s">
        <v>5975</v>
      </c>
      <c r="P2273" t="s">
        <v>5899</v>
      </c>
      <c r="Q2273" t="s">
        <v>5976</v>
      </c>
      <c r="R2273">
        <v>7600</v>
      </c>
      <c r="S2273">
        <v>9800</v>
      </c>
      <c r="T2273">
        <v>0.22450000000000001</v>
      </c>
      <c r="U2273" t="s">
        <v>5901</v>
      </c>
      <c r="V2273">
        <v>36</v>
      </c>
      <c r="W2273" s="1">
        <v>45281</v>
      </c>
      <c r="X2273" t="s">
        <v>5894</v>
      </c>
      <c r="Y2273">
        <v>214</v>
      </c>
      <c r="Z2273">
        <v>101</v>
      </c>
      <c r="AA2273">
        <v>188</v>
      </c>
      <c r="AB2273">
        <v>51</v>
      </c>
      <c r="AC2273">
        <v>10</v>
      </c>
      <c r="AD2273">
        <v>387600</v>
      </c>
      <c r="AE2273" t="s">
        <v>6025</v>
      </c>
      <c r="AF2273" s="1">
        <v>46203</v>
      </c>
      <c r="AG2273" t="s">
        <v>6694</v>
      </c>
      <c r="AH2273" t="s">
        <v>6027</v>
      </c>
      <c r="AI2273" t="s">
        <v>6028</v>
      </c>
      <c r="AJ2273" t="s">
        <v>6924</v>
      </c>
      <c r="AK2273">
        <v>9800</v>
      </c>
      <c r="AL2273">
        <v>276.36</v>
      </c>
      <c r="AM2273">
        <v>9523.64</v>
      </c>
      <c r="AN2273">
        <v>7600</v>
      </c>
      <c r="AO2273">
        <v>1923.64</v>
      </c>
      <c r="AP2273">
        <v>0.20200000000000001</v>
      </c>
    </row>
    <row r="2274" spans="1:42" hidden="1" x14ac:dyDescent="0.35">
      <c r="A2274" t="s">
        <v>3190</v>
      </c>
      <c r="B2274" s="1">
        <v>45350</v>
      </c>
      <c r="C2274" t="s">
        <v>301</v>
      </c>
      <c r="D2274" t="s">
        <v>115</v>
      </c>
      <c r="E2274">
        <v>1</v>
      </c>
      <c r="F2274" t="s">
        <v>30</v>
      </c>
      <c r="G2274" t="s">
        <v>31</v>
      </c>
      <c r="H2274" t="s">
        <v>32</v>
      </c>
      <c r="I2274" t="s">
        <v>43</v>
      </c>
      <c r="J2274" t="s">
        <v>19</v>
      </c>
      <c r="K2274">
        <v>2024</v>
      </c>
      <c r="L2274" t="s">
        <v>20</v>
      </c>
      <c r="M2274" t="s">
        <v>5988</v>
      </c>
      <c r="N2274" t="s">
        <v>5989</v>
      </c>
      <c r="O2274" t="s">
        <v>5990</v>
      </c>
      <c r="P2274" t="s">
        <v>5907</v>
      </c>
      <c r="Q2274" t="s">
        <v>5991</v>
      </c>
      <c r="R2274">
        <v>1600</v>
      </c>
      <c r="S2274">
        <v>2200</v>
      </c>
      <c r="T2274">
        <v>0.2727</v>
      </c>
      <c r="U2274" t="s">
        <v>5909</v>
      </c>
      <c r="V2274">
        <v>6</v>
      </c>
      <c r="W2274" s="1">
        <v>45040</v>
      </c>
      <c r="X2274" t="s">
        <v>5894</v>
      </c>
      <c r="Y2274">
        <v>84</v>
      </c>
      <c r="Z2274">
        <v>117</v>
      </c>
      <c r="AA2274">
        <v>174</v>
      </c>
      <c r="AB2274">
        <v>47</v>
      </c>
      <c r="AC2274">
        <v>10</v>
      </c>
      <c r="AD2274">
        <v>75200</v>
      </c>
      <c r="AE2274" t="s">
        <v>6025</v>
      </c>
      <c r="AF2274" s="1">
        <v>46203</v>
      </c>
      <c r="AG2274" t="s">
        <v>6190</v>
      </c>
      <c r="AH2274" t="s">
        <v>6027</v>
      </c>
      <c r="AI2274" t="s">
        <v>6028</v>
      </c>
      <c r="AJ2274" t="s">
        <v>6924</v>
      </c>
      <c r="AK2274">
        <v>2200</v>
      </c>
      <c r="AL2274">
        <v>88</v>
      </c>
      <c r="AM2274">
        <v>2112</v>
      </c>
      <c r="AN2274">
        <v>1600</v>
      </c>
      <c r="AO2274">
        <v>512</v>
      </c>
      <c r="AP2274">
        <v>0.2424</v>
      </c>
    </row>
    <row r="2275" spans="1:42" x14ac:dyDescent="0.35">
      <c r="A2275" t="s">
        <v>3191</v>
      </c>
      <c r="B2275" s="1">
        <v>45456</v>
      </c>
      <c r="C2275" t="s">
        <v>3192</v>
      </c>
      <c r="D2275" t="s">
        <v>42</v>
      </c>
      <c r="E2275">
        <v>3</v>
      </c>
      <c r="F2275" t="s">
        <v>30</v>
      </c>
      <c r="G2275" t="s">
        <v>16</v>
      </c>
      <c r="H2275" t="s">
        <v>32</v>
      </c>
      <c r="I2275" t="s">
        <v>43</v>
      </c>
      <c r="J2275" t="s">
        <v>34</v>
      </c>
      <c r="K2275">
        <v>2024</v>
      </c>
      <c r="L2275" t="s">
        <v>35</v>
      </c>
      <c r="M2275" t="s">
        <v>5897</v>
      </c>
      <c r="N2275" t="s">
        <v>5889</v>
      </c>
      <c r="O2275" t="s">
        <v>5898</v>
      </c>
      <c r="P2275" t="s">
        <v>5899</v>
      </c>
      <c r="Q2275" t="s">
        <v>5900</v>
      </c>
      <c r="R2275">
        <v>31000</v>
      </c>
      <c r="S2275">
        <v>38000</v>
      </c>
      <c r="T2275">
        <v>0.1842</v>
      </c>
      <c r="U2275" t="s">
        <v>5901</v>
      </c>
      <c r="V2275">
        <v>12</v>
      </c>
      <c r="W2275" s="1">
        <v>45246</v>
      </c>
      <c r="X2275" t="s">
        <v>5894</v>
      </c>
      <c r="Y2275">
        <v>278</v>
      </c>
      <c r="Z2275">
        <v>80</v>
      </c>
      <c r="AA2275">
        <v>346</v>
      </c>
      <c r="AB2275">
        <v>0</v>
      </c>
      <c r="AC2275">
        <v>10</v>
      </c>
      <c r="AD2275">
        <v>0</v>
      </c>
      <c r="AE2275" t="s">
        <v>6029</v>
      </c>
      <c r="AF2275" s="1">
        <v>46203</v>
      </c>
      <c r="AG2275" t="s">
        <v>6864</v>
      </c>
      <c r="AH2275" t="s">
        <v>6035</v>
      </c>
      <c r="AI2275" t="s">
        <v>6028</v>
      </c>
      <c r="AJ2275" t="s">
        <v>6924</v>
      </c>
      <c r="AK2275">
        <v>114000</v>
      </c>
      <c r="AL2275">
        <v>13509</v>
      </c>
      <c r="AM2275">
        <v>100491</v>
      </c>
      <c r="AN2275">
        <v>93000</v>
      </c>
      <c r="AO2275">
        <v>7491</v>
      </c>
      <c r="AP2275">
        <v>7.4499999999999997E-2</v>
      </c>
    </row>
    <row r="2276" spans="1:42" hidden="1" x14ac:dyDescent="0.35">
      <c r="A2276" t="s">
        <v>3193</v>
      </c>
      <c r="B2276" s="1">
        <v>45363</v>
      </c>
      <c r="C2276" t="s">
        <v>1031</v>
      </c>
      <c r="D2276" t="s">
        <v>108</v>
      </c>
      <c r="E2276">
        <v>2</v>
      </c>
      <c r="F2276" t="s">
        <v>66</v>
      </c>
      <c r="G2276" t="s">
        <v>16</v>
      </c>
      <c r="H2276" t="s">
        <v>25</v>
      </c>
      <c r="I2276" t="s">
        <v>33</v>
      </c>
      <c r="J2276" t="s">
        <v>39</v>
      </c>
      <c r="K2276">
        <v>2024</v>
      </c>
      <c r="L2276" t="s">
        <v>20</v>
      </c>
      <c r="M2276" t="s">
        <v>5977</v>
      </c>
      <c r="N2276" t="s">
        <v>5974</v>
      </c>
      <c r="O2276" t="s">
        <v>5978</v>
      </c>
      <c r="P2276" t="s">
        <v>5979</v>
      </c>
      <c r="Q2276" t="s">
        <v>5980</v>
      </c>
      <c r="R2276">
        <v>3000</v>
      </c>
      <c r="S2276">
        <v>3900</v>
      </c>
      <c r="T2276">
        <v>0.23080000000000001</v>
      </c>
      <c r="U2276" t="s">
        <v>5920</v>
      </c>
      <c r="V2276">
        <v>36</v>
      </c>
      <c r="W2276" s="1">
        <v>44816</v>
      </c>
      <c r="X2276" t="s">
        <v>5894</v>
      </c>
      <c r="Y2276">
        <v>237</v>
      </c>
      <c r="Z2276">
        <v>110</v>
      </c>
      <c r="AA2276">
        <v>240</v>
      </c>
      <c r="AB2276">
        <v>48</v>
      </c>
      <c r="AC2276">
        <v>10</v>
      </c>
      <c r="AD2276">
        <v>144000</v>
      </c>
      <c r="AE2276" t="s">
        <v>6025</v>
      </c>
      <c r="AF2276" s="1">
        <v>46203</v>
      </c>
      <c r="AG2276" t="s">
        <v>6396</v>
      </c>
      <c r="AH2276" t="s">
        <v>6027</v>
      </c>
      <c r="AI2276" t="s">
        <v>6028</v>
      </c>
      <c r="AJ2276" t="s">
        <v>6924</v>
      </c>
      <c r="AK2276">
        <v>7800</v>
      </c>
      <c r="AL2276">
        <v>550.67999999999995</v>
      </c>
      <c r="AM2276">
        <v>7249.32</v>
      </c>
      <c r="AN2276">
        <v>6000</v>
      </c>
      <c r="AO2276">
        <v>1249.32</v>
      </c>
      <c r="AP2276">
        <v>0.17230000000000001</v>
      </c>
    </row>
    <row r="2277" spans="1:42" hidden="1" x14ac:dyDescent="0.35">
      <c r="A2277" t="s">
        <v>3194</v>
      </c>
      <c r="B2277" s="1">
        <v>45516</v>
      </c>
      <c r="C2277" t="s">
        <v>2363</v>
      </c>
      <c r="D2277" t="s">
        <v>47</v>
      </c>
      <c r="E2277">
        <v>5</v>
      </c>
      <c r="F2277" t="s">
        <v>48</v>
      </c>
      <c r="G2277" t="s">
        <v>31</v>
      </c>
      <c r="H2277" t="s">
        <v>25</v>
      </c>
      <c r="I2277" t="s">
        <v>26</v>
      </c>
      <c r="J2277" t="s">
        <v>59</v>
      </c>
      <c r="K2277">
        <v>2024</v>
      </c>
      <c r="L2277" t="s">
        <v>60</v>
      </c>
      <c r="M2277" t="s">
        <v>5995</v>
      </c>
      <c r="N2277" t="s">
        <v>5989</v>
      </c>
      <c r="O2277" t="s">
        <v>5996</v>
      </c>
      <c r="P2277" t="s">
        <v>5997</v>
      </c>
      <c r="Q2277" t="s">
        <v>5998</v>
      </c>
      <c r="R2277">
        <v>280</v>
      </c>
      <c r="S2277">
        <v>450</v>
      </c>
      <c r="T2277">
        <v>0.37780000000000002</v>
      </c>
      <c r="U2277" t="s">
        <v>5909</v>
      </c>
      <c r="V2277">
        <v>6</v>
      </c>
      <c r="W2277" s="1">
        <v>45144</v>
      </c>
      <c r="X2277" t="s">
        <v>5894</v>
      </c>
      <c r="Y2277">
        <v>217</v>
      </c>
      <c r="Z2277">
        <v>86</v>
      </c>
      <c r="AA2277">
        <v>212</v>
      </c>
      <c r="AB2277">
        <v>73</v>
      </c>
      <c r="AC2277">
        <v>10</v>
      </c>
      <c r="AD2277">
        <v>20440</v>
      </c>
      <c r="AE2277" t="s">
        <v>6025</v>
      </c>
      <c r="AF2277" s="1">
        <v>46203</v>
      </c>
      <c r="AG2277" t="s">
        <v>6790</v>
      </c>
      <c r="AH2277" t="s">
        <v>6035</v>
      </c>
      <c r="AI2277" t="s">
        <v>6028</v>
      </c>
      <c r="AJ2277" t="s">
        <v>6925</v>
      </c>
      <c r="AK2277">
        <v>2250</v>
      </c>
      <c r="AL2277">
        <v>91.35</v>
      </c>
      <c r="AM2277">
        <v>2158.65</v>
      </c>
      <c r="AN2277">
        <v>1400</v>
      </c>
      <c r="AO2277">
        <v>758.65</v>
      </c>
      <c r="AP2277">
        <v>0.35139999999999999</v>
      </c>
    </row>
    <row r="2278" spans="1:42" hidden="1" x14ac:dyDescent="0.35">
      <c r="A2278" t="s">
        <v>3195</v>
      </c>
      <c r="B2278" s="1">
        <v>45535</v>
      </c>
      <c r="C2278" t="s">
        <v>37</v>
      </c>
      <c r="D2278" t="s">
        <v>105</v>
      </c>
      <c r="E2278">
        <v>1</v>
      </c>
      <c r="F2278" t="s">
        <v>58</v>
      </c>
      <c r="G2278" t="s">
        <v>16</v>
      </c>
      <c r="H2278" t="s">
        <v>17</v>
      </c>
      <c r="I2278" t="s">
        <v>26</v>
      </c>
      <c r="J2278" t="s">
        <v>59</v>
      </c>
      <c r="K2278">
        <v>2024</v>
      </c>
      <c r="L2278" t="s">
        <v>60</v>
      </c>
      <c r="M2278" t="s">
        <v>5916</v>
      </c>
      <c r="N2278" t="s">
        <v>5913</v>
      </c>
      <c r="O2278" t="s">
        <v>5917</v>
      </c>
      <c r="P2278" t="s">
        <v>5918</v>
      </c>
      <c r="Q2278" t="s">
        <v>5919</v>
      </c>
      <c r="R2278">
        <v>63000</v>
      </c>
      <c r="S2278">
        <v>76000</v>
      </c>
      <c r="T2278">
        <v>0.1711</v>
      </c>
      <c r="U2278" t="s">
        <v>5920</v>
      </c>
      <c r="V2278">
        <v>12</v>
      </c>
      <c r="W2278" s="1">
        <v>44617</v>
      </c>
      <c r="X2278" t="s">
        <v>5894</v>
      </c>
      <c r="Y2278">
        <v>252</v>
      </c>
      <c r="Z2278">
        <v>75</v>
      </c>
      <c r="AA2278">
        <v>289</v>
      </c>
      <c r="AB2278">
        <v>48</v>
      </c>
      <c r="AC2278">
        <v>10</v>
      </c>
      <c r="AD2278">
        <v>3024000</v>
      </c>
      <c r="AE2278" t="s">
        <v>6025</v>
      </c>
      <c r="AF2278" s="1">
        <v>46203</v>
      </c>
      <c r="AG2278" t="s">
        <v>6064</v>
      </c>
      <c r="AH2278" t="s">
        <v>6035</v>
      </c>
      <c r="AI2278" t="s">
        <v>6028</v>
      </c>
      <c r="AJ2278" t="s">
        <v>6925</v>
      </c>
      <c r="AK2278">
        <v>76000</v>
      </c>
      <c r="AL2278">
        <v>5525.2</v>
      </c>
      <c r="AM2278">
        <v>70474.8</v>
      </c>
      <c r="AN2278">
        <v>63000</v>
      </c>
      <c r="AO2278">
        <v>7474.8</v>
      </c>
      <c r="AP2278">
        <v>0.1061</v>
      </c>
    </row>
    <row r="2279" spans="1:42" x14ac:dyDescent="0.35">
      <c r="A2279" t="s">
        <v>3196</v>
      </c>
      <c r="B2279" s="1">
        <v>45338</v>
      </c>
      <c r="C2279" t="s">
        <v>726</v>
      </c>
      <c r="D2279" t="s">
        <v>54</v>
      </c>
      <c r="E2279">
        <v>1</v>
      </c>
      <c r="F2279" t="s">
        <v>128</v>
      </c>
      <c r="G2279" t="s">
        <v>79</v>
      </c>
      <c r="H2279" t="s">
        <v>17</v>
      </c>
      <c r="I2279" t="s">
        <v>18</v>
      </c>
      <c r="J2279" t="s">
        <v>19</v>
      </c>
      <c r="K2279">
        <v>2024</v>
      </c>
      <c r="L2279" t="s">
        <v>20</v>
      </c>
      <c r="M2279" t="s">
        <v>5888</v>
      </c>
      <c r="N2279" t="s">
        <v>5889</v>
      </c>
      <c r="O2279" t="s">
        <v>5890</v>
      </c>
      <c r="P2279" t="s">
        <v>5891</v>
      </c>
      <c r="Q2279" t="s">
        <v>5892</v>
      </c>
      <c r="R2279">
        <v>52000</v>
      </c>
      <c r="S2279">
        <v>65000</v>
      </c>
      <c r="T2279">
        <v>0.2</v>
      </c>
      <c r="U2279" t="s">
        <v>5893</v>
      </c>
      <c r="V2279">
        <v>12</v>
      </c>
      <c r="W2279" s="1">
        <v>45506</v>
      </c>
      <c r="X2279" t="s">
        <v>5894</v>
      </c>
      <c r="Y2279">
        <v>302</v>
      </c>
      <c r="Z2279">
        <v>109</v>
      </c>
      <c r="AA2279">
        <v>415</v>
      </c>
      <c r="AB2279">
        <v>0</v>
      </c>
      <c r="AC2279">
        <v>10</v>
      </c>
      <c r="AD2279">
        <v>0</v>
      </c>
      <c r="AE2279" t="s">
        <v>6029</v>
      </c>
      <c r="AF2279" s="1">
        <v>46203</v>
      </c>
      <c r="AG2279" t="s">
        <v>6072</v>
      </c>
      <c r="AH2279" t="s">
        <v>6027</v>
      </c>
      <c r="AI2279" t="s">
        <v>6028</v>
      </c>
      <c r="AJ2279" t="s">
        <v>6924</v>
      </c>
      <c r="AK2279">
        <v>65000</v>
      </c>
      <c r="AL2279">
        <v>5440.5</v>
      </c>
      <c r="AM2279">
        <v>59559.5</v>
      </c>
      <c r="AN2279">
        <v>52000</v>
      </c>
      <c r="AO2279">
        <v>7559.5</v>
      </c>
      <c r="AP2279">
        <v>0.12690000000000001</v>
      </c>
    </row>
    <row r="2280" spans="1:42" x14ac:dyDescent="0.35">
      <c r="A2280" t="s">
        <v>3197</v>
      </c>
      <c r="B2280" s="1">
        <v>45607</v>
      </c>
      <c r="C2280" t="s">
        <v>1407</v>
      </c>
      <c r="D2280" t="s">
        <v>42</v>
      </c>
      <c r="E2280">
        <v>1</v>
      </c>
      <c r="F2280" t="s">
        <v>24</v>
      </c>
      <c r="G2280" t="s">
        <v>31</v>
      </c>
      <c r="H2280" t="s">
        <v>17</v>
      </c>
      <c r="I2280" t="s">
        <v>43</v>
      </c>
      <c r="J2280" t="s">
        <v>50</v>
      </c>
      <c r="K2280">
        <v>2024</v>
      </c>
      <c r="L2280" t="s">
        <v>51</v>
      </c>
      <c r="M2280" t="s">
        <v>5897</v>
      </c>
      <c r="N2280" t="s">
        <v>5889</v>
      </c>
      <c r="O2280" t="s">
        <v>5898</v>
      </c>
      <c r="P2280" t="s">
        <v>5899</v>
      </c>
      <c r="Q2280" t="s">
        <v>5900</v>
      </c>
      <c r="R2280">
        <v>31000</v>
      </c>
      <c r="S2280">
        <v>38000</v>
      </c>
      <c r="T2280">
        <v>0.1842</v>
      </c>
      <c r="U2280" t="s">
        <v>5901</v>
      </c>
      <c r="V2280">
        <v>12</v>
      </c>
      <c r="W2280" s="1">
        <v>45246</v>
      </c>
      <c r="X2280" t="s">
        <v>5894</v>
      </c>
      <c r="Y2280">
        <v>278</v>
      </c>
      <c r="Z2280">
        <v>80</v>
      </c>
      <c r="AA2280">
        <v>346</v>
      </c>
      <c r="AB2280">
        <v>0</v>
      </c>
      <c r="AC2280">
        <v>10</v>
      </c>
      <c r="AD2280">
        <v>0</v>
      </c>
      <c r="AE2280" t="s">
        <v>6029</v>
      </c>
      <c r="AF2280" s="1">
        <v>46203</v>
      </c>
      <c r="AG2280" t="s">
        <v>6112</v>
      </c>
      <c r="AH2280" t="s">
        <v>6035</v>
      </c>
      <c r="AI2280" t="s">
        <v>6028</v>
      </c>
      <c r="AJ2280" t="s">
        <v>6925</v>
      </c>
      <c r="AK2280">
        <v>38000</v>
      </c>
      <c r="AL2280">
        <v>304</v>
      </c>
      <c r="AM2280">
        <v>37696</v>
      </c>
      <c r="AN2280">
        <v>31000</v>
      </c>
      <c r="AO2280">
        <v>6696</v>
      </c>
      <c r="AP2280">
        <v>0.17760000000000001</v>
      </c>
    </row>
    <row r="2281" spans="1:42" hidden="1" x14ac:dyDescent="0.35">
      <c r="A2281" t="s">
        <v>3198</v>
      </c>
      <c r="B2281" s="1">
        <v>45522</v>
      </c>
      <c r="C2281" t="s">
        <v>2239</v>
      </c>
      <c r="D2281" t="s">
        <v>188</v>
      </c>
      <c r="E2281">
        <v>1</v>
      </c>
      <c r="F2281" t="s">
        <v>48</v>
      </c>
      <c r="G2281" t="s">
        <v>16</v>
      </c>
      <c r="H2281" t="s">
        <v>17</v>
      </c>
      <c r="I2281" t="s">
        <v>33</v>
      </c>
      <c r="J2281" t="s">
        <v>59</v>
      </c>
      <c r="K2281">
        <v>2024</v>
      </c>
      <c r="L2281" t="s">
        <v>60</v>
      </c>
      <c r="M2281" t="s">
        <v>5936</v>
      </c>
      <c r="N2281" t="s">
        <v>5931</v>
      </c>
      <c r="O2281" t="s">
        <v>5937</v>
      </c>
      <c r="P2281" t="s">
        <v>5938</v>
      </c>
      <c r="Q2281" t="s">
        <v>5939</v>
      </c>
      <c r="R2281">
        <v>3400</v>
      </c>
      <c r="S2281">
        <v>4500</v>
      </c>
      <c r="T2281">
        <v>0.24440000000000001</v>
      </c>
      <c r="U2281" t="s">
        <v>5940</v>
      </c>
      <c r="V2281">
        <v>6</v>
      </c>
      <c r="W2281" s="1">
        <v>45061</v>
      </c>
      <c r="X2281" t="s">
        <v>5894</v>
      </c>
      <c r="Y2281">
        <v>200</v>
      </c>
      <c r="Z2281">
        <v>91</v>
      </c>
      <c r="AA2281">
        <v>223</v>
      </c>
      <c r="AB2281">
        <v>18</v>
      </c>
      <c r="AC2281">
        <v>10</v>
      </c>
      <c r="AD2281">
        <v>61200</v>
      </c>
      <c r="AE2281" t="s">
        <v>6025</v>
      </c>
      <c r="AF2281" s="1">
        <v>46203</v>
      </c>
      <c r="AG2281" t="s">
        <v>6763</v>
      </c>
      <c r="AH2281" t="s">
        <v>6027</v>
      </c>
      <c r="AI2281" t="s">
        <v>6028</v>
      </c>
      <c r="AJ2281" t="s">
        <v>6925</v>
      </c>
      <c r="AK2281">
        <v>4500</v>
      </c>
      <c r="AL2281">
        <v>122.4</v>
      </c>
      <c r="AM2281">
        <v>4377.6000000000004</v>
      </c>
      <c r="AN2281">
        <v>3400</v>
      </c>
      <c r="AO2281">
        <v>977.6</v>
      </c>
      <c r="AP2281">
        <v>0.2233</v>
      </c>
    </row>
    <row r="2282" spans="1:42" hidden="1" x14ac:dyDescent="0.35">
      <c r="A2282" t="s">
        <v>3199</v>
      </c>
      <c r="B2282" s="1">
        <v>45399</v>
      </c>
      <c r="C2282" t="s">
        <v>1323</v>
      </c>
      <c r="D2282" t="s">
        <v>74</v>
      </c>
      <c r="E2282">
        <v>1</v>
      </c>
      <c r="F2282" t="s">
        <v>24</v>
      </c>
      <c r="G2282" t="s">
        <v>71</v>
      </c>
      <c r="H2282" t="s">
        <v>32</v>
      </c>
      <c r="I2282" t="s">
        <v>18</v>
      </c>
      <c r="J2282" t="s">
        <v>44</v>
      </c>
      <c r="K2282">
        <v>2024</v>
      </c>
      <c r="L2282" t="s">
        <v>35</v>
      </c>
      <c r="M2282" t="s">
        <v>5963</v>
      </c>
      <c r="N2282" t="s">
        <v>5949</v>
      </c>
      <c r="O2282" t="s">
        <v>5964</v>
      </c>
      <c r="P2282" t="s">
        <v>5951</v>
      </c>
      <c r="Q2282" t="s">
        <v>5965</v>
      </c>
      <c r="R2282">
        <v>5700</v>
      </c>
      <c r="S2282">
        <v>7500</v>
      </c>
      <c r="T2282">
        <v>0.24</v>
      </c>
      <c r="U2282" t="s">
        <v>5940</v>
      </c>
      <c r="V2282">
        <v>12</v>
      </c>
      <c r="W2282" s="1">
        <v>44865</v>
      </c>
      <c r="X2282" t="s">
        <v>5894</v>
      </c>
      <c r="Y2282">
        <v>145</v>
      </c>
      <c r="Z2282">
        <v>60</v>
      </c>
      <c r="AA2282">
        <v>189</v>
      </c>
      <c r="AB2282">
        <v>10</v>
      </c>
      <c r="AC2282">
        <v>10</v>
      </c>
      <c r="AD2282">
        <v>57000</v>
      </c>
      <c r="AE2282" t="s">
        <v>6025</v>
      </c>
      <c r="AF2282" s="1">
        <v>46203</v>
      </c>
      <c r="AG2282" t="s">
        <v>6551</v>
      </c>
      <c r="AH2282" t="s">
        <v>6027</v>
      </c>
      <c r="AI2282" t="s">
        <v>6028</v>
      </c>
      <c r="AJ2282" t="s">
        <v>6924</v>
      </c>
      <c r="AK2282">
        <v>7500</v>
      </c>
      <c r="AL2282">
        <v>100.5</v>
      </c>
      <c r="AM2282">
        <v>7399.5</v>
      </c>
      <c r="AN2282">
        <v>5700</v>
      </c>
      <c r="AO2282">
        <v>1699.5</v>
      </c>
      <c r="AP2282">
        <v>0.22969999999999999</v>
      </c>
    </row>
    <row r="2283" spans="1:42" hidden="1" x14ac:dyDescent="0.35">
      <c r="A2283" t="s">
        <v>3200</v>
      </c>
      <c r="B2283" s="1">
        <v>45479</v>
      </c>
      <c r="C2283" t="s">
        <v>1118</v>
      </c>
      <c r="D2283" t="s">
        <v>123</v>
      </c>
      <c r="E2283">
        <v>1</v>
      </c>
      <c r="F2283" t="s">
        <v>15</v>
      </c>
      <c r="G2283" t="s">
        <v>96</v>
      </c>
      <c r="H2283" t="s">
        <v>25</v>
      </c>
      <c r="I2283" t="s">
        <v>18</v>
      </c>
      <c r="J2283" t="s">
        <v>97</v>
      </c>
      <c r="K2283">
        <v>2024</v>
      </c>
      <c r="L2283" t="s">
        <v>60</v>
      </c>
      <c r="M2283" t="s">
        <v>5927</v>
      </c>
      <c r="N2283" t="s">
        <v>5913</v>
      </c>
      <c r="O2283" t="s">
        <v>5917</v>
      </c>
      <c r="P2283" t="s">
        <v>5928</v>
      </c>
      <c r="Q2283" t="s">
        <v>5929</v>
      </c>
      <c r="R2283">
        <v>44000</v>
      </c>
      <c r="S2283">
        <v>53000</v>
      </c>
      <c r="T2283">
        <v>0.16980000000000001</v>
      </c>
      <c r="U2283" t="s">
        <v>5920</v>
      </c>
      <c r="V2283">
        <v>12</v>
      </c>
      <c r="W2283" s="1">
        <v>45435</v>
      </c>
      <c r="X2283" t="s">
        <v>5894</v>
      </c>
      <c r="Y2283">
        <v>246</v>
      </c>
      <c r="Z2283">
        <v>92</v>
      </c>
      <c r="AA2283">
        <v>223</v>
      </c>
      <c r="AB2283">
        <v>48</v>
      </c>
      <c r="AC2283">
        <v>10</v>
      </c>
      <c r="AD2283">
        <v>2112000</v>
      </c>
      <c r="AE2283" t="s">
        <v>6025</v>
      </c>
      <c r="AF2283" s="1">
        <v>46203</v>
      </c>
      <c r="AG2283" t="s">
        <v>6253</v>
      </c>
      <c r="AH2283" t="s">
        <v>6027</v>
      </c>
      <c r="AI2283" t="s">
        <v>6028</v>
      </c>
      <c r="AJ2283" t="s">
        <v>6925</v>
      </c>
      <c r="AK2283">
        <v>53000</v>
      </c>
      <c r="AL2283">
        <v>3609.3</v>
      </c>
      <c r="AM2283">
        <v>49390.7</v>
      </c>
      <c r="AN2283">
        <v>44000</v>
      </c>
      <c r="AO2283">
        <v>5390.7</v>
      </c>
      <c r="AP2283">
        <v>0.1091</v>
      </c>
    </row>
    <row r="2284" spans="1:42" hidden="1" x14ac:dyDescent="0.35">
      <c r="A2284" t="s">
        <v>3201</v>
      </c>
      <c r="B2284" s="1">
        <v>45617</v>
      </c>
      <c r="C2284" t="s">
        <v>2104</v>
      </c>
      <c r="D2284" t="s">
        <v>78</v>
      </c>
      <c r="E2284">
        <v>1</v>
      </c>
      <c r="F2284" t="s">
        <v>128</v>
      </c>
      <c r="G2284" t="s">
        <v>16</v>
      </c>
      <c r="H2284" t="s">
        <v>32</v>
      </c>
      <c r="I2284" t="s">
        <v>26</v>
      </c>
      <c r="J2284" t="s">
        <v>50</v>
      </c>
      <c r="K2284">
        <v>2024</v>
      </c>
      <c r="L2284" t="s">
        <v>51</v>
      </c>
      <c r="M2284" t="s">
        <v>5992</v>
      </c>
      <c r="N2284" t="s">
        <v>5989</v>
      </c>
      <c r="O2284" t="s">
        <v>5993</v>
      </c>
      <c r="P2284" t="s">
        <v>5899</v>
      </c>
      <c r="Q2284" t="s">
        <v>5994</v>
      </c>
      <c r="R2284">
        <v>850</v>
      </c>
      <c r="S2284">
        <v>1200</v>
      </c>
      <c r="T2284">
        <v>0.29170000000000001</v>
      </c>
      <c r="U2284" t="s">
        <v>5901</v>
      </c>
      <c r="V2284">
        <v>6</v>
      </c>
      <c r="W2284" s="1">
        <v>45066</v>
      </c>
      <c r="X2284" t="s">
        <v>5894</v>
      </c>
      <c r="Y2284">
        <v>275</v>
      </c>
      <c r="Z2284">
        <v>92</v>
      </c>
      <c r="AA2284">
        <v>285</v>
      </c>
      <c r="AB2284">
        <v>78</v>
      </c>
      <c r="AC2284">
        <v>10</v>
      </c>
      <c r="AD2284">
        <v>66300</v>
      </c>
      <c r="AE2284" t="s">
        <v>6025</v>
      </c>
      <c r="AF2284" s="1">
        <v>46203</v>
      </c>
      <c r="AG2284" t="s">
        <v>6717</v>
      </c>
      <c r="AH2284" t="s">
        <v>6035</v>
      </c>
      <c r="AI2284" t="s">
        <v>6028</v>
      </c>
      <c r="AJ2284" t="s">
        <v>6925</v>
      </c>
      <c r="AK2284">
        <v>1200</v>
      </c>
      <c r="AL2284">
        <v>48</v>
      </c>
      <c r="AM2284">
        <v>1152</v>
      </c>
      <c r="AN2284">
        <v>850</v>
      </c>
      <c r="AO2284">
        <v>302</v>
      </c>
      <c r="AP2284">
        <v>0.26219999999999999</v>
      </c>
    </row>
    <row r="2285" spans="1:42" hidden="1" x14ac:dyDescent="0.35">
      <c r="A2285" t="s">
        <v>3202</v>
      </c>
      <c r="B2285" s="1">
        <v>45436</v>
      </c>
      <c r="C2285" t="s">
        <v>3203</v>
      </c>
      <c r="D2285" t="s">
        <v>65</v>
      </c>
      <c r="E2285">
        <v>1</v>
      </c>
      <c r="F2285" t="s">
        <v>48</v>
      </c>
      <c r="G2285" t="s">
        <v>71</v>
      </c>
      <c r="H2285" t="s">
        <v>32</v>
      </c>
      <c r="I2285" t="s">
        <v>18</v>
      </c>
      <c r="J2285" t="s">
        <v>75</v>
      </c>
      <c r="K2285">
        <v>2024</v>
      </c>
      <c r="L2285" t="s">
        <v>35</v>
      </c>
      <c r="M2285" t="s">
        <v>5906</v>
      </c>
      <c r="N2285" t="s">
        <v>5889</v>
      </c>
      <c r="O2285" t="s">
        <v>5898</v>
      </c>
      <c r="P2285" t="s">
        <v>5907</v>
      </c>
      <c r="Q2285" t="s">
        <v>5908</v>
      </c>
      <c r="R2285">
        <v>17500</v>
      </c>
      <c r="S2285">
        <v>22000</v>
      </c>
      <c r="T2285">
        <v>0.20449999999999999</v>
      </c>
      <c r="U2285" t="s">
        <v>5909</v>
      </c>
      <c r="V2285">
        <v>12</v>
      </c>
      <c r="W2285" s="1">
        <v>45337</v>
      </c>
      <c r="X2285" t="s">
        <v>5894</v>
      </c>
      <c r="Y2285">
        <v>373</v>
      </c>
      <c r="Z2285">
        <v>88</v>
      </c>
      <c r="AA2285">
        <v>389</v>
      </c>
      <c r="AB2285">
        <v>78</v>
      </c>
      <c r="AC2285">
        <v>10</v>
      </c>
      <c r="AD2285">
        <v>1365000</v>
      </c>
      <c r="AE2285" t="s">
        <v>6025</v>
      </c>
      <c r="AF2285" s="1">
        <v>46203</v>
      </c>
      <c r="AG2285" t="s">
        <v>6865</v>
      </c>
      <c r="AH2285" t="s">
        <v>6035</v>
      </c>
      <c r="AI2285" t="s">
        <v>6028</v>
      </c>
      <c r="AJ2285" t="s">
        <v>6924</v>
      </c>
      <c r="AK2285">
        <v>22000</v>
      </c>
      <c r="AL2285">
        <v>2332</v>
      </c>
      <c r="AM2285">
        <v>19668</v>
      </c>
      <c r="AN2285">
        <v>17500</v>
      </c>
      <c r="AO2285">
        <v>2168</v>
      </c>
      <c r="AP2285">
        <v>0.11020000000000001</v>
      </c>
    </row>
    <row r="2286" spans="1:42" hidden="1" x14ac:dyDescent="0.35">
      <c r="A2286" t="s">
        <v>3204</v>
      </c>
      <c r="B2286" s="1">
        <v>45358</v>
      </c>
      <c r="C2286" t="s">
        <v>3205</v>
      </c>
      <c r="D2286" t="s">
        <v>208</v>
      </c>
      <c r="E2286">
        <v>2</v>
      </c>
      <c r="F2286" t="s">
        <v>30</v>
      </c>
      <c r="G2286" t="s">
        <v>31</v>
      </c>
      <c r="H2286" t="s">
        <v>17</v>
      </c>
      <c r="I2286" t="s">
        <v>18</v>
      </c>
      <c r="J2286" t="s">
        <v>39</v>
      </c>
      <c r="K2286">
        <v>2024</v>
      </c>
      <c r="L2286" t="s">
        <v>20</v>
      </c>
      <c r="M2286" t="s">
        <v>5910</v>
      </c>
      <c r="N2286" t="s">
        <v>5889</v>
      </c>
      <c r="O2286" t="s">
        <v>5898</v>
      </c>
      <c r="P2286" t="s">
        <v>5907</v>
      </c>
      <c r="Q2286" t="s">
        <v>5911</v>
      </c>
      <c r="R2286">
        <v>10500</v>
      </c>
      <c r="S2286">
        <v>13000</v>
      </c>
      <c r="T2286">
        <v>0.1923</v>
      </c>
      <c r="U2286" t="s">
        <v>5909</v>
      </c>
      <c r="V2286">
        <v>12</v>
      </c>
      <c r="W2286" s="1">
        <v>45395</v>
      </c>
      <c r="X2286" t="s">
        <v>5894</v>
      </c>
      <c r="Y2286">
        <v>256</v>
      </c>
      <c r="Z2286">
        <v>119</v>
      </c>
      <c r="AA2286">
        <v>288</v>
      </c>
      <c r="AB2286">
        <v>32</v>
      </c>
      <c r="AC2286">
        <v>10</v>
      </c>
      <c r="AD2286">
        <v>336000</v>
      </c>
      <c r="AE2286" t="s">
        <v>6025</v>
      </c>
      <c r="AF2286" s="1">
        <v>46203</v>
      </c>
      <c r="AG2286" t="s">
        <v>6866</v>
      </c>
      <c r="AH2286" t="s">
        <v>6035</v>
      </c>
      <c r="AI2286" t="s">
        <v>6028</v>
      </c>
      <c r="AJ2286" t="s">
        <v>6924</v>
      </c>
      <c r="AK2286">
        <v>26000</v>
      </c>
      <c r="AL2286">
        <v>1263.5999999999999</v>
      </c>
      <c r="AM2286">
        <v>24736.400000000001</v>
      </c>
      <c r="AN2286">
        <v>21000</v>
      </c>
      <c r="AO2286">
        <v>3736.4</v>
      </c>
      <c r="AP2286">
        <v>0.151</v>
      </c>
    </row>
    <row r="2287" spans="1:42" hidden="1" x14ac:dyDescent="0.35">
      <c r="A2287" t="s">
        <v>3206</v>
      </c>
      <c r="B2287" s="1">
        <v>45440</v>
      </c>
      <c r="C2287" t="s">
        <v>351</v>
      </c>
      <c r="D2287" t="s">
        <v>95</v>
      </c>
      <c r="E2287">
        <v>2</v>
      </c>
      <c r="F2287" t="s">
        <v>24</v>
      </c>
      <c r="G2287" t="s">
        <v>31</v>
      </c>
      <c r="H2287" t="s">
        <v>25</v>
      </c>
      <c r="I2287" t="s">
        <v>18</v>
      </c>
      <c r="J2287" t="s">
        <v>75</v>
      </c>
      <c r="K2287">
        <v>2024</v>
      </c>
      <c r="L2287" t="s">
        <v>35</v>
      </c>
      <c r="M2287" t="s">
        <v>5948</v>
      </c>
      <c r="N2287" t="s">
        <v>5949</v>
      </c>
      <c r="O2287" t="s">
        <v>5950</v>
      </c>
      <c r="P2287" t="s">
        <v>5951</v>
      </c>
      <c r="Q2287" t="s">
        <v>5952</v>
      </c>
      <c r="R2287">
        <v>2900</v>
      </c>
      <c r="S2287">
        <v>3800</v>
      </c>
      <c r="T2287">
        <v>0.23680000000000001</v>
      </c>
      <c r="U2287" t="s">
        <v>5940</v>
      </c>
      <c r="V2287">
        <v>12</v>
      </c>
      <c r="W2287" s="1">
        <v>45359</v>
      </c>
      <c r="X2287" t="s">
        <v>5894</v>
      </c>
      <c r="Y2287">
        <v>220</v>
      </c>
      <c r="Z2287">
        <v>49</v>
      </c>
      <c r="AA2287">
        <v>227</v>
      </c>
      <c r="AB2287">
        <v>23</v>
      </c>
      <c r="AC2287">
        <v>10</v>
      </c>
      <c r="AD2287">
        <v>66700</v>
      </c>
      <c r="AE2287" t="s">
        <v>6025</v>
      </c>
      <c r="AF2287" s="1">
        <v>46203</v>
      </c>
      <c r="AG2287" t="s">
        <v>6039</v>
      </c>
      <c r="AH2287" t="s">
        <v>6035</v>
      </c>
      <c r="AI2287" t="s">
        <v>6028</v>
      </c>
      <c r="AJ2287" t="s">
        <v>6924</v>
      </c>
      <c r="AK2287">
        <v>7600</v>
      </c>
      <c r="AL2287">
        <v>89.68</v>
      </c>
      <c r="AM2287">
        <v>7510.32</v>
      </c>
      <c r="AN2287">
        <v>5800</v>
      </c>
      <c r="AO2287">
        <v>1710.32</v>
      </c>
      <c r="AP2287">
        <v>0.22770000000000001</v>
      </c>
    </row>
    <row r="2288" spans="1:42" hidden="1" x14ac:dyDescent="0.35">
      <c r="A2288" t="s">
        <v>3207</v>
      </c>
      <c r="B2288" s="1">
        <v>45341</v>
      </c>
      <c r="C2288" t="s">
        <v>2328</v>
      </c>
      <c r="D2288" t="s">
        <v>205</v>
      </c>
      <c r="E2288">
        <v>4</v>
      </c>
      <c r="F2288" t="s">
        <v>58</v>
      </c>
      <c r="G2288" t="s">
        <v>16</v>
      </c>
      <c r="H2288" t="s">
        <v>32</v>
      </c>
      <c r="I2288" t="s">
        <v>18</v>
      </c>
      <c r="J2288" t="s">
        <v>19</v>
      </c>
      <c r="K2288">
        <v>2024</v>
      </c>
      <c r="L2288" t="s">
        <v>20</v>
      </c>
      <c r="M2288" t="s">
        <v>6003</v>
      </c>
      <c r="N2288" t="s">
        <v>5989</v>
      </c>
      <c r="O2288" t="s">
        <v>6004</v>
      </c>
      <c r="P2288" t="s">
        <v>6005</v>
      </c>
      <c r="Q2288" t="s">
        <v>6006</v>
      </c>
      <c r="R2288">
        <v>420</v>
      </c>
      <c r="S2288">
        <v>650</v>
      </c>
      <c r="T2288">
        <v>0.3538</v>
      </c>
      <c r="U2288" t="s">
        <v>5909</v>
      </c>
      <c r="V2288">
        <v>6</v>
      </c>
      <c r="W2288" s="1">
        <v>45071</v>
      </c>
      <c r="X2288" t="s">
        <v>5894</v>
      </c>
      <c r="Y2288">
        <v>160</v>
      </c>
      <c r="Z2288">
        <v>85</v>
      </c>
      <c r="AA2288">
        <v>167</v>
      </c>
      <c r="AB2288">
        <v>56</v>
      </c>
      <c r="AC2288">
        <v>10</v>
      </c>
      <c r="AD2288">
        <v>23520</v>
      </c>
      <c r="AE2288" t="s">
        <v>6025</v>
      </c>
      <c r="AF2288" s="1">
        <v>46203</v>
      </c>
      <c r="AG2288" t="s">
        <v>6783</v>
      </c>
      <c r="AH2288" t="s">
        <v>6027</v>
      </c>
      <c r="AI2288" t="s">
        <v>6028</v>
      </c>
      <c r="AJ2288" t="s">
        <v>6924</v>
      </c>
      <c r="AK2288">
        <v>2600</v>
      </c>
      <c r="AL2288">
        <v>243.88</v>
      </c>
      <c r="AM2288">
        <v>2356.12</v>
      </c>
      <c r="AN2288">
        <v>1680</v>
      </c>
      <c r="AO2288">
        <v>676.12</v>
      </c>
      <c r="AP2288">
        <v>0.28699999999999998</v>
      </c>
    </row>
    <row r="2289" spans="1:42" hidden="1" x14ac:dyDescent="0.35">
      <c r="A2289" t="s">
        <v>3208</v>
      </c>
      <c r="B2289" s="1">
        <v>45414</v>
      </c>
      <c r="C2289" t="s">
        <v>2571</v>
      </c>
      <c r="D2289" t="s">
        <v>29</v>
      </c>
      <c r="E2289">
        <v>2</v>
      </c>
      <c r="F2289" t="s">
        <v>24</v>
      </c>
      <c r="G2289" t="s">
        <v>79</v>
      </c>
      <c r="H2289" t="s">
        <v>32</v>
      </c>
      <c r="I2289" t="s">
        <v>43</v>
      </c>
      <c r="J2289" t="s">
        <v>75</v>
      </c>
      <c r="K2289">
        <v>2024</v>
      </c>
      <c r="L2289" t="s">
        <v>35</v>
      </c>
      <c r="M2289" t="s">
        <v>5985</v>
      </c>
      <c r="N2289" t="s">
        <v>5974</v>
      </c>
      <c r="O2289" t="s">
        <v>5986</v>
      </c>
      <c r="P2289" t="s">
        <v>5979</v>
      </c>
      <c r="Q2289" t="s">
        <v>5987</v>
      </c>
      <c r="R2289">
        <v>500</v>
      </c>
      <c r="S2289">
        <v>750</v>
      </c>
      <c r="T2289">
        <v>0.33329999999999999</v>
      </c>
      <c r="U2289" t="s">
        <v>5920</v>
      </c>
      <c r="V2289">
        <v>24</v>
      </c>
      <c r="W2289" s="1">
        <v>45007</v>
      </c>
      <c r="X2289" t="s">
        <v>5894</v>
      </c>
      <c r="Y2289">
        <v>294</v>
      </c>
      <c r="Z2289">
        <v>81</v>
      </c>
      <c r="AA2289">
        <v>264</v>
      </c>
      <c r="AB2289">
        <v>82</v>
      </c>
      <c r="AC2289">
        <v>10</v>
      </c>
      <c r="AD2289">
        <v>41000</v>
      </c>
      <c r="AE2289" t="s">
        <v>6025</v>
      </c>
      <c r="AF2289" s="1">
        <v>46203</v>
      </c>
      <c r="AG2289" t="s">
        <v>6823</v>
      </c>
      <c r="AH2289" t="s">
        <v>6027</v>
      </c>
      <c r="AI2289" t="s">
        <v>6028</v>
      </c>
      <c r="AJ2289" t="s">
        <v>6924</v>
      </c>
      <c r="AK2289">
        <v>1500</v>
      </c>
      <c r="AL2289">
        <v>213.6</v>
      </c>
      <c r="AM2289">
        <v>1286.4000000000001</v>
      </c>
      <c r="AN2289">
        <v>1000</v>
      </c>
      <c r="AO2289">
        <v>286.39999999999998</v>
      </c>
      <c r="AP2289">
        <v>0.22259999999999999</v>
      </c>
    </row>
    <row r="2290" spans="1:42" hidden="1" x14ac:dyDescent="0.35">
      <c r="A2290" t="s">
        <v>3209</v>
      </c>
      <c r="B2290" s="1">
        <v>45555</v>
      </c>
      <c r="C2290" t="s">
        <v>3210</v>
      </c>
      <c r="D2290" t="s">
        <v>208</v>
      </c>
      <c r="E2290">
        <v>2</v>
      </c>
      <c r="F2290" t="s">
        <v>48</v>
      </c>
      <c r="G2290" t="s">
        <v>31</v>
      </c>
      <c r="H2290" t="s">
        <v>25</v>
      </c>
      <c r="I2290" t="s">
        <v>26</v>
      </c>
      <c r="J2290" t="s">
        <v>109</v>
      </c>
      <c r="K2290">
        <v>2024</v>
      </c>
      <c r="L2290" t="s">
        <v>60</v>
      </c>
      <c r="M2290" t="s">
        <v>5910</v>
      </c>
      <c r="N2290" t="s">
        <v>5889</v>
      </c>
      <c r="O2290" t="s">
        <v>5898</v>
      </c>
      <c r="P2290" t="s">
        <v>5907</v>
      </c>
      <c r="Q2290" t="s">
        <v>5911</v>
      </c>
      <c r="R2290">
        <v>10500</v>
      </c>
      <c r="S2290">
        <v>13000</v>
      </c>
      <c r="T2290">
        <v>0.1923</v>
      </c>
      <c r="U2290" t="s">
        <v>5909</v>
      </c>
      <c r="V2290">
        <v>12</v>
      </c>
      <c r="W2290" s="1">
        <v>45395</v>
      </c>
      <c r="X2290" t="s">
        <v>5894</v>
      </c>
      <c r="Y2290">
        <v>256</v>
      </c>
      <c r="Z2290">
        <v>119</v>
      </c>
      <c r="AA2290">
        <v>288</v>
      </c>
      <c r="AB2290">
        <v>32</v>
      </c>
      <c r="AC2290">
        <v>10</v>
      </c>
      <c r="AD2290">
        <v>336000</v>
      </c>
      <c r="AE2290" t="s">
        <v>6025</v>
      </c>
      <c r="AF2290" s="1">
        <v>46203</v>
      </c>
      <c r="AG2290" t="s">
        <v>6867</v>
      </c>
      <c r="AH2290" t="s">
        <v>6027</v>
      </c>
      <c r="AI2290" t="s">
        <v>6028</v>
      </c>
      <c r="AJ2290" t="s">
        <v>6925</v>
      </c>
      <c r="AK2290">
        <v>26000</v>
      </c>
      <c r="AL2290">
        <v>626.6</v>
      </c>
      <c r="AM2290">
        <v>25373.4</v>
      </c>
      <c r="AN2290">
        <v>21000</v>
      </c>
      <c r="AO2290">
        <v>4373.3999999999996</v>
      </c>
      <c r="AP2290">
        <v>0.1724</v>
      </c>
    </row>
    <row r="2291" spans="1:42" hidden="1" x14ac:dyDescent="0.35">
      <c r="A2291" t="s">
        <v>3211</v>
      </c>
      <c r="B2291" s="1">
        <v>45470</v>
      </c>
      <c r="C2291" t="s">
        <v>1380</v>
      </c>
      <c r="D2291" t="s">
        <v>38</v>
      </c>
      <c r="E2291">
        <v>1</v>
      </c>
      <c r="F2291" t="s">
        <v>24</v>
      </c>
      <c r="G2291" t="s">
        <v>31</v>
      </c>
      <c r="H2291" t="s">
        <v>25</v>
      </c>
      <c r="I2291" t="s">
        <v>18</v>
      </c>
      <c r="J2291" t="s">
        <v>34</v>
      </c>
      <c r="K2291">
        <v>2024</v>
      </c>
      <c r="L2291" t="s">
        <v>35</v>
      </c>
      <c r="M2291" t="s">
        <v>5981</v>
      </c>
      <c r="N2291" t="s">
        <v>5974</v>
      </c>
      <c r="O2291" t="s">
        <v>5982</v>
      </c>
      <c r="P2291" t="s">
        <v>5983</v>
      </c>
      <c r="Q2291" t="s">
        <v>5984</v>
      </c>
      <c r="R2291">
        <v>3700</v>
      </c>
      <c r="S2291">
        <v>4800</v>
      </c>
      <c r="T2291">
        <v>0.22919999999999999</v>
      </c>
      <c r="U2291" t="s">
        <v>5920</v>
      </c>
      <c r="V2291">
        <v>24</v>
      </c>
      <c r="W2291" s="1">
        <v>45552</v>
      </c>
      <c r="X2291" t="s">
        <v>5894</v>
      </c>
      <c r="Y2291">
        <v>158</v>
      </c>
      <c r="Z2291">
        <v>108</v>
      </c>
      <c r="AA2291">
        <v>132</v>
      </c>
      <c r="AB2291">
        <v>61</v>
      </c>
      <c r="AC2291">
        <v>10</v>
      </c>
      <c r="AD2291">
        <v>225700</v>
      </c>
      <c r="AE2291" t="s">
        <v>6025</v>
      </c>
      <c r="AF2291" s="1">
        <v>46203</v>
      </c>
      <c r="AG2291" t="s">
        <v>6122</v>
      </c>
      <c r="AH2291" t="s">
        <v>6027</v>
      </c>
      <c r="AI2291" t="s">
        <v>6028</v>
      </c>
      <c r="AJ2291" t="s">
        <v>6924</v>
      </c>
      <c r="AK2291">
        <v>4800</v>
      </c>
      <c r="AL2291">
        <v>226.56</v>
      </c>
      <c r="AM2291">
        <v>4573.4399999999996</v>
      </c>
      <c r="AN2291">
        <v>3700</v>
      </c>
      <c r="AO2291">
        <v>873.44</v>
      </c>
      <c r="AP2291">
        <v>0.191</v>
      </c>
    </row>
    <row r="2292" spans="1:42" x14ac:dyDescent="0.35">
      <c r="A2292" t="s">
        <v>3212</v>
      </c>
      <c r="B2292" s="1">
        <v>45497</v>
      </c>
      <c r="C2292" t="s">
        <v>1846</v>
      </c>
      <c r="D2292" t="s">
        <v>54</v>
      </c>
      <c r="E2292">
        <v>1</v>
      </c>
      <c r="F2292" t="s">
        <v>15</v>
      </c>
      <c r="G2292" t="s">
        <v>79</v>
      </c>
      <c r="H2292" t="s">
        <v>32</v>
      </c>
      <c r="I2292" t="s">
        <v>18</v>
      </c>
      <c r="J2292" t="s">
        <v>97</v>
      </c>
      <c r="K2292">
        <v>2024</v>
      </c>
      <c r="L2292" t="s">
        <v>60</v>
      </c>
      <c r="M2292" t="s">
        <v>5888</v>
      </c>
      <c r="N2292" t="s">
        <v>5889</v>
      </c>
      <c r="O2292" t="s">
        <v>5890</v>
      </c>
      <c r="P2292" t="s">
        <v>5891</v>
      </c>
      <c r="Q2292" t="s">
        <v>5892</v>
      </c>
      <c r="R2292">
        <v>52000</v>
      </c>
      <c r="S2292">
        <v>65000</v>
      </c>
      <c r="T2292">
        <v>0.2</v>
      </c>
      <c r="U2292" t="s">
        <v>5893</v>
      </c>
      <c r="V2292">
        <v>12</v>
      </c>
      <c r="W2292" s="1">
        <v>45506</v>
      </c>
      <c r="X2292" t="s">
        <v>5894</v>
      </c>
      <c r="Y2292">
        <v>302</v>
      </c>
      <c r="Z2292">
        <v>109</v>
      </c>
      <c r="AA2292">
        <v>415</v>
      </c>
      <c r="AB2292">
        <v>0</v>
      </c>
      <c r="AC2292">
        <v>10</v>
      </c>
      <c r="AD2292">
        <v>0</v>
      </c>
      <c r="AE2292" t="s">
        <v>6029</v>
      </c>
      <c r="AF2292" s="1">
        <v>46203</v>
      </c>
      <c r="AG2292" t="s">
        <v>6668</v>
      </c>
      <c r="AH2292" t="s">
        <v>6035</v>
      </c>
      <c r="AI2292" t="s">
        <v>6028</v>
      </c>
      <c r="AJ2292" t="s">
        <v>6925</v>
      </c>
      <c r="AK2292">
        <v>65000</v>
      </c>
      <c r="AL2292">
        <v>9717.5</v>
      </c>
      <c r="AM2292">
        <v>55282.5</v>
      </c>
      <c r="AN2292">
        <v>52000</v>
      </c>
      <c r="AO2292">
        <v>3282.5</v>
      </c>
      <c r="AP2292">
        <v>5.9400000000000001E-2</v>
      </c>
    </row>
    <row r="2293" spans="1:42" x14ac:dyDescent="0.35">
      <c r="A2293" t="s">
        <v>3213</v>
      </c>
      <c r="B2293" s="1">
        <v>45561</v>
      </c>
      <c r="C2293" t="s">
        <v>784</v>
      </c>
      <c r="D2293" t="s">
        <v>54</v>
      </c>
      <c r="E2293">
        <v>2</v>
      </c>
      <c r="F2293" t="s">
        <v>24</v>
      </c>
      <c r="G2293" t="s">
        <v>96</v>
      </c>
      <c r="H2293" t="s">
        <v>17</v>
      </c>
      <c r="I2293" t="s">
        <v>26</v>
      </c>
      <c r="J2293" t="s">
        <v>109</v>
      </c>
      <c r="K2293">
        <v>2024</v>
      </c>
      <c r="L2293" t="s">
        <v>60</v>
      </c>
      <c r="M2293" t="s">
        <v>5888</v>
      </c>
      <c r="N2293" t="s">
        <v>5889</v>
      </c>
      <c r="O2293" t="s">
        <v>5890</v>
      </c>
      <c r="P2293" t="s">
        <v>5891</v>
      </c>
      <c r="Q2293" t="s">
        <v>5892</v>
      </c>
      <c r="R2293">
        <v>52000</v>
      </c>
      <c r="S2293">
        <v>65000</v>
      </c>
      <c r="T2293">
        <v>0.2</v>
      </c>
      <c r="U2293" t="s">
        <v>5893</v>
      </c>
      <c r="V2293">
        <v>12</v>
      </c>
      <c r="W2293" s="1">
        <v>45506</v>
      </c>
      <c r="X2293" t="s">
        <v>5894</v>
      </c>
      <c r="Y2293">
        <v>302</v>
      </c>
      <c r="Z2293">
        <v>109</v>
      </c>
      <c r="AA2293">
        <v>415</v>
      </c>
      <c r="AB2293">
        <v>0</v>
      </c>
      <c r="AC2293">
        <v>10</v>
      </c>
      <c r="AD2293">
        <v>0</v>
      </c>
      <c r="AE2293" t="s">
        <v>6029</v>
      </c>
      <c r="AF2293" s="1">
        <v>46203</v>
      </c>
      <c r="AG2293" t="s">
        <v>6208</v>
      </c>
      <c r="AH2293" t="s">
        <v>6035</v>
      </c>
      <c r="AI2293" t="s">
        <v>6028</v>
      </c>
      <c r="AJ2293" t="s">
        <v>6925</v>
      </c>
      <c r="AK2293">
        <v>130000</v>
      </c>
      <c r="AL2293">
        <v>13546</v>
      </c>
      <c r="AM2293">
        <v>116454</v>
      </c>
      <c r="AN2293">
        <v>104000</v>
      </c>
      <c r="AO2293">
        <v>12454</v>
      </c>
      <c r="AP2293">
        <v>0.1069</v>
      </c>
    </row>
    <row r="2294" spans="1:42" x14ac:dyDescent="0.35">
      <c r="A2294" t="s">
        <v>3214</v>
      </c>
      <c r="B2294" s="1">
        <v>45336</v>
      </c>
      <c r="C2294" t="s">
        <v>1164</v>
      </c>
      <c r="D2294" t="s">
        <v>54</v>
      </c>
      <c r="E2294">
        <v>1</v>
      </c>
      <c r="F2294" t="s">
        <v>24</v>
      </c>
      <c r="G2294" t="s">
        <v>31</v>
      </c>
      <c r="H2294" t="s">
        <v>17</v>
      </c>
      <c r="I2294" t="s">
        <v>43</v>
      </c>
      <c r="J2294" t="s">
        <v>19</v>
      </c>
      <c r="K2294">
        <v>2024</v>
      </c>
      <c r="L2294" t="s">
        <v>20</v>
      </c>
      <c r="M2294" t="s">
        <v>5888</v>
      </c>
      <c r="N2294" t="s">
        <v>5889</v>
      </c>
      <c r="O2294" t="s">
        <v>5890</v>
      </c>
      <c r="P2294" t="s">
        <v>5891</v>
      </c>
      <c r="Q2294" t="s">
        <v>5892</v>
      </c>
      <c r="R2294">
        <v>52000</v>
      </c>
      <c r="S2294">
        <v>65000</v>
      </c>
      <c r="T2294">
        <v>0.2</v>
      </c>
      <c r="U2294" t="s">
        <v>5893</v>
      </c>
      <c r="V2294">
        <v>12</v>
      </c>
      <c r="W2294" s="1">
        <v>45506</v>
      </c>
      <c r="X2294" t="s">
        <v>5894</v>
      </c>
      <c r="Y2294">
        <v>302</v>
      </c>
      <c r="Z2294">
        <v>109</v>
      </c>
      <c r="AA2294">
        <v>415</v>
      </c>
      <c r="AB2294">
        <v>0</v>
      </c>
      <c r="AC2294">
        <v>10</v>
      </c>
      <c r="AD2294">
        <v>0</v>
      </c>
      <c r="AE2294" t="s">
        <v>6029</v>
      </c>
      <c r="AF2294" s="1">
        <v>46203</v>
      </c>
      <c r="AG2294" t="s">
        <v>6183</v>
      </c>
      <c r="AH2294" t="s">
        <v>6035</v>
      </c>
      <c r="AI2294" t="s">
        <v>6028</v>
      </c>
      <c r="AJ2294" t="s">
        <v>6924</v>
      </c>
      <c r="AK2294">
        <v>65000</v>
      </c>
      <c r="AL2294">
        <v>9126</v>
      </c>
      <c r="AM2294">
        <v>55874</v>
      </c>
      <c r="AN2294">
        <v>52000</v>
      </c>
      <c r="AO2294">
        <v>3874</v>
      </c>
      <c r="AP2294">
        <v>6.93E-2</v>
      </c>
    </row>
    <row r="2295" spans="1:42" hidden="1" x14ac:dyDescent="0.35">
      <c r="A2295" t="s">
        <v>3215</v>
      </c>
      <c r="B2295" s="1">
        <v>45425</v>
      </c>
      <c r="C2295" t="s">
        <v>2462</v>
      </c>
      <c r="D2295" t="s">
        <v>115</v>
      </c>
      <c r="E2295">
        <v>1</v>
      </c>
      <c r="F2295" t="s">
        <v>30</v>
      </c>
      <c r="G2295" t="s">
        <v>31</v>
      </c>
      <c r="H2295" t="s">
        <v>17</v>
      </c>
      <c r="I2295" t="s">
        <v>18</v>
      </c>
      <c r="J2295" t="s">
        <v>75</v>
      </c>
      <c r="K2295">
        <v>2024</v>
      </c>
      <c r="L2295" t="s">
        <v>35</v>
      </c>
      <c r="M2295" t="s">
        <v>5988</v>
      </c>
      <c r="N2295" t="s">
        <v>5989</v>
      </c>
      <c r="O2295" t="s">
        <v>5990</v>
      </c>
      <c r="P2295" t="s">
        <v>5907</v>
      </c>
      <c r="Q2295" t="s">
        <v>5991</v>
      </c>
      <c r="R2295">
        <v>1600</v>
      </c>
      <c r="S2295">
        <v>2200</v>
      </c>
      <c r="T2295">
        <v>0.2727</v>
      </c>
      <c r="U2295" t="s">
        <v>5909</v>
      </c>
      <c r="V2295">
        <v>6</v>
      </c>
      <c r="W2295" s="1">
        <v>45040</v>
      </c>
      <c r="X2295" t="s">
        <v>5894</v>
      </c>
      <c r="Y2295">
        <v>84</v>
      </c>
      <c r="Z2295">
        <v>117</v>
      </c>
      <c r="AA2295">
        <v>174</v>
      </c>
      <c r="AB2295">
        <v>47</v>
      </c>
      <c r="AC2295">
        <v>10</v>
      </c>
      <c r="AD2295">
        <v>75200</v>
      </c>
      <c r="AE2295" t="s">
        <v>6025</v>
      </c>
      <c r="AF2295" s="1">
        <v>46203</v>
      </c>
      <c r="AG2295" t="s">
        <v>6806</v>
      </c>
      <c r="AH2295" t="s">
        <v>6035</v>
      </c>
      <c r="AI2295" t="s">
        <v>6028</v>
      </c>
      <c r="AJ2295" t="s">
        <v>6924</v>
      </c>
      <c r="AK2295">
        <v>2200</v>
      </c>
      <c r="AL2295">
        <v>60.28</v>
      </c>
      <c r="AM2295">
        <v>2139.7199999999998</v>
      </c>
      <c r="AN2295">
        <v>1600</v>
      </c>
      <c r="AO2295">
        <v>539.72</v>
      </c>
      <c r="AP2295">
        <v>0.25219999999999998</v>
      </c>
    </row>
    <row r="2296" spans="1:42" hidden="1" x14ac:dyDescent="0.35">
      <c r="A2296" t="s">
        <v>3216</v>
      </c>
      <c r="B2296" s="1">
        <v>45366</v>
      </c>
      <c r="C2296" t="s">
        <v>73</v>
      </c>
      <c r="D2296" t="s">
        <v>29</v>
      </c>
      <c r="E2296">
        <v>1</v>
      </c>
      <c r="F2296" t="s">
        <v>24</v>
      </c>
      <c r="G2296" t="s">
        <v>31</v>
      </c>
      <c r="H2296" t="s">
        <v>32</v>
      </c>
      <c r="I2296" t="s">
        <v>43</v>
      </c>
      <c r="J2296" t="s">
        <v>39</v>
      </c>
      <c r="K2296">
        <v>2024</v>
      </c>
      <c r="L2296" t="s">
        <v>20</v>
      </c>
      <c r="M2296" t="s">
        <v>5985</v>
      </c>
      <c r="N2296" t="s">
        <v>5974</v>
      </c>
      <c r="O2296" t="s">
        <v>5986</v>
      </c>
      <c r="P2296" t="s">
        <v>5979</v>
      </c>
      <c r="Q2296" t="s">
        <v>5987</v>
      </c>
      <c r="R2296">
        <v>500</v>
      </c>
      <c r="S2296">
        <v>750</v>
      </c>
      <c r="T2296">
        <v>0.33329999999999999</v>
      </c>
      <c r="U2296" t="s">
        <v>5920</v>
      </c>
      <c r="V2296">
        <v>24</v>
      </c>
      <c r="W2296" s="1">
        <v>45007</v>
      </c>
      <c r="X2296" t="s">
        <v>5894</v>
      </c>
      <c r="Y2296">
        <v>294</v>
      </c>
      <c r="Z2296">
        <v>81</v>
      </c>
      <c r="AA2296">
        <v>264</v>
      </c>
      <c r="AB2296">
        <v>82</v>
      </c>
      <c r="AC2296">
        <v>10</v>
      </c>
      <c r="AD2296">
        <v>41000</v>
      </c>
      <c r="AE2296" t="s">
        <v>6025</v>
      </c>
      <c r="AF2296" s="1">
        <v>46203</v>
      </c>
      <c r="AG2296" t="s">
        <v>6073</v>
      </c>
      <c r="AH2296" t="s">
        <v>6027</v>
      </c>
      <c r="AI2296" t="s">
        <v>6028</v>
      </c>
      <c r="AJ2296" t="s">
        <v>6924</v>
      </c>
      <c r="AK2296">
        <v>750</v>
      </c>
      <c r="AL2296">
        <v>109.8</v>
      </c>
      <c r="AM2296">
        <v>640.20000000000005</v>
      </c>
      <c r="AN2296">
        <v>500</v>
      </c>
      <c r="AO2296">
        <v>140.19999999999999</v>
      </c>
      <c r="AP2296">
        <v>0.219</v>
      </c>
    </row>
    <row r="2297" spans="1:42" hidden="1" x14ac:dyDescent="0.35">
      <c r="A2297" t="s">
        <v>3217</v>
      </c>
      <c r="B2297" s="1">
        <v>45509</v>
      </c>
      <c r="C2297" t="s">
        <v>161</v>
      </c>
      <c r="D2297" t="s">
        <v>118</v>
      </c>
      <c r="E2297">
        <v>1</v>
      </c>
      <c r="F2297" t="s">
        <v>128</v>
      </c>
      <c r="G2297" t="s">
        <v>71</v>
      </c>
      <c r="H2297" t="s">
        <v>17</v>
      </c>
      <c r="I2297" t="s">
        <v>43</v>
      </c>
      <c r="J2297" t="s">
        <v>59</v>
      </c>
      <c r="K2297">
        <v>2024</v>
      </c>
      <c r="L2297" t="s">
        <v>60</v>
      </c>
      <c r="M2297" t="s">
        <v>5902</v>
      </c>
      <c r="N2297" t="s">
        <v>5889</v>
      </c>
      <c r="O2297" t="s">
        <v>5898</v>
      </c>
      <c r="P2297" t="s">
        <v>5899</v>
      </c>
      <c r="Q2297" t="s">
        <v>5903</v>
      </c>
      <c r="R2297">
        <v>74000</v>
      </c>
      <c r="S2297">
        <v>88000</v>
      </c>
      <c r="T2297">
        <v>0.15909999999999999</v>
      </c>
      <c r="U2297" t="s">
        <v>5901</v>
      </c>
      <c r="V2297">
        <v>12</v>
      </c>
      <c r="W2297" s="1">
        <v>45459</v>
      </c>
      <c r="X2297" t="s">
        <v>5894</v>
      </c>
      <c r="Y2297">
        <v>214</v>
      </c>
      <c r="Z2297">
        <v>97</v>
      </c>
      <c r="AA2297">
        <v>218</v>
      </c>
      <c r="AB2297">
        <v>43</v>
      </c>
      <c r="AC2297">
        <v>10</v>
      </c>
      <c r="AD2297">
        <v>3182000</v>
      </c>
      <c r="AE2297" t="s">
        <v>6025</v>
      </c>
      <c r="AF2297" s="1">
        <v>46203</v>
      </c>
      <c r="AG2297" t="s">
        <v>6098</v>
      </c>
      <c r="AH2297" t="s">
        <v>6035</v>
      </c>
      <c r="AI2297" t="s">
        <v>6028</v>
      </c>
      <c r="AJ2297" t="s">
        <v>6925</v>
      </c>
      <c r="AK2297">
        <v>88000</v>
      </c>
      <c r="AL2297">
        <v>8958.4</v>
      </c>
      <c r="AM2297">
        <v>79041.600000000006</v>
      </c>
      <c r="AN2297">
        <v>74000</v>
      </c>
      <c r="AO2297">
        <v>5041.6000000000004</v>
      </c>
      <c r="AP2297">
        <v>6.3799999999999996E-2</v>
      </c>
    </row>
    <row r="2298" spans="1:42" x14ac:dyDescent="0.35">
      <c r="A2298" t="s">
        <v>3218</v>
      </c>
      <c r="B2298" s="1">
        <v>45530</v>
      </c>
      <c r="C2298" t="s">
        <v>2751</v>
      </c>
      <c r="D2298" t="s">
        <v>42</v>
      </c>
      <c r="E2298">
        <v>1</v>
      </c>
      <c r="F2298" t="s">
        <v>24</v>
      </c>
      <c r="G2298" t="s">
        <v>16</v>
      </c>
      <c r="H2298" t="s">
        <v>17</v>
      </c>
      <c r="I2298" t="s">
        <v>18</v>
      </c>
      <c r="J2298" t="s">
        <v>59</v>
      </c>
      <c r="K2298">
        <v>2024</v>
      </c>
      <c r="L2298" t="s">
        <v>60</v>
      </c>
      <c r="M2298" t="s">
        <v>5897</v>
      </c>
      <c r="N2298" t="s">
        <v>5889</v>
      </c>
      <c r="O2298" t="s">
        <v>5898</v>
      </c>
      <c r="P2298" t="s">
        <v>5899</v>
      </c>
      <c r="Q2298" t="s">
        <v>5900</v>
      </c>
      <c r="R2298">
        <v>31000</v>
      </c>
      <c r="S2298">
        <v>38000</v>
      </c>
      <c r="T2298">
        <v>0.1842</v>
      </c>
      <c r="U2298" t="s">
        <v>5901</v>
      </c>
      <c r="V2298">
        <v>12</v>
      </c>
      <c r="W2298" s="1">
        <v>45246</v>
      </c>
      <c r="X2298" t="s">
        <v>5894</v>
      </c>
      <c r="Y2298">
        <v>278</v>
      </c>
      <c r="Z2298">
        <v>80</v>
      </c>
      <c r="AA2298">
        <v>346</v>
      </c>
      <c r="AB2298">
        <v>0</v>
      </c>
      <c r="AC2298">
        <v>10</v>
      </c>
      <c r="AD2298">
        <v>0</v>
      </c>
      <c r="AE2298" t="s">
        <v>6029</v>
      </c>
      <c r="AF2298" s="1">
        <v>46203</v>
      </c>
      <c r="AG2298" t="s">
        <v>6773</v>
      </c>
      <c r="AH2298" t="s">
        <v>6035</v>
      </c>
      <c r="AI2298" t="s">
        <v>6028</v>
      </c>
      <c r="AJ2298" t="s">
        <v>6925</v>
      </c>
      <c r="AK2298">
        <v>38000</v>
      </c>
      <c r="AL2298">
        <v>4795.6000000000004</v>
      </c>
      <c r="AM2298">
        <v>33204.400000000001</v>
      </c>
      <c r="AN2298">
        <v>31000</v>
      </c>
      <c r="AO2298">
        <v>2204.4</v>
      </c>
      <c r="AP2298">
        <v>6.6400000000000001E-2</v>
      </c>
    </row>
    <row r="2299" spans="1:42" x14ac:dyDescent="0.35">
      <c r="A2299" t="s">
        <v>3219</v>
      </c>
      <c r="B2299" s="1">
        <v>45603</v>
      </c>
      <c r="C2299" t="s">
        <v>303</v>
      </c>
      <c r="D2299" t="s">
        <v>42</v>
      </c>
      <c r="E2299">
        <v>1</v>
      </c>
      <c r="F2299" t="s">
        <v>66</v>
      </c>
      <c r="G2299" t="s">
        <v>31</v>
      </c>
      <c r="H2299" t="s">
        <v>25</v>
      </c>
      <c r="I2299" t="s">
        <v>33</v>
      </c>
      <c r="J2299" t="s">
        <v>50</v>
      </c>
      <c r="K2299">
        <v>2024</v>
      </c>
      <c r="L2299" t="s">
        <v>51</v>
      </c>
      <c r="M2299" t="s">
        <v>5897</v>
      </c>
      <c r="N2299" t="s">
        <v>5889</v>
      </c>
      <c r="O2299" t="s">
        <v>5898</v>
      </c>
      <c r="P2299" t="s">
        <v>5899</v>
      </c>
      <c r="Q2299" t="s">
        <v>5900</v>
      </c>
      <c r="R2299">
        <v>31000</v>
      </c>
      <c r="S2299">
        <v>38000</v>
      </c>
      <c r="T2299">
        <v>0.1842</v>
      </c>
      <c r="U2299" t="s">
        <v>5901</v>
      </c>
      <c r="V2299">
        <v>12</v>
      </c>
      <c r="W2299" s="1">
        <v>45246</v>
      </c>
      <c r="X2299" t="s">
        <v>5894</v>
      </c>
      <c r="Y2299">
        <v>278</v>
      </c>
      <c r="Z2299">
        <v>80</v>
      </c>
      <c r="AA2299">
        <v>346</v>
      </c>
      <c r="AB2299">
        <v>0</v>
      </c>
      <c r="AC2299">
        <v>10</v>
      </c>
      <c r="AD2299">
        <v>0</v>
      </c>
      <c r="AE2299" t="s">
        <v>6029</v>
      </c>
      <c r="AF2299" s="1">
        <v>46203</v>
      </c>
      <c r="AG2299" t="s">
        <v>6192</v>
      </c>
      <c r="AH2299" t="s">
        <v>6035</v>
      </c>
      <c r="AI2299" t="s">
        <v>6028</v>
      </c>
      <c r="AJ2299" t="s">
        <v>6925</v>
      </c>
      <c r="AK2299">
        <v>38000</v>
      </c>
      <c r="AL2299">
        <v>3298.4</v>
      </c>
      <c r="AM2299">
        <v>34701.599999999999</v>
      </c>
      <c r="AN2299">
        <v>31000</v>
      </c>
      <c r="AO2299">
        <v>3701.6</v>
      </c>
      <c r="AP2299">
        <v>0.1067</v>
      </c>
    </row>
    <row r="2300" spans="1:42" hidden="1" x14ac:dyDescent="0.35">
      <c r="A2300" t="s">
        <v>3220</v>
      </c>
      <c r="B2300" s="1">
        <v>45584</v>
      </c>
      <c r="C2300" t="s">
        <v>1916</v>
      </c>
      <c r="D2300" t="s">
        <v>188</v>
      </c>
      <c r="E2300">
        <v>1</v>
      </c>
      <c r="F2300" t="s">
        <v>15</v>
      </c>
      <c r="G2300" t="s">
        <v>16</v>
      </c>
      <c r="H2300" t="s">
        <v>17</v>
      </c>
      <c r="I2300" t="s">
        <v>43</v>
      </c>
      <c r="J2300" t="s">
        <v>55</v>
      </c>
      <c r="K2300">
        <v>2024</v>
      </c>
      <c r="L2300" t="s">
        <v>51</v>
      </c>
      <c r="M2300" t="s">
        <v>5936</v>
      </c>
      <c r="N2300" t="s">
        <v>5931</v>
      </c>
      <c r="O2300" t="s">
        <v>5937</v>
      </c>
      <c r="P2300" t="s">
        <v>5938</v>
      </c>
      <c r="Q2300" t="s">
        <v>5939</v>
      </c>
      <c r="R2300">
        <v>3400</v>
      </c>
      <c r="S2300">
        <v>4500</v>
      </c>
      <c r="T2300">
        <v>0.24440000000000001</v>
      </c>
      <c r="U2300" t="s">
        <v>5940</v>
      </c>
      <c r="V2300">
        <v>6</v>
      </c>
      <c r="W2300" s="1">
        <v>45061</v>
      </c>
      <c r="X2300" t="s">
        <v>5894</v>
      </c>
      <c r="Y2300">
        <v>200</v>
      </c>
      <c r="Z2300">
        <v>91</v>
      </c>
      <c r="AA2300">
        <v>223</v>
      </c>
      <c r="AB2300">
        <v>18</v>
      </c>
      <c r="AC2300">
        <v>10</v>
      </c>
      <c r="AD2300">
        <v>61200</v>
      </c>
      <c r="AE2300" t="s">
        <v>6025</v>
      </c>
      <c r="AF2300" s="1">
        <v>46203</v>
      </c>
      <c r="AG2300" t="s">
        <v>6683</v>
      </c>
      <c r="AH2300" t="s">
        <v>6027</v>
      </c>
      <c r="AI2300" t="s">
        <v>6028</v>
      </c>
      <c r="AJ2300" t="s">
        <v>6925</v>
      </c>
      <c r="AK2300">
        <v>4500</v>
      </c>
      <c r="AL2300">
        <v>162.44999999999999</v>
      </c>
      <c r="AM2300">
        <v>4337.55</v>
      </c>
      <c r="AN2300">
        <v>3400</v>
      </c>
      <c r="AO2300">
        <v>937.55</v>
      </c>
      <c r="AP2300">
        <v>0.21609999999999999</v>
      </c>
    </row>
    <row r="2301" spans="1:42" hidden="1" x14ac:dyDescent="0.35">
      <c r="A2301" t="s">
        <v>3221</v>
      </c>
      <c r="B2301" s="1">
        <v>45475</v>
      </c>
      <c r="C2301" t="s">
        <v>802</v>
      </c>
      <c r="D2301" t="s">
        <v>118</v>
      </c>
      <c r="E2301">
        <v>2</v>
      </c>
      <c r="F2301" t="s">
        <v>30</v>
      </c>
      <c r="G2301" t="s">
        <v>31</v>
      </c>
      <c r="H2301" t="s">
        <v>25</v>
      </c>
      <c r="I2301" t="s">
        <v>26</v>
      </c>
      <c r="J2301" t="s">
        <v>97</v>
      </c>
      <c r="K2301">
        <v>2024</v>
      </c>
      <c r="L2301" t="s">
        <v>60</v>
      </c>
      <c r="M2301" t="s">
        <v>5902</v>
      </c>
      <c r="N2301" t="s">
        <v>5889</v>
      </c>
      <c r="O2301" t="s">
        <v>5898</v>
      </c>
      <c r="P2301" t="s">
        <v>5899</v>
      </c>
      <c r="Q2301" t="s">
        <v>5903</v>
      </c>
      <c r="R2301">
        <v>74000</v>
      </c>
      <c r="S2301">
        <v>88000</v>
      </c>
      <c r="T2301">
        <v>0.15909999999999999</v>
      </c>
      <c r="U2301" t="s">
        <v>5901</v>
      </c>
      <c r="V2301">
        <v>12</v>
      </c>
      <c r="W2301" s="1">
        <v>45459</v>
      </c>
      <c r="X2301" t="s">
        <v>5894</v>
      </c>
      <c r="Y2301">
        <v>214</v>
      </c>
      <c r="Z2301">
        <v>97</v>
      </c>
      <c r="AA2301">
        <v>218</v>
      </c>
      <c r="AB2301">
        <v>43</v>
      </c>
      <c r="AC2301">
        <v>10</v>
      </c>
      <c r="AD2301">
        <v>3182000</v>
      </c>
      <c r="AE2301" t="s">
        <v>6025</v>
      </c>
      <c r="AF2301" s="1">
        <v>46203</v>
      </c>
      <c r="AG2301" t="s">
        <v>6447</v>
      </c>
      <c r="AH2301" t="s">
        <v>6035</v>
      </c>
      <c r="AI2301" t="s">
        <v>6028</v>
      </c>
      <c r="AJ2301" t="s">
        <v>6925</v>
      </c>
      <c r="AK2301">
        <v>176000</v>
      </c>
      <c r="AL2301">
        <v>11668.8</v>
      </c>
      <c r="AM2301">
        <v>164331.20000000001</v>
      </c>
      <c r="AN2301">
        <v>148000</v>
      </c>
      <c r="AO2301">
        <v>16331.2</v>
      </c>
      <c r="AP2301">
        <v>9.9400000000000002E-2</v>
      </c>
    </row>
    <row r="2302" spans="1:42" hidden="1" x14ac:dyDescent="0.35">
      <c r="A2302" t="s">
        <v>3222</v>
      </c>
      <c r="B2302" s="1">
        <v>45566</v>
      </c>
      <c r="C2302" t="s">
        <v>3223</v>
      </c>
      <c r="D2302" t="s">
        <v>180</v>
      </c>
      <c r="E2302">
        <v>1</v>
      </c>
      <c r="F2302" t="s">
        <v>58</v>
      </c>
      <c r="G2302" t="s">
        <v>16</v>
      </c>
      <c r="H2302" t="s">
        <v>17</v>
      </c>
      <c r="I2302" t="s">
        <v>18</v>
      </c>
      <c r="J2302" t="s">
        <v>55</v>
      </c>
      <c r="K2302">
        <v>2024</v>
      </c>
      <c r="L2302" t="s">
        <v>51</v>
      </c>
      <c r="M2302" t="s">
        <v>5956</v>
      </c>
      <c r="N2302" t="s">
        <v>5949</v>
      </c>
      <c r="O2302" t="s">
        <v>5957</v>
      </c>
      <c r="P2302" t="s">
        <v>5958</v>
      </c>
      <c r="Q2302" t="s">
        <v>5959</v>
      </c>
      <c r="R2302">
        <v>3100</v>
      </c>
      <c r="S2302">
        <v>4200</v>
      </c>
      <c r="T2302">
        <v>0.26190000000000002</v>
      </c>
      <c r="U2302" t="s">
        <v>5909</v>
      </c>
      <c r="V2302">
        <v>12</v>
      </c>
      <c r="W2302" s="1">
        <v>45029</v>
      </c>
      <c r="X2302" t="s">
        <v>5894</v>
      </c>
      <c r="Y2302">
        <v>165</v>
      </c>
      <c r="Z2302">
        <v>119</v>
      </c>
      <c r="AA2302">
        <v>218</v>
      </c>
      <c r="AB2302">
        <v>22</v>
      </c>
      <c r="AC2302">
        <v>10</v>
      </c>
      <c r="AD2302">
        <v>68200</v>
      </c>
      <c r="AE2302" t="s">
        <v>6025</v>
      </c>
      <c r="AF2302" s="1">
        <v>46203</v>
      </c>
      <c r="AG2302" t="s">
        <v>6868</v>
      </c>
      <c r="AH2302" t="s">
        <v>6035</v>
      </c>
      <c r="AI2302" t="s">
        <v>6028</v>
      </c>
      <c r="AJ2302" t="s">
        <v>6925</v>
      </c>
      <c r="AK2302">
        <v>4200</v>
      </c>
      <c r="AL2302">
        <v>614.04</v>
      </c>
      <c r="AM2302">
        <v>3585.96</v>
      </c>
      <c r="AN2302">
        <v>3100</v>
      </c>
      <c r="AO2302">
        <v>485.96</v>
      </c>
      <c r="AP2302">
        <v>0.13550000000000001</v>
      </c>
    </row>
    <row r="2303" spans="1:42" hidden="1" x14ac:dyDescent="0.35">
      <c r="A2303" t="s">
        <v>3224</v>
      </c>
      <c r="B2303" s="1">
        <v>45322</v>
      </c>
      <c r="C2303" t="s">
        <v>786</v>
      </c>
      <c r="D2303" t="s">
        <v>47</v>
      </c>
      <c r="E2303">
        <v>2</v>
      </c>
      <c r="F2303" t="s">
        <v>48</v>
      </c>
      <c r="G2303" t="s">
        <v>71</v>
      </c>
      <c r="H2303" t="s">
        <v>25</v>
      </c>
      <c r="I2303" t="s">
        <v>18</v>
      </c>
      <c r="J2303" t="s">
        <v>112</v>
      </c>
      <c r="K2303">
        <v>2024</v>
      </c>
      <c r="L2303" t="s">
        <v>20</v>
      </c>
      <c r="M2303" t="s">
        <v>5995</v>
      </c>
      <c r="N2303" t="s">
        <v>5989</v>
      </c>
      <c r="O2303" t="s">
        <v>5996</v>
      </c>
      <c r="P2303" t="s">
        <v>5997</v>
      </c>
      <c r="Q2303" t="s">
        <v>5998</v>
      </c>
      <c r="R2303">
        <v>280</v>
      </c>
      <c r="S2303">
        <v>450</v>
      </c>
      <c r="T2303">
        <v>0.37780000000000002</v>
      </c>
      <c r="U2303" t="s">
        <v>5909</v>
      </c>
      <c r="V2303">
        <v>6</v>
      </c>
      <c r="W2303" s="1">
        <v>45144</v>
      </c>
      <c r="X2303" t="s">
        <v>5894</v>
      </c>
      <c r="Y2303">
        <v>217</v>
      </c>
      <c r="Z2303">
        <v>86</v>
      </c>
      <c r="AA2303">
        <v>212</v>
      </c>
      <c r="AB2303">
        <v>73</v>
      </c>
      <c r="AC2303">
        <v>10</v>
      </c>
      <c r="AD2303">
        <v>20440</v>
      </c>
      <c r="AE2303" t="s">
        <v>6025</v>
      </c>
      <c r="AF2303" s="1">
        <v>46203</v>
      </c>
      <c r="AG2303" t="s">
        <v>6438</v>
      </c>
      <c r="AH2303" t="s">
        <v>6035</v>
      </c>
      <c r="AI2303" t="s">
        <v>6028</v>
      </c>
      <c r="AJ2303" t="s">
        <v>6924</v>
      </c>
      <c r="AK2303">
        <v>900</v>
      </c>
      <c r="AL2303">
        <v>83.79</v>
      </c>
      <c r="AM2303">
        <v>816.21</v>
      </c>
      <c r="AN2303">
        <v>560</v>
      </c>
      <c r="AO2303">
        <v>256.20999999999998</v>
      </c>
      <c r="AP2303">
        <v>0.31390000000000001</v>
      </c>
    </row>
    <row r="2304" spans="1:42" hidden="1" x14ac:dyDescent="0.35">
      <c r="A2304" t="s">
        <v>3225</v>
      </c>
      <c r="B2304" s="1">
        <v>45643</v>
      </c>
      <c r="C2304" t="s">
        <v>712</v>
      </c>
      <c r="D2304" t="s">
        <v>200</v>
      </c>
      <c r="E2304">
        <v>1</v>
      </c>
      <c r="F2304" t="s">
        <v>128</v>
      </c>
      <c r="G2304" t="s">
        <v>31</v>
      </c>
      <c r="H2304" t="s">
        <v>17</v>
      </c>
      <c r="I2304" t="s">
        <v>26</v>
      </c>
      <c r="J2304" t="s">
        <v>155</v>
      </c>
      <c r="K2304">
        <v>2024</v>
      </c>
      <c r="L2304" t="s">
        <v>51</v>
      </c>
      <c r="M2304" t="s">
        <v>5960</v>
      </c>
      <c r="N2304" t="s">
        <v>5949</v>
      </c>
      <c r="O2304" t="s">
        <v>5961</v>
      </c>
      <c r="P2304" t="s">
        <v>5951</v>
      </c>
      <c r="Q2304" t="s">
        <v>5962</v>
      </c>
      <c r="R2304">
        <v>2100</v>
      </c>
      <c r="S2304">
        <v>2800</v>
      </c>
      <c r="T2304">
        <v>0.25</v>
      </c>
      <c r="U2304" t="s">
        <v>5940</v>
      </c>
      <c r="V2304">
        <v>12</v>
      </c>
      <c r="W2304" s="1">
        <v>45378</v>
      </c>
      <c r="X2304" t="s">
        <v>5894</v>
      </c>
      <c r="Y2304">
        <v>198</v>
      </c>
      <c r="Z2304">
        <v>79</v>
      </c>
      <c r="AA2304">
        <v>243</v>
      </c>
      <c r="AB2304">
        <v>87</v>
      </c>
      <c r="AC2304">
        <v>10</v>
      </c>
      <c r="AD2304">
        <v>182700</v>
      </c>
      <c r="AE2304" t="s">
        <v>6025</v>
      </c>
      <c r="AF2304" s="1">
        <v>46203</v>
      </c>
      <c r="AG2304" t="s">
        <v>6097</v>
      </c>
      <c r="AH2304" t="s">
        <v>6027</v>
      </c>
      <c r="AI2304" t="s">
        <v>6028</v>
      </c>
      <c r="AJ2304" t="s">
        <v>6925</v>
      </c>
      <c r="AK2304">
        <v>2800</v>
      </c>
      <c r="AL2304">
        <v>190.68</v>
      </c>
      <c r="AM2304">
        <v>2609.3200000000002</v>
      </c>
      <c r="AN2304">
        <v>2100</v>
      </c>
      <c r="AO2304">
        <v>509.32</v>
      </c>
      <c r="AP2304">
        <v>0.19520000000000001</v>
      </c>
    </row>
    <row r="2305" spans="1:42" hidden="1" x14ac:dyDescent="0.35">
      <c r="A2305" t="s">
        <v>3226</v>
      </c>
      <c r="B2305" s="1">
        <v>45578</v>
      </c>
      <c r="C2305" t="s">
        <v>1195</v>
      </c>
      <c r="D2305" t="s">
        <v>82</v>
      </c>
      <c r="E2305">
        <v>1</v>
      </c>
      <c r="F2305" t="s">
        <v>48</v>
      </c>
      <c r="G2305" t="s">
        <v>31</v>
      </c>
      <c r="H2305" t="s">
        <v>17</v>
      </c>
      <c r="I2305" t="s">
        <v>18</v>
      </c>
      <c r="J2305" t="s">
        <v>55</v>
      </c>
      <c r="K2305">
        <v>2024</v>
      </c>
      <c r="L2305" t="s">
        <v>51</v>
      </c>
      <c r="M2305" t="s">
        <v>5895</v>
      </c>
      <c r="N2305" t="s">
        <v>5889</v>
      </c>
      <c r="O2305" t="s">
        <v>5890</v>
      </c>
      <c r="P2305" t="s">
        <v>5891</v>
      </c>
      <c r="Q2305" t="s">
        <v>5896</v>
      </c>
      <c r="R2305">
        <v>78000</v>
      </c>
      <c r="S2305">
        <v>95000</v>
      </c>
      <c r="T2305">
        <v>0.1789</v>
      </c>
      <c r="U2305" t="s">
        <v>5893</v>
      </c>
      <c r="V2305">
        <v>12</v>
      </c>
      <c r="W2305" s="1">
        <v>45187</v>
      </c>
      <c r="X2305" t="s">
        <v>5894</v>
      </c>
      <c r="Y2305">
        <v>351</v>
      </c>
      <c r="Z2305">
        <v>112</v>
      </c>
      <c r="AA2305">
        <v>335</v>
      </c>
      <c r="AB2305">
        <v>32</v>
      </c>
      <c r="AC2305">
        <v>10</v>
      </c>
      <c r="AD2305">
        <v>2496000</v>
      </c>
      <c r="AE2305" t="s">
        <v>6025</v>
      </c>
      <c r="AF2305" s="1">
        <v>46203</v>
      </c>
      <c r="AG2305" t="s">
        <v>6559</v>
      </c>
      <c r="AH2305" t="s">
        <v>6027</v>
      </c>
      <c r="AI2305" t="s">
        <v>6028</v>
      </c>
      <c r="AJ2305" t="s">
        <v>6925</v>
      </c>
      <c r="AK2305">
        <v>95000</v>
      </c>
      <c r="AL2305">
        <v>8540.5</v>
      </c>
      <c r="AM2305">
        <v>86459.5</v>
      </c>
      <c r="AN2305">
        <v>78000</v>
      </c>
      <c r="AO2305">
        <v>8459.5</v>
      </c>
      <c r="AP2305">
        <v>9.7799999999999998E-2</v>
      </c>
    </row>
    <row r="2306" spans="1:42" hidden="1" x14ac:dyDescent="0.35">
      <c r="A2306" t="s">
        <v>3227</v>
      </c>
      <c r="B2306" s="1">
        <v>45586</v>
      </c>
      <c r="C2306" t="s">
        <v>2408</v>
      </c>
      <c r="D2306" t="s">
        <v>47</v>
      </c>
      <c r="E2306">
        <v>2</v>
      </c>
      <c r="F2306" t="s">
        <v>48</v>
      </c>
      <c r="G2306" t="s">
        <v>79</v>
      </c>
      <c r="H2306" t="s">
        <v>32</v>
      </c>
      <c r="I2306" t="s">
        <v>18</v>
      </c>
      <c r="J2306" t="s">
        <v>55</v>
      </c>
      <c r="K2306">
        <v>2024</v>
      </c>
      <c r="L2306" t="s">
        <v>51</v>
      </c>
      <c r="M2306" t="s">
        <v>5995</v>
      </c>
      <c r="N2306" t="s">
        <v>5989</v>
      </c>
      <c r="O2306" t="s">
        <v>5996</v>
      </c>
      <c r="P2306" t="s">
        <v>5997</v>
      </c>
      <c r="Q2306" t="s">
        <v>5998</v>
      </c>
      <c r="R2306">
        <v>280</v>
      </c>
      <c r="S2306">
        <v>450</v>
      </c>
      <c r="T2306">
        <v>0.37780000000000002</v>
      </c>
      <c r="U2306" t="s">
        <v>5909</v>
      </c>
      <c r="V2306">
        <v>6</v>
      </c>
      <c r="W2306" s="1">
        <v>45144</v>
      </c>
      <c r="X2306" t="s">
        <v>5894</v>
      </c>
      <c r="Y2306">
        <v>217</v>
      </c>
      <c r="Z2306">
        <v>86</v>
      </c>
      <c r="AA2306">
        <v>212</v>
      </c>
      <c r="AB2306">
        <v>73</v>
      </c>
      <c r="AC2306">
        <v>10</v>
      </c>
      <c r="AD2306">
        <v>20440</v>
      </c>
      <c r="AE2306" t="s">
        <v>6025</v>
      </c>
      <c r="AF2306" s="1">
        <v>46203</v>
      </c>
      <c r="AG2306" t="s">
        <v>6800</v>
      </c>
      <c r="AH2306" t="s">
        <v>6035</v>
      </c>
      <c r="AI2306" t="s">
        <v>6028</v>
      </c>
      <c r="AJ2306" t="s">
        <v>6925</v>
      </c>
      <c r="AK2306">
        <v>900</v>
      </c>
      <c r="AL2306">
        <v>90.9</v>
      </c>
      <c r="AM2306">
        <v>809.1</v>
      </c>
      <c r="AN2306">
        <v>560</v>
      </c>
      <c r="AO2306">
        <v>249.1</v>
      </c>
      <c r="AP2306">
        <v>0.30790000000000001</v>
      </c>
    </row>
    <row r="2307" spans="1:42" hidden="1" x14ac:dyDescent="0.35">
      <c r="A2307" t="s">
        <v>3228</v>
      </c>
      <c r="B2307" s="1">
        <v>45599</v>
      </c>
      <c r="C2307" t="s">
        <v>1629</v>
      </c>
      <c r="D2307" t="s">
        <v>100</v>
      </c>
      <c r="E2307">
        <v>2</v>
      </c>
      <c r="F2307" t="s">
        <v>48</v>
      </c>
      <c r="G2307" t="s">
        <v>16</v>
      </c>
      <c r="H2307" t="s">
        <v>17</v>
      </c>
      <c r="I2307" t="s">
        <v>43</v>
      </c>
      <c r="J2307" t="s">
        <v>50</v>
      </c>
      <c r="K2307">
        <v>2024</v>
      </c>
      <c r="L2307" t="s">
        <v>51</v>
      </c>
      <c r="M2307" t="s">
        <v>5941</v>
      </c>
      <c r="N2307" t="s">
        <v>5931</v>
      </c>
      <c r="O2307" t="s">
        <v>5942</v>
      </c>
      <c r="P2307" t="s">
        <v>5938</v>
      </c>
      <c r="Q2307" t="s">
        <v>5943</v>
      </c>
      <c r="R2307">
        <v>9800</v>
      </c>
      <c r="S2307">
        <v>12500</v>
      </c>
      <c r="T2307">
        <v>0.216</v>
      </c>
      <c r="U2307" t="s">
        <v>5940</v>
      </c>
      <c r="V2307">
        <v>6</v>
      </c>
      <c r="W2307" s="1">
        <v>45383</v>
      </c>
      <c r="X2307" t="s">
        <v>5894</v>
      </c>
      <c r="Y2307">
        <v>102</v>
      </c>
      <c r="Z2307">
        <v>94</v>
      </c>
      <c r="AA2307">
        <v>142</v>
      </c>
      <c r="AB2307">
        <v>76</v>
      </c>
      <c r="AC2307">
        <v>10</v>
      </c>
      <c r="AD2307">
        <v>744800</v>
      </c>
      <c r="AE2307" t="s">
        <v>6025</v>
      </c>
      <c r="AF2307" s="1">
        <v>46203</v>
      </c>
      <c r="AG2307" t="s">
        <v>6604</v>
      </c>
      <c r="AH2307" t="s">
        <v>6027</v>
      </c>
      <c r="AI2307" t="s">
        <v>6028</v>
      </c>
      <c r="AJ2307" t="s">
        <v>6925</v>
      </c>
      <c r="AK2307">
        <v>25000</v>
      </c>
      <c r="AL2307">
        <v>900</v>
      </c>
      <c r="AM2307">
        <v>24100</v>
      </c>
      <c r="AN2307">
        <v>19600</v>
      </c>
      <c r="AO2307">
        <v>4500</v>
      </c>
      <c r="AP2307">
        <v>0.1867</v>
      </c>
    </row>
    <row r="2308" spans="1:42" hidden="1" x14ac:dyDescent="0.35">
      <c r="A2308" t="s">
        <v>3229</v>
      </c>
      <c r="B2308" s="1">
        <v>45574</v>
      </c>
      <c r="C2308" t="s">
        <v>1029</v>
      </c>
      <c r="D2308" t="s">
        <v>115</v>
      </c>
      <c r="E2308">
        <v>1</v>
      </c>
      <c r="F2308" t="s">
        <v>24</v>
      </c>
      <c r="G2308" t="s">
        <v>71</v>
      </c>
      <c r="H2308" t="s">
        <v>32</v>
      </c>
      <c r="I2308" t="s">
        <v>26</v>
      </c>
      <c r="J2308" t="s">
        <v>55</v>
      </c>
      <c r="K2308">
        <v>2024</v>
      </c>
      <c r="L2308" t="s">
        <v>51</v>
      </c>
      <c r="M2308" t="s">
        <v>5988</v>
      </c>
      <c r="N2308" t="s">
        <v>5989</v>
      </c>
      <c r="O2308" t="s">
        <v>5990</v>
      </c>
      <c r="P2308" t="s">
        <v>5907</v>
      </c>
      <c r="Q2308" t="s">
        <v>5991</v>
      </c>
      <c r="R2308">
        <v>1600</v>
      </c>
      <c r="S2308">
        <v>2200</v>
      </c>
      <c r="T2308">
        <v>0.2727</v>
      </c>
      <c r="U2308" t="s">
        <v>5909</v>
      </c>
      <c r="V2308">
        <v>6</v>
      </c>
      <c r="W2308" s="1">
        <v>45040</v>
      </c>
      <c r="X2308" t="s">
        <v>5894</v>
      </c>
      <c r="Y2308">
        <v>84</v>
      </c>
      <c r="Z2308">
        <v>117</v>
      </c>
      <c r="AA2308">
        <v>174</v>
      </c>
      <c r="AB2308">
        <v>47</v>
      </c>
      <c r="AC2308">
        <v>10</v>
      </c>
      <c r="AD2308">
        <v>75200</v>
      </c>
      <c r="AE2308" t="s">
        <v>6025</v>
      </c>
      <c r="AF2308" s="1">
        <v>46203</v>
      </c>
      <c r="AG2308" t="s">
        <v>6520</v>
      </c>
      <c r="AH2308" t="s">
        <v>6035</v>
      </c>
      <c r="AI2308" t="s">
        <v>6028</v>
      </c>
      <c r="AJ2308" t="s">
        <v>6925</v>
      </c>
      <c r="AK2308">
        <v>2200</v>
      </c>
      <c r="AL2308">
        <v>103.84</v>
      </c>
      <c r="AM2308">
        <v>2096.16</v>
      </c>
      <c r="AN2308">
        <v>1600</v>
      </c>
      <c r="AO2308">
        <v>496.16</v>
      </c>
      <c r="AP2308">
        <v>0.23669999999999999</v>
      </c>
    </row>
    <row r="2309" spans="1:42" hidden="1" x14ac:dyDescent="0.35">
      <c r="A2309" t="s">
        <v>3230</v>
      </c>
      <c r="B2309" s="1">
        <v>45431</v>
      </c>
      <c r="C2309" t="s">
        <v>2805</v>
      </c>
      <c r="D2309" t="s">
        <v>173</v>
      </c>
      <c r="E2309">
        <v>5</v>
      </c>
      <c r="F2309" t="s">
        <v>58</v>
      </c>
      <c r="G2309" t="s">
        <v>16</v>
      </c>
      <c r="H2309" t="s">
        <v>49</v>
      </c>
      <c r="I2309" t="s">
        <v>33</v>
      </c>
      <c r="J2309" t="s">
        <v>75</v>
      </c>
      <c r="K2309">
        <v>2024</v>
      </c>
      <c r="L2309" t="s">
        <v>35</v>
      </c>
      <c r="M2309" t="s">
        <v>5904</v>
      </c>
      <c r="N2309" t="s">
        <v>5889</v>
      </c>
      <c r="O2309" t="s">
        <v>5898</v>
      </c>
      <c r="P2309" t="s">
        <v>5899</v>
      </c>
      <c r="Q2309" t="s">
        <v>5905</v>
      </c>
      <c r="R2309">
        <v>12500</v>
      </c>
      <c r="S2309">
        <v>15500</v>
      </c>
      <c r="T2309">
        <v>0.19350000000000001</v>
      </c>
      <c r="U2309" t="s">
        <v>5901</v>
      </c>
      <c r="V2309">
        <v>12</v>
      </c>
      <c r="W2309" s="1">
        <v>45140</v>
      </c>
      <c r="X2309" t="s">
        <v>5894</v>
      </c>
      <c r="Y2309">
        <v>313</v>
      </c>
      <c r="Z2309">
        <v>58</v>
      </c>
      <c r="AA2309">
        <v>294</v>
      </c>
      <c r="AB2309">
        <v>65</v>
      </c>
      <c r="AC2309">
        <v>10</v>
      </c>
      <c r="AD2309">
        <v>812500</v>
      </c>
      <c r="AE2309" t="s">
        <v>6025</v>
      </c>
      <c r="AF2309" s="1">
        <v>46203</v>
      </c>
      <c r="AG2309" t="s">
        <v>6827</v>
      </c>
      <c r="AH2309" t="s">
        <v>6035</v>
      </c>
      <c r="AI2309" t="s">
        <v>6028</v>
      </c>
      <c r="AJ2309" t="s">
        <v>6924</v>
      </c>
      <c r="AK2309">
        <v>77500</v>
      </c>
      <c r="AL2309">
        <v>7176.5</v>
      </c>
      <c r="AM2309">
        <v>70323.5</v>
      </c>
      <c r="AN2309">
        <v>62500</v>
      </c>
      <c r="AO2309">
        <v>7823.5</v>
      </c>
      <c r="AP2309">
        <v>0.1113</v>
      </c>
    </row>
    <row r="2310" spans="1:42" hidden="1" x14ac:dyDescent="0.35">
      <c r="A2310" t="s">
        <v>3231</v>
      </c>
      <c r="B2310" s="1">
        <v>45371</v>
      </c>
      <c r="C2310" t="s">
        <v>2763</v>
      </c>
      <c r="D2310" t="s">
        <v>78</v>
      </c>
      <c r="E2310">
        <v>1</v>
      </c>
      <c r="F2310" t="s">
        <v>24</v>
      </c>
      <c r="G2310" t="s">
        <v>31</v>
      </c>
      <c r="H2310" t="s">
        <v>25</v>
      </c>
      <c r="I2310" t="s">
        <v>43</v>
      </c>
      <c r="J2310" t="s">
        <v>39</v>
      </c>
      <c r="K2310">
        <v>2024</v>
      </c>
      <c r="L2310" t="s">
        <v>20</v>
      </c>
      <c r="M2310" t="s">
        <v>5992</v>
      </c>
      <c r="N2310" t="s">
        <v>5989</v>
      </c>
      <c r="O2310" t="s">
        <v>5993</v>
      </c>
      <c r="P2310" t="s">
        <v>5899</v>
      </c>
      <c r="Q2310" t="s">
        <v>5994</v>
      </c>
      <c r="R2310">
        <v>850</v>
      </c>
      <c r="S2310">
        <v>1200</v>
      </c>
      <c r="T2310">
        <v>0.29170000000000001</v>
      </c>
      <c r="U2310" t="s">
        <v>5901</v>
      </c>
      <c r="V2310">
        <v>6</v>
      </c>
      <c r="W2310" s="1">
        <v>45066</v>
      </c>
      <c r="X2310" t="s">
        <v>5894</v>
      </c>
      <c r="Y2310">
        <v>275</v>
      </c>
      <c r="Z2310">
        <v>92</v>
      </c>
      <c r="AA2310">
        <v>285</v>
      </c>
      <c r="AB2310">
        <v>78</v>
      </c>
      <c r="AC2310">
        <v>10</v>
      </c>
      <c r="AD2310">
        <v>66300</v>
      </c>
      <c r="AE2310" t="s">
        <v>6025</v>
      </c>
      <c r="AF2310" s="1">
        <v>46203</v>
      </c>
      <c r="AG2310" t="s">
        <v>6844</v>
      </c>
      <c r="AH2310" t="s">
        <v>6035</v>
      </c>
      <c r="AI2310" t="s">
        <v>6028</v>
      </c>
      <c r="AJ2310" t="s">
        <v>6924</v>
      </c>
      <c r="AK2310">
        <v>1200</v>
      </c>
      <c r="AL2310">
        <v>160.19999999999999</v>
      </c>
      <c r="AM2310">
        <v>1039.8</v>
      </c>
      <c r="AN2310">
        <v>850</v>
      </c>
      <c r="AO2310">
        <v>189.8</v>
      </c>
      <c r="AP2310">
        <v>0.1825</v>
      </c>
    </row>
    <row r="2311" spans="1:42" hidden="1" x14ac:dyDescent="0.35">
      <c r="A2311" t="s">
        <v>3232</v>
      </c>
      <c r="B2311" s="1">
        <v>45319</v>
      </c>
      <c r="C2311" t="s">
        <v>1633</v>
      </c>
      <c r="D2311" t="s">
        <v>105</v>
      </c>
      <c r="E2311">
        <v>2</v>
      </c>
      <c r="F2311" t="s">
        <v>24</v>
      </c>
      <c r="G2311" t="s">
        <v>16</v>
      </c>
      <c r="H2311" t="s">
        <v>25</v>
      </c>
      <c r="I2311" t="s">
        <v>33</v>
      </c>
      <c r="J2311" t="s">
        <v>112</v>
      </c>
      <c r="K2311">
        <v>2024</v>
      </c>
      <c r="L2311" t="s">
        <v>20</v>
      </c>
      <c r="M2311" t="s">
        <v>5916</v>
      </c>
      <c r="N2311" t="s">
        <v>5913</v>
      </c>
      <c r="O2311" t="s">
        <v>5917</v>
      </c>
      <c r="P2311" t="s">
        <v>5918</v>
      </c>
      <c r="Q2311" t="s">
        <v>5919</v>
      </c>
      <c r="R2311">
        <v>63000</v>
      </c>
      <c r="S2311">
        <v>76000</v>
      </c>
      <c r="T2311">
        <v>0.1711</v>
      </c>
      <c r="U2311" t="s">
        <v>5920</v>
      </c>
      <c r="V2311">
        <v>12</v>
      </c>
      <c r="W2311" s="1">
        <v>44617</v>
      </c>
      <c r="X2311" t="s">
        <v>5894</v>
      </c>
      <c r="Y2311">
        <v>252</v>
      </c>
      <c r="Z2311">
        <v>75</v>
      </c>
      <c r="AA2311">
        <v>289</v>
      </c>
      <c r="AB2311">
        <v>48</v>
      </c>
      <c r="AC2311">
        <v>10</v>
      </c>
      <c r="AD2311">
        <v>3024000</v>
      </c>
      <c r="AE2311" t="s">
        <v>6025</v>
      </c>
      <c r="AF2311" s="1">
        <v>46203</v>
      </c>
      <c r="AG2311" t="s">
        <v>6606</v>
      </c>
      <c r="AH2311" t="s">
        <v>6035</v>
      </c>
      <c r="AI2311" t="s">
        <v>6028</v>
      </c>
      <c r="AJ2311" t="s">
        <v>6924</v>
      </c>
      <c r="AK2311">
        <v>152000</v>
      </c>
      <c r="AL2311">
        <v>9530.4</v>
      </c>
      <c r="AM2311">
        <v>142469.6</v>
      </c>
      <c r="AN2311">
        <v>126000</v>
      </c>
      <c r="AO2311">
        <v>16469.599999999999</v>
      </c>
      <c r="AP2311">
        <v>0.11559999999999999</v>
      </c>
    </row>
    <row r="2312" spans="1:42" hidden="1" x14ac:dyDescent="0.35">
      <c r="A2312" t="s">
        <v>3233</v>
      </c>
      <c r="B2312" s="1">
        <v>45573</v>
      </c>
      <c r="C2312" t="s">
        <v>270</v>
      </c>
      <c r="D2312" t="s">
        <v>123</v>
      </c>
      <c r="E2312">
        <v>1</v>
      </c>
      <c r="F2312" t="s">
        <v>30</v>
      </c>
      <c r="G2312" t="s">
        <v>67</v>
      </c>
      <c r="H2312" t="s">
        <v>17</v>
      </c>
      <c r="I2312" t="s">
        <v>43</v>
      </c>
      <c r="J2312" t="s">
        <v>55</v>
      </c>
      <c r="K2312">
        <v>2024</v>
      </c>
      <c r="L2312" t="s">
        <v>51</v>
      </c>
      <c r="M2312" t="s">
        <v>5927</v>
      </c>
      <c r="N2312" t="s">
        <v>5913</v>
      </c>
      <c r="O2312" t="s">
        <v>5917</v>
      </c>
      <c r="P2312" t="s">
        <v>5928</v>
      </c>
      <c r="Q2312" t="s">
        <v>5929</v>
      </c>
      <c r="R2312">
        <v>44000</v>
      </c>
      <c r="S2312">
        <v>53000</v>
      </c>
      <c r="T2312">
        <v>0.16980000000000001</v>
      </c>
      <c r="U2312" t="s">
        <v>5920</v>
      </c>
      <c r="V2312">
        <v>12</v>
      </c>
      <c r="W2312" s="1">
        <v>45435</v>
      </c>
      <c r="X2312" t="s">
        <v>5894</v>
      </c>
      <c r="Y2312">
        <v>246</v>
      </c>
      <c r="Z2312">
        <v>92</v>
      </c>
      <c r="AA2312">
        <v>223</v>
      </c>
      <c r="AB2312">
        <v>48</v>
      </c>
      <c r="AC2312">
        <v>10</v>
      </c>
      <c r="AD2312">
        <v>2112000</v>
      </c>
      <c r="AE2312" t="s">
        <v>6025</v>
      </c>
      <c r="AF2312" s="1">
        <v>46203</v>
      </c>
      <c r="AG2312" t="s">
        <v>6166</v>
      </c>
      <c r="AH2312" t="s">
        <v>6035</v>
      </c>
      <c r="AI2312" t="s">
        <v>6028</v>
      </c>
      <c r="AJ2312" t="s">
        <v>6925</v>
      </c>
      <c r="AK2312">
        <v>53000</v>
      </c>
      <c r="AL2312">
        <v>1213.7</v>
      </c>
      <c r="AM2312">
        <v>51786.3</v>
      </c>
      <c r="AN2312">
        <v>44000</v>
      </c>
      <c r="AO2312">
        <v>7786.3</v>
      </c>
      <c r="AP2312">
        <v>0.15040000000000001</v>
      </c>
    </row>
    <row r="2313" spans="1:42" hidden="1" x14ac:dyDescent="0.35">
      <c r="A2313" t="s">
        <v>3234</v>
      </c>
      <c r="B2313" s="1">
        <v>45380</v>
      </c>
      <c r="C2313" t="s">
        <v>2995</v>
      </c>
      <c r="D2313" t="s">
        <v>95</v>
      </c>
      <c r="E2313">
        <v>3</v>
      </c>
      <c r="F2313" t="s">
        <v>24</v>
      </c>
      <c r="G2313" t="s">
        <v>71</v>
      </c>
      <c r="H2313" t="s">
        <v>17</v>
      </c>
      <c r="I2313" t="s">
        <v>18</v>
      </c>
      <c r="J2313" t="s">
        <v>39</v>
      </c>
      <c r="K2313">
        <v>2024</v>
      </c>
      <c r="L2313" t="s">
        <v>20</v>
      </c>
      <c r="M2313" t="s">
        <v>5948</v>
      </c>
      <c r="N2313" t="s">
        <v>5949</v>
      </c>
      <c r="O2313" t="s">
        <v>5950</v>
      </c>
      <c r="P2313" t="s">
        <v>5951</v>
      </c>
      <c r="Q2313" t="s">
        <v>5952</v>
      </c>
      <c r="R2313">
        <v>2900</v>
      </c>
      <c r="S2313">
        <v>3800</v>
      </c>
      <c r="T2313">
        <v>0.23680000000000001</v>
      </c>
      <c r="U2313" t="s">
        <v>5940</v>
      </c>
      <c r="V2313">
        <v>12</v>
      </c>
      <c r="W2313" s="1">
        <v>45359</v>
      </c>
      <c r="X2313" t="s">
        <v>5894</v>
      </c>
      <c r="Y2313">
        <v>220</v>
      </c>
      <c r="Z2313">
        <v>49</v>
      </c>
      <c r="AA2313">
        <v>227</v>
      </c>
      <c r="AB2313">
        <v>23</v>
      </c>
      <c r="AC2313">
        <v>10</v>
      </c>
      <c r="AD2313">
        <v>66700</v>
      </c>
      <c r="AE2313" t="s">
        <v>6025</v>
      </c>
      <c r="AF2313" s="1">
        <v>46203</v>
      </c>
      <c r="AG2313" t="s">
        <v>6818</v>
      </c>
      <c r="AH2313" t="s">
        <v>6035</v>
      </c>
      <c r="AI2313" t="s">
        <v>6028</v>
      </c>
      <c r="AJ2313" t="s">
        <v>6924</v>
      </c>
      <c r="AK2313">
        <v>11400</v>
      </c>
      <c r="AL2313">
        <v>1463.76</v>
      </c>
      <c r="AM2313">
        <v>9936.24</v>
      </c>
      <c r="AN2313">
        <v>8700</v>
      </c>
      <c r="AO2313">
        <v>1236.24</v>
      </c>
      <c r="AP2313">
        <v>0.1244</v>
      </c>
    </row>
    <row r="2314" spans="1:42" hidden="1" x14ac:dyDescent="0.35">
      <c r="A2314" t="s">
        <v>3235</v>
      </c>
      <c r="B2314" s="1">
        <v>45334</v>
      </c>
      <c r="C2314" t="s">
        <v>3192</v>
      </c>
      <c r="D2314" t="s">
        <v>180</v>
      </c>
      <c r="E2314">
        <v>1</v>
      </c>
      <c r="F2314" t="s">
        <v>24</v>
      </c>
      <c r="G2314" t="s">
        <v>16</v>
      </c>
      <c r="H2314" t="s">
        <v>17</v>
      </c>
      <c r="I2314" t="s">
        <v>18</v>
      </c>
      <c r="J2314" t="s">
        <v>19</v>
      </c>
      <c r="K2314">
        <v>2024</v>
      </c>
      <c r="L2314" t="s">
        <v>20</v>
      </c>
      <c r="M2314" t="s">
        <v>5956</v>
      </c>
      <c r="N2314" t="s">
        <v>5949</v>
      </c>
      <c r="O2314" t="s">
        <v>5957</v>
      </c>
      <c r="P2314" t="s">
        <v>5958</v>
      </c>
      <c r="Q2314" t="s">
        <v>5959</v>
      </c>
      <c r="R2314">
        <v>3100</v>
      </c>
      <c r="S2314">
        <v>4200</v>
      </c>
      <c r="T2314">
        <v>0.26190000000000002</v>
      </c>
      <c r="U2314" t="s">
        <v>5909</v>
      </c>
      <c r="V2314">
        <v>12</v>
      </c>
      <c r="W2314" s="1">
        <v>45029</v>
      </c>
      <c r="X2314" t="s">
        <v>5894</v>
      </c>
      <c r="Y2314">
        <v>165</v>
      </c>
      <c r="Z2314">
        <v>119</v>
      </c>
      <c r="AA2314">
        <v>218</v>
      </c>
      <c r="AB2314">
        <v>22</v>
      </c>
      <c r="AC2314">
        <v>10</v>
      </c>
      <c r="AD2314">
        <v>68200</v>
      </c>
      <c r="AE2314" t="s">
        <v>6025</v>
      </c>
      <c r="AF2314" s="1">
        <v>46203</v>
      </c>
      <c r="AG2314" t="s">
        <v>6864</v>
      </c>
      <c r="AH2314" t="s">
        <v>6035</v>
      </c>
      <c r="AI2314" t="s">
        <v>6028</v>
      </c>
      <c r="AJ2314" t="s">
        <v>6924</v>
      </c>
      <c r="AK2314">
        <v>4200</v>
      </c>
      <c r="AL2314">
        <v>618.24</v>
      </c>
      <c r="AM2314">
        <v>3581.76</v>
      </c>
      <c r="AN2314">
        <v>3100</v>
      </c>
      <c r="AO2314">
        <v>481.76</v>
      </c>
      <c r="AP2314">
        <v>0.13450000000000001</v>
      </c>
    </row>
    <row r="2315" spans="1:42" x14ac:dyDescent="0.35">
      <c r="A2315" t="s">
        <v>3236</v>
      </c>
      <c r="B2315" s="1">
        <v>45415</v>
      </c>
      <c r="C2315" t="s">
        <v>288</v>
      </c>
      <c r="D2315" t="s">
        <v>42</v>
      </c>
      <c r="E2315">
        <v>4</v>
      </c>
      <c r="F2315" t="s">
        <v>30</v>
      </c>
      <c r="G2315" t="s">
        <v>31</v>
      </c>
      <c r="H2315" t="s">
        <v>25</v>
      </c>
      <c r="I2315" t="s">
        <v>33</v>
      </c>
      <c r="J2315" t="s">
        <v>75</v>
      </c>
      <c r="K2315">
        <v>2024</v>
      </c>
      <c r="L2315" t="s">
        <v>35</v>
      </c>
      <c r="M2315" t="s">
        <v>5897</v>
      </c>
      <c r="N2315" t="s">
        <v>5889</v>
      </c>
      <c r="O2315" t="s">
        <v>5898</v>
      </c>
      <c r="P2315" t="s">
        <v>5899</v>
      </c>
      <c r="Q2315" t="s">
        <v>5900</v>
      </c>
      <c r="R2315">
        <v>31000</v>
      </c>
      <c r="S2315">
        <v>38000</v>
      </c>
      <c r="T2315">
        <v>0.1842</v>
      </c>
      <c r="U2315" t="s">
        <v>5901</v>
      </c>
      <c r="V2315">
        <v>12</v>
      </c>
      <c r="W2315" s="1">
        <v>45246</v>
      </c>
      <c r="X2315" t="s">
        <v>5894</v>
      </c>
      <c r="Y2315">
        <v>278</v>
      </c>
      <c r="Z2315">
        <v>80</v>
      </c>
      <c r="AA2315">
        <v>346</v>
      </c>
      <c r="AB2315">
        <v>0</v>
      </c>
      <c r="AC2315">
        <v>10</v>
      </c>
      <c r="AD2315">
        <v>0</v>
      </c>
      <c r="AE2315" t="s">
        <v>6029</v>
      </c>
      <c r="AF2315" s="1">
        <v>46203</v>
      </c>
      <c r="AG2315" t="s">
        <v>6179</v>
      </c>
      <c r="AH2315" t="s">
        <v>6027</v>
      </c>
      <c r="AI2315" t="s">
        <v>6028</v>
      </c>
      <c r="AJ2315" t="s">
        <v>6924</v>
      </c>
      <c r="AK2315">
        <v>152000</v>
      </c>
      <c r="AL2315">
        <v>7843.2</v>
      </c>
      <c r="AM2315">
        <v>144156.79999999999</v>
      </c>
      <c r="AN2315">
        <v>124000</v>
      </c>
      <c r="AO2315">
        <v>20156.8</v>
      </c>
      <c r="AP2315">
        <v>0.13980000000000001</v>
      </c>
    </row>
    <row r="2316" spans="1:42" hidden="1" x14ac:dyDescent="0.35">
      <c r="A2316" t="s">
        <v>3237</v>
      </c>
      <c r="B2316" s="1">
        <v>45344</v>
      </c>
      <c r="C2316" t="s">
        <v>1568</v>
      </c>
      <c r="D2316" t="s">
        <v>87</v>
      </c>
      <c r="E2316">
        <v>1</v>
      </c>
      <c r="F2316" t="s">
        <v>15</v>
      </c>
      <c r="G2316" t="s">
        <v>31</v>
      </c>
      <c r="H2316" t="s">
        <v>25</v>
      </c>
      <c r="I2316" t="s">
        <v>18</v>
      </c>
      <c r="J2316" t="s">
        <v>19</v>
      </c>
      <c r="K2316">
        <v>2024</v>
      </c>
      <c r="L2316" t="s">
        <v>20</v>
      </c>
      <c r="M2316" t="s">
        <v>5924</v>
      </c>
      <c r="N2316" t="s">
        <v>5913</v>
      </c>
      <c r="O2316" t="s">
        <v>5917</v>
      </c>
      <c r="P2316" t="s">
        <v>5925</v>
      </c>
      <c r="Q2316" t="s">
        <v>5926</v>
      </c>
      <c r="R2316">
        <v>46000</v>
      </c>
      <c r="S2316">
        <v>56000</v>
      </c>
      <c r="T2316">
        <v>0.17860000000000001</v>
      </c>
      <c r="U2316" t="s">
        <v>5920</v>
      </c>
      <c r="V2316">
        <v>12</v>
      </c>
      <c r="W2316" s="1">
        <v>44847</v>
      </c>
      <c r="X2316" t="s">
        <v>5894</v>
      </c>
      <c r="Y2316">
        <v>224</v>
      </c>
      <c r="Z2316">
        <v>96</v>
      </c>
      <c r="AA2316">
        <v>304</v>
      </c>
      <c r="AB2316">
        <v>54</v>
      </c>
      <c r="AC2316">
        <v>10</v>
      </c>
      <c r="AD2316">
        <v>2484000</v>
      </c>
      <c r="AE2316" t="s">
        <v>6025</v>
      </c>
      <c r="AF2316" s="1">
        <v>46203</v>
      </c>
      <c r="AG2316" t="s">
        <v>6589</v>
      </c>
      <c r="AH2316" t="s">
        <v>6027</v>
      </c>
      <c r="AI2316" t="s">
        <v>6028</v>
      </c>
      <c r="AJ2316" t="s">
        <v>6924</v>
      </c>
      <c r="AK2316">
        <v>56000</v>
      </c>
      <c r="AL2316">
        <v>8192.7999999999993</v>
      </c>
      <c r="AM2316">
        <v>47807.199999999997</v>
      </c>
      <c r="AN2316">
        <v>46000</v>
      </c>
      <c r="AO2316">
        <v>1807.2</v>
      </c>
      <c r="AP2316">
        <v>3.78E-2</v>
      </c>
    </row>
    <row r="2317" spans="1:42" hidden="1" x14ac:dyDescent="0.35">
      <c r="A2317" t="s">
        <v>3238</v>
      </c>
      <c r="B2317" s="1">
        <v>45574</v>
      </c>
      <c r="C2317" t="s">
        <v>1596</v>
      </c>
      <c r="D2317" t="s">
        <v>65</v>
      </c>
      <c r="E2317">
        <v>1</v>
      </c>
      <c r="F2317" t="s">
        <v>58</v>
      </c>
      <c r="G2317" t="s">
        <v>96</v>
      </c>
      <c r="H2317" t="s">
        <v>17</v>
      </c>
      <c r="I2317" t="s">
        <v>43</v>
      </c>
      <c r="J2317" t="s">
        <v>55</v>
      </c>
      <c r="K2317">
        <v>2024</v>
      </c>
      <c r="L2317" t="s">
        <v>51</v>
      </c>
      <c r="M2317" t="s">
        <v>5906</v>
      </c>
      <c r="N2317" t="s">
        <v>5889</v>
      </c>
      <c r="O2317" t="s">
        <v>5898</v>
      </c>
      <c r="P2317" t="s">
        <v>5907</v>
      </c>
      <c r="Q2317" t="s">
        <v>5908</v>
      </c>
      <c r="R2317">
        <v>17500</v>
      </c>
      <c r="S2317">
        <v>22000</v>
      </c>
      <c r="T2317">
        <v>0.20449999999999999</v>
      </c>
      <c r="U2317" t="s">
        <v>5909</v>
      </c>
      <c r="V2317">
        <v>12</v>
      </c>
      <c r="W2317" s="1">
        <v>45337</v>
      </c>
      <c r="X2317" t="s">
        <v>5894</v>
      </c>
      <c r="Y2317">
        <v>373</v>
      </c>
      <c r="Z2317">
        <v>88</v>
      </c>
      <c r="AA2317">
        <v>389</v>
      </c>
      <c r="AB2317">
        <v>78</v>
      </c>
      <c r="AC2317">
        <v>10</v>
      </c>
      <c r="AD2317">
        <v>1365000</v>
      </c>
      <c r="AE2317" t="s">
        <v>6025</v>
      </c>
      <c r="AF2317" s="1">
        <v>46203</v>
      </c>
      <c r="AG2317" t="s">
        <v>6597</v>
      </c>
      <c r="AH2317" t="s">
        <v>6035</v>
      </c>
      <c r="AI2317" t="s">
        <v>6028</v>
      </c>
      <c r="AJ2317" t="s">
        <v>6925</v>
      </c>
      <c r="AK2317">
        <v>22000</v>
      </c>
      <c r="AL2317">
        <v>2915</v>
      </c>
      <c r="AM2317">
        <v>19085</v>
      </c>
      <c r="AN2317">
        <v>17500</v>
      </c>
      <c r="AO2317">
        <v>1585</v>
      </c>
      <c r="AP2317">
        <v>8.3000000000000004E-2</v>
      </c>
    </row>
    <row r="2318" spans="1:42" hidden="1" x14ac:dyDescent="0.35">
      <c r="A2318" t="s">
        <v>3239</v>
      </c>
      <c r="B2318" s="1">
        <v>45603</v>
      </c>
      <c r="C2318" t="s">
        <v>1651</v>
      </c>
      <c r="D2318" t="s">
        <v>208</v>
      </c>
      <c r="E2318">
        <v>1</v>
      </c>
      <c r="F2318" t="s">
        <v>30</v>
      </c>
      <c r="G2318" t="s">
        <v>16</v>
      </c>
      <c r="H2318" t="s">
        <v>25</v>
      </c>
      <c r="I2318" t="s">
        <v>26</v>
      </c>
      <c r="J2318" t="s">
        <v>50</v>
      </c>
      <c r="K2318">
        <v>2024</v>
      </c>
      <c r="L2318" t="s">
        <v>51</v>
      </c>
      <c r="M2318" t="s">
        <v>5910</v>
      </c>
      <c r="N2318" t="s">
        <v>5889</v>
      </c>
      <c r="O2318" t="s">
        <v>5898</v>
      </c>
      <c r="P2318" t="s">
        <v>5907</v>
      </c>
      <c r="Q2318" t="s">
        <v>5911</v>
      </c>
      <c r="R2318">
        <v>10500</v>
      </c>
      <c r="S2318">
        <v>13000</v>
      </c>
      <c r="T2318">
        <v>0.1923</v>
      </c>
      <c r="U2318" t="s">
        <v>5909</v>
      </c>
      <c r="V2318">
        <v>12</v>
      </c>
      <c r="W2318" s="1">
        <v>45395</v>
      </c>
      <c r="X2318" t="s">
        <v>5894</v>
      </c>
      <c r="Y2318">
        <v>256</v>
      </c>
      <c r="Z2318">
        <v>119</v>
      </c>
      <c r="AA2318">
        <v>288</v>
      </c>
      <c r="AB2318">
        <v>32</v>
      </c>
      <c r="AC2318">
        <v>10</v>
      </c>
      <c r="AD2318">
        <v>336000</v>
      </c>
      <c r="AE2318" t="s">
        <v>6025</v>
      </c>
      <c r="AF2318" s="1">
        <v>46203</v>
      </c>
      <c r="AG2318" t="s">
        <v>6612</v>
      </c>
      <c r="AH2318" t="s">
        <v>6035</v>
      </c>
      <c r="AI2318" t="s">
        <v>6028</v>
      </c>
      <c r="AJ2318" t="s">
        <v>6925</v>
      </c>
      <c r="AK2318">
        <v>13000</v>
      </c>
      <c r="AL2318">
        <v>1229.8</v>
      </c>
      <c r="AM2318">
        <v>11770.2</v>
      </c>
      <c r="AN2318">
        <v>10500</v>
      </c>
      <c r="AO2318">
        <v>1270.2</v>
      </c>
      <c r="AP2318">
        <v>0.1079</v>
      </c>
    </row>
    <row r="2319" spans="1:42" hidden="1" x14ac:dyDescent="0.35">
      <c r="A2319" t="s">
        <v>3240</v>
      </c>
      <c r="B2319" s="1">
        <v>45366</v>
      </c>
      <c r="C2319" t="s">
        <v>1308</v>
      </c>
      <c r="D2319" t="s">
        <v>183</v>
      </c>
      <c r="E2319">
        <v>2</v>
      </c>
      <c r="F2319" t="s">
        <v>58</v>
      </c>
      <c r="G2319" t="s">
        <v>31</v>
      </c>
      <c r="H2319" t="s">
        <v>25</v>
      </c>
      <c r="I2319" t="s">
        <v>18</v>
      </c>
      <c r="J2319" t="s">
        <v>39</v>
      </c>
      <c r="K2319">
        <v>2024</v>
      </c>
      <c r="L2319" t="s">
        <v>20</v>
      </c>
      <c r="M2319" t="s">
        <v>6010</v>
      </c>
      <c r="N2319" t="s">
        <v>5949</v>
      </c>
      <c r="O2319" t="s">
        <v>6011</v>
      </c>
      <c r="P2319" t="s">
        <v>6012</v>
      </c>
      <c r="Q2319" t="s">
        <v>6013</v>
      </c>
      <c r="R2319">
        <v>2700</v>
      </c>
      <c r="S2319">
        <v>3500</v>
      </c>
      <c r="T2319">
        <v>0.2286</v>
      </c>
      <c r="U2319" t="s">
        <v>5920</v>
      </c>
      <c r="V2319">
        <v>12</v>
      </c>
      <c r="W2319" s="1">
        <v>45369</v>
      </c>
      <c r="X2319" t="s">
        <v>5894</v>
      </c>
      <c r="Y2319">
        <v>71</v>
      </c>
      <c r="Z2319">
        <v>95</v>
      </c>
      <c r="AA2319">
        <v>147</v>
      </c>
      <c r="AB2319">
        <v>51</v>
      </c>
      <c r="AC2319">
        <v>10</v>
      </c>
      <c r="AD2319">
        <v>137700</v>
      </c>
      <c r="AE2319" t="s">
        <v>6025</v>
      </c>
      <c r="AF2319" s="1">
        <v>46203</v>
      </c>
      <c r="AG2319" t="s">
        <v>6285</v>
      </c>
      <c r="AH2319" t="s">
        <v>6035</v>
      </c>
      <c r="AI2319" t="s">
        <v>6028</v>
      </c>
      <c r="AJ2319" t="s">
        <v>6924</v>
      </c>
      <c r="AK2319">
        <v>7000</v>
      </c>
      <c r="AL2319">
        <v>106.4</v>
      </c>
      <c r="AM2319">
        <v>6893.6</v>
      </c>
      <c r="AN2319">
        <v>5400</v>
      </c>
      <c r="AO2319">
        <v>1493.6</v>
      </c>
      <c r="AP2319">
        <v>0.2167</v>
      </c>
    </row>
    <row r="2320" spans="1:42" hidden="1" x14ac:dyDescent="0.35">
      <c r="A2320" t="s">
        <v>3241</v>
      </c>
      <c r="B2320" s="1">
        <v>45486</v>
      </c>
      <c r="C2320" t="s">
        <v>1642</v>
      </c>
      <c r="D2320" t="s">
        <v>87</v>
      </c>
      <c r="E2320">
        <v>2</v>
      </c>
      <c r="F2320" t="s">
        <v>58</v>
      </c>
      <c r="G2320" t="s">
        <v>16</v>
      </c>
      <c r="H2320" t="s">
        <v>17</v>
      </c>
      <c r="I2320" t="s">
        <v>43</v>
      </c>
      <c r="J2320" t="s">
        <v>97</v>
      </c>
      <c r="K2320">
        <v>2024</v>
      </c>
      <c r="L2320" t="s">
        <v>60</v>
      </c>
      <c r="M2320" t="s">
        <v>5924</v>
      </c>
      <c r="N2320" t="s">
        <v>5913</v>
      </c>
      <c r="O2320" t="s">
        <v>5917</v>
      </c>
      <c r="P2320" t="s">
        <v>5925</v>
      </c>
      <c r="Q2320" t="s">
        <v>5926</v>
      </c>
      <c r="R2320">
        <v>46000</v>
      </c>
      <c r="S2320">
        <v>56000</v>
      </c>
      <c r="T2320">
        <v>0.17860000000000001</v>
      </c>
      <c r="U2320" t="s">
        <v>5920</v>
      </c>
      <c r="V2320">
        <v>12</v>
      </c>
      <c r="W2320" s="1">
        <v>44847</v>
      </c>
      <c r="X2320" t="s">
        <v>5894</v>
      </c>
      <c r="Y2320">
        <v>224</v>
      </c>
      <c r="Z2320">
        <v>96</v>
      </c>
      <c r="AA2320">
        <v>304</v>
      </c>
      <c r="AB2320">
        <v>54</v>
      </c>
      <c r="AC2320">
        <v>10</v>
      </c>
      <c r="AD2320">
        <v>2484000</v>
      </c>
      <c r="AE2320" t="s">
        <v>6025</v>
      </c>
      <c r="AF2320" s="1">
        <v>46203</v>
      </c>
      <c r="AG2320" t="s">
        <v>6610</v>
      </c>
      <c r="AH2320" t="s">
        <v>6027</v>
      </c>
      <c r="AI2320" t="s">
        <v>6028</v>
      </c>
      <c r="AJ2320" t="s">
        <v>6925</v>
      </c>
      <c r="AK2320">
        <v>112000</v>
      </c>
      <c r="AL2320">
        <v>10416</v>
      </c>
      <c r="AM2320">
        <v>101584</v>
      </c>
      <c r="AN2320">
        <v>92000</v>
      </c>
      <c r="AO2320">
        <v>9584</v>
      </c>
      <c r="AP2320">
        <v>9.4299999999999995E-2</v>
      </c>
    </row>
    <row r="2321" spans="1:42" hidden="1" x14ac:dyDescent="0.35">
      <c r="A2321" t="s">
        <v>3242</v>
      </c>
      <c r="B2321" s="1">
        <v>45538</v>
      </c>
      <c r="C2321" t="s">
        <v>497</v>
      </c>
      <c r="D2321" t="s">
        <v>105</v>
      </c>
      <c r="E2321">
        <v>1</v>
      </c>
      <c r="F2321" t="s">
        <v>58</v>
      </c>
      <c r="G2321" t="s">
        <v>16</v>
      </c>
      <c r="H2321" t="s">
        <v>32</v>
      </c>
      <c r="I2321" t="s">
        <v>33</v>
      </c>
      <c r="J2321" t="s">
        <v>109</v>
      </c>
      <c r="K2321">
        <v>2024</v>
      </c>
      <c r="L2321" t="s">
        <v>60</v>
      </c>
      <c r="M2321" t="s">
        <v>5916</v>
      </c>
      <c r="N2321" t="s">
        <v>5913</v>
      </c>
      <c r="O2321" t="s">
        <v>5917</v>
      </c>
      <c r="P2321" t="s">
        <v>5918</v>
      </c>
      <c r="Q2321" t="s">
        <v>5919</v>
      </c>
      <c r="R2321">
        <v>63000</v>
      </c>
      <c r="S2321">
        <v>76000</v>
      </c>
      <c r="T2321">
        <v>0.1711</v>
      </c>
      <c r="U2321" t="s">
        <v>5920</v>
      </c>
      <c r="V2321">
        <v>12</v>
      </c>
      <c r="W2321" s="1">
        <v>44617</v>
      </c>
      <c r="X2321" t="s">
        <v>5894</v>
      </c>
      <c r="Y2321">
        <v>252</v>
      </c>
      <c r="Z2321">
        <v>75</v>
      </c>
      <c r="AA2321">
        <v>289</v>
      </c>
      <c r="AB2321">
        <v>48</v>
      </c>
      <c r="AC2321">
        <v>10</v>
      </c>
      <c r="AD2321">
        <v>3024000</v>
      </c>
      <c r="AE2321" t="s">
        <v>6025</v>
      </c>
      <c r="AF2321" s="1">
        <v>46203</v>
      </c>
      <c r="AG2321" t="s">
        <v>6304</v>
      </c>
      <c r="AH2321" t="s">
        <v>6035</v>
      </c>
      <c r="AI2321" t="s">
        <v>6028</v>
      </c>
      <c r="AJ2321" t="s">
        <v>6925</v>
      </c>
      <c r="AK2321">
        <v>76000</v>
      </c>
      <c r="AL2321">
        <v>10837.6</v>
      </c>
      <c r="AM2321">
        <v>65162.400000000001</v>
      </c>
      <c r="AN2321">
        <v>63000</v>
      </c>
      <c r="AO2321">
        <v>2162.4</v>
      </c>
      <c r="AP2321">
        <v>3.32E-2</v>
      </c>
    </row>
    <row r="2322" spans="1:42" hidden="1" x14ac:dyDescent="0.35">
      <c r="A2322" t="s">
        <v>3243</v>
      </c>
      <c r="B2322" s="1">
        <v>45523</v>
      </c>
      <c r="C2322" t="s">
        <v>1103</v>
      </c>
      <c r="D2322" t="s">
        <v>118</v>
      </c>
      <c r="E2322">
        <v>1</v>
      </c>
      <c r="F2322" t="s">
        <v>128</v>
      </c>
      <c r="G2322" t="s">
        <v>79</v>
      </c>
      <c r="H2322" t="s">
        <v>25</v>
      </c>
      <c r="I2322" t="s">
        <v>18</v>
      </c>
      <c r="J2322" t="s">
        <v>59</v>
      </c>
      <c r="K2322">
        <v>2024</v>
      </c>
      <c r="L2322" t="s">
        <v>60</v>
      </c>
      <c r="M2322" t="s">
        <v>5902</v>
      </c>
      <c r="N2322" t="s">
        <v>5889</v>
      </c>
      <c r="O2322" t="s">
        <v>5898</v>
      </c>
      <c r="P2322" t="s">
        <v>5899</v>
      </c>
      <c r="Q2322" t="s">
        <v>5903</v>
      </c>
      <c r="R2322">
        <v>74000</v>
      </c>
      <c r="S2322">
        <v>88000</v>
      </c>
      <c r="T2322">
        <v>0.15909999999999999</v>
      </c>
      <c r="U2322" t="s">
        <v>5901</v>
      </c>
      <c r="V2322">
        <v>12</v>
      </c>
      <c r="W2322" s="1">
        <v>45459</v>
      </c>
      <c r="X2322" t="s">
        <v>5894</v>
      </c>
      <c r="Y2322">
        <v>214</v>
      </c>
      <c r="Z2322">
        <v>97</v>
      </c>
      <c r="AA2322">
        <v>218</v>
      </c>
      <c r="AB2322">
        <v>43</v>
      </c>
      <c r="AC2322">
        <v>10</v>
      </c>
      <c r="AD2322">
        <v>3182000</v>
      </c>
      <c r="AE2322" t="s">
        <v>6025</v>
      </c>
      <c r="AF2322" s="1">
        <v>46203</v>
      </c>
      <c r="AG2322" t="s">
        <v>6360</v>
      </c>
      <c r="AH2322" t="s">
        <v>6027</v>
      </c>
      <c r="AI2322" t="s">
        <v>6028</v>
      </c>
      <c r="AJ2322" t="s">
        <v>6925</v>
      </c>
      <c r="AK2322">
        <v>88000</v>
      </c>
      <c r="AL2322">
        <v>11202.4</v>
      </c>
      <c r="AM2322">
        <v>76797.600000000006</v>
      </c>
      <c r="AN2322">
        <v>74000</v>
      </c>
      <c r="AO2322">
        <v>2797.6</v>
      </c>
      <c r="AP2322">
        <v>3.6400000000000002E-2</v>
      </c>
    </row>
    <row r="2323" spans="1:42" hidden="1" x14ac:dyDescent="0.35">
      <c r="A2323" t="s">
        <v>3244</v>
      </c>
      <c r="B2323" s="1">
        <v>45419</v>
      </c>
      <c r="C2323" t="s">
        <v>1109</v>
      </c>
      <c r="D2323" t="s">
        <v>439</v>
      </c>
      <c r="E2323">
        <v>1</v>
      </c>
      <c r="F2323" t="s">
        <v>24</v>
      </c>
      <c r="G2323" t="s">
        <v>71</v>
      </c>
      <c r="H2323" t="s">
        <v>32</v>
      </c>
      <c r="I2323" t="s">
        <v>26</v>
      </c>
      <c r="J2323" t="s">
        <v>75</v>
      </c>
      <c r="K2323">
        <v>2024</v>
      </c>
      <c r="L2323" t="s">
        <v>35</v>
      </c>
      <c r="M2323" t="s">
        <v>5953</v>
      </c>
      <c r="N2323" t="s">
        <v>5949</v>
      </c>
      <c r="O2323" t="s">
        <v>5954</v>
      </c>
      <c r="P2323" t="s">
        <v>5951</v>
      </c>
      <c r="Q2323" t="s">
        <v>5955</v>
      </c>
      <c r="R2323">
        <v>1400</v>
      </c>
      <c r="S2323">
        <v>1900</v>
      </c>
      <c r="T2323">
        <v>0.26319999999999999</v>
      </c>
      <c r="U2323" t="s">
        <v>5940</v>
      </c>
      <c r="V2323">
        <v>12</v>
      </c>
      <c r="W2323" s="1">
        <v>44681</v>
      </c>
      <c r="X2323" t="s">
        <v>5894</v>
      </c>
      <c r="Y2323">
        <v>129</v>
      </c>
      <c r="Z2323">
        <v>73</v>
      </c>
      <c r="AA2323">
        <v>194</v>
      </c>
      <c r="AB2323">
        <v>7</v>
      </c>
      <c r="AC2323">
        <v>10</v>
      </c>
      <c r="AD2323">
        <v>9800</v>
      </c>
      <c r="AE2323" t="s">
        <v>6025</v>
      </c>
      <c r="AF2323" s="1">
        <v>46203</v>
      </c>
      <c r="AG2323" t="s">
        <v>6548</v>
      </c>
      <c r="AH2323" t="s">
        <v>6027</v>
      </c>
      <c r="AI2323" t="s">
        <v>6028</v>
      </c>
      <c r="AJ2323" t="s">
        <v>6924</v>
      </c>
      <c r="AK2323">
        <v>1900</v>
      </c>
      <c r="AL2323">
        <v>143.83000000000001</v>
      </c>
      <c r="AM2323">
        <v>1756.17</v>
      </c>
      <c r="AN2323">
        <v>1400</v>
      </c>
      <c r="AO2323">
        <v>356.17</v>
      </c>
      <c r="AP2323">
        <v>0.20280000000000001</v>
      </c>
    </row>
    <row r="2324" spans="1:42" hidden="1" x14ac:dyDescent="0.35">
      <c r="A2324" t="s">
        <v>3245</v>
      </c>
      <c r="B2324" s="1">
        <v>45567</v>
      </c>
      <c r="C2324" t="s">
        <v>450</v>
      </c>
      <c r="D2324" t="s">
        <v>118</v>
      </c>
      <c r="E2324">
        <v>2</v>
      </c>
      <c r="F2324" t="s">
        <v>128</v>
      </c>
      <c r="G2324" t="s">
        <v>31</v>
      </c>
      <c r="H2324" t="s">
        <v>17</v>
      </c>
      <c r="I2324" t="s">
        <v>43</v>
      </c>
      <c r="J2324" t="s">
        <v>55</v>
      </c>
      <c r="K2324">
        <v>2024</v>
      </c>
      <c r="L2324" t="s">
        <v>51</v>
      </c>
      <c r="M2324" t="s">
        <v>5902</v>
      </c>
      <c r="N2324" t="s">
        <v>5889</v>
      </c>
      <c r="O2324" t="s">
        <v>5898</v>
      </c>
      <c r="P2324" t="s">
        <v>5899</v>
      </c>
      <c r="Q2324" t="s">
        <v>5903</v>
      </c>
      <c r="R2324">
        <v>74000</v>
      </c>
      <c r="S2324">
        <v>88000</v>
      </c>
      <c r="T2324">
        <v>0.15909999999999999</v>
      </c>
      <c r="U2324" t="s">
        <v>5901</v>
      </c>
      <c r="V2324">
        <v>12</v>
      </c>
      <c r="W2324" s="1">
        <v>45459</v>
      </c>
      <c r="X2324" t="s">
        <v>5894</v>
      </c>
      <c r="Y2324">
        <v>214</v>
      </c>
      <c r="Z2324">
        <v>97</v>
      </c>
      <c r="AA2324">
        <v>218</v>
      </c>
      <c r="AB2324">
        <v>43</v>
      </c>
      <c r="AC2324">
        <v>10</v>
      </c>
      <c r="AD2324">
        <v>3182000</v>
      </c>
      <c r="AE2324" t="s">
        <v>6025</v>
      </c>
      <c r="AF2324" s="1">
        <v>46203</v>
      </c>
      <c r="AG2324" t="s">
        <v>6281</v>
      </c>
      <c r="AH2324" t="s">
        <v>6027</v>
      </c>
      <c r="AI2324" t="s">
        <v>6028</v>
      </c>
      <c r="AJ2324" t="s">
        <v>6925</v>
      </c>
      <c r="AK2324">
        <v>176000</v>
      </c>
      <c r="AL2324">
        <v>2464</v>
      </c>
      <c r="AM2324">
        <v>173536</v>
      </c>
      <c r="AN2324">
        <v>148000</v>
      </c>
      <c r="AO2324">
        <v>25536</v>
      </c>
      <c r="AP2324">
        <v>0.1472</v>
      </c>
    </row>
    <row r="2325" spans="1:42" hidden="1" x14ac:dyDescent="0.35">
      <c r="A2325" t="s">
        <v>3246</v>
      </c>
      <c r="B2325" s="1">
        <v>45432</v>
      </c>
      <c r="C2325" t="s">
        <v>645</v>
      </c>
      <c r="D2325" t="s">
        <v>183</v>
      </c>
      <c r="E2325">
        <v>1</v>
      </c>
      <c r="F2325" t="s">
        <v>128</v>
      </c>
      <c r="G2325" t="s">
        <v>31</v>
      </c>
      <c r="H2325" t="s">
        <v>25</v>
      </c>
      <c r="I2325" t="s">
        <v>43</v>
      </c>
      <c r="J2325" t="s">
        <v>75</v>
      </c>
      <c r="K2325">
        <v>2024</v>
      </c>
      <c r="L2325" t="s">
        <v>35</v>
      </c>
      <c r="M2325" t="s">
        <v>6010</v>
      </c>
      <c r="N2325" t="s">
        <v>5949</v>
      </c>
      <c r="O2325" t="s">
        <v>6011</v>
      </c>
      <c r="P2325" t="s">
        <v>6012</v>
      </c>
      <c r="Q2325" t="s">
        <v>6013</v>
      </c>
      <c r="R2325">
        <v>2700</v>
      </c>
      <c r="S2325">
        <v>3500</v>
      </c>
      <c r="T2325">
        <v>0.2286</v>
      </c>
      <c r="U2325" t="s">
        <v>5920</v>
      </c>
      <c r="V2325">
        <v>12</v>
      </c>
      <c r="W2325" s="1">
        <v>45369</v>
      </c>
      <c r="X2325" t="s">
        <v>5894</v>
      </c>
      <c r="Y2325">
        <v>71</v>
      </c>
      <c r="Z2325">
        <v>95</v>
      </c>
      <c r="AA2325">
        <v>147</v>
      </c>
      <c r="AB2325">
        <v>51</v>
      </c>
      <c r="AC2325">
        <v>10</v>
      </c>
      <c r="AD2325">
        <v>137700</v>
      </c>
      <c r="AE2325" t="s">
        <v>6025</v>
      </c>
      <c r="AF2325" s="1">
        <v>46203</v>
      </c>
      <c r="AG2325" t="s">
        <v>6382</v>
      </c>
      <c r="AH2325" t="s">
        <v>6027</v>
      </c>
      <c r="AI2325" t="s">
        <v>6028</v>
      </c>
      <c r="AJ2325" t="s">
        <v>6924</v>
      </c>
      <c r="AK2325">
        <v>3500</v>
      </c>
      <c r="AL2325">
        <v>465.5</v>
      </c>
      <c r="AM2325">
        <v>3034.5</v>
      </c>
      <c r="AN2325">
        <v>2700</v>
      </c>
      <c r="AO2325">
        <v>334.5</v>
      </c>
      <c r="AP2325">
        <v>0.11020000000000001</v>
      </c>
    </row>
    <row r="2326" spans="1:42" hidden="1" x14ac:dyDescent="0.35">
      <c r="A2326" t="s">
        <v>3247</v>
      </c>
      <c r="B2326" s="1">
        <v>45437</v>
      </c>
      <c r="C2326" t="s">
        <v>3248</v>
      </c>
      <c r="D2326" t="s">
        <v>216</v>
      </c>
      <c r="E2326">
        <v>1</v>
      </c>
      <c r="F2326" t="s">
        <v>30</v>
      </c>
      <c r="G2326" t="s">
        <v>96</v>
      </c>
      <c r="H2326" t="s">
        <v>25</v>
      </c>
      <c r="I2326" t="s">
        <v>18</v>
      </c>
      <c r="J2326" t="s">
        <v>75</v>
      </c>
      <c r="K2326">
        <v>2024</v>
      </c>
      <c r="L2326" t="s">
        <v>35</v>
      </c>
      <c r="M2326" t="s">
        <v>5999</v>
      </c>
      <c r="N2326" t="s">
        <v>5989</v>
      </c>
      <c r="O2326" t="s">
        <v>6000</v>
      </c>
      <c r="P2326" t="s">
        <v>6001</v>
      </c>
      <c r="Q2326" t="s">
        <v>6002</v>
      </c>
      <c r="R2326">
        <v>300</v>
      </c>
      <c r="S2326">
        <v>500</v>
      </c>
      <c r="T2326">
        <v>0.4</v>
      </c>
      <c r="U2326" t="s">
        <v>5940</v>
      </c>
      <c r="V2326">
        <v>3</v>
      </c>
      <c r="W2326" s="1">
        <v>45115</v>
      </c>
      <c r="X2326" t="s">
        <v>5894</v>
      </c>
      <c r="Y2326">
        <v>197</v>
      </c>
      <c r="Z2326">
        <v>100</v>
      </c>
      <c r="AA2326">
        <v>205</v>
      </c>
      <c r="AB2326">
        <v>66</v>
      </c>
      <c r="AC2326">
        <v>10</v>
      </c>
      <c r="AD2326">
        <v>19800</v>
      </c>
      <c r="AE2326" t="s">
        <v>6025</v>
      </c>
      <c r="AF2326" s="1">
        <v>46203</v>
      </c>
      <c r="AG2326" t="s">
        <v>6869</v>
      </c>
      <c r="AH2326" t="s">
        <v>6027</v>
      </c>
      <c r="AI2326" t="s">
        <v>6028</v>
      </c>
      <c r="AJ2326" t="s">
        <v>6924</v>
      </c>
      <c r="AK2326">
        <v>500</v>
      </c>
      <c r="AL2326">
        <v>9.6999999999999993</v>
      </c>
      <c r="AM2326">
        <v>490.3</v>
      </c>
      <c r="AN2326">
        <v>300</v>
      </c>
      <c r="AO2326">
        <v>190.3</v>
      </c>
      <c r="AP2326">
        <v>0.3881</v>
      </c>
    </row>
    <row r="2327" spans="1:42" hidden="1" x14ac:dyDescent="0.35">
      <c r="A2327" t="s">
        <v>3249</v>
      </c>
      <c r="B2327" s="1">
        <v>45548</v>
      </c>
      <c r="C2327" t="s">
        <v>197</v>
      </c>
      <c r="D2327" t="s">
        <v>205</v>
      </c>
      <c r="E2327">
        <v>2</v>
      </c>
      <c r="F2327" t="s">
        <v>24</v>
      </c>
      <c r="G2327" t="s">
        <v>96</v>
      </c>
      <c r="H2327" t="s">
        <v>17</v>
      </c>
      <c r="I2327" t="s">
        <v>43</v>
      </c>
      <c r="J2327" t="s">
        <v>109</v>
      </c>
      <c r="K2327">
        <v>2024</v>
      </c>
      <c r="L2327" t="s">
        <v>60</v>
      </c>
      <c r="M2327" t="s">
        <v>6003</v>
      </c>
      <c r="N2327" t="s">
        <v>5989</v>
      </c>
      <c r="O2327" t="s">
        <v>6004</v>
      </c>
      <c r="P2327" t="s">
        <v>6005</v>
      </c>
      <c r="Q2327" t="s">
        <v>6006</v>
      </c>
      <c r="R2327">
        <v>420</v>
      </c>
      <c r="S2327">
        <v>650</v>
      </c>
      <c r="T2327">
        <v>0.3538</v>
      </c>
      <c r="U2327" t="s">
        <v>5909</v>
      </c>
      <c r="V2327">
        <v>6</v>
      </c>
      <c r="W2327" s="1">
        <v>45071</v>
      </c>
      <c r="X2327" t="s">
        <v>5894</v>
      </c>
      <c r="Y2327">
        <v>160</v>
      </c>
      <c r="Z2327">
        <v>85</v>
      </c>
      <c r="AA2327">
        <v>167</v>
      </c>
      <c r="AB2327">
        <v>56</v>
      </c>
      <c r="AC2327">
        <v>10</v>
      </c>
      <c r="AD2327">
        <v>23520</v>
      </c>
      <c r="AE2327" t="s">
        <v>6025</v>
      </c>
      <c r="AF2327" s="1">
        <v>46203</v>
      </c>
      <c r="AG2327" t="s">
        <v>6055</v>
      </c>
      <c r="AH2327" t="s">
        <v>6035</v>
      </c>
      <c r="AI2327" t="s">
        <v>6028</v>
      </c>
      <c r="AJ2327" t="s">
        <v>6925</v>
      </c>
      <c r="AK2327">
        <v>1300</v>
      </c>
      <c r="AL2327">
        <v>99.84</v>
      </c>
      <c r="AM2327">
        <v>1200.1600000000001</v>
      </c>
      <c r="AN2327">
        <v>840</v>
      </c>
      <c r="AO2327">
        <v>360.16</v>
      </c>
      <c r="AP2327">
        <v>0.30009999999999998</v>
      </c>
    </row>
    <row r="2328" spans="1:42" hidden="1" x14ac:dyDescent="0.35">
      <c r="A2328" t="s">
        <v>3250</v>
      </c>
      <c r="B2328" s="1">
        <v>45309</v>
      </c>
      <c r="C2328" t="s">
        <v>393</v>
      </c>
      <c r="D2328" t="s">
        <v>82</v>
      </c>
      <c r="E2328">
        <v>4</v>
      </c>
      <c r="F2328" t="s">
        <v>24</v>
      </c>
      <c r="G2328" t="s">
        <v>16</v>
      </c>
      <c r="H2328" t="s">
        <v>25</v>
      </c>
      <c r="I2328" t="s">
        <v>18</v>
      </c>
      <c r="J2328" t="s">
        <v>112</v>
      </c>
      <c r="K2328">
        <v>2024</v>
      </c>
      <c r="L2328" t="s">
        <v>20</v>
      </c>
      <c r="M2328" t="s">
        <v>5895</v>
      </c>
      <c r="N2328" t="s">
        <v>5889</v>
      </c>
      <c r="O2328" t="s">
        <v>5890</v>
      </c>
      <c r="P2328" t="s">
        <v>5891</v>
      </c>
      <c r="Q2328" t="s">
        <v>5896</v>
      </c>
      <c r="R2328">
        <v>78000</v>
      </c>
      <c r="S2328">
        <v>95000</v>
      </c>
      <c r="T2328">
        <v>0.1789</v>
      </c>
      <c r="U2328" t="s">
        <v>5893</v>
      </c>
      <c r="V2328">
        <v>12</v>
      </c>
      <c r="W2328" s="1">
        <v>45187</v>
      </c>
      <c r="X2328" t="s">
        <v>5894</v>
      </c>
      <c r="Y2328">
        <v>351</v>
      </c>
      <c r="Z2328">
        <v>112</v>
      </c>
      <c r="AA2328">
        <v>335</v>
      </c>
      <c r="AB2328">
        <v>32</v>
      </c>
      <c r="AC2328">
        <v>10</v>
      </c>
      <c r="AD2328">
        <v>2496000</v>
      </c>
      <c r="AE2328" t="s">
        <v>6025</v>
      </c>
      <c r="AF2328" s="1">
        <v>46203</v>
      </c>
      <c r="AG2328" t="s">
        <v>6250</v>
      </c>
      <c r="AH2328" t="s">
        <v>6035</v>
      </c>
      <c r="AI2328" t="s">
        <v>6028</v>
      </c>
      <c r="AJ2328" t="s">
        <v>6924</v>
      </c>
      <c r="AK2328">
        <v>380000</v>
      </c>
      <c r="AL2328">
        <v>35416</v>
      </c>
      <c r="AM2328">
        <v>344584</v>
      </c>
      <c r="AN2328">
        <v>312000</v>
      </c>
      <c r="AO2328">
        <v>32584</v>
      </c>
      <c r="AP2328">
        <v>9.4600000000000004E-2</v>
      </c>
    </row>
    <row r="2329" spans="1:42" hidden="1" x14ac:dyDescent="0.35">
      <c r="A2329" t="s">
        <v>3251</v>
      </c>
      <c r="B2329" s="1">
        <v>45445</v>
      </c>
      <c r="C2329" t="s">
        <v>1890</v>
      </c>
      <c r="D2329" t="s">
        <v>47</v>
      </c>
      <c r="E2329">
        <v>1</v>
      </c>
      <c r="F2329" t="s">
        <v>128</v>
      </c>
      <c r="G2329" t="s">
        <v>96</v>
      </c>
      <c r="H2329" t="s">
        <v>17</v>
      </c>
      <c r="I2329" t="s">
        <v>33</v>
      </c>
      <c r="J2329" t="s">
        <v>34</v>
      </c>
      <c r="K2329">
        <v>2024</v>
      </c>
      <c r="L2329" t="s">
        <v>35</v>
      </c>
      <c r="M2329" t="s">
        <v>5995</v>
      </c>
      <c r="N2329" t="s">
        <v>5989</v>
      </c>
      <c r="O2329" t="s">
        <v>5996</v>
      </c>
      <c r="P2329" t="s">
        <v>5997</v>
      </c>
      <c r="Q2329" t="s">
        <v>5998</v>
      </c>
      <c r="R2329">
        <v>280</v>
      </c>
      <c r="S2329">
        <v>450</v>
      </c>
      <c r="T2329">
        <v>0.37780000000000002</v>
      </c>
      <c r="U2329" t="s">
        <v>5909</v>
      </c>
      <c r="V2329">
        <v>6</v>
      </c>
      <c r="W2329" s="1">
        <v>45144</v>
      </c>
      <c r="X2329" t="s">
        <v>5894</v>
      </c>
      <c r="Y2329">
        <v>217</v>
      </c>
      <c r="Z2329">
        <v>86</v>
      </c>
      <c r="AA2329">
        <v>212</v>
      </c>
      <c r="AB2329">
        <v>73</v>
      </c>
      <c r="AC2329">
        <v>10</v>
      </c>
      <c r="AD2329">
        <v>20440</v>
      </c>
      <c r="AE2329" t="s">
        <v>6025</v>
      </c>
      <c r="AF2329" s="1">
        <v>46203</v>
      </c>
      <c r="AG2329" t="s">
        <v>6677</v>
      </c>
      <c r="AH2329" t="s">
        <v>6027</v>
      </c>
      <c r="AI2329" t="s">
        <v>6028</v>
      </c>
      <c r="AJ2329" t="s">
        <v>6924</v>
      </c>
      <c r="AK2329">
        <v>450</v>
      </c>
      <c r="AL2329">
        <v>30.73</v>
      </c>
      <c r="AM2329">
        <v>419.27</v>
      </c>
      <c r="AN2329">
        <v>280</v>
      </c>
      <c r="AO2329">
        <v>139.27000000000001</v>
      </c>
      <c r="AP2329">
        <v>0.3322</v>
      </c>
    </row>
    <row r="2330" spans="1:42" hidden="1" x14ac:dyDescent="0.35">
      <c r="A2330" t="s">
        <v>3252</v>
      </c>
      <c r="B2330" s="1">
        <v>45501</v>
      </c>
      <c r="C2330" t="s">
        <v>2640</v>
      </c>
      <c r="D2330" t="s">
        <v>105</v>
      </c>
      <c r="E2330">
        <v>2</v>
      </c>
      <c r="F2330" t="s">
        <v>30</v>
      </c>
      <c r="G2330" t="s">
        <v>71</v>
      </c>
      <c r="H2330" t="s">
        <v>25</v>
      </c>
      <c r="I2330" t="s">
        <v>26</v>
      </c>
      <c r="J2330" t="s">
        <v>97</v>
      </c>
      <c r="K2330">
        <v>2024</v>
      </c>
      <c r="L2330" t="s">
        <v>60</v>
      </c>
      <c r="M2330" t="s">
        <v>5916</v>
      </c>
      <c r="N2330" t="s">
        <v>5913</v>
      </c>
      <c r="O2330" t="s">
        <v>5917</v>
      </c>
      <c r="P2330" t="s">
        <v>5918</v>
      </c>
      <c r="Q2330" t="s">
        <v>5919</v>
      </c>
      <c r="R2330">
        <v>63000</v>
      </c>
      <c r="S2330">
        <v>76000</v>
      </c>
      <c r="T2330">
        <v>0.1711</v>
      </c>
      <c r="U2330" t="s">
        <v>5920</v>
      </c>
      <c r="V2330">
        <v>12</v>
      </c>
      <c r="W2330" s="1">
        <v>44617</v>
      </c>
      <c r="X2330" t="s">
        <v>5894</v>
      </c>
      <c r="Y2330">
        <v>252</v>
      </c>
      <c r="Z2330">
        <v>75</v>
      </c>
      <c r="AA2330">
        <v>289</v>
      </c>
      <c r="AB2330">
        <v>48</v>
      </c>
      <c r="AC2330">
        <v>10</v>
      </c>
      <c r="AD2330">
        <v>3024000</v>
      </c>
      <c r="AE2330" t="s">
        <v>6025</v>
      </c>
      <c r="AF2330" s="1">
        <v>46203</v>
      </c>
      <c r="AG2330" t="s">
        <v>6795</v>
      </c>
      <c r="AH2330" t="s">
        <v>6035</v>
      </c>
      <c r="AI2330" t="s">
        <v>6028</v>
      </c>
      <c r="AJ2330" t="s">
        <v>6925</v>
      </c>
      <c r="AK2330">
        <v>152000</v>
      </c>
      <c r="AL2330">
        <v>20428.8</v>
      </c>
      <c r="AM2330">
        <v>131571.20000000001</v>
      </c>
      <c r="AN2330">
        <v>126000</v>
      </c>
      <c r="AO2330">
        <v>5571.2</v>
      </c>
      <c r="AP2330">
        <v>4.2299999999999997E-2</v>
      </c>
    </row>
    <row r="2331" spans="1:42" hidden="1" x14ac:dyDescent="0.35">
      <c r="A2331" t="s">
        <v>3253</v>
      </c>
      <c r="B2331" s="1">
        <v>45541</v>
      </c>
      <c r="C2331" t="s">
        <v>368</v>
      </c>
      <c r="D2331" t="s">
        <v>78</v>
      </c>
      <c r="E2331">
        <v>1</v>
      </c>
      <c r="F2331" t="s">
        <v>128</v>
      </c>
      <c r="G2331" t="s">
        <v>31</v>
      </c>
      <c r="H2331" t="s">
        <v>32</v>
      </c>
      <c r="I2331" t="s">
        <v>18</v>
      </c>
      <c r="J2331" t="s">
        <v>109</v>
      </c>
      <c r="K2331">
        <v>2024</v>
      </c>
      <c r="L2331" t="s">
        <v>60</v>
      </c>
      <c r="M2331" t="s">
        <v>5992</v>
      </c>
      <c r="N2331" t="s">
        <v>5989</v>
      </c>
      <c r="O2331" t="s">
        <v>5993</v>
      </c>
      <c r="P2331" t="s">
        <v>5899</v>
      </c>
      <c r="Q2331" t="s">
        <v>5994</v>
      </c>
      <c r="R2331">
        <v>850</v>
      </c>
      <c r="S2331">
        <v>1200</v>
      </c>
      <c r="T2331">
        <v>0.29170000000000001</v>
      </c>
      <c r="U2331" t="s">
        <v>5901</v>
      </c>
      <c r="V2331">
        <v>6</v>
      </c>
      <c r="W2331" s="1">
        <v>45066</v>
      </c>
      <c r="X2331" t="s">
        <v>5894</v>
      </c>
      <c r="Y2331">
        <v>275</v>
      </c>
      <c r="Z2331">
        <v>92</v>
      </c>
      <c r="AA2331">
        <v>285</v>
      </c>
      <c r="AB2331">
        <v>78</v>
      </c>
      <c r="AC2331">
        <v>10</v>
      </c>
      <c r="AD2331">
        <v>66300</v>
      </c>
      <c r="AE2331" t="s">
        <v>6025</v>
      </c>
      <c r="AF2331" s="1">
        <v>46203</v>
      </c>
      <c r="AG2331" t="s">
        <v>6235</v>
      </c>
      <c r="AH2331" t="s">
        <v>6027</v>
      </c>
      <c r="AI2331" t="s">
        <v>6028</v>
      </c>
      <c r="AJ2331" t="s">
        <v>6925</v>
      </c>
      <c r="AK2331">
        <v>1200</v>
      </c>
      <c r="AL2331">
        <v>159.96</v>
      </c>
      <c r="AM2331">
        <v>1040.04</v>
      </c>
      <c r="AN2331">
        <v>850</v>
      </c>
      <c r="AO2331">
        <v>190.04</v>
      </c>
      <c r="AP2331">
        <v>0.1827</v>
      </c>
    </row>
    <row r="2332" spans="1:42" hidden="1" x14ac:dyDescent="0.35">
      <c r="A2332" t="s">
        <v>3254</v>
      </c>
      <c r="B2332" s="1">
        <v>45447</v>
      </c>
      <c r="C2332" t="s">
        <v>246</v>
      </c>
      <c r="D2332" t="s">
        <v>173</v>
      </c>
      <c r="E2332">
        <v>1</v>
      </c>
      <c r="F2332" t="s">
        <v>30</v>
      </c>
      <c r="G2332" t="s">
        <v>16</v>
      </c>
      <c r="H2332" t="s">
        <v>32</v>
      </c>
      <c r="I2332" t="s">
        <v>43</v>
      </c>
      <c r="J2332" t="s">
        <v>34</v>
      </c>
      <c r="K2332">
        <v>2024</v>
      </c>
      <c r="L2332" t="s">
        <v>35</v>
      </c>
      <c r="M2332" t="s">
        <v>5904</v>
      </c>
      <c r="N2332" t="s">
        <v>5889</v>
      </c>
      <c r="O2332" t="s">
        <v>5898</v>
      </c>
      <c r="P2332" t="s">
        <v>5899</v>
      </c>
      <c r="Q2332" t="s">
        <v>5905</v>
      </c>
      <c r="R2332">
        <v>12500</v>
      </c>
      <c r="S2332">
        <v>15500</v>
      </c>
      <c r="T2332">
        <v>0.19350000000000001</v>
      </c>
      <c r="U2332" t="s">
        <v>5901</v>
      </c>
      <c r="V2332">
        <v>12</v>
      </c>
      <c r="W2332" s="1">
        <v>45140</v>
      </c>
      <c r="X2332" t="s">
        <v>5894</v>
      </c>
      <c r="Y2332">
        <v>313</v>
      </c>
      <c r="Z2332">
        <v>58</v>
      </c>
      <c r="AA2332">
        <v>294</v>
      </c>
      <c r="AB2332">
        <v>65</v>
      </c>
      <c r="AC2332">
        <v>10</v>
      </c>
      <c r="AD2332">
        <v>812500</v>
      </c>
      <c r="AE2332" t="s">
        <v>6025</v>
      </c>
      <c r="AF2332" s="1">
        <v>46203</v>
      </c>
      <c r="AG2332" t="s">
        <v>6148</v>
      </c>
      <c r="AH2332" t="s">
        <v>6035</v>
      </c>
      <c r="AI2332" t="s">
        <v>6028</v>
      </c>
      <c r="AJ2332" t="s">
        <v>6924</v>
      </c>
      <c r="AK2332">
        <v>15500</v>
      </c>
      <c r="AL2332">
        <v>381.3</v>
      </c>
      <c r="AM2332">
        <v>15118.7</v>
      </c>
      <c r="AN2332">
        <v>12500</v>
      </c>
      <c r="AO2332">
        <v>2618.6999999999998</v>
      </c>
      <c r="AP2332">
        <v>0.17319999999999999</v>
      </c>
    </row>
    <row r="2333" spans="1:42" hidden="1" x14ac:dyDescent="0.35">
      <c r="A2333" t="s">
        <v>3255</v>
      </c>
      <c r="B2333" s="1">
        <v>45483</v>
      </c>
      <c r="C2333" t="s">
        <v>617</v>
      </c>
      <c r="D2333" t="s">
        <v>74</v>
      </c>
      <c r="E2333">
        <v>2</v>
      </c>
      <c r="F2333" t="s">
        <v>128</v>
      </c>
      <c r="G2333" t="s">
        <v>31</v>
      </c>
      <c r="H2333" t="s">
        <v>25</v>
      </c>
      <c r="I2333" t="s">
        <v>43</v>
      </c>
      <c r="J2333" t="s">
        <v>97</v>
      </c>
      <c r="K2333">
        <v>2024</v>
      </c>
      <c r="L2333" t="s">
        <v>60</v>
      </c>
      <c r="M2333" t="s">
        <v>5963</v>
      </c>
      <c r="N2333" t="s">
        <v>5949</v>
      </c>
      <c r="O2333" t="s">
        <v>5964</v>
      </c>
      <c r="P2333" t="s">
        <v>5951</v>
      </c>
      <c r="Q2333" t="s">
        <v>5965</v>
      </c>
      <c r="R2333">
        <v>5700</v>
      </c>
      <c r="S2333">
        <v>7500</v>
      </c>
      <c r="T2333">
        <v>0.24</v>
      </c>
      <c r="U2333" t="s">
        <v>5940</v>
      </c>
      <c r="V2333">
        <v>12</v>
      </c>
      <c r="W2333" s="1">
        <v>44865</v>
      </c>
      <c r="X2333" t="s">
        <v>5894</v>
      </c>
      <c r="Y2333">
        <v>145</v>
      </c>
      <c r="Z2333">
        <v>60</v>
      </c>
      <c r="AA2333">
        <v>189</v>
      </c>
      <c r="AB2333">
        <v>10</v>
      </c>
      <c r="AC2333">
        <v>10</v>
      </c>
      <c r="AD2333">
        <v>57000</v>
      </c>
      <c r="AE2333" t="s">
        <v>6025</v>
      </c>
      <c r="AF2333" s="1">
        <v>46203</v>
      </c>
      <c r="AG2333" t="s">
        <v>6180</v>
      </c>
      <c r="AH2333" t="s">
        <v>6027</v>
      </c>
      <c r="AI2333" t="s">
        <v>6028</v>
      </c>
      <c r="AJ2333" t="s">
        <v>6925</v>
      </c>
      <c r="AK2333">
        <v>15000</v>
      </c>
      <c r="AL2333">
        <v>762</v>
      </c>
      <c r="AM2333">
        <v>14238</v>
      </c>
      <c r="AN2333">
        <v>11400</v>
      </c>
      <c r="AO2333">
        <v>2838</v>
      </c>
      <c r="AP2333">
        <v>0.1993</v>
      </c>
    </row>
    <row r="2334" spans="1:42" hidden="1" x14ac:dyDescent="0.35">
      <c r="A2334" t="s">
        <v>3256</v>
      </c>
      <c r="B2334" s="1">
        <v>45641</v>
      </c>
      <c r="C2334" t="s">
        <v>1157</v>
      </c>
      <c r="D2334" t="s">
        <v>65</v>
      </c>
      <c r="E2334">
        <v>1</v>
      </c>
      <c r="F2334" t="s">
        <v>48</v>
      </c>
      <c r="G2334" t="s">
        <v>71</v>
      </c>
      <c r="H2334" t="s">
        <v>25</v>
      </c>
      <c r="I2334" t="s">
        <v>33</v>
      </c>
      <c r="J2334" t="s">
        <v>155</v>
      </c>
      <c r="K2334">
        <v>2024</v>
      </c>
      <c r="L2334" t="s">
        <v>51</v>
      </c>
      <c r="M2334" t="s">
        <v>5906</v>
      </c>
      <c r="N2334" t="s">
        <v>5889</v>
      </c>
      <c r="O2334" t="s">
        <v>5898</v>
      </c>
      <c r="P2334" t="s">
        <v>5907</v>
      </c>
      <c r="Q2334" t="s">
        <v>5908</v>
      </c>
      <c r="R2334">
        <v>17500</v>
      </c>
      <c r="S2334">
        <v>22000</v>
      </c>
      <c r="T2334">
        <v>0.20449999999999999</v>
      </c>
      <c r="U2334" t="s">
        <v>5909</v>
      </c>
      <c r="V2334">
        <v>12</v>
      </c>
      <c r="W2334" s="1">
        <v>45337</v>
      </c>
      <c r="X2334" t="s">
        <v>5894</v>
      </c>
      <c r="Y2334">
        <v>373</v>
      </c>
      <c r="Z2334">
        <v>88</v>
      </c>
      <c r="AA2334">
        <v>389</v>
      </c>
      <c r="AB2334">
        <v>78</v>
      </c>
      <c r="AC2334">
        <v>10</v>
      </c>
      <c r="AD2334">
        <v>1365000</v>
      </c>
      <c r="AE2334" t="s">
        <v>6025</v>
      </c>
      <c r="AF2334" s="1">
        <v>46203</v>
      </c>
      <c r="AG2334" t="s">
        <v>6450</v>
      </c>
      <c r="AH2334" t="s">
        <v>6027</v>
      </c>
      <c r="AI2334" t="s">
        <v>6028</v>
      </c>
      <c r="AJ2334" t="s">
        <v>6925</v>
      </c>
      <c r="AK2334">
        <v>22000</v>
      </c>
      <c r="AL2334">
        <v>1227.5999999999999</v>
      </c>
      <c r="AM2334">
        <v>20772.400000000001</v>
      </c>
      <c r="AN2334">
        <v>17500</v>
      </c>
      <c r="AO2334">
        <v>3272.4</v>
      </c>
      <c r="AP2334">
        <v>0.1575</v>
      </c>
    </row>
    <row r="2335" spans="1:42" x14ac:dyDescent="0.35">
      <c r="A2335" t="s">
        <v>3257</v>
      </c>
      <c r="B2335" s="1">
        <v>45457</v>
      </c>
      <c r="C2335" t="s">
        <v>2684</v>
      </c>
      <c r="D2335" t="s">
        <v>42</v>
      </c>
      <c r="E2335">
        <v>1</v>
      </c>
      <c r="F2335" t="s">
        <v>58</v>
      </c>
      <c r="G2335" t="s">
        <v>96</v>
      </c>
      <c r="H2335" t="s">
        <v>25</v>
      </c>
      <c r="I2335" t="s">
        <v>33</v>
      </c>
      <c r="J2335" t="s">
        <v>34</v>
      </c>
      <c r="K2335">
        <v>2024</v>
      </c>
      <c r="L2335" t="s">
        <v>35</v>
      </c>
      <c r="M2335" t="s">
        <v>5897</v>
      </c>
      <c r="N2335" t="s">
        <v>5889</v>
      </c>
      <c r="O2335" t="s">
        <v>5898</v>
      </c>
      <c r="P2335" t="s">
        <v>5899</v>
      </c>
      <c r="Q2335" t="s">
        <v>5900</v>
      </c>
      <c r="R2335">
        <v>31000</v>
      </c>
      <c r="S2335">
        <v>38000</v>
      </c>
      <c r="T2335">
        <v>0.1842</v>
      </c>
      <c r="U2335" t="s">
        <v>5901</v>
      </c>
      <c r="V2335">
        <v>12</v>
      </c>
      <c r="W2335" s="1">
        <v>45246</v>
      </c>
      <c r="X2335" t="s">
        <v>5894</v>
      </c>
      <c r="Y2335">
        <v>278</v>
      </c>
      <c r="Z2335">
        <v>80</v>
      </c>
      <c r="AA2335">
        <v>346</v>
      </c>
      <c r="AB2335">
        <v>0</v>
      </c>
      <c r="AC2335">
        <v>10</v>
      </c>
      <c r="AD2335">
        <v>0</v>
      </c>
      <c r="AE2335" t="s">
        <v>6029</v>
      </c>
      <c r="AF2335" s="1">
        <v>46203</v>
      </c>
      <c r="AG2335" t="s">
        <v>6734</v>
      </c>
      <c r="AH2335" t="s">
        <v>6035</v>
      </c>
      <c r="AI2335" t="s">
        <v>6028</v>
      </c>
      <c r="AJ2335" t="s">
        <v>6924</v>
      </c>
      <c r="AK2335">
        <v>38000</v>
      </c>
      <c r="AL2335">
        <v>741</v>
      </c>
      <c r="AM2335">
        <v>37259</v>
      </c>
      <c r="AN2335">
        <v>31000</v>
      </c>
      <c r="AO2335">
        <v>6259</v>
      </c>
      <c r="AP2335">
        <v>0.16800000000000001</v>
      </c>
    </row>
    <row r="2336" spans="1:42" x14ac:dyDescent="0.35">
      <c r="A2336" t="s">
        <v>3258</v>
      </c>
      <c r="B2336" s="1">
        <v>45403</v>
      </c>
      <c r="C2336" t="s">
        <v>1217</v>
      </c>
      <c r="D2336" t="s">
        <v>54</v>
      </c>
      <c r="E2336">
        <v>1</v>
      </c>
      <c r="F2336" t="s">
        <v>24</v>
      </c>
      <c r="G2336" t="s">
        <v>31</v>
      </c>
      <c r="H2336" t="s">
        <v>17</v>
      </c>
      <c r="I2336" t="s">
        <v>43</v>
      </c>
      <c r="J2336" t="s">
        <v>44</v>
      </c>
      <c r="K2336">
        <v>2024</v>
      </c>
      <c r="L2336" t="s">
        <v>35</v>
      </c>
      <c r="M2336" t="s">
        <v>5888</v>
      </c>
      <c r="N2336" t="s">
        <v>5889</v>
      </c>
      <c r="O2336" t="s">
        <v>5890</v>
      </c>
      <c r="P2336" t="s">
        <v>5891</v>
      </c>
      <c r="Q2336" t="s">
        <v>5892</v>
      </c>
      <c r="R2336">
        <v>52000</v>
      </c>
      <c r="S2336">
        <v>65000</v>
      </c>
      <c r="T2336">
        <v>0.2</v>
      </c>
      <c r="U2336" t="s">
        <v>5893</v>
      </c>
      <c r="V2336">
        <v>12</v>
      </c>
      <c r="W2336" s="1">
        <v>45506</v>
      </c>
      <c r="X2336" t="s">
        <v>5894</v>
      </c>
      <c r="Y2336">
        <v>302</v>
      </c>
      <c r="Z2336">
        <v>109</v>
      </c>
      <c r="AA2336">
        <v>415</v>
      </c>
      <c r="AB2336">
        <v>0</v>
      </c>
      <c r="AC2336">
        <v>10</v>
      </c>
      <c r="AD2336">
        <v>0</v>
      </c>
      <c r="AE2336" t="s">
        <v>6029</v>
      </c>
      <c r="AF2336" s="1">
        <v>46203</v>
      </c>
      <c r="AG2336" t="s">
        <v>6562</v>
      </c>
      <c r="AH2336" t="s">
        <v>6027</v>
      </c>
      <c r="AI2336" t="s">
        <v>6028</v>
      </c>
      <c r="AJ2336" t="s">
        <v>6924</v>
      </c>
      <c r="AK2336">
        <v>65000</v>
      </c>
      <c r="AL2336">
        <v>2879.5</v>
      </c>
      <c r="AM2336">
        <v>62120.5</v>
      </c>
      <c r="AN2336">
        <v>52000</v>
      </c>
      <c r="AO2336">
        <v>10120.5</v>
      </c>
      <c r="AP2336">
        <v>0.16289999999999999</v>
      </c>
    </row>
    <row r="2337" spans="1:42" hidden="1" x14ac:dyDescent="0.35">
      <c r="A2337" t="s">
        <v>3259</v>
      </c>
      <c r="B2337" s="1">
        <v>45386</v>
      </c>
      <c r="C2337" t="s">
        <v>452</v>
      </c>
      <c r="D2337" t="s">
        <v>47</v>
      </c>
      <c r="E2337">
        <v>1</v>
      </c>
      <c r="F2337" t="s">
        <v>48</v>
      </c>
      <c r="G2337" t="s">
        <v>31</v>
      </c>
      <c r="H2337" t="s">
        <v>32</v>
      </c>
      <c r="I2337" t="s">
        <v>26</v>
      </c>
      <c r="J2337" t="s">
        <v>44</v>
      </c>
      <c r="K2337">
        <v>2024</v>
      </c>
      <c r="L2337" t="s">
        <v>35</v>
      </c>
      <c r="M2337" t="s">
        <v>5995</v>
      </c>
      <c r="N2337" t="s">
        <v>5989</v>
      </c>
      <c r="O2337" t="s">
        <v>5996</v>
      </c>
      <c r="P2337" t="s">
        <v>5997</v>
      </c>
      <c r="Q2337" t="s">
        <v>5998</v>
      </c>
      <c r="R2337">
        <v>280</v>
      </c>
      <c r="S2337">
        <v>450</v>
      </c>
      <c r="T2337">
        <v>0.37780000000000002</v>
      </c>
      <c r="U2337" t="s">
        <v>5909</v>
      </c>
      <c r="V2337">
        <v>6</v>
      </c>
      <c r="W2337" s="1">
        <v>45144</v>
      </c>
      <c r="X2337" t="s">
        <v>5894</v>
      </c>
      <c r="Y2337">
        <v>217</v>
      </c>
      <c r="Z2337">
        <v>86</v>
      </c>
      <c r="AA2337">
        <v>212</v>
      </c>
      <c r="AB2337">
        <v>73</v>
      </c>
      <c r="AC2337">
        <v>10</v>
      </c>
      <c r="AD2337">
        <v>20440</v>
      </c>
      <c r="AE2337" t="s">
        <v>6025</v>
      </c>
      <c r="AF2337" s="1">
        <v>46203</v>
      </c>
      <c r="AG2337" t="s">
        <v>6283</v>
      </c>
      <c r="AH2337" t="s">
        <v>6035</v>
      </c>
      <c r="AI2337" t="s">
        <v>6028</v>
      </c>
      <c r="AJ2337" t="s">
        <v>6924</v>
      </c>
      <c r="AK2337">
        <v>450</v>
      </c>
      <c r="AL2337">
        <v>4.18</v>
      </c>
      <c r="AM2337">
        <v>445.82</v>
      </c>
      <c r="AN2337">
        <v>280</v>
      </c>
      <c r="AO2337">
        <v>165.82</v>
      </c>
      <c r="AP2337">
        <v>0.37190000000000001</v>
      </c>
    </row>
    <row r="2338" spans="1:42" x14ac:dyDescent="0.35">
      <c r="A2338" t="s">
        <v>3260</v>
      </c>
      <c r="B2338" s="1">
        <v>45454</v>
      </c>
      <c r="C2338" t="s">
        <v>1957</v>
      </c>
      <c r="D2338" t="s">
        <v>42</v>
      </c>
      <c r="E2338">
        <v>2</v>
      </c>
      <c r="F2338" t="s">
        <v>24</v>
      </c>
      <c r="G2338" t="s">
        <v>71</v>
      </c>
      <c r="H2338" t="s">
        <v>25</v>
      </c>
      <c r="I2338" t="s">
        <v>26</v>
      </c>
      <c r="J2338" t="s">
        <v>34</v>
      </c>
      <c r="K2338">
        <v>2024</v>
      </c>
      <c r="L2338" t="s">
        <v>35</v>
      </c>
      <c r="M2338" t="s">
        <v>5897</v>
      </c>
      <c r="N2338" t="s">
        <v>5889</v>
      </c>
      <c r="O2338" t="s">
        <v>5898</v>
      </c>
      <c r="P2338" t="s">
        <v>5899</v>
      </c>
      <c r="Q2338" t="s">
        <v>5900</v>
      </c>
      <c r="R2338">
        <v>31000</v>
      </c>
      <c r="S2338">
        <v>38000</v>
      </c>
      <c r="T2338">
        <v>0.1842</v>
      </c>
      <c r="U2338" t="s">
        <v>5901</v>
      </c>
      <c r="V2338">
        <v>12</v>
      </c>
      <c r="W2338" s="1">
        <v>45246</v>
      </c>
      <c r="X2338" t="s">
        <v>5894</v>
      </c>
      <c r="Y2338">
        <v>278</v>
      </c>
      <c r="Z2338">
        <v>80</v>
      </c>
      <c r="AA2338">
        <v>346</v>
      </c>
      <c r="AB2338">
        <v>0</v>
      </c>
      <c r="AC2338">
        <v>10</v>
      </c>
      <c r="AD2338">
        <v>0</v>
      </c>
      <c r="AE2338" t="s">
        <v>6029</v>
      </c>
      <c r="AF2338" s="1">
        <v>46203</v>
      </c>
      <c r="AG2338" t="s">
        <v>6692</v>
      </c>
      <c r="AH2338" t="s">
        <v>6035</v>
      </c>
      <c r="AI2338" t="s">
        <v>6028</v>
      </c>
      <c r="AJ2338" t="s">
        <v>6924</v>
      </c>
      <c r="AK2338">
        <v>76000</v>
      </c>
      <c r="AL2338">
        <v>10830</v>
      </c>
      <c r="AM2338">
        <v>65170</v>
      </c>
      <c r="AN2338">
        <v>62000</v>
      </c>
      <c r="AO2338">
        <v>3170</v>
      </c>
      <c r="AP2338">
        <v>4.8599999999999997E-2</v>
      </c>
    </row>
    <row r="2339" spans="1:42" hidden="1" x14ac:dyDescent="0.35">
      <c r="A2339" t="s">
        <v>3261</v>
      </c>
      <c r="B2339" s="1">
        <v>45298</v>
      </c>
      <c r="C2339" t="s">
        <v>1171</v>
      </c>
      <c r="D2339" t="s">
        <v>70</v>
      </c>
      <c r="E2339">
        <v>4</v>
      </c>
      <c r="F2339" t="s">
        <v>58</v>
      </c>
      <c r="G2339" t="s">
        <v>96</v>
      </c>
      <c r="H2339" t="s">
        <v>32</v>
      </c>
      <c r="I2339" t="s">
        <v>43</v>
      </c>
      <c r="J2339" t="s">
        <v>112</v>
      </c>
      <c r="K2339">
        <v>2024</v>
      </c>
      <c r="L2339" t="s">
        <v>20</v>
      </c>
      <c r="M2339" t="s">
        <v>5970</v>
      </c>
      <c r="N2339" t="s">
        <v>5949</v>
      </c>
      <c r="O2339" t="s">
        <v>5971</v>
      </c>
      <c r="P2339" t="s">
        <v>5922</v>
      </c>
      <c r="Q2339" t="s">
        <v>5972</v>
      </c>
      <c r="R2339">
        <v>9500</v>
      </c>
      <c r="S2339">
        <v>12000</v>
      </c>
      <c r="T2339">
        <v>0.20830000000000001</v>
      </c>
      <c r="U2339" t="s">
        <v>5920</v>
      </c>
      <c r="V2339">
        <v>12</v>
      </c>
      <c r="W2339" s="1">
        <v>44840</v>
      </c>
      <c r="X2339" t="s">
        <v>5894</v>
      </c>
      <c r="Y2339">
        <v>160</v>
      </c>
      <c r="Z2339">
        <v>82</v>
      </c>
      <c r="AA2339">
        <v>171</v>
      </c>
      <c r="AB2339">
        <v>27</v>
      </c>
      <c r="AC2339">
        <v>10</v>
      </c>
      <c r="AD2339">
        <v>256500</v>
      </c>
      <c r="AE2339" t="s">
        <v>6025</v>
      </c>
      <c r="AF2339" s="1">
        <v>46203</v>
      </c>
      <c r="AG2339" t="s">
        <v>6558</v>
      </c>
      <c r="AH2339" t="s">
        <v>6027</v>
      </c>
      <c r="AI2339" t="s">
        <v>6028</v>
      </c>
      <c r="AJ2339" t="s">
        <v>6924</v>
      </c>
      <c r="AK2339">
        <v>48000</v>
      </c>
      <c r="AL2339">
        <v>6936</v>
      </c>
      <c r="AM2339">
        <v>41064</v>
      </c>
      <c r="AN2339">
        <v>38000</v>
      </c>
      <c r="AO2339">
        <v>3064</v>
      </c>
      <c r="AP2339">
        <v>7.46E-2</v>
      </c>
    </row>
    <row r="2340" spans="1:42" x14ac:dyDescent="0.35">
      <c r="A2340" t="s">
        <v>3262</v>
      </c>
      <c r="B2340" s="1">
        <v>45647</v>
      </c>
      <c r="C2340" t="s">
        <v>541</v>
      </c>
      <c r="D2340" t="s">
        <v>42</v>
      </c>
      <c r="E2340">
        <v>2</v>
      </c>
      <c r="F2340" t="s">
        <v>58</v>
      </c>
      <c r="G2340" t="s">
        <v>16</v>
      </c>
      <c r="H2340" t="s">
        <v>25</v>
      </c>
      <c r="I2340" t="s">
        <v>43</v>
      </c>
      <c r="J2340" t="s">
        <v>155</v>
      </c>
      <c r="K2340">
        <v>2024</v>
      </c>
      <c r="L2340" t="s">
        <v>51</v>
      </c>
      <c r="M2340" t="s">
        <v>5897</v>
      </c>
      <c r="N2340" t="s">
        <v>5889</v>
      </c>
      <c r="O2340" t="s">
        <v>5898</v>
      </c>
      <c r="P2340" t="s">
        <v>5899</v>
      </c>
      <c r="Q2340" t="s">
        <v>5900</v>
      </c>
      <c r="R2340">
        <v>31000</v>
      </c>
      <c r="S2340">
        <v>38000</v>
      </c>
      <c r="T2340">
        <v>0.1842</v>
      </c>
      <c r="U2340" t="s">
        <v>5901</v>
      </c>
      <c r="V2340">
        <v>12</v>
      </c>
      <c r="W2340" s="1">
        <v>45246</v>
      </c>
      <c r="X2340" t="s">
        <v>5894</v>
      </c>
      <c r="Y2340">
        <v>278</v>
      </c>
      <c r="Z2340">
        <v>80</v>
      </c>
      <c r="AA2340">
        <v>346</v>
      </c>
      <c r="AB2340">
        <v>0</v>
      </c>
      <c r="AC2340">
        <v>10</v>
      </c>
      <c r="AD2340">
        <v>0</v>
      </c>
      <c r="AE2340" t="s">
        <v>6029</v>
      </c>
      <c r="AF2340" s="1">
        <v>46203</v>
      </c>
      <c r="AG2340" t="s">
        <v>6240</v>
      </c>
      <c r="AH2340" t="s">
        <v>6027</v>
      </c>
      <c r="AI2340" t="s">
        <v>6028</v>
      </c>
      <c r="AJ2340" t="s">
        <v>6925</v>
      </c>
      <c r="AK2340">
        <v>76000</v>
      </c>
      <c r="AL2340">
        <v>2082.4</v>
      </c>
      <c r="AM2340">
        <v>73917.600000000006</v>
      </c>
      <c r="AN2340">
        <v>62000</v>
      </c>
      <c r="AO2340">
        <v>11917.6</v>
      </c>
      <c r="AP2340">
        <v>0.16120000000000001</v>
      </c>
    </row>
    <row r="2341" spans="1:42" hidden="1" x14ac:dyDescent="0.35">
      <c r="A2341" t="s">
        <v>3263</v>
      </c>
      <c r="B2341" s="1">
        <v>45637</v>
      </c>
      <c r="C2341" t="s">
        <v>686</v>
      </c>
      <c r="D2341" t="s">
        <v>208</v>
      </c>
      <c r="E2341">
        <v>1</v>
      </c>
      <c r="F2341" t="s">
        <v>30</v>
      </c>
      <c r="G2341" t="s">
        <v>31</v>
      </c>
      <c r="H2341" t="s">
        <v>32</v>
      </c>
      <c r="I2341" t="s">
        <v>33</v>
      </c>
      <c r="J2341" t="s">
        <v>155</v>
      </c>
      <c r="K2341">
        <v>2024</v>
      </c>
      <c r="L2341" t="s">
        <v>51</v>
      </c>
      <c r="M2341" t="s">
        <v>5910</v>
      </c>
      <c r="N2341" t="s">
        <v>5889</v>
      </c>
      <c r="O2341" t="s">
        <v>5898</v>
      </c>
      <c r="P2341" t="s">
        <v>5907</v>
      </c>
      <c r="Q2341" t="s">
        <v>5911</v>
      </c>
      <c r="R2341">
        <v>10500</v>
      </c>
      <c r="S2341">
        <v>13000</v>
      </c>
      <c r="T2341">
        <v>0.1923</v>
      </c>
      <c r="U2341" t="s">
        <v>5909</v>
      </c>
      <c r="V2341">
        <v>12</v>
      </c>
      <c r="W2341" s="1">
        <v>45395</v>
      </c>
      <c r="X2341" t="s">
        <v>5894</v>
      </c>
      <c r="Y2341">
        <v>256</v>
      </c>
      <c r="Z2341">
        <v>119</v>
      </c>
      <c r="AA2341">
        <v>288</v>
      </c>
      <c r="AB2341">
        <v>32</v>
      </c>
      <c r="AC2341">
        <v>10</v>
      </c>
      <c r="AD2341">
        <v>336000</v>
      </c>
      <c r="AE2341" t="s">
        <v>6025</v>
      </c>
      <c r="AF2341" s="1">
        <v>46203</v>
      </c>
      <c r="AG2341" t="s">
        <v>6401</v>
      </c>
      <c r="AH2341" t="s">
        <v>6035</v>
      </c>
      <c r="AI2341" t="s">
        <v>6028</v>
      </c>
      <c r="AJ2341" t="s">
        <v>6925</v>
      </c>
      <c r="AK2341">
        <v>13000</v>
      </c>
      <c r="AL2341">
        <v>1077.7</v>
      </c>
      <c r="AM2341">
        <v>11922.3</v>
      </c>
      <c r="AN2341">
        <v>10500</v>
      </c>
      <c r="AO2341">
        <v>1422.3</v>
      </c>
      <c r="AP2341">
        <v>0.1193</v>
      </c>
    </row>
    <row r="2342" spans="1:42" hidden="1" x14ac:dyDescent="0.35">
      <c r="A2342" t="s">
        <v>3264</v>
      </c>
      <c r="B2342" s="1">
        <v>45649</v>
      </c>
      <c r="C2342" t="s">
        <v>2571</v>
      </c>
      <c r="D2342" t="s">
        <v>92</v>
      </c>
      <c r="E2342">
        <v>1</v>
      </c>
      <c r="F2342" t="s">
        <v>128</v>
      </c>
      <c r="G2342" t="s">
        <v>16</v>
      </c>
      <c r="H2342" t="s">
        <v>32</v>
      </c>
      <c r="I2342" t="s">
        <v>43</v>
      </c>
      <c r="J2342" t="s">
        <v>155</v>
      </c>
      <c r="K2342">
        <v>2024</v>
      </c>
      <c r="L2342" t="s">
        <v>51</v>
      </c>
      <c r="M2342" t="s">
        <v>5973</v>
      </c>
      <c r="N2342" t="s">
        <v>5974</v>
      </c>
      <c r="O2342" t="s">
        <v>5975</v>
      </c>
      <c r="P2342" t="s">
        <v>5899</v>
      </c>
      <c r="Q2342" t="s">
        <v>5976</v>
      </c>
      <c r="R2342">
        <v>7600</v>
      </c>
      <c r="S2342">
        <v>9800</v>
      </c>
      <c r="T2342">
        <v>0.22450000000000001</v>
      </c>
      <c r="U2342" t="s">
        <v>5901</v>
      </c>
      <c r="V2342">
        <v>36</v>
      </c>
      <c r="W2342" s="1">
        <v>45281</v>
      </c>
      <c r="X2342" t="s">
        <v>5894</v>
      </c>
      <c r="Y2342">
        <v>214</v>
      </c>
      <c r="Z2342">
        <v>101</v>
      </c>
      <c r="AA2342">
        <v>188</v>
      </c>
      <c r="AB2342">
        <v>51</v>
      </c>
      <c r="AC2342">
        <v>10</v>
      </c>
      <c r="AD2342">
        <v>387600</v>
      </c>
      <c r="AE2342" t="s">
        <v>6025</v>
      </c>
      <c r="AF2342" s="1">
        <v>46203</v>
      </c>
      <c r="AG2342" t="s">
        <v>6823</v>
      </c>
      <c r="AH2342" t="s">
        <v>6027</v>
      </c>
      <c r="AI2342" t="s">
        <v>6028</v>
      </c>
      <c r="AJ2342" t="s">
        <v>6925</v>
      </c>
      <c r="AK2342">
        <v>9800</v>
      </c>
      <c r="AL2342">
        <v>1024.0999999999999</v>
      </c>
      <c r="AM2342">
        <v>8775.9</v>
      </c>
      <c r="AN2342">
        <v>7600</v>
      </c>
      <c r="AO2342">
        <v>1175.9000000000001</v>
      </c>
      <c r="AP2342">
        <v>0.13400000000000001</v>
      </c>
    </row>
    <row r="2343" spans="1:42" x14ac:dyDescent="0.35">
      <c r="A2343" t="s">
        <v>3265</v>
      </c>
      <c r="B2343" s="1">
        <v>45471</v>
      </c>
      <c r="C2343" t="s">
        <v>1423</v>
      </c>
      <c r="D2343" t="s">
        <v>42</v>
      </c>
      <c r="E2343">
        <v>1</v>
      </c>
      <c r="F2343" t="s">
        <v>24</v>
      </c>
      <c r="G2343" t="s">
        <v>16</v>
      </c>
      <c r="H2343" t="s">
        <v>17</v>
      </c>
      <c r="I2343" t="s">
        <v>33</v>
      </c>
      <c r="J2343" t="s">
        <v>34</v>
      </c>
      <c r="K2343">
        <v>2024</v>
      </c>
      <c r="L2343" t="s">
        <v>35</v>
      </c>
      <c r="M2343" t="s">
        <v>5897</v>
      </c>
      <c r="N2343" t="s">
        <v>5889</v>
      </c>
      <c r="O2343" t="s">
        <v>5898</v>
      </c>
      <c r="P2343" t="s">
        <v>5899</v>
      </c>
      <c r="Q2343" t="s">
        <v>5900</v>
      </c>
      <c r="R2343">
        <v>31000</v>
      </c>
      <c r="S2343">
        <v>38000</v>
      </c>
      <c r="T2343">
        <v>0.1842</v>
      </c>
      <c r="U2343" t="s">
        <v>5901</v>
      </c>
      <c r="V2343">
        <v>12</v>
      </c>
      <c r="W2343" s="1">
        <v>45246</v>
      </c>
      <c r="X2343" t="s">
        <v>5894</v>
      </c>
      <c r="Y2343">
        <v>278</v>
      </c>
      <c r="Z2343">
        <v>80</v>
      </c>
      <c r="AA2343">
        <v>346</v>
      </c>
      <c r="AB2343">
        <v>0</v>
      </c>
      <c r="AC2343">
        <v>10</v>
      </c>
      <c r="AD2343">
        <v>0</v>
      </c>
      <c r="AE2343" t="s">
        <v>6029</v>
      </c>
      <c r="AF2343" s="1">
        <v>46203</v>
      </c>
      <c r="AG2343" t="s">
        <v>6352</v>
      </c>
      <c r="AH2343" t="s">
        <v>6027</v>
      </c>
      <c r="AI2343" t="s">
        <v>6028</v>
      </c>
      <c r="AJ2343" t="s">
        <v>6924</v>
      </c>
      <c r="AK2343">
        <v>38000</v>
      </c>
      <c r="AL2343">
        <v>3279.4</v>
      </c>
      <c r="AM2343">
        <v>34720.6</v>
      </c>
      <c r="AN2343">
        <v>31000</v>
      </c>
      <c r="AO2343">
        <v>3720.6</v>
      </c>
      <c r="AP2343">
        <v>0.1072</v>
      </c>
    </row>
    <row r="2344" spans="1:42" hidden="1" x14ac:dyDescent="0.35">
      <c r="A2344" t="s">
        <v>3266</v>
      </c>
      <c r="B2344" s="1">
        <v>45316</v>
      </c>
      <c r="C2344" t="s">
        <v>1046</v>
      </c>
      <c r="D2344" t="s">
        <v>65</v>
      </c>
      <c r="E2344">
        <v>1</v>
      </c>
      <c r="F2344" t="s">
        <v>58</v>
      </c>
      <c r="G2344" t="s">
        <v>31</v>
      </c>
      <c r="H2344" t="s">
        <v>25</v>
      </c>
      <c r="I2344" t="s">
        <v>26</v>
      </c>
      <c r="J2344" t="s">
        <v>112</v>
      </c>
      <c r="K2344">
        <v>2024</v>
      </c>
      <c r="L2344" t="s">
        <v>20</v>
      </c>
      <c r="M2344" t="s">
        <v>5906</v>
      </c>
      <c r="N2344" t="s">
        <v>5889</v>
      </c>
      <c r="O2344" t="s">
        <v>5898</v>
      </c>
      <c r="P2344" t="s">
        <v>5907</v>
      </c>
      <c r="Q2344" t="s">
        <v>5908</v>
      </c>
      <c r="R2344">
        <v>17500</v>
      </c>
      <c r="S2344">
        <v>22000</v>
      </c>
      <c r="T2344">
        <v>0.20449999999999999</v>
      </c>
      <c r="U2344" t="s">
        <v>5909</v>
      </c>
      <c r="V2344">
        <v>12</v>
      </c>
      <c r="W2344" s="1">
        <v>45337</v>
      </c>
      <c r="X2344" t="s">
        <v>5894</v>
      </c>
      <c r="Y2344">
        <v>373</v>
      </c>
      <c r="Z2344">
        <v>88</v>
      </c>
      <c r="AA2344">
        <v>389</v>
      </c>
      <c r="AB2344">
        <v>78</v>
      </c>
      <c r="AC2344">
        <v>10</v>
      </c>
      <c r="AD2344">
        <v>1365000</v>
      </c>
      <c r="AE2344" t="s">
        <v>6025</v>
      </c>
      <c r="AF2344" s="1">
        <v>46203</v>
      </c>
      <c r="AG2344" t="s">
        <v>6433</v>
      </c>
      <c r="AH2344" t="s">
        <v>6035</v>
      </c>
      <c r="AI2344" t="s">
        <v>6028</v>
      </c>
      <c r="AJ2344" t="s">
        <v>6924</v>
      </c>
      <c r="AK2344">
        <v>22000</v>
      </c>
      <c r="AL2344">
        <v>2593.8000000000002</v>
      </c>
      <c r="AM2344">
        <v>19406.2</v>
      </c>
      <c r="AN2344">
        <v>17500</v>
      </c>
      <c r="AO2344">
        <v>1906.2</v>
      </c>
      <c r="AP2344">
        <v>9.8199999999999996E-2</v>
      </c>
    </row>
    <row r="2345" spans="1:42" hidden="1" x14ac:dyDescent="0.35">
      <c r="A2345" t="s">
        <v>3267</v>
      </c>
      <c r="B2345" s="1">
        <v>45521</v>
      </c>
      <c r="C2345" t="s">
        <v>582</v>
      </c>
      <c r="D2345" t="s">
        <v>439</v>
      </c>
      <c r="E2345">
        <v>2</v>
      </c>
      <c r="F2345" t="s">
        <v>30</v>
      </c>
      <c r="G2345" t="s">
        <v>16</v>
      </c>
      <c r="H2345" t="s">
        <v>17</v>
      </c>
      <c r="I2345" t="s">
        <v>33</v>
      </c>
      <c r="J2345" t="s">
        <v>59</v>
      </c>
      <c r="K2345">
        <v>2024</v>
      </c>
      <c r="L2345" t="s">
        <v>60</v>
      </c>
      <c r="M2345" t="s">
        <v>5953</v>
      </c>
      <c r="N2345" t="s">
        <v>5949</v>
      </c>
      <c r="O2345" t="s">
        <v>5954</v>
      </c>
      <c r="P2345" t="s">
        <v>5951</v>
      </c>
      <c r="Q2345" t="s">
        <v>5955</v>
      </c>
      <c r="R2345">
        <v>1400</v>
      </c>
      <c r="S2345">
        <v>1900</v>
      </c>
      <c r="T2345">
        <v>0.26319999999999999</v>
      </c>
      <c r="U2345" t="s">
        <v>5940</v>
      </c>
      <c r="V2345">
        <v>12</v>
      </c>
      <c r="W2345" s="1">
        <v>44681</v>
      </c>
      <c r="X2345" t="s">
        <v>5894</v>
      </c>
      <c r="Y2345">
        <v>129</v>
      </c>
      <c r="Z2345">
        <v>73</v>
      </c>
      <c r="AA2345">
        <v>194</v>
      </c>
      <c r="AB2345">
        <v>7</v>
      </c>
      <c r="AC2345">
        <v>10</v>
      </c>
      <c r="AD2345">
        <v>9800</v>
      </c>
      <c r="AE2345" t="s">
        <v>6025</v>
      </c>
      <c r="AF2345" s="1">
        <v>46203</v>
      </c>
      <c r="AG2345" t="s">
        <v>6348</v>
      </c>
      <c r="AH2345" t="s">
        <v>6027</v>
      </c>
      <c r="AI2345" t="s">
        <v>6028</v>
      </c>
      <c r="AJ2345" t="s">
        <v>6925</v>
      </c>
      <c r="AK2345">
        <v>3800</v>
      </c>
      <c r="AL2345">
        <v>41.8</v>
      </c>
      <c r="AM2345">
        <v>3758.2</v>
      </c>
      <c r="AN2345">
        <v>2800</v>
      </c>
      <c r="AO2345">
        <v>958.2</v>
      </c>
      <c r="AP2345">
        <v>0.255</v>
      </c>
    </row>
    <row r="2346" spans="1:42" hidden="1" x14ac:dyDescent="0.35">
      <c r="A2346" t="s">
        <v>3268</v>
      </c>
      <c r="B2346" s="1">
        <v>45519</v>
      </c>
      <c r="C2346" t="s">
        <v>523</v>
      </c>
      <c r="D2346" t="s">
        <v>221</v>
      </c>
      <c r="E2346">
        <v>1</v>
      </c>
      <c r="F2346" t="s">
        <v>48</v>
      </c>
      <c r="G2346" t="s">
        <v>16</v>
      </c>
      <c r="H2346" t="s">
        <v>17</v>
      </c>
      <c r="I2346" t="s">
        <v>18</v>
      </c>
      <c r="J2346" t="s">
        <v>59</v>
      </c>
      <c r="K2346">
        <v>2024</v>
      </c>
      <c r="L2346" t="s">
        <v>60</v>
      </c>
      <c r="M2346" t="s">
        <v>5966</v>
      </c>
      <c r="N2346" t="s">
        <v>5967</v>
      </c>
      <c r="O2346" t="s">
        <v>5968</v>
      </c>
      <c r="P2346" t="s">
        <v>5899</v>
      </c>
      <c r="Q2346" t="s">
        <v>5969</v>
      </c>
      <c r="R2346">
        <v>11500</v>
      </c>
      <c r="S2346">
        <v>14500</v>
      </c>
      <c r="T2346">
        <v>0.2069</v>
      </c>
      <c r="U2346" t="s">
        <v>5901</v>
      </c>
      <c r="V2346">
        <v>12</v>
      </c>
      <c r="W2346" s="1">
        <v>44903</v>
      </c>
      <c r="X2346" t="s">
        <v>5894</v>
      </c>
      <c r="Y2346">
        <v>217</v>
      </c>
      <c r="Z2346">
        <v>53</v>
      </c>
      <c r="AA2346">
        <v>253</v>
      </c>
      <c r="AB2346">
        <v>61</v>
      </c>
      <c r="AC2346">
        <v>10</v>
      </c>
      <c r="AD2346">
        <v>701500</v>
      </c>
      <c r="AE2346" t="s">
        <v>6025</v>
      </c>
      <c r="AF2346" s="1">
        <v>46203</v>
      </c>
      <c r="AG2346" t="s">
        <v>6319</v>
      </c>
      <c r="AH2346" t="s">
        <v>6027</v>
      </c>
      <c r="AI2346" t="s">
        <v>6028</v>
      </c>
      <c r="AJ2346" t="s">
        <v>6925</v>
      </c>
      <c r="AK2346">
        <v>14500</v>
      </c>
      <c r="AL2346">
        <v>968.6</v>
      </c>
      <c r="AM2346">
        <v>13531.4</v>
      </c>
      <c r="AN2346">
        <v>11500</v>
      </c>
      <c r="AO2346">
        <v>2031.4</v>
      </c>
      <c r="AP2346">
        <v>0.15010000000000001</v>
      </c>
    </row>
    <row r="2347" spans="1:42" hidden="1" x14ac:dyDescent="0.35">
      <c r="A2347" t="s">
        <v>3269</v>
      </c>
      <c r="B2347" s="1">
        <v>45384</v>
      </c>
      <c r="C2347" t="s">
        <v>1019</v>
      </c>
      <c r="D2347" t="s">
        <v>118</v>
      </c>
      <c r="E2347">
        <v>1</v>
      </c>
      <c r="F2347" t="s">
        <v>24</v>
      </c>
      <c r="G2347" t="s">
        <v>31</v>
      </c>
      <c r="H2347" t="s">
        <v>32</v>
      </c>
      <c r="I2347" t="s">
        <v>18</v>
      </c>
      <c r="J2347" t="s">
        <v>44</v>
      </c>
      <c r="K2347">
        <v>2024</v>
      </c>
      <c r="L2347" t="s">
        <v>35</v>
      </c>
      <c r="M2347" t="s">
        <v>5902</v>
      </c>
      <c r="N2347" t="s">
        <v>5889</v>
      </c>
      <c r="O2347" t="s">
        <v>5898</v>
      </c>
      <c r="P2347" t="s">
        <v>5899</v>
      </c>
      <c r="Q2347" t="s">
        <v>5903</v>
      </c>
      <c r="R2347">
        <v>74000</v>
      </c>
      <c r="S2347">
        <v>88000</v>
      </c>
      <c r="T2347">
        <v>0.15909999999999999</v>
      </c>
      <c r="U2347" t="s">
        <v>5901</v>
      </c>
      <c r="V2347">
        <v>12</v>
      </c>
      <c r="W2347" s="1">
        <v>45459</v>
      </c>
      <c r="X2347" t="s">
        <v>5894</v>
      </c>
      <c r="Y2347">
        <v>214</v>
      </c>
      <c r="Z2347">
        <v>97</v>
      </c>
      <c r="AA2347">
        <v>218</v>
      </c>
      <c r="AB2347">
        <v>43</v>
      </c>
      <c r="AC2347">
        <v>10</v>
      </c>
      <c r="AD2347">
        <v>3182000</v>
      </c>
      <c r="AE2347" t="s">
        <v>6025</v>
      </c>
      <c r="AF2347" s="1">
        <v>46203</v>
      </c>
      <c r="AG2347" t="s">
        <v>6516</v>
      </c>
      <c r="AH2347" t="s">
        <v>6027</v>
      </c>
      <c r="AI2347" t="s">
        <v>6028</v>
      </c>
      <c r="AJ2347" t="s">
        <v>6924</v>
      </c>
      <c r="AK2347">
        <v>88000</v>
      </c>
      <c r="AL2347">
        <v>5852</v>
      </c>
      <c r="AM2347">
        <v>82148</v>
      </c>
      <c r="AN2347">
        <v>74000</v>
      </c>
      <c r="AO2347">
        <v>8148</v>
      </c>
      <c r="AP2347">
        <v>9.9199999999999997E-2</v>
      </c>
    </row>
    <row r="2348" spans="1:42" hidden="1" x14ac:dyDescent="0.35">
      <c r="A2348" t="s">
        <v>3270</v>
      </c>
      <c r="B2348" s="1">
        <v>45532</v>
      </c>
      <c r="C2348" t="s">
        <v>1288</v>
      </c>
      <c r="D2348" t="s">
        <v>173</v>
      </c>
      <c r="E2348">
        <v>1</v>
      </c>
      <c r="F2348" t="s">
        <v>48</v>
      </c>
      <c r="G2348" t="s">
        <v>31</v>
      </c>
      <c r="H2348" t="s">
        <v>17</v>
      </c>
      <c r="I2348" t="s">
        <v>43</v>
      </c>
      <c r="J2348" t="s">
        <v>59</v>
      </c>
      <c r="K2348">
        <v>2024</v>
      </c>
      <c r="L2348" t="s">
        <v>60</v>
      </c>
      <c r="M2348" t="s">
        <v>5904</v>
      </c>
      <c r="N2348" t="s">
        <v>5889</v>
      </c>
      <c r="O2348" t="s">
        <v>5898</v>
      </c>
      <c r="P2348" t="s">
        <v>5899</v>
      </c>
      <c r="Q2348" t="s">
        <v>5905</v>
      </c>
      <c r="R2348">
        <v>12500</v>
      </c>
      <c r="S2348">
        <v>15500</v>
      </c>
      <c r="T2348">
        <v>0.19350000000000001</v>
      </c>
      <c r="U2348" t="s">
        <v>5901</v>
      </c>
      <c r="V2348">
        <v>12</v>
      </c>
      <c r="W2348" s="1">
        <v>45140</v>
      </c>
      <c r="X2348" t="s">
        <v>5894</v>
      </c>
      <c r="Y2348">
        <v>313</v>
      </c>
      <c r="Z2348">
        <v>58</v>
      </c>
      <c r="AA2348">
        <v>294</v>
      </c>
      <c r="AB2348">
        <v>65</v>
      </c>
      <c r="AC2348">
        <v>10</v>
      </c>
      <c r="AD2348">
        <v>812500</v>
      </c>
      <c r="AE2348" t="s">
        <v>6025</v>
      </c>
      <c r="AF2348" s="1">
        <v>46203</v>
      </c>
      <c r="AG2348" t="s">
        <v>6476</v>
      </c>
      <c r="AH2348" t="s">
        <v>6035</v>
      </c>
      <c r="AI2348" t="s">
        <v>6028</v>
      </c>
      <c r="AJ2348" t="s">
        <v>6925</v>
      </c>
      <c r="AK2348">
        <v>15500</v>
      </c>
      <c r="AL2348">
        <v>1895.65</v>
      </c>
      <c r="AM2348">
        <v>13604.35</v>
      </c>
      <c r="AN2348">
        <v>12500</v>
      </c>
      <c r="AO2348">
        <v>1104.3499999999999</v>
      </c>
      <c r="AP2348">
        <v>8.1199999999999994E-2</v>
      </c>
    </row>
    <row r="2349" spans="1:42" hidden="1" x14ac:dyDescent="0.35">
      <c r="A2349" t="s">
        <v>3271</v>
      </c>
      <c r="B2349" s="1">
        <v>45294</v>
      </c>
      <c r="C2349" t="s">
        <v>701</v>
      </c>
      <c r="D2349" t="s">
        <v>200</v>
      </c>
      <c r="E2349">
        <v>1</v>
      </c>
      <c r="F2349" t="s">
        <v>58</v>
      </c>
      <c r="G2349" t="s">
        <v>31</v>
      </c>
      <c r="H2349" t="s">
        <v>25</v>
      </c>
      <c r="I2349" t="s">
        <v>26</v>
      </c>
      <c r="J2349" t="s">
        <v>112</v>
      </c>
      <c r="K2349">
        <v>2024</v>
      </c>
      <c r="L2349" t="s">
        <v>20</v>
      </c>
      <c r="M2349" t="s">
        <v>5960</v>
      </c>
      <c r="N2349" t="s">
        <v>5949</v>
      </c>
      <c r="O2349" t="s">
        <v>5961</v>
      </c>
      <c r="P2349" t="s">
        <v>5951</v>
      </c>
      <c r="Q2349" t="s">
        <v>5962</v>
      </c>
      <c r="R2349">
        <v>2100</v>
      </c>
      <c r="S2349">
        <v>2800</v>
      </c>
      <c r="T2349">
        <v>0.25</v>
      </c>
      <c r="U2349" t="s">
        <v>5940</v>
      </c>
      <c r="V2349">
        <v>12</v>
      </c>
      <c r="W2349" s="1">
        <v>45378</v>
      </c>
      <c r="X2349" t="s">
        <v>5894</v>
      </c>
      <c r="Y2349">
        <v>198</v>
      </c>
      <c r="Z2349">
        <v>79</v>
      </c>
      <c r="AA2349">
        <v>243</v>
      </c>
      <c r="AB2349">
        <v>87</v>
      </c>
      <c r="AC2349">
        <v>10</v>
      </c>
      <c r="AD2349">
        <v>182700</v>
      </c>
      <c r="AE2349" t="s">
        <v>6025</v>
      </c>
      <c r="AF2349" s="1">
        <v>46203</v>
      </c>
      <c r="AG2349" t="s">
        <v>6408</v>
      </c>
      <c r="AH2349" t="s">
        <v>6027</v>
      </c>
      <c r="AI2349" t="s">
        <v>6028</v>
      </c>
      <c r="AJ2349" t="s">
        <v>6924</v>
      </c>
      <c r="AK2349">
        <v>2800</v>
      </c>
      <c r="AL2349">
        <v>418.32</v>
      </c>
      <c r="AM2349">
        <v>2381.6799999999998</v>
      </c>
      <c r="AN2349">
        <v>2100</v>
      </c>
      <c r="AO2349">
        <v>281.68</v>
      </c>
      <c r="AP2349">
        <v>0.1183</v>
      </c>
    </row>
    <row r="2350" spans="1:42" hidden="1" x14ac:dyDescent="0.35">
      <c r="A2350" t="s">
        <v>3272</v>
      </c>
      <c r="B2350" s="1">
        <v>45619</v>
      </c>
      <c r="C2350" t="s">
        <v>1154</v>
      </c>
      <c r="D2350" t="s">
        <v>23</v>
      </c>
      <c r="E2350">
        <v>2</v>
      </c>
      <c r="F2350" t="s">
        <v>128</v>
      </c>
      <c r="G2350" t="s">
        <v>16</v>
      </c>
      <c r="H2350" t="s">
        <v>17</v>
      </c>
      <c r="I2350" t="s">
        <v>33</v>
      </c>
      <c r="J2350" t="s">
        <v>50</v>
      </c>
      <c r="K2350">
        <v>2024</v>
      </c>
      <c r="L2350" t="s">
        <v>51</v>
      </c>
      <c r="M2350" t="s">
        <v>5921</v>
      </c>
      <c r="N2350" t="s">
        <v>5913</v>
      </c>
      <c r="O2350" t="s">
        <v>5917</v>
      </c>
      <c r="P2350" t="s">
        <v>5922</v>
      </c>
      <c r="Q2350" t="s">
        <v>5923</v>
      </c>
      <c r="R2350">
        <v>57000</v>
      </c>
      <c r="S2350">
        <v>69000</v>
      </c>
      <c r="T2350">
        <v>0.1739</v>
      </c>
      <c r="U2350" t="s">
        <v>5920</v>
      </c>
      <c r="V2350">
        <v>12</v>
      </c>
      <c r="W2350" s="1">
        <v>44862</v>
      </c>
      <c r="X2350" t="s">
        <v>5894</v>
      </c>
      <c r="Y2350">
        <v>244</v>
      </c>
      <c r="Z2350">
        <v>55</v>
      </c>
      <c r="AA2350">
        <v>276</v>
      </c>
      <c r="AB2350">
        <v>9</v>
      </c>
      <c r="AC2350">
        <v>10</v>
      </c>
      <c r="AD2350">
        <v>513000</v>
      </c>
      <c r="AE2350" t="s">
        <v>6025</v>
      </c>
      <c r="AF2350" s="1">
        <v>46203</v>
      </c>
      <c r="AG2350" t="s">
        <v>6069</v>
      </c>
      <c r="AH2350" t="s">
        <v>6027</v>
      </c>
      <c r="AI2350" t="s">
        <v>6028</v>
      </c>
      <c r="AJ2350" t="s">
        <v>6925</v>
      </c>
      <c r="AK2350">
        <v>138000</v>
      </c>
      <c r="AL2350">
        <v>6637.8</v>
      </c>
      <c r="AM2350">
        <v>131362.20000000001</v>
      </c>
      <c r="AN2350">
        <v>114000</v>
      </c>
      <c r="AO2350">
        <v>17362.2</v>
      </c>
      <c r="AP2350">
        <v>0.13220000000000001</v>
      </c>
    </row>
    <row r="2351" spans="1:42" hidden="1" x14ac:dyDescent="0.35">
      <c r="A2351" t="s">
        <v>3273</v>
      </c>
      <c r="B2351" s="1">
        <v>45656</v>
      </c>
      <c r="C2351" t="s">
        <v>1599</v>
      </c>
      <c r="D2351" t="s">
        <v>38</v>
      </c>
      <c r="E2351">
        <v>1</v>
      </c>
      <c r="F2351" t="s">
        <v>58</v>
      </c>
      <c r="G2351" t="s">
        <v>16</v>
      </c>
      <c r="H2351" t="s">
        <v>32</v>
      </c>
      <c r="I2351" t="s">
        <v>43</v>
      </c>
      <c r="J2351" t="s">
        <v>155</v>
      </c>
      <c r="K2351">
        <v>2024</v>
      </c>
      <c r="L2351" t="s">
        <v>51</v>
      </c>
      <c r="M2351" t="s">
        <v>5981</v>
      </c>
      <c r="N2351" t="s">
        <v>5974</v>
      </c>
      <c r="O2351" t="s">
        <v>5982</v>
      </c>
      <c r="P2351" t="s">
        <v>5983</v>
      </c>
      <c r="Q2351" t="s">
        <v>5984</v>
      </c>
      <c r="R2351">
        <v>3700</v>
      </c>
      <c r="S2351">
        <v>4800</v>
      </c>
      <c r="T2351">
        <v>0.22919999999999999</v>
      </c>
      <c r="U2351" t="s">
        <v>5920</v>
      </c>
      <c r="V2351">
        <v>24</v>
      </c>
      <c r="W2351" s="1">
        <v>45552</v>
      </c>
      <c r="X2351" t="s">
        <v>5894</v>
      </c>
      <c r="Y2351">
        <v>158</v>
      </c>
      <c r="Z2351">
        <v>108</v>
      </c>
      <c r="AA2351">
        <v>132</v>
      </c>
      <c r="AB2351">
        <v>61</v>
      </c>
      <c r="AC2351">
        <v>10</v>
      </c>
      <c r="AD2351">
        <v>225700</v>
      </c>
      <c r="AE2351" t="s">
        <v>6025</v>
      </c>
      <c r="AF2351" s="1">
        <v>46203</v>
      </c>
      <c r="AG2351" t="s">
        <v>6598</v>
      </c>
      <c r="AH2351" t="s">
        <v>6035</v>
      </c>
      <c r="AI2351" t="s">
        <v>6028</v>
      </c>
      <c r="AJ2351" t="s">
        <v>6925</v>
      </c>
      <c r="AK2351">
        <v>4800</v>
      </c>
      <c r="AL2351">
        <v>72.48</v>
      </c>
      <c r="AM2351">
        <v>4727.5200000000004</v>
      </c>
      <c r="AN2351">
        <v>3700</v>
      </c>
      <c r="AO2351">
        <v>1027.52</v>
      </c>
      <c r="AP2351">
        <v>0.21729999999999999</v>
      </c>
    </row>
    <row r="2352" spans="1:42" hidden="1" x14ac:dyDescent="0.35">
      <c r="A2352" t="s">
        <v>3274</v>
      </c>
      <c r="B2352" s="1">
        <v>45606</v>
      </c>
      <c r="C2352" t="s">
        <v>2689</v>
      </c>
      <c r="D2352" t="s">
        <v>82</v>
      </c>
      <c r="E2352">
        <v>1</v>
      </c>
      <c r="F2352" t="s">
        <v>48</v>
      </c>
      <c r="G2352" t="s">
        <v>16</v>
      </c>
      <c r="H2352" t="s">
        <v>32</v>
      </c>
      <c r="I2352" t="s">
        <v>26</v>
      </c>
      <c r="J2352" t="s">
        <v>50</v>
      </c>
      <c r="K2352">
        <v>2024</v>
      </c>
      <c r="L2352" t="s">
        <v>51</v>
      </c>
      <c r="M2352" t="s">
        <v>5895</v>
      </c>
      <c r="N2352" t="s">
        <v>5889</v>
      </c>
      <c r="O2352" t="s">
        <v>5890</v>
      </c>
      <c r="P2352" t="s">
        <v>5891</v>
      </c>
      <c r="Q2352" t="s">
        <v>5896</v>
      </c>
      <c r="R2352">
        <v>78000</v>
      </c>
      <c r="S2352">
        <v>95000</v>
      </c>
      <c r="T2352">
        <v>0.1789</v>
      </c>
      <c r="U2352" t="s">
        <v>5893</v>
      </c>
      <c r="V2352">
        <v>12</v>
      </c>
      <c r="W2352" s="1">
        <v>45187</v>
      </c>
      <c r="X2352" t="s">
        <v>5894</v>
      </c>
      <c r="Y2352">
        <v>351</v>
      </c>
      <c r="Z2352">
        <v>112</v>
      </c>
      <c r="AA2352">
        <v>335</v>
      </c>
      <c r="AB2352">
        <v>32</v>
      </c>
      <c r="AC2352">
        <v>10</v>
      </c>
      <c r="AD2352">
        <v>2496000</v>
      </c>
      <c r="AE2352" t="s">
        <v>6025</v>
      </c>
      <c r="AF2352" s="1">
        <v>46203</v>
      </c>
      <c r="AG2352" t="s">
        <v>6835</v>
      </c>
      <c r="AH2352" t="s">
        <v>6035</v>
      </c>
      <c r="AI2352" t="s">
        <v>6028</v>
      </c>
      <c r="AJ2352" t="s">
        <v>6925</v>
      </c>
      <c r="AK2352">
        <v>95000</v>
      </c>
      <c r="AL2352">
        <v>8863.5</v>
      </c>
      <c r="AM2352">
        <v>86136.5</v>
      </c>
      <c r="AN2352">
        <v>78000</v>
      </c>
      <c r="AO2352">
        <v>8136.5</v>
      </c>
      <c r="AP2352">
        <v>9.4500000000000001E-2</v>
      </c>
    </row>
    <row r="2353" spans="1:42" hidden="1" x14ac:dyDescent="0.35">
      <c r="A2353" t="s">
        <v>3275</v>
      </c>
      <c r="B2353" s="1">
        <v>45334</v>
      </c>
      <c r="C2353" t="s">
        <v>752</v>
      </c>
      <c r="D2353" t="s">
        <v>95</v>
      </c>
      <c r="E2353">
        <v>1</v>
      </c>
      <c r="F2353" t="s">
        <v>58</v>
      </c>
      <c r="G2353" t="s">
        <v>96</v>
      </c>
      <c r="H2353" t="s">
        <v>32</v>
      </c>
      <c r="I2353" t="s">
        <v>33</v>
      </c>
      <c r="J2353" t="s">
        <v>19</v>
      </c>
      <c r="K2353">
        <v>2024</v>
      </c>
      <c r="L2353" t="s">
        <v>20</v>
      </c>
      <c r="M2353" t="s">
        <v>5948</v>
      </c>
      <c r="N2353" t="s">
        <v>5949</v>
      </c>
      <c r="O2353" t="s">
        <v>5950</v>
      </c>
      <c r="P2353" t="s">
        <v>5951</v>
      </c>
      <c r="Q2353" t="s">
        <v>5952</v>
      </c>
      <c r="R2353">
        <v>2900</v>
      </c>
      <c r="S2353">
        <v>3800</v>
      </c>
      <c r="T2353">
        <v>0.23680000000000001</v>
      </c>
      <c r="U2353" t="s">
        <v>5940</v>
      </c>
      <c r="V2353">
        <v>12</v>
      </c>
      <c r="W2353" s="1">
        <v>45359</v>
      </c>
      <c r="X2353" t="s">
        <v>5894</v>
      </c>
      <c r="Y2353">
        <v>220</v>
      </c>
      <c r="Z2353">
        <v>49</v>
      </c>
      <c r="AA2353">
        <v>227</v>
      </c>
      <c r="AB2353">
        <v>23</v>
      </c>
      <c r="AC2353">
        <v>10</v>
      </c>
      <c r="AD2353">
        <v>66700</v>
      </c>
      <c r="AE2353" t="s">
        <v>6025</v>
      </c>
      <c r="AF2353" s="1">
        <v>46203</v>
      </c>
      <c r="AG2353" t="s">
        <v>6343</v>
      </c>
      <c r="AH2353" t="s">
        <v>6027</v>
      </c>
      <c r="AI2353" t="s">
        <v>6028</v>
      </c>
      <c r="AJ2353" t="s">
        <v>6924</v>
      </c>
      <c r="AK2353">
        <v>3800</v>
      </c>
      <c r="AL2353">
        <v>364.42</v>
      </c>
      <c r="AM2353">
        <v>3435.58</v>
      </c>
      <c r="AN2353">
        <v>2900</v>
      </c>
      <c r="AO2353">
        <v>535.58000000000004</v>
      </c>
      <c r="AP2353">
        <v>0.15590000000000001</v>
      </c>
    </row>
    <row r="2354" spans="1:42" hidden="1" x14ac:dyDescent="0.35">
      <c r="A2354" t="s">
        <v>3276</v>
      </c>
      <c r="B2354" s="1">
        <v>45322</v>
      </c>
      <c r="C2354" t="s">
        <v>1460</v>
      </c>
      <c r="D2354" t="s">
        <v>137</v>
      </c>
      <c r="E2354">
        <v>3</v>
      </c>
      <c r="F2354" t="s">
        <v>128</v>
      </c>
      <c r="G2354" t="s">
        <v>67</v>
      </c>
      <c r="H2354" t="s">
        <v>17</v>
      </c>
      <c r="I2354" t="s">
        <v>43</v>
      </c>
      <c r="J2354" t="s">
        <v>112</v>
      </c>
      <c r="K2354">
        <v>2024</v>
      </c>
      <c r="L2354" t="s">
        <v>20</v>
      </c>
      <c r="M2354" t="s">
        <v>5930</v>
      </c>
      <c r="N2354" t="s">
        <v>5931</v>
      </c>
      <c r="O2354" t="s">
        <v>5932</v>
      </c>
      <c r="P2354" t="s">
        <v>5891</v>
      </c>
      <c r="Q2354" t="s">
        <v>5933</v>
      </c>
      <c r="R2354">
        <v>14800</v>
      </c>
      <c r="S2354">
        <v>18500</v>
      </c>
      <c r="T2354">
        <v>0.2</v>
      </c>
      <c r="U2354" t="s">
        <v>5893</v>
      </c>
      <c r="V2354">
        <v>12</v>
      </c>
      <c r="W2354" s="1">
        <v>45474</v>
      </c>
      <c r="X2354" t="s">
        <v>5894</v>
      </c>
      <c r="Y2354">
        <v>213</v>
      </c>
      <c r="Z2354">
        <v>93</v>
      </c>
      <c r="AA2354">
        <v>278</v>
      </c>
      <c r="AB2354">
        <v>42</v>
      </c>
      <c r="AC2354">
        <v>10</v>
      </c>
      <c r="AD2354">
        <v>621600</v>
      </c>
      <c r="AE2354" t="s">
        <v>6025</v>
      </c>
      <c r="AF2354" s="1">
        <v>46203</v>
      </c>
      <c r="AG2354" t="s">
        <v>6469</v>
      </c>
      <c r="AH2354" t="s">
        <v>6035</v>
      </c>
      <c r="AI2354" t="s">
        <v>6028</v>
      </c>
      <c r="AJ2354" t="s">
        <v>6924</v>
      </c>
      <c r="AK2354">
        <v>55500</v>
      </c>
      <c r="AL2354">
        <v>7825.5</v>
      </c>
      <c r="AM2354">
        <v>47674.5</v>
      </c>
      <c r="AN2354">
        <v>44400</v>
      </c>
      <c r="AO2354">
        <v>3274.5</v>
      </c>
      <c r="AP2354">
        <v>6.8699999999999997E-2</v>
      </c>
    </row>
    <row r="2355" spans="1:42" hidden="1" x14ac:dyDescent="0.35">
      <c r="A2355" t="s">
        <v>3277</v>
      </c>
      <c r="B2355" s="1">
        <v>45638</v>
      </c>
      <c r="C2355" t="s">
        <v>3067</v>
      </c>
      <c r="D2355" t="s">
        <v>108</v>
      </c>
      <c r="E2355">
        <v>1</v>
      </c>
      <c r="F2355" t="s">
        <v>30</v>
      </c>
      <c r="G2355" t="s">
        <v>96</v>
      </c>
      <c r="H2355" t="s">
        <v>25</v>
      </c>
      <c r="I2355" t="s">
        <v>43</v>
      </c>
      <c r="J2355" t="s">
        <v>155</v>
      </c>
      <c r="K2355">
        <v>2024</v>
      </c>
      <c r="L2355" t="s">
        <v>51</v>
      </c>
      <c r="M2355" t="s">
        <v>5977</v>
      </c>
      <c r="N2355" t="s">
        <v>5974</v>
      </c>
      <c r="O2355" t="s">
        <v>5978</v>
      </c>
      <c r="P2355" t="s">
        <v>5979</v>
      </c>
      <c r="Q2355" t="s">
        <v>5980</v>
      </c>
      <c r="R2355">
        <v>3000</v>
      </c>
      <c r="S2355">
        <v>3900</v>
      </c>
      <c r="T2355">
        <v>0.23080000000000001</v>
      </c>
      <c r="U2355" t="s">
        <v>5920</v>
      </c>
      <c r="V2355">
        <v>36</v>
      </c>
      <c r="W2355" s="1">
        <v>44816</v>
      </c>
      <c r="X2355" t="s">
        <v>5894</v>
      </c>
      <c r="Y2355">
        <v>237</v>
      </c>
      <c r="Z2355">
        <v>110</v>
      </c>
      <c r="AA2355">
        <v>240</v>
      </c>
      <c r="AB2355">
        <v>48</v>
      </c>
      <c r="AC2355">
        <v>10</v>
      </c>
      <c r="AD2355">
        <v>144000</v>
      </c>
      <c r="AE2355" t="s">
        <v>6025</v>
      </c>
      <c r="AF2355" s="1">
        <v>46203</v>
      </c>
      <c r="AG2355" t="s">
        <v>6846</v>
      </c>
      <c r="AH2355" t="s">
        <v>6035</v>
      </c>
      <c r="AI2355" t="s">
        <v>6028</v>
      </c>
      <c r="AJ2355" t="s">
        <v>6925</v>
      </c>
      <c r="AK2355">
        <v>3900</v>
      </c>
      <c r="AL2355">
        <v>103.74</v>
      </c>
      <c r="AM2355">
        <v>3796.26</v>
      </c>
      <c r="AN2355">
        <v>3000</v>
      </c>
      <c r="AO2355">
        <v>796.26</v>
      </c>
      <c r="AP2355">
        <v>0.2097</v>
      </c>
    </row>
    <row r="2356" spans="1:42" hidden="1" x14ac:dyDescent="0.35">
      <c r="A2356" t="s">
        <v>3278</v>
      </c>
      <c r="B2356" s="1">
        <v>45593</v>
      </c>
      <c r="C2356" t="s">
        <v>1725</v>
      </c>
      <c r="D2356" t="s">
        <v>23</v>
      </c>
      <c r="E2356">
        <v>2</v>
      </c>
      <c r="F2356" t="s">
        <v>24</v>
      </c>
      <c r="G2356" t="s">
        <v>71</v>
      </c>
      <c r="H2356" t="s">
        <v>32</v>
      </c>
      <c r="I2356" t="s">
        <v>33</v>
      </c>
      <c r="J2356" t="s">
        <v>55</v>
      </c>
      <c r="K2356">
        <v>2024</v>
      </c>
      <c r="L2356" t="s">
        <v>51</v>
      </c>
      <c r="M2356" t="s">
        <v>5921</v>
      </c>
      <c r="N2356" t="s">
        <v>5913</v>
      </c>
      <c r="O2356" t="s">
        <v>5917</v>
      </c>
      <c r="P2356" t="s">
        <v>5922</v>
      </c>
      <c r="Q2356" t="s">
        <v>5923</v>
      </c>
      <c r="R2356">
        <v>57000</v>
      </c>
      <c r="S2356">
        <v>69000</v>
      </c>
      <c r="T2356">
        <v>0.1739</v>
      </c>
      <c r="U2356" t="s">
        <v>5920</v>
      </c>
      <c r="V2356">
        <v>12</v>
      </c>
      <c r="W2356" s="1">
        <v>44862</v>
      </c>
      <c r="X2356" t="s">
        <v>5894</v>
      </c>
      <c r="Y2356">
        <v>244</v>
      </c>
      <c r="Z2356">
        <v>55</v>
      </c>
      <c r="AA2356">
        <v>276</v>
      </c>
      <c r="AB2356">
        <v>9</v>
      </c>
      <c r="AC2356">
        <v>10</v>
      </c>
      <c r="AD2356">
        <v>513000</v>
      </c>
      <c r="AE2356" t="s">
        <v>6025</v>
      </c>
      <c r="AF2356" s="1">
        <v>46203</v>
      </c>
      <c r="AG2356" t="s">
        <v>6633</v>
      </c>
      <c r="AH2356" t="s">
        <v>6027</v>
      </c>
      <c r="AI2356" t="s">
        <v>6028</v>
      </c>
      <c r="AJ2356" t="s">
        <v>6925</v>
      </c>
      <c r="AK2356">
        <v>138000</v>
      </c>
      <c r="AL2356">
        <v>11881.8</v>
      </c>
      <c r="AM2356">
        <v>126118.2</v>
      </c>
      <c r="AN2356">
        <v>114000</v>
      </c>
      <c r="AO2356">
        <v>12118.2</v>
      </c>
      <c r="AP2356">
        <v>9.6100000000000005E-2</v>
      </c>
    </row>
    <row r="2357" spans="1:42" hidden="1" x14ac:dyDescent="0.35">
      <c r="A2357" t="s">
        <v>3279</v>
      </c>
      <c r="B2357" s="1">
        <v>45324</v>
      </c>
      <c r="C2357" t="s">
        <v>532</v>
      </c>
      <c r="D2357" t="s">
        <v>137</v>
      </c>
      <c r="E2357">
        <v>1</v>
      </c>
      <c r="F2357" t="s">
        <v>128</v>
      </c>
      <c r="G2357" t="s">
        <v>31</v>
      </c>
      <c r="H2357" t="s">
        <v>25</v>
      </c>
      <c r="I2357" t="s">
        <v>43</v>
      </c>
      <c r="J2357" t="s">
        <v>19</v>
      </c>
      <c r="K2357">
        <v>2024</v>
      </c>
      <c r="L2357" t="s">
        <v>20</v>
      </c>
      <c r="M2357" t="s">
        <v>5930</v>
      </c>
      <c r="N2357" t="s">
        <v>5931</v>
      </c>
      <c r="O2357" t="s">
        <v>5932</v>
      </c>
      <c r="P2357" t="s">
        <v>5891</v>
      </c>
      <c r="Q2357" t="s">
        <v>5933</v>
      </c>
      <c r="R2357">
        <v>14800</v>
      </c>
      <c r="S2357">
        <v>18500</v>
      </c>
      <c r="T2357">
        <v>0.2</v>
      </c>
      <c r="U2357" t="s">
        <v>5893</v>
      </c>
      <c r="V2357">
        <v>12</v>
      </c>
      <c r="W2357" s="1">
        <v>45474</v>
      </c>
      <c r="X2357" t="s">
        <v>5894</v>
      </c>
      <c r="Y2357">
        <v>213</v>
      </c>
      <c r="Z2357">
        <v>93</v>
      </c>
      <c r="AA2357">
        <v>278</v>
      </c>
      <c r="AB2357">
        <v>42</v>
      </c>
      <c r="AC2357">
        <v>10</v>
      </c>
      <c r="AD2357">
        <v>621600</v>
      </c>
      <c r="AE2357" t="s">
        <v>6025</v>
      </c>
      <c r="AF2357" s="1">
        <v>46203</v>
      </c>
      <c r="AG2357" t="s">
        <v>6325</v>
      </c>
      <c r="AH2357" t="s">
        <v>6027</v>
      </c>
      <c r="AI2357" t="s">
        <v>6028</v>
      </c>
      <c r="AJ2357" t="s">
        <v>6924</v>
      </c>
      <c r="AK2357">
        <v>18500</v>
      </c>
      <c r="AL2357">
        <v>627.15</v>
      </c>
      <c r="AM2357">
        <v>17872.849999999999</v>
      </c>
      <c r="AN2357">
        <v>14800</v>
      </c>
      <c r="AO2357">
        <v>3072.85</v>
      </c>
      <c r="AP2357">
        <v>0.1719</v>
      </c>
    </row>
    <row r="2358" spans="1:42" hidden="1" x14ac:dyDescent="0.35">
      <c r="A2358" t="s">
        <v>3280</v>
      </c>
      <c r="B2358" s="1">
        <v>45334</v>
      </c>
      <c r="C2358" t="s">
        <v>2106</v>
      </c>
      <c r="D2358" t="s">
        <v>173</v>
      </c>
      <c r="E2358">
        <v>1</v>
      </c>
      <c r="F2358" t="s">
        <v>24</v>
      </c>
      <c r="G2358" t="s">
        <v>31</v>
      </c>
      <c r="H2358" t="s">
        <v>32</v>
      </c>
      <c r="I2358" t="s">
        <v>43</v>
      </c>
      <c r="J2358" t="s">
        <v>19</v>
      </c>
      <c r="K2358">
        <v>2024</v>
      </c>
      <c r="L2358" t="s">
        <v>20</v>
      </c>
      <c r="M2358" t="s">
        <v>5904</v>
      </c>
      <c r="N2358" t="s">
        <v>5889</v>
      </c>
      <c r="O2358" t="s">
        <v>5898</v>
      </c>
      <c r="P2358" t="s">
        <v>5899</v>
      </c>
      <c r="Q2358" t="s">
        <v>5905</v>
      </c>
      <c r="R2358">
        <v>12500</v>
      </c>
      <c r="S2358">
        <v>15500</v>
      </c>
      <c r="T2358">
        <v>0.19350000000000001</v>
      </c>
      <c r="U2358" t="s">
        <v>5901</v>
      </c>
      <c r="V2358">
        <v>12</v>
      </c>
      <c r="W2358" s="1">
        <v>45140</v>
      </c>
      <c r="X2358" t="s">
        <v>5894</v>
      </c>
      <c r="Y2358">
        <v>313</v>
      </c>
      <c r="Z2358">
        <v>58</v>
      </c>
      <c r="AA2358">
        <v>294</v>
      </c>
      <c r="AB2358">
        <v>65</v>
      </c>
      <c r="AC2358">
        <v>10</v>
      </c>
      <c r="AD2358">
        <v>812500</v>
      </c>
      <c r="AE2358" t="s">
        <v>6025</v>
      </c>
      <c r="AF2358" s="1">
        <v>46203</v>
      </c>
      <c r="AG2358" t="s">
        <v>6719</v>
      </c>
      <c r="AH2358" t="s">
        <v>6027</v>
      </c>
      <c r="AI2358" t="s">
        <v>6028</v>
      </c>
      <c r="AJ2358" t="s">
        <v>6924</v>
      </c>
      <c r="AK2358">
        <v>15500</v>
      </c>
      <c r="AL2358">
        <v>83.7</v>
      </c>
      <c r="AM2358">
        <v>15416.3</v>
      </c>
      <c r="AN2358">
        <v>12500</v>
      </c>
      <c r="AO2358">
        <v>2916.3</v>
      </c>
      <c r="AP2358">
        <v>0.18920000000000001</v>
      </c>
    </row>
    <row r="2359" spans="1:42" hidden="1" x14ac:dyDescent="0.35">
      <c r="A2359" t="s">
        <v>3281</v>
      </c>
      <c r="B2359" s="1">
        <v>45331</v>
      </c>
      <c r="C2359" t="s">
        <v>901</v>
      </c>
      <c r="D2359" t="s">
        <v>115</v>
      </c>
      <c r="E2359">
        <v>1</v>
      </c>
      <c r="F2359" t="s">
        <v>24</v>
      </c>
      <c r="G2359" t="s">
        <v>31</v>
      </c>
      <c r="H2359" t="s">
        <v>32</v>
      </c>
      <c r="I2359" t="s">
        <v>26</v>
      </c>
      <c r="J2359" t="s">
        <v>19</v>
      </c>
      <c r="K2359">
        <v>2024</v>
      </c>
      <c r="L2359" t="s">
        <v>20</v>
      </c>
      <c r="M2359" t="s">
        <v>5988</v>
      </c>
      <c r="N2359" t="s">
        <v>5989</v>
      </c>
      <c r="O2359" t="s">
        <v>5990</v>
      </c>
      <c r="P2359" t="s">
        <v>5907</v>
      </c>
      <c r="Q2359" t="s">
        <v>5991</v>
      </c>
      <c r="R2359">
        <v>1600</v>
      </c>
      <c r="S2359">
        <v>2200</v>
      </c>
      <c r="T2359">
        <v>0.2727</v>
      </c>
      <c r="U2359" t="s">
        <v>5909</v>
      </c>
      <c r="V2359">
        <v>6</v>
      </c>
      <c r="W2359" s="1">
        <v>45040</v>
      </c>
      <c r="X2359" t="s">
        <v>5894</v>
      </c>
      <c r="Y2359">
        <v>84</v>
      </c>
      <c r="Z2359">
        <v>117</v>
      </c>
      <c r="AA2359">
        <v>174</v>
      </c>
      <c r="AB2359">
        <v>47</v>
      </c>
      <c r="AC2359">
        <v>10</v>
      </c>
      <c r="AD2359">
        <v>75200</v>
      </c>
      <c r="AE2359" t="s">
        <v>6025</v>
      </c>
      <c r="AF2359" s="1">
        <v>46203</v>
      </c>
      <c r="AG2359" t="s">
        <v>6482</v>
      </c>
      <c r="AH2359" t="s">
        <v>6035</v>
      </c>
      <c r="AI2359" t="s">
        <v>6028</v>
      </c>
      <c r="AJ2359" t="s">
        <v>6924</v>
      </c>
      <c r="AK2359">
        <v>2200</v>
      </c>
      <c r="AL2359">
        <v>39.82</v>
      </c>
      <c r="AM2359">
        <v>2160.1799999999998</v>
      </c>
      <c r="AN2359">
        <v>1600</v>
      </c>
      <c r="AO2359">
        <v>560.17999999999995</v>
      </c>
      <c r="AP2359">
        <v>0.25929999999999997</v>
      </c>
    </row>
    <row r="2360" spans="1:42" hidden="1" x14ac:dyDescent="0.35">
      <c r="A2360" t="s">
        <v>3282</v>
      </c>
      <c r="B2360" s="1">
        <v>45418</v>
      </c>
      <c r="C2360" t="s">
        <v>242</v>
      </c>
      <c r="D2360" t="s">
        <v>180</v>
      </c>
      <c r="E2360">
        <v>1</v>
      </c>
      <c r="F2360" t="s">
        <v>24</v>
      </c>
      <c r="G2360" t="s">
        <v>71</v>
      </c>
      <c r="H2360" t="s">
        <v>32</v>
      </c>
      <c r="I2360" t="s">
        <v>33</v>
      </c>
      <c r="J2360" t="s">
        <v>75</v>
      </c>
      <c r="K2360">
        <v>2024</v>
      </c>
      <c r="L2360" t="s">
        <v>35</v>
      </c>
      <c r="M2360" t="s">
        <v>5956</v>
      </c>
      <c r="N2360" t="s">
        <v>5949</v>
      </c>
      <c r="O2360" t="s">
        <v>5957</v>
      </c>
      <c r="P2360" t="s">
        <v>5958</v>
      </c>
      <c r="Q2360" t="s">
        <v>5959</v>
      </c>
      <c r="R2360">
        <v>3100</v>
      </c>
      <c r="S2360">
        <v>4200</v>
      </c>
      <c r="T2360">
        <v>0.26190000000000002</v>
      </c>
      <c r="U2360" t="s">
        <v>5909</v>
      </c>
      <c r="V2360">
        <v>12</v>
      </c>
      <c r="W2360" s="1">
        <v>45029</v>
      </c>
      <c r="X2360" t="s">
        <v>5894</v>
      </c>
      <c r="Y2360">
        <v>165</v>
      </c>
      <c r="Z2360">
        <v>119</v>
      </c>
      <c r="AA2360">
        <v>218</v>
      </c>
      <c r="AB2360">
        <v>22</v>
      </c>
      <c r="AC2360">
        <v>10</v>
      </c>
      <c r="AD2360">
        <v>68200</v>
      </c>
      <c r="AE2360" t="s">
        <v>6025</v>
      </c>
      <c r="AF2360" s="1">
        <v>46203</v>
      </c>
      <c r="AG2360" t="s">
        <v>6145</v>
      </c>
      <c r="AH2360" t="s">
        <v>6035</v>
      </c>
      <c r="AI2360" t="s">
        <v>6028</v>
      </c>
      <c r="AJ2360" t="s">
        <v>6924</v>
      </c>
      <c r="AK2360">
        <v>4200</v>
      </c>
      <c r="AL2360">
        <v>35.28</v>
      </c>
      <c r="AM2360">
        <v>4164.72</v>
      </c>
      <c r="AN2360">
        <v>3100</v>
      </c>
      <c r="AO2360">
        <v>1064.72</v>
      </c>
      <c r="AP2360">
        <v>0.25569999999999998</v>
      </c>
    </row>
    <row r="2361" spans="1:42" hidden="1" x14ac:dyDescent="0.35">
      <c r="A2361" t="s">
        <v>3283</v>
      </c>
      <c r="B2361" s="1">
        <v>45390</v>
      </c>
      <c r="C2361" t="s">
        <v>584</v>
      </c>
      <c r="D2361" t="s">
        <v>29</v>
      </c>
      <c r="E2361">
        <v>3</v>
      </c>
      <c r="F2361" t="s">
        <v>30</v>
      </c>
      <c r="G2361" t="s">
        <v>79</v>
      </c>
      <c r="H2361" t="s">
        <v>17</v>
      </c>
      <c r="I2361" t="s">
        <v>33</v>
      </c>
      <c r="J2361" t="s">
        <v>44</v>
      </c>
      <c r="K2361">
        <v>2024</v>
      </c>
      <c r="L2361" t="s">
        <v>35</v>
      </c>
      <c r="M2361" t="s">
        <v>5985</v>
      </c>
      <c r="N2361" t="s">
        <v>5974</v>
      </c>
      <c r="O2361" t="s">
        <v>5986</v>
      </c>
      <c r="P2361" t="s">
        <v>5979</v>
      </c>
      <c r="Q2361" t="s">
        <v>5987</v>
      </c>
      <c r="R2361">
        <v>500</v>
      </c>
      <c r="S2361">
        <v>750</v>
      </c>
      <c r="T2361">
        <v>0.33329999999999999</v>
      </c>
      <c r="U2361" t="s">
        <v>5920</v>
      </c>
      <c r="V2361">
        <v>24</v>
      </c>
      <c r="W2361" s="1">
        <v>45007</v>
      </c>
      <c r="X2361" t="s">
        <v>5894</v>
      </c>
      <c r="Y2361">
        <v>294</v>
      </c>
      <c r="Z2361">
        <v>81</v>
      </c>
      <c r="AA2361">
        <v>264</v>
      </c>
      <c r="AB2361">
        <v>82</v>
      </c>
      <c r="AC2361">
        <v>10</v>
      </c>
      <c r="AD2361">
        <v>41000</v>
      </c>
      <c r="AE2361" t="s">
        <v>6025</v>
      </c>
      <c r="AF2361" s="1">
        <v>46203</v>
      </c>
      <c r="AG2361" t="s">
        <v>6276</v>
      </c>
      <c r="AH2361" t="s">
        <v>6027</v>
      </c>
      <c r="AI2361" t="s">
        <v>6028</v>
      </c>
      <c r="AJ2361" t="s">
        <v>6924</v>
      </c>
      <c r="AK2361">
        <v>2250</v>
      </c>
      <c r="AL2361">
        <v>140.62</v>
      </c>
      <c r="AM2361">
        <v>2109.38</v>
      </c>
      <c r="AN2361">
        <v>1500</v>
      </c>
      <c r="AO2361">
        <v>609.38</v>
      </c>
      <c r="AP2361">
        <v>0.28889999999999999</v>
      </c>
    </row>
    <row r="2362" spans="1:42" hidden="1" x14ac:dyDescent="0.35">
      <c r="A2362" t="s">
        <v>3284</v>
      </c>
      <c r="B2362" s="1">
        <v>45565</v>
      </c>
      <c r="C2362" t="s">
        <v>1606</v>
      </c>
      <c r="D2362" t="s">
        <v>180</v>
      </c>
      <c r="E2362">
        <v>2</v>
      </c>
      <c r="F2362" t="s">
        <v>66</v>
      </c>
      <c r="G2362" t="s">
        <v>31</v>
      </c>
      <c r="H2362" t="s">
        <v>17</v>
      </c>
      <c r="I2362" t="s">
        <v>33</v>
      </c>
      <c r="J2362" t="s">
        <v>109</v>
      </c>
      <c r="K2362">
        <v>2024</v>
      </c>
      <c r="L2362" t="s">
        <v>60</v>
      </c>
      <c r="M2362" t="s">
        <v>5956</v>
      </c>
      <c r="N2362" t="s">
        <v>5949</v>
      </c>
      <c r="O2362" t="s">
        <v>5957</v>
      </c>
      <c r="P2362" t="s">
        <v>5958</v>
      </c>
      <c r="Q2362" t="s">
        <v>5959</v>
      </c>
      <c r="R2362">
        <v>3100</v>
      </c>
      <c r="S2362">
        <v>4200</v>
      </c>
      <c r="T2362">
        <v>0.26190000000000002</v>
      </c>
      <c r="U2362" t="s">
        <v>5909</v>
      </c>
      <c r="V2362">
        <v>12</v>
      </c>
      <c r="W2362" s="1">
        <v>45029</v>
      </c>
      <c r="X2362" t="s">
        <v>5894</v>
      </c>
      <c r="Y2362">
        <v>165</v>
      </c>
      <c r="Z2362">
        <v>119</v>
      </c>
      <c r="AA2362">
        <v>218</v>
      </c>
      <c r="AB2362">
        <v>22</v>
      </c>
      <c r="AC2362">
        <v>10</v>
      </c>
      <c r="AD2362">
        <v>68200</v>
      </c>
      <c r="AE2362" t="s">
        <v>6025</v>
      </c>
      <c r="AF2362" s="1">
        <v>46203</v>
      </c>
      <c r="AG2362" t="s">
        <v>6600</v>
      </c>
      <c r="AH2362" t="s">
        <v>6035</v>
      </c>
      <c r="AI2362" t="s">
        <v>6028</v>
      </c>
      <c r="AJ2362" t="s">
        <v>6925</v>
      </c>
      <c r="AK2362">
        <v>8400</v>
      </c>
      <c r="AL2362">
        <v>72.239999999999995</v>
      </c>
      <c r="AM2362">
        <v>8327.76</v>
      </c>
      <c r="AN2362">
        <v>6200</v>
      </c>
      <c r="AO2362">
        <v>2127.7600000000002</v>
      </c>
      <c r="AP2362">
        <v>0.2555</v>
      </c>
    </row>
    <row r="2363" spans="1:42" hidden="1" x14ac:dyDescent="0.35">
      <c r="A2363" t="s">
        <v>3285</v>
      </c>
      <c r="B2363" s="1">
        <v>45594</v>
      </c>
      <c r="C2363" t="s">
        <v>1011</v>
      </c>
      <c r="D2363" t="s">
        <v>23</v>
      </c>
      <c r="E2363">
        <v>1</v>
      </c>
      <c r="F2363" t="s">
        <v>15</v>
      </c>
      <c r="G2363" t="s">
        <v>16</v>
      </c>
      <c r="H2363" t="s">
        <v>25</v>
      </c>
      <c r="I2363" t="s">
        <v>26</v>
      </c>
      <c r="J2363" t="s">
        <v>55</v>
      </c>
      <c r="K2363">
        <v>2024</v>
      </c>
      <c r="L2363" t="s">
        <v>51</v>
      </c>
      <c r="M2363" t="s">
        <v>5921</v>
      </c>
      <c r="N2363" t="s">
        <v>5913</v>
      </c>
      <c r="O2363" t="s">
        <v>5917</v>
      </c>
      <c r="P2363" t="s">
        <v>5922</v>
      </c>
      <c r="Q2363" t="s">
        <v>5923</v>
      </c>
      <c r="R2363">
        <v>57000</v>
      </c>
      <c r="S2363">
        <v>69000</v>
      </c>
      <c r="T2363">
        <v>0.1739</v>
      </c>
      <c r="U2363" t="s">
        <v>5920</v>
      </c>
      <c r="V2363">
        <v>12</v>
      </c>
      <c r="W2363" s="1">
        <v>44862</v>
      </c>
      <c r="X2363" t="s">
        <v>5894</v>
      </c>
      <c r="Y2363">
        <v>244</v>
      </c>
      <c r="Z2363">
        <v>55</v>
      </c>
      <c r="AA2363">
        <v>276</v>
      </c>
      <c r="AB2363">
        <v>9</v>
      </c>
      <c r="AC2363">
        <v>10</v>
      </c>
      <c r="AD2363">
        <v>513000</v>
      </c>
      <c r="AE2363" t="s">
        <v>6025</v>
      </c>
      <c r="AF2363" s="1">
        <v>46203</v>
      </c>
      <c r="AG2363" t="s">
        <v>6513</v>
      </c>
      <c r="AH2363" t="s">
        <v>6027</v>
      </c>
      <c r="AI2363" t="s">
        <v>6028</v>
      </c>
      <c r="AJ2363" t="s">
        <v>6925</v>
      </c>
      <c r="AK2363">
        <v>69000</v>
      </c>
      <c r="AL2363">
        <v>3118.8</v>
      </c>
      <c r="AM2363">
        <v>65881.2</v>
      </c>
      <c r="AN2363">
        <v>57000</v>
      </c>
      <c r="AO2363">
        <v>8881.2000000000007</v>
      </c>
      <c r="AP2363">
        <v>0.1348</v>
      </c>
    </row>
    <row r="2364" spans="1:42" hidden="1" x14ac:dyDescent="0.35">
      <c r="A2364" t="s">
        <v>3286</v>
      </c>
      <c r="B2364" s="1">
        <v>45359</v>
      </c>
      <c r="C2364" t="s">
        <v>2725</v>
      </c>
      <c r="D2364" t="s">
        <v>108</v>
      </c>
      <c r="E2364">
        <v>1</v>
      </c>
      <c r="F2364" t="s">
        <v>24</v>
      </c>
      <c r="G2364" t="s">
        <v>16</v>
      </c>
      <c r="H2364" t="s">
        <v>32</v>
      </c>
      <c r="I2364" t="s">
        <v>33</v>
      </c>
      <c r="J2364" t="s">
        <v>39</v>
      </c>
      <c r="K2364">
        <v>2024</v>
      </c>
      <c r="L2364" t="s">
        <v>20</v>
      </c>
      <c r="M2364" t="s">
        <v>5977</v>
      </c>
      <c r="N2364" t="s">
        <v>5974</v>
      </c>
      <c r="O2364" t="s">
        <v>5978</v>
      </c>
      <c r="P2364" t="s">
        <v>5979</v>
      </c>
      <c r="Q2364" t="s">
        <v>5980</v>
      </c>
      <c r="R2364">
        <v>3000</v>
      </c>
      <c r="S2364">
        <v>3900</v>
      </c>
      <c r="T2364">
        <v>0.23080000000000001</v>
      </c>
      <c r="U2364" t="s">
        <v>5920</v>
      </c>
      <c r="V2364">
        <v>36</v>
      </c>
      <c r="W2364" s="1">
        <v>44816</v>
      </c>
      <c r="X2364" t="s">
        <v>5894</v>
      </c>
      <c r="Y2364">
        <v>237</v>
      </c>
      <c r="Z2364">
        <v>110</v>
      </c>
      <c r="AA2364">
        <v>240</v>
      </c>
      <c r="AB2364">
        <v>48</v>
      </c>
      <c r="AC2364">
        <v>10</v>
      </c>
      <c r="AD2364">
        <v>144000</v>
      </c>
      <c r="AE2364" t="s">
        <v>6025</v>
      </c>
      <c r="AF2364" s="1">
        <v>46203</v>
      </c>
      <c r="AG2364" t="s">
        <v>6807</v>
      </c>
      <c r="AH2364" t="s">
        <v>6027</v>
      </c>
      <c r="AI2364" t="s">
        <v>6028</v>
      </c>
      <c r="AJ2364" t="s">
        <v>6924</v>
      </c>
      <c r="AK2364">
        <v>3900</v>
      </c>
      <c r="AL2364">
        <v>82.29</v>
      </c>
      <c r="AM2364">
        <v>3817.71</v>
      </c>
      <c r="AN2364">
        <v>3000</v>
      </c>
      <c r="AO2364">
        <v>817.71</v>
      </c>
      <c r="AP2364">
        <v>0.2142</v>
      </c>
    </row>
    <row r="2365" spans="1:42" hidden="1" x14ac:dyDescent="0.35">
      <c r="A2365" t="s">
        <v>3287</v>
      </c>
      <c r="B2365" s="1">
        <v>45314</v>
      </c>
      <c r="C2365" t="s">
        <v>154</v>
      </c>
      <c r="D2365" t="s">
        <v>377</v>
      </c>
      <c r="E2365">
        <v>1</v>
      </c>
      <c r="F2365" t="s">
        <v>30</v>
      </c>
      <c r="G2365" t="s">
        <v>79</v>
      </c>
      <c r="H2365" t="s">
        <v>32</v>
      </c>
      <c r="I2365" t="s">
        <v>26</v>
      </c>
      <c r="J2365" t="s">
        <v>112</v>
      </c>
      <c r="K2365">
        <v>2024</v>
      </c>
      <c r="L2365" t="s">
        <v>20</v>
      </c>
      <c r="M2365" t="s">
        <v>6007</v>
      </c>
      <c r="N2365" t="s">
        <v>5889</v>
      </c>
      <c r="O2365" t="s">
        <v>6008</v>
      </c>
      <c r="P2365" t="s">
        <v>5899</v>
      </c>
      <c r="Q2365" t="s">
        <v>6009</v>
      </c>
      <c r="R2365">
        <v>12000</v>
      </c>
      <c r="S2365">
        <v>15000</v>
      </c>
      <c r="T2365">
        <v>0.2</v>
      </c>
      <c r="U2365" t="s">
        <v>5901</v>
      </c>
      <c r="V2365">
        <v>12</v>
      </c>
      <c r="W2365" s="1">
        <v>45557</v>
      </c>
      <c r="X2365" t="s">
        <v>5894</v>
      </c>
      <c r="Y2365">
        <v>118</v>
      </c>
      <c r="Z2365">
        <v>87</v>
      </c>
      <c r="AA2365">
        <v>209</v>
      </c>
      <c r="AB2365">
        <v>10</v>
      </c>
      <c r="AC2365">
        <v>10</v>
      </c>
      <c r="AD2365">
        <v>120000</v>
      </c>
      <c r="AE2365" t="s">
        <v>6025</v>
      </c>
      <c r="AF2365" s="1">
        <v>46203</v>
      </c>
      <c r="AG2365" t="s">
        <v>6092</v>
      </c>
      <c r="AH2365" t="s">
        <v>6035</v>
      </c>
      <c r="AI2365" t="s">
        <v>6028</v>
      </c>
      <c r="AJ2365" t="s">
        <v>6924</v>
      </c>
      <c r="AK2365">
        <v>15000</v>
      </c>
      <c r="AL2365">
        <v>585</v>
      </c>
      <c r="AM2365">
        <v>14415</v>
      </c>
      <c r="AN2365">
        <v>12000</v>
      </c>
      <c r="AO2365">
        <v>2415</v>
      </c>
      <c r="AP2365">
        <v>0.16750000000000001</v>
      </c>
    </row>
    <row r="2366" spans="1:42" hidden="1" x14ac:dyDescent="0.35">
      <c r="A2366" t="s">
        <v>3288</v>
      </c>
      <c r="B2366" s="1">
        <v>45599</v>
      </c>
      <c r="C2366" t="s">
        <v>2955</v>
      </c>
      <c r="D2366" t="s">
        <v>140</v>
      </c>
      <c r="E2366">
        <v>1</v>
      </c>
      <c r="F2366" t="s">
        <v>58</v>
      </c>
      <c r="G2366" t="s">
        <v>16</v>
      </c>
      <c r="H2366" t="s">
        <v>25</v>
      </c>
      <c r="I2366" t="s">
        <v>18</v>
      </c>
      <c r="J2366" t="s">
        <v>50</v>
      </c>
      <c r="K2366">
        <v>2024</v>
      </c>
      <c r="L2366" t="s">
        <v>51</v>
      </c>
      <c r="M2366" t="s">
        <v>5944</v>
      </c>
      <c r="N2366" t="s">
        <v>5931</v>
      </c>
      <c r="O2366" t="s">
        <v>5945</v>
      </c>
      <c r="P2366" t="s">
        <v>5946</v>
      </c>
      <c r="Q2366" t="s">
        <v>5947</v>
      </c>
      <c r="R2366">
        <v>6500</v>
      </c>
      <c r="S2366">
        <v>8500</v>
      </c>
      <c r="T2366">
        <v>0.23530000000000001</v>
      </c>
      <c r="U2366" t="s">
        <v>5940</v>
      </c>
      <c r="V2366">
        <v>6</v>
      </c>
      <c r="W2366" s="1">
        <v>44693</v>
      </c>
      <c r="X2366" t="s">
        <v>5894</v>
      </c>
      <c r="Y2366">
        <v>116</v>
      </c>
      <c r="Z2366">
        <v>117</v>
      </c>
      <c r="AA2366">
        <v>124</v>
      </c>
      <c r="AB2366">
        <v>67</v>
      </c>
      <c r="AC2366">
        <v>10</v>
      </c>
      <c r="AD2366">
        <v>435500</v>
      </c>
      <c r="AE2366" t="s">
        <v>6025</v>
      </c>
      <c r="AF2366" s="1">
        <v>46203</v>
      </c>
      <c r="AG2366" t="s">
        <v>6857</v>
      </c>
      <c r="AH2366" t="s">
        <v>6035</v>
      </c>
      <c r="AI2366" t="s">
        <v>6028</v>
      </c>
      <c r="AJ2366" t="s">
        <v>6925</v>
      </c>
      <c r="AK2366">
        <v>8500</v>
      </c>
      <c r="AL2366">
        <v>924.8</v>
      </c>
      <c r="AM2366">
        <v>7575.2</v>
      </c>
      <c r="AN2366">
        <v>6500</v>
      </c>
      <c r="AO2366">
        <v>1075.2</v>
      </c>
      <c r="AP2366">
        <v>0.1419</v>
      </c>
    </row>
    <row r="2367" spans="1:42" hidden="1" x14ac:dyDescent="0.35">
      <c r="A2367" t="s">
        <v>3289</v>
      </c>
      <c r="B2367" s="1">
        <v>45432</v>
      </c>
      <c r="C2367" t="s">
        <v>1190</v>
      </c>
      <c r="D2367" t="s">
        <v>205</v>
      </c>
      <c r="E2367">
        <v>1</v>
      </c>
      <c r="F2367" t="s">
        <v>128</v>
      </c>
      <c r="G2367" t="s">
        <v>16</v>
      </c>
      <c r="H2367" t="s">
        <v>25</v>
      </c>
      <c r="I2367" t="s">
        <v>43</v>
      </c>
      <c r="J2367" t="s">
        <v>75</v>
      </c>
      <c r="K2367">
        <v>2024</v>
      </c>
      <c r="L2367" t="s">
        <v>35</v>
      </c>
      <c r="M2367" t="s">
        <v>6003</v>
      </c>
      <c r="N2367" t="s">
        <v>5989</v>
      </c>
      <c r="O2367" t="s">
        <v>6004</v>
      </c>
      <c r="P2367" t="s">
        <v>6005</v>
      </c>
      <c r="Q2367" t="s">
        <v>6006</v>
      </c>
      <c r="R2367">
        <v>420</v>
      </c>
      <c r="S2367">
        <v>650</v>
      </c>
      <c r="T2367">
        <v>0.3538</v>
      </c>
      <c r="U2367" t="s">
        <v>5909</v>
      </c>
      <c r="V2367">
        <v>6</v>
      </c>
      <c r="W2367" s="1">
        <v>45071</v>
      </c>
      <c r="X2367" t="s">
        <v>5894</v>
      </c>
      <c r="Y2367">
        <v>160</v>
      </c>
      <c r="Z2367">
        <v>85</v>
      </c>
      <c r="AA2367">
        <v>167</v>
      </c>
      <c r="AB2367">
        <v>56</v>
      </c>
      <c r="AC2367">
        <v>10</v>
      </c>
      <c r="AD2367">
        <v>23520</v>
      </c>
      <c r="AE2367" t="s">
        <v>6025</v>
      </c>
      <c r="AF2367" s="1">
        <v>46203</v>
      </c>
      <c r="AG2367" t="s">
        <v>6213</v>
      </c>
      <c r="AH2367" t="s">
        <v>6035</v>
      </c>
      <c r="AI2367" t="s">
        <v>6028</v>
      </c>
      <c r="AJ2367" t="s">
        <v>6924</v>
      </c>
      <c r="AK2367">
        <v>650</v>
      </c>
      <c r="AL2367">
        <v>41.73</v>
      </c>
      <c r="AM2367">
        <v>608.27</v>
      </c>
      <c r="AN2367">
        <v>420</v>
      </c>
      <c r="AO2367">
        <v>188.27</v>
      </c>
      <c r="AP2367">
        <v>0.3095</v>
      </c>
    </row>
    <row r="2368" spans="1:42" hidden="1" x14ac:dyDescent="0.35">
      <c r="A2368" t="s">
        <v>3290</v>
      </c>
      <c r="B2368" s="1">
        <v>45395</v>
      </c>
      <c r="C2368" t="s">
        <v>2571</v>
      </c>
      <c r="D2368" t="s">
        <v>123</v>
      </c>
      <c r="E2368">
        <v>1</v>
      </c>
      <c r="F2368" t="s">
        <v>66</v>
      </c>
      <c r="G2368" t="s">
        <v>31</v>
      </c>
      <c r="H2368" t="s">
        <v>17</v>
      </c>
      <c r="I2368" t="s">
        <v>43</v>
      </c>
      <c r="J2368" t="s">
        <v>44</v>
      </c>
      <c r="K2368">
        <v>2024</v>
      </c>
      <c r="L2368" t="s">
        <v>35</v>
      </c>
      <c r="M2368" t="s">
        <v>5927</v>
      </c>
      <c r="N2368" t="s">
        <v>5913</v>
      </c>
      <c r="O2368" t="s">
        <v>5917</v>
      </c>
      <c r="P2368" t="s">
        <v>5928</v>
      </c>
      <c r="Q2368" t="s">
        <v>5929</v>
      </c>
      <c r="R2368">
        <v>44000</v>
      </c>
      <c r="S2368">
        <v>53000</v>
      </c>
      <c r="T2368">
        <v>0.16980000000000001</v>
      </c>
      <c r="U2368" t="s">
        <v>5920</v>
      </c>
      <c r="V2368">
        <v>12</v>
      </c>
      <c r="W2368" s="1">
        <v>45435</v>
      </c>
      <c r="X2368" t="s">
        <v>5894</v>
      </c>
      <c r="Y2368">
        <v>246</v>
      </c>
      <c r="Z2368">
        <v>92</v>
      </c>
      <c r="AA2368">
        <v>223</v>
      </c>
      <c r="AB2368">
        <v>48</v>
      </c>
      <c r="AC2368">
        <v>10</v>
      </c>
      <c r="AD2368">
        <v>2112000</v>
      </c>
      <c r="AE2368" t="s">
        <v>6025</v>
      </c>
      <c r="AF2368" s="1">
        <v>46203</v>
      </c>
      <c r="AG2368" t="s">
        <v>6823</v>
      </c>
      <c r="AH2368" t="s">
        <v>6027</v>
      </c>
      <c r="AI2368" t="s">
        <v>6028</v>
      </c>
      <c r="AJ2368" t="s">
        <v>6924</v>
      </c>
      <c r="AK2368">
        <v>53000</v>
      </c>
      <c r="AL2368">
        <v>7112.6</v>
      </c>
      <c r="AM2368">
        <v>45887.4</v>
      </c>
      <c r="AN2368">
        <v>44000</v>
      </c>
      <c r="AO2368">
        <v>1887.4</v>
      </c>
      <c r="AP2368">
        <v>4.1099999999999998E-2</v>
      </c>
    </row>
    <row r="2369" spans="1:42" x14ac:dyDescent="0.35">
      <c r="A2369" t="s">
        <v>3291</v>
      </c>
      <c r="B2369" s="1">
        <v>45306</v>
      </c>
      <c r="C2369" t="s">
        <v>555</v>
      </c>
      <c r="D2369" t="s">
        <v>42</v>
      </c>
      <c r="E2369">
        <v>1</v>
      </c>
      <c r="F2369" t="s">
        <v>66</v>
      </c>
      <c r="G2369" t="s">
        <v>31</v>
      </c>
      <c r="H2369" t="s">
        <v>17</v>
      </c>
      <c r="I2369" t="s">
        <v>18</v>
      </c>
      <c r="J2369" t="s">
        <v>112</v>
      </c>
      <c r="K2369">
        <v>2024</v>
      </c>
      <c r="L2369" t="s">
        <v>20</v>
      </c>
      <c r="M2369" t="s">
        <v>5897</v>
      </c>
      <c r="N2369" t="s">
        <v>5889</v>
      </c>
      <c r="O2369" t="s">
        <v>5898</v>
      </c>
      <c r="P2369" t="s">
        <v>5899</v>
      </c>
      <c r="Q2369" t="s">
        <v>5900</v>
      </c>
      <c r="R2369">
        <v>31000</v>
      </c>
      <c r="S2369">
        <v>38000</v>
      </c>
      <c r="T2369">
        <v>0.1842</v>
      </c>
      <c r="U2369" t="s">
        <v>5901</v>
      </c>
      <c r="V2369">
        <v>12</v>
      </c>
      <c r="W2369" s="1">
        <v>45246</v>
      </c>
      <c r="X2369" t="s">
        <v>5894</v>
      </c>
      <c r="Y2369">
        <v>278</v>
      </c>
      <c r="Z2369">
        <v>80</v>
      </c>
      <c r="AA2369">
        <v>346</v>
      </c>
      <c r="AB2369">
        <v>0</v>
      </c>
      <c r="AC2369">
        <v>10</v>
      </c>
      <c r="AD2369">
        <v>0</v>
      </c>
      <c r="AE2369" t="s">
        <v>6029</v>
      </c>
      <c r="AF2369" s="1">
        <v>46203</v>
      </c>
      <c r="AG2369" t="s">
        <v>6336</v>
      </c>
      <c r="AH2369" t="s">
        <v>6035</v>
      </c>
      <c r="AI2369" t="s">
        <v>6028</v>
      </c>
      <c r="AJ2369" t="s">
        <v>6924</v>
      </c>
      <c r="AK2369">
        <v>38000</v>
      </c>
      <c r="AL2369">
        <v>319.2</v>
      </c>
      <c r="AM2369">
        <v>37680.800000000003</v>
      </c>
      <c r="AN2369">
        <v>31000</v>
      </c>
      <c r="AO2369">
        <v>6680.8</v>
      </c>
      <c r="AP2369">
        <v>0.17730000000000001</v>
      </c>
    </row>
    <row r="2370" spans="1:42" hidden="1" x14ac:dyDescent="0.35">
      <c r="A2370" t="s">
        <v>3292</v>
      </c>
      <c r="B2370" s="1">
        <v>45641</v>
      </c>
      <c r="C2370" t="s">
        <v>366</v>
      </c>
      <c r="D2370" t="s">
        <v>82</v>
      </c>
      <c r="E2370">
        <v>1</v>
      </c>
      <c r="F2370" t="s">
        <v>58</v>
      </c>
      <c r="G2370" t="s">
        <v>16</v>
      </c>
      <c r="H2370" t="s">
        <v>32</v>
      </c>
      <c r="I2370" t="s">
        <v>43</v>
      </c>
      <c r="J2370" t="s">
        <v>155</v>
      </c>
      <c r="K2370">
        <v>2024</v>
      </c>
      <c r="L2370" t="s">
        <v>51</v>
      </c>
      <c r="M2370" t="s">
        <v>5895</v>
      </c>
      <c r="N2370" t="s">
        <v>5889</v>
      </c>
      <c r="O2370" t="s">
        <v>5890</v>
      </c>
      <c r="P2370" t="s">
        <v>5891</v>
      </c>
      <c r="Q2370" t="s">
        <v>5896</v>
      </c>
      <c r="R2370">
        <v>78000</v>
      </c>
      <c r="S2370">
        <v>95000</v>
      </c>
      <c r="T2370">
        <v>0.1789</v>
      </c>
      <c r="U2370" t="s">
        <v>5893</v>
      </c>
      <c r="V2370">
        <v>12</v>
      </c>
      <c r="W2370" s="1">
        <v>45187</v>
      </c>
      <c r="X2370" t="s">
        <v>5894</v>
      </c>
      <c r="Y2370">
        <v>351</v>
      </c>
      <c r="Z2370">
        <v>112</v>
      </c>
      <c r="AA2370">
        <v>335</v>
      </c>
      <c r="AB2370">
        <v>32</v>
      </c>
      <c r="AC2370">
        <v>10</v>
      </c>
      <c r="AD2370">
        <v>2496000</v>
      </c>
      <c r="AE2370" t="s">
        <v>6025</v>
      </c>
      <c r="AF2370" s="1">
        <v>46203</v>
      </c>
      <c r="AG2370" t="s">
        <v>6233</v>
      </c>
      <c r="AH2370" t="s">
        <v>6035</v>
      </c>
      <c r="AI2370" t="s">
        <v>6028</v>
      </c>
      <c r="AJ2370" t="s">
        <v>6925</v>
      </c>
      <c r="AK2370">
        <v>95000</v>
      </c>
      <c r="AL2370">
        <v>12578</v>
      </c>
      <c r="AM2370">
        <v>82422</v>
      </c>
      <c r="AN2370">
        <v>78000</v>
      </c>
      <c r="AO2370">
        <v>4422</v>
      </c>
      <c r="AP2370">
        <v>5.3699999999999998E-2</v>
      </c>
    </row>
    <row r="2371" spans="1:42" hidden="1" x14ac:dyDescent="0.35">
      <c r="A2371" t="s">
        <v>3293</v>
      </c>
      <c r="B2371" s="1">
        <v>45400</v>
      </c>
      <c r="C2371" t="s">
        <v>3294</v>
      </c>
      <c r="D2371" t="s">
        <v>100</v>
      </c>
      <c r="E2371">
        <v>1</v>
      </c>
      <c r="F2371" t="s">
        <v>66</v>
      </c>
      <c r="G2371" t="s">
        <v>16</v>
      </c>
      <c r="H2371" t="s">
        <v>25</v>
      </c>
      <c r="I2371" t="s">
        <v>26</v>
      </c>
      <c r="J2371" t="s">
        <v>44</v>
      </c>
      <c r="K2371">
        <v>2024</v>
      </c>
      <c r="L2371" t="s">
        <v>35</v>
      </c>
      <c r="M2371" t="s">
        <v>5941</v>
      </c>
      <c r="N2371" t="s">
        <v>5931</v>
      </c>
      <c r="O2371" t="s">
        <v>5942</v>
      </c>
      <c r="P2371" t="s">
        <v>5938</v>
      </c>
      <c r="Q2371" t="s">
        <v>5943</v>
      </c>
      <c r="R2371">
        <v>9800</v>
      </c>
      <c r="S2371">
        <v>12500</v>
      </c>
      <c r="T2371">
        <v>0.216</v>
      </c>
      <c r="U2371" t="s">
        <v>5940</v>
      </c>
      <c r="V2371">
        <v>6</v>
      </c>
      <c r="W2371" s="1">
        <v>45383</v>
      </c>
      <c r="X2371" t="s">
        <v>5894</v>
      </c>
      <c r="Y2371">
        <v>102</v>
      </c>
      <c r="Z2371">
        <v>94</v>
      </c>
      <c r="AA2371">
        <v>142</v>
      </c>
      <c r="AB2371">
        <v>76</v>
      </c>
      <c r="AC2371">
        <v>10</v>
      </c>
      <c r="AD2371">
        <v>744800</v>
      </c>
      <c r="AE2371" t="s">
        <v>6025</v>
      </c>
      <c r="AF2371" s="1">
        <v>46203</v>
      </c>
      <c r="AG2371" t="s">
        <v>6870</v>
      </c>
      <c r="AH2371" t="s">
        <v>6027</v>
      </c>
      <c r="AI2371" t="s">
        <v>6028</v>
      </c>
      <c r="AJ2371" t="s">
        <v>6924</v>
      </c>
      <c r="AK2371">
        <v>12500</v>
      </c>
      <c r="AL2371">
        <v>1152.5</v>
      </c>
      <c r="AM2371">
        <v>11347.5</v>
      </c>
      <c r="AN2371">
        <v>9800</v>
      </c>
      <c r="AO2371">
        <v>1547.5</v>
      </c>
      <c r="AP2371">
        <v>0.13639999999999999</v>
      </c>
    </row>
    <row r="2372" spans="1:42" hidden="1" x14ac:dyDescent="0.35">
      <c r="A2372" t="s">
        <v>3295</v>
      </c>
      <c r="B2372" s="1">
        <v>45540</v>
      </c>
      <c r="C2372" t="s">
        <v>190</v>
      </c>
      <c r="D2372" t="s">
        <v>70</v>
      </c>
      <c r="E2372">
        <v>1</v>
      </c>
      <c r="F2372" t="s">
        <v>66</v>
      </c>
      <c r="G2372" t="s">
        <v>96</v>
      </c>
      <c r="H2372" t="s">
        <v>25</v>
      </c>
      <c r="I2372" t="s">
        <v>43</v>
      </c>
      <c r="J2372" t="s">
        <v>109</v>
      </c>
      <c r="K2372">
        <v>2024</v>
      </c>
      <c r="L2372" t="s">
        <v>60</v>
      </c>
      <c r="M2372" t="s">
        <v>5970</v>
      </c>
      <c r="N2372" t="s">
        <v>5949</v>
      </c>
      <c r="O2372" t="s">
        <v>5971</v>
      </c>
      <c r="P2372" t="s">
        <v>5922</v>
      </c>
      <c r="Q2372" t="s">
        <v>5972</v>
      </c>
      <c r="R2372">
        <v>9500</v>
      </c>
      <c r="S2372">
        <v>12000</v>
      </c>
      <c r="T2372">
        <v>0.20830000000000001</v>
      </c>
      <c r="U2372" t="s">
        <v>5920</v>
      </c>
      <c r="V2372">
        <v>12</v>
      </c>
      <c r="W2372" s="1">
        <v>44840</v>
      </c>
      <c r="X2372" t="s">
        <v>5894</v>
      </c>
      <c r="Y2372">
        <v>160</v>
      </c>
      <c r="Z2372">
        <v>82</v>
      </c>
      <c r="AA2372">
        <v>171</v>
      </c>
      <c r="AB2372">
        <v>27</v>
      </c>
      <c r="AC2372">
        <v>10</v>
      </c>
      <c r="AD2372">
        <v>256500</v>
      </c>
      <c r="AE2372" t="s">
        <v>6025</v>
      </c>
      <c r="AF2372" s="1">
        <v>46203</v>
      </c>
      <c r="AG2372" t="s">
        <v>6114</v>
      </c>
      <c r="AH2372" t="s">
        <v>6027</v>
      </c>
      <c r="AI2372" t="s">
        <v>6028</v>
      </c>
      <c r="AJ2372" t="s">
        <v>6925</v>
      </c>
      <c r="AK2372">
        <v>12000</v>
      </c>
      <c r="AL2372">
        <v>56.4</v>
      </c>
      <c r="AM2372">
        <v>11943.6</v>
      </c>
      <c r="AN2372">
        <v>9500</v>
      </c>
      <c r="AO2372">
        <v>2443.6</v>
      </c>
      <c r="AP2372">
        <v>0.2046</v>
      </c>
    </row>
    <row r="2373" spans="1:42" x14ac:dyDescent="0.35">
      <c r="A2373" t="s">
        <v>3296</v>
      </c>
      <c r="B2373" s="1">
        <v>45518</v>
      </c>
      <c r="C2373" t="s">
        <v>1499</v>
      </c>
      <c r="D2373" t="s">
        <v>195</v>
      </c>
      <c r="E2373">
        <v>1</v>
      </c>
      <c r="F2373" t="s">
        <v>128</v>
      </c>
      <c r="G2373" t="s">
        <v>16</v>
      </c>
      <c r="H2373" t="s">
        <v>17</v>
      </c>
      <c r="I2373" t="s">
        <v>33</v>
      </c>
      <c r="J2373" t="s">
        <v>59</v>
      </c>
      <c r="K2373">
        <v>2024</v>
      </c>
      <c r="L2373" t="s">
        <v>60</v>
      </c>
      <c r="M2373" t="s">
        <v>5912</v>
      </c>
      <c r="N2373" t="s">
        <v>5913</v>
      </c>
      <c r="O2373" t="s">
        <v>5914</v>
      </c>
      <c r="P2373" t="s">
        <v>5891</v>
      </c>
      <c r="Q2373" t="s">
        <v>5915</v>
      </c>
      <c r="R2373">
        <v>125000</v>
      </c>
      <c r="S2373">
        <v>148000</v>
      </c>
      <c r="T2373">
        <v>0.15540000000000001</v>
      </c>
      <c r="U2373" t="s">
        <v>5893</v>
      </c>
      <c r="V2373">
        <v>12</v>
      </c>
      <c r="W2373" s="1">
        <v>44787</v>
      </c>
      <c r="X2373" t="s">
        <v>5894</v>
      </c>
      <c r="Y2373">
        <v>168</v>
      </c>
      <c r="Z2373">
        <v>62</v>
      </c>
      <c r="AA2373">
        <v>271</v>
      </c>
      <c r="AB2373">
        <v>0</v>
      </c>
      <c r="AC2373">
        <v>10</v>
      </c>
      <c r="AD2373">
        <v>0</v>
      </c>
      <c r="AE2373" t="s">
        <v>6029</v>
      </c>
      <c r="AF2373" s="1">
        <v>46203</v>
      </c>
      <c r="AG2373" t="s">
        <v>6268</v>
      </c>
      <c r="AH2373" t="s">
        <v>6035</v>
      </c>
      <c r="AI2373" t="s">
        <v>6028</v>
      </c>
      <c r="AJ2373" t="s">
        <v>6925</v>
      </c>
      <c r="AK2373">
        <v>148000</v>
      </c>
      <c r="AL2373">
        <v>16857.2</v>
      </c>
      <c r="AM2373">
        <v>131142.79999999999</v>
      </c>
      <c r="AN2373">
        <v>125000</v>
      </c>
      <c r="AO2373">
        <v>6142.8</v>
      </c>
      <c r="AP2373">
        <v>4.6800000000000001E-2</v>
      </c>
    </row>
    <row r="2374" spans="1:42" x14ac:dyDescent="0.35">
      <c r="A2374" t="s">
        <v>3297</v>
      </c>
      <c r="B2374" s="1">
        <v>45464</v>
      </c>
      <c r="C2374" t="s">
        <v>321</v>
      </c>
      <c r="D2374" t="s">
        <v>42</v>
      </c>
      <c r="E2374">
        <v>1</v>
      </c>
      <c r="F2374" t="s">
        <v>24</v>
      </c>
      <c r="G2374" t="s">
        <v>96</v>
      </c>
      <c r="H2374" t="s">
        <v>17</v>
      </c>
      <c r="I2374" t="s">
        <v>18</v>
      </c>
      <c r="J2374" t="s">
        <v>34</v>
      </c>
      <c r="K2374">
        <v>2024</v>
      </c>
      <c r="L2374" t="s">
        <v>35</v>
      </c>
      <c r="M2374" t="s">
        <v>5897</v>
      </c>
      <c r="N2374" t="s">
        <v>5889</v>
      </c>
      <c r="O2374" t="s">
        <v>5898</v>
      </c>
      <c r="P2374" t="s">
        <v>5899</v>
      </c>
      <c r="Q2374" t="s">
        <v>5900</v>
      </c>
      <c r="R2374">
        <v>31000</v>
      </c>
      <c r="S2374">
        <v>38000</v>
      </c>
      <c r="T2374">
        <v>0.1842</v>
      </c>
      <c r="U2374" t="s">
        <v>5901</v>
      </c>
      <c r="V2374">
        <v>12</v>
      </c>
      <c r="W2374" s="1">
        <v>45246</v>
      </c>
      <c r="X2374" t="s">
        <v>5894</v>
      </c>
      <c r="Y2374">
        <v>278</v>
      </c>
      <c r="Z2374">
        <v>80</v>
      </c>
      <c r="AA2374">
        <v>346</v>
      </c>
      <c r="AB2374">
        <v>0</v>
      </c>
      <c r="AC2374">
        <v>10</v>
      </c>
      <c r="AD2374">
        <v>0</v>
      </c>
      <c r="AE2374" t="s">
        <v>6029</v>
      </c>
      <c r="AF2374" s="1">
        <v>46203</v>
      </c>
      <c r="AG2374" t="s">
        <v>6206</v>
      </c>
      <c r="AH2374" t="s">
        <v>6035</v>
      </c>
      <c r="AI2374" t="s">
        <v>6028</v>
      </c>
      <c r="AJ2374" t="s">
        <v>6924</v>
      </c>
      <c r="AK2374">
        <v>38000</v>
      </c>
      <c r="AL2374">
        <v>2838.6</v>
      </c>
      <c r="AM2374">
        <v>35161.4</v>
      </c>
      <c r="AN2374">
        <v>31000</v>
      </c>
      <c r="AO2374">
        <v>4161.3999999999996</v>
      </c>
      <c r="AP2374">
        <v>0.11840000000000001</v>
      </c>
    </row>
    <row r="2375" spans="1:42" hidden="1" x14ac:dyDescent="0.35">
      <c r="A2375" t="s">
        <v>3298</v>
      </c>
      <c r="B2375" s="1">
        <v>45350</v>
      </c>
      <c r="C2375" t="s">
        <v>370</v>
      </c>
      <c r="D2375" t="s">
        <v>38</v>
      </c>
      <c r="E2375">
        <v>1</v>
      </c>
      <c r="F2375" t="s">
        <v>48</v>
      </c>
      <c r="G2375" t="s">
        <v>31</v>
      </c>
      <c r="H2375" t="s">
        <v>17</v>
      </c>
      <c r="I2375" t="s">
        <v>33</v>
      </c>
      <c r="J2375" t="s">
        <v>19</v>
      </c>
      <c r="K2375">
        <v>2024</v>
      </c>
      <c r="L2375" t="s">
        <v>20</v>
      </c>
      <c r="M2375" t="s">
        <v>5981</v>
      </c>
      <c r="N2375" t="s">
        <v>5974</v>
      </c>
      <c r="O2375" t="s">
        <v>5982</v>
      </c>
      <c r="P2375" t="s">
        <v>5983</v>
      </c>
      <c r="Q2375" t="s">
        <v>5984</v>
      </c>
      <c r="R2375">
        <v>3700</v>
      </c>
      <c r="S2375">
        <v>4800</v>
      </c>
      <c r="T2375">
        <v>0.22919999999999999</v>
      </c>
      <c r="U2375" t="s">
        <v>5920</v>
      </c>
      <c r="V2375">
        <v>24</v>
      </c>
      <c r="W2375" s="1">
        <v>45552</v>
      </c>
      <c r="X2375" t="s">
        <v>5894</v>
      </c>
      <c r="Y2375">
        <v>158</v>
      </c>
      <c r="Z2375">
        <v>108</v>
      </c>
      <c r="AA2375">
        <v>132</v>
      </c>
      <c r="AB2375">
        <v>61</v>
      </c>
      <c r="AC2375">
        <v>10</v>
      </c>
      <c r="AD2375">
        <v>225700</v>
      </c>
      <c r="AE2375" t="s">
        <v>6025</v>
      </c>
      <c r="AF2375" s="1">
        <v>46203</v>
      </c>
      <c r="AG2375" t="s">
        <v>6236</v>
      </c>
      <c r="AH2375" t="s">
        <v>6035</v>
      </c>
      <c r="AI2375" t="s">
        <v>6028</v>
      </c>
      <c r="AJ2375" t="s">
        <v>6924</v>
      </c>
      <c r="AK2375">
        <v>4800</v>
      </c>
      <c r="AL2375">
        <v>649.44000000000005</v>
      </c>
      <c r="AM2375">
        <v>4150.5600000000004</v>
      </c>
      <c r="AN2375">
        <v>3700</v>
      </c>
      <c r="AO2375">
        <v>450.56</v>
      </c>
      <c r="AP2375">
        <v>0.1086</v>
      </c>
    </row>
    <row r="2376" spans="1:42" hidden="1" x14ac:dyDescent="0.35">
      <c r="A2376" t="s">
        <v>3299</v>
      </c>
      <c r="B2376" s="1">
        <v>45624</v>
      </c>
      <c r="C2376" t="s">
        <v>2835</v>
      </c>
      <c r="D2376" t="s">
        <v>23</v>
      </c>
      <c r="E2376">
        <v>1</v>
      </c>
      <c r="F2376" t="s">
        <v>58</v>
      </c>
      <c r="G2376" t="s">
        <v>71</v>
      </c>
      <c r="H2376" t="s">
        <v>25</v>
      </c>
      <c r="I2376" t="s">
        <v>43</v>
      </c>
      <c r="J2376" t="s">
        <v>50</v>
      </c>
      <c r="K2376">
        <v>2024</v>
      </c>
      <c r="L2376" t="s">
        <v>51</v>
      </c>
      <c r="M2376" t="s">
        <v>5921</v>
      </c>
      <c r="N2376" t="s">
        <v>5913</v>
      </c>
      <c r="O2376" t="s">
        <v>5917</v>
      </c>
      <c r="P2376" t="s">
        <v>5922</v>
      </c>
      <c r="Q2376" t="s">
        <v>5923</v>
      </c>
      <c r="R2376">
        <v>57000</v>
      </c>
      <c r="S2376">
        <v>69000</v>
      </c>
      <c r="T2376">
        <v>0.1739</v>
      </c>
      <c r="U2376" t="s">
        <v>5920</v>
      </c>
      <c r="V2376">
        <v>12</v>
      </c>
      <c r="W2376" s="1">
        <v>44862</v>
      </c>
      <c r="X2376" t="s">
        <v>5894</v>
      </c>
      <c r="Y2376">
        <v>244</v>
      </c>
      <c r="Z2376">
        <v>55</v>
      </c>
      <c r="AA2376">
        <v>276</v>
      </c>
      <c r="AB2376">
        <v>9</v>
      </c>
      <c r="AC2376">
        <v>10</v>
      </c>
      <c r="AD2376">
        <v>513000</v>
      </c>
      <c r="AE2376" t="s">
        <v>6025</v>
      </c>
      <c r="AF2376" s="1">
        <v>46203</v>
      </c>
      <c r="AG2376" t="s">
        <v>6852</v>
      </c>
      <c r="AH2376" t="s">
        <v>6035</v>
      </c>
      <c r="AI2376" t="s">
        <v>6028</v>
      </c>
      <c r="AJ2376" t="s">
        <v>6925</v>
      </c>
      <c r="AK2376">
        <v>69000</v>
      </c>
      <c r="AL2376">
        <v>1559.4</v>
      </c>
      <c r="AM2376">
        <v>67440.600000000006</v>
      </c>
      <c r="AN2376">
        <v>57000</v>
      </c>
      <c r="AO2376">
        <v>10440.6</v>
      </c>
      <c r="AP2376">
        <v>0.15479999999999999</v>
      </c>
    </row>
    <row r="2377" spans="1:42" hidden="1" x14ac:dyDescent="0.35">
      <c r="A2377" t="s">
        <v>3300</v>
      </c>
      <c r="B2377" s="1">
        <v>45571</v>
      </c>
      <c r="C2377" t="s">
        <v>375</v>
      </c>
      <c r="D2377" t="s">
        <v>95</v>
      </c>
      <c r="E2377">
        <v>1</v>
      </c>
      <c r="F2377" t="s">
        <v>24</v>
      </c>
      <c r="G2377" t="s">
        <v>31</v>
      </c>
      <c r="H2377" t="s">
        <v>25</v>
      </c>
      <c r="I2377" t="s">
        <v>33</v>
      </c>
      <c r="J2377" t="s">
        <v>55</v>
      </c>
      <c r="K2377">
        <v>2024</v>
      </c>
      <c r="L2377" t="s">
        <v>51</v>
      </c>
      <c r="M2377" t="s">
        <v>5948</v>
      </c>
      <c r="N2377" t="s">
        <v>5949</v>
      </c>
      <c r="O2377" t="s">
        <v>5950</v>
      </c>
      <c r="P2377" t="s">
        <v>5951</v>
      </c>
      <c r="Q2377" t="s">
        <v>5952</v>
      </c>
      <c r="R2377">
        <v>2900</v>
      </c>
      <c r="S2377">
        <v>3800</v>
      </c>
      <c r="T2377">
        <v>0.23680000000000001</v>
      </c>
      <c r="U2377" t="s">
        <v>5940</v>
      </c>
      <c r="V2377">
        <v>12</v>
      </c>
      <c r="W2377" s="1">
        <v>45359</v>
      </c>
      <c r="X2377" t="s">
        <v>5894</v>
      </c>
      <c r="Y2377">
        <v>220</v>
      </c>
      <c r="Z2377">
        <v>49</v>
      </c>
      <c r="AA2377">
        <v>227</v>
      </c>
      <c r="AB2377">
        <v>23</v>
      </c>
      <c r="AC2377">
        <v>10</v>
      </c>
      <c r="AD2377">
        <v>66700</v>
      </c>
      <c r="AE2377" t="s">
        <v>6025</v>
      </c>
      <c r="AF2377" s="1">
        <v>46203</v>
      </c>
      <c r="AG2377" t="s">
        <v>6241</v>
      </c>
      <c r="AH2377" t="s">
        <v>6027</v>
      </c>
      <c r="AI2377" t="s">
        <v>6028</v>
      </c>
      <c r="AJ2377" t="s">
        <v>6925</v>
      </c>
      <c r="AK2377">
        <v>3800</v>
      </c>
      <c r="AL2377">
        <v>430.92</v>
      </c>
      <c r="AM2377">
        <v>3369.08</v>
      </c>
      <c r="AN2377">
        <v>2900</v>
      </c>
      <c r="AO2377">
        <v>469.08</v>
      </c>
      <c r="AP2377">
        <v>0.13919999999999999</v>
      </c>
    </row>
    <row r="2378" spans="1:42" x14ac:dyDescent="0.35">
      <c r="A2378" t="s">
        <v>3301</v>
      </c>
      <c r="B2378" s="1">
        <v>45560</v>
      </c>
      <c r="C2378" t="s">
        <v>2751</v>
      </c>
      <c r="D2378" t="s">
        <v>42</v>
      </c>
      <c r="E2378">
        <v>1</v>
      </c>
      <c r="F2378" t="s">
        <v>48</v>
      </c>
      <c r="G2378" t="s">
        <v>16</v>
      </c>
      <c r="H2378" t="s">
        <v>25</v>
      </c>
      <c r="I2378" t="s">
        <v>18</v>
      </c>
      <c r="J2378" t="s">
        <v>109</v>
      </c>
      <c r="K2378">
        <v>2024</v>
      </c>
      <c r="L2378" t="s">
        <v>60</v>
      </c>
      <c r="M2378" t="s">
        <v>5897</v>
      </c>
      <c r="N2378" t="s">
        <v>5889</v>
      </c>
      <c r="O2378" t="s">
        <v>5898</v>
      </c>
      <c r="P2378" t="s">
        <v>5899</v>
      </c>
      <c r="Q2378" t="s">
        <v>5900</v>
      </c>
      <c r="R2378">
        <v>31000</v>
      </c>
      <c r="S2378">
        <v>38000</v>
      </c>
      <c r="T2378">
        <v>0.1842</v>
      </c>
      <c r="U2378" t="s">
        <v>5901</v>
      </c>
      <c r="V2378">
        <v>12</v>
      </c>
      <c r="W2378" s="1">
        <v>45246</v>
      </c>
      <c r="X2378" t="s">
        <v>5894</v>
      </c>
      <c r="Y2378">
        <v>278</v>
      </c>
      <c r="Z2378">
        <v>80</v>
      </c>
      <c r="AA2378">
        <v>346</v>
      </c>
      <c r="AB2378">
        <v>0</v>
      </c>
      <c r="AC2378">
        <v>10</v>
      </c>
      <c r="AD2378">
        <v>0</v>
      </c>
      <c r="AE2378" t="s">
        <v>6029</v>
      </c>
      <c r="AF2378" s="1">
        <v>46203</v>
      </c>
      <c r="AG2378" t="s">
        <v>6773</v>
      </c>
      <c r="AH2378" t="s">
        <v>6035</v>
      </c>
      <c r="AI2378" t="s">
        <v>6028</v>
      </c>
      <c r="AJ2378" t="s">
        <v>6925</v>
      </c>
      <c r="AK2378">
        <v>38000</v>
      </c>
      <c r="AL2378">
        <v>881.6</v>
      </c>
      <c r="AM2378">
        <v>37118.400000000001</v>
      </c>
      <c r="AN2378">
        <v>31000</v>
      </c>
      <c r="AO2378">
        <v>6118.4</v>
      </c>
      <c r="AP2378">
        <v>0.1648</v>
      </c>
    </row>
    <row r="2379" spans="1:42" x14ac:dyDescent="0.35">
      <c r="A2379" t="s">
        <v>3302</v>
      </c>
      <c r="B2379" s="1">
        <v>45407</v>
      </c>
      <c r="C2379" t="s">
        <v>734</v>
      </c>
      <c r="D2379" t="s">
        <v>42</v>
      </c>
      <c r="E2379">
        <v>1</v>
      </c>
      <c r="F2379" t="s">
        <v>24</v>
      </c>
      <c r="G2379" t="s">
        <v>16</v>
      </c>
      <c r="H2379" t="s">
        <v>32</v>
      </c>
      <c r="I2379" t="s">
        <v>26</v>
      </c>
      <c r="J2379" t="s">
        <v>44</v>
      </c>
      <c r="K2379">
        <v>2024</v>
      </c>
      <c r="L2379" t="s">
        <v>35</v>
      </c>
      <c r="M2379" t="s">
        <v>5897</v>
      </c>
      <c r="N2379" t="s">
        <v>5889</v>
      </c>
      <c r="O2379" t="s">
        <v>5898</v>
      </c>
      <c r="P2379" t="s">
        <v>5899</v>
      </c>
      <c r="Q2379" t="s">
        <v>5900</v>
      </c>
      <c r="R2379">
        <v>31000</v>
      </c>
      <c r="S2379">
        <v>38000</v>
      </c>
      <c r="T2379">
        <v>0.1842</v>
      </c>
      <c r="U2379" t="s">
        <v>5901</v>
      </c>
      <c r="V2379">
        <v>12</v>
      </c>
      <c r="W2379" s="1">
        <v>45246</v>
      </c>
      <c r="X2379" t="s">
        <v>5894</v>
      </c>
      <c r="Y2379">
        <v>278</v>
      </c>
      <c r="Z2379">
        <v>80</v>
      </c>
      <c r="AA2379">
        <v>346</v>
      </c>
      <c r="AB2379">
        <v>0</v>
      </c>
      <c r="AC2379">
        <v>10</v>
      </c>
      <c r="AD2379">
        <v>0</v>
      </c>
      <c r="AE2379" t="s">
        <v>6029</v>
      </c>
      <c r="AF2379" s="1">
        <v>46203</v>
      </c>
      <c r="AG2379" t="s">
        <v>6420</v>
      </c>
      <c r="AH2379" t="s">
        <v>6035</v>
      </c>
      <c r="AI2379" t="s">
        <v>6028</v>
      </c>
      <c r="AJ2379" t="s">
        <v>6924</v>
      </c>
      <c r="AK2379">
        <v>38000</v>
      </c>
      <c r="AL2379">
        <v>4191.3999999999996</v>
      </c>
      <c r="AM2379">
        <v>33808.6</v>
      </c>
      <c r="AN2379">
        <v>31000</v>
      </c>
      <c r="AO2379">
        <v>2808.6</v>
      </c>
      <c r="AP2379">
        <v>8.3099999999999993E-2</v>
      </c>
    </row>
    <row r="2380" spans="1:42" hidden="1" x14ac:dyDescent="0.35">
      <c r="A2380" t="s">
        <v>3303</v>
      </c>
      <c r="B2380" s="1">
        <v>45566</v>
      </c>
      <c r="C2380" t="s">
        <v>578</v>
      </c>
      <c r="D2380" t="s">
        <v>216</v>
      </c>
      <c r="E2380">
        <v>1</v>
      </c>
      <c r="F2380" t="s">
        <v>24</v>
      </c>
      <c r="G2380" t="s">
        <v>67</v>
      </c>
      <c r="H2380" t="s">
        <v>25</v>
      </c>
      <c r="I2380" t="s">
        <v>43</v>
      </c>
      <c r="J2380" t="s">
        <v>55</v>
      </c>
      <c r="K2380">
        <v>2024</v>
      </c>
      <c r="L2380" t="s">
        <v>51</v>
      </c>
      <c r="M2380" t="s">
        <v>5999</v>
      </c>
      <c r="N2380" t="s">
        <v>5989</v>
      </c>
      <c r="O2380" t="s">
        <v>6000</v>
      </c>
      <c r="P2380" t="s">
        <v>6001</v>
      </c>
      <c r="Q2380" t="s">
        <v>6002</v>
      </c>
      <c r="R2380">
        <v>300</v>
      </c>
      <c r="S2380">
        <v>500</v>
      </c>
      <c r="T2380">
        <v>0.4</v>
      </c>
      <c r="U2380" t="s">
        <v>5940</v>
      </c>
      <c r="V2380">
        <v>3</v>
      </c>
      <c r="W2380" s="1">
        <v>45115</v>
      </c>
      <c r="X2380" t="s">
        <v>5894</v>
      </c>
      <c r="Y2380">
        <v>197</v>
      </c>
      <c r="Z2380">
        <v>100</v>
      </c>
      <c r="AA2380">
        <v>205</v>
      </c>
      <c r="AB2380">
        <v>66</v>
      </c>
      <c r="AC2380">
        <v>10</v>
      </c>
      <c r="AD2380">
        <v>19800</v>
      </c>
      <c r="AE2380" t="s">
        <v>6025</v>
      </c>
      <c r="AF2380" s="1">
        <v>46203</v>
      </c>
      <c r="AG2380" t="s">
        <v>6130</v>
      </c>
      <c r="AH2380" t="s">
        <v>6035</v>
      </c>
      <c r="AI2380" t="s">
        <v>6028</v>
      </c>
      <c r="AJ2380" t="s">
        <v>6925</v>
      </c>
      <c r="AK2380">
        <v>500</v>
      </c>
      <c r="AL2380">
        <v>58.15</v>
      </c>
      <c r="AM2380">
        <v>441.85</v>
      </c>
      <c r="AN2380">
        <v>300</v>
      </c>
      <c r="AO2380">
        <v>141.85</v>
      </c>
      <c r="AP2380">
        <v>0.32100000000000001</v>
      </c>
    </row>
    <row r="2381" spans="1:42" hidden="1" x14ac:dyDescent="0.35">
      <c r="A2381" t="s">
        <v>3304</v>
      </c>
      <c r="B2381" s="1">
        <v>45472</v>
      </c>
      <c r="C2381" t="s">
        <v>2207</v>
      </c>
      <c r="D2381" t="s">
        <v>200</v>
      </c>
      <c r="E2381">
        <v>4</v>
      </c>
      <c r="F2381" t="s">
        <v>58</v>
      </c>
      <c r="G2381" t="s">
        <v>16</v>
      </c>
      <c r="H2381" t="s">
        <v>25</v>
      </c>
      <c r="I2381" t="s">
        <v>43</v>
      </c>
      <c r="J2381" t="s">
        <v>34</v>
      </c>
      <c r="K2381">
        <v>2024</v>
      </c>
      <c r="L2381" t="s">
        <v>35</v>
      </c>
      <c r="M2381" t="s">
        <v>5960</v>
      </c>
      <c r="N2381" t="s">
        <v>5949</v>
      </c>
      <c r="O2381" t="s">
        <v>5961</v>
      </c>
      <c r="P2381" t="s">
        <v>5951</v>
      </c>
      <c r="Q2381" t="s">
        <v>5962</v>
      </c>
      <c r="R2381">
        <v>2100</v>
      </c>
      <c r="S2381">
        <v>2800</v>
      </c>
      <c r="T2381">
        <v>0.25</v>
      </c>
      <c r="U2381" t="s">
        <v>5940</v>
      </c>
      <c r="V2381">
        <v>12</v>
      </c>
      <c r="W2381" s="1">
        <v>45378</v>
      </c>
      <c r="X2381" t="s">
        <v>5894</v>
      </c>
      <c r="Y2381">
        <v>198</v>
      </c>
      <c r="Z2381">
        <v>79</v>
      </c>
      <c r="AA2381">
        <v>243</v>
      </c>
      <c r="AB2381">
        <v>87</v>
      </c>
      <c r="AC2381">
        <v>10</v>
      </c>
      <c r="AD2381">
        <v>182700</v>
      </c>
      <c r="AE2381" t="s">
        <v>6025</v>
      </c>
      <c r="AF2381" s="1">
        <v>46203</v>
      </c>
      <c r="AG2381" t="s">
        <v>6754</v>
      </c>
      <c r="AH2381" t="s">
        <v>6027</v>
      </c>
      <c r="AI2381" t="s">
        <v>6028</v>
      </c>
      <c r="AJ2381" t="s">
        <v>6924</v>
      </c>
      <c r="AK2381">
        <v>11200</v>
      </c>
      <c r="AL2381">
        <v>272.16000000000003</v>
      </c>
      <c r="AM2381">
        <v>10927.84</v>
      </c>
      <c r="AN2381">
        <v>8400</v>
      </c>
      <c r="AO2381">
        <v>2527.84</v>
      </c>
      <c r="AP2381">
        <v>0.23130000000000001</v>
      </c>
    </row>
    <row r="2382" spans="1:42" hidden="1" x14ac:dyDescent="0.35">
      <c r="A2382" t="s">
        <v>3305</v>
      </c>
      <c r="B2382" s="1">
        <v>45298</v>
      </c>
      <c r="C2382" t="s">
        <v>965</v>
      </c>
      <c r="D2382" t="s">
        <v>14</v>
      </c>
      <c r="E2382">
        <v>1</v>
      </c>
      <c r="F2382" t="s">
        <v>24</v>
      </c>
      <c r="G2382" t="s">
        <v>16</v>
      </c>
      <c r="H2382" t="s">
        <v>25</v>
      </c>
      <c r="I2382" t="s">
        <v>26</v>
      </c>
      <c r="J2382" t="s">
        <v>112</v>
      </c>
      <c r="K2382">
        <v>2024</v>
      </c>
      <c r="L2382" t="s">
        <v>20</v>
      </c>
      <c r="M2382" t="s">
        <v>5934</v>
      </c>
      <c r="N2382" t="s">
        <v>5931</v>
      </c>
      <c r="O2382" t="s">
        <v>5932</v>
      </c>
      <c r="P2382" t="s">
        <v>5891</v>
      </c>
      <c r="Q2382" t="s">
        <v>5935</v>
      </c>
      <c r="R2382">
        <v>10800</v>
      </c>
      <c r="S2382">
        <v>13500</v>
      </c>
      <c r="T2382">
        <v>0.2</v>
      </c>
      <c r="U2382" t="s">
        <v>5893</v>
      </c>
      <c r="V2382">
        <v>12</v>
      </c>
      <c r="W2382" s="1">
        <v>44567</v>
      </c>
      <c r="X2382" t="s">
        <v>5894</v>
      </c>
      <c r="Y2382">
        <v>169</v>
      </c>
      <c r="Z2382">
        <v>68</v>
      </c>
      <c r="AA2382">
        <v>202</v>
      </c>
      <c r="AB2382">
        <v>85</v>
      </c>
      <c r="AC2382">
        <v>10</v>
      </c>
      <c r="AD2382">
        <v>918000</v>
      </c>
      <c r="AE2382" t="s">
        <v>6025</v>
      </c>
      <c r="AF2382" s="1">
        <v>46203</v>
      </c>
      <c r="AG2382" t="s">
        <v>6429</v>
      </c>
      <c r="AH2382" t="s">
        <v>6027</v>
      </c>
      <c r="AI2382" t="s">
        <v>6028</v>
      </c>
      <c r="AJ2382" t="s">
        <v>6924</v>
      </c>
      <c r="AK2382">
        <v>13500</v>
      </c>
      <c r="AL2382">
        <v>1738.8</v>
      </c>
      <c r="AM2382">
        <v>11761.2</v>
      </c>
      <c r="AN2382">
        <v>10800</v>
      </c>
      <c r="AO2382">
        <v>961.2</v>
      </c>
      <c r="AP2382">
        <v>8.1699999999999995E-2</v>
      </c>
    </row>
    <row r="2383" spans="1:42" hidden="1" x14ac:dyDescent="0.35">
      <c r="A2383" t="s">
        <v>3306</v>
      </c>
      <c r="B2383" s="1">
        <v>45370</v>
      </c>
      <c r="C2383" t="s">
        <v>627</v>
      </c>
      <c r="D2383" t="s">
        <v>95</v>
      </c>
      <c r="E2383">
        <v>1</v>
      </c>
      <c r="F2383" t="s">
        <v>48</v>
      </c>
      <c r="G2383" t="s">
        <v>31</v>
      </c>
      <c r="H2383" t="s">
        <v>17</v>
      </c>
      <c r="I2383" t="s">
        <v>26</v>
      </c>
      <c r="J2383" t="s">
        <v>39</v>
      </c>
      <c r="K2383">
        <v>2024</v>
      </c>
      <c r="L2383" t="s">
        <v>20</v>
      </c>
      <c r="M2383" t="s">
        <v>5948</v>
      </c>
      <c r="N2383" t="s">
        <v>5949</v>
      </c>
      <c r="O2383" t="s">
        <v>5950</v>
      </c>
      <c r="P2383" t="s">
        <v>5951</v>
      </c>
      <c r="Q2383" t="s">
        <v>5952</v>
      </c>
      <c r="R2383">
        <v>2900</v>
      </c>
      <c r="S2383">
        <v>3800</v>
      </c>
      <c r="T2383">
        <v>0.23680000000000001</v>
      </c>
      <c r="U2383" t="s">
        <v>5940</v>
      </c>
      <c r="V2383">
        <v>12</v>
      </c>
      <c r="W2383" s="1">
        <v>45359</v>
      </c>
      <c r="X2383" t="s">
        <v>5894</v>
      </c>
      <c r="Y2383">
        <v>220</v>
      </c>
      <c r="Z2383">
        <v>49</v>
      </c>
      <c r="AA2383">
        <v>227</v>
      </c>
      <c r="AB2383">
        <v>23</v>
      </c>
      <c r="AC2383">
        <v>10</v>
      </c>
      <c r="AD2383">
        <v>66700</v>
      </c>
      <c r="AE2383" t="s">
        <v>6025</v>
      </c>
      <c r="AF2383" s="1">
        <v>46203</v>
      </c>
      <c r="AG2383" t="s">
        <v>6374</v>
      </c>
      <c r="AH2383" t="s">
        <v>6027</v>
      </c>
      <c r="AI2383" t="s">
        <v>6028</v>
      </c>
      <c r="AJ2383" t="s">
        <v>6924</v>
      </c>
      <c r="AK2383">
        <v>3800</v>
      </c>
      <c r="AL2383">
        <v>422.18</v>
      </c>
      <c r="AM2383">
        <v>3377.82</v>
      </c>
      <c r="AN2383">
        <v>2900</v>
      </c>
      <c r="AO2383">
        <v>477.82</v>
      </c>
      <c r="AP2383">
        <v>0.14149999999999999</v>
      </c>
    </row>
    <row r="2384" spans="1:42" hidden="1" x14ac:dyDescent="0.35">
      <c r="A2384" t="s">
        <v>3307</v>
      </c>
      <c r="B2384" s="1">
        <v>45510</v>
      </c>
      <c r="C2384" t="s">
        <v>953</v>
      </c>
      <c r="D2384" t="s">
        <v>180</v>
      </c>
      <c r="E2384">
        <v>1</v>
      </c>
      <c r="F2384" t="s">
        <v>128</v>
      </c>
      <c r="G2384" t="s">
        <v>16</v>
      </c>
      <c r="H2384" t="s">
        <v>32</v>
      </c>
      <c r="I2384" t="s">
        <v>33</v>
      </c>
      <c r="J2384" t="s">
        <v>59</v>
      </c>
      <c r="K2384">
        <v>2024</v>
      </c>
      <c r="L2384" t="s">
        <v>60</v>
      </c>
      <c r="M2384" t="s">
        <v>5956</v>
      </c>
      <c r="N2384" t="s">
        <v>5949</v>
      </c>
      <c r="O2384" t="s">
        <v>5957</v>
      </c>
      <c r="P2384" t="s">
        <v>5958</v>
      </c>
      <c r="Q2384" t="s">
        <v>5959</v>
      </c>
      <c r="R2384">
        <v>3100</v>
      </c>
      <c r="S2384">
        <v>4200</v>
      </c>
      <c r="T2384">
        <v>0.26190000000000002</v>
      </c>
      <c r="U2384" t="s">
        <v>5909</v>
      </c>
      <c r="V2384">
        <v>12</v>
      </c>
      <c r="W2384" s="1">
        <v>45029</v>
      </c>
      <c r="X2384" t="s">
        <v>5894</v>
      </c>
      <c r="Y2384">
        <v>165</v>
      </c>
      <c r="Z2384">
        <v>119</v>
      </c>
      <c r="AA2384">
        <v>218</v>
      </c>
      <c r="AB2384">
        <v>22</v>
      </c>
      <c r="AC2384">
        <v>10</v>
      </c>
      <c r="AD2384">
        <v>68200</v>
      </c>
      <c r="AE2384" t="s">
        <v>6025</v>
      </c>
      <c r="AF2384" s="1">
        <v>46203</v>
      </c>
      <c r="AG2384" t="s">
        <v>6497</v>
      </c>
      <c r="AH2384" t="s">
        <v>6035</v>
      </c>
      <c r="AI2384" t="s">
        <v>6028</v>
      </c>
      <c r="AJ2384" t="s">
        <v>6925</v>
      </c>
      <c r="AK2384">
        <v>4200</v>
      </c>
      <c r="AL2384">
        <v>541.79999999999995</v>
      </c>
      <c r="AM2384">
        <v>3658.2</v>
      </c>
      <c r="AN2384">
        <v>3100</v>
      </c>
      <c r="AO2384">
        <v>558.20000000000005</v>
      </c>
      <c r="AP2384">
        <v>0.15260000000000001</v>
      </c>
    </row>
    <row r="2385" spans="1:42" hidden="1" x14ac:dyDescent="0.35">
      <c r="A2385" t="s">
        <v>3308</v>
      </c>
      <c r="B2385" s="1">
        <v>45655</v>
      </c>
      <c r="C2385" t="s">
        <v>2251</v>
      </c>
      <c r="D2385" t="s">
        <v>23</v>
      </c>
      <c r="E2385">
        <v>1</v>
      </c>
      <c r="F2385" t="s">
        <v>24</v>
      </c>
      <c r="G2385" t="s">
        <v>96</v>
      </c>
      <c r="H2385" t="s">
        <v>17</v>
      </c>
      <c r="I2385" t="s">
        <v>18</v>
      </c>
      <c r="J2385" t="s">
        <v>155</v>
      </c>
      <c r="K2385">
        <v>2024</v>
      </c>
      <c r="L2385" t="s">
        <v>51</v>
      </c>
      <c r="M2385" t="s">
        <v>5921</v>
      </c>
      <c r="N2385" t="s">
        <v>5913</v>
      </c>
      <c r="O2385" t="s">
        <v>5917</v>
      </c>
      <c r="P2385" t="s">
        <v>5922</v>
      </c>
      <c r="Q2385" t="s">
        <v>5923</v>
      </c>
      <c r="R2385">
        <v>57000</v>
      </c>
      <c r="S2385">
        <v>69000</v>
      </c>
      <c r="T2385">
        <v>0.1739</v>
      </c>
      <c r="U2385" t="s">
        <v>5920</v>
      </c>
      <c r="V2385">
        <v>12</v>
      </c>
      <c r="W2385" s="1">
        <v>44862</v>
      </c>
      <c r="X2385" t="s">
        <v>5894</v>
      </c>
      <c r="Y2385">
        <v>244</v>
      </c>
      <c r="Z2385">
        <v>55</v>
      </c>
      <c r="AA2385">
        <v>276</v>
      </c>
      <c r="AB2385">
        <v>9</v>
      </c>
      <c r="AC2385">
        <v>10</v>
      </c>
      <c r="AD2385">
        <v>513000</v>
      </c>
      <c r="AE2385" t="s">
        <v>6025</v>
      </c>
      <c r="AF2385" s="1">
        <v>46203</v>
      </c>
      <c r="AG2385" t="s">
        <v>6731</v>
      </c>
      <c r="AH2385" t="s">
        <v>6035</v>
      </c>
      <c r="AI2385" t="s">
        <v>6028</v>
      </c>
      <c r="AJ2385" t="s">
        <v>6925</v>
      </c>
      <c r="AK2385">
        <v>69000</v>
      </c>
      <c r="AL2385">
        <v>1959.6</v>
      </c>
      <c r="AM2385">
        <v>67040.399999999994</v>
      </c>
      <c r="AN2385">
        <v>57000</v>
      </c>
      <c r="AO2385">
        <v>10040.4</v>
      </c>
      <c r="AP2385">
        <v>0.14979999999999999</v>
      </c>
    </row>
    <row r="2386" spans="1:42" hidden="1" x14ac:dyDescent="0.35">
      <c r="A2386" t="s">
        <v>3309</v>
      </c>
      <c r="B2386" s="1">
        <v>45437</v>
      </c>
      <c r="C2386" t="s">
        <v>1280</v>
      </c>
      <c r="D2386" t="s">
        <v>14</v>
      </c>
      <c r="E2386">
        <v>1</v>
      </c>
      <c r="F2386" t="s">
        <v>24</v>
      </c>
      <c r="G2386" t="s">
        <v>71</v>
      </c>
      <c r="H2386" t="s">
        <v>32</v>
      </c>
      <c r="I2386" t="s">
        <v>43</v>
      </c>
      <c r="J2386" t="s">
        <v>75</v>
      </c>
      <c r="K2386">
        <v>2024</v>
      </c>
      <c r="L2386" t="s">
        <v>35</v>
      </c>
      <c r="M2386" t="s">
        <v>5934</v>
      </c>
      <c r="N2386" t="s">
        <v>5931</v>
      </c>
      <c r="O2386" t="s">
        <v>5932</v>
      </c>
      <c r="P2386" t="s">
        <v>5891</v>
      </c>
      <c r="Q2386" t="s">
        <v>5935</v>
      </c>
      <c r="R2386">
        <v>10800</v>
      </c>
      <c r="S2386">
        <v>13500</v>
      </c>
      <c r="T2386">
        <v>0.2</v>
      </c>
      <c r="U2386" t="s">
        <v>5893</v>
      </c>
      <c r="V2386">
        <v>12</v>
      </c>
      <c r="W2386" s="1">
        <v>44567</v>
      </c>
      <c r="X2386" t="s">
        <v>5894</v>
      </c>
      <c r="Y2386">
        <v>169</v>
      </c>
      <c r="Z2386">
        <v>68</v>
      </c>
      <c r="AA2386">
        <v>202</v>
      </c>
      <c r="AB2386">
        <v>85</v>
      </c>
      <c r="AC2386">
        <v>10</v>
      </c>
      <c r="AD2386">
        <v>918000</v>
      </c>
      <c r="AE2386" t="s">
        <v>6025</v>
      </c>
      <c r="AF2386" s="1">
        <v>46203</v>
      </c>
      <c r="AG2386" t="s">
        <v>6531</v>
      </c>
      <c r="AH2386" t="s">
        <v>6035</v>
      </c>
      <c r="AI2386" t="s">
        <v>6028</v>
      </c>
      <c r="AJ2386" t="s">
        <v>6924</v>
      </c>
      <c r="AK2386">
        <v>13500</v>
      </c>
      <c r="AL2386">
        <v>465.75</v>
      </c>
      <c r="AM2386">
        <v>13034.25</v>
      </c>
      <c r="AN2386">
        <v>10800</v>
      </c>
      <c r="AO2386">
        <v>2234.25</v>
      </c>
      <c r="AP2386">
        <v>0.1714</v>
      </c>
    </row>
    <row r="2387" spans="1:42" x14ac:dyDescent="0.35">
      <c r="A2387" t="s">
        <v>3310</v>
      </c>
      <c r="B2387" s="1">
        <v>45381</v>
      </c>
      <c r="C2387" t="s">
        <v>2060</v>
      </c>
      <c r="D2387" t="s">
        <v>54</v>
      </c>
      <c r="E2387">
        <v>1</v>
      </c>
      <c r="F2387" t="s">
        <v>58</v>
      </c>
      <c r="G2387" t="s">
        <v>31</v>
      </c>
      <c r="H2387" t="s">
        <v>17</v>
      </c>
      <c r="I2387" t="s">
        <v>26</v>
      </c>
      <c r="J2387" t="s">
        <v>39</v>
      </c>
      <c r="K2387">
        <v>2024</v>
      </c>
      <c r="L2387" t="s">
        <v>20</v>
      </c>
      <c r="M2387" t="s">
        <v>5888</v>
      </c>
      <c r="N2387" t="s">
        <v>5889</v>
      </c>
      <c r="O2387" t="s">
        <v>5890</v>
      </c>
      <c r="P2387" t="s">
        <v>5891</v>
      </c>
      <c r="Q2387" t="s">
        <v>5892</v>
      </c>
      <c r="R2387">
        <v>52000</v>
      </c>
      <c r="S2387">
        <v>65000</v>
      </c>
      <c r="T2387">
        <v>0.2</v>
      </c>
      <c r="U2387" t="s">
        <v>5893</v>
      </c>
      <c r="V2387">
        <v>12</v>
      </c>
      <c r="W2387" s="1">
        <v>45506</v>
      </c>
      <c r="X2387" t="s">
        <v>5894</v>
      </c>
      <c r="Y2387">
        <v>302</v>
      </c>
      <c r="Z2387">
        <v>109</v>
      </c>
      <c r="AA2387">
        <v>415</v>
      </c>
      <c r="AB2387">
        <v>0</v>
      </c>
      <c r="AC2387">
        <v>10</v>
      </c>
      <c r="AD2387">
        <v>0</v>
      </c>
      <c r="AE2387" t="s">
        <v>6029</v>
      </c>
      <c r="AF2387" s="1">
        <v>46203</v>
      </c>
      <c r="AG2387" t="s">
        <v>6713</v>
      </c>
      <c r="AH2387" t="s">
        <v>6035</v>
      </c>
      <c r="AI2387" t="s">
        <v>6028</v>
      </c>
      <c r="AJ2387" t="s">
        <v>6924</v>
      </c>
      <c r="AK2387">
        <v>65000</v>
      </c>
      <c r="AL2387">
        <v>7657</v>
      </c>
      <c r="AM2387">
        <v>57343</v>
      </c>
      <c r="AN2387">
        <v>52000</v>
      </c>
      <c r="AO2387">
        <v>5343</v>
      </c>
      <c r="AP2387">
        <v>9.3200000000000005E-2</v>
      </c>
    </row>
    <row r="2388" spans="1:42" hidden="1" x14ac:dyDescent="0.35">
      <c r="A2388" t="s">
        <v>3311</v>
      </c>
      <c r="B2388" s="1">
        <v>45357</v>
      </c>
      <c r="C2388" t="s">
        <v>1069</v>
      </c>
      <c r="D2388" t="s">
        <v>82</v>
      </c>
      <c r="E2388">
        <v>3</v>
      </c>
      <c r="F2388" t="s">
        <v>58</v>
      </c>
      <c r="G2388" t="s">
        <v>96</v>
      </c>
      <c r="H2388" t="s">
        <v>17</v>
      </c>
      <c r="I2388" t="s">
        <v>43</v>
      </c>
      <c r="J2388" t="s">
        <v>39</v>
      </c>
      <c r="K2388">
        <v>2024</v>
      </c>
      <c r="L2388" t="s">
        <v>20</v>
      </c>
      <c r="M2388" t="s">
        <v>5895</v>
      </c>
      <c r="N2388" t="s">
        <v>5889</v>
      </c>
      <c r="O2388" t="s">
        <v>5890</v>
      </c>
      <c r="P2388" t="s">
        <v>5891</v>
      </c>
      <c r="Q2388" t="s">
        <v>5896</v>
      </c>
      <c r="R2388">
        <v>78000</v>
      </c>
      <c r="S2388">
        <v>95000</v>
      </c>
      <c r="T2388">
        <v>0.1789</v>
      </c>
      <c r="U2388" t="s">
        <v>5893</v>
      </c>
      <c r="V2388">
        <v>12</v>
      </c>
      <c r="W2388" s="1">
        <v>45187</v>
      </c>
      <c r="X2388" t="s">
        <v>5894</v>
      </c>
      <c r="Y2388">
        <v>351</v>
      </c>
      <c r="Z2388">
        <v>112</v>
      </c>
      <c r="AA2388">
        <v>335</v>
      </c>
      <c r="AB2388">
        <v>32</v>
      </c>
      <c r="AC2388">
        <v>10</v>
      </c>
      <c r="AD2388">
        <v>2496000</v>
      </c>
      <c r="AE2388" t="s">
        <v>6025</v>
      </c>
      <c r="AF2388" s="1">
        <v>46203</v>
      </c>
      <c r="AG2388" t="s">
        <v>6487</v>
      </c>
      <c r="AH2388" t="s">
        <v>6027</v>
      </c>
      <c r="AI2388" t="s">
        <v>6028</v>
      </c>
      <c r="AJ2388" t="s">
        <v>6924</v>
      </c>
      <c r="AK2388">
        <v>285000</v>
      </c>
      <c r="AL2388">
        <v>27445.5</v>
      </c>
      <c r="AM2388">
        <v>257554.5</v>
      </c>
      <c r="AN2388">
        <v>234000</v>
      </c>
      <c r="AO2388">
        <v>23554.5</v>
      </c>
      <c r="AP2388">
        <v>9.1499999999999998E-2</v>
      </c>
    </row>
    <row r="2389" spans="1:42" hidden="1" x14ac:dyDescent="0.35">
      <c r="A2389" t="s">
        <v>3312</v>
      </c>
      <c r="B2389" s="1">
        <v>45516</v>
      </c>
      <c r="C2389" t="s">
        <v>1071</v>
      </c>
      <c r="D2389" t="s">
        <v>188</v>
      </c>
      <c r="E2389">
        <v>2</v>
      </c>
      <c r="F2389" t="s">
        <v>24</v>
      </c>
      <c r="G2389" t="s">
        <v>67</v>
      </c>
      <c r="H2389" t="s">
        <v>25</v>
      </c>
      <c r="I2389" t="s">
        <v>33</v>
      </c>
      <c r="J2389" t="s">
        <v>59</v>
      </c>
      <c r="K2389">
        <v>2024</v>
      </c>
      <c r="L2389" t="s">
        <v>60</v>
      </c>
      <c r="M2389" t="s">
        <v>5936</v>
      </c>
      <c r="N2389" t="s">
        <v>5931</v>
      </c>
      <c r="O2389" t="s">
        <v>5937</v>
      </c>
      <c r="P2389" t="s">
        <v>5938</v>
      </c>
      <c r="Q2389" t="s">
        <v>5939</v>
      </c>
      <c r="R2389">
        <v>3400</v>
      </c>
      <c r="S2389">
        <v>4500</v>
      </c>
      <c r="T2389">
        <v>0.24440000000000001</v>
      </c>
      <c r="U2389" t="s">
        <v>5940</v>
      </c>
      <c r="V2389">
        <v>6</v>
      </c>
      <c r="W2389" s="1">
        <v>45061</v>
      </c>
      <c r="X2389" t="s">
        <v>5894</v>
      </c>
      <c r="Y2389">
        <v>200</v>
      </c>
      <c r="Z2389">
        <v>91</v>
      </c>
      <c r="AA2389">
        <v>223</v>
      </c>
      <c r="AB2389">
        <v>18</v>
      </c>
      <c r="AC2389">
        <v>10</v>
      </c>
      <c r="AD2389">
        <v>61200</v>
      </c>
      <c r="AE2389" t="s">
        <v>6025</v>
      </c>
      <c r="AF2389" s="1">
        <v>46203</v>
      </c>
      <c r="AG2389" t="s">
        <v>6534</v>
      </c>
      <c r="AH2389" t="s">
        <v>6035</v>
      </c>
      <c r="AI2389" t="s">
        <v>6028</v>
      </c>
      <c r="AJ2389" t="s">
        <v>6925</v>
      </c>
      <c r="AK2389">
        <v>9000</v>
      </c>
      <c r="AL2389">
        <v>1338.3</v>
      </c>
      <c r="AM2389">
        <v>7661.7</v>
      </c>
      <c r="AN2389">
        <v>6800</v>
      </c>
      <c r="AO2389">
        <v>861.7</v>
      </c>
      <c r="AP2389">
        <v>0.1125</v>
      </c>
    </row>
    <row r="2390" spans="1:42" hidden="1" x14ac:dyDescent="0.35">
      <c r="A2390" t="s">
        <v>3313</v>
      </c>
      <c r="B2390" s="1">
        <v>45343</v>
      </c>
      <c r="C2390" t="s">
        <v>527</v>
      </c>
      <c r="D2390" t="s">
        <v>74</v>
      </c>
      <c r="E2390">
        <v>1</v>
      </c>
      <c r="F2390" t="s">
        <v>24</v>
      </c>
      <c r="G2390" t="s">
        <v>31</v>
      </c>
      <c r="H2390" t="s">
        <v>17</v>
      </c>
      <c r="I2390" t="s">
        <v>43</v>
      </c>
      <c r="J2390" t="s">
        <v>19</v>
      </c>
      <c r="K2390">
        <v>2024</v>
      </c>
      <c r="L2390" t="s">
        <v>20</v>
      </c>
      <c r="M2390" t="s">
        <v>5963</v>
      </c>
      <c r="N2390" t="s">
        <v>5949</v>
      </c>
      <c r="O2390" t="s">
        <v>5964</v>
      </c>
      <c r="P2390" t="s">
        <v>5951</v>
      </c>
      <c r="Q2390" t="s">
        <v>5965</v>
      </c>
      <c r="R2390">
        <v>5700</v>
      </c>
      <c r="S2390">
        <v>7500</v>
      </c>
      <c r="T2390">
        <v>0.24</v>
      </c>
      <c r="U2390" t="s">
        <v>5940</v>
      </c>
      <c r="V2390">
        <v>12</v>
      </c>
      <c r="W2390" s="1">
        <v>44865</v>
      </c>
      <c r="X2390" t="s">
        <v>5894</v>
      </c>
      <c r="Y2390">
        <v>145</v>
      </c>
      <c r="Z2390">
        <v>60</v>
      </c>
      <c r="AA2390">
        <v>189</v>
      </c>
      <c r="AB2390">
        <v>10</v>
      </c>
      <c r="AC2390">
        <v>10</v>
      </c>
      <c r="AD2390">
        <v>57000</v>
      </c>
      <c r="AE2390" t="s">
        <v>6025</v>
      </c>
      <c r="AF2390" s="1">
        <v>46203</v>
      </c>
      <c r="AG2390" t="s">
        <v>6323</v>
      </c>
      <c r="AH2390" t="s">
        <v>6027</v>
      </c>
      <c r="AI2390" t="s">
        <v>6028</v>
      </c>
      <c r="AJ2390" t="s">
        <v>6924</v>
      </c>
      <c r="AK2390">
        <v>7500</v>
      </c>
      <c r="AL2390">
        <v>163.5</v>
      </c>
      <c r="AM2390">
        <v>7336.5</v>
      </c>
      <c r="AN2390">
        <v>5700</v>
      </c>
      <c r="AO2390">
        <v>1636.5</v>
      </c>
      <c r="AP2390">
        <v>0.22309999999999999</v>
      </c>
    </row>
    <row r="2391" spans="1:42" hidden="1" x14ac:dyDescent="0.35">
      <c r="A2391" t="s">
        <v>3314</v>
      </c>
      <c r="B2391" s="1">
        <v>45515</v>
      </c>
      <c r="C2391" t="s">
        <v>2258</v>
      </c>
      <c r="D2391" t="s">
        <v>188</v>
      </c>
      <c r="E2391">
        <v>1</v>
      </c>
      <c r="F2391" t="s">
        <v>15</v>
      </c>
      <c r="G2391" t="s">
        <v>16</v>
      </c>
      <c r="H2391" t="s">
        <v>25</v>
      </c>
      <c r="I2391" t="s">
        <v>18</v>
      </c>
      <c r="J2391" t="s">
        <v>59</v>
      </c>
      <c r="K2391">
        <v>2024</v>
      </c>
      <c r="L2391" t="s">
        <v>60</v>
      </c>
      <c r="M2391" t="s">
        <v>5936</v>
      </c>
      <c r="N2391" t="s">
        <v>5931</v>
      </c>
      <c r="O2391" t="s">
        <v>5937</v>
      </c>
      <c r="P2391" t="s">
        <v>5938</v>
      </c>
      <c r="Q2391" t="s">
        <v>5939</v>
      </c>
      <c r="R2391">
        <v>3400</v>
      </c>
      <c r="S2391">
        <v>4500</v>
      </c>
      <c r="T2391">
        <v>0.24440000000000001</v>
      </c>
      <c r="U2391" t="s">
        <v>5940</v>
      </c>
      <c r="V2391">
        <v>6</v>
      </c>
      <c r="W2391" s="1">
        <v>45061</v>
      </c>
      <c r="X2391" t="s">
        <v>5894</v>
      </c>
      <c r="Y2391">
        <v>200</v>
      </c>
      <c r="Z2391">
        <v>91</v>
      </c>
      <c r="AA2391">
        <v>223</v>
      </c>
      <c r="AB2391">
        <v>18</v>
      </c>
      <c r="AC2391">
        <v>10</v>
      </c>
      <c r="AD2391">
        <v>61200</v>
      </c>
      <c r="AE2391" t="s">
        <v>6025</v>
      </c>
      <c r="AF2391" s="1">
        <v>46203</v>
      </c>
      <c r="AG2391" t="s">
        <v>6766</v>
      </c>
      <c r="AH2391" t="s">
        <v>6035</v>
      </c>
      <c r="AI2391" t="s">
        <v>6028</v>
      </c>
      <c r="AJ2391" t="s">
        <v>6925</v>
      </c>
      <c r="AK2391">
        <v>4500</v>
      </c>
      <c r="AL2391">
        <v>574.65</v>
      </c>
      <c r="AM2391">
        <v>3925.35</v>
      </c>
      <c r="AN2391">
        <v>3400</v>
      </c>
      <c r="AO2391">
        <v>525.35</v>
      </c>
      <c r="AP2391">
        <v>0.1338</v>
      </c>
    </row>
    <row r="2392" spans="1:42" hidden="1" x14ac:dyDescent="0.35">
      <c r="A2392" t="s">
        <v>3315</v>
      </c>
      <c r="B2392" s="1">
        <v>45596</v>
      </c>
      <c r="C2392" t="s">
        <v>1651</v>
      </c>
      <c r="D2392" t="s">
        <v>221</v>
      </c>
      <c r="E2392">
        <v>1</v>
      </c>
      <c r="F2392" t="s">
        <v>24</v>
      </c>
      <c r="G2392" t="s">
        <v>96</v>
      </c>
      <c r="H2392" t="s">
        <v>25</v>
      </c>
      <c r="I2392" t="s">
        <v>43</v>
      </c>
      <c r="J2392" t="s">
        <v>55</v>
      </c>
      <c r="K2392">
        <v>2024</v>
      </c>
      <c r="L2392" t="s">
        <v>51</v>
      </c>
      <c r="M2392" t="s">
        <v>5966</v>
      </c>
      <c r="N2392" t="s">
        <v>5967</v>
      </c>
      <c r="O2392" t="s">
        <v>5968</v>
      </c>
      <c r="P2392" t="s">
        <v>5899</v>
      </c>
      <c r="Q2392" t="s">
        <v>5969</v>
      </c>
      <c r="R2392">
        <v>11500</v>
      </c>
      <c r="S2392">
        <v>14500</v>
      </c>
      <c r="T2392">
        <v>0.2069</v>
      </c>
      <c r="U2392" t="s">
        <v>5901</v>
      </c>
      <c r="V2392">
        <v>12</v>
      </c>
      <c r="W2392" s="1">
        <v>44903</v>
      </c>
      <c r="X2392" t="s">
        <v>5894</v>
      </c>
      <c r="Y2392">
        <v>217</v>
      </c>
      <c r="Z2392">
        <v>53</v>
      </c>
      <c r="AA2392">
        <v>253</v>
      </c>
      <c r="AB2392">
        <v>61</v>
      </c>
      <c r="AC2392">
        <v>10</v>
      </c>
      <c r="AD2392">
        <v>701500</v>
      </c>
      <c r="AE2392" t="s">
        <v>6025</v>
      </c>
      <c r="AF2392" s="1">
        <v>46203</v>
      </c>
      <c r="AG2392" t="s">
        <v>6612</v>
      </c>
      <c r="AH2392" t="s">
        <v>6035</v>
      </c>
      <c r="AI2392" t="s">
        <v>6028</v>
      </c>
      <c r="AJ2392" t="s">
        <v>6925</v>
      </c>
      <c r="AK2392">
        <v>14500</v>
      </c>
      <c r="AL2392">
        <v>24.65</v>
      </c>
      <c r="AM2392">
        <v>14475.35</v>
      </c>
      <c r="AN2392">
        <v>11500</v>
      </c>
      <c r="AO2392">
        <v>2975.35</v>
      </c>
      <c r="AP2392">
        <v>0.20549999999999999</v>
      </c>
    </row>
    <row r="2393" spans="1:42" hidden="1" x14ac:dyDescent="0.35">
      <c r="A2393" t="s">
        <v>3316</v>
      </c>
      <c r="B2393" s="1">
        <v>45394</v>
      </c>
      <c r="C2393" t="s">
        <v>1640</v>
      </c>
      <c r="D2393" t="s">
        <v>82</v>
      </c>
      <c r="E2393">
        <v>1</v>
      </c>
      <c r="F2393" t="s">
        <v>30</v>
      </c>
      <c r="G2393" t="s">
        <v>31</v>
      </c>
      <c r="H2393" t="s">
        <v>17</v>
      </c>
      <c r="I2393" t="s">
        <v>18</v>
      </c>
      <c r="J2393" t="s">
        <v>44</v>
      </c>
      <c r="K2393">
        <v>2024</v>
      </c>
      <c r="L2393" t="s">
        <v>35</v>
      </c>
      <c r="M2393" t="s">
        <v>5895</v>
      </c>
      <c r="N2393" t="s">
        <v>5889</v>
      </c>
      <c r="O2393" t="s">
        <v>5890</v>
      </c>
      <c r="P2393" t="s">
        <v>5891</v>
      </c>
      <c r="Q2393" t="s">
        <v>5896</v>
      </c>
      <c r="R2393">
        <v>78000</v>
      </c>
      <c r="S2393">
        <v>95000</v>
      </c>
      <c r="T2393">
        <v>0.1789</v>
      </c>
      <c r="U2393" t="s">
        <v>5893</v>
      </c>
      <c r="V2393">
        <v>12</v>
      </c>
      <c r="W2393" s="1">
        <v>45187</v>
      </c>
      <c r="X2393" t="s">
        <v>5894</v>
      </c>
      <c r="Y2393">
        <v>351</v>
      </c>
      <c r="Z2393">
        <v>112</v>
      </c>
      <c r="AA2393">
        <v>335</v>
      </c>
      <c r="AB2393">
        <v>32</v>
      </c>
      <c r="AC2393">
        <v>10</v>
      </c>
      <c r="AD2393">
        <v>2496000</v>
      </c>
      <c r="AE2393" t="s">
        <v>6025</v>
      </c>
      <c r="AF2393" s="1">
        <v>46203</v>
      </c>
      <c r="AG2393" t="s">
        <v>6609</v>
      </c>
      <c r="AH2393" t="s">
        <v>6027</v>
      </c>
      <c r="AI2393" t="s">
        <v>6028</v>
      </c>
      <c r="AJ2393" t="s">
        <v>6924</v>
      </c>
      <c r="AK2393">
        <v>95000</v>
      </c>
      <c r="AL2393">
        <v>8141.5</v>
      </c>
      <c r="AM2393">
        <v>86858.5</v>
      </c>
      <c r="AN2393">
        <v>78000</v>
      </c>
      <c r="AO2393">
        <v>8858.5</v>
      </c>
      <c r="AP2393">
        <v>0.10199999999999999</v>
      </c>
    </row>
    <row r="2394" spans="1:42" hidden="1" x14ac:dyDescent="0.35">
      <c r="A2394" t="s">
        <v>3317</v>
      </c>
      <c r="B2394" s="1">
        <v>45367</v>
      </c>
      <c r="C2394" t="s">
        <v>624</v>
      </c>
      <c r="D2394" t="s">
        <v>205</v>
      </c>
      <c r="E2394">
        <v>2</v>
      </c>
      <c r="F2394" t="s">
        <v>66</v>
      </c>
      <c r="G2394" t="s">
        <v>16</v>
      </c>
      <c r="H2394" t="s">
        <v>32</v>
      </c>
      <c r="I2394" t="s">
        <v>43</v>
      </c>
      <c r="J2394" t="s">
        <v>39</v>
      </c>
      <c r="K2394">
        <v>2024</v>
      </c>
      <c r="L2394" t="s">
        <v>20</v>
      </c>
      <c r="M2394" t="s">
        <v>6003</v>
      </c>
      <c r="N2394" t="s">
        <v>5989</v>
      </c>
      <c r="O2394" t="s">
        <v>6004</v>
      </c>
      <c r="P2394" t="s">
        <v>6005</v>
      </c>
      <c r="Q2394" t="s">
        <v>6006</v>
      </c>
      <c r="R2394">
        <v>420</v>
      </c>
      <c r="S2394">
        <v>650</v>
      </c>
      <c r="T2394">
        <v>0.3538</v>
      </c>
      <c r="U2394" t="s">
        <v>5909</v>
      </c>
      <c r="V2394">
        <v>6</v>
      </c>
      <c r="W2394" s="1">
        <v>45071</v>
      </c>
      <c r="X2394" t="s">
        <v>5894</v>
      </c>
      <c r="Y2394">
        <v>160</v>
      </c>
      <c r="Z2394">
        <v>85</v>
      </c>
      <c r="AA2394">
        <v>167</v>
      </c>
      <c r="AB2394">
        <v>56</v>
      </c>
      <c r="AC2394">
        <v>10</v>
      </c>
      <c r="AD2394">
        <v>23520</v>
      </c>
      <c r="AE2394" t="s">
        <v>6025</v>
      </c>
      <c r="AF2394" s="1">
        <v>46203</v>
      </c>
      <c r="AG2394" t="s">
        <v>6127</v>
      </c>
      <c r="AH2394" t="s">
        <v>6027</v>
      </c>
      <c r="AI2394" t="s">
        <v>6028</v>
      </c>
      <c r="AJ2394" t="s">
        <v>6924</v>
      </c>
      <c r="AK2394">
        <v>1300</v>
      </c>
      <c r="AL2394">
        <v>1.17</v>
      </c>
      <c r="AM2394">
        <v>1298.83</v>
      </c>
      <c r="AN2394">
        <v>840</v>
      </c>
      <c r="AO2394">
        <v>458.83</v>
      </c>
      <c r="AP2394">
        <v>0.3533</v>
      </c>
    </row>
    <row r="2395" spans="1:42" hidden="1" x14ac:dyDescent="0.35">
      <c r="A2395" t="s">
        <v>3318</v>
      </c>
      <c r="B2395" s="1">
        <v>45461</v>
      </c>
      <c r="C2395" t="s">
        <v>2960</v>
      </c>
      <c r="D2395" t="s">
        <v>377</v>
      </c>
      <c r="E2395">
        <v>1</v>
      </c>
      <c r="F2395" t="s">
        <v>128</v>
      </c>
      <c r="G2395" t="s">
        <v>31</v>
      </c>
      <c r="H2395" t="s">
        <v>17</v>
      </c>
      <c r="I2395" t="s">
        <v>43</v>
      </c>
      <c r="J2395" t="s">
        <v>34</v>
      </c>
      <c r="K2395">
        <v>2024</v>
      </c>
      <c r="L2395" t="s">
        <v>35</v>
      </c>
      <c r="M2395" t="s">
        <v>6007</v>
      </c>
      <c r="N2395" t="s">
        <v>5889</v>
      </c>
      <c r="O2395" t="s">
        <v>6008</v>
      </c>
      <c r="P2395" t="s">
        <v>5899</v>
      </c>
      <c r="Q2395" t="s">
        <v>6009</v>
      </c>
      <c r="R2395">
        <v>12000</v>
      </c>
      <c r="S2395">
        <v>15000</v>
      </c>
      <c r="T2395">
        <v>0.2</v>
      </c>
      <c r="U2395" t="s">
        <v>5901</v>
      </c>
      <c r="V2395">
        <v>12</v>
      </c>
      <c r="W2395" s="1">
        <v>45557</v>
      </c>
      <c r="X2395" t="s">
        <v>5894</v>
      </c>
      <c r="Y2395">
        <v>118</v>
      </c>
      <c r="Z2395">
        <v>87</v>
      </c>
      <c r="AA2395">
        <v>209</v>
      </c>
      <c r="AB2395">
        <v>10</v>
      </c>
      <c r="AC2395">
        <v>10</v>
      </c>
      <c r="AD2395">
        <v>120000</v>
      </c>
      <c r="AE2395" t="s">
        <v>6025</v>
      </c>
      <c r="AF2395" s="1">
        <v>46203</v>
      </c>
      <c r="AG2395" t="s">
        <v>6796</v>
      </c>
      <c r="AH2395" t="s">
        <v>6027</v>
      </c>
      <c r="AI2395" t="s">
        <v>6028</v>
      </c>
      <c r="AJ2395" t="s">
        <v>6924</v>
      </c>
      <c r="AK2395">
        <v>15000</v>
      </c>
      <c r="AL2395">
        <v>150</v>
      </c>
      <c r="AM2395">
        <v>14850</v>
      </c>
      <c r="AN2395">
        <v>12000</v>
      </c>
      <c r="AO2395">
        <v>2850</v>
      </c>
      <c r="AP2395">
        <v>0.19189999999999999</v>
      </c>
    </row>
    <row r="2396" spans="1:42" hidden="1" x14ac:dyDescent="0.35">
      <c r="A2396" t="s">
        <v>3319</v>
      </c>
      <c r="B2396" s="1">
        <v>45379</v>
      </c>
      <c r="C2396" t="s">
        <v>2232</v>
      </c>
      <c r="D2396" t="s">
        <v>74</v>
      </c>
      <c r="E2396">
        <v>1</v>
      </c>
      <c r="F2396" t="s">
        <v>48</v>
      </c>
      <c r="G2396" t="s">
        <v>71</v>
      </c>
      <c r="H2396" t="s">
        <v>32</v>
      </c>
      <c r="I2396" t="s">
        <v>33</v>
      </c>
      <c r="J2396" t="s">
        <v>39</v>
      </c>
      <c r="K2396">
        <v>2024</v>
      </c>
      <c r="L2396" t="s">
        <v>20</v>
      </c>
      <c r="M2396" t="s">
        <v>5963</v>
      </c>
      <c r="N2396" t="s">
        <v>5949</v>
      </c>
      <c r="O2396" t="s">
        <v>5964</v>
      </c>
      <c r="P2396" t="s">
        <v>5951</v>
      </c>
      <c r="Q2396" t="s">
        <v>5965</v>
      </c>
      <c r="R2396">
        <v>5700</v>
      </c>
      <c r="S2396">
        <v>7500</v>
      </c>
      <c r="T2396">
        <v>0.24</v>
      </c>
      <c r="U2396" t="s">
        <v>5940</v>
      </c>
      <c r="V2396">
        <v>12</v>
      </c>
      <c r="W2396" s="1">
        <v>44865</v>
      </c>
      <c r="X2396" t="s">
        <v>5894</v>
      </c>
      <c r="Y2396">
        <v>145</v>
      </c>
      <c r="Z2396">
        <v>60</v>
      </c>
      <c r="AA2396">
        <v>189</v>
      </c>
      <c r="AB2396">
        <v>10</v>
      </c>
      <c r="AC2396">
        <v>10</v>
      </c>
      <c r="AD2396">
        <v>57000</v>
      </c>
      <c r="AE2396" t="s">
        <v>6025</v>
      </c>
      <c r="AF2396" s="1">
        <v>46203</v>
      </c>
      <c r="AG2396" t="s">
        <v>6761</v>
      </c>
      <c r="AH2396" t="s">
        <v>6027</v>
      </c>
      <c r="AI2396" t="s">
        <v>6028</v>
      </c>
      <c r="AJ2396" t="s">
        <v>6924</v>
      </c>
      <c r="AK2396">
        <v>7500</v>
      </c>
      <c r="AL2396">
        <v>744</v>
      </c>
      <c r="AM2396">
        <v>6756</v>
      </c>
      <c r="AN2396">
        <v>5700</v>
      </c>
      <c r="AO2396">
        <v>1056</v>
      </c>
      <c r="AP2396">
        <v>0.15629999999999999</v>
      </c>
    </row>
    <row r="2397" spans="1:42" x14ac:dyDescent="0.35">
      <c r="A2397" t="s">
        <v>3320</v>
      </c>
      <c r="B2397" s="1">
        <v>45533</v>
      </c>
      <c r="C2397" t="s">
        <v>1166</v>
      </c>
      <c r="D2397" t="s">
        <v>54</v>
      </c>
      <c r="E2397">
        <v>3</v>
      </c>
      <c r="F2397" t="s">
        <v>128</v>
      </c>
      <c r="G2397" t="s">
        <v>31</v>
      </c>
      <c r="H2397" t="s">
        <v>25</v>
      </c>
      <c r="I2397" t="s">
        <v>26</v>
      </c>
      <c r="J2397" t="s">
        <v>59</v>
      </c>
      <c r="K2397">
        <v>2024</v>
      </c>
      <c r="L2397" t="s">
        <v>60</v>
      </c>
      <c r="M2397" t="s">
        <v>5888</v>
      </c>
      <c r="N2397" t="s">
        <v>5889</v>
      </c>
      <c r="O2397" t="s">
        <v>5890</v>
      </c>
      <c r="P2397" t="s">
        <v>5891</v>
      </c>
      <c r="Q2397" t="s">
        <v>5892</v>
      </c>
      <c r="R2397">
        <v>52000</v>
      </c>
      <c r="S2397">
        <v>65000</v>
      </c>
      <c r="T2397">
        <v>0.2</v>
      </c>
      <c r="U2397" t="s">
        <v>5893</v>
      </c>
      <c r="V2397">
        <v>12</v>
      </c>
      <c r="W2397" s="1">
        <v>45506</v>
      </c>
      <c r="X2397" t="s">
        <v>5894</v>
      </c>
      <c r="Y2397">
        <v>302</v>
      </c>
      <c r="Z2397">
        <v>109</v>
      </c>
      <c r="AA2397">
        <v>415</v>
      </c>
      <c r="AB2397">
        <v>0</v>
      </c>
      <c r="AC2397">
        <v>10</v>
      </c>
      <c r="AD2397">
        <v>0</v>
      </c>
      <c r="AE2397" t="s">
        <v>6029</v>
      </c>
      <c r="AF2397" s="1">
        <v>46203</v>
      </c>
      <c r="AG2397" t="s">
        <v>6556</v>
      </c>
      <c r="AH2397" t="s">
        <v>6027</v>
      </c>
      <c r="AI2397" t="s">
        <v>6028</v>
      </c>
      <c r="AJ2397" t="s">
        <v>6925</v>
      </c>
      <c r="AK2397">
        <v>195000</v>
      </c>
      <c r="AL2397">
        <v>897</v>
      </c>
      <c r="AM2397">
        <v>194103</v>
      </c>
      <c r="AN2397">
        <v>156000</v>
      </c>
      <c r="AO2397">
        <v>38103</v>
      </c>
      <c r="AP2397">
        <v>0.1963</v>
      </c>
    </row>
    <row r="2398" spans="1:42" hidden="1" x14ac:dyDescent="0.35">
      <c r="A2398" t="s">
        <v>3321</v>
      </c>
      <c r="B2398" s="1">
        <v>45489</v>
      </c>
      <c r="C2398" t="s">
        <v>237</v>
      </c>
      <c r="D2398" t="s">
        <v>105</v>
      </c>
      <c r="E2398">
        <v>5</v>
      </c>
      <c r="F2398" t="s">
        <v>48</v>
      </c>
      <c r="G2398" t="s">
        <v>67</v>
      </c>
      <c r="H2398" t="s">
        <v>32</v>
      </c>
      <c r="I2398" t="s">
        <v>18</v>
      </c>
      <c r="J2398" t="s">
        <v>97</v>
      </c>
      <c r="K2398">
        <v>2024</v>
      </c>
      <c r="L2398" t="s">
        <v>60</v>
      </c>
      <c r="M2398" t="s">
        <v>5916</v>
      </c>
      <c r="N2398" t="s">
        <v>5913</v>
      </c>
      <c r="O2398" t="s">
        <v>5917</v>
      </c>
      <c r="P2398" t="s">
        <v>5918</v>
      </c>
      <c r="Q2398" t="s">
        <v>5919</v>
      </c>
      <c r="R2398">
        <v>63000</v>
      </c>
      <c r="S2398">
        <v>76000</v>
      </c>
      <c r="T2398">
        <v>0.1711</v>
      </c>
      <c r="U2398" t="s">
        <v>5920</v>
      </c>
      <c r="V2398">
        <v>12</v>
      </c>
      <c r="W2398" s="1">
        <v>44617</v>
      </c>
      <c r="X2398" t="s">
        <v>5894</v>
      </c>
      <c r="Y2398">
        <v>252</v>
      </c>
      <c r="Z2398">
        <v>75</v>
      </c>
      <c r="AA2398">
        <v>289</v>
      </c>
      <c r="AB2398">
        <v>48</v>
      </c>
      <c r="AC2398">
        <v>10</v>
      </c>
      <c r="AD2398">
        <v>3024000</v>
      </c>
      <c r="AE2398" t="s">
        <v>6025</v>
      </c>
      <c r="AF2398" s="1">
        <v>46203</v>
      </c>
      <c r="AG2398" t="s">
        <v>6141</v>
      </c>
      <c r="AH2398" t="s">
        <v>6035</v>
      </c>
      <c r="AI2398" t="s">
        <v>6028</v>
      </c>
      <c r="AJ2398" t="s">
        <v>6925</v>
      </c>
      <c r="AK2398">
        <v>380000</v>
      </c>
      <c r="AL2398">
        <v>26828</v>
      </c>
      <c r="AM2398">
        <v>353172</v>
      </c>
      <c r="AN2398">
        <v>315000</v>
      </c>
      <c r="AO2398">
        <v>38172</v>
      </c>
      <c r="AP2398">
        <v>0.1081</v>
      </c>
    </row>
    <row r="2399" spans="1:42" hidden="1" x14ac:dyDescent="0.35">
      <c r="A2399" t="s">
        <v>3322</v>
      </c>
      <c r="B2399" s="1">
        <v>45355</v>
      </c>
      <c r="C2399" t="s">
        <v>1684</v>
      </c>
      <c r="D2399" t="s">
        <v>23</v>
      </c>
      <c r="E2399">
        <v>1</v>
      </c>
      <c r="F2399" t="s">
        <v>30</v>
      </c>
      <c r="G2399" t="s">
        <v>31</v>
      </c>
      <c r="H2399" t="s">
        <v>17</v>
      </c>
      <c r="I2399" t="s">
        <v>43</v>
      </c>
      <c r="J2399" t="s">
        <v>39</v>
      </c>
      <c r="K2399">
        <v>2024</v>
      </c>
      <c r="L2399" t="s">
        <v>20</v>
      </c>
      <c r="M2399" t="s">
        <v>5921</v>
      </c>
      <c r="N2399" t="s">
        <v>5913</v>
      </c>
      <c r="O2399" t="s">
        <v>5917</v>
      </c>
      <c r="P2399" t="s">
        <v>5922</v>
      </c>
      <c r="Q2399" t="s">
        <v>5923</v>
      </c>
      <c r="R2399">
        <v>57000</v>
      </c>
      <c r="S2399">
        <v>69000</v>
      </c>
      <c r="T2399">
        <v>0.1739</v>
      </c>
      <c r="U2399" t="s">
        <v>5920</v>
      </c>
      <c r="V2399">
        <v>12</v>
      </c>
      <c r="W2399" s="1">
        <v>44862</v>
      </c>
      <c r="X2399" t="s">
        <v>5894</v>
      </c>
      <c r="Y2399">
        <v>244</v>
      </c>
      <c r="Z2399">
        <v>55</v>
      </c>
      <c r="AA2399">
        <v>276</v>
      </c>
      <c r="AB2399">
        <v>9</v>
      </c>
      <c r="AC2399">
        <v>10</v>
      </c>
      <c r="AD2399">
        <v>513000</v>
      </c>
      <c r="AE2399" t="s">
        <v>6025</v>
      </c>
      <c r="AF2399" s="1">
        <v>46203</v>
      </c>
      <c r="AG2399" t="s">
        <v>6621</v>
      </c>
      <c r="AH2399" t="s">
        <v>6035</v>
      </c>
      <c r="AI2399" t="s">
        <v>6028</v>
      </c>
      <c r="AJ2399" t="s">
        <v>6924</v>
      </c>
      <c r="AK2399">
        <v>69000</v>
      </c>
      <c r="AL2399">
        <v>4926.6000000000004</v>
      </c>
      <c r="AM2399">
        <v>64073.4</v>
      </c>
      <c r="AN2399">
        <v>57000</v>
      </c>
      <c r="AO2399">
        <v>7073.4</v>
      </c>
      <c r="AP2399">
        <v>0.1104</v>
      </c>
    </row>
    <row r="2400" spans="1:42" hidden="1" x14ac:dyDescent="0.35">
      <c r="A2400" t="s">
        <v>3323</v>
      </c>
      <c r="B2400" s="1">
        <v>45533</v>
      </c>
      <c r="C2400" t="s">
        <v>163</v>
      </c>
      <c r="D2400" t="s">
        <v>82</v>
      </c>
      <c r="E2400">
        <v>2</v>
      </c>
      <c r="F2400" t="s">
        <v>58</v>
      </c>
      <c r="G2400" t="s">
        <v>96</v>
      </c>
      <c r="H2400" t="s">
        <v>32</v>
      </c>
      <c r="I2400" t="s">
        <v>26</v>
      </c>
      <c r="J2400" t="s">
        <v>59</v>
      </c>
      <c r="K2400">
        <v>2024</v>
      </c>
      <c r="L2400" t="s">
        <v>60</v>
      </c>
      <c r="M2400" t="s">
        <v>5895</v>
      </c>
      <c r="N2400" t="s">
        <v>5889</v>
      </c>
      <c r="O2400" t="s">
        <v>5890</v>
      </c>
      <c r="P2400" t="s">
        <v>5891</v>
      </c>
      <c r="Q2400" t="s">
        <v>5896</v>
      </c>
      <c r="R2400">
        <v>78000</v>
      </c>
      <c r="S2400">
        <v>95000</v>
      </c>
      <c r="T2400">
        <v>0.1789</v>
      </c>
      <c r="U2400" t="s">
        <v>5893</v>
      </c>
      <c r="V2400">
        <v>12</v>
      </c>
      <c r="W2400" s="1">
        <v>45187</v>
      </c>
      <c r="X2400" t="s">
        <v>5894</v>
      </c>
      <c r="Y2400">
        <v>351</v>
      </c>
      <c r="Z2400">
        <v>112</v>
      </c>
      <c r="AA2400">
        <v>335</v>
      </c>
      <c r="AB2400">
        <v>32</v>
      </c>
      <c r="AC2400">
        <v>10</v>
      </c>
      <c r="AD2400">
        <v>2496000</v>
      </c>
      <c r="AE2400" t="s">
        <v>6025</v>
      </c>
      <c r="AF2400" s="1">
        <v>46203</v>
      </c>
      <c r="AG2400" t="s">
        <v>6099</v>
      </c>
      <c r="AH2400" t="s">
        <v>6035</v>
      </c>
      <c r="AI2400" t="s">
        <v>6028</v>
      </c>
      <c r="AJ2400" t="s">
        <v>6925</v>
      </c>
      <c r="AK2400">
        <v>190000</v>
      </c>
      <c r="AL2400">
        <v>3382</v>
      </c>
      <c r="AM2400">
        <v>186618</v>
      </c>
      <c r="AN2400">
        <v>156000</v>
      </c>
      <c r="AO2400">
        <v>30618</v>
      </c>
      <c r="AP2400">
        <v>0.1641</v>
      </c>
    </row>
    <row r="2401" spans="1:42" hidden="1" x14ac:dyDescent="0.35">
      <c r="A2401" t="s">
        <v>3324</v>
      </c>
      <c r="B2401" s="1">
        <v>45466</v>
      </c>
      <c r="C2401" t="s">
        <v>812</v>
      </c>
      <c r="D2401" t="s">
        <v>200</v>
      </c>
      <c r="E2401">
        <v>1</v>
      </c>
      <c r="F2401" t="s">
        <v>15</v>
      </c>
      <c r="G2401" t="s">
        <v>16</v>
      </c>
      <c r="H2401" t="s">
        <v>17</v>
      </c>
      <c r="I2401" t="s">
        <v>18</v>
      </c>
      <c r="J2401" t="s">
        <v>34</v>
      </c>
      <c r="K2401">
        <v>2024</v>
      </c>
      <c r="L2401" t="s">
        <v>35</v>
      </c>
      <c r="M2401" t="s">
        <v>5960</v>
      </c>
      <c r="N2401" t="s">
        <v>5949</v>
      </c>
      <c r="O2401" t="s">
        <v>5961</v>
      </c>
      <c r="P2401" t="s">
        <v>5951</v>
      </c>
      <c r="Q2401" t="s">
        <v>5962</v>
      </c>
      <c r="R2401">
        <v>2100</v>
      </c>
      <c r="S2401">
        <v>2800</v>
      </c>
      <c r="T2401">
        <v>0.25</v>
      </c>
      <c r="U2401" t="s">
        <v>5940</v>
      </c>
      <c r="V2401">
        <v>12</v>
      </c>
      <c r="W2401" s="1">
        <v>45378</v>
      </c>
      <c r="X2401" t="s">
        <v>5894</v>
      </c>
      <c r="Y2401">
        <v>198</v>
      </c>
      <c r="Z2401">
        <v>79</v>
      </c>
      <c r="AA2401">
        <v>243</v>
      </c>
      <c r="AB2401">
        <v>87</v>
      </c>
      <c r="AC2401">
        <v>10</v>
      </c>
      <c r="AD2401">
        <v>182700</v>
      </c>
      <c r="AE2401" t="s">
        <v>6025</v>
      </c>
      <c r="AF2401" s="1">
        <v>46203</v>
      </c>
      <c r="AG2401" t="s">
        <v>6416</v>
      </c>
      <c r="AH2401" t="s">
        <v>6027</v>
      </c>
      <c r="AI2401" t="s">
        <v>6028</v>
      </c>
      <c r="AJ2401" t="s">
        <v>6924</v>
      </c>
      <c r="AK2401">
        <v>2800</v>
      </c>
      <c r="AL2401">
        <v>261.8</v>
      </c>
      <c r="AM2401">
        <v>2538.1999999999998</v>
      </c>
      <c r="AN2401">
        <v>2100</v>
      </c>
      <c r="AO2401">
        <v>438.2</v>
      </c>
      <c r="AP2401">
        <v>0.1726</v>
      </c>
    </row>
    <row r="2402" spans="1:42" hidden="1" x14ac:dyDescent="0.35">
      <c r="A2402" t="s">
        <v>3325</v>
      </c>
      <c r="B2402" s="1">
        <v>45311</v>
      </c>
      <c r="C2402" t="s">
        <v>2290</v>
      </c>
      <c r="D2402" t="s">
        <v>221</v>
      </c>
      <c r="E2402">
        <v>1</v>
      </c>
      <c r="F2402" t="s">
        <v>48</v>
      </c>
      <c r="G2402" t="s">
        <v>16</v>
      </c>
      <c r="H2402" t="s">
        <v>25</v>
      </c>
      <c r="I2402" t="s">
        <v>18</v>
      </c>
      <c r="J2402" t="s">
        <v>112</v>
      </c>
      <c r="K2402">
        <v>2024</v>
      </c>
      <c r="L2402" t="s">
        <v>20</v>
      </c>
      <c r="M2402" t="s">
        <v>5966</v>
      </c>
      <c r="N2402" t="s">
        <v>5967</v>
      </c>
      <c r="O2402" t="s">
        <v>5968</v>
      </c>
      <c r="P2402" t="s">
        <v>5899</v>
      </c>
      <c r="Q2402" t="s">
        <v>5969</v>
      </c>
      <c r="R2402">
        <v>11500</v>
      </c>
      <c r="S2402">
        <v>14500</v>
      </c>
      <c r="T2402">
        <v>0.2069</v>
      </c>
      <c r="U2402" t="s">
        <v>5901</v>
      </c>
      <c r="V2402">
        <v>12</v>
      </c>
      <c r="W2402" s="1">
        <v>44903</v>
      </c>
      <c r="X2402" t="s">
        <v>5894</v>
      </c>
      <c r="Y2402">
        <v>217</v>
      </c>
      <c r="Z2402">
        <v>53</v>
      </c>
      <c r="AA2402">
        <v>253</v>
      </c>
      <c r="AB2402">
        <v>61</v>
      </c>
      <c r="AC2402">
        <v>10</v>
      </c>
      <c r="AD2402">
        <v>701500</v>
      </c>
      <c r="AE2402" t="s">
        <v>6025</v>
      </c>
      <c r="AF2402" s="1">
        <v>46203</v>
      </c>
      <c r="AG2402" t="s">
        <v>6716</v>
      </c>
      <c r="AH2402" t="s">
        <v>6027</v>
      </c>
      <c r="AI2402" t="s">
        <v>6028</v>
      </c>
      <c r="AJ2402" t="s">
        <v>6924</v>
      </c>
      <c r="AK2402">
        <v>14500</v>
      </c>
      <c r="AL2402">
        <v>1415.2</v>
      </c>
      <c r="AM2402">
        <v>13084.8</v>
      </c>
      <c r="AN2402">
        <v>11500</v>
      </c>
      <c r="AO2402">
        <v>1584.8</v>
      </c>
      <c r="AP2402">
        <v>0.1211</v>
      </c>
    </row>
    <row r="2403" spans="1:42" hidden="1" x14ac:dyDescent="0.35">
      <c r="A2403" t="s">
        <v>3326</v>
      </c>
      <c r="B2403" s="1">
        <v>45501</v>
      </c>
      <c r="C2403" t="s">
        <v>2971</v>
      </c>
      <c r="D2403" t="s">
        <v>216</v>
      </c>
      <c r="E2403">
        <v>3</v>
      </c>
      <c r="F2403" t="s">
        <v>30</v>
      </c>
      <c r="G2403" t="s">
        <v>16</v>
      </c>
      <c r="H2403" t="s">
        <v>25</v>
      </c>
      <c r="I2403" t="s">
        <v>18</v>
      </c>
      <c r="J2403" t="s">
        <v>97</v>
      </c>
      <c r="K2403">
        <v>2024</v>
      </c>
      <c r="L2403" t="s">
        <v>60</v>
      </c>
      <c r="M2403" t="s">
        <v>5999</v>
      </c>
      <c r="N2403" t="s">
        <v>5989</v>
      </c>
      <c r="O2403" t="s">
        <v>6000</v>
      </c>
      <c r="P2403" t="s">
        <v>6001</v>
      </c>
      <c r="Q2403" t="s">
        <v>6002</v>
      </c>
      <c r="R2403">
        <v>300</v>
      </c>
      <c r="S2403">
        <v>500</v>
      </c>
      <c r="T2403">
        <v>0.4</v>
      </c>
      <c r="U2403" t="s">
        <v>5940</v>
      </c>
      <c r="V2403">
        <v>3</v>
      </c>
      <c r="W2403" s="1">
        <v>45115</v>
      </c>
      <c r="X2403" t="s">
        <v>5894</v>
      </c>
      <c r="Y2403">
        <v>197</v>
      </c>
      <c r="Z2403">
        <v>100</v>
      </c>
      <c r="AA2403">
        <v>205</v>
      </c>
      <c r="AB2403">
        <v>66</v>
      </c>
      <c r="AC2403">
        <v>10</v>
      </c>
      <c r="AD2403">
        <v>19800</v>
      </c>
      <c r="AE2403" t="s">
        <v>6025</v>
      </c>
      <c r="AF2403" s="1">
        <v>46203</v>
      </c>
      <c r="AG2403" t="s">
        <v>6774</v>
      </c>
      <c r="AH2403" t="s">
        <v>6027</v>
      </c>
      <c r="AI2403" t="s">
        <v>6028</v>
      </c>
      <c r="AJ2403" t="s">
        <v>6925</v>
      </c>
      <c r="AK2403">
        <v>1500</v>
      </c>
      <c r="AL2403">
        <v>105.9</v>
      </c>
      <c r="AM2403">
        <v>1394.1</v>
      </c>
      <c r="AN2403">
        <v>900</v>
      </c>
      <c r="AO2403">
        <v>494.1</v>
      </c>
      <c r="AP2403">
        <v>0.35439999999999999</v>
      </c>
    </row>
    <row r="2404" spans="1:42" hidden="1" x14ac:dyDescent="0.35">
      <c r="A2404" t="s">
        <v>3327</v>
      </c>
      <c r="B2404" s="1">
        <v>45568</v>
      </c>
      <c r="C2404" t="s">
        <v>1908</v>
      </c>
      <c r="D2404" t="s">
        <v>173</v>
      </c>
      <c r="E2404">
        <v>1</v>
      </c>
      <c r="F2404" t="s">
        <v>15</v>
      </c>
      <c r="G2404" t="s">
        <v>96</v>
      </c>
      <c r="H2404" t="s">
        <v>32</v>
      </c>
      <c r="I2404" t="s">
        <v>18</v>
      </c>
      <c r="J2404" t="s">
        <v>55</v>
      </c>
      <c r="K2404">
        <v>2024</v>
      </c>
      <c r="L2404" t="s">
        <v>51</v>
      </c>
      <c r="M2404" t="s">
        <v>5904</v>
      </c>
      <c r="N2404" t="s">
        <v>5889</v>
      </c>
      <c r="O2404" t="s">
        <v>5898</v>
      </c>
      <c r="P2404" t="s">
        <v>5899</v>
      </c>
      <c r="Q2404" t="s">
        <v>5905</v>
      </c>
      <c r="R2404">
        <v>12500</v>
      </c>
      <c r="S2404">
        <v>15500</v>
      </c>
      <c r="T2404">
        <v>0.19350000000000001</v>
      </c>
      <c r="U2404" t="s">
        <v>5901</v>
      </c>
      <c r="V2404">
        <v>12</v>
      </c>
      <c r="W2404" s="1">
        <v>45140</v>
      </c>
      <c r="X2404" t="s">
        <v>5894</v>
      </c>
      <c r="Y2404">
        <v>313</v>
      </c>
      <c r="Z2404">
        <v>58</v>
      </c>
      <c r="AA2404">
        <v>294</v>
      </c>
      <c r="AB2404">
        <v>65</v>
      </c>
      <c r="AC2404">
        <v>10</v>
      </c>
      <c r="AD2404">
        <v>812500</v>
      </c>
      <c r="AE2404" t="s">
        <v>6025</v>
      </c>
      <c r="AF2404" s="1">
        <v>46203</v>
      </c>
      <c r="AG2404" t="s">
        <v>6681</v>
      </c>
      <c r="AH2404" t="s">
        <v>6035</v>
      </c>
      <c r="AI2404" t="s">
        <v>6028</v>
      </c>
      <c r="AJ2404" t="s">
        <v>6925</v>
      </c>
      <c r="AK2404">
        <v>15500</v>
      </c>
      <c r="AL2404">
        <v>1249.3</v>
      </c>
      <c r="AM2404">
        <v>14250.7</v>
      </c>
      <c r="AN2404">
        <v>12500</v>
      </c>
      <c r="AO2404">
        <v>1750.7</v>
      </c>
      <c r="AP2404">
        <v>0.1229</v>
      </c>
    </row>
    <row r="2405" spans="1:42" hidden="1" x14ac:dyDescent="0.35">
      <c r="A2405" t="s">
        <v>3328</v>
      </c>
      <c r="B2405" s="1">
        <v>45413</v>
      </c>
      <c r="C2405" t="s">
        <v>2040</v>
      </c>
      <c r="D2405" t="s">
        <v>108</v>
      </c>
      <c r="E2405">
        <v>1</v>
      </c>
      <c r="F2405" t="s">
        <v>30</v>
      </c>
      <c r="G2405" t="s">
        <v>67</v>
      </c>
      <c r="H2405" t="s">
        <v>17</v>
      </c>
      <c r="I2405" t="s">
        <v>18</v>
      </c>
      <c r="J2405" t="s">
        <v>75</v>
      </c>
      <c r="K2405">
        <v>2024</v>
      </c>
      <c r="L2405" t="s">
        <v>35</v>
      </c>
      <c r="M2405" t="s">
        <v>5977</v>
      </c>
      <c r="N2405" t="s">
        <v>5974</v>
      </c>
      <c r="O2405" t="s">
        <v>5978</v>
      </c>
      <c r="P2405" t="s">
        <v>5979</v>
      </c>
      <c r="Q2405" t="s">
        <v>5980</v>
      </c>
      <c r="R2405">
        <v>3000</v>
      </c>
      <c r="S2405">
        <v>3900</v>
      </c>
      <c r="T2405">
        <v>0.23080000000000001</v>
      </c>
      <c r="U2405" t="s">
        <v>5920</v>
      </c>
      <c r="V2405">
        <v>36</v>
      </c>
      <c r="W2405" s="1">
        <v>44816</v>
      </c>
      <c r="X2405" t="s">
        <v>5894</v>
      </c>
      <c r="Y2405">
        <v>237</v>
      </c>
      <c r="Z2405">
        <v>110</v>
      </c>
      <c r="AA2405">
        <v>240</v>
      </c>
      <c r="AB2405">
        <v>48</v>
      </c>
      <c r="AC2405">
        <v>10</v>
      </c>
      <c r="AD2405">
        <v>144000</v>
      </c>
      <c r="AE2405" t="s">
        <v>6025</v>
      </c>
      <c r="AF2405" s="1">
        <v>46203</v>
      </c>
      <c r="AG2405" t="s">
        <v>6709</v>
      </c>
      <c r="AH2405" t="s">
        <v>6035</v>
      </c>
      <c r="AI2405" t="s">
        <v>6028</v>
      </c>
      <c r="AJ2405" t="s">
        <v>6924</v>
      </c>
      <c r="AK2405">
        <v>3900</v>
      </c>
      <c r="AL2405">
        <v>304.2</v>
      </c>
      <c r="AM2405">
        <v>3595.8</v>
      </c>
      <c r="AN2405">
        <v>3000</v>
      </c>
      <c r="AO2405">
        <v>595.79999999999995</v>
      </c>
      <c r="AP2405">
        <v>0.16569999999999999</v>
      </c>
    </row>
    <row r="2406" spans="1:42" hidden="1" x14ac:dyDescent="0.35">
      <c r="A2406" t="s">
        <v>3329</v>
      </c>
      <c r="B2406" s="1">
        <v>45581</v>
      </c>
      <c r="C2406" t="s">
        <v>301</v>
      </c>
      <c r="D2406" t="s">
        <v>118</v>
      </c>
      <c r="E2406">
        <v>1</v>
      </c>
      <c r="F2406" t="s">
        <v>58</v>
      </c>
      <c r="G2406" t="s">
        <v>79</v>
      </c>
      <c r="H2406" t="s">
        <v>32</v>
      </c>
      <c r="I2406" t="s">
        <v>26</v>
      </c>
      <c r="J2406" t="s">
        <v>55</v>
      </c>
      <c r="K2406">
        <v>2024</v>
      </c>
      <c r="L2406" t="s">
        <v>51</v>
      </c>
      <c r="M2406" t="s">
        <v>5902</v>
      </c>
      <c r="N2406" t="s">
        <v>5889</v>
      </c>
      <c r="O2406" t="s">
        <v>5898</v>
      </c>
      <c r="P2406" t="s">
        <v>5899</v>
      </c>
      <c r="Q2406" t="s">
        <v>5903</v>
      </c>
      <c r="R2406">
        <v>74000</v>
      </c>
      <c r="S2406">
        <v>88000</v>
      </c>
      <c r="T2406">
        <v>0.15909999999999999</v>
      </c>
      <c r="U2406" t="s">
        <v>5901</v>
      </c>
      <c r="V2406">
        <v>12</v>
      </c>
      <c r="W2406" s="1">
        <v>45459</v>
      </c>
      <c r="X2406" t="s">
        <v>5894</v>
      </c>
      <c r="Y2406">
        <v>214</v>
      </c>
      <c r="Z2406">
        <v>97</v>
      </c>
      <c r="AA2406">
        <v>218</v>
      </c>
      <c r="AB2406">
        <v>43</v>
      </c>
      <c r="AC2406">
        <v>10</v>
      </c>
      <c r="AD2406">
        <v>3182000</v>
      </c>
      <c r="AE2406" t="s">
        <v>6025</v>
      </c>
      <c r="AF2406" s="1">
        <v>46203</v>
      </c>
      <c r="AG2406" t="s">
        <v>6190</v>
      </c>
      <c r="AH2406" t="s">
        <v>6027</v>
      </c>
      <c r="AI2406" t="s">
        <v>6028</v>
      </c>
      <c r="AJ2406" t="s">
        <v>6925</v>
      </c>
      <c r="AK2406">
        <v>88000</v>
      </c>
      <c r="AL2406">
        <v>8324.7999999999993</v>
      </c>
      <c r="AM2406">
        <v>79675.199999999997</v>
      </c>
      <c r="AN2406">
        <v>74000</v>
      </c>
      <c r="AO2406">
        <v>5675.2</v>
      </c>
      <c r="AP2406">
        <v>7.1199999999999999E-2</v>
      </c>
    </row>
    <row r="2407" spans="1:42" hidden="1" x14ac:dyDescent="0.35">
      <c r="A2407" t="s">
        <v>3330</v>
      </c>
      <c r="B2407" s="1">
        <v>45339</v>
      </c>
      <c r="C2407" t="s">
        <v>182</v>
      </c>
      <c r="D2407" t="s">
        <v>221</v>
      </c>
      <c r="E2407">
        <v>2</v>
      </c>
      <c r="F2407" t="s">
        <v>24</v>
      </c>
      <c r="G2407" t="s">
        <v>16</v>
      </c>
      <c r="H2407" t="s">
        <v>32</v>
      </c>
      <c r="I2407" t="s">
        <v>26</v>
      </c>
      <c r="J2407" t="s">
        <v>19</v>
      </c>
      <c r="K2407">
        <v>2024</v>
      </c>
      <c r="L2407" t="s">
        <v>20</v>
      </c>
      <c r="M2407" t="s">
        <v>5966</v>
      </c>
      <c r="N2407" t="s">
        <v>5967</v>
      </c>
      <c r="O2407" t="s">
        <v>5968</v>
      </c>
      <c r="P2407" t="s">
        <v>5899</v>
      </c>
      <c r="Q2407" t="s">
        <v>5969</v>
      </c>
      <c r="R2407">
        <v>11500</v>
      </c>
      <c r="S2407">
        <v>14500</v>
      </c>
      <c r="T2407">
        <v>0.2069</v>
      </c>
      <c r="U2407" t="s">
        <v>5901</v>
      </c>
      <c r="V2407">
        <v>12</v>
      </c>
      <c r="W2407" s="1">
        <v>44903</v>
      </c>
      <c r="X2407" t="s">
        <v>5894</v>
      </c>
      <c r="Y2407">
        <v>217</v>
      </c>
      <c r="Z2407">
        <v>53</v>
      </c>
      <c r="AA2407">
        <v>253</v>
      </c>
      <c r="AB2407">
        <v>61</v>
      </c>
      <c r="AC2407">
        <v>10</v>
      </c>
      <c r="AD2407">
        <v>701500</v>
      </c>
      <c r="AE2407" t="s">
        <v>6025</v>
      </c>
      <c r="AF2407" s="1">
        <v>46203</v>
      </c>
      <c r="AG2407" t="s">
        <v>6110</v>
      </c>
      <c r="AH2407" t="s">
        <v>6027</v>
      </c>
      <c r="AI2407" t="s">
        <v>6028</v>
      </c>
      <c r="AJ2407" t="s">
        <v>6924</v>
      </c>
      <c r="AK2407">
        <v>29000</v>
      </c>
      <c r="AL2407">
        <v>1818.3</v>
      </c>
      <c r="AM2407">
        <v>27181.7</v>
      </c>
      <c r="AN2407">
        <v>23000</v>
      </c>
      <c r="AO2407">
        <v>4181.7</v>
      </c>
      <c r="AP2407">
        <v>0.15379999999999999</v>
      </c>
    </row>
    <row r="2408" spans="1:42" hidden="1" x14ac:dyDescent="0.35">
      <c r="A2408" t="s">
        <v>3331</v>
      </c>
      <c r="B2408" s="1">
        <v>45372</v>
      </c>
      <c r="C2408" t="s">
        <v>1952</v>
      </c>
      <c r="D2408" t="s">
        <v>200</v>
      </c>
      <c r="E2408">
        <v>1</v>
      </c>
      <c r="F2408" t="s">
        <v>48</v>
      </c>
      <c r="G2408" t="s">
        <v>16</v>
      </c>
      <c r="H2408" t="s">
        <v>25</v>
      </c>
      <c r="I2408" t="s">
        <v>18</v>
      </c>
      <c r="J2408" t="s">
        <v>39</v>
      </c>
      <c r="K2408">
        <v>2024</v>
      </c>
      <c r="L2408" t="s">
        <v>20</v>
      </c>
      <c r="M2408" t="s">
        <v>5960</v>
      </c>
      <c r="N2408" t="s">
        <v>5949</v>
      </c>
      <c r="O2408" t="s">
        <v>5961</v>
      </c>
      <c r="P2408" t="s">
        <v>5951</v>
      </c>
      <c r="Q2408" t="s">
        <v>5962</v>
      </c>
      <c r="R2408">
        <v>2100</v>
      </c>
      <c r="S2408">
        <v>2800</v>
      </c>
      <c r="T2408">
        <v>0.25</v>
      </c>
      <c r="U2408" t="s">
        <v>5940</v>
      </c>
      <c r="V2408">
        <v>12</v>
      </c>
      <c r="W2408" s="1">
        <v>45378</v>
      </c>
      <c r="X2408" t="s">
        <v>5894</v>
      </c>
      <c r="Y2408">
        <v>198</v>
      </c>
      <c r="Z2408">
        <v>79</v>
      </c>
      <c r="AA2408">
        <v>243</v>
      </c>
      <c r="AB2408">
        <v>87</v>
      </c>
      <c r="AC2408">
        <v>10</v>
      </c>
      <c r="AD2408">
        <v>182700</v>
      </c>
      <c r="AE2408" t="s">
        <v>6025</v>
      </c>
      <c r="AF2408" s="1">
        <v>46203</v>
      </c>
      <c r="AG2408" t="s">
        <v>6690</v>
      </c>
      <c r="AH2408" t="s">
        <v>6027</v>
      </c>
      <c r="AI2408" t="s">
        <v>6028</v>
      </c>
      <c r="AJ2408" t="s">
        <v>6924</v>
      </c>
      <c r="AK2408">
        <v>2800</v>
      </c>
      <c r="AL2408">
        <v>192.92</v>
      </c>
      <c r="AM2408">
        <v>2607.08</v>
      </c>
      <c r="AN2408">
        <v>2100</v>
      </c>
      <c r="AO2408">
        <v>507.08</v>
      </c>
      <c r="AP2408">
        <v>0.19450000000000001</v>
      </c>
    </row>
    <row r="2409" spans="1:42" hidden="1" x14ac:dyDescent="0.35">
      <c r="A2409" t="s">
        <v>3332</v>
      </c>
      <c r="B2409" s="1">
        <v>45429</v>
      </c>
      <c r="C2409" t="s">
        <v>3205</v>
      </c>
      <c r="D2409" t="s">
        <v>78</v>
      </c>
      <c r="E2409">
        <v>2</v>
      </c>
      <c r="F2409" t="s">
        <v>15</v>
      </c>
      <c r="G2409" t="s">
        <v>31</v>
      </c>
      <c r="H2409" t="s">
        <v>25</v>
      </c>
      <c r="I2409" t="s">
        <v>43</v>
      </c>
      <c r="J2409" t="s">
        <v>75</v>
      </c>
      <c r="K2409">
        <v>2024</v>
      </c>
      <c r="L2409" t="s">
        <v>35</v>
      </c>
      <c r="M2409" t="s">
        <v>5992</v>
      </c>
      <c r="N2409" t="s">
        <v>5989</v>
      </c>
      <c r="O2409" t="s">
        <v>5993</v>
      </c>
      <c r="P2409" t="s">
        <v>5899</v>
      </c>
      <c r="Q2409" t="s">
        <v>5994</v>
      </c>
      <c r="R2409">
        <v>850</v>
      </c>
      <c r="S2409">
        <v>1200</v>
      </c>
      <c r="T2409">
        <v>0.29170000000000001</v>
      </c>
      <c r="U2409" t="s">
        <v>5901</v>
      </c>
      <c r="V2409">
        <v>6</v>
      </c>
      <c r="W2409" s="1">
        <v>45066</v>
      </c>
      <c r="X2409" t="s">
        <v>5894</v>
      </c>
      <c r="Y2409">
        <v>275</v>
      </c>
      <c r="Z2409">
        <v>92</v>
      </c>
      <c r="AA2409">
        <v>285</v>
      </c>
      <c r="AB2409">
        <v>78</v>
      </c>
      <c r="AC2409">
        <v>10</v>
      </c>
      <c r="AD2409">
        <v>66300</v>
      </c>
      <c r="AE2409" t="s">
        <v>6025</v>
      </c>
      <c r="AF2409" s="1">
        <v>46203</v>
      </c>
      <c r="AG2409" t="s">
        <v>6866</v>
      </c>
      <c r="AH2409" t="s">
        <v>6035</v>
      </c>
      <c r="AI2409" t="s">
        <v>6028</v>
      </c>
      <c r="AJ2409" t="s">
        <v>6924</v>
      </c>
      <c r="AK2409">
        <v>2400</v>
      </c>
      <c r="AL2409">
        <v>327.84</v>
      </c>
      <c r="AM2409">
        <v>2072.16</v>
      </c>
      <c r="AN2409">
        <v>1700</v>
      </c>
      <c r="AO2409">
        <v>372.16</v>
      </c>
      <c r="AP2409">
        <v>0.17960000000000001</v>
      </c>
    </row>
    <row r="2410" spans="1:42" x14ac:dyDescent="0.35">
      <c r="A2410" t="s">
        <v>3333</v>
      </c>
      <c r="B2410" s="1">
        <v>45400</v>
      </c>
      <c r="C2410" t="s">
        <v>1777</v>
      </c>
      <c r="D2410" t="s">
        <v>54</v>
      </c>
      <c r="E2410">
        <v>5</v>
      </c>
      <c r="F2410" t="s">
        <v>24</v>
      </c>
      <c r="G2410" t="s">
        <v>96</v>
      </c>
      <c r="H2410" t="s">
        <v>25</v>
      </c>
      <c r="I2410" t="s">
        <v>26</v>
      </c>
      <c r="J2410" t="s">
        <v>44</v>
      </c>
      <c r="K2410">
        <v>2024</v>
      </c>
      <c r="L2410" t="s">
        <v>35</v>
      </c>
      <c r="M2410" t="s">
        <v>5888</v>
      </c>
      <c r="N2410" t="s">
        <v>5889</v>
      </c>
      <c r="O2410" t="s">
        <v>5890</v>
      </c>
      <c r="P2410" t="s">
        <v>5891</v>
      </c>
      <c r="Q2410" t="s">
        <v>5892</v>
      </c>
      <c r="R2410">
        <v>52000</v>
      </c>
      <c r="S2410">
        <v>65000</v>
      </c>
      <c r="T2410">
        <v>0.2</v>
      </c>
      <c r="U2410" t="s">
        <v>5893</v>
      </c>
      <c r="V2410">
        <v>12</v>
      </c>
      <c r="W2410" s="1">
        <v>45506</v>
      </c>
      <c r="X2410" t="s">
        <v>5894</v>
      </c>
      <c r="Y2410">
        <v>302</v>
      </c>
      <c r="Z2410">
        <v>109</v>
      </c>
      <c r="AA2410">
        <v>415</v>
      </c>
      <c r="AB2410">
        <v>0</v>
      </c>
      <c r="AC2410">
        <v>10</v>
      </c>
      <c r="AD2410">
        <v>0</v>
      </c>
      <c r="AE2410" t="s">
        <v>6029</v>
      </c>
      <c r="AF2410" s="1">
        <v>46203</v>
      </c>
      <c r="AG2410" t="s">
        <v>6650</v>
      </c>
      <c r="AH2410" t="s">
        <v>6027</v>
      </c>
      <c r="AI2410" t="s">
        <v>6028</v>
      </c>
      <c r="AJ2410" t="s">
        <v>6924</v>
      </c>
      <c r="AK2410">
        <v>325000</v>
      </c>
      <c r="AL2410">
        <v>48717.5</v>
      </c>
      <c r="AM2410">
        <v>276282.5</v>
      </c>
      <c r="AN2410">
        <v>260000</v>
      </c>
      <c r="AO2410">
        <v>16282.5</v>
      </c>
      <c r="AP2410">
        <v>5.8900000000000001E-2</v>
      </c>
    </row>
    <row r="2411" spans="1:42" hidden="1" x14ac:dyDescent="0.35">
      <c r="A2411" t="s">
        <v>3334</v>
      </c>
      <c r="B2411" s="1">
        <v>45505</v>
      </c>
      <c r="C2411" t="s">
        <v>337</v>
      </c>
      <c r="D2411" t="s">
        <v>180</v>
      </c>
      <c r="E2411">
        <v>5</v>
      </c>
      <c r="F2411" t="s">
        <v>58</v>
      </c>
      <c r="G2411" t="s">
        <v>31</v>
      </c>
      <c r="H2411" t="s">
        <v>17</v>
      </c>
      <c r="I2411" t="s">
        <v>43</v>
      </c>
      <c r="J2411" t="s">
        <v>59</v>
      </c>
      <c r="K2411">
        <v>2024</v>
      </c>
      <c r="L2411" t="s">
        <v>60</v>
      </c>
      <c r="M2411" t="s">
        <v>5956</v>
      </c>
      <c r="N2411" t="s">
        <v>5949</v>
      </c>
      <c r="O2411" t="s">
        <v>5957</v>
      </c>
      <c r="P2411" t="s">
        <v>5958</v>
      </c>
      <c r="Q2411" t="s">
        <v>5959</v>
      </c>
      <c r="R2411">
        <v>3100</v>
      </c>
      <c r="S2411">
        <v>4200</v>
      </c>
      <c r="T2411">
        <v>0.26190000000000002</v>
      </c>
      <c r="U2411" t="s">
        <v>5909</v>
      </c>
      <c r="V2411">
        <v>12</v>
      </c>
      <c r="W2411" s="1">
        <v>45029</v>
      </c>
      <c r="X2411" t="s">
        <v>5894</v>
      </c>
      <c r="Y2411">
        <v>165</v>
      </c>
      <c r="Z2411">
        <v>119</v>
      </c>
      <c r="AA2411">
        <v>218</v>
      </c>
      <c r="AB2411">
        <v>22</v>
      </c>
      <c r="AC2411">
        <v>10</v>
      </c>
      <c r="AD2411">
        <v>68200</v>
      </c>
      <c r="AE2411" t="s">
        <v>6025</v>
      </c>
      <c r="AF2411" s="1">
        <v>46203</v>
      </c>
      <c r="AG2411" t="s">
        <v>6217</v>
      </c>
      <c r="AH2411" t="s">
        <v>6035</v>
      </c>
      <c r="AI2411" t="s">
        <v>6028</v>
      </c>
      <c r="AJ2411" t="s">
        <v>6925</v>
      </c>
      <c r="AK2411">
        <v>21000</v>
      </c>
      <c r="AL2411">
        <v>890.4</v>
      </c>
      <c r="AM2411">
        <v>20109.599999999999</v>
      </c>
      <c r="AN2411">
        <v>15500</v>
      </c>
      <c r="AO2411">
        <v>4609.6000000000004</v>
      </c>
      <c r="AP2411">
        <v>0.22919999999999999</v>
      </c>
    </row>
    <row r="2412" spans="1:42" hidden="1" x14ac:dyDescent="0.35">
      <c r="A2412" t="s">
        <v>3335</v>
      </c>
      <c r="B2412" s="1">
        <v>45562</v>
      </c>
      <c r="C2412" t="s">
        <v>417</v>
      </c>
      <c r="D2412" t="s">
        <v>221</v>
      </c>
      <c r="E2412">
        <v>2</v>
      </c>
      <c r="F2412" t="s">
        <v>30</v>
      </c>
      <c r="G2412" t="s">
        <v>31</v>
      </c>
      <c r="H2412" t="s">
        <v>32</v>
      </c>
      <c r="I2412" t="s">
        <v>33</v>
      </c>
      <c r="J2412" t="s">
        <v>109</v>
      </c>
      <c r="K2412">
        <v>2024</v>
      </c>
      <c r="L2412" t="s">
        <v>60</v>
      </c>
      <c r="M2412" t="s">
        <v>5966</v>
      </c>
      <c r="N2412" t="s">
        <v>5967</v>
      </c>
      <c r="O2412" t="s">
        <v>5968</v>
      </c>
      <c r="P2412" t="s">
        <v>5899</v>
      </c>
      <c r="Q2412" t="s">
        <v>5969</v>
      </c>
      <c r="R2412">
        <v>11500</v>
      </c>
      <c r="S2412">
        <v>14500</v>
      </c>
      <c r="T2412">
        <v>0.2069</v>
      </c>
      <c r="U2412" t="s">
        <v>5901</v>
      </c>
      <c r="V2412">
        <v>12</v>
      </c>
      <c r="W2412" s="1">
        <v>44903</v>
      </c>
      <c r="X2412" t="s">
        <v>5894</v>
      </c>
      <c r="Y2412">
        <v>217</v>
      </c>
      <c r="Z2412">
        <v>53</v>
      </c>
      <c r="AA2412">
        <v>253</v>
      </c>
      <c r="AB2412">
        <v>61</v>
      </c>
      <c r="AC2412">
        <v>10</v>
      </c>
      <c r="AD2412">
        <v>701500</v>
      </c>
      <c r="AE2412" t="s">
        <v>6025</v>
      </c>
      <c r="AF2412" s="1">
        <v>46203</v>
      </c>
      <c r="AG2412" t="s">
        <v>6261</v>
      </c>
      <c r="AH2412" t="s">
        <v>6027</v>
      </c>
      <c r="AI2412" t="s">
        <v>6028</v>
      </c>
      <c r="AJ2412" t="s">
        <v>6925</v>
      </c>
      <c r="AK2412">
        <v>29000</v>
      </c>
      <c r="AL2412">
        <v>1052.7</v>
      </c>
      <c r="AM2412">
        <v>27947.3</v>
      </c>
      <c r="AN2412">
        <v>23000</v>
      </c>
      <c r="AO2412">
        <v>4947.3</v>
      </c>
      <c r="AP2412">
        <v>0.17699999999999999</v>
      </c>
    </row>
    <row r="2413" spans="1:42" hidden="1" x14ac:dyDescent="0.35">
      <c r="A2413" t="s">
        <v>3336</v>
      </c>
      <c r="B2413" s="1">
        <v>45366</v>
      </c>
      <c r="C2413" t="s">
        <v>1040</v>
      </c>
      <c r="D2413" t="s">
        <v>82</v>
      </c>
      <c r="E2413">
        <v>1</v>
      </c>
      <c r="F2413" t="s">
        <v>30</v>
      </c>
      <c r="G2413" t="s">
        <v>79</v>
      </c>
      <c r="H2413" t="s">
        <v>17</v>
      </c>
      <c r="I2413" t="s">
        <v>43</v>
      </c>
      <c r="J2413" t="s">
        <v>39</v>
      </c>
      <c r="K2413">
        <v>2024</v>
      </c>
      <c r="L2413" t="s">
        <v>20</v>
      </c>
      <c r="M2413" t="s">
        <v>5895</v>
      </c>
      <c r="N2413" t="s">
        <v>5889</v>
      </c>
      <c r="O2413" t="s">
        <v>5890</v>
      </c>
      <c r="P2413" t="s">
        <v>5891</v>
      </c>
      <c r="Q2413" t="s">
        <v>5896</v>
      </c>
      <c r="R2413">
        <v>78000</v>
      </c>
      <c r="S2413">
        <v>95000</v>
      </c>
      <c r="T2413">
        <v>0.1789</v>
      </c>
      <c r="U2413" t="s">
        <v>5893</v>
      </c>
      <c r="V2413">
        <v>12</v>
      </c>
      <c r="W2413" s="1">
        <v>45187</v>
      </c>
      <c r="X2413" t="s">
        <v>5894</v>
      </c>
      <c r="Y2413">
        <v>351</v>
      </c>
      <c r="Z2413">
        <v>112</v>
      </c>
      <c r="AA2413">
        <v>335</v>
      </c>
      <c r="AB2413">
        <v>32</v>
      </c>
      <c r="AC2413">
        <v>10</v>
      </c>
      <c r="AD2413">
        <v>2496000</v>
      </c>
      <c r="AE2413" t="s">
        <v>6025</v>
      </c>
      <c r="AF2413" s="1">
        <v>46203</v>
      </c>
      <c r="AG2413" t="s">
        <v>6088</v>
      </c>
      <c r="AH2413" t="s">
        <v>6035</v>
      </c>
      <c r="AI2413" t="s">
        <v>6028</v>
      </c>
      <c r="AJ2413" t="s">
        <v>6924</v>
      </c>
      <c r="AK2413">
        <v>95000</v>
      </c>
      <c r="AL2413">
        <v>1016.5</v>
      </c>
      <c r="AM2413">
        <v>93983.5</v>
      </c>
      <c r="AN2413">
        <v>78000</v>
      </c>
      <c r="AO2413">
        <v>15983.5</v>
      </c>
      <c r="AP2413">
        <v>0.1701</v>
      </c>
    </row>
    <row r="2414" spans="1:42" x14ac:dyDescent="0.35">
      <c r="A2414" t="s">
        <v>3337</v>
      </c>
      <c r="B2414" s="1">
        <v>45308</v>
      </c>
      <c r="C2414" t="s">
        <v>674</v>
      </c>
      <c r="D2414" t="s">
        <v>42</v>
      </c>
      <c r="E2414">
        <v>1</v>
      </c>
      <c r="F2414" t="s">
        <v>48</v>
      </c>
      <c r="G2414" t="s">
        <v>96</v>
      </c>
      <c r="H2414" t="s">
        <v>17</v>
      </c>
      <c r="I2414" t="s">
        <v>43</v>
      </c>
      <c r="J2414" t="s">
        <v>112</v>
      </c>
      <c r="K2414">
        <v>2024</v>
      </c>
      <c r="L2414" t="s">
        <v>20</v>
      </c>
      <c r="M2414" t="s">
        <v>5897</v>
      </c>
      <c r="N2414" t="s">
        <v>5889</v>
      </c>
      <c r="O2414" t="s">
        <v>5898</v>
      </c>
      <c r="P2414" t="s">
        <v>5899</v>
      </c>
      <c r="Q2414" t="s">
        <v>5900</v>
      </c>
      <c r="R2414">
        <v>31000</v>
      </c>
      <c r="S2414">
        <v>38000</v>
      </c>
      <c r="T2414">
        <v>0.1842</v>
      </c>
      <c r="U2414" t="s">
        <v>5901</v>
      </c>
      <c r="V2414">
        <v>12</v>
      </c>
      <c r="W2414" s="1">
        <v>45246</v>
      </c>
      <c r="X2414" t="s">
        <v>5894</v>
      </c>
      <c r="Y2414">
        <v>278</v>
      </c>
      <c r="Z2414">
        <v>80</v>
      </c>
      <c r="AA2414">
        <v>346</v>
      </c>
      <c r="AB2414">
        <v>0</v>
      </c>
      <c r="AC2414">
        <v>10</v>
      </c>
      <c r="AD2414">
        <v>0</v>
      </c>
      <c r="AE2414" t="s">
        <v>6029</v>
      </c>
      <c r="AF2414" s="1">
        <v>46203</v>
      </c>
      <c r="AG2414" t="s">
        <v>6394</v>
      </c>
      <c r="AH2414" t="s">
        <v>6027</v>
      </c>
      <c r="AI2414" t="s">
        <v>6028</v>
      </c>
      <c r="AJ2414" t="s">
        <v>6924</v>
      </c>
      <c r="AK2414">
        <v>38000</v>
      </c>
      <c r="AL2414">
        <v>1691</v>
      </c>
      <c r="AM2414">
        <v>36309</v>
      </c>
      <c r="AN2414">
        <v>31000</v>
      </c>
      <c r="AO2414">
        <v>5309</v>
      </c>
      <c r="AP2414">
        <v>0.1462</v>
      </c>
    </row>
    <row r="2415" spans="1:42" hidden="1" x14ac:dyDescent="0.35">
      <c r="A2415" t="s">
        <v>3338</v>
      </c>
      <c r="B2415" s="1">
        <v>45584</v>
      </c>
      <c r="C2415" t="s">
        <v>681</v>
      </c>
      <c r="D2415" t="s">
        <v>87</v>
      </c>
      <c r="E2415">
        <v>1</v>
      </c>
      <c r="F2415" t="s">
        <v>24</v>
      </c>
      <c r="G2415" t="s">
        <v>31</v>
      </c>
      <c r="H2415" t="s">
        <v>17</v>
      </c>
      <c r="I2415" t="s">
        <v>43</v>
      </c>
      <c r="J2415" t="s">
        <v>55</v>
      </c>
      <c r="K2415">
        <v>2024</v>
      </c>
      <c r="L2415" t="s">
        <v>51</v>
      </c>
      <c r="M2415" t="s">
        <v>5924</v>
      </c>
      <c r="N2415" t="s">
        <v>5913</v>
      </c>
      <c r="O2415" t="s">
        <v>5917</v>
      </c>
      <c r="P2415" t="s">
        <v>5925</v>
      </c>
      <c r="Q2415" t="s">
        <v>5926</v>
      </c>
      <c r="R2415">
        <v>46000</v>
      </c>
      <c r="S2415">
        <v>56000</v>
      </c>
      <c r="T2415">
        <v>0.17860000000000001</v>
      </c>
      <c r="U2415" t="s">
        <v>5920</v>
      </c>
      <c r="V2415">
        <v>12</v>
      </c>
      <c r="W2415" s="1">
        <v>44847</v>
      </c>
      <c r="X2415" t="s">
        <v>5894</v>
      </c>
      <c r="Y2415">
        <v>224</v>
      </c>
      <c r="Z2415">
        <v>96</v>
      </c>
      <c r="AA2415">
        <v>304</v>
      </c>
      <c r="AB2415">
        <v>54</v>
      </c>
      <c r="AC2415">
        <v>10</v>
      </c>
      <c r="AD2415">
        <v>2484000</v>
      </c>
      <c r="AE2415" t="s">
        <v>6025</v>
      </c>
      <c r="AF2415" s="1">
        <v>46203</v>
      </c>
      <c r="AG2415" t="s">
        <v>6397</v>
      </c>
      <c r="AH2415" t="s">
        <v>6035</v>
      </c>
      <c r="AI2415" t="s">
        <v>6028</v>
      </c>
      <c r="AJ2415" t="s">
        <v>6925</v>
      </c>
      <c r="AK2415">
        <v>56000</v>
      </c>
      <c r="AL2415">
        <v>6568.8</v>
      </c>
      <c r="AM2415">
        <v>49431.199999999997</v>
      </c>
      <c r="AN2415">
        <v>46000</v>
      </c>
      <c r="AO2415">
        <v>3431.2</v>
      </c>
      <c r="AP2415">
        <v>6.9400000000000003E-2</v>
      </c>
    </row>
    <row r="2416" spans="1:42" hidden="1" x14ac:dyDescent="0.35">
      <c r="A2416" t="s">
        <v>3339</v>
      </c>
      <c r="B2416" s="1">
        <v>45610</v>
      </c>
      <c r="C2416" t="s">
        <v>2350</v>
      </c>
      <c r="D2416" t="s">
        <v>123</v>
      </c>
      <c r="E2416">
        <v>2</v>
      </c>
      <c r="F2416" t="s">
        <v>30</v>
      </c>
      <c r="G2416" t="s">
        <v>16</v>
      </c>
      <c r="H2416" t="s">
        <v>25</v>
      </c>
      <c r="I2416" t="s">
        <v>26</v>
      </c>
      <c r="J2416" t="s">
        <v>50</v>
      </c>
      <c r="K2416">
        <v>2024</v>
      </c>
      <c r="L2416" t="s">
        <v>51</v>
      </c>
      <c r="M2416" t="s">
        <v>5927</v>
      </c>
      <c r="N2416" t="s">
        <v>5913</v>
      </c>
      <c r="O2416" t="s">
        <v>5917</v>
      </c>
      <c r="P2416" t="s">
        <v>5928</v>
      </c>
      <c r="Q2416" t="s">
        <v>5929</v>
      </c>
      <c r="R2416">
        <v>44000</v>
      </c>
      <c r="S2416">
        <v>53000</v>
      </c>
      <c r="T2416">
        <v>0.16980000000000001</v>
      </c>
      <c r="U2416" t="s">
        <v>5920</v>
      </c>
      <c r="V2416">
        <v>12</v>
      </c>
      <c r="W2416" s="1">
        <v>45435</v>
      </c>
      <c r="X2416" t="s">
        <v>5894</v>
      </c>
      <c r="Y2416">
        <v>246</v>
      </c>
      <c r="Z2416">
        <v>92</v>
      </c>
      <c r="AA2416">
        <v>223</v>
      </c>
      <c r="AB2416">
        <v>48</v>
      </c>
      <c r="AC2416">
        <v>10</v>
      </c>
      <c r="AD2416">
        <v>2112000</v>
      </c>
      <c r="AE2416" t="s">
        <v>6025</v>
      </c>
      <c r="AF2416" s="1">
        <v>46203</v>
      </c>
      <c r="AG2416" t="s">
        <v>6786</v>
      </c>
      <c r="AH2416" t="s">
        <v>6035</v>
      </c>
      <c r="AI2416" t="s">
        <v>6028</v>
      </c>
      <c r="AJ2416" t="s">
        <v>6925</v>
      </c>
      <c r="AK2416">
        <v>106000</v>
      </c>
      <c r="AL2416">
        <v>14840</v>
      </c>
      <c r="AM2416">
        <v>91160</v>
      </c>
      <c r="AN2416">
        <v>88000</v>
      </c>
      <c r="AO2416">
        <v>3160</v>
      </c>
      <c r="AP2416">
        <v>3.4700000000000002E-2</v>
      </c>
    </row>
    <row r="2417" spans="1:42" hidden="1" x14ac:dyDescent="0.35">
      <c r="A2417" t="s">
        <v>3340</v>
      </c>
      <c r="B2417" s="1">
        <v>45530</v>
      </c>
      <c r="C2417" t="s">
        <v>1304</v>
      </c>
      <c r="D2417" t="s">
        <v>439</v>
      </c>
      <c r="E2417">
        <v>2</v>
      </c>
      <c r="F2417" t="s">
        <v>58</v>
      </c>
      <c r="G2417" t="s">
        <v>31</v>
      </c>
      <c r="H2417" t="s">
        <v>25</v>
      </c>
      <c r="I2417" t="s">
        <v>43</v>
      </c>
      <c r="J2417" t="s">
        <v>59</v>
      </c>
      <c r="K2417">
        <v>2024</v>
      </c>
      <c r="L2417" t="s">
        <v>60</v>
      </c>
      <c r="M2417" t="s">
        <v>5953</v>
      </c>
      <c r="N2417" t="s">
        <v>5949</v>
      </c>
      <c r="O2417" t="s">
        <v>5954</v>
      </c>
      <c r="P2417" t="s">
        <v>5951</v>
      </c>
      <c r="Q2417" t="s">
        <v>5955</v>
      </c>
      <c r="R2417">
        <v>1400</v>
      </c>
      <c r="S2417">
        <v>1900</v>
      </c>
      <c r="T2417">
        <v>0.26319999999999999</v>
      </c>
      <c r="U2417" t="s">
        <v>5940</v>
      </c>
      <c r="V2417">
        <v>12</v>
      </c>
      <c r="W2417" s="1">
        <v>44681</v>
      </c>
      <c r="X2417" t="s">
        <v>5894</v>
      </c>
      <c r="Y2417">
        <v>129</v>
      </c>
      <c r="Z2417">
        <v>73</v>
      </c>
      <c r="AA2417">
        <v>194</v>
      </c>
      <c r="AB2417">
        <v>7</v>
      </c>
      <c r="AC2417">
        <v>10</v>
      </c>
      <c r="AD2417">
        <v>9800</v>
      </c>
      <c r="AE2417" t="s">
        <v>6025</v>
      </c>
      <c r="AF2417" s="1">
        <v>46203</v>
      </c>
      <c r="AG2417" t="s">
        <v>6310</v>
      </c>
      <c r="AH2417" t="s">
        <v>6027</v>
      </c>
      <c r="AI2417" t="s">
        <v>6028</v>
      </c>
      <c r="AJ2417" t="s">
        <v>6925</v>
      </c>
      <c r="AK2417">
        <v>3800</v>
      </c>
      <c r="AL2417">
        <v>467.02</v>
      </c>
      <c r="AM2417">
        <v>3332.98</v>
      </c>
      <c r="AN2417">
        <v>2800</v>
      </c>
      <c r="AO2417">
        <v>532.98</v>
      </c>
      <c r="AP2417">
        <v>0.15989999999999999</v>
      </c>
    </row>
    <row r="2418" spans="1:42" hidden="1" x14ac:dyDescent="0.35">
      <c r="A2418" t="s">
        <v>3341</v>
      </c>
      <c r="B2418" s="1">
        <v>45610</v>
      </c>
      <c r="C2418" t="s">
        <v>333</v>
      </c>
      <c r="D2418" t="s">
        <v>65</v>
      </c>
      <c r="E2418">
        <v>4</v>
      </c>
      <c r="F2418" t="s">
        <v>128</v>
      </c>
      <c r="G2418" t="s">
        <v>16</v>
      </c>
      <c r="H2418" t="s">
        <v>32</v>
      </c>
      <c r="I2418" t="s">
        <v>18</v>
      </c>
      <c r="J2418" t="s">
        <v>50</v>
      </c>
      <c r="K2418">
        <v>2024</v>
      </c>
      <c r="L2418" t="s">
        <v>51</v>
      </c>
      <c r="M2418" t="s">
        <v>5906</v>
      </c>
      <c r="N2418" t="s">
        <v>5889</v>
      </c>
      <c r="O2418" t="s">
        <v>5898</v>
      </c>
      <c r="P2418" t="s">
        <v>5907</v>
      </c>
      <c r="Q2418" t="s">
        <v>5908</v>
      </c>
      <c r="R2418">
        <v>17500</v>
      </c>
      <c r="S2418">
        <v>22000</v>
      </c>
      <c r="T2418">
        <v>0.20449999999999999</v>
      </c>
      <c r="U2418" t="s">
        <v>5909</v>
      </c>
      <c r="V2418">
        <v>12</v>
      </c>
      <c r="W2418" s="1">
        <v>45337</v>
      </c>
      <c r="X2418" t="s">
        <v>5894</v>
      </c>
      <c r="Y2418">
        <v>373</v>
      </c>
      <c r="Z2418">
        <v>88</v>
      </c>
      <c r="AA2418">
        <v>389</v>
      </c>
      <c r="AB2418">
        <v>78</v>
      </c>
      <c r="AC2418">
        <v>10</v>
      </c>
      <c r="AD2418">
        <v>1365000</v>
      </c>
      <c r="AE2418" t="s">
        <v>6025</v>
      </c>
      <c r="AF2418" s="1">
        <v>46203</v>
      </c>
      <c r="AG2418" t="s">
        <v>6214</v>
      </c>
      <c r="AH2418" t="s">
        <v>6027</v>
      </c>
      <c r="AI2418" t="s">
        <v>6028</v>
      </c>
      <c r="AJ2418" t="s">
        <v>6925</v>
      </c>
      <c r="AK2418">
        <v>88000</v>
      </c>
      <c r="AL2418">
        <v>8087.2</v>
      </c>
      <c r="AM2418">
        <v>79912.800000000003</v>
      </c>
      <c r="AN2418">
        <v>70000</v>
      </c>
      <c r="AO2418">
        <v>9912.7999999999993</v>
      </c>
      <c r="AP2418">
        <v>0.124</v>
      </c>
    </row>
    <row r="2419" spans="1:42" hidden="1" x14ac:dyDescent="0.35">
      <c r="A2419" t="s">
        <v>3342</v>
      </c>
      <c r="B2419" s="1">
        <v>45544</v>
      </c>
      <c r="C2419" t="s">
        <v>452</v>
      </c>
      <c r="D2419" t="s">
        <v>87</v>
      </c>
      <c r="E2419">
        <v>1</v>
      </c>
      <c r="F2419" t="s">
        <v>24</v>
      </c>
      <c r="G2419" t="s">
        <v>31</v>
      </c>
      <c r="H2419" t="s">
        <v>32</v>
      </c>
      <c r="I2419" t="s">
        <v>33</v>
      </c>
      <c r="J2419" t="s">
        <v>109</v>
      </c>
      <c r="K2419">
        <v>2024</v>
      </c>
      <c r="L2419" t="s">
        <v>60</v>
      </c>
      <c r="M2419" t="s">
        <v>5924</v>
      </c>
      <c r="N2419" t="s">
        <v>5913</v>
      </c>
      <c r="O2419" t="s">
        <v>5917</v>
      </c>
      <c r="P2419" t="s">
        <v>5925</v>
      </c>
      <c r="Q2419" t="s">
        <v>5926</v>
      </c>
      <c r="R2419">
        <v>46000</v>
      </c>
      <c r="S2419">
        <v>56000</v>
      </c>
      <c r="T2419">
        <v>0.17860000000000001</v>
      </c>
      <c r="U2419" t="s">
        <v>5920</v>
      </c>
      <c r="V2419">
        <v>12</v>
      </c>
      <c r="W2419" s="1">
        <v>44847</v>
      </c>
      <c r="X2419" t="s">
        <v>5894</v>
      </c>
      <c r="Y2419">
        <v>224</v>
      </c>
      <c r="Z2419">
        <v>96</v>
      </c>
      <c r="AA2419">
        <v>304</v>
      </c>
      <c r="AB2419">
        <v>54</v>
      </c>
      <c r="AC2419">
        <v>10</v>
      </c>
      <c r="AD2419">
        <v>2484000</v>
      </c>
      <c r="AE2419" t="s">
        <v>6025</v>
      </c>
      <c r="AF2419" s="1">
        <v>46203</v>
      </c>
      <c r="AG2419" t="s">
        <v>6283</v>
      </c>
      <c r="AH2419" t="s">
        <v>6035</v>
      </c>
      <c r="AI2419" t="s">
        <v>6028</v>
      </c>
      <c r="AJ2419" t="s">
        <v>6925</v>
      </c>
      <c r="AK2419">
        <v>56000</v>
      </c>
      <c r="AL2419">
        <v>2251.1999999999998</v>
      </c>
      <c r="AM2419">
        <v>53748.800000000003</v>
      </c>
      <c r="AN2419">
        <v>46000</v>
      </c>
      <c r="AO2419">
        <v>7748.8</v>
      </c>
      <c r="AP2419">
        <v>0.14419999999999999</v>
      </c>
    </row>
    <row r="2420" spans="1:42" x14ac:dyDescent="0.35">
      <c r="A2420" t="s">
        <v>3343</v>
      </c>
      <c r="B2420" s="1">
        <v>45388</v>
      </c>
      <c r="C2420" t="s">
        <v>1473</v>
      </c>
      <c r="D2420" t="s">
        <v>54</v>
      </c>
      <c r="E2420">
        <v>2</v>
      </c>
      <c r="F2420" t="s">
        <v>58</v>
      </c>
      <c r="G2420" t="s">
        <v>16</v>
      </c>
      <c r="H2420" t="s">
        <v>25</v>
      </c>
      <c r="I2420" t="s">
        <v>18</v>
      </c>
      <c r="J2420" t="s">
        <v>44</v>
      </c>
      <c r="K2420">
        <v>2024</v>
      </c>
      <c r="L2420" t="s">
        <v>35</v>
      </c>
      <c r="M2420" t="s">
        <v>5888</v>
      </c>
      <c r="N2420" t="s">
        <v>5889</v>
      </c>
      <c r="O2420" t="s">
        <v>5890</v>
      </c>
      <c r="P2420" t="s">
        <v>5891</v>
      </c>
      <c r="Q2420" t="s">
        <v>5892</v>
      </c>
      <c r="R2420">
        <v>52000</v>
      </c>
      <c r="S2420">
        <v>65000</v>
      </c>
      <c r="T2420">
        <v>0.2</v>
      </c>
      <c r="U2420" t="s">
        <v>5893</v>
      </c>
      <c r="V2420">
        <v>12</v>
      </c>
      <c r="W2420" s="1">
        <v>45506</v>
      </c>
      <c r="X2420" t="s">
        <v>5894</v>
      </c>
      <c r="Y2420">
        <v>302</v>
      </c>
      <c r="Z2420">
        <v>109</v>
      </c>
      <c r="AA2420">
        <v>415</v>
      </c>
      <c r="AB2420">
        <v>0</v>
      </c>
      <c r="AC2420">
        <v>10</v>
      </c>
      <c r="AD2420">
        <v>0</v>
      </c>
      <c r="AE2420" t="s">
        <v>6029</v>
      </c>
      <c r="AF2420" s="1">
        <v>46203</v>
      </c>
      <c r="AG2420" t="s">
        <v>6581</v>
      </c>
      <c r="AH2420" t="s">
        <v>6027</v>
      </c>
      <c r="AI2420" t="s">
        <v>6028</v>
      </c>
      <c r="AJ2420" t="s">
        <v>6924</v>
      </c>
      <c r="AK2420">
        <v>130000</v>
      </c>
      <c r="AL2420">
        <v>15483</v>
      </c>
      <c r="AM2420">
        <v>114517</v>
      </c>
      <c r="AN2420">
        <v>104000</v>
      </c>
      <c r="AO2420">
        <v>10517</v>
      </c>
      <c r="AP2420">
        <v>9.1800000000000007E-2</v>
      </c>
    </row>
    <row r="2421" spans="1:42" hidden="1" x14ac:dyDescent="0.35">
      <c r="A2421" t="s">
        <v>3344</v>
      </c>
      <c r="B2421" s="1">
        <v>45650</v>
      </c>
      <c r="C2421" t="s">
        <v>1501</v>
      </c>
      <c r="D2421" t="s">
        <v>29</v>
      </c>
      <c r="E2421">
        <v>1</v>
      </c>
      <c r="F2421" t="s">
        <v>48</v>
      </c>
      <c r="G2421" t="s">
        <v>31</v>
      </c>
      <c r="H2421" t="s">
        <v>17</v>
      </c>
      <c r="I2421" t="s">
        <v>33</v>
      </c>
      <c r="J2421" t="s">
        <v>155</v>
      </c>
      <c r="K2421">
        <v>2024</v>
      </c>
      <c r="L2421" t="s">
        <v>51</v>
      </c>
      <c r="M2421" t="s">
        <v>5985</v>
      </c>
      <c r="N2421" t="s">
        <v>5974</v>
      </c>
      <c r="O2421" t="s">
        <v>5986</v>
      </c>
      <c r="P2421" t="s">
        <v>5979</v>
      </c>
      <c r="Q2421" t="s">
        <v>5987</v>
      </c>
      <c r="R2421">
        <v>500</v>
      </c>
      <c r="S2421">
        <v>750</v>
      </c>
      <c r="T2421">
        <v>0.33329999999999999</v>
      </c>
      <c r="U2421" t="s">
        <v>5920</v>
      </c>
      <c r="V2421">
        <v>24</v>
      </c>
      <c r="W2421" s="1">
        <v>45007</v>
      </c>
      <c r="X2421" t="s">
        <v>5894</v>
      </c>
      <c r="Y2421">
        <v>294</v>
      </c>
      <c r="Z2421">
        <v>81</v>
      </c>
      <c r="AA2421">
        <v>264</v>
      </c>
      <c r="AB2421">
        <v>82</v>
      </c>
      <c r="AC2421">
        <v>10</v>
      </c>
      <c r="AD2421">
        <v>41000</v>
      </c>
      <c r="AE2421" t="s">
        <v>6025</v>
      </c>
      <c r="AF2421" s="1">
        <v>46203</v>
      </c>
      <c r="AG2421" t="s">
        <v>6280</v>
      </c>
      <c r="AH2421" t="s">
        <v>6035</v>
      </c>
      <c r="AI2421" t="s">
        <v>6028</v>
      </c>
      <c r="AJ2421" t="s">
        <v>6925</v>
      </c>
      <c r="AK2421">
        <v>750</v>
      </c>
      <c r="AL2421">
        <v>35.33</v>
      </c>
      <c r="AM2421">
        <v>714.67</v>
      </c>
      <c r="AN2421">
        <v>500</v>
      </c>
      <c r="AO2421">
        <v>214.67</v>
      </c>
      <c r="AP2421">
        <v>0.3004</v>
      </c>
    </row>
    <row r="2422" spans="1:42" hidden="1" x14ac:dyDescent="0.35">
      <c r="A2422" t="s">
        <v>3345</v>
      </c>
      <c r="B2422" s="1">
        <v>45507</v>
      </c>
      <c r="C2422" t="s">
        <v>309</v>
      </c>
      <c r="D2422" t="s">
        <v>377</v>
      </c>
      <c r="E2422">
        <v>1</v>
      </c>
      <c r="F2422" t="s">
        <v>48</v>
      </c>
      <c r="G2422" t="s">
        <v>16</v>
      </c>
      <c r="H2422" t="s">
        <v>25</v>
      </c>
      <c r="I2422" t="s">
        <v>26</v>
      </c>
      <c r="J2422" t="s">
        <v>59</v>
      </c>
      <c r="K2422">
        <v>2024</v>
      </c>
      <c r="L2422" t="s">
        <v>60</v>
      </c>
      <c r="M2422" t="s">
        <v>6007</v>
      </c>
      <c r="N2422" t="s">
        <v>5889</v>
      </c>
      <c r="O2422" t="s">
        <v>6008</v>
      </c>
      <c r="P2422" t="s">
        <v>5899</v>
      </c>
      <c r="Q2422" t="s">
        <v>6009</v>
      </c>
      <c r="R2422">
        <v>12000</v>
      </c>
      <c r="S2422">
        <v>15000</v>
      </c>
      <c r="T2422">
        <v>0.2</v>
      </c>
      <c r="U2422" t="s">
        <v>5901</v>
      </c>
      <c r="V2422">
        <v>12</v>
      </c>
      <c r="W2422" s="1">
        <v>45557</v>
      </c>
      <c r="X2422" t="s">
        <v>5894</v>
      </c>
      <c r="Y2422">
        <v>118</v>
      </c>
      <c r="Z2422">
        <v>87</v>
      </c>
      <c r="AA2422">
        <v>209</v>
      </c>
      <c r="AB2422">
        <v>10</v>
      </c>
      <c r="AC2422">
        <v>10</v>
      </c>
      <c r="AD2422">
        <v>120000</v>
      </c>
      <c r="AE2422" t="s">
        <v>6025</v>
      </c>
      <c r="AF2422" s="1">
        <v>46203</v>
      </c>
      <c r="AG2422" t="s">
        <v>6197</v>
      </c>
      <c r="AH2422" t="s">
        <v>6027</v>
      </c>
      <c r="AI2422" t="s">
        <v>6028</v>
      </c>
      <c r="AJ2422" t="s">
        <v>6925</v>
      </c>
      <c r="AK2422">
        <v>15000</v>
      </c>
      <c r="AL2422">
        <v>1093.5</v>
      </c>
      <c r="AM2422">
        <v>13906.5</v>
      </c>
      <c r="AN2422">
        <v>12000</v>
      </c>
      <c r="AO2422">
        <v>1906.5</v>
      </c>
      <c r="AP2422">
        <v>0.1371</v>
      </c>
    </row>
    <row r="2423" spans="1:42" hidden="1" x14ac:dyDescent="0.35">
      <c r="A2423" t="s">
        <v>3346</v>
      </c>
      <c r="B2423" s="1">
        <v>45348</v>
      </c>
      <c r="C2423" t="s">
        <v>220</v>
      </c>
      <c r="D2423" t="s">
        <v>65</v>
      </c>
      <c r="E2423">
        <v>1</v>
      </c>
      <c r="F2423" t="s">
        <v>128</v>
      </c>
      <c r="G2423" t="s">
        <v>96</v>
      </c>
      <c r="H2423" t="s">
        <v>17</v>
      </c>
      <c r="I2423" t="s">
        <v>43</v>
      </c>
      <c r="J2423" t="s">
        <v>19</v>
      </c>
      <c r="K2423">
        <v>2024</v>
      </c>
      <c r="L2423" t="s">
        <v>20</v>
      </c>
      <c r="M2423" t="s">
        <v>5906</v>
      </c>
      <c r="N2423" t="s">
        <v>5889</v>
      </c>
      <c r="O2423" t="s">
        <v>5898</v>
      </c>
      <c r="P2423" t="s">
        <v>5907</v>
      </c>
      <c r="Q2423" t="s">
        <v>5908</v>
      </c>
      <c r="R2423">
        <v>17500</v>
      </c>
      <c r="S2423">
        <v>22000</v>
      </c>
      <c r="T2423">
        <v>0.20449999999999999</v>
      </c>
      <c r="U2423" t="s">
        <v>5909</v>
      </c>
      <c r="V2423">
        <v>12</v>
      </c>
      <c r="W2423" s="1">
        <v>45337</v>
      </c>
      <c r="X2423" t="s">
        <v>5894</v>
      </c>
      <c r="Y2423">
        <v>373</v>
      </c>
      <c r="Z2423">
        <v>88</v>
      </c>
      <c r="AA2423">
        <v>389</v>
      </c>
      <c r="AB2423">
        <v>78</v>
      </c>
      <c r="AC2423">
        <v>10</v>
      </c>
      <c r="AD2423">
        <v>1365000</v>
      </c>
      <c r="AE2423" t="s">
        <v>6025</v>
      </c>
      <c r="AF2423" s="1">
        <v>46203</v>
      </c>
      <c r="AG2423" t="s">
        <v>6133</v>
      </c>
      <c r="AH2423" t="s">
        <v>6035</v>
      </c>
      <c r="AI2423" t="s">
        <v>6028</v>
      </c>
      <c r="AJ2423" t="s">
        <v>6924</v>
      </c>
      <c r="AK2423">
        <v>22000</v>
      </c>
      <c r="AL2423">
        <v>35.200000000000003</v>
      </c>
      <c r="AM2423">
        <v>21964.799999999999</v>
      </c>
      <c r="AN2423">
        <v>17500</v>
      </c>
      <c r="AO2423">
        <v>4464.8</v>
      </c>
      <c r="AP2423">
        <v>0.20330000000000001</v>
      </c>
    </row>
    <row r="2424" spans="1:42" hidden="1" x14ac:dyDescent="0.35">
      <c r="A2424" t="s">
        <v>3347</v>
      </c>
      <c r="B2424" s="1">
        <v>45650</v>
      </c>
      <c r="C2424" t="s">
        <v>175</v>
      </c>
      <c r="D2424" t="s">
        <v>205</v>
      </c>
      <c r="E2424">
        <v>1</v>
      </c>
      <c r="F2424" t="s">
        <v>24</v>
      </c>
      <c r="G2424" t="s">
        <v>31</v>
      </c>
      <c r="H2424" t="s">
        <v>25</v>
      </c>
      <c r="I2424" t="s">
        <v>26</v>
      </c>
      <c r="J2424" t="s">
        <v>155</v>
      </c>
      <c r="K2424">
        <v>2024</v>
      </c>
      <c r="L2424" t="s">
        <v>51</v>
      </c>
      <c r="M2424" t="s">
        <v>6003</v>
      </c>
      <c r="N2424" t="s">
        <v>5989</v>
      </c>
      <c r="O2424" t="s">
        <v>6004</v>
      </c>
      <c r="P2424" t="s">
        <v>6005</v>
      </c>
      <c r="Q2424" t="s">
        <v>6006</v>
      </c>
      <c r="R2424">
        <v>420</v>
      </c>
      <c r="S2424">
        <v>650</v>
      </c>
      <c r="T2424">
        <v>0.3538</v>
      </c>
      <c r="U2424" t="s">
        <v>5909</v>
      </c>
      <c r="V2424">
        <v>6</v>
      </c>
      <c r="W2424" s="1">
        <v>45071</v>
      </c>
      <c r="X2424" t="s">
        <v>5894</v>
      </c>
      <c r="Y2424">
        <v>160</v>
      </c>
      <c r="Z2424">
        <v>85</v>
      </c>
      <c r="AA2424">
        <v>167</v>
      </c>
      <c r="AB2424">
        <v>56</v>
      </c>
      <c r="AC2424">
        <v>10</v>
      </c>
      <c r="AD2424">
        <v>23520</v>
      </c>
      <c r="AE2424" t="s">
        <v>6025</v>
      </c>
      <c r="AF2424" s="1">
        <v>46203</v>
      </c>
      <c r="AG2424" t="s">
        <v>6107</v>
      </c>
      <c r="AH2424" t="s">
        <v>6035</v>
      </c>
      <c r="AI2424" t="s">
        <v>6028</v>
      </c>
      <c r="AJ2424" t="s">
        <v>6925</v>
      </c>
      <c r="AK2424">
        <v>650</v>
      </c>
      <c r="AL2424">
        <v>56.49</v>
      </c>
      <c r="AM2424">
        <v>593.51</v>
      </c>
      <c r="AN2424">
        <v>420</v>
      </c>
      <c r="AO2424">
        <v>173.51</v>
      </c>
      <c r="AP2424">
        <v>0.2923</v>
      </c>
    </row>
    <row r="2425" spans="1:42" hidden="1" x14ac:dyDescent="0.35">
      <c r="A2425" t="s">
        <v>3348</v>
      </c>
      <c r="B2425" s="1">
        <v>45510</v>
      </c>
      <c r="C2425" t="s">
        <v>527</v>
      </c>
      <c r="D2425" t="s">
        <v>65</v>
      </c>
      <c r="E2425">
        <v>1</v>
      </c>
      <c r="F2425" t="s">
        <v>15</v>
      </c>
      <c r="G2425" t="s">
        <v>16</v>
      </c>
      <c r="H2425" t="s">
        <v>25</v>
      </c>
      <c r="I2425" t="s">
        <v>33</v>
      </c>
      <c r="J2425" t="s">
        <v>59</v>
      </c>
      <c r="K2425">
        <v>2024</v>
      </c>
      <c r="L2425" t="s">
        <v>60</v>
      </c>
      <c r="M2425" t="s">
        <v>5906</v>
      </c>
      <c r="N2425" t="s">
        <v>5889</v>
      </c>
      <c r="O2425" t="s">
        <v>5898</v>
      </c>
      <c r="P2425" t="s">
        <v>5907</v>
      </c>
      <c r="Q2425" t="s">
        <v>5908</v>
      </c>
      <c r="R2425">
        <v>17500</v>
      </c>
      <c r="S2425">
        <v>22000</v>
      </c>
      <c r="T2425">
        <v>0.20449999999999999</v>
      </c>
      <c r="U2425" t="s">
        <v>5909</v>
      </c>
      <c r="V2425">
        <v>12</v>
      </c>
      <c r="W2425" s="1">
        <v>45337</v>
      </c>
      <c r="X2425" t="s">
        <v>5894</v>
      </c>
      <c r="Y2425">
        <v>373</v>
      </c>
      <c r="Z2425">
        <v>88</v>
      </c>
      <c r="AA2425">
        <v>389</v>
      </c>
      <c r="AB2425">
        <v>78</v>
      </c>
      <c r="AC2425">
        <v>10</v>
      </c>
      <c r="AD2425">
        <v>1365000</v>
      </c>
      <c r="AE2425" t="s">
        <v>6025</v>
      </c>
      <c r="AF2425" s="1">
        <v>46203</v>
      </c>
      <c r="AG2425" t="s">
        <v>6323</v>
      </c>
      <c r="AH2425" t="s">
        <v>6027</v>
      </c>
      <c r="AI2425" t="s">
        <v>6028</v>
      </c>
      <c r="AJ2425" t="s">
        <v>6925</v>
      </c>
      <c r="AK2425">
        <v>22000</v>
      </c>
      <c r="AL2425">
        <v>2499.1999999999998</v>
      </c>
      <c r="AM2425">
        <v>19500.8</v>
      </c>
      <c r="AN2425">
        <v>17500</v>
      </c>
      <c r="AO2425">
        <v>2000.8</v>
      </c>
      <c r="AP2425">
        <v>0.1026</v>
      </c>
    </row>
    <row r="2426" spans="1:42" hidden="1" x14ac:dyDescent="0.35">
      <c r="A2426" t="s">
        <v>3349</v>
      </c>
      <c r="B2426" s="1">
        <v>45439</v>
      </c>
      <c r="C2426" t="s">
        <v>3049</v>
      </c>
      <c r="D2426" t="s">
        <v>29</v>
      </c>
      <c r="E2426">
        <v>2</v>
      </c>
      <c r="F2426" t="s">
        <v>24</v>
      </c>
      <c r="G2426" t="s">
        <v>16</v>
      </c>
      <c r="H2426" t="s">
        <v>32</v>
      </c>
      <c r="I2426" t="s">
        <v>43</v>
      </c>
      <c r="J2426" t="s">
        <v>75</v>
      </c>
      <c r="K2426">
        <v>2024</v>
      </c>
      <c r="L2426" t="s">
        <v>35</v>
      </c>
      <c r="M2426" t="s">
        <v>5985</v>
      </c>
      <c r="N2426" t="s">
        <v>5974</v>
      </c>
      <c r="O2426" t="s">
        <v>5986</v>
      </c>
      <c r="P2426" t="s">
        <v>5979</v>
      </c>
      <c r="Q2426" t="s">
        <v>5987</v>
      </c>
      <c r="R2426">
        <v>500</v>
      </c>
      <c r="S2426">
        <v>750</v>
      </c>
      <c r="T2426">
        <v>0.33329999999999999</v>
      </c>
      <c r="U2426" t="s">
        <v>5920</v>
      </c>
      <c r="V2426">
        <v>24</v>
      </c>
      <c r="W2426" s="1">
        <v>45007</v>
      </c>
      <c r="X2426" t="s">
        <v>5894</v>
      </c>
      <c r="Y2426">
        <v>294</v>
      </c>
      <c r="Z2426">
        <v>81</v>
      </c>
      <c r="AA2426">
        <v>264</v>
      </c>
      <c r="AB2426">
        <v>82</v>
      </c>
      <c r="AC2426">
        <v>10</v>
      </c>
      <c r="AD2426">
        <v>41000</v>
      </c>
      <c r="AE2426" t="s">
        <v>6025</v>
      </c>
      <c r="AF2426" s="1">
        <v>46203</v>
      </c>
      <c r="AG2426" t="s">
        <v>6838</v>
      </c>
      <c r="AH2426" t="s">
        <v>6035</v>
      </c>
      <c r="AI2426" t="s">
        <v>6028</v>
      </c>
      <c r="AJ2426" t="s">
        <v>6924</v>
      </c>
      <c r="AK2426">
        <v>1500</v>
      </c>
      <c r="AL2426">
        <v>165.45</v>
      </c>
      <c r="AM2426">
        <v>1334.55</v>
      </c>
      <c r="AN2426">
        <v>1000</v>
      </c>
      <c r="AO2426">
        <v>334.55</v>
      </c>
      <c r="AP2426">
        <v>0.25069999999999998</v>
      </c>
    </row>
    <row r="2427" spans="1:42" hidden="1" x14ac:dyDescent="0.35">
      <c r="A2427" t="s">
        <v>3350</v>
      </c>
      <c r="B2427" s="1">
        <v>45595</v>
      </c>
      <c r="C2427" t="s">
        <v>1722</v>
      </c>
      <c r="D2427" t="s">
        <v>87</v>
      </c>
      <c r="E2427">
        <v>2</v>
      </c>
      <c r="F2427" t="s">
        <v>128</v>
      </c>
      <c r="G2427" t="s">
        <v>31</v>
      </c>
      <c r="H2427" t="s">
        <v>32</v>
      </c>
      <c r="I2427" t="s">
        <v>18</v>
      </c>
      <c r="J2427" t="s">
        <v>55</v>
      </c>
      <c r="K2427">
        <v>2024</v>
      </c>
      <c r="L2427" t="s">
        <v>51</v>
      </c>
      <c r="M2427" t="s">
        <v>5924</v>
      </c>
      <c r="N2427" t="s">
        <v>5913</v>
      </c>
      <c r="O2427" t="s">
        <v>5917</v>
      </c>
      <c r="P2427" t="s">
        <v>5925</v>
      </c>
      <c r="Q2427" t="s">
        <v>5926</v>
      </c>
      <c r="R2427">
        <v>46000</v>
      </c>
      <c r="S2427">
        <v>56000</v>
      </c>
      <c r="T2427">
        <v>0.17860000000000001</v>
      </c>
      <c r="U2427" t="s">
        <v>5920</v>
      </c>
      <c r="V2427">
        <v>12</v>
      </c>
      <c r="W2427" s="1">
        <v>44847</v>
      </c>
      <c r="X2427" t="s">
        <v>5894</v>
      </c>
      <c r="Y2427">
        <v>224</v>
      </c>
      <c r="Z2427">
        <v>96</v>
      </c>
      <c r="AA2427">
        <v>304</v>
      </c>
      <c r="AB2427">
        <v>54</v>
      </c>
      <c r="AC2427">
        <v>10</v>
      </c>
      <c r="AD2427">
        <v>2484000</v>
      </c>
      <c r="AE2427" t="s">
        <v>6025</v>
      </c>
      <c r="AF2427" s="1">
        <v>46203</v>
      </c>
      <c r="AG2427" t="s">
        <v>6632</v>
      </c>
      <c r="AH2427" t="s">
        <v>6027</v>
      </c>
      <c r="AI2427" t="s">
        <v>6028</v>
      </c>
      <c r="AJ2427" t="s">
        <v>6925</v>
      </c>
      <c r="AK2427">
        <v>112000</v>
      </c>
      <c r="AL2427">
        <v>13451.2</v>
      </c>
      <c r="AM2427">
        <v>98548.800000000003</v>
      </c>
      <c r="AN2427">
        <v>92000</v>
      </c>
      <c r="AO2427">
        <v>6548.8</v>
      </c>
      <c r="AP2427">
        <v>6.6500000000000004E-2</v>
      </c>
    </row>
    <row r="2428" spans="1:42" hidden="1" x14ac:dyDescent="0.35">
      <c r="A2428" t="s">
        <v>3351</v>
      </c>
      <c r="B2428" s="1">
        <v>45416</v>
      </c>
      <c r="C2428" t="s">
        <v>407</v>
      </c>
      <c r="D2428" t="s">
        <v>115</v>
      </c>
      <c r="E2428">
        <v>2</v>
      </c>
      <c r="F2428" t="s">
        <v>24</v>
      </c>
      <c r="G2428" t="s">
        <v>16</v>
      </c>
      <c r="H2428" t="s">
        <v>17</v>
      </c>
      <c r="I2428" t="s">
        <v>26</v>
      </c>
      <c r="J2428" t="s">
        <v>75</v>
      </c>
      <c r="K2428">
        <v>2024</v>
      </c>
      <c r="L2428" t="s">
        <v>35</v>
      </c>
      <c r="M2428" t="s">
        <v>5988</v>
      </c>
      <c r="N2428" t="s">
        <v>5989</v>
      </c>
      <c r="O2428" t="s">
        <v>5990</v>
      </c>
      <c r="P2428" t="s">
        <v>5907</v>
      </c>
      <c r="Q2428" t="s">
        <v>5991</v>
      </c>
      <c r="R2428">
        <v>1600</v>
      </c>
      <c r="S2428">
        <v>2200</v>
      </c>
      <c r="T2428">
        <v>0.2727</v>
      </c>
      <c r="U2428" t="s">
        <v>5909</v>
      </c>
      <c r="V2428">
        <v>6</v>
      </c>
      <c r="W2428" s="1">
        <v>45040</v>
      </c>
      <c r="X2428" t="s">
        <v>5894</v>
      </c>
      <c r="Y2428">
        <v>84</v>
      </c>
      <c r="Z2428">
        <v>117</v>
      </c>
      <c r="AA2428">
        <v>174</v>
      </c>
      <c r="AB2428">
        <v>47</v>
      </c>
      <c r="AC2428">
        <v>10</v>
      </c>
      <c r="AD2428">
        <v>75200</v>
      </c>
      <c r="AE2428" t="s">
        <v>6025</v>
      </c>
      <c r="AF2428" s="1">
        <v>46203</v>
      </c>
      <c r="AG2428" t="s">
        <v>6237</v>
      </c>
      <c r="AH2428" t="s">
        <v>6027</v>
      </c>
      <c r="AI2428" t="s">
        <v>6028</v>
      </c>
      <c r="AJ2428" t="s">
        <v>6924</v>
      </c>
      <c r="AK2428">
        <v>4400</v>
      </c>
      <c r="AL2428">
        <v>56.76</v>
      </c>
      <c r="AM2428">
        <v>4343.24</v>
      </c>
      <c r="AN2428">
        <v>3200</v>
      </c>
      <c r="AO2428">
        <v>1143.24</v>
      </c>
      <c r="AP2428">
        <v>0.26319999999999999</v>
      </c>
    </row>
    <row r="2429" spans="1:42" x14ac:dyDescent="0.35">
      <c r="A2429" t="s">
        <v>3352</v>
      </c>
      <c r="B2429" s="1">
        <v>45598</v>
      </c>
      <c r="C2429" t="s">
        <v>726</v>
      </c>
      <c r="D2429" t="s">
        <v>195</v>
      </c>
      <c r="E2429">
        <v>2</v>
      </c>
      <c r="F2429" t="s">
        <v>30</v>
      </c>
      <c r="G2429" t="s">
        <v>31</v>
      </c>
      <c r="H2429" t="s">
        <v>25</v>
      </c>
      <c r="I2429" t="s">
        <v>26</v>
      </c>
      <c r="J2429" t="s">
        <v>50</v>
      </c>
      <c r="K2429">
        <v>2024</v>
      </c>
      <c r="L2429" t="s">
        <v>51</v>
      </c>
      <c r="M2429" t="s">
        <v>5912</v>
      </c>
      <c r="N2429" t="s">
        <v>5913</v>
      </c>
      <c r="O2429" t="s">
        <v>5914</v>
      </c>
      <c r="P2429" t="s">
        <v>5891</v>
      </c>
      <c r="Q2429" t="s">
        <v>5915</v>
      </c>
      <c r="R2429">
        <v>125000</v>
      </c>
      <c r="S2429">
        <v>148000</v>
      </c>
      <c r="T2429">
        <v>0.15540000000000001</v>
      </c>
      <c r="U2429" t="s">
        <v>5893</v>
      </c>
      <c r="V2429">
        <v>12</v>
      </c>
      <c r="W2429" s="1">
        <v>44787</v>
      </c>
      <c r="X2429" t="s">
        <v>5894</v>
      </c>
      <c r="Y2429">
        <v>168</v>
      </c>
      <c r="Z2429">
        <v>62</v>
      </c>
      <c r="AA2429">
        <v>271</v>
      </c>
      <c r="AB2429">
        <v>0</v>
      </c>
      <c r="AC2429">
        <v>10</v>
      </c>
      <c r="AD2429">
        <v>0</v>
      </c>
      <c r="AE2429" t="s">
        <v>6029</v>
      </c>
      <c r="AF2429" s="1">
        <v>46203</v>
      </c>
      <c r="AG2429" t="s">
        <v>6072</v>
      </c>
      <c r="AH2429" t="s">
        <v>6027</v>
      </c>
      <c r="AI2429" t="s">
        <v>6028</v>
      </c>
      <c r="AJ2429" t="s">
        <v>6925</v>
      </c>
      <c r="AK2429">
        <v>296000</v>
      </c>
      <c r="AL2429">
        <v>40285.599999999999</v>
      </c>
      <c r="AM2429">
        <v>255714.4</v>
      </c>
      <c r="AN2429">
        <v>250000</v>
      </c>
      <c r="AO2429">
        <v>5714.4</v>
      </c>
      <c r="AP2429">
        <v>2.23E-2</v>
      </c>
    </row>
    <row r="2430" spans="1:42" hidden="1" x14ac:dyDescent="0.35">
      <c r="A2430" t="s">
        <v>3353</v>
      </c>
      <c r="B2430" s="1">
        <v>45495</v>
      </c>
      <c r="C2430" t="s">
        <v>494</v>
      </c>
      <c r="D2430" t="s">
        <v>87</v>
      </c>
      <c r="E2430">
        <v>4</v>
      </c>
      <c r="F2430" t="s">
        <v>58</v>
      </c>
      <c r="G2430" t="s">
        <v>16</v>
      </c>
      <c r="H2430" t="s">
        <v>25</v>
      </c>
      <c r="I2430" t="s">
        <v>33</v>
      </c>
      <c r="J2430" t="s">
        <v>97</v>
      </c>
      <c r="K2430">
        <v>2024</v>
      </c>
      <c r="L2430" t="s">
        <v>60</v>
      </c>
      <c r="M2430" t="s">
        <v>5924</v>
      </c>
      <c r="N2430" t="s">
        <v>5913</v>
      </c>
      <c r="O2430" t="s">
        <v>5917</v>
      </c>
      <c r="P2430" t="s">
        <v>5925</v>
      </c>
      <c r="Q2430" t="s">
        <v>5926</v>
      </c>
      <c r="R2430">
        <v>46000</v>
      </c>
      <c r="S2430">
        <v>56000</v>
      </c>
      <c r="T2430">
        <v>0.17860000000000001</v>
      </c>
      <c r="U2430" t="s">
        <v>5920</v>
      </c>
      <c r="V2430">
        <v>12</v>
      </c>
      <c r="W2430" s="1">
        <v>44847</v>
      </c>
      <c r="X2430" t="s">
        <v>5894</v>
      </c>
      <c r="Y2430">
        <v>224</v>
      </c>
      <c r="Z2430">
        <v>96</v>
      </c>
      <c r="AA2430">
        <v>304</v>
      </c>
      <c r="AB2430">
        <v>54</v>
      </c>
      <c r="AC2430">
        <v>10</v>
      </c>
      <c r="AD2430">
        <v>2484000</v>
      </c>
      <c r="AE2430" t="s">
        <v>6025</v>
      </c>
      <c r="AF2430" s="1">
        <v>46203</v>
      </c>
      <c r="AG2430" t="s">
        <v>6303</v>
      </c>
      <c r="AH2430" t="s">
        <v>6035</v>
      </c>
      <c r="AI2430" t="s">
        <v>6028</v>
      </c>
      <c r="AJ2430" t="s">
        <v>6925</v>
      </c>
      <c r="AK2430">
        <v>224000</v>
      </c>
      <c r="AL2430">
        <v>3158.4</v>
      </c>
      <c r="AM2430">
        <v>220841.60000000001</v>
      </c>
      <c r="AN2430">
        <v>184000</v>
      </c>
      <c r="AO2430">
        <v>36841.599999999999</v>
      </c>
      <c r="AP2430">
        <v>0.1668</v>
      </c>
    </row>
    <row r="2431" spans="1:42" x14ac:dyDescent="0.35">
      <c r="A2431" t="s">
        <v>3354</v>
      </c>
      <c r="B2431" s="1">
        <v>45323</v>
      </c>
      <c r="C2431" t="s">
        <v>602</v>
      </c>
      <c r="D2431" t="s">
        <v>42</v>
      </c>
      <c r="E2431">
        <v>1</v>
      </c>
      <c r="F2431" t="s">
        <v>15</v>
      </c>
      <c r="G2431" t="s">
        <v>71</v>
      </c>
      <c r="H2431" t="s">
        <v>25</v>
      </c>
      <c r="I2431" t="s">
        <v>43</v>
      </c>
      <c r="J2431" t="s">
        <v>19</v>
      </c>
      <c r="K2431">
        <v>2024</v>
      </c>
      <c r="L2431" t="s">
        <v>20</v>
      </c>
      <c r="M2431" t="s">
        <v>5897</v>
      </c>
      <c r="N2431" t="s">
        <v>5889</v>
      </c>
      <c r="O2431" t="s">
        <v>5898</v>
      </c>
      <c r="P2431" t="s">
        <v>5899</v>
      </c>
      <c r="Q2431" t="s">
        <v>5900</v>
      </c>
      <c r="R2431">
        <v>31000</v>
      </c>
      <c r="S2431">
        <v>38000</v>
      </c>
      <c r="T2431">
        <v>0.1842</v>
      </c>
      <c r="U2431" t="s">
        <v>5901</v>
      </c>
      <c r="V2431">
        <v>12</v>
      </c>
      <c r="W2431" s="1">
        <v>45246</v>
      </c>
      <c r="X2431" t="s">
        <v>5894</v>
      </c>
      <c r="Y2431">
        <v>278</v>
      </c>
      <c r="Z2431">
        <v>80</v>
      </c>
      <c r="AA2431">
        <v>346</v>
      </c>
      <c r="AB2431">
        <v>0</v>
      </c>
      <c r="AC2431">
        <v>10</v>
      </c>
      <c r="AD2431">
        <v>0</v>
      </c>
      <c r="AE2431" t="s">
        <v>6029</v>
      </c>
      <c r="AF2431" s="1">
        <v>46203</v>
      </c>
      <c r="AG2431" t="s">
        <v>6362</v>
      </c>
      <c r="AH2431" t="s">
        <v>6027</v>
      </c>
      <c r="AI2431" t="s">
        <v>6028</v>
      </c>
      <c r="AJ2431" t="s">
        <v>6924</v>
      </c>
      <c r="AK2431">
        <v>38000</v>
      </c>
      <c r="AL2431">
        <v>3237.6</v>
      </c>
      <c r="AM2431">
        <v>34762.400000000001</v>
      </c>
      <c r="AN2431">
        <v>31000</v>
      </c>
      <c r="AO2431">
        <v>3762.4</v>
      </c>
      <c r="AP2431">
        <v>0.1082</v>
      </c>
    </row>
    <row r="2432" spans="1:42" hidden="1" x14ac:dyDescent="0.35">
      <c r="A2432" t="s">
        <v>3355</v>
      </c>
      <c r="B2432" s="1">
        <v>45621</v>
      </c>
      <c r="C2432" t="s">
        <v>2751</v>
      </c>
      <c r="D2432" t="s">
        <v>188</v>
      </c>
      <c r="E2432">
        <v>1</v>
      </c>
      <c r="F2432" t="s">
        <v>24</v>
      </c>
      <c r="G2432" t="s">
        <v>16</v>
      </c>
      <c r="H2432" t="s">
        <v>25</v>
      </c>
      <c r="I2432" t="s">
        <v>43</v>
      </c>
      <c r="J2432" t="s">
        <v>50</v>
      </c>
      <c r="K2432">
        <v>2024</v>
      </c>
      <c r="L2432" t="s">
        <v>51</v>
      </c>
      <c r="M2432" t="s">
        <v>5936</v>
      </c>
      <c r="N2432" t="s">
        <v>5931</v>
      </c>
      <c r="O2432" t="s">
        <v>5937</v>
      </c>
      <c r="P2432" t="s">
        <v>5938</v>
      </c>
      <c r="Q2432" t="s">
        <v>5939</v>
      </c>
      <c r="R2432">
        <v>3400</v>
      </c>
      <c r="S2432">
        <v>4500</v>
      </c>
      <c r="T2432">
        <v>0.24440000000000001</v>
      </c>
      <c r="U2432" t="s">
        <v>5940</v>
      </c>
      <c r="V2432">
        <v>6</v>
      </c>
      <c r="W2432" s="1">
        <v>45061</v>
      </c>
      <c r="X2432" t="s">
        <v>5894</v>
      </c>
      <c r="Y2432">
        <v>200</v>
      </c>
      <c r="Z2432">
        <v>91</v>
      </c>
      <c r="AA2432">
        <v>223</v>
      </c>
      <c r="AB2432">
        <v>18</v>
      </c>
      <c r="AC2432">
        <v>10</v>
      </c>
      <c r="AD2432">
        <v>61200</v>
      </c>
      <c r="AE2432" t="s">
        <v>6025</v>
      </c>
      <c r="AF2432" s="1">
        <v>46203</v>
      </c>
      <c r="AG2432" t="s">
        <v>6773</v>
      </c>
      <c r="AH2432" t="s">
        <v>6035</v>
      </c>
      <c r="AI2432" t="s">
        <v>6028</v>
      </c>
      <c r="AJ2432" t="s">
        <v>6925</v>
      </c>
      <c r="AK2432">
        <v>4500</v>
      </c>
      <c r="AL2432">
        <v>315.45</v>
      </c>
      <c r="AM2432">
        <v>4184.55</v>
      </c>
      <c r="AN2432">
        <v>3400</v>
      </c>
      <c r="AO2432">
        <v>784.55</v>
      </c>
      <c r="AP2432">
        <v>0.1875</v>
      </c>
    </row>
    <row r="2433" spans="1:42" hidden="1" x14ac:dyDescent="0.35">
      <c r="A2433" t="s">
        <v>3356</v>
      </c>
      <c r="B2433" s="1">
        <v>45547</v>
      </c>
      <c r="C2433" t="s">
        <v>589</v>
      </c>
      <c r="D2433" t="s">
        <v>65</v>
      </c>
      <c r="E2433">
        <v>4</v>
      </c>
      <c r="F2433" t="s">
        <v>24</v>
      </c>
      <c r="G2433" t="s">
        <v>31</v>
      </c>
      <c r="H2433" t="s">
        <v>25</v>
      </c>
      <c r="I2433" t="s">
        <v>33</v>
      </c>
      <c r="J2433" t="s">
        <v>109</v>
      </c>
      <c r="K2433">
        <v>2024</v>
      </c>
      <c r="L2433" t="s">
        <v>60</v>
      </c>
      <c r="M2433" t="s">
        <v>5906</v>
      </c>
      <c r="N2433" t="s">
        <v>5889</v>
      </c>
      <c r="O2433" t="s">
        <v>5898</v>
      </c>
      <c r="P2433" t="s">
        <v>5907</v>
      </c>
      <c r="Q2433" t="s">
        <v>5908</v>
      </c>
      <c r="R2433">
        <v>17500</v>
      </c>
      <c r="S2433">
        <v>22000</v>
      </c>
      <c r="T2433">
        <v>0.20449999999999999</v>
      </c>
      <c r="U2433" t="s">
        <v>5909</v>
      </c>
      <c r="V2433">
        <v>12</v>
      </c>
      <c r="W2433" s="1">
        <v>45337</v>
      </c>
      <c r="X2433" t="s">
        <v>5894</v>
      </c>
      <c r="Y2433">
        <v>373</v>
      </c>
      <c r="Z2433">
        <v>88</v>
      </c>
      <c r="AA2433">
        <v>389</v>
      </c>
      <c r="AB2433">
        <v>78</v>
      </c>
      <c r="AC2433">
        <v>10</v>
      </c>
      <c r="AD2433">
        <v>1365000</v>
      </c>
      <c r="AE2433" t="s">
        <v>6025</v>
      </c>
      <c r="AF2433" s="1">
        <v>46203</v>
      </c>
      <c r="AG2433" t="s">
        <v>6354</v>
      </c>
      <c r="AH2433" t="s">
        <v>6035</v>
      </c>
      <c r="AI2433" t="s">
        <v>6028</v>
      </c>
      <c r="AJ2433" t="s">
        <v>6925</v>
      </c>
      <c r="AK2433">
        <v>88000</v>
      </c>
      <c r="AL2433">
        <v>8826.4</v>
      </c>
      <c r="AM2433">
        <v>79173.600000000006</v>
      </c>
      <c r="AN2433">
        <v>70000</v>
      </c>
      <c r="AO2433">
        <v>9173.6</v>
      </c>
      <c r="AP2433">
        <v>0.1159</v>
      </c>
    </row>
    <row r="2434" spans="1:42" hidden="1" x14ac:dyDescent="0.35">
      <c r="A2434" t="s">
        <v>3357</v>
      </c>
      <c r="B2434" s="1">
        <v>45594</v>
      </c>
      <c r="C2434" t="s">
        <v>343</v>
      </c>
      <c r="D2434" t="s">
        <v>208</v>
      </c>
      <c r="E2434">
        <v>1</v>
      </c>
      <c r="F2434" t="s">
        <v>15</v>
      </c>
      <c r="G2434" t="s">
        <v>16</v>
      </c>
      <c r="H2434" t="s">
        <v>25</v>
      </c>
      <c r="I2434" t="s">
        <v>33</v>
      </c>
      <c r="J2434" t="s">
        <v>55</v>
      </c>
      <c r="K2434">
        <v>2024</v>
      </c>
      <c r="L2434" t="s">
        <v>51</v>
      </c>
      <c r="M2434" t="s">
        <v>5910</v>
      </c>
      <c r="N2434" t="s">
        <v>5889</v>
      </c>
      <c r="O2434" t="s">
        <v>5898</v>
      </c>
      <c r="P2434" t="s">
        <v>5907</v>
      </c>
      <c r="Q2434" t="s">
        <v>5911</v>
      </c>
      <c r="R2434">
        <v>10500</v>
      </c>
      <c r="S2434">
        <v>13000</v>
      </c>
      <c r="T2434">
        <v>0.1923</v>
      </c>
      <c r="U2434" t="s">
        <v>5909</v>
      </c>
      <c r="V2434">
        <v>12</v>
      </c>
      <c r="W2434" s="1">
        <v>45395</v>
      </c>
      <c r="X2434" t="s">
        <v>5894</v>
      </c>
      <c r="Y2434">
        <v>256</v>
      </c>
      <c r="Z2434">
        <v>119</v>
      </c>
      <c r="AA2434">
        <v>288</v>
      </c>
      <c r="AB2434">
        <v>32</v>
      </c>
      <c r="AC2434">
        <v>10</v>
      </c>
      <c r="AD2434">
        <v>336000</v>
      </c>
      <c r="AE2434" t="s">
        <v>6025</v>
      </c>
      <c r="AF2434" s="1">
        <v>46203</v>
      </c>
      <c r="AG2434" t="s">
        <v>6221</v>
      </c>
      <c r="AH2434" t="s">
        <v>6035</v>
      </c>
      <c r="AI2434" t="s">
        <v>6028</v>
      </c>
      <c r="AJ2434" t="s">
        <v>6925</v>
      </c>
      <c r="AK2434">
        <v>13000</v>
      </c>
      <c r="AL2434">
        <v>1358.5</v>
      </c>
      <c r="AM2434">
        <v>11641.5</v>
      </c>
      <c r="AN2434">
        <v>10500</v>
      </c>
      <c r="AO2434">
        <v>1141.5</v>
      </c>
      <c r="AP2434">
        <v>9.8100000000000007E-2</v>
      </c>
    </row>
    <row r="2435" spans="1:42" hidden="1" x14ac:dyDescent="0.35">
      <c r="A2435" t="s">
        <v>3358</v>
      </c>
      <c r="B2435" s="1">
        <v>45461</v>
      </c>
      <c r="C2435" t="s">
        <v>1205</v>
      </c>
      <c r="D2435" t="s">
        <v>47</v>
      </c>
      <c r="E2435">
        <v>1</v>
      </c>
      <c r="F2435" t="s">
        <v>15</v>
      </c>
      <c r="G2435" t="s">
        <v>31</v>
      </c>
      <c r="H2435" t="s">
        <v>17</v>
      </c>
      <c r="I2435" t="s">
        <v>18</v>
      </c>
      <c r="J2435" t="s">
        <v>34</v>
      </c>
      <c r="K2435">
        <v>2024</v>
      </c>
      <c r="L2435" t="s">
        <v>35</v>
      </c>
      <c r="M2435" t="s">
        <v>5995</v>
      </c>
      <c r="N2435" t="s">
        <v>5989</v>
      </c>
      <c r="O2435" t="s">
        <v>5996</v>
      </c>
      <c r="P2435" t="s">
        <v>5997</v>
      </c>
      <c r="Q2435" t="s">
        <v>5998</v>
      </c>
      <c r="R2435">
        <v>280</v>
      </c>
      <c r="S2435">
        <v>450</v>
      </c>
      <c r="T2435">
        <v>0.37780000000000002</v>
      </c>
      <c r="U2435" t="s">
        <v>5909</v>
      </c>
      <c r="V2435">
        <v>6</v>
      </c>
      <c r="W2435" s="1">
        <v>45144</v>
      </c>
      <c r="X2435" t="s">
        <v>5894</v>
      </c>
      <c r="Y2435">
        <v>217</v>
      </c>
      <c r="Z2435">
        <v>86</v>
      </c>
      <c r="AA2435">
        <v>212</v>
      </c>
      <c r="AB2435">
        <v>73</v>
      </c>
      <c r="AC2435">
        <v>10</v>
      </c>
      <c r="AD2435">
        <v>20440</v>
      </c>
      <c r="AE2435" t="s">
        <v>6025</v>
      </c>
      <c r="AF2435" s="1">
        <v>46203</v>
      </c>
      <c r="AG2435" t="s">
        <v>6047</v>
      </c>
      <c r="AH2435" t="s">
        <v>6035</v>
      </c>
      <c r="AI2435" t="s">
        <v>6028</v>
      </c>
      <c r="AJ2435" t="s">
        <v>6924</v>
      </c>
      <c r="AK2435">
        <v>450</v>
      </c>
      <c r="AL2435">
        <v>32.090000000000003</v>
      </c>
      <c r="AM2435">
        <v>417.91</v>
      </c>
      <c r="AN2435">
        <v>280</v>
      </c>
      <c r="AO2435">
        <v>137.91</v>
      </c>
      <c r="AP2435">
        <v>0.33</v>
      </c>
    </row>
    <row r="2436" spans="1:42" hidden="1" x14ac:dyDescent="0.35">
      <c r="A2436" t="s">
        <v>3359</v>
      </c>
      <c r="B2436" s="1">
        <v>45414</v>
      </c>
      <c r="C2436" t="s">
        <v>3360</v>
      </c>
      <c r="D2436" t="s">
        <v>105</v>
      </c>
      <c r="E2436">
        <v>3</v>
      </c>
      <c r="F2436" t="s">
        <v>48</v>
      </c>
      <c r="G2436" t="s">
        <v>31</v>
      </c>
      <c r="H2436" t="s">
        <v>17</v>
      </c>
      <c r="I2436" t="s">
        <v>33</v>
      </c>
      <c r="J2436" t="s">
        <v>75</v>
      </c>
      <c r="K2436">
        <v>2024</v>
      </c>
      <c r="L2436" t="s">
        <v>35</v>
      </c>
      <c r="M2436" t="s">
        <v>5916</v>
      </c>
      <c r="N2436" t="s">
        <v>5913</v>
      </c>
      <c r="O2436" t="s">
        <v>5917</v>
      </c>
      <c r="P2436" t="s">
        <v>5918</v>
      </c>
      <c r="Q2436" t="s">
        <v>5919</v>
      </c>
      <c r="R2436">
        <v>63000</v>
      </c>
      <c r="S2436">
        <v>76000</v>
      </c>
      <c r="T2436">
        <v>0.1711</v>
      </c>
      <c r="U2436" t="s">
        <v>5920</v>
      </c>
      <c r="V2436">
        <v>12</v>
      </c>
      <c r="W2436" s="1">
        <v>44617</v>
      </c>
      <c r="X2436" t="s">
        <v>5894</v>
      </c>
      <c r="Y2436">
        <v>252</v>
      </c>
      <c r="Z2436">
        <v>75</v>
      </c>
      <c r="AA2436">
        <v>289</v>
      </c>
      <c r="AB2436">
        <v>48</v>
      </c>
      <c r="AC2436">
        <v>10</v>
      </c>
      <c r="AD2436">
        <v>3024000</v>
      </c>
      <c r="AE2436" t="s">
        <v>6025</v>
      </c>
      <c r="AF2436" s="1">
        <v>46203</v>
      </c>
      <c r="AG2436" t="s">
        <v>6871</v>
      </c>
      <c r="AH2436" t="s">
        <v>6027</v>
      </c>
      <c r="AI2436" t="s">
        <v>6028</v>
      </c>
      <c r="AJ2436" t="s">
        <v>6924</v>
      </c>
      <c r="AK2436">
        <v>228000</v>
      </c>
      <c r="AL2436">
        <v>16621.2</v>
      </c>
      <c r="AM2436">
        <v>211378.8</v>
      </c>
      <c r="AN2436">
        <v>189000</v>
      </c>
      <c r="AO2436">
        <v>22378.799999999999</v>
      </c>
      <c r="AP2436">
        <v>0.10589999999999999</v>
      </c>
    </row>
    <row r="2437" spans="1:42" x14ac:dyDescent="0.35">
      <c r="A2437" t="s">
        <v>3361</v>
      </c>
      <c r="B2437" s="1">
        <v>45645</v>
      </c>
      <c r="C2437" t="s">
        <v>927</v>
      </c>
      <c r="D2437" t="s">
        <v>42</v>
      </c>
      <c r="E2437">
        <v>1</v>
      </c>
      <c r="F2437" t="s">
        <v>24</v>
      </c>
      <c r="G2437" t="s">
        <v>16</v>
      </c>
      <c r="H2437" t="s">
        <v>17</v>
      </c>
      <c r="I2437" t="s">
        <v>43</v>
      </c>
      <c r="J2437" t="s">
        <v>155</v>
      </c>
      <c r="K2437">
        <v>2024</v>
      </c>
      <c r="L2437" t="s">
        <v>51</v>
      </c>
      <c r="M2437" t="s">
        <v>5897</v>
      </c>
      <c r="N2437" t="s">
        <v>5889</v>
      </c>
      <c r="O2437" t="s">
        <v>5898</v>
      </c>
      <c r="P2437" t="s">
        <v>5899</v>
      </c>
      <c r="Q2437" t="s">
        <v>5900</v>
      </c>
      <c r="R2437">
        <v>31000</v>
      </c>
      <c r="S2437">
        <v>38000</v>
      </c>
      <c r="T2437">
        <v>0.1842</v>
      </c>
      <c r="U2437" t="s">
        <v>5901</v>
      </c>
      <c r="V2437">
        <v>12</v>
      </c>
      <c r="W2437" s="1">
        <v>45246</v>
      </c>
      <c r="X2437" t="s">
        <v>5894</v>
      </c>
      <c r="Y2437">
        <v>278</v>
      </c>
      <c r="Z2437">
        <v>80</v>
      </c>
      <c r="AA2437">
        <v>346</v>
      </c>
      <c r="AB2437">
        <v>0</v>
      </c>
      <c r="AC2437">
        <v>10</v>
      </c>
      <c r="AD2437">
        <v>0</v>
      </c>
      <c r="AE2437" t="s">
        <v>6029</v>
      </c>
      <c r="AF2437" s="1">
        <v>46203</v>
      </c>
      <c r="AG2437" t="s">
        <v>6491</v>
      </c>
      <c r="AH2437" t="s">
        <v>6027</v>
      </c>
      <c r="AI2437" t="s">
        <v>6028</v>
      </c>
      <c r="AJ2437" t="s">
        <v>6925</v>
      </c>
      <c r="AK2437">
        <v>38000</v>
      </c>
      <c r="AL2437">
        <v>3275.6</v>
      </c>
      <c r="AM2437">
        <v>34724.400000000001</v>
      </c>
      <c r="AN2437">
        <v>31000</v>
      </c>
      <c r="AO2437">
        <v>3724.4</v>
      </c>
      <c r="AP2437">
        <v>0.10730000000000001</v>
      </c>
    </row>
    <row r="2438" spans="1:42" hidden="1" x14ac:dyDescent="0.35">
      <c r="A2438" t="s">
        <v>3362</v>
      </c>
      <c r="B2438" s="1">
        <v>45518</v>
      </c>
      <c r="C2438" t="s">
        <v>1899</v>
      </c>
      <c r="D2438" t="s">
        <v>82</v>
      </c>
      <c r="E2438">
        <v>3</v>
      </c>
      <c r="F2438" t="s">
        <v>30</v>
      </c>
      <c r="G2438" t="s">
        <v>31</v>
      </c>
      <c r="H2438" t="s">
        <v>25</v>
      </c>
      <c r="I2438" t="s">
        <v>26</v>
      </c>
      <c r="J2438" t="s">
        <v>59</v>
      </c>
      <c r="K2438">
        <v>2024</v>
      </c>
      <c r="L2438" t="s">
        <v>60</v>
      </c>
      <c r="M2438" t="s">
        <v>5895</v>
      </c>
      <c r="N2438" t="s">
        <v>5889</v>
      </c>
      <c r="O2438" t="s">
        <v>5890</v>
      </c>
      <c r="P2438" t="s">
        <v>5891</v>
      </c>
      <c r="Q2438" t="s">
        <v>5896</v>
      </c>
      <c r="R2438">
        <v>78000</v>
      </c>
      <c r="S2438">
        <v>95000</v>
      </c>
      <c r="T2438">
        <v>0.1789</v>
      </c>
      <c r="U2438" t="s">
        <v>5893</v>
      </c>
      <c r="V2438">
        <v>12</v>
      </c>
      <c r="W2438" s="1">
        <v>45187</v>
      </c>
      <c r="X2438" t="s">
        <v>5894</v>
      </c>
      <c r="Y2438">
        <v>351</v>
      </c>
      <c r="Z2438">
        <v>112</v>
      </c>
      <c r="AA2438">
        <v>335</v>
      </c>
      <c r="AB2438">
        <v>32</v>
      </c>
      <c r="AC2438">
        <v>10</v>
      </c>
      <c r="AD2438">
        <v>2496000</v>
      </c>
      <c r="AE2438" t="s">
        <v>6025</v>
      </c>
      <c r="AF2438" s="1">
        <v>46203</v>
      </c>
      <c r="AG2438" t="s">
        <v>6679</v>
      </c>
      <c r="AH2438" t="s">
        <v>6027</v>
      </c>
      <c r="AI2438" t="s">
        <v>6028</v>
      </c>
      <c r="AJ2438" t="s">
        <v>6925</v>
      </c>
      <c r="AK2438">
        <v>285000</v>
      </c>
      <c r="AL2438">
        <v>21175.5</v>
      </c>
      <c r="AM2438">
        <v>263824.5</v>
      </c>
      <c r="AN2438">
        <v>234000</v>
      </c>
      <c r="AO2438">
        <v>29824.5</v>
      </c>
      <c r="AP2438">
        <v>0.113</v>
      </c>
    </row>
    <row r="2439" spans="1:42" hidden="1" x14ac:dyDescent="0.35">
      <c r="A2439" t="s">
        <v>3363</v>
      </c>
      <c r="B2439" s="1">
        <v>45464</v>
      </c>
      <c r="C2439" t="s">
        <v>1246</v>
      </c>
      <c r="D2439" t="s">
        <v>183</v>
      </c>
      <c r="E2439">
        <v>1</v>
      </c>
      <c r="F2439" t="s">
        <v>24</v>
      </c>
      <c r="G2439" t="s">
        <v>31</v>
      </c>
      <c r="H2439" t="s">
        <v>32</v>
      </c>
      <c r="I2439" t="s">
        <v>43</v>
      </c>
      <c r="J2439" t="s">
        <v>34</v>
      </c>
      <c r="K2439">
        <v>2024</v>
      </c>
      <c r="L2439" t="s">
        <v>35</v>
      </c>
      <c r="M2439" t="s">
        <v>6010</v>
      </c>
      <c r="N2439" t="s">
        <v>5949</v>
      </c>
      <c r="O2439" t="s">
        <v>6011</v>
      </c>
      <c r="P2439" t="s">
        <v>6012</v>
      </c>
      <c r="Q2439" t="s">
        <v>6013</v>
      </c>
      <c r="R2439">
        <v>2700</v>
      </c>
      <c r="S2439">
        <v>3500</v>
      </c>
      <c r="T2439">
        <v>0.2286</v>
      </c>
      <c r="U2439" t="s">
        <v>5920</v>
      </c>
      <c r="V2439">
        <v>12</v>
      </c>
      <c r="W2439" s="1">
        <v>45369</v>
      </c>
      <c r="X2439" t="s">
        <v>5894</v>
      </c>
      <c r="Y2439">
        <v>71</v>
      </c>
      <c r="Z2439">
        <v>95</v>
      </c>
      <c r="AA2439">
        <v>147</v>
      </c>
      <c r="AB2439">
        <v>51</v>
      </c>
      <c r="AC2439">
        <v>10</v>
      </c>
      <c r="AD2439">
        <v>137700</v>
      </c>
      <c r="AE2439" t="s">
        <v>6025</v>
      </c>
      <c r="AF2439" s="1">
        <v>46203</v>
      </c>
      <c r="AG2439" t="s">
        <v>6390</v>
      </c>
      <c r="AH2439" t="s">
        <v>6035</v>
      </c>
      <c r="AI2439" t="s">
        <v>6028</v>
      </c>
      <c r="AJ2439" t="s">
        <v>6924</v>
      </c>
      <c r="AK2439">
        <v>3500</v>
      </c>
      <c r="AL2439">
        <v>268.45</v>
      </c>
      <c r="AM2439">
        <v>3231.55</v>
      </c>
      <c r="AN2439">
        <v>2700</v>
      </c>
      <c r="AO2439">
        <v>531.54999999999995</v>
      </c>
      <c r="AP2439">
        <v>0.16450000000000001</v>
      </c>
    </row>
    <row r="2440" spans="1:42" hidden="1" x14ac:dyDescent="0.35">
      <c r="A2440" t="s">
        <v>3364</v>
      </c>
      <c r="B2440" s="1">
        <v>45477</v>
      </c>
      <c r="C2440" t="s">
        <v>1078</v>
      </c>
      <c r="D2440" t="s">
        <v>23</v>
      </c>
      <c r="E2440">
        <v>1</v>
      </c>
      <c r="F2440" t="s">
        <v>128</v>
      </c>
      <c r="G2440" t="s">
        <v>67</v>
      </c>
      <c r="H2440" t="s">
        <v>17</v>
      </c>
      <c r="I2440" t="s">
        <v>26</v>
      </c>
      <c r="J2440" t="s">
        <v>97</v>
      </c>
      <c r="K2440">
        <v>2024</v>
      </c>
      <c r="L2440" t="s">
        <v>60</v>
      </c>
      <c r="M2440" t="s">
        <v>5921</v>
      </c>
      <c r="N2440" t="s">
        <v>5913</v>
      </c>
      <c r="O2440" t="s">
        <v>5917</v>
      </c>
      <c r="P2440" t="s">
        <v>5922</v>
      </c>
      <c r="Q2440" t="s">
        <v>5923</v>
      </c>
      <c r="R2440">
        <v>57000</v>
      </c>
      <c r="S2440">
        <v>69000</v>
      </c>
      <c r="T2440">
        <v>0.1739</v>
      </c>
      <c r="U2440" t="s">
        <v>5920</v>
      </c>
      <c r="V2440">
        <v>12</v>
      </c>
      <c r="W2440" s="1">
        <v>44862</v>
      </c>
      <c r="X2440" t="s">
        <v>5894</v>
      </c>
      <c r="Y2440">
        <v>244</v>
      </c>
      <c r="Z2440">
        <v>55</v>
      </c>
      <c r="AA2440">
        <v>276</v>
      </c>
      <c r="AB2440">
        <v>9</v>
      </c>
      <c r="AC2440">
        <v>10</v>
      </c>
      <c r="AD2440">
        <v>513000</v>
      </c>
      <c r="AE2440" t="s">
        <v>6025</v>
      </c>
      <c r="AF2440" s="1">
        <v>46203</v>
      </c>
      <c r="AG2440" t="s">
        <v>6424</v>
      </c>
      <c r="AH2440" t="s">
        <v>6027</v>
      </c>
      <c r="AI2440" t="s">
        <v>6028</v>
      </c>
      <c r="AJ2440" t="s">
        <v>6925</v>
      </c>
      <c r="AK2440">
        <v>69000</v>
      </c>
      <c r="AL2440">
        <v>9860.1</v>
      </c>
      <c r="AM2440">
        <v>59139.9</v>
      </c>
      <c r="AN2440">
        <v>57000</v>
      </c>
      <c r="AO2440">
        <v>2139.9</v>
      </c>
      <c r="AP2440">
        <v>3.6200000000000003E-2</v>
      </c>
    </row>
    <row r="2441" spans="1:42" hidden="1" x14ac:dyDescent="0.35">
      <c r="A2441" t="s">
        <v>3365</v>
      </c>
      <c r="B2441" s="1">
        <v>45591</v>
      </c>
      <c r="C2441" t="s">
        <v>1706</v>
      </c>
      <c r="D2441" t="s">
        <v>82</v>
      </c>
      <c r="E2441">
        <v>1</v>
      </c>
      <c r="F2441" t="s">
        <v>48</v>
      </c>
      <c r="G2441" t="s">
        <v>16</v>
      </c>
      <c r="H2441" t="s">
        <v>25</v>
      </c>
      <c r="I2441" t="s">
        <v>43</v>
      </c>
      <c r="J2441" t="s">
        <v>55</v>
      </c>
      <c r="K2441">
        <v>2024</v>
      </c>
      <c r="L2441" t="s">
        <v>51</v>
      </c>
      <c r="M2441" t="s">
        <v>5895</v>
      </c>
      <c r="N2441" t="s">
        <v>5889</v>
      </c>
      <c r="O2441" t="s">
        <v>5890</v>
      </c>
      <c r="P2441" t="s">
        <v>5891</v>
      </c>
      <c r="Q2441" t="s">
        <v>5896</v>
      </c>
      <c r="R2441">
        <v>78000</v>
      </c>
      <c r="S2441">
        <v>95000</v>
      </c>
      <c r="T2441">
        <v>0.1789</v>
      </c>
      <c r="U2441" t="s">
        <v>5893</v>
      </c>
      <c r="V2441">
        <v>12</v>
      </c>
      <c r="W2441" s="1">
        <v>45187</v>
      </c>
      <c r="X2441" t="s">
        <v>5894</v>
      </c>
      <c r="Y2441">
        <v>351</v>
      </c>
      <c r="Z2441">
        <v>112</v>
      </c>
      <c r="AA2441">
        <v>335</v>
      </c>
      <c r="AB2441">
        <v>32</v>
      </c>
      <c r="AC2441">
        <v>10</v>
      </c>
      <c r="AD2441">
        <v>2496000</v>
      </c>
      <c r="AE2441" t="s">
        <v>6025</v>
      </c>
      <c r="AF2441" s="1">
        <v>46203</v>
      </c>
      <c r="AG2441" t="s">
        <v>6628</v>
      </c>
      <c r="AH2441" t="s">
        <v>6027</v>
      </c>
      <c r="AI2441" t="s">
        <v>6028</v>
      </c>
      <c r="AJ2441" t="s">
        <v>6925</v>
      </c>
      <c r="AK2441">
        <v>95000</v>
      </c>
      <c r="AL2441">
        <v>446.5</v>
      </c>
      <c r="AM2441">
        <v>94553.5</v>
      </c>
      <c r="AN2441">
        <v>78000</v>
      </c>
      <c r="AO2441">
        <v>16553.5</v>
      </c>
      <c r="AP2441">
        <v>0.17510000000000001</v>
      </c>
    </row>
    <row r="2442" spans="1:42" hidden="1" x14ac:dyDescent="0.35">
      <c r="A2442" t="s">
        <v>3366</v>
      </c>
      <c r="B2442" s="1">
        <v>45572</v>
      </c>
      <c r="C2442" t="s">
        <v>464</v>
      </c>
      <c r="D2442" t="s">
        <v>216</v>
      </c>
      <c r="E2442">
        <v>4</v>
      </c>
      <c r="F2442" t="s">
        <v>128</v>
      </c>
      <c r="G2442" t="s">
        <v>96</v>
      </c>
      <c r="H2442" t="s">
        <v>32</v>
      </c>
      <c r="I2442" t="s">
        <v>43</v>
      </c>
      <c r="J2442" t="s">
        <v>55</v>
      </c>
      <c r="K2442">
        <v>2024</v>
      </c>
      <c r="L2442" t="s">
        <v>51</v>
      </c>
      <c r="M2442" t="s">
        <v>5999</v>
      </c>
      <c r="N2442" t="s">
        <v>5989</v>
      </c>
      <c r="O2442" t="s">
        <v>6000</v>
      </c>
      <c r="P2442" t="s">
        <v>6001</v>
      </c>
      <c r="Q2442" t="s">
        <v>6002</v>
      </c>
      <c r="R2442">
        <v>300</v>
      </c>
      <c r="S2442">
        <v>500</v>
      </c>
      <c r="T2442">
        <v>0.4</v>
      </c>
      <c r="U2442" t="s">
        <v>5940</v>
      </c>
      <c r="V2442">
        <v>3</v>
      </c>
      <c r="W2442" s="1">
        <v>45115</v>
      </c>
      <c r="X2442" t="s">
        <v>5894</v>
      </c>
      <c r="Y2442">
        <v>197</v>
      </c>
      <c r="Z2442">
        <v>100</v>
      </c>
      <c r="AA2442">
        <v>205</v>
      </c>
      <c r="AB2442">
        <v>66</v>
      </c>
      <c r="AC2442">
        <v>10</v>
      </c>
      <c r="AD2442">
        <v>19800</v>
      </c>
      <c r="AE2442" t="s">
        <v>6025</v>
      </c>
      <c r="AF2442" s="1">
        <v>46203</v>
      </c>
      <c r="AG2442" t="s">
        <v>6290</v>
      </c>
      <c r="AH2442" t="s">
        <v>6035</v>
      </c>
      <c r="AI2442" t="s">
        <v>6028</v>
      </c>
      <c r="AJ2442" t="s">
        <v>6925</v>
      </c>
      <c r="AK2442">
        <v>2000</v>
      </c>
      <c r="AL2442">
        <v>59.6</v>
      </c>
      <c r="AM2442">
        <v>1940.4</v>
      </c>
      <c r="AN2442">
        <v>1200</v>
      </c>
      <c r="AO2442">
        <v>740.4</v>
      </c>
      <c r="AP2442">
        <v>0.38159999999999999</v>
      </c>
    </row>
    <row r="2443" spans="1:42" hidden="1" x14ac:dyDescent="0.35">
      <c r="A2443" t="s">
        <v>3367</v>
      </c>
      <c r="B2443" s="1">
        <v>45335</v>
      </c>
      <c r="C2443" t="s">
        <v>3080</v>
      </c>
      <c r="D2443" t="s">
        <v>38</v>
      </c>
      <c r="E2443">
        <v>1</v>
      </c>
      <c r="F2443" t="s">
        <v>128</v>
      </c>
      <c r="G2443" t="s">
        <v>71</v>
      </c>
      <c r="H2443" t="s">
        <v>32</v>
      </c>
      <c r="I2443" t="s">
        <v>43</v>
      </c>
      <c r="J2443" t="s">
        <v>19</v>
      </c>
      <c r="K2443">
        <v>2024</v>
      </c>
      <c r="L2443" t="s">
        <v>20</v>
      </c>
      <c r="M2443" t="s">
        <v>5981</v>
      </c>
      <c r="N2443" t="s">
        <v>5974</v>
      </c>
      <c r="O2443" t="s">
        <v>5982</v>
      </c>
      <c r="P2443" t="s">
        <v>5983</v>
      </c>
      <c r="Q2443" t="s">
        <v>5984</v>
      </c>
      <c r="R2443">
        <v>3700</v>
      </c>
      <c r="S2443">
        <v>4800</v>
      </c>
      <c r="T2443">
        <v>0.22919999999999999</v>
      </c>
      <c r="U2443" t="s">
        <v>5920</v>
      </c>
      <c r="V2443">
        <v>24</v>
      </c>
      <c r="W2443" s="1">
        <v>45552</v>
      </c>
      <c r="X2443" t="s">
        <v>5894</v>
      </c>
      <c r="Y2443">
        <v>158</v>
      </c>
      <c r="Z2443">
        <v>108</v>
      </c>
      <c r="AA2443">
        <v>132</v>
      </c>
      <c r="AB2443">
        <v>61</v>
      </c>
      <c r="AC2443">
        <v>10</v>
      </c>
      <c r="AD2443">
        <v>225700</v>
      </c>
      <c r="AE2443" t="s">
        <v>6025</v>
      </c>
      <c r="AF2443" s="1">
        <v>46203</v>
      </c>
      <c r="AG2443" t="s">
        <v>6850</v>
      </c>
      <c r="AH2443" t="s">
        <v>6035</v>
      </c>
      <c r="AI2443" t="s">
        <v>6028</v>
      </c>
      <c r="AJ2443" t="s">
        <v>6924</v>
      </c>
      <c r="AK2443">
        <v>4800</v>
      </c>
      <c r="AL2443">
        <v>384.96</v>
      </c>
      <c r="AM2443">
        <v>4415.04</v>
      </c>
      <c r="AN2443">
        <v>3700</v>
      </c>
      <c r="AO2443">
        <v>715.04</v>
      </c>
      <c r="AP2443">
        <v>0.16200000000000001</v>
      </c>
    </row>
    <row r="2444" spans="1:42" hidden="1" x14ac:dyDescent="0.35">
      <c r="A2444" t="s">
        <v>3368</v>
      </c>
      <c r="B2444" s="1">
        <v>45571</v>
      </c>
      <c r="C2444" t="s">
        <v>1248</v>
      </c>
      <c r="D2444" t="s">
        <v>29</v>
      </c>
      <c r="E2444">
        <v>2</v>
      </c>
      <c r="F2444" t="s">
        <v>48</v>
      </c>
      <c r="G2444" t="s">
        <v>31</v>
      </c>
      <c r="H2444" t="s">
        <v>17</v>
      </c>
      <c r="I2444" t="s">
        <v>33</v>
      </c>
      <c r="J2444" t="s">
        <v>55</v>
      </c>
      <c r="K2444">
        <v>2024</v>
      </c>
      <c r="L2444" t="s">
        <v>51</v>
      </c>
      <c r="M2444" t="s">
        <v>5985</v>
      </c>
      <c r="N2444" t="s">
        <v>5974</v>
      </c>
      <c r="O2444" t="s">
        <v>5986</v>
      </c>
      <c r="P2444" t="s">
        <v>5979</v>
      </c>
      <c r="Q2444" t="s">
        <v>5987</v>
      </c>
      <c r="R2444">
        <v>500</v>
      </c>
      <c r="S2444">
        <v>750</v>
      </c>
      <c r="T2444">
        <v>0.33329999999999999</v>
      </c>
      <c r="U2444" t="s">
        <v>5920</v>
      </c>
      <c r="V2444">
        <v>24</v>
      </c>
      <c r="W2444" s="1">
        <v>45007</v>
      </c>
      <c r="X2444" t="s">
        <v>5894</v>
      </c>
      <c r="Y2444">
        <v>294</v>
      </c>
      <c r="Z2444">
        <v>81</v>
      </c>
      <c r="AA2444">
        <v>264</v>
      </c>
      <c r="AB2444">
        <v>82</v>
      </c>
      <c r="AC2444">
        <v>10</v>
      </c>
      <c r="AD2444">
        <v>41000</v>
      </c>
      <c r="AE2444" t="s">
        <v>6025</v>
      </c>
      <c r="AF2444" s="1">
        <v>46203</v>
      </c>
      <c r="AG2444" t="s">
        <v>6198</v>
      </c>
      <c r="AH2444" t="s">
        <v>6035</v>
      </c>
      <c r="AI2444" t="s">
        <v>6028</v>
      </c>
      <c r="AJ2444" t="s">
        <v>6925</v>
      </c>
      <c r="AK2444">
        <v>1500</v>
      </c>
      <c r="AL2444">
        <v>221.7</v>
      </c>
      <c r="AM2444">
        <v>1278.3</v>
      </c>
      <c r="AN2444">
        <v>1000</v>
      </c>
      <c r="AO2444">
        <v>278.3</v>
      </c>
      <c r="AP2444">
        <v>0.2177</v>
      </c>
    </row>
    <row r="2445" spans="1:42" hidden="1" x14ac:dyDescent="0.35">
      <c r="A2445" t="s">
        <v>3369</v>
      </c>
      <c r="B2445" s="1">
        <v>45521</v>
      </c>
      <c r="C2445" t="s">
        <v>1071</v>
      </c>
      <c r="D2445" t="s">
        <v>377</v>
      </c>
      <c r="E2445">
        <v>3</v>
      </c>
      <c r="F2445" t="s">
        <v>24</v>
      </c>
      <c r="G2445" t="s">
        <v>96</v>
      </c>
      <c r="H2445" t="s">
        <v>25</v>
      </c>
      <c r="I2445" t="s">
        <v>43</v>
      </c>
      <c r="J2445" t="s">
        <v>59</v>
      </c>
      <c r="K2445">
        <v>2024</v>
      </c>
      <c r="L2445" t="s">
        <v>60</v>
      </c>
      <c r="M2445" t="s">
        <v>6007</v>
      </c>
      <c r="N2445" t="s">
        <v>5889</v>
      </c>
      <c r="O2445" t="s">
        <v>6008</v>
      </c>
      <c r="P2445" t="s">
        <v>5899</v>
      </c>
      <c r="Q2445" t="s">
        <v>6009</v>
      </c>
      <c r="R2445">
        <v>12000</v>
      </c>
      <c r="S2445">
        <v>15000</v>
      </c>
      <c r="T2445">
        <v>0.2</v>
      </c>
      <c r="U2445" t="s">
        <v>5901</v>
      </c>
      <c r="V2445">
        <v>12</v>
      </c>
      <c r="W2445" s="1">
        <v>45557</v>
      </c>
      <c r="X2445" t="s">
        <v>5894</v>
      </c>
      <c r="Y2445">
        <v>118</v>
      </c>
      <c r="Z2445">
        <v>87</v>
      </c>
      <c r="AA2445">
        <v>209</v>
      </c>
      <c r="AB2445">
        <v>10</v>
      </c>
      <c r="AC2445">
        <v>10</v>
      </c>
      <c r="AD2445">
        <v>120000</v>
      </c>
      <c r="AE2445" t="s">
        <v>6025</v>
      </c>
      <c r="AF2445" s="1">
        <v>46203</v>
      </c>
      <c r="AG2445" t="s">
        <v>6534</v>
      </c>
      <c r="AH2445" t="s">
        <v>6035</v>
      </c>
      <c r="AI2445" t="s">
        <v>6028</v>
      </c>
      <c r="AJ2445" t="s">
        <v>6925</v>
      </c>
      <c r="AK2445">
        <v>45000</v>
      </c>
      <c r="AL2445">
        <v>1188</v>
      </c>
      <c r="AM2445">
        <v>43812</v>
      </c>
      <c r="AN2445">
        <v>36000</v>
      </c>
      <c r="AO2445">
        <v>7812</v>
      </c>
      <c r="AP2445">
        <v>0.17829999999999999</v>
      </c>
    </row>
    <row r="2446" spans="1:42" hidden="1" x14ac:dyDescent="0.35">
      <c r="A2446" t="s">
        <v>3370</v>
      </c>
      <c r="B2446" s="1">
        <v>45518</v>
      </c>
      <c r="C2446" t="s">
        <v>1190</v>
      </c>
      <c r="D2446" t="s">
        <v>173</v>
      </c>
      <c r="E2446">
        <v>1</v>
      </c>
      <c r="F2446" t="s">
        <v>15</v>
      </c>
      <c r="G2446" t="s">
        <v>96</v>
      </c>
      <c r="H2446" t="s">
        <v>25</v>
      </c>
      <c r="I2446" t="s">
        <v>33</v>
      </c>
      <c r="J2446" t="s">
        <v>59</v>
      </c>
      <c r="K2446">
        <v>2024</v>
      </c>
      <c r="L2446" t="s">
        <v>60</v>
      </c>
      <c r="M2446" t="s">
        <v>5904</v>
      </c>
      <c r="N2446" t="s">
        <v>5889</v>
      </c>
      <c r="O2446" t="s">
        <v>5898</v>
      </c>
      <c r="P2446" t="s">
        <v>5899</v>
      </c>
      <c r="Q2446" t="s">
        <v>5905</v>
      </c>
      <c r="R2446">
        <v>12500</v>
      </c>
      <c r="S2446">
        <v>15500</v>
      </c>
      <c r="T2446">
        <v>0.19350000000000001</v>
      </c>
      <c r="U2446" t="s">
        <v>5901</v>
      </c>
      <c r="V2446">
        <v>12</v>
      </c>
      <c r="W2446" s="1">
        <v>45140</v>
      </c>
      <c r="X2446" t="s">
        <v>5894</v>
      </c>
      <c r="Y2446">
        <v>313</v>
      </c>
      <c r="Z2446">
        <v>58</v>
      </c>
      <c r="AA2446">
        <v>294</v>
      </c>
      <c r="AB2446">
        <v>65</v>
      </c>
      <c r="AC2446">
        <v>10</v>
      </c>
      <c r="AD2446">
        <v>812500</v>
      </c>
      <c r="AE2446" t="s">
        <v>6025</v>
      </c>
      <c r="AF2446" s="1">
        <v>46203</v>
      </c>
      <c r="AG2446" t="s">
        <v>6213</v>
      </c>
      <c r="AH2446" t="s">
        <v>6035</v>
      </c>
      <c r="AI2446" t="s">
        <v>6028</v>
      </c>
      <c r="AJ2446" t="s">
        <v>6925</v>
      </c>
      <c r="AK2446">
        <v>15500</v>
      </c>
      <c r="AL2446">
        <v>1269.45</v>
      </c>
      <c r="AM2446">
        <v>14230.55</v>
      </c>
      <c r="AN2446">
        <v>12500</v>
      </c>
      <c r="AO2446">
        <v>1730.55</v>
      </c>
      <c r="AP2446">
        <v>0.1216</v>
      </c>
    </row>
    <row r="2447" spans="1:42" hidden="1" x14ac:dyDescent="0.35">
      <c r="A2447" t="s">
        <v>3371</v>
      </c>
      <c r="B2447" s="1">
        <v>45598</v>
      </c>
      <c r="C2447" t="s">
        <v>2004</v>
      </c>
      <c r="D2447" t="s">
        <v>377</v>
      </c>
      <c r="E2447">
        <v>1</v>
      </c>
      <c r="F2447" t="s">
        <v>24</v>
      </c>
      <c r="G2447" t="s">
        <v>31</v>
      </c>
      <c r="H2447" t="s">
        <v>25</v>
      </c>
      <c r="I2447" t="s">
        <v>43</v>
      </c>
      <c r="J2447" t="s">
        <v>50</v>
      </c>
      <c r="K2447">
        <v>2024</v>
      </c>
      <c r="L2447" t="s">
        <v>51</v>
      </c>
      <c r="M2447" t="s">
        <v>6007</v>
      </c>
      <c r="N2447" t="s">
        <v>5889</v>
      </c>
      <c r="O2447" t="s">
        <v>6008</v>
      </c>
      <c r="P2447" t="s">
        <v>5899</v>
      </c>
      <c r="Q2447" t="s">
        <v>6009</v>
      </c>
      <c r="R2447">
        <v>12000</v>
      </c>
      <c r="S2447">
        <v>15000</v>
      </c>
      <c r="T2447">
        <v>0.2</v>
      </c>
      <c r="U2447" t="s">
        <v>5901</v>
      </c>
      <c r="V2447">
        <v>12</v>
      </c>
      <c r="W2447" s="1">
        <v>45557</v>
      </c>
      <c r="X2447" t="s">
        <v>5894</v>
      </c>
      <c r="Y2447">
        <v>118</v>
      </c>
      <c r="Z2447">
        <v>87</v>
      </c>
      <c r="AA2447">
        <v>209</v>
      </c>
      <c r="AB2447">
        <v>10</v>
      </c>
      <c r="AC2447">
        <v>10</v>
      </c>
      <c r="AD2447">
        <v>120000</v>
      </c>
      <c r="AE2447" t="s">
        <v>6025</v>
      </c>
      <c r="AF2447" s="1">
        <v>46203</v>
      </c>
      <c r="AG2447" t="s">
        <v>6705</v>
      </c>
      <c r="AH2447" t="s">
        <v>6035</v>
      </c>
      <c r="AI2447" t="s">
        <v>6028</v>
      </c>
      <c r="AJ2447" t="s">
        <v>6925</v>
      </c>
      <c r="AK2447">
        <v>15000</v>
      </c>
      <c r="AL2447">
        <v>981</v>
      </c>
      <c r="AM2447">
        <v>14019</v>
      </c>
      <c r="AN2447">
        <v>12000</v>
      </c>
      <c r="AO2447">
        <v>2019</v>
      </c>
      <c r="AP2447">
        <v>0.14399999999999999</v>
      </c>
    </row>
    <row r="2448" spans="1:42" x14ac:dyDescent="0.35">
      <c r="A2448" t="s">
        <v>3372</v>
      </c>
      <c r="B2448" s="1">
        <v>45493</v>
      </c>
      <c r="C2448" t="s">
        <v>2833</v>
      </c>
      <c r="D2448" t="s">
        <v>195</v>
      </c>
      <c r="E2448">
        <v>1</v>
      </c>
      <c r="F2448" t="s">
        <v>15</v>
      </c>
      <c r="G2448" t="s">
        <v>67</v>
      </c>
      <c r="H2448" t="s">
        <v>32</v>
      </c>
      <c r="I2448" t="s">
        <v>33</v>
      </c>
      <c r="J2448" t="s">
        <v>97</v>
      </c>
      <c r="K2448">
        <v>2024</v>
      </c>
      <c r="L2448" t="s">
        <v>60</v>
      </c>
      <c r="M2448" t="s">
        <v>5912</v>
      </c>
      <c r="N2448" t="s">
        <v>5913</v>
      </c>
      <c r="O2448" t="s">
        <v>5914</v>
      </c>
      <c r="P2448" t="s">
        <v>5891</v>
      </c>
      <c r="Q2448" t="s">
        <v>5915</v>
      </c>
      <c r="R2448">
        <v>125000</v>
      </c>
      <c r="S2448">
        <v>148000</v>
      </c>
      <c r="T2448">
        <v>0.15540000000000001</v>
      </c>
      <c r="U2448" t="s">
        <v>5893</v>
      </c>
      <c r="V2448">
        <v>12</v>
      </c>
      <c r="W2448" s="1">
        <v>44787</v>
      </c>
      <c r="X2448" t="s">
        <v>5894</v>
      </c>
      <c r="Y2448">
        <v>168</v>
      </c>
      <c r="Z2448">
        <v>62</v>
      </c>
      <c r="AA2448">
        <v>271</v>
      </c>
      <c r="AB2448">
        <v>0</v>
      </c>
      <c r="AC2448">
        <v>10</v>
      </c>
      <c r="AD2448">
        <v>0</v>
      </c>
      <c r="AE2448" t="s">
        <v>6029</v>
      </c>
      <c r="AF2448" s="1">
        <v>46203</v>
      </c>
      <c r="AG2448" t="s">
        <v>6851</v>
      </c>
      <c r="AH2448" t="s">
        <v>6027</v>
      </c>
      <c r="AI2448" t="s">
        <v>6028</v>
      </c>
      <c r="AJ2448" t="s">
        <v>6925</v>
      </c>
      <c r="AK2448">
        <v>148000</v>
      </c>
      <c r="AL2448">
        <v>15599.2</v>
      </c>
      <c r="AM2448">
        <v>132400.79999999999</v>
      </c>
      <c r="AN2448">
        <v>125000</v>
      </c>
      <c r="AO2448">
        <v>7400.8</v>
      </c>
      <c r="AP2448">
        <v>5.5899999999999998E-2</v>
      </c>
    </row>
    <row r="2449" spans="1:42" hidden="1" x14ac:dyDescent="0.35">
      <c r="A2449" t="s">
        <v>3373</v>
      </c>
      <c r="B2449" s="1">
        <v>45627</v>
      </c>
      <c r="C2449" t="s">
        <v>2979</v>
      </c>
      <c r="D2449" t="s">
        <v>87</v>
      </c>
      <c r="E2449">
        <v>2</v>
      </c>
      <c r="F2449" t="s">
        <v>48</v>
      </c>
      <c r="G2449" t="s">
        <v>31</v>
      </c>
      <c r="H2449" t="s">
        <v>25</v>
      </c>
      <c r="I2449" t="s">
        <v>43</v>
      </c>
      <c r="J2449" t="s">
        <v>155</v>
      </c>
      <c r="K2449">
        <v>2024</v>
      </c>
      <c r="L2449" t="s">
        <v>51</v>
      </c>
      <c r="M2449" t="s">
        <v>5924</v>
      </c>
      <c r="N2449" t="s">
        <v>5913</v>
      </c>
      <c r="O2449" t="s">
        <v>5917</v>
      </c>
      <c r="P2449" t="s">
        <v>5925</v>
      </c>
      <c r="Q2449" t="s">
        <v>5926</v>
      </c>
      <c r="R2449">
        <v>46000</v>
      </c>
      <c r="S2449">
        <v>56000</v>
      </c>
      <c r="T2449">
        <v>0.17860000000000001</v>
      </c>
      <c r="U2449" t="s">
        <v>5920</v>
      </c>
      <c r="V2449">
        <v>12</v>
      </c>
      <c r="W2449" s="1">
        <v>44847</v>
      </c>
      <c r="X2449" t="s">
        <v>5894</v>
      </c>
      <c r="Y2449">
        <v>224</v>
      </c>
      <c r="Z2449">
        <v>96</v>
      </c>
      <c r="AA2449">
        <v>304</v>
      </c>
      <c r="AB2449">
        <v>54</v>
      </c>
      <c r="AC2449">
        <v>10</v>
      </c>
      <c r="AD2449">
        <v>2484000</v>
      </c>
      <c r="AE2449" t="s">
        <v>6025</v>
      </c>
      <c r="AF2449" s="1">
        <v>46203</v>
      </c>
      <c r="AG2449" t="s">
        <v>6839</v>
      </c>
      <c r="AH2449" t="s">
        <v>6027</v>
      </c>
      <c r="AI2449" t="s">
        <v>6028</v>
      </c>
      <c r="AJ2449" t="s">
        <v>6925</v>
      </c>
      <c r="AK2449">
        <v>112000</v>
      </c>
      <c r="AL2449">
        <v>8288</v>
      </c>
      <c r="AM2449">
        <v>103712</v>
      </c>
      <c r="AN2449">
        <v>92000</v>
      </c>
      <c r="AO2449">
        <v>11712</v>
      </c>
      <c r="AP2449">
        <v>0.1129</v>
      </c>
    </row>
    <row r="2450" spans="1:42" x14ac:dyDescent="0.35">
      <c r="A2450" t="s">
        <v>3374</v>
      </c>
      <c r="B2450" s="1">
        <v>45360</v>
      </c>
      <c r="C2450" t="s">
        <v>2725</v>
      </c>
      <c r="D2450" t="s">
        <v>54</v>
      </c>
      <c r="E2450">
        <v>1</v>
      </c>
      <c r="F2450" t="s">
        <v>24</v>
      </c>
      <c r="G2450" t="s">
        <v>16</v>
      </c>
      <c r="H2450" t="s">
        <v>17</v>
      </c>
      <c r="I2450" t="s">
        <v>43</v>
      </c>
      <c r="J2450" t="s">
        <v>39</v>
      </c>
      <c r="K2450">
        <v>2024</v>
      </c>
      <c r="L2450" t="s">
        <v>20</v>
      </c>
      <c r="M2450" t="s">
        <v>5888</v>
      </c>
      <c r="N2450" t="s">
        <v>5889</v>
      </c>
      <c r="O2450" t="s">
        <v>5890</v>
      </c>
      <c r="P2450" t="s">
        <v>5891</v>
      </c>
      <c r="Q2450" t="s">
        <v>5892</v>
      </c>
      <c r="R2450">
        <v>52000</v>
      </c>
      <c r="S2450">
        <v>65000</v>
      </c>
      <c r="T2450">
        <v>0.2</v>
      </c>
      <c r="U2450" t="s">
        <v>5893</v>
      </c>
      <c r="V2450">
        <v>12</v>
      </c>
      <c r="W2450" s="1">
        <v>45506</v>
      </c>
      <c r="X2450" t="s">
        <v>5894</v>
      </c>
      <c r="Y2450">
        <v>302</v>
      </c>
      <c r="Z2450">
        <v>109</v>
      </c>
      <c r="AA2450">
        <v>415</v>
      </c>
      <c r="AB2450">
        <v>0</v>
      </c>
      <c r="AC2450">
        <v>10</v>
      </c>
      <c r="AD2450">
        <v>0</v>
      </c>
      <c r="AE2450" t="s">
        <v>6029</v>
      </c>
      <c r="AF2450" s="1">
        <v>46203</v>
      </c>
      <c r="AG2450" t="s">
        <v>6807</v>
      </c>
      <c r="AH2450" t="s">
        <v>6027</v>
      </c>
      <c r="AI2450" t="s">
        <v>6028</v>
      </c>
      <c r="AJ2450" t="s">
        <v>6924</v>
      </c>
      <c r="AK2450">
        <v>65000</v>
      </c>
      <c r="AL2450">
        <v>3289</v>
      </c>
      <c r="AM2450">
        <v>61711</v>
      </c>
      <c r="AN2450">
        <v>52000</v>
      </c>
      <c r="AO2450">
        <v>9711</v>
      </c>
      <c r="AP2450">
        <v>0.15740000000000001</v>
      </c>
    </row>
    <row r="2451" spans="1:42" hidden="1" x14ac:dyDescent="0.35">
      <c r="A2451" t="s">
        <v>3375</v>
      </c>
      <c r="B2451" s="1">
        <v>45379</v>
      </c>
      <c r="C2451" t="s">
        <v>136</v>
      </c>
      <c r="D2451" t="s">
        <v>65</v>
      </c>
      <c r="E2451">
        <v>4</v>
      </c>
      <c r="F2451" t="s">
        <v>128</v>
      </c>
      <c r="G2451" t="s">
        <v>79</v>
      </c>
      <c r="H2451" t="s">
        <v>25</v>
      </c>
      <c r="I2451" t="s">
        <v>18</v>
      </c>
      <c r="J2451" t="s">
        <v>39</v>
      </c>
      <c r="K2451">
        <v>2024</v>
      </c>
      <c r="L2451" t="s">
        <v>20</v>
      </c>
      <c r="M2451" t="s">
        <v>5906</v>
      </c>
      <c r="N2451" t="s">
        <v>5889</v>
      </c>
      <c r="O2451" t="s">
        <v>5898</v>
      </c>
      <c r="P2451" t="s">
        <v>5907</v>
      </c>
      <c r="Q2451" t="s">
        <v>5908</v>
      </c>
      <c r="R2451">
        <v>17500</v>
      </c>
      <c r="S2451">
        <v>22000</v>
      </c>
      <c r="T2451">
        <v>0.20449999999999999</v>
      </c>
      <c r="U2451" t="s">
        <v>5909</v>
      </c>
      <c r="V2451">
        <v>12</v>
      </c>
      <c r="W2451" s="1">
        <v>45337</v>
      </c>
      <c r="X2451" t="s">
        <v>5894</v>
      </c>
      <c r="Y2451">
        <v>373</v>
      </c>
      <c r="Z2451">
        <v>88</v>
      </c>
      <c r="AA2451">
        <v>389</v>
      </c>
      <c r="AB2451">
        <v>78</v>
      </c>
      <c r="AC2451">
        <v>10</v>
      </c>
      <c r="AD2451">
        <v>1365000</v>
      </c>
      <c r="AE2451" t="s">
        <v>6025</v>
      </c>
      <c r="AF2451" s="1">
        <v>46203</v>
      </c>
      <c r="AG2451" t="s">
        <v>6063</v>
      </c>
      <c r="AH2451" t="s">
        <v>6027</v>
      </c>
      <c r="AI2451" t="s">
        <v>6028</v>
      </c>
      <c r="AJ2451" t="s">
        <v>6924</v>
      </c>
      <c r="AK2451">
        <v>88000</v>
      </c>
      <c r="AL2451">
        <v>3511.2</v>
      </c>
      <c r="AM2451">
        <v>84488.8</v>
      </c>
      <c r="AN2451">
        <v>70000</v>
      </c>
      <c r="AO2451">
        <v>14488.8</v>
      </c>
      <c r="AP2451">
        <v>0.17150000000000001</v>
      </c>
    </row>
    <row r="2452" spans="1:42" hidden="1" x14ac:dyDescent="0.35">
      <c r="A2452" t="s">
        <v>3376</v>
      </c>
      <c r="B2452" s="1">
        <v>45491</v>
      </c>
      <c r="C2452" t="s">
        <v>190</v>
      </c>
      <c r="D2452" t="s">
        <v>95</v>
      </c>
      <c r="E2452">
        <v>2</v>
      </c>
      <c r="F2452" t="s">
        <v>15</v>
      </c>
      <c r="G2452" t="s">
        <v>96</v>
      </c>
      <c r="H2452" t="s">
        <v>32</v>
      </c>
      <c r="I2452" t="s">
        <v>43</v>
      </c>
      <c r="J2452" t="s">
        <v>97</v>
      </c>
      <c r="K2452">
        <v>2024</v>
      </c>
      <c r="L2452" t="s">
        <v>60</v>
      </c>
      <c r="M2452" t="s">
        <v>5948</v>
      </c>
      <c r="N2452" t="s">
        <v>5949</v>
      </c>
      <c r="O2452" t="s">
        <v>5950</v>
      </c>
      <c r="P2452" t="s">
        <v>5951</v>
      </c>
      <c r="Q2452" t="s">
        <v>5952</v>
      </c>
      <c r="R2452">
        <v>2900</v>
      </c>
      <c r="S2452">
        <v>3800</v>
      </c>
      <c r="T2452">
        <v>0.23680000000000001</v>
      </c>
      <c r="U2452" t="s">
        <v>5940</v>
      </c>
      <c r="V2452">
        <v>12</v>
      </c>
      <c r="W2452" s="1">
        <v>45359</v>
      </c>
      <c r="X2452" t="s">
        <v>5894</v>
      </c>
      <c r="Y2452">
        <v>220</v>
      </c>
      <c r="Z2452">
        <v>49</v>
      </c>
      <c r="AA2452">
        <v>227</v>
      </c>
      <c r="AB2452">
        <v>23</v>
      </c>
      <c r="AC2452">
        <v>10</v>
      </c>
      <c r="AD2452">
        <v>66700</v>
      </c>
      <c r="AE2452" t="s">
        <v>6025</v>
      </c>
      <c r="AF2452" s="1">
        <v>46203</v>
      </c>
      <c r="AG2452" t="s">
        <v>6114</v>
      </c>
      <c r="AH2452" t="s">
        <v>6027</v>
      </c>
      <c r="AI2452" t="s">
        <v>6028</v>
      </c>
      <c r="AJ2452" t="s">
        <v>6925</v>
      </c>
      <c r="AK2452">
        <v>7600</v>
      </c>
      <c r="AL2452">
        <v>120.08</v>
      </c>
      <c r="AM2452">
        <v>7479.92</v>
      </c>
      <c r="AN2452">
        <v>5800</v>
      </c>
      <c r="AO2452">
        <v>1679.92</v>
      </c>
      <c r="AP2452">
        <v>0.22459999999999999</v>
      </c>
    </row>
    <row r="2453" spans="1:42" hidden="1" x14ac:dyDescent="0.35">
      <c r="A2453" t="s">
        <v>3377</v>
      </c>
      <c r="B2453" s="1">
        <v>45448</v>
      </c>
      <c r="C2453" t="s">
        <v>2611</v>
      </c>
      <c r="D2453" t="s">
        <v>123</v>
      </c>
      <c r="E2453">
        <v>1</v>
      </c>
      <c r="F2453" t="s">
        <v>128</v>
      </c>
      <c r="G2453" t="s">
        <v>31</v>
      </c>
      <c r="H2453" t="s">
        <v>17</v>
      </c>
      <c r="I2453" t="s">
        <v>33</v>
      </c>
      <c r="J2453" t="s">
        <v>34</v>
      </c>
      <c r="K2453">
        <v>2024</v>
      </c>
      <c r="L2453" t="s">
        <v>35</v>
      </c>
      <c r="M2453" t="s">
        <v>5927</v>
      </c>
      <c r="N2453" t="s">
        <v>5913</v>
      </c>
      <c r="O2453" t="s">
        <v>5917</v>
      </c>
      <c r="P2453" t="s">
        <v>5928</v>
      </c>
      <c r="Q2453" t="s">
        <v>5929</v>
      </c>
      <c r="R2453">
        <v>44000</v>
      </c>
      <c r="S2453">
        <v>53000</v>
      </c>
      <c r="T2453">
        <v>0.16980000000000001</v>
      </c>
      <c r="U2453" t="s">
        <v>5920</v>
      </c>
      <c r="V2453">
        <v>12</v>
      </c>
      <c r="W2453" s="1">
        <v>45435</v>
      </c>
      <c r="X2453" t="s">
        <v>5894</v>
      </c>
      <c r="Y2453">
        <v>246</v>
      </c>
      <c r="Z2453">
        <v>92</v>
      </c>
      <c r="AA2453">
        <v>223</v>
      </c>
      <c r="AB2453">
        <v>48</v>
      </c>
      <c r="AC2453">
        <v>10</v>
      </c>
      <c r="AD2453">
        <v>2112000</v>
      </c>
      <c r="AE2453" t="s">
        <v>6025</v>
      </c>
      <c r="AF2453" s="1">
        <v>46203</v>
      </c>
      <c r="AG2453" t="s">
        <v>6828</v>
      </c>
      <c r="AH2453" t="s">
        <v>6035</v>
      </c>
      <c r="AI2453" t="s">
        <v>6028</v>
      </c>
      <c r="AJ2453" t="s">
        <v>6924</v>
      </c>
      <c r="AK2453">
        <v>53000</v>
      </c>
      <c r="AL2453">
        <v>4149.8999999999996</v>
      </c>
      <c r="AM2453">
        <v>48850.1</v>
      </c>
      <c r="AN2453">
        <v>44000</v>
      </c>
      <c r="AO2453">
        <v>4850.1000000000004</v>
      </c>
      <c r="AP2453">
        <v>9.9299999999999999E-2</v>
      </c>
    </row>
    <row r="2454" spans="1:42" hidden="1" x14ac:dyDescent="0.35">
      <c r="A2454" t="s">
        <v>3378</v>
      </c>
      <c r="B2454" s="1">
        <v>45299</v>
      </c>
      <c r="C2454" t="s">
        <v>2229</v>
      </c>
      <c r="D2454" t="s">
        <v>78</v>
      </c>
      <c r="E2454">
        <v>3</v>
      </c>
      <c r="F2454" t="s">
        <v>48</v>
      </c>
      <c r="G2454" t="s">
        <v>79</v>
      </c>
      <c r="H2454" t="s">
        <v>17</v>
      </c>
      <c r="I2454" t="s">
        <v>26</v>
      </c>
      <c r="J2454" t="s">
        <v>112</v>
      </c>
      <c r="K2454">
        <v>2024</v>
      </c>
      <c r="L2454" t="s">
        <v>20</v>
      </c>
      <c r="M2454" t="s">
        <v>5992</v>
      </c>
      <c r="N2454" t="s">
        <v>5989</v>
      </c>
      <c r="O2454" t="s">
        <v>5993</v>
      </c>
      <c r="P2454" t="s">
        <v>5899</v>
      </c>
      <c r="Q2454" t="s">
        <v>5994</v>
      </c>
      <c r="R2454">
        <v>850</v>
      </c>
      <c r="S2454">
        <v>1200</v>
      </c>
      <c r="T2454">
        <v>0.29170000000000001</v>
      </c>
      <c r="U2454" t="s">
        <v>5901</v>
      </c>
      <c r="V2454">
        <v>6</v>
      </c>
      <c r="W2454" s="1">
        <v>45066</v>
      </c>
      <c r="X2454" t="s">
        <v>5894</v>
      </c>
      <c r="Y2454">
        <v>275</v>
      </c>
      <c r="Z2454">
        <v>92</v>
      </c>
      <c r="AA2454">
        <v>285</v>
      </c>
      <c r="AB2454">
        <v>78</v>
      </c>
      <c r="AC2454">
        <v>10</v>
      </c>
      <c r="AD2454">
        <v>66300</v>
      </c>
      <c r="AE2454" t="s">
        <v>6025</v>
      </c>
      <c r="AF2454" s="1">
        <v>46203</v>
      </c>
      <c r="AG2454" t="s">
        <v>6760</v>
      </c>
      <c r="AH2454" t="s">
        <v>6027</v>
      </c>
      <c r="AI2454" t="s">
        <v>6028</v>
      </c>
      <c r="AJ2454" t="s">
        <v>6924</v>
      </c>
      <c r="AK2454">
        <v>3600</v>
      </c>
      <c r="AL2454">
        <v>353.52</v>
      </c>
      <c r="AM2454">
        <v>3246.48</v>
      </c>
      <c r="AN2454">
        <v>2550</v>
      </c>
      <c r="AO2454">
        <v>696.48</v>
      </c>
      <c r="AP2454">
        <v>0.2145</v>
      </c>
    </row>
    <row r="2455" spans="1:42" hidden="1" x14ac:dyDescent="0.35">
      <c r="A2455" t="s">
        <v>3379</v>
      </c>
      <c r="B2455" s="1">
        <v>45609</v>
      </c>
      <c r="C2455" t="s">
        <v>2127</v>
      </c>
      <c r="D2455" t="s">
        <v>188</v>
      </c>
      <c r="E2455">
        <v>1</v>
      </c>
      <c r="F2455" t="s">
        <v>24</v>
      </c>
      <c r="G2455" t="s">
        <v>31</v>
      </c>
      <c r="H2455" t="s">
        <v>32</v>
      </c>
      <c r="I2455" t="s">
        <v>43</v>
      </c>
      <c r="J2455" t="s">
        <v>50</v>
      </c>
      <c r="K2455">
        <v>2024</v>
      </c>
      <c r="L2455" t="s">
        <v>51</v>
      </c>
      <c r="M2455" t="s">
        <v>5936</v>
      </c>
      <c r="N2455" t="s">
        <v>5931</v>
      </c>
      <c r="O2455" t="s">
        <v>5937</v>
      </c>
      <c r="P2455" t="s">
        <v>5938</v>
      </c>
      <c r="Q2455" t="s">
        <v>5939</v>
      </c>
      <c r="R2455">
        <v>3400</v>
      </c>
      <c r="S2455">
        <v>4500</v>
      </c>
      <c r="T2455">
        <v>0.24440000000000001</v>
      </c>
      <c r="U2455" t="s">
        <v>5940</v>
      </c>
      <c r="V2455">
        <v>6</v>
      </c>
      <c r="W2455" s="1">
        <v>45061</v>
      </c>
      <c r="X2455" t="s">
        <v>5894</v>
      </c>
      <c r="Y2455">
        <v>200</v>
      </c>
      <c r="Z2455">
        <v>91</v>
      </c>
      <c r="AA2455">
        <v>223</v>
      </c>
      <c r="AB2455">
        <v>18</v>
      </c>
      <c r="AC2455">
        <v>10</v>
      </c>
      <c r="AD2455">
        <v>61200</v>
      </c>
      <c r="AE2455" t="s">
        <v>6025</v>
      </c>
      <c r="AF2455" s="1">
        <v>46203</v>
      </c>
      <c r="AG2455" t="s">
        <v>6733</v>
      </c>
      <c r="AH2455" t="s">
        <v>6027</v>
      </c>
      <c r="AI2455" t="s">
        <v>6028</v>
      </c>
      <c r="AJ2455" t="s">
        <v>6925</v>
      </c>
      <c r="AK2455">
        <v>4500</v>
      </c>
      <c r="AL2455">
        <v>152.55000000000001</v>
      </c>
      <c r="AM2455">
        <v>4347.45</v>
      </c>
      <c r="AN2455">
        <v>3400</v>
      </c>
      <c r="AO2455">
        <v>947.45</v>
      </c>
      <c r="AP2455">
        <v>0.21790000000000001</v>
      </c>
    </row>
    <row r="2456" spans="1:42" hidden="1" x14ac:dyDescent="0.35">
      <c r="A2456" t="s">
        <v>3380</v>
      </c>
      <c r="B2456" s="1">
        <v>45529</v>
      </c>
      <c r="C2456" t="s">
        <v>3381</v>
      </c>
      <c r="D2456" t="s">
        <v>208</v>
      </c>
      <c r="E2456">
        <v>3</v>
      </c>
      <c r="F2456" t="s">
        <v>48</v>
      </c>
      <c r="G2456" t="s">
        <v>31</v>
      </c>
      <c r="H2456" t="s">
        <v>17</v>
      </c>
      <c r="I2456" t="s">
        <v>43</v>
      </c>
      <c r="J2456" t="s">
        <v>59</v>
      </c>
      <c r="K2456">
        <v>2024</v>
      </c>
      <c r="L2456" t="s">
        <v>60</v>
      </c>
      <c r="M2456" t="s">
        <v>5910</v>
      </c>
      <c r="N2456" t="s">
        <v>5889</v>
      </c>
      <c r="O2456" t="s">
        <v>5898</v>
      </c>
      <c r="P2456" t="s">
        <v>5907</v>
      </c>
      <c r="Q2456" t="s">
        <v>5911</v>
      </c>
      <c r="R2456">
        <v>10500</v>
      </c>
      <c r="S2456">
        <v>13000</v>
      </c>
      <c r="T2456">
        <v>0.1923</v>
      </c>
      <c r="U2456" t="s">
        <v>5909</v>
      </c>
      <c r="V2456">
        <v>12</v>
      </c>
      <c r="W2456" s="1">
        <v>45395</v>
      </c>
      <c r="X2456" t="s">
        <v>5894</v>
      </c>
      <c r="Y2456">
        <v>256</v>
      </c>
      <c r="Z2456">
        <v>119</v>
      </c>
      <c r="AA2456">
        <v>288</v>
      </c>
      <c r="AB2456">
        <v>32</v>
      </c>
      <c r="AC2456">
        <v>10</v>
      </c>
      <c r="AD2456">
        <v>336000</v>
      </c>
      <c r="AE2456" t="s">
        <v>6025</v>
      </c>
      <c r="AF2456" s="1">
        <v>46203</v>
      </c>
      <c r="AG2456" t="s">
        <v>6872</v>
      </c>
      <c r="AH2456" t="s">
        <v>6027</v>
      </c>
      <c r="AI2456" t="s">
        <v>6028</v>
      </c>
      <c r="AJ2456" t="s">
        <v>6925</v>
      </c>
      <c r="AK2456">
        <v>39000</v>
      </c>
      <c r="AL2456">
        <v>5678.4</v>
      </c>
      <c r="AM2456">
        <v>33321.599999999999</v>
      </c>
      <c r="AN2456">
        <v>31500</v>
      </c>
      <c r="AO2456">
        <v>1821.6</v>
      </c>
      <c r="AP2456">
        <v>5.4699999999999999E-2</v>
      </c>
    </row>
    <row r="2457" spans="1:42" hidden="1" x14ac:dyDescent="0.35">
      <c r="A2457" t="s">
        <v>3382</v>
      </c>
      <c r="B2457" s="1">
        <v>45313</v>
      </c>
      <c r="C2457" t="s">
        <v>1022</v>
      </c>
      <c r="D2457" t="s">
        <v>105</v>
      </c>
      <c r="E2457">
        <v>1</v>
      </c>
      <c r="F2457" t="s">
        <v>48</v>
      </c>
      <c r="G2457" t="s">
        <v>96</v>
      </c>
      <c r="H2457" t="s">
        <v>49</v>
      </c>
      <c r="I2457" t="s">
        <v>33</v>
      </c>
      <c r="J2457" t="s">
        <v>112</v>
      </c>
      <c r="K2457">
        <v>2024</v>
      </c>
      <c r="L2457" t="s">
        <v>20</v>
      </c>
      <c r="M2457" t="s">
        <v>5916</v>
      </c>
      <c r="N2457" t="s">
        <v>5913</v>
      </c>
      <c r="O2457" t="s">
        <v>5917</v>
      </c>
      <c r="P2457" t="s">
        <v>5918</v>
      </c>
      <c r="Q2457" t="s">
        <v>5919</v>
      </c>
      <c r="R2457">
        <v>63000</v>
      </c>
      <c r="S2457">
        <v>76000</v>
      </c>
      <c r="T2457">
        <v>0.1711</v>
      </c>
      <c r="U2457" t="s">
        <v>5920</v>
      </c>
      <c r="V2457">
        <v>12</v>
      </c>
      <c r="W2457" s="1">
        <v>44617</v>
      </c>
      <c r="X2457" t="s">
        <v>5894</v>
      </c>
      <c r="Y2457">
        <v>252</v>
      </c>
      <c r="Z2457">
        <v>75</v>
      </c>
      <c r="AA2457">
        <v>289</v>
      </c>
      <c r="AB2457">
        <v>48</v>
      </c>
      <c r="AC2457">
        <v>10</v>
      </c>
      <c r="AD2457">
        <v>3024000</v>
      </c>
      <c r="AE2457" t="s">
        <v>6025</v>
      </c>
      <c r="AF2457" s="1">
        <v>46203</v>
      </c>
      <c r="AG2457" t="s">
        <v>6517</v>
      </c>
      <c r="AH2457" t="s">
        <v>6027</v>
      </c>
      <c r="AI2457" t="s">
        <v>6028</v>
      </c>
      <c r="AJ2457" t="s">
        <v>6924</v>
      </c>
      <c r="AK2457">
        <v>76000</v>
      </c>
      <c r="AL2457">
        <v>7782.4</v>
      </c>
      <c r="AM2457">
        <v>68217.600000000006</v>
      </c>
      <c r="AN2457">
        <v>63000</v>
      </c>
      <c r="AO2457">
        <v>5217.6000000000004</v>
      </c>
      <c r="AP2457">
        <v>7.6499999999999999E-2</v>
      </c>
    </row>
    <row r="2458" spans="1:42" hidden="1" x14ac:dyDescent="0.35">
      <c r="A2458" t="s">
        <v>3383</v>
      </c>
      <c r="B2458" s="1">
        <v>45467</v>
      </c>
      <c r="C2458" t="s">
        <v>779</v>
      </c>
      <c r="D2458" t="s">
        <v>14</v>
      </c>
      <c r="E2458">
        <v>1</v>
      </c>
      <c r="F2458" t="s">
        <v>58</v>
      </c>
      <c r="G2458" t="s">
        <v>71</v>
      </c>
      <c r="H2458" t="s">
        <v>17</v>
      </c>
      <c r="I2458" t="s">
        <v>33</v>
      </c>
      <c r="J2458" t="s">
        <v>34</v>
      </c>
      <c r="K2458">
        <v>2024</v>
      </c>
      <c r="L2458" t="s">
        <v>35</v>
      </c>
      <c r="M2458" t="s">
        <v>5934</v>
      </c>
      <c r="N2458" t="s">
        <v>5931</v>
      </c>
      <c r="O2458" t="s">
        <v>5932</v>
      </c>
      <c r="P2458" t="s">
        <v>5891</v>
      </c>
      <c r="Q2458" t="s">
        <v>5935</v>
      </c>
      <c r="R2458">
        <v>10800</v>
      </c>
      <c r="S2458">
        <v>13500</v>
      </c>
      <c r="T2458">
        <v>0.2</v>
      </c>
      <c r="U2458" t="s">
        <v>5893</v>
      </c>
      <c r="V2458">
        <v>12</v>
      </c>
      <c r="W2458" s="1">
        <v>44567</v>
      </c>
      <c r="X2458" t="s">
        <v>5894</v>
      </c>
      <c r="Y2458">
        <v>169</v>
      </c>
      <c r="Z2458">
        <v>68</v>
      </c>
      <c r="AA2458">
        <v>202</v>
      </c>
      <c r="AB2458">
        <v>85</v>
      </c>
      <c r="AC2458">
        <v>10</v>
      </c>
      <c r="AD2458">
        <v>918000</v>
      </c>
      <c r="AE2458" t="s">
        <v>6025</v>
      </c>
      <c r="AF2458" s="1">
        <v>46203</v>
      </c>
      <c r="AG2458" t="s">
        <v>6100</v>
      </c>
      <c r="AH2458" t="s">
        <v>6027</v>
      </c>
      <c r="AI2458" t="s">
        <v>6028</v>
      </c>
      <c r="AJ2458" t="s">
        <v>6924</v>
      </c>
      <c r="AK2458">
        <v>13500</v>
      </c>
      <c r="AL2458">
        <v>1925.1</v>
      </c>
      <c r="AM2458">
        <v>11574.9</v>
      </c>
      <c r="AN2458">
        <v>10800</v>
      </c>
      <c r="AO2458">
        <v>774.9</v>
      </c>
      <c r="AP2458">
        <v>6.6900000000000001E-2</v>
      </c>
    </row>
    <row r="2459" spans="1:42" hidden="1" x14ac:dyDescent="0.35">
      <c r="A2459" t="s">
        <v>3384</v>
      </c>
      <c r="B2459" s="1">
        <v>45365</v>
      </c>
      <c r="C2459" t="s">
        <v>2299</v>
      </c>
      <c r="D2459" t="s">
        <v>200</v>
      </c>
      <c r="E2459">
        <v>1</v>
      </c>
      <c r="F2459" t="s">
        <v>48</v>
      </c>
      <c r="G2459" t="s">
        <v>96</v>
      </c>
      <c r="H2459" t="s">
        <v>17</v>
      </c>
      <c r="I2459" t="s">
        <v>43</v>
      </c>
      <c r="J2459" t="s">
        <v>39</v>
      </c>
      <c r="K2459">
        <v>2024</v>
      </c>
      <c r="L2459" t="s">
        <v>20</v>
      </c>
      <c r="M2459" t="s">
        <v>5960</v>
      </c>
      <c r="N2459" t="s">
        <v>5949</v>
      </c>
      <c r="O2459" t="s">
        <v>5961</v>
      </c>
      <c r="P2459" t="s">
        <v>5951</v>
      </c>
      <c r="Q2459" t="s">
        <v>5962</v>
      </c>
      <c r="R2459">
        <v>2100</v>
      </c>
      <c r="S2459">
        <v>2800</v>
      </c>
      <c r="T2459">
        <v>0.25</v>
      </c>
      <c r="U2459" t="s">
        <v>5940</v>
      </c>
      <c r="V2459">
        <v>12</v>
      </c>
      <c r="W2459" s="1">
        <v>45378</v>
      </c>
      <c r="X2459" t="s">
        <v>5894</v>
      </c>
      <c r="Y2459">
        <v>198</v>
      </c>
      <c r="Z2459">
        <v>79</v>
      </c>
      <c r="AA2459">
        <v>243</v>
      </c>
      <c r="AB2459">
        <v>87</v>
      </c>
      <c r="AC2459">
        <v>10</v>
      </c>
      <c r="AD2459">
        <v>182700</v>
      </c>
      <c r="AE2459" t="s">
        <v>6025</v>
      </c>
      <c r="AF2459" s="1">
        <v>46203</v>
      </c>
      <c r="AG2459" t="s">
        <v>6777</v>
      </c>
      <c r="AH2459" t="s">
        <v>6027</v>
      </c>
      <c r="AI2459" t="s">
        <v>6028</v>
      </c>
      <c r="AJ2459" t="s">
        <v>6924</v>
      </c>
      <c r="AK2459">
        <v>2800</v>
      </c>
      <c r="AL2459">
        <v>87.08</v>
      </c>
      <c r="AM2459">
        <v>2712.92</v>
      </c>
      <c r="AN2459">
        <v>2100</v>
      </c>
      <c r="AO2459">
        <v>612.91999999999996</v>
      </c>
      <c r="AP2459">
        <v>0.22589999999999999</v>
      </c>
    </row>
    <row r="2460" spans="1:42" hidden="1" x14ac:dyDescent="0.35">
      <c r="A2460" t="s">
        <v>3385</v>
      </c>
      <c r="B2460" s="1">
        <v>45436</v>
      </c>
      <c r="C2460" t="s">
        <v>311</v>
      </c>
      <c r="D2460" t="s">
        <v>200</v>
      </c>
      <c r="E2460">
        <v>1</v>
      </c>
      <c r="F2460" t="s">
        <v>58</v>
      </c>
      <c r="G2460" t="s">
        <v>31</v>
      </c>
      <c r="H2460" t="s">
        <v>17</v>
      </c>
      <c r="I2460" t="s">
        <v>33</v>
      </c>
      <c r="J2460" t="s">
        <v>75</v>
      </c>
      <c r="K2460">
        <v>2024</v>
      </c>
      <c r="L2460" t="s">
        <v>35</v>
      </c>
      <c r="M2460" t="s">
        <v>5960</v>
      </c>
      <c r="N2460" t="s">
        <v>5949</v>
      </c>
      <c r="O2460" t="s">
        <v>5961</v>
      </c>
      <c r="P2460" t="s">
        <v>5951</v>
      </c>
      <c r="Q2460" t="s">
        <v>5962</v>
      </c>
      <c r="R2460">
        <v>2100</v>
      </c>
      <c r="S2460">
        <v>2800</v>
      </c>
      <c r="T2460">
        <v>0.25</v>
      </c>
      <c r="U2460" t="s">
        <v>5940</v>
      </c>
      <c r="V2460">
        <v>12</v>
      </c>
      <c r="W2460" s="1">
        <v>45378</v>
      </c>
      <c r="X2460" t="s">
        <v>5894</v>
      </c>
      <c r="Y2460">
        <v>198</v>
      </c>
      <c r="Z2460">
        <v>79</v>
      </c>
      <c r="AA2460">
        <v>243</v>
      </c>
      <c r="AB2460">
        <v>87</v>
      </c>
      <c r="AC2460">
        <v>10</v>
      </c>
      <c r="AD2460">
        <v>182700</v>
      </c>
      <c r="AE2460" t="s">
        <v>6025</v>
      </c>
      <c r="AF2460" s="1">
        <v>46203</v>
      </c>
      <c r="AG2460" t="s">
        <v>6199</v>
      </c>
      <c r="AH2460" t="s">
        <v>6027</v>
      </c>
      <c r="AI2460" t="s">
        <v>6028</v>
      </c>
      <c r="AJ2460" t="s">
        <v>6924</v>
      </c>
      <c r="AK2460">
        <v>2800</v>
      </c>
      <c r="AL2460">
        <v>330.96</v>
      </c>
      <c r="AM2460">
        <v>2469.04</v>
      </c>
      <c r="AN2460">
        <v>2100</v>
      </c>
      <c r="AO2460">
        <v>369.04</v>
      </c>
      <c r="AP2460">
        <v>0.14949999999999999</v>
      </c>
    </row>
    <row r="2461" spans="1:42" hidden="1" x14ac:dyDescent="0.35">
      <c r="A2461" t="s">
        <v>3386</v>
      </c>
      <c r="B2461" s="1">
        <v>45487</v>
      </c>
      <c r="C2461" t="s">
        <v>1594</v>
      </c>
      <c r="D2461" t="s">
        <v>221</v>
      </c>
      <c r="E2461">
        <v>1</v>
      </c>
      <c r="F2461" t="s">
        <v>128</v>
      </c>
      <c r="G2461" t="s">
        <v>31</v>
      </c>
      <c r="H2461" t="s">
        <v>25</v>
      </c>
      <c r="I2461" t="s">
        <v>26</v>
      </c>
      <c r="J2461" t="s">
        <v>97</v>
      </c>
      <c r="K2461">
        <v>2024</v>
      </c>
      <c r="L2461" t="s">
        <v>60</v>
      </c>
      <c r="M2461" t="s">
        <v>5966</v>
      </c>
      <c r="N2461" t="s">
        <v>5967</v>
      </c>
      <c r="O2461" t="s">
        <v>5968</v>
      </c>
      <c r="P2461" t="s">
        <v>5899</v>
      </c>
      <c r="Q2461" t="s">
        <v>5969</v>
      </c>
      <c r="R2461">
        <v>11500</v>
      </c>
      <c r="S2461">
        <v>14500</v>
      </c>
      <c r="T2461">
        <v>0.2069</v>
      </c>
      <c r="U2461" t="s">
        <v>5901</v>
      </c>
      <c r="V2461">
        <v>12</v>
      </c>
      <c r="W2461" s="1">
        <v>44903</v>
      </c>
      <c r="X2461" t="s">
        <v>5894</v>
      </c>
      <c r="Y2461">
        <v>217</v>
      </c>
      <c r="Z2461">
        <v>53</v>
      </c>
      <c r="AA2461">
        <v>253</v>
      </c>
      <c r="AB2461">
        <v>61</v>
      </c>
      <c r="AC2461">
        <v>10</v>
      </c>
      <c r="AD2461">
        <v>701500</v>
      </c>
      <c r="AE2461" t="s">
        <v>6025</v>
      </c>
      <c r="AF2461" s="1">
        <v>46203</v>
      </c>
      <c r="AG2461" t="s">
        <v>6596</v>
      </c>
      <c r="AH2461" t="s">
        <v>6035</v>
      </c>
      <c r="AI2461" t="s">
        <v>6028</v>
      </c>
      <c r="AJ2461" t="s">
        <v>6925</v>
      </c>
      <c r="AK2461">
        <v>14500</v>
      </c>
      <c r="AL2461">
        <v>468.35</v>
      </c>
      <c r="AM2461">
        <v>14031.65</v>
      </c>
      <c r="AN2461">
        <v>11500</v>
      </c>
      <c r="AO2461">
        <v>2531.65</v>
      </c>
      <c r="AP2461">
        <v>0.1804</v>
      </c>
    </row>
    <row r="2462" spans="1:42" x14ac:dyDescent="0.35">
      <c r="A2462" t="s">
        <v>3387</v>
      </c>
      <c r="B2462" s="1">
        <v>45571</v>
      </c>
      <c r="C2462" t="s">
        <v>159</v>
      </c>
      <c r="D2462" t="s">
        <v>195</v>
      </c>
      <c r="E2462">
        <v>1</v>
      </c>
      <c r="F2462" t="s">
        <v>128</v>
      </c>
      <c r="G2462" t="s">
        <v>31</v>
      </c>
      <c r="H2462" t="s">
        <v>32</v>
      </c>
      <c r="I2462" t="s">
        <v>26</v>
      </c>
      <c r="J2462" t="s">
        <v>55</v>
      </c>
      <c r="K2462">
        <v>2024</v>
      </c>
      <c r="L2462" t="s">
        <v>51</v>
      </c>
      <c r="M2462" t="s">
        <v>5912</v>
      </c>
      <c r="N2462" t="s">
        <v>5913</v>
      </c>
      <c r="O2462" t="s">
        <v>5914</v>
      </c>
      <c r="P2462" t="s">
        <v>5891</v>
      </c>
      <c r="Q2462" t="s">
        <v>5915</v>
      </c>
      <c r="R2462">
        <v>125000</v>
      </c>
      <c r="S2462">
        <v>148000</v>
      </c>
      <c r="T2462">
        <v>0.15540000000000001</v>
      </c>
      <c r="U2462" t="s">
        <v>5893</v>
      </c>
      <c r="V2462">
        <v>12</v>
      </c>
      <c r="W2462" s="1">
        <v>44787</v>
      </c>
      <c r="X2462" t="s">
        <v>5894</v>
      </c>
      <c r="Y2462">
        <v>168</v>
      </c>
      <c r="Z2462">
        <v>62</v>
      </c>
      <c r="AA2462">
        <v>271</v>
      </c>
      <c r="AB2462">
        <v>0</v>
      </c>
      <c r="AC2462">
        <v>10</v>
      </c>
      <c r="AD2462">
        <v>0</v>
      </c>
      <c r="AE2462" t="s">
        <v>6029</v>
      </c>
      <c r="AF2462" s="1">
        <v>46203</v>
      </c>
      <c r="AG2462" t="s">
        <v>6096</v>
      </c>
      <c r="AH2462" t="s">
        <v>6035</v>
      </c>
      <c r="AI2462" t="s">
        <v>6028</v>
      </c>
      <c r="AJ2462" t="s">
        <v>6925</v>
      </c>
      <c r="AK2462">
        <v>148000</v>
      </c>
      <c r="AL2462">
        <v>15806.4</v>
      </c>
      <c r="AM2462">
        <v>132193.60000000001</v>
      </c>
      <c r="AN2462">
        <v>125000</v>
      </c>
      <c r="AO2462">
        <v>7193.6</v>
      </c>
      <c r="AP2462">
        <v>5.4399999999999997E-2</v>
      </c>
    </row>
    <row r="2463" spans="1:42" hidden="1" x14ac:dyDescent="0.35">
      <c r="A2463" t="s">
        <v>3388</v>
      </c>
      <c r="B2463" s="1">
        <v>45550</v>
      </c>
      <c r="C2463" t="s">
        <v>41</v>
      </c>
      <c r="D2463" t="s">
        <v>92</v>
      </c>
      <c r="E2463">
        <v>3</v>
      </c>
      <c r="F2463" t="s">
        <v>48</v>
      </c>
      <c r="G2463" t="s">
        <v>67</v>
      </c>
      <c r="H2463" t="s">
        <v>17</v>
      </c>
      <c r="I2463" t="s">
        <v>43</v>
      </c>
      <c r="J2463" t="s">
        <v>109</v>
      </c>
      <c r="K2463">
        <v>2024</v>
      </c>
      <c r="L2463" t="s">
        <v>60</v>
      </c>
      <c r="M2463" t="s">
        <v>5973</v>
      </c>
      <c r="N2463" t="s">
        <v>5974</v>
      </c>
      <c r="O2463" t="s">
        <v>5975</v>
      </c>
      <c r="P2463" t="s">
        <v>5899</v>
      </c>
      <c r="Q2463" t="s">
        <v>5976</v>
      </c>
      <c r="R2463">
        <v>7600</v>
      </c>
      <c r="S2463">
        <v>9800</v>
      </c>
      <c r="T2463">
        <v>0.22450000000000001</v>
      </c>
      <c r="U2463" t="s">
        <v>5901</v>
      </c>
      <c r="V2463">
        <v>36</v>
      </c>
      <c r="W2463" s="1">
        <v>45281</v>
      </c>
      <c r="X2463" t="s">
        <v>5894</v>
      </c>
      <c r="Y2463">
        <v>214</v>
      </c>
      <c r="Z2463">
        <v>101</v>
      </c>
      <c r="AA2463">
        <v>188</v>
      </c>
      <c r="AB2463">
        <v>51</v>
      </c>
      <c r="AC2463">
        <v>10</v>
      </c>
      <c r="AD2463">
        <v>387600</v>
      </c>
      <c r="AE2463" t="s">
        <v>6025</v>
      </c>
      <c r="AF2463" s="1">
        <v>46203</v>
      </c>
      <c r="AG2463" t="s">
        <v>6042</v>
      </c>
      <c r="AH2463" t="s">
        <v>6027</v>
      </c>
      <c r="AI2463" t="s">
        <v>6028</v>
      </c>
      <c r="AJ2463" t="s">
        <v>6925</v>
      </c>
      <c r="AK2463">
        <v>29400</v>
      </c>
      <c r="AL2463">
        <v>4207.1400000000003</v>
      </c>
      <c r="AM2463">
        <v>25192.86</v>
      </c>
      <c r="AN2463">
        <v>22800</v>
      </c>
      <c r="AO2463">
        <v>2392.86</v>
      </c>
      <c r="AP2463">
        <v>9.5000000000000001E-2</v>
      </c>
    </row>
    <row r="2464" spans="1:42" hidden="1" x14ac:dyDescent="0.35">
      <c r="A2464" t="s">
        <v>3389</v>
      </c>
      <c r="B2464" s="1">
        <v>45464</v>
      </c>
      <c r="C2464" t="s">
        <v>3108</v>
      </c>
      <c r="D2464" t="s">
        <v>108</v>
      </c>
      <c r="E2464">
        <v>1</v>
      </c>
      <c r="F2464" t="s">
        <v>24</v>
      </c>
      <c r="G2464" t="s">
        <v>71</v>
      </c>
      <c r="H2464" t="s">
        <v>25</v>
      </c>
      <c r="I2464" t="s">
        <v>43</v>
      </c>
      <c r="J2464" t="s">
        <v>34</v>
      </c>
      <c r="K2464">
        <v>2024</v>
      </c>
      <c r="L2464" t="s">
        <v>35</v>
      </c>
      <c r="M2464" t="s">
        <v>5977</v>
      </c>
      <c r="N2464" t="s">
        <v>5974</v>
      </c>
      <c r="O2464" t="s">
        <v>5978</v>
      </c>
      <c r="P2464" t="s">
        <v>5979</v>
      </c>
      <c r="Q2464" t="s">
        <v>5980</v>
      </c>
      <c r="R2464">
        <v>3000</v>
      </c>
      <c r="S2464">
        <v>3900</v>
      </c>
      <c r="T2464">
        <v>0.23080000000000001</v>
      </c>
      <c r="U2464" t="s">
        <v>5920</v>
      </c>
      <c r="V2464">
        <v>36</v>
      </c>
      <c r="W2464" s="1">
        <v>44816</v>
      </c>
      <c r="X2464" t="s">
        <v>5894</v>
      </c>
      <c r="Y2464">
        <v>237</v>
      </c>
      <c r="Z2464">
        <v>110</v>
      </c>
      <c r="AA2464">
        <v>240</v>
      </c>
      <c r="AB2464">
        <v>48</v>
      </c>
      <c r="AC2464">
        <v>10</v>
      </c>
      <c r="AD2464">
        <v>144000</v>
      </c>
      <c r="AE2464" t="s">
        <v>6025</v>
      </c>
      <c r="AF2464" s="1">
        <v>46203</v>
      </c>
      <c r="AG2464" t="s">
        <v>6847</v>
      </c>
      <c r="AH2464" t="s">
        <v>6035</v>
      </c>
      <c r="AI2464" t="s">
        <v>6028</v>
      </c>
      <c r="AJ2464" t="s">
        <v>6924</v>
      </c>
      <c r="AK2464">
        <v>3900</v>
      </c>
      <c r="AL2464">
        <v>100.62</v>
      </c>
      <c r="AM2464">
        <v>3799.38</v>
      </c>
      <c r="AN2464">
        <v>3000</v>
      </c>
      <c r="AO2464">
        <v>799.38</v>
      </c>
      <c r="AP2464">
        <v>0.2104</v>
      </c>
    </row>
    <row r="2465" spans="1:42" hidden="1" x14ac:dyDescent="0.35">
      <c r="A2465" t="s">
        <v>3390</v>
      </c>
      <c r="B2465" s="1">
        <v>45569</v>
      </c>
      <c r="C2465" t="s">
        <v>1286</v>
      </c>
      <c r="D2465" t="s">
        <v>115</v>
      </c>
      <c r="E2465">
        <v>2</v>
      </c>
      <c r="F2465" t="s">
        <v>30</v>
      </c>
      <c r="G2465" t="s">
        <v>16</v>
      </c>
      <c r="H2465" t="s">
        <v>32</v>
      </c>
      <c r="I2465" t="s">
        <v>33</v>
      </c>
      <c r="J2465" t="s">
        <v>55</v>
      </c>
      <c r="K2465">
        <v>2024</v>
      </c>
      <c r="L2465" t="s">
        <v>51</v>
      </c>
      <c r="M2465" t="s">
        <v>5988</v>
      </c>
      <c r="N2465" t="s">
        <v>5989</v>
      </c>
      <c r="O2465" t="s">
        <v>5990</v>
      </c>
      <c r="P2465" t="s">
        <v>5907</v>
      </c>
      <c r="Q2465" t="s">
        <v>5991</v>
      </c>
      <c r="R2465">
        <v>1600</v>
      </c>
      <c r="S2465">
        <v>2200</v>
      </c>
      <c r="T2465">
        <v>0.2727</v>
      </c>
      <c r="U2465" t="s">
        <v>5909</v>
      </c>
      <c r="V2465">
        <v>6</v>
      </c>
      <c r="W2465" s="1">
        <v>45040</v>
      </c>
      <c r="X2465" t="s">
        <v>5894</v>
      </c>
      <c r="Y2465">
        <v>84</v>
      </c>
      <c r="Z2465">
        <v>117</v>
      </c>
      <c r="AA2465">
        <v>174</v>
      </c>
      <c r="AB2465">
        <v>47</v>
      </c>
      <c r="AC2465">
        <v>10</v>
      </c>
      <c r="AD2465">
        <v>75200</v>
      </c>
      <c r="AE2465" t="s">
        <v>6025</v>
      </c>
      <c r="AF2465" s="1">
        <v>46203</v>
      </c>
      <c r="AG2465" t="s">
        <v>6572</v>
      </c>
      <c r="AH2465" t="s">
        <v>6027</v>
      </c>
      <c r="AI2465" t="s">
        <v>6028</v>
      </c>
      <c r="AJ2465" t="s">
        <v>6925</v>
      </c>
      <c r="AK2465">
        <v>4400</v>
      </c>
      <c r="AL2465">
        <v>103.4</v>
      </c>
      <c r="AM2465">
        <v>4296.6000000000004</v>
      </c>
      <c r="AN2465">
        <v>3200</v>
      </c>
      <c r="AO2465">
        <v>1096.5999999999999</v>
      </c>
      <c r="AP2465">
        <v>0.25519999999999998</v>
      </c>
    </row>
    <row r="2466" spans="1:42" hidden="1" x14ac:dyDescent="0.35">
      <c r="A2466" t="s">
        <v>3391</v>
      </c>
      <c r="B2466" s="1">
        <v>45438</v>
      </c>
      <c r="C2466" t="s">
        <v>1184</v>
      </c>
      <c r="D2466" t="s">
        <v>183</v>
      </c>
      <c r="E2466">
        <v>4</v>
      </c>
      <c r="F2466" t="s">
        <v>66</v>
      </c>
      <c r="G2466" t="s">
        <v>31</v>
      </c>
      <c r="H2466" t="s">
        <v>25</v>
      </c>
      <c r="I2466" t="s">
        <v>43</v>
      </c>
      <c r="J2466" t="s">
        <v>75</v>
      </c>
      <c r="K2466">
        <v>2024</v>
      </c>
      <c r="L2466" t="s">
        <v>35</v>
      </c>
      <c r="M2466" t="s">
        <v>6010</v>
      </c>
      <c r="N2466" t="s">
        <v>5949</v>
      </c>
      <c r="O2466" t="s">
        <v>6011</v>
      </c>
      <c r="P2466" t="s">
        <v>6012</v>
      </c>
      <c r="Q2466" t="s">
        <v>6013</v>
      </c>
      <c r="R2466">
        <v>2700</v>
      </c>
      <c r="S2466">
        <v>3500</v>
      </c>
      <c r="T2466">
        <v>0.2286</v>
      </c>
      <c r="U2466" t="s">
        <v>5920</v>
      </c>
      <c r="V2466">
        <v>12</v>
      </c>
      <c r="W2466" s="1">
        <v>45369</v>
      </c>
      <c r="X2466" t="s">
        <v>5894</v>
      </c>
      <c r="Y2466">
        <v>71</v>
      </c>
      <c r="Z2466">
        <v>95</v>
      </c>
      <c r="AA2466">
        <v>147</v>
      </c>
      <c r="AB2466">
        <v>51</v>
      </c>
      <c r="AC2466">
        <v>10</v>
      </c>
      <c r="AD2466">
        <v>137700</v>
      </c>
      <c r="AE2466" t="s">
        <v>6025</v>
      </c>
      <c r="AF2466" s="1">
        <v>46203</v>
      </c>
      <c r="AG2466" t="s">
        <v>6468</v>
      </c>
      <c r="AH2466" t="s">
        <v>6027</v>
      </c>
      <c r="AI2466" t="s">
        <v>6028</v>
      </c>
      <c r="AJ2466" t="s">
        <v>6924</v>
      </c>
      <c r="AK2466">
        <v>14000</v>
      </c>
      <c r="AL2466">
        <v>564.20000000000005</v>
      </c>
      <c r="AM2466">
        <v>13435.8</v>
      </c>
      <c r="AN2466">
        <v>10800</v>
      </c>
      <c r="AO2466">
        <v>2635.8</v>
      </c>
      <c r="AP2466">
        <v>0.19620000000000001</v>
      </c>
    </row>
    <row r="2467" spans="1:42" hidden="1" x14ac:dyDescent="0.35">
      <c r="A2467" t="s">
        <v>3392</v>
      </c>
      <c r="B2467" s="1">
        <v>45484</v>
      </c>
      <c r="C2467" t="s">
        <v>947</v>
      </c>
      <c r="D2467" t="s">
        <v>123</v>
      </c>
      <c r="E2467">
        <v>1</v>
      </c>
      <c r="F2467" t="s">
        <v>30</v>
      </c>
      <c r="G2467" t="s">
        <v>96</v>
      </c>
      <c r="H2467" t="s">
        <v>17</v>
      </c>
      <c r="I2467" t="s">
        <v>26</v>
      </c>
      <c r="J2467" t="s">
        <v>97</v>
      </c>
      <c r="K2467">
        <v>2024</v>
      </c>
      <c r="L2467" t="s">
        <v>60</v>
      </c>
      <c r="M2467" t="s">
        <v>5927</v>
      </c>
      <c r="N2467" t="s">
        <v>5913</v>
      </c>
      <c r="O2467" t="s">
        <v>5917</v>
      </c>
      <c r="P2467" t="s">
        <v>5928</v>
      </c>
      <c r="Q2467" t="s">
        <v>5929</v>
      </c>
      <c r="R2467">
        <v>44000</v>
      </c>
      <c r="S2467">
        <v>53000</v>
      </c>
      <c r="T2467">
        <v>0.16980000000000001</v>
      </c>
      <c r="U2467" t="s">
        <v>5920</v>
      </c>
      <c r="V2467">
        <v>12</v>
      </c>
      <c r="W2467" s="1">
        <v>45435</v>
      </c>
      <c r="X2467" t="s">
        <v>5894</v>
      </c>
      <c r="Y2467">
        <v>246</v>
      </c>
      <c r="Z2467">
        <v>92</v>
      </c>
      <c r="AA2467">
        <v>223</v>
      </c>
      <c r="AB2467">
        <v>48</v>
      </c>
      <c r="AC2467">
        <v>10</v>
      </c>
      <c r="AD2467">
        <v>2112000</v>
      </c>
      <c r="AE2467" t="s">
        <v>6025</v>
      </c>
      <c r="AF2467" s="1">
        <v>46203</v>
      </c>
      <c r="AG2467" t="s">
        <v>6495</v>
      </c>
      <c r="AH2467" t="s">
        <v>6035</v>
      </c>
      <c r="AI2467" t="s">
        <v>6028</v>
      </c>
      <c r="AJ2467" t="s">
        <v>6925</v>
      </c>
      <c r="AK2467">
        <v>53000</v>
      </c>
      <c r="AL2467">
        <v>7579</v>
      </c>
      <c r="AM2467">
        <v>45421</v>
      </c>
      <c r="AN2467">
        <v>44000</v>
      </c>
      <c r="AO2467">
        <v>1421</v>
      </c>
      <c r="AP2467">
        <v>3.1300000000000001E-2</v>
      </c>
    </row>
    <row r="2468" spans="1:42" hidden="1" x14ac:dyDescent="0.35">
      <c r="A2468" t="s">
        <v>3393</v>
      </c>
      <c r="B2468" s="1">
        <v>45301</v>
      </c>
      <c r="C2468" t="s">
        <v>1071</v>
      </c>
      <c r="D2468" t="s">
        <v>137</v>
      </c>
      <c r="E2468">
        <v>1</v>
      </c>
      <c r="F2468" t="s">
        <v>128</v>
      </c>
      <c r="G2468" t="s">
        <v>16</v>
      </c>
      <c r="H2468" t="s">
        <v>25</v>
      </c>
      <c r="I2468" t="s">
        <v>26</v>
      </c>
      <c r="J2468" t="s">
        <v>112</v>
      </c>
      <c r="K2468">
        <v>2024</v>
      </c>
      <c r="L2468" t="s">
        <v>20</v>
      </c>
      <c r="M2468" t="s">
        <v>5930</v>
      </c>
      <c r="N2468" t="s">
        <v>5931</v>
      </c>
      <c r="O2468" t="s">
        <v>5932</v>
      </c>
      <c r="P2468" t="s">
        <v>5891</v>
      </c>
      <c r="Q2468" t="s">
        <v>5933</v>
      </c>
      <c r="R2468">
        <v>14800</v>
      </c>
      <c r="S2468">
        <v>18500</v>
      </c>
      <c r="T2468">
        <v>0.2</v>
      </c>
      <c r="U2468" t="s">
        <v>5893</v>
      </c>
      <c r="V2468">
        <v>12</v>
      </c>
      <c r="W2468" s="1">
        <v>45474</v>
      </c>
      <c r="X2468" t="s">
        <v>5894</v>
      </c>
      <c r="Y2468">
        <v>213</v>
      </c>
      <c r="Z2468">
        <v>93</v>
      </c>
      <c r="AA2468">
        <v>278</v>
      </c>
      <c r="AB2468">
        <v>42</v>
      </c>
      <c r="AC2468">
        <v>10</v>
      </c>
      <c r="AD2468">
        <v>621600</v>
      </c>
      <c r="AE2468" t="s">
        <v>6025</v>
      </c>
      <c r="AF2468" s="1">
        <v>46203</v>
      </c>
      <c r="AG2468" t="s">
        <v>6534</v>
      </c>
      <c r="AH2468" t="s">
        <v>6035</v>
      </c>
      <c r="AI2468" t="s">
        <v>6028</v>
      </c>
      <c r="AJ2468" t="s">
        <v>6924</v>
      </c>
      <c r="AK2468">
        <v>18500</v>
      </c>
      <c r="AL2468">
        <v>18.5</v>
      </c>
      <c r="AM2468">
        <v>18481.5</v>
      </c>
      <c r="AN2468">
        <v>14800</v>
      </c>
      <c r="AO2468">
        <v>3681.5</v>
      </c>
      <c r="AP2468">
        <v>0.19919999999999999</v>
      </c>
    </row>
    <row r="2469" spans="1:42" hidden="1" x14ac:dyDescent="0.35">
      <c r="A2469" t="s">
        <v>3394</v>
      </c>
      <c r="B2469" s="1">
        <v>45562</v>
      </c>
      <c r="C2469" t="s">
        <v>423</v>
      </c>
      <c r="D2469" t="s">
        <v>108</v>
      </c>
      <c r="E2469">
        <v>1</v>
      </c>
      <c r="F2469" t="s">
        <v>58</v>
      </c>
      <c r="G2469" t="s">
        <v>96</v>
      </c>
      <c r="H2469" t="s">
        <v>17</v>
      </c>
      <c r="I2469" t="s">
        <v>18</v>
      </c>
      <c r="J2469" t="s">
        <v>109</v>
      </c>
      <c r="K2469">
        <v>2024</v>
      </c>
      <c r="L2469" t="s">
        <v>60</v>
      </c>
      <c r="M2469" t="s">
        <v>5977</v>
      </c>
      <c r="N2469" t="s">
        <v>5974</v>
      </c>
      <c r="O2469" t="s">
        <v>5978</v>
      </c>
      <c r="P2469" t="s">
        <v>5979</v>
      </c>
      <c r="Q2469" t="s">
        <v>5980</v>
      </c>
      <c r="R2469">
        <v>3000</v>
      </c>
      <c r="S2469">
        <v>3900</v>
      </c>
      <c r="T2469">
        <v>0.23080000000000001</v>
      </c>
      <c r="U2469" t="s">
        <v>5920</v>
      </c>
      <c r="V2469">
        <v>36</v>
      </c>
      <c r="W2469" s="1">
        <v>44816</v>
      </c>
      <c r="X2469" t="s">
        <v>5894</v>
      </c>
      <c r="Y2469">
        <v>237</v>
      </c>
      <c r="Z2469">
        <v>110</v>
      </c>
      <c r="AA2469">
        <v>240</v>
      </c>
      <c r="AB2469">
        <v>48</v>
      </c>
      <c r="AC2469">
        <v>10</v>
      </c>
      <c r="AD2469">
        <v>144000</v>
      </c>
      <c r="AE2469" t="s">
        <v>6025</v>
      </c>
      <c r="AF2469" s="1">
        <v>46203</v>
      </c>
      <c r="AG2469" t="s">
        <v>6265</v>
      </c>
      <c r="AH2469" t="s">
        <v>6027</v>
      </c>
      <c r="AI2469" t="s">
        <v>6028</v>
      </c>
      <c r="AJ2469" t="s">
        <v>6925</v>
      </c>
      <c r="AK2469">
        <v>3900</v>
      </c>
      <c r="AL2469">
        <v>540.54</v>
      </c>
      <c r="AM2469">
        <v>3359.46</v>
      </c>
      <c r="AN2469">
        <v>3000</v>
      </c>
      <c r="AO2469">
        <v>359.46</v>
      </c>
      <c r="AP2469">
        <v>0.107</v>
      </c>
    </row>
    <row r="2470" spans="1:42" hidden="1" x14ac:dyDescent="0.35">
      <c r="A2470" t="s">
        <v>3395</v>
      </c>
      <c r="B2470" s="1">
        <v>45299</v>
      </c>
      <c r="C2470" t="s">
        <v>892</v>
      </c>
      <c r="D2470" t="s">
        <v>14</v>
      </c>
      <c r="E2470">
        <v>1</v>
      </c>
      <c r="F2470" t="s">
        <v>24</v>
      </c>
      <c r="G2470" t="s">
        <v>71</v>
      </c>
      <c r="H2470" t="s">
        <v>25</v>
      </c>
      <c r="I2470" t="s">
        <v>26</v>
      </c>
      <c r="J2470" t="s">
        <v>112</v>
      </c>
      <c r="K2470">
        <v>2024</v>
      </c>
      <c r="L2470" t="s">
        <v>20</v>
      </c>
      <c r="M2470" t="s">
        <v>5934</v>
      </c>
      <c r="N2470" t="s">
        <v>5931</v>
      </c>
      <c r="O2470" t="s">
        <v>5932</v>
      </c>
      <c r="P2470" t="s">
        <v>5891</v>
      </c>
      <c r="Q2470" t="s">
        <v>5935</v>
      </c>
      <c r="R2470">
        <v>10800</v>
      </c>
      <c r="S2470">
        <v>13500</v>
      </c>
      <c r="T2470">
        <v>0.2</v>
      </c>
      <c r="U2470" t="s">
        <v>5893</v>
      </c>
      <c r="V2470">
        <v>12</v>
      </c>
      <c r="W2470" s="1">
        <v>44567</v>
      </c>
      <c r="X2470" t="s">
        <v>5894</v>
      </c>
      <c r="Y2470">
        <v>169</v>
      </c>
      <c r="Z2470">
        <v>68</v>
      </c>
      <c r="AA2470">
        <v>202</v>
      </c>
      <c r="AB2470">
        <v>85</v>
      </c>
      <c r="AC2470">
        <v>10</v>
      </c>
      <c r="AD2470">
        <v>918000</v>
      </c>
      <c r="AE2470" t="s">
        <v>6025</v>
      </c>
      <c r="AF2470" s="1">
        <v>46203</v>
      </c>
      <c r="AG2470" t="s">
        <v>6471</v>
      </c>
      <c r="AH2470" t="s">
        <v>6027</v>
      </c>
      <c r="AI2470" t="s">
        <v>6028</v>
      </c>
      <c r="AJ2470" t="s">
        <v>6924</v>
      </c>
      <c r="AK2470">
        <v>13500</v>
      </c>
      <c r="AL2470">
        <v>1406.7</v>
      </c>
      <c r="AM2470">
        <v>12093.3</v>
      </c>
      <c r="AN2470">
        <v>10800</v>
      </c>
      <c r="AO2470">
        <v>1293.3</v>
      </c>
      <c r="AP2470">
        <v>0.1069</v>
      </c>
    </row>
    <row r="2471" spans="1:42" x14ac:dyDescent="0.35">
      <c r="A2471" t="s">
        <v>3396</v>
      </c>
      <c r="B2471" s="1">
        <v>45504</v>
      </c>
      <c r="C2471" t="s">
        <v>150</v>
      </c>
      <c r="D2471" t="s">
        <v>54</v>
      </c>
      <c r="E2471">
        <v>1</v>
      </c>
      <c r="F2471" t="s">
        <v>48</v>
      </c>
      <c r="G2471" t="s">
        <v>96</v>
      </c>
      <c r="H2471" t="s">
        <v>25</v>
      </c>
      <c r="I2471" t="s">
        <v>43</v>
      </c>
      <c r="J2471" t="s">
        <v>97</v>
      </c>
      <c r="K2471">
        <v>2024</v>
      </c>
      <c r="L2471" t="s">
        <v>60</v>
      </c>
      <c r="M2471" t="s">
        <v>5888</v>
      </c>
      <c r="N2471" t="s">
        <v>5889</v>
      </c>
      <c r="O2471" t="s">
        <v>5890</v>
      </c>
      <c r="P2471" t="s">
        <v>5891</v>
      </c>
      <c r="Q2471" t="s">
        <v>5892</v>
      </c>
      <c r="R2471">
        <v>52000</v>
      </c>
      <c r="S2471">
        <v>65000</v>
      </c>
      <c r="T2471">
        <v>0.2</v>
      </c>
      <c r="U2471" t="s">
        <v>5893</v>
      </c>
      <c r="V2471">
        <v>12</v>
      </c>
      <c r="W2471" s="1">
        <v>45506</v>
      </c>
      <c r="X2471" t="s">
        <v>5894</v>
      </c>
      <c r="Y2471">
        <v>302</v>
      </c>
      <c r="Z2471">
        <v>109</v>
      </c>
      <c r="AA2471">
        <v>415</v>
      </c>
      <c r="AB2471">
        <v>0</v>
      </c>
      <c r="AC2471">
        <v>10</v>
      </c>
      <c r="AD2471">
        <v>0</v>
      </c>
      <c r="AE2471" t="s">
        <v>6029</v>
      </c>
      <c r="AF2471" s="1">
        <v>46203</v>
      </c>
      <c r="AG2471" t="s">
        <v>6089</v>
      </c>
      <c r="AH2471" t="s">
        <v>6027</v>
      </c>
      <c r="AI2471" t="s">
        <v>6028</v>
      </c>
      <c r="AJ2471" t="s">
        <v>6925</v>
      </c>
      <c r="AK2471">
        <v>65000</v>
      </c>
      <c r="AL2471">
        <v>481</v>
      </c>
      <c r="AM2471">
        <v>64519</v>
      </c>
      <c r="AN2471">
        <v>52000</v>
      </c>
      <c r="AO2471">
        <v>12519</v>
      </c>
      <c r="AP2471">
        <v>0.19400000000000001</v>
      </c>
    </row>
    <row r="2472" spans="1:42" hidden="1" x14ac:dyDescent="0.35">
      <c r="A2472" t="s">
        <v>3397</v>
      </c>
      <c r="B2472" s="1">
        <v>45537</v>
      </c>
      <c r="C2472" t="s">
        <v>117</v>
      </c>
      <c r="D2472" t="s">
        <v>377</v>
      </c>
      <c r="E2472">
        <v>1</v>
      </c>
      <c r="F2472" t="s">
        <v>24</v>
      </c>
      <c r="G2472" t="s">
        <v>16</v>
      </c>
      <c r="H2472" t="s">
        <v>25</v>
      </c>
      <c r="I2472" t="s">
        <v>33</v>
      </c>
      <c r="J2472" t="s">
        <v>109</v>
      </c>
      <c r="K2472">
        <v>2024</v>
      </c>
      <c r="L2472" t="s">
        <v>60</v>
      </c>
      <c r="M2472" t="s">
        <v>6007</v>
      </c>
      <c r="N2472" t="s">
        <v>5889</v>
      </c>
      <c r="O2472" t="s">
        <v>6008</v>
      </c>
      <c r="P2472" t="s">
        <v>5899</v>
      </c>
      <c r="Q2472" t="s">
        <v>6009</v>
      </c>
      <c r="R2472">
        <v>12000</v>
      </c>
      <c r="S2472">
        <v>15000</v>
      </c>
      <c r="T2472">
        <v>0.2</v>
      </c>
      <c r="U2472" t="s">
        <v>5901</v>
      </c>
      <c r="V2472">
        <v>12</v>
      </c>
      <c r="W2472" s="1">
        <v>45557</v>
      </c>
      <c r="X2472" t="s">
        <v>5894</v>
      </c>
      <c r="Y2472">
        <v>118</v>
      </c>
      <c r="Z2472">
        <v>87</v>
      </c>
      <c r="AA2472">
        <v>209</v>
      </c>
      <c r="AB2472">
        <v>10</v>
      </c>
      <c r="AC2472">
        <v>10</v>
      </c>
      <c r="AD2472">
        <v>120000</v>
      </c>
      <c r="AE2472" t="s">
        <v>6025</v>
      </c>
      <c r="AF2472" s="1">
        <v>46203</v>
      </c>
      <c r="AG2472" t="s">
        <v>6044</v>
      </c>
      <c r="AH2472" t="s">
        <v>6035</v>
      </c>
      <c r="AI2472" t="s">
        <v>6028</v>
      </c>
      <c r="AJ2472" t="s">
        <v>6925</v>
      </c>
      <c r="AK2472">
        <v>15000</v>
      </c>
      <c r="AL2472">
        <v>814.5</v>
      </c>
      <c r="AM2472">
        <v>14185.5</v>
      </c>
      <c r="AN2472">
        <v>12000</v>
      </c>
      <c r="AO2472">
        <v>2185.5</v>
      </c>
      <c r="AP2472">
        <v>0.15409999999999999</v>
      </c>
    </row>
    <row r="2473" spans="1:42" x14ac:dyDescent="0.35">
      <c r="A2473" t="s">
        <v>3398</v>
      </c>
      <c r="B2473" s="1">
        <v>45558</v>
      </c>
      <c r="C2473" t="s">
        <v>3399</v>
      </c>
      <c r="D2473" t="s">
        <v>42</v>
      </c>
      <c r="E2473">
        <v>2</v>
      </c>
      <c r="F2473" t="s">
        <v>24</v>
      </c>
      <c r="G2473" t="s">
        <v>71</v>
      </c>
      <c r="H2473" t="s">
        <v>25</v>
      </c>
      <c r="I2473" t="s">
        <v>33</v>
      </c>
      <c r="J2473" t="s">
        <v>109</v>
      </c>
      <c r="K2473">
        <v>2024</v>
      </c>
      <c r="L2473" t="s">
        <v>60</v>
      </c>
      <c r="M2473" t="s">
        <v>5897</v>
      </c>
      <c r="N2473" t="s">
        <v>5889</v>
      </c>
      <c r="O2473" t="s">
        <v>5898</v>
      </c>
      <c r="P2473" t="s">
        <v>5899</v>
      </c>
      <c r="Q2473" t="s">
        <v>5900</v>
      </c>
      <c r="R2473">
        <v>31000</v>
      </c>
      <c r="S2473">
        <v>38000</v>
      </c>
      <c r="T2473">
        <v>0.1842</v>
      </c>
      <c r="U2473" t="s">
        <v>5901</v>
      </c>
      <c r="V2473">
        <v>12</v>
      </c>
      <c r="W2473" s="1">
        <v>45246</v>
      </c>
      <c r="X2473" t="s">
        <v>5894</v>
      </c>
      <c r="Y2473">
        <v>278</v>
      </c>
      <c r="Z2473">
        <v>80</v>
      </c>
      <c r="AA2473">
        <v>346</v>
      </c>
      <c r="AB2473">
        <v>0</v>
      </c>
      <c r="AC2473">
        <v>10</v>
      </c>
      <c r="AD2473">
        <v>0</v>
      </c>
      <c r="AE2473" t="s">
        <v>6029</v>
      </c>
      <c r="AF2473" s="1">
        <v>46203</v>
      </c>
      <c r="AG2473" t="s">
        <v>6873</v>
      </c>
      <c r="AH2473" t="s">
        <v>6035</v>
      </c>
      <c r="AI2473" t="s">
        <v>6028</v>
      </c>
      <c r="AJ2473" t="s">
        <v>6925</v>
      </c>
      <c r="AK2473">
        <v>76000</v>
      </c>
      <c r="AL2473">
        <v>889.2</v>
      </c>
      <c r="AM2473">
        <v>75110.8</v>
      </c>
      <c r="AN2473">
        <v>62000</v>
      </c>
      <c r="AO2473">
        <v>13110.8</v>
      </c>
      <c r="AP2473">
        <v>0.17460000000000001</v>
      </c>
    </row>
    <row r="2474" spans="1:42" hidden="1" x14ac:dyDescent="0.35">
      <c r="A2474" t="s">
        <v>3400</v>
      </c>
      <c r="B2474" s="1">
        <v>45413</v>
      </c>
      <c r="C2474" t="s">
        <v>1524</v>
      </c>
      <c r="D2474" t="s">
        <v>14</v>
      </c>
      <c r="E2474">
        <v>1</v>
      </c>
      <c r="F2474" t="s">
        <v>128</v>
      </c>
      <c r="G2474" t="s">
        <v>31</v>
      </c>
      <c r="H2474" t="s">
        <v>25</v>
      </c>
      <c r="I2474" t="s">
        <v>26</v>
      </c>
      <c r="J2474" t="s">
        <v>75</v>
      </c>
      <c r="K2474">
        <v>2024</v>
      </c>
      <c r="L2474" t="s">
        <v>35</v>
      </c>
      <c r="M2474" t="s">
        <v>5934</v>
      </c>
      <c r="N2474" t="s">
        <v>5931</v>
      </c>
      <c r="O2474" t="s">
        <v>5932</v>
      </c>
      <c r="P2474" t="s">
        <v>5891</v>
      </c>
      <c r="Q2474" t="s">
        <v>5935</v>
      </c>
      <c r="R2474">
        <v>10800</v>
      </c>
      <c r="S2474">
        <v>13500</v>
      </c>
      <c r="T2474">
        <v>0.2</v>
      </c>
      <c r="U2474" t="s">
        <v>5893</v>
      </c>
      <c r="V2474">
        <v>12</v>
      </c>
      <c r="W2474" s="1">
        <v>44567</v>
      </c>
      <c r="X2474" t="s">
        <v>5894</v>
      </c>
      <c r="Y2474">
        <v>169</v>
      </c>
      <c r="Z2474">
        <v>68</v>
      </c>
      <c r="AA2474">
        <v>202</v>
      </c>
      <c r="AB2474">
        <v>85</v>
      </c>
      <c r="AC2474">
        <v>10</v>
      </c>
      <c r="AD2474">
        <v>918000</v>
      </c>
      <c r="AE2474" t="s">
        <v>6025</v>
      </c>
      <c r="AF2474" s="1">
        <v>46203</v>
      </c>
      <c r="AG2474" t="s">
        <v>6574</v>
      </c>
      <c r="AH2474" t="s">
        <v>6035</v>
      </c>
      <c r="AI2474" t="s">
        <v>6028</v>
      </c>
      <c r="AJ2474" t="s">
        <v>6924</v>
      </c>
      <c r="AK2474">
        <v>13500</v>
      </c>
      <c r="AL2474">
        <v>1078.6500000000001</v>
      </c>
      <c r="AM2474">
        <v>12421.35</v>
      </c>
      <c r="AN2474">
        <v>10800</v>
      </c>
      <c r="AO2474">
        <v>1621.35</v>
      </c>
      <c r="AP2474">
        <v>0.1305</v>
      </c>
    </row>
    <row r="2475" spans="1:42" hidden="1" x14ac:dyDescent="0.35">
      <c r="A2475" t="s">
        <v>3401</v>
      </c>
      <c r="B2475" s="1">
        <v>45334</v>
      </c>
      <c r="C2475" t="s">
        <v>1955</v>
      </c>
      <c r="D2475" t="s">
        <v>14</v>
      </c>
      <c r="E2475">
        <v>1</v>
      </c>
      <c r="F2475" t="s">
        <v>66</v>
      </c>
      <c r="G2475" t="s">
        <v>31</v>
      </c>
      <c r="H2475" t="s">
        <v>32</v>
      </c>
      <c r="I2475" t="s">
        <v>18</v>
      </c>
      <c r="J2475" t="s">
        <v>19</v>
      </c>
      <c r="K2475">
        <v>2024</v>
      </c>
      <c r="L2475" t="s">
        <v>20</v>
      </c>
      <c r="M2475" t="s">
        <v>5934</v>
      </c>
      <c r="N2475" t="s">
        <v>5931</v>
      </c>
      <c r="O2475" t="s">
        <v>5932</v>
      </c>
      <c r="P2475" t="s">
        <v>5891</v>
      </c>
      <c r="Q2475" t="s">
        <v>5935</v>
      </c>
      <c r="R2475">
        <v>10800</v>
      </c>
      <c r="S2475">
        <v>13500</v>
      </c>
      <c r="T2475">
        <v>0.2</v>
      </c>
      <c r="U2475" t="s">
        <v>5893</v>
      </c>
      <c r="V2475">
        <v>12</v>
      </c>
      <c r="W2475" s="1">
        <v>44567</v>
      </c>
      <c r="X2475" t="s">
        <v>5894</v>
      </c>
      <c r="Y2475">
        <v>169</v>
      </c>
      <c r="Z2475">
        <v>68</v>
      </c>
      <c r="AA2475">
        <v>202</v>
      </c>
      <c r="AB2475">
        <v>85</v>
      </c>
      <c r="AC2475">
        <v>10</v>
      </c>
      <c r="AD2475">
        <v>918000</v>
      </c>
      <c r="AE2475" t="s">
        <v>6025</v>
      </c>
      <c r="AF2475" s="1">
        <v>46203</v>
      </c>
      <c r="AG2475" t="s">
        <v>6691</v>
      </c>
      <c r="AH2475" t="s">
        <v>6027</v>
      </c>
      <c r="AI2475" t="s">
        <v>6028</v>
      </c>
      <c r="AJ2475" t="s">
        <v>6924</v>
      </c>
      <c r="AK2475">
        <v>13500</v>
      </c>
      <c r="AL2475">
        <v>1354.05</v>
      </c>
      <c r="AM2475">
        <v>12145.95</v>
      </c>
      <c r="AN2475">
        <v>10800</v>
      </c>
      <c r="AO2475">
        <v>1345.95</v>
      </c>
      <c r="AP2475">
        <v>0.1108</v>
      </c>
    </row>
    <row r="2476" spans="1:42" hidden="1" x14ac:dyDescent="0.35">
      <c r="A2476" t="s">
        <v>3402</v>
      </c>
      <c r="B2476" s="1">
        <v>45365</v>
      </c>
      <c r="C2476" t="s">
        <v>1085</v>
      </c>
      <c r="D2476" t="s">
        <v>82</v>
      </c>
      <c r="E2476">
        <v>2</v>
      </c>
      <c r="F2476" t="s">
        <v>24</v>
      </c>
      <c r="G2476" t="s">
        <v>16</v>
      </c>
      <c r="H2476" t="s">
        <v>32</v>
      </c>
      <c r="I2476" t="s">
        <v>26</v>
      </c>
      <c r="J2476" t="s">
        <v>39</v>
      </c>
      <c r="K2476">
        <v>2024</v>
      </c>
      <c r="L2476" t="s">
        <v>20</v>
      </c>
      <c r="M2476" t="s">
        <v>5895</v>
      </c>
      <c r="N2476" t="s">
        <v>5889</v>
      </c>
      <c r="O2476" t="s">
        <v>5890</v>
      </c>
      <c r="P2476" t="s">
        <v>5891</v>
      </c>
      <c r="Q2476" t="s">
        <v>5896</v>
      </c>
      <c r="R2476">
        <v>78000</v>
      </c>
      <c r="S2476">
        <v>95000</v>
      </c>
      <c r="T2476">
        <v>0.1789</v>
      </c>
      <c r="U2476" t="s">
        <v>5893</v>
      </c>
      <c r="V2476">
        <v>12</v>
      </c>
      <c r="W2476" s="1">
        <v>45187</v>
      </c>
      <c r="X2476" t="s">
        <v>5894</v>
      </c>
      <c r="Y2476">
        <v>351</v>
      </c>
      <c r="Z2476">
        <v>112</v>
      </c>
      <c r="AA2476">
        <v>335</v>
      </c>
      <c r="AB2476">
        <v>32</v>
      </c>
      <c r="AC2476">
        <v>10</v>
      </c>
      <c r="AD2476">
        <v>2496000</v>
      </c>
      <c r="AE2476" t="s">
        <v>6025</v>
      </c>
      <c r="AF2476" s="1">
        <v>46203</v>
      </c>
      <c r="AG2476" t="s">
        <v>6536</v>
      </c>
      <c r="AH2476" t="s">
        <v>6027</v>
      </c>
      <c r="AI2476" t="s">
        <v>6028</v>
      </c>
      <c r="AJ2476" t="s">
        <v>6924</v>
      </c>
      <c r="AK2476">
        <v>190000</v>
      </c>
      <c r="AL2476">
        <v>13338</v>
      </c>
      <c r="AM2476">
        <v>176662</v>
      </c>
      <c r="AN2476">
        <v>156000</v>
      </c>
      <c r="AO2476">
        <v>20662</v>
      </c>
      <c r="AP2476">
        <v>0.11700000000000001</v>
      </c>
    </row>
    <row r="2477" spans="1:42" hidden="1" x14ac:dyDescent="0.35">
      <c r="A2477" t="s">
        <v>3403</v>
      </c>
      <c r="B2477" s="1">
        <v>45309</v>
      </c>
      <c r="C2477" t="s">
        <v>2094</v>
      </c>
      <c r="D2477" t="s">
        <v>123</v>
      </c>
      <c r="E2477">
        <v>1</v>
      </c>
      <c r="F2477" t="s">
        <v>66</v>
      </c>
      <c r="G2477" t="s">
        <v>31</v>
      </c>
      <c r="H2477" t="s">
        <v>25</v>
      </c>
      <c r="I2477" t="s">
        <v>43</v>
      </c>
      <c r="J2477" t="s">
        <v>112</v>
      </c>
      <c r="K2477">
        <v>2024</v>
      </c>
      <c r="L2477" t="s">
        <v>20</v>
      </c>
      <c r="M2477" t="s">
        <v>5927</v>
      </c>
      <c r="N2477" t="s">
        <v>5913</v>
      </c>
      <c r="O2477" t="s">
        <v>5917</v>
      </c>
      <c r="P2477" t="s">
        <v>5928</v>
      </c>
      <c r="Q2477" t="s">
        <v>5929</v>
      </c>
      <c r="R2477">
        <v>44000</v>
      </c>
      <c r="S2477">
        <v>53000</v>
      </c>
      <c r="T2477">
        <v>0.16980000000000001</v>
      </c>
      <c r="U2477" t="s">
        <v>5920</v>
      </c>
      <c r="V2477">
        <v>12</v>
      </c>
      <c r="W2477" s="1">
        <v>45435</v>
      </c>
      <c r="X2477" t="s">
        <v>5894</v>
      </c>
      <c r="Y2477">
        <v>246</v>
      </c>
      <c r="Z2477">
        <v>92</v>
      </c>
      <c r="AA2477">
        <v>223</v>
      </c>
      <c r="AB2477">
        <v>48</v>
      </c>
      <c r="AC2477">
        <v>10</v>
      </c>
      <c r="AD2477">
        <v>2112000</v>
      </c>
      <c r="AE2477" t="s">
        <v>6025</v>
      </c>
      <c r="AF2477" s="1">
        <v>46203</v>
      </c>
      <c r="AG2477" t="s">
        <v>6730</v>
      </c>
      <c r="AH2477" t="s">
        <v>6027</v>
      </c>
      <c r="AI2477" t="s">
        <v>6028</v>
      </c>
      <c r="AJ2477" t="s">
        <v>6924</v>
      </c>
      <c r="AK2477">
        <v>53000</v>
      </c>
      <c r="AL2477">
        <v>4255.8999999999996</v>
      </c>
      <c r="AM2477">
        <v>48744.1</v>
      </c>
      <c r="AN2477">
        <v>44000</v>
      </c>
      <c r="AO2477">
        <v>4744.1000000000004</v>
      </c>
      <c r="AP2477">
        <v>9.7299999999999998E-2</v>
      </c>
    </row>
    <row r="2478" spans="1:42" hidden="1" x14ac:dyDescent="0.35">
      <c r="A2478" t="s">
        <v>3404</v>
      </c>
      <c r="B2478" s="1">
        <v>45398</v>
      </c>
      <c r="C2478" t="s">
        <v>1314</v>
      </c>
      <c r="D2478" t="s">
        <v>216</v>
      </c>
      <c r="E2478">
        <v>1</v>
      </c>
      <c r="F2478" t="s">
        <v>30</v>
      </c>
      <c r="G2478" t="s">
        <v>16</v>
      </c>
      <c r="H2478" t="s">
        <v>32</v>
      </c>
      <c r="I2478" t="s">
        <v>33</v>
      </c>
      <c r="J2478" t="s">
        <v>44</v>
      </c>
      <c r="K2478">
        <v>2024</v>
      </c>
      <c r="L2478" t="s">
        <v>35</v>
      </c>
      <c r="M2478" t="s">
        <v>5999</v>
      </c>
      <c r="N2478" t="s">
        <v>5989</v>
      </c>
      <c r="O2478" t="s">
        <v>6000</v>
      </c>
      <c r="P2478" t="s">
        <v>6001</v>
      </c>
      <c r="Q2478" t="s">
        <v>6002</v>
      </c>
      <c r="R2478">
        <v>300</v>
      </c>
      <c r="S2478">
        <v>500</v>
      </c>
      <c r="T2478">
        <v>0.4</v>
      </c>
      <c r="U2478" t="s">
        <v>5940</v>
      </c>
      <c r="V2478">
        <v>3</v>
      </c>
      <c r="W2478" s="1">
        <v>45115</v>
      </c>
      <c r="X2478" t="s">
        <v>5894</v>
      </c>
      <c r="Y2478">
        <v>197</v>
      </c>
      <c r="Z2478">
        <v>100</v>
      </c>
      <c r="AA2478">
        <v>205</v>
      </c>
      <c r="AB2478">
        <v>66</v>
      </c>
      <c r="AC2478">
        <v>10</v>
      </c>
      <c r="AD2478">
        <v>19800</v>
      </c>
      <c r="AE2478" t="s">
        <v>6025</v>
      </c>
      <c r="AF2478" s="1">
        <v>46203</v>
      </c>
      <c r="AG2478" t="s">
        <v>6510</v>
      </c>
      <c r="AH2478" t="s">
        <v>6035</v>
      </c>
      <c r="AI2478" t="s">
        <v>6028</v>
      </c>
      <c r="AJ2478" t="s">
        <v>6924</v>
      </c>
      <c r="AK2478">
        <v>500</v>
      </c>
      <c r="AL2478">
        <v>24.75</v>
      </c>
      <c r="AM2478">
        <v>475.25</v>
      </c>
      <c r="AN2478">
        <v>300</v>
      </c>
      <c r="AO2478">
        <v>175.25</v>
      </c>
      <c r="AP2478">
        <v>0.36880000000000002</v>
      </c>
    </row>
    <row r="2479" spans="1:42" hidden="1" x14ac:dyDescent="0.35">
      <c r="A2479" t="s">
        <v>3405</v>
      </c>
      <c r="B2479" s="1">
        <v>45407</v>
      </c>
      <c r="C2479" t="s">
        <v>290</v>
      </c>
      <c r="D2479" t="s">
        <v>377</v>
      </c>
      <c r="E2479">
        <v>4</v>
      </c>
      <c r="F2479" t="s">
        <v>30</v>
      </c>
      <c r="G2479" t="s">
        <v>96</v>
      </c>
      <c r="H2479" t="s">
        <v>17</v>
      </c>
      <c r="I2479" t="s">
        <v>33</v>
      </c>
      <c r="J2479" t="s">
        <v>44</v>
      </c>
      <c r="K2479">
        <v>2024</v>
      </c>
      <c r="L2479" t="s">
        <v>35</v>
      </c>
      <c r="M2479" t="s">
        <v>6007</v>
      </c>
      <c r="N2479" t="s">
        <v>5889</v>
      </c>
      <c r="O2479" t="s">
        <v>6008</v>
      </c>
      <c r="P2479" t="s">
        <v>5899</v>
      </c>
      <c r="Q2479" t="s">
        <v>6009</v>
      </c>
      <c r="R2479">
        <v>12000</v>
      </c>
      <c r="S2479">
        <v>15000</v>
      </c>
      <c r="T2479">
        <v>0.2</v>
      </c>
      <c r="U2479" t="s">
        <v>5901</v>
      </c>
      <c r="V2479">
        <v>12</v>
      </c>
      <c r="W2479" s="1">
        <v>45557</v>
      </c>
      <c r="X2479" t="s">
        <v>5894</v>
      </c>
      <c r="Y2479">
        <v>118</v>
      </c>
      <c r="Z2479">
        <v>87</v>
      </c>
      <c r="AA2479">
        <v>209</v>
      </c>
      <c r="AB2479">
        <v>10</v>
      </c>
      <c r="AC2479">
        <v>10</v>
      </c>
      <c r="AD2479">
        <v>120000</v>
      </c>
      <c r="AE2479" t="s">
        <v>6025</v>
      </c>
      <c r="AF2479" s="1">
        <v>46203</v>
      </c>
      <c r="AG2479" t="s">
        <v>6181</v>
      </c>
      <c r="AH2479" t="s">
        <v>6027</v>
      </c>
      <c r="AI2479" t="s">
        <v>6028</v>
      </c>
      <c r="AJ2479" t="s">
        <v>6924</v>
      </c>
      <c r="AK2479">
        <v>60000</v>
      </c>
      <c r="AL2479">
        <v>1314</v>
      </c>
      <c r="AM2479">
        <v>58686</v>
      </c>
      <c r="AN2479">
        <v>48000</v>
      </c>
      <c r="AO2479">
        <v>10686</v>
      </c>
      <c r="AP2479">
        <v>0.18210000000000001</v>
      </c>
    </row>
    <row r="2480" spans="1:42" hidden="1" x14ac:dyDescent="0.35">
      <c r="A2480" t="s">
        <v>3406</v>
      </c>
      <c r="B2480" s="1">
        <v>45506</v>
      </c>
      <c r="C2480" t="s">
        <v>956</v>
      </c>
      <c r="D2480" t="s">
        <v>208</v>
      </c>
      <c r="E2480">
        <v>1</v>
      </c>
      <c r="F2480" t="s">
        <v>24</v>
      </c>
      <c r="G2480" t="s">
        <v>16</v>
      </c>
      <c r="H2480" t="s">
        <v>25</v>
      </c>
      <c r="I2480" t="s">
        <v>33</v>
      </c>
      <c r="J2480" t="s">
        <v>59</v>
      </c>
      <c r="K2480">
        <v>2024</v>
      </c>
      <c r="L2480" t="s">
        <v>60</v>
      </c>
      <c r="M2480" t="s">
        <v>5910</v>
      </c>
      <c r="N2480" t="s">
        <v>5889</v>
      </c>
      <c r="O2480" t="s">
        <v>5898</v>
      </c>
      <c r="P2480" t="s">
        <v>5907</v>
      </c>
      <c r="Q2480" t="s">
        <v>5911</v>
      </c>
      <c r="R2480">
        <v>10500</v>
      </c>
      <c r="S2480">
        <v>13000</v>
      </c>
      <c r="T2480">
        <v>0.1923</v>
      </c>
      <c r="U2480" t="s">
        <v>5909</v>
      </c>
      <c r="V2480">
        <v>12</v>
      </c>
      <c r="W2480" s="1">
        <v>45395</v>
      </c>
      <c r="X2480" t="s">
        <v>5894</v>
      </c>
      <c r="Y2480">
        <v>256</v>
      </c>
      <c r="Z2480">
        <v>119</v>
      </c>
      <c r="AA2480">
        <v>288</v>
      </c>
      <c r="AB2480">
        <v>32</v>
      </c>
      <c r="AC2480">
        <v>10</v>
      </c>
      <c r="AD2480">
        <v>336000</v>
      </c>
      <c r="AE2480" t="s">
        <v>6025</v>
      </c>
      <c r="AF2480" s="1">
        <v>46203</v>
      </c>
      <c r="AG2480" t="s">
        <v>6498</v>
      </c>
      <c r="AH2480" t="s">
        <v>6035</v>
      </c>
      <c r="AI2480" t="s">
        <v>6028</v>
      </c>
      <c r="AJ2480" t="s">
        <v>6925</v>
      </c>
      <c r="AK2480">
        <v>13000</v>
      </c>
      <c r="AL2480">
        <v>871</v>
      </c>
      <c r="AM2480">
        <v>12129</v>
      </c>
      <c r="AN2480">
        <v>10500</v>
      </c>
      <c r="AO2480">
        <v>1629</v>
      </c>
      <c r="AP2480">
        <v>0.1343</v>
      </c>
    </row>
    <row r="2481" spans="1:42" hidden="1" x14ac:dyDescent="0.35">
      <c r="A2481" t="s">
        <v>3407</v>
      </c>
      <c r="B2481" s="1">
        <v>45344</v>
      </c>
      <c r="C2481" t="s">
        <v>555</v>
      </c>
      <c r="D2481" t="s">
        <v>123</v>
      </c>
      <c r="E2481">
        <v>1</v>
      </c>
      <c r="F2481" t="s">
        <v>48</v>
      </c>
      <c r="G2481" t="s">
        <v>96</v>
      </c>
      <c r="H2481" t="s">
        <v>25</v>
      </c>
      <c r="I2481" t="s">
        <v>18</v>
      </c>
      <c r="J2481" t="s">
        <v>19</v>
      </c>
      <c r="K2481">
        <v>2024</v>
      </c>
      <c r="L2481" t="s">
        <v>20</v>
      </c>
      <c r="M2481" t="s">
        <v>5927</v>
      </c>
      <c r="N2481" t="s">
        <v>5913</v>
      </c>
      <c r="O2481" t="s">
        <v>5917</v>
      </c>
      <c r="P2481" t="s">
        <v>5928</v>
      </c>
      <c r="Q2481" t="s">
        <v>5929</v>
      </c>
      <c r="R2481">
        <v>44000</v>
      </c>
      <c r="S2481">
        <v>53000</v>
      </c>
      <c r="T2481">
        <v>0.16980000000000001</v>
      </c>
      <c r="U2481" t="s">
        <v>5920</v>
      </c>
      <c r="V2481">
        <v>12</v>
      </c>
      <c r="W2481" s="1">
        <v>45435</v>
      </c>
      <c r="X2481" t="s">
        <v>5894</v>
      </c>
      <c r="Y2481">
        <v>246</v>
      </c>
      <c r="Z2481">
        <v>92</v>
      </c>
      <c r="AA2481">
        <v>223</v>
      </c>
      <c r="AB2481">
        <v>48</v>
      </c>
      <c r="AC2481">
        <v>10</v>
      </c>
      <c r="AD2481">
        <v>2112000</v>
      </c>
      <c r="AE2481" t="s">
        <v>6025</v>
      </c>
      <c r="AF2481" s="1">
        <v>46203</v>
      </c>
      <c r="AG2481" t="s">
        <v>6336</v>
      </c>
      <c r="AH2481" t="s">
        <v>6035</v>
      </c>
      <c r="AI2481" t="s">
        <v>6028</v>
      </c>
      <c r="AJ2481" t="s">
        <v>6924</v>
      </c>
      <c r="AK2481">
        <v>53000</v>
      </c>
      <c r="AL2481">
        <v>4701.1000000000004</v>
      </c>
      <c r="AM2481">
        <v>48298.9</v>
      </c>
      <c r="AN2481">
        <v>44000</v>
      </c>
      <c r="AO2481">
        <v>4298.8999999999996</v>
      </c>
      <c r="AP2481">
        <v>8.8999999999999996E-2</v>
      </c>
    </row>
    <row r="2482" spans="1:42" x14ac:dyDescent="0.35">
      <c r="A2482" t="s">
        <v>3408</v>
      </c>
      <c r="B2482" s="1">
        <v>45368</v>
      </c>
      <c r="C2482" t="s">
        <v>555</v>
      </c>
      <c r="D2482" t="s">
        <v>195</v>
      </c>
      <c r="E2482">
        <v>1</v>
      </c>
      <c r="F2482" t="s">
        <v>24</v>
      </c>
      <c r="G2482" t="s">
        <v>31</v>
      </c>
      <c r="H2482" t="s">
        <v>32</v>
      </c>
      <c r="I2482" t="s">
        <v>26</v>
      </c>
      <c r="J2482" t="s">
        <v>39</v>
      </c>
      <c r="K2482">
        <v>2024</v>
      </c>
      <c r="L2482" t="s">
        <v>20</v>
      </c>
      <c r="M2482" t="s">
        <v>5912</v>
      </c>
      <c r="N2482" t="s">
        <v>5913</v>
      </c>
      <c r="O2482" t="s">
        <v>5914</v>
      </c>
      <c r="P2482" t="s">
        <v>5891</v>
      </c>
      <c r="Q2482" t="s">
        <v>5915</v>
      </c>
      <c r="R2482">
        <v>125000</v>
      </c>
      <c r="S2482">
        <v>148000</v>
      </c>
      <c r="T2482">
        <v>0.15540000000000001</v>
      </c>
      <c r="U2482" t="s">
        <v>5893</v>
      </c>
      <c r="V2482">
        <v>12</v>
      </c>
      <c r="W2482" s="1">
        <v>44787</v>
      </c>
      <c r="X2482" t="s">
        <v>5894</v>
      </c>
      <c r="Y2482">
        <v>168</v>
      </c>
      <c r="Z2482">
        <v>62</v>
      </c>
      <c r="AA2482">
        <v>271</v>
      </c>
      <c r="AB2482">
        <v>0</v>
      </c>
      <c r="AC2482">
        <v>10</v>
      </c>
      <c r="AD2482">
        <v>0</v>
      </c>
      <c r="AE2482" t="s">
        <v>6029</v>
      </c>
      <c r="AF2482" s="1">
        <v>46203</v>
      </c>
      <c r="AG2482" t="s">
        <v>6336</v>
      </c>
      <c r="AH2482" t="s">
        <v>6035</v>
      </c>
      <c r="AI2482" t="s">
        <v>6028</v>
      </c>
      <c r="AJ2482" t="s">
        <v>6924</v>
      </c>
      <c r="AK2482">
        <v>148000</v>
      </c>
      <c r="AL2482">
        <v>3640.8</v>
      </c>
      <c r="AM2482">
        <v>144359.20000000001</v>
      </c>
      <c r="AN2482">
        <v>125000</v>
      </c>
      <c r="AO2482">
        <v>19359.2</v>
      </c>
      <c r="AP2482">
        <v>0.1341</v>
      </c>
    </row>
    <row r="2483" spans="1:42" hidden="1" x14ac:dyDescent="0.35">
      <c r="A2483" t="s">
        <v>3409</v>
      </c>
      <c r="B2483" s="1">
        <v>45421</v>
      </c>
      <c r="C2483" t="s">
        <v>3410</v>
      </c>
      <c r="D2483" t="s">
        <v>221</v>
      </c>
      <c r="E2483">
        <v>1</v>
      </c>
      <c r="F2483" t="s">
        <v>15</v>
      </c>
      <c r="G2483" t="s">
        <v>31</v>
      </c>
      <c r="H2483" t="s">
        <v>32</v>
      </c>
      <c r="I2483" t="s">
        <v>33</v>
      </c>
      <c r="J2483" t="s">
        <v>75</v>
      </c>
      <c r="K2483">
        <v>2024</v>
      </c>
      <c r="L2483" t="s">
        <v>35</v>
      </c>
      <c r="M2483" t="s">
        <v>5966</v>
      </c>
      <c r="N2483" t="s">
        <v>5967</v>
      </c>
      <c r="O2483" t="s">
        <v>5968</v>
      </c>
      <c r="P2483" t="s">
        <v>5899</v>
      </c>
      <c r="Q2483" t="s">
        <v>5969</v>
      </c>
      <c r="R2483">
        <v>11500</v>
      </c>
      <c r="S2483">
        <v>14500</v>
      </c>
      <c r="T2483">
        <v>0.2069</v>
      </c>
      <c r="U2483" t="s">
        <v>5901</v>
      </c>
      <c r="V2483">
        <v>12</v>
      </c>
      <c r="W2483" s="1">
        <v>44903</v>
      </c>
      <c r="X2483" t="s">
        <v>5894</v>
      </c>
      <c r="Y2483">
        <v>217</v>
      </c>
      <c r="Z2483">
        <v>53</v>
      </c>
      <c r="AA2483">
        <v>253</v>
      </c>
      <c r="AB2483">
        <v>61</v>
      </c>
      <c r="AC2483">
        <v>10</v>
      </c>
      <c r="AD2483">
        <v>701500</v>
      </c>
      <c r="AE2483" t="s">
        <v>6025</v>
      </c>
      <c r="AF2483" s="1">
        <v>46203</v>
      </c>
      <c r="AG2483" t="s">
        <v>6874</v>
      </c>
      <c r="AH2483" t="s">
        <v>6035</v>
      </c>
      <c r="AI2483" t="s">
        <v>6028</v>
      </c>
      <c r="AJ2483" t="s">
        <v>6924</v>
      </c>
      <c r="AK2483">
        <v>14500</v>
      </c>
      <c r="AL2483">
        <v>2131.5</v>
      </c>
      <c r="AM2483">
        <v>12368.5</v>
      </c>
      <c r="AN2483">
        <v>11500</v>
      </c>
      <c r="AO2483">
        <v>868.5</v>
      </c>
      <c r="AP2483">
        <v>7.0199999999999999E-2</v>
      </c>
    </row>
    <row r="2484" spans="1:42" hidden="1" x14ac:dyDescent="0.35">
      <c r="A2484" t="s">
        <v>3411</v>
      </c>
      <c r="B2484" s="1">
        <v>45445</v>
      </c>
      <c r="C2484" t="s">
        <v>1017</v>
      </c>
      <c r="D2484" t="s">
        <v>208</v>
      </c>
      <c r="E2484">
        <v>2</v>
      </c>
      <c r="F2484" t="s">
        <v>48</v>
      </c>
      <c r="G2484" t="s">
        <v>16</v>
      </c>
      <c r="H2484" t="s">
        <v>25</v>
      </c>
      <c r="I2484" t="s">
        <v>43</v>
      </c>
      <c r="J2484" t="s">
        <v>34</v>
      </c>
      <c r="K2484">
        <v>2024</v>
      </c>
      <c r="L2484" t="s">
        <v>35</v>
      </c>
      <c r="M2484" t="s">
        <v>5910</v>
      </c>
      <c r="N2484" t="s">
        <v>5889</v>
      </c>
      <c r="O2484" t="s">
        <v>5898</v>
      </c>
      <c r="P2484" t="s">
        <v>5907</v>
      </c>
      <c r="Q2484" t="s">
        <v>5911</v>
      </c>
      <c r="R2484">
        <v>10500</v>
      </c>
      <c r="S2484">
        <v>13000</v>
      </c>
      <c r="T2484">
        <v>0.1923</v>
      </c>
      <c r="U2484" t="s">
        <v>5909</v>
      </c>
      <c r="V2484">
        <v>12</v>
      </c>
      <c r="W2484" s="1">
        <v>45395</v>
      </c>
      <c r="X2484" t="s">
        <v>5894</v>
      </c>
      <c r="Y2484">
        <v>256</v>
      </c>
      <c r="Z2484">
        <v>119</v>
      </c>
      <c r="AA2484">
        <v>288</v>
      </c>
      <c r="AB2484">
        <v>32</v>
      </c>
      <c r="AC2484">
        <v>10</v>
      </c>
      <c r="AD2484">
        <v>336000</v>
      </c>
      <c r="AE2484" t="s">
        <v>6025</v>
      </c>
      <c r="AF2484" s="1">
        <v>46203</v>
      </c>
      <c r="AG2484" t="s">
        <v>6515</v>
      </c>
      <c r="AH2484" t="s">
        <v>6027</v>
      </c>
      <c r="AI2484" t="s">
        <v>6028</v>
      </c>
      <c r="AJ2484" t="s">
        <v>6924</v>
      </c>
      <c r="AK2484">
        <v>26000</v>
      </c>
      <c r="AL2484">
        <v>1370.2</v>
      </c>
      <c r="AM2484">
        <v>24629.8</v>
      </c>
      <c r="AN2484">
        <v>21000</v>
      </c>
      <c r="AO2484">
        <v>3629.8</v>
      </c>
      <c r="AP2484">
        <v>0.1474</v>
      </c>
    </row>
    <row r="2485" spans="1:42" hidden="1" x14ac:dyDescent="0.35">
      <c r="A2485" t="s">
        <v>3412</v>
      </c>
      <c r="B2485" s="1">
        <v>45299</v>
      </c>
      <c r="C2485" t="s">
        <v>890</v>
      </c>
      <c r="D2485" t="s">
        <v>29</v>
      </c>
      <c r="E2485">
        <v>3</v>
      </c>
      <c r="F2485" t="s">
        <v>58</v>
      </c>
      <c r="G2485" t="s">
        <v>31</v>
      </c>
      <c r="H2485" t="s">
        <v>25</v>
      </c>
      <c r="I2485" t="s">
        <v>33</v>
      </c>
      <c r="J2485" t="s">
        <v>112</v>
      </c>
      <c r="K2485">
        <v>2024</v>
      </c>
      <c r="L2485" t="s">
        <v>20</v>
      </c>
      <c r="M2485" t="s">
        <v>5985</v>
      </c>
      <c r="N2485" t="s">
        <v>5974</v>
      </c>
      <c r="O2485" t="s">
        <v>5986</v>
      </c>
      <c r="P2485" t="s">
        <v>5979</v>
      </c>
      <c r="Q2485" t="s">
        <v>5987</v>
      </c>
      <c r="R2485">
        <v>500</v>
      </c>
      <c r="S2485">
        <v>750</v>
      </c>
      <c r="T2485">
        <v>0.33329999999999999</v>
      </c>
      <c r="U2485" t="s">
        <v>5920</v>
      </c>
      <c r="V2485">
        <v>24</v>
      </c>
      <c r="W2485" s="1">
        <v>45007</v>
      </c>
      <c r="X2485" t="s">
        <v>5894</v>
      </c>
      <c r="Y2485">
        <v>294</v>
      </c>
      <c r="Z2485">
        <v>81</v>
      </c>
      <c r="AA2485">
        <v>264</v>
      </c>
      <c r="AB2485">
        <v>82</v>
      </c>
      <c r="AC2485">
        <v>10</v>
      </c>
      <c r="AD2485">
        <v>41000</v>
      </c>
      <c r="AE2485" t="s">
        <v>6025</v>
      </c>
      <c r="AF2485" s="1">
        <v>46203</v>
      </c>
      <c r="AG2485" t="s">
        <v>6045</v>
      </c>
      <c r="AH2485" t="s">
        <v>6035</v>
      </c>
      <c r="AI2485" t="s">
        <v>6028</v>
      </c>
      <c r="AJ2485" t="s">
        <v>6924</v>
      </c>
      <c r="AK2485">
        <v>2250</v>
      </c>
      <c r="AL2485">
        <v>245.03</v>
      </c>
      <c r="AM2485">
        <v>2004.97</v>
      </c>
      <c r="AN2485">
        <v>1500</v>
      </c>
      <c r="AO2485">
        <v>504.97</v>
      </c>
      <c r="AP2485">
        <v>0.25190000000000001</v>
      </c>
    </row>
    <row r="2486" spans="1:42" hidden="1" x14ac:dyDescent="0.35">
      <c r="A2486" t="s">
        <v>3413</v>
      </c>
      <c r="B2486" s="1">
        <v>45320</v>
      </c>
      <c r="C2486" t="s">
        <v>433</v>
      </c>
      <c r="D2486" t="s">
        <v>23</v>
      </c>
      <c r="E2486">
        <v>2</v>
      </c>
      <c r="F2486" t="s">
        <v>48</v>
      </c>
      <c r="G2486" t="s">
        <v>31</v>
      </c>
      <c r="H2486" t="s">
        <v>17</v>
      </c>
      <c r="I2486" t="s">
        <v>18</v>
      </c>
      <c r="J2486" t="s">
        <v>112</v>
      </c>
      <c r="K2486">
        <v>2024</v>
      </c>
      <c r="L2486" t="s">
        <v>20</v>
      </c>
      <c r="M2486" t="s">
        <v>5921</v>
      </c>
      <c r="N2486" t="s">
        <v>5913</v>
      </c>
      <c r="O2486" t="s">
        <v>5917</v>
      </c>
      <c r="P2486" t="s">
        <v>5922</v>
      </c>
      <c r="Q2486" t="s">
        <v>5923</v>
      </c>
      <c r="R2486">
        <v>57000</v>
      </c>
      <c r="S2486">
        <v>69000</v>
      </c>
      <c r="T2486">
        <v>0.1739</v>
      </c>
      <c r="U2486" t="s">
        <v>5920</v>
      </c>
      <c r="V2486">
        <v>12</v>
      </c>
      <c r="W2486" s="1">
        <v>44862</v>
      </c>
      <c r="X2486" t="s">
        <v>5894</v>
      </c>
      <c r="Y2486">
        <v>244</v>
      </c>
      <c r="Z2486">
        <v>55</v>
      </c>
      <c r="AA2486">
        <v>276</v>
      </c>
      <c r="AB2486">
        <v>9</v>
      </c>
      <c r="AC2486">
        <v>10</v>
      </c>
      <c r="AD2486">
        <v>513000</v>
      </c>
      <c r="AE2486" t="s">
        <v>6025</v>
      </c>
      <c r="AF2486" s="1">
        <v>46203</v>
      </c>
      <c r="AG2486" t="s">
        <v>6271</v>
      </c>
      <c r="AH2486" t="s">
        <v>6035</v>
      </c>
      <c r="AI2486" t="s">
        <v>6028</v>
      </c>
      <c r="AJ2486" t="s">
        <v>6924</v>
      </c>
      <c r="AK2486">
        <v>138000</v>
      </c>
      <c r="AL2486">
        <v>1186.8</v>
      </c>
      <c r="AM2486">
        <v>136813.20000000001</v>
      </c>
      <c r="AN2486">
        <v>114000</v>
      </c>
      <c r="AO2486">
        <v>22813.200000000001</v>
      </c>
      <c r="AP2486">
        <v>0.16669999999999999</v>
      </c>
    </row>
    <row r="2487" spans="1:42" x14ac:dyDescent="0.35">
      <c r="A2487" t="s">
        <v>3414</v>
      </c>
      <c r="B2487" s="1">
        <v>45580</v>
      </c>
      <c r="C2487" t="s">
        <v>1164</v>
      </c>
      <c r="D2487" t="s">
        <v>42</v>
      </c>
      <c r="E2487">
        <v>1</v>
      </c>
      <c r="F2487" t="s">
        <v>24</v>
      </c>
      <c r="G2487" t="s">
        <v>31</v>
      </c>
      <c r="H2487" t="s">
        <v>17</v>
      </c>
      <c r="I2487" t="s">
        <v>18</v>
      </c>
      <c r="J2487" t="s">
        <v>55</v>
      </c>
      <c r="K2487">
        <v>2024</v>
      </c>
      <c r="L2487" t="s">
        <v>51</v>
      </c>
      <c r="M2487" t="s">
        <v>5897</v>
      </c>
      <c r="N2487" t="s">
        <v>5889</v>
      </c>
      <c r="O2487" t="s">
        <v>5898</v>
      </c>
      <c r="P2487" t="s">
        <v>5899</v>
      </c>
      <c r="Q2487" t="s">
        <v>5900</v>
      </c>
      <c r="R2487">
        <v>31000</v>
      </c>
      <c r="S2487">
        <v>38000</v>
      </c>
      <c r="T2487">
        <v>0.1842</v>
      </c>
      <c r="U2487" t="s">
        <v>5901</v>
      </c>
      <c r="V2487">
        <v>12</v>
      </c>
      <c r="W2487" s="1">
        <v>45246</v>
      </c>
      <c r="X2487" t="s">
        <v>5894</v>
      </c>
      <c r="Y2487">
        <v>278</v>
      </c>
      <c r="Z2487">
        <v>80</v>
      </c>
      <c r="AA2487">
        <v>346</v>
      </c>
      <c r="AB2487">
        <v>0</v>
      </c>
      <c r="AC2487">
        <v>10</v>
      </c>
      <c r="AD2487">
        <v>0</v>
      </c>
      <c r="AE2487" t="s">
        <v>6029</v>
      </c>
      <c r="AF2487" s="1">
        <v>46203</v>
      </c>
      <c r="AG2487" t="s">
        <v>6183</v>
      </c>
      <c r="AH2487" t="s">
        <v>6035</v>
      </c>
      <c r="AI2487" t="s">
        <v>6028</v>
      </c>
      <c r="AJ2487" t="s">
        <v>6925</v>
      </c>
      <c r="AK2487">
        <v>38000</v>
      </c>
      <c r="AL2487">
        <v>3412.4</v>
      </c>
      <c r="AM2487">
        <v>34587.599999999999</v>
      </c>
      <c r="AN2487">
        <v>31000</v>
      </c>
      <c r="AO2487">
        <v>3587.6</v>
      </c>
      <c r="AP2487">
        <v>0.1037</v>
      </c>
    </row>
    <row r="2488" spans="1:42" hidden="1" x14ac:dyDescent="0.35">
      <c r="A2488" t="s">
        <v>3415</v>
      </c>
      <c r="B2488" s="1">
        <v>45483</v>
      </c>
      <c r="C2488" t="s">
        <v>3416</v>
      </c>
      <c r="D2488" t="s">
        <v>115</v>
      </c>
      <c r="E2488">
        <v>1</v>
      </c>
      <c r="F2488" t="s">
        <v>128</v>
      </c>
      <c r="G2488" t="s">
        <v>31</v>
      </c>
      <c r="H2488" t="s">
        <v>17</v>
      </c>
      <c r="I2488" t="s">
        <v>26</v>
      </c>
      <c r="J2488" t="s">
        <v>97</v>
      </c>
      <c r="K2488">
        <v>2024</v>
      </c>
      <c r="L2488" t="s">
        <v>60</v>
      </c>
      <c r="M2488" t="s">
        <v>5988</v>
      </c>
      <c r="N2488" t="s">
        <v>5989</v>
      </c>
      <c r="O2488" t="s">
        <v>5990</v>
      </c>
      <c r="P2488" t="s">
        <v>5907</v>
      </c>
      <c r="Q2488" t="s">
        <v>5991</v>
      </c>
      <c r="R2488">
        <v>1600</v>
      </c>
      <c r="S2488">
        <v>2200</v>
      </c>
      <c r="T2488">
        <v>0.2727</v>
      </c>
      <c r="U2488" t="s">
        <v>5909</v>
      </c>
      <c r="V2488">
        <v>6</v>
      </c>
      <c r="W2488" s="1">
        <v>45040</v>
      </c>
      <c r="X2488" t="s">
        <v>5894</v>
      </c>
      <c r="Y2488">
        <v>84</v>
      </c>
      <c r="Z2488">
        <v>117</v>
      </c>
      <c r="AA2488">
        <v>174</v>
      </c>
      <c r="AB2488">
        <v>47</v>
      </c>
      <c r="AC2488">
        <v>10</v>
      </c>
      <c r="AD2488">
        <v>75200</v>
      </c>
      <c r="AE2488" t="s">
        <v>6025</v>
      </c>
      <c r="AF2488" s="1">
        <v>46203</v>
      </c>
      <c r="AG2488" t="s">
        <v>6875</v>
      </c>
      <c r="AH2488" t="s">
        <v>6035</v>
      </c>
      <c r="AI2488" t="s">
        <v>6028</v>
      </c>
      <c r="AJ2488" t="s">
        <v>6925</v>
      </c>
      <c r="AK2488">
        <v>2200</v>
      </c>
      <c r="AL2488">
        <v>171.82</v>
      </c>
      <c r="AM2488">
        <v>2028.18</v>
      </c>
      <c r="AN2488">
        <v>1600</v>
      </c>
      <c r="AO2488">
        <v>428.18</v>
      </c>
      <c r="AP2488">
        <v>0.21110000000000001</v>
      </c>
    </row>
    <row r="2489" spans="1:42" hidden="1" x14ac:dyDescent="0.35">
      <c r="A2489" t="s">
        <v>3417</v>
      </c>
      <c r="B2489" s="1">
        <v>45363</v>
      </c>
      <c r="C2489" t="s">
        <v>1822</v>
      </c>
      <c r="D2489" t="s">
        <v>123</v>
      </c>
      <c r="E2489">
        <v>1</v>
      </c>
      <c r="F2489" t="s">
        <v>30</v>
      </c>
      <c r="G2489" t="s">
        <v>16</v>
      </c>
      <c r="H2489" t="s">
        <v>32</v>
      </c>
      <c r="I2489" t="s">
        <v>43</v>
      </c>
      <c r="J2489" t="s">
        <v>39</v>
      </c>
      <c r="K2489">
        <v>2024</v>
      </c>
      <c r="L2489" t="s">
        <v>20</v>
      </c>
      <c r="M2489" t="s">
        <v>5927</v>
      </c>
      <c r="N2489" t="s">
        <v>5913</v>
      </c>
      <c r="O2489" t="s">
        <v>5917</v>
      </c>
      <c r="P2489" t="s">
        <v>5928</v>
      </c>
      <c r="Q2489" t="s">
        <v>5929</v>
      </c>
      <c r="R2489">
        <v>44000</v>
      </c>
      <c r="S2489">
        <v>53000</v>
      </c>
      <c r="T2489">
        <v>0.16980000000000001</v>
      </c>
      <c r="U2489" t="s">
        <v>5920</v>
      </c>
      <c r="V2489">
        <v>12</v>
      </c>
      <c r="W2489" s="1">
        <v>45435</v>
      </c>
      <c r="X2489" t="s">
        <v>5894</v>
      </c>
      <c r="Y2489">
        <v>246</v>
      </c>
      <c r="Z2489">
        <v>92</v>
      </c>
      <c r="AA2489">
        <v>223</v>
      </c>
      <c r="AB2489">
        <v>48</v>
      </c>
      <c r="AC2489">
        <v>10</v>
      </c>
      <c r="AD2489">
        <v>2112000</v>
      </c>
      <c r="AE2489" t="s">
        <v>6025</v>
      </c>
      <c r="AF2489" s="1">
        <v>46203</v>
      </c>
      <c r="AG2489" t="s">
        <v>6661</v>
      </c>
      <c r="AH2489" t="s">
        <v>6035</v>
      </c>
      <c r="AI2489" t="s">
        <v>6028</v>
      </c>
      <c r="AJ2489" t="s">
        <v>6924</v>
      </c>
      <c r="AK2489">
        <v>53000</v>
      </c>
      <c r="AL2489">
        <v>6307</v>
      </c>
      <c r="AM2489">
        <v>46693</v>
      </c>
      <c r="AN2489">
        <v>44000</v>
      </c>
      <c r="AO2489">
        <v>2693</v>
      </c>
      <c r="AP2489">
        <v>5.7700000000000001E-2</v>
      </c>
    </row>
    <row r="2490" spans="1:42" hidden="1" x14ac:dyDescent="0.35">
      <c r="A2490" t="s">
        <v>3418</v>
      </c>
      <c r="B2490" s="1">
        <v>45330</v>
      </c>
      <c r="C2490" t="s">
        <v>274</v>
      </c>
      <c r="D2490" t="s">
        <v>92</v>
      </c>
      <c r="E2490">
        <v>1</v>
      </c>
      <c r="F2490" t="s">
        <v>30</v>
      </c>
      <c r="G2490" t="s">
        <v>31</v>
      </c>
      <c r="H2490" t="s">
        <v>32</v>
      </c>
      <c r="I2490" t="s">
        <v>43</v>
      </c>
      <c r="J2490" t="s">
        <v>19</v>
      </c>
      <c r="K2490">
        <v>2024</v>
      </c>
      <c r="L2490" t="s">
        <v>20</v>
      </c>
      <c r="M2490" t="s">
        <v>5973</v>
      </c>
      <c r="N2490" t="s">
        <v>5974</v>
      </c>
      <c r="O2490" t="s">
        <v>5975</v>
      </c>
      <c r="P2490" t="s">
        <v>5899</v>
      </c>
      <c r="Q2490" t="s">
        <v>5976</v>
      </c>
      <c r="R2490">
        <v>7600</v>
      </c>
      <c r="S2490">
        <v>9800</v>
      </c>
      <c r="T2490">
        <v>0.22450000000000001</v>
      </c>
      <c r="U2490" t="s">
        <v>5901</v>
      </c>
      <c r="V2490">
        <v>36</v>
      </c>
      <c r="W2490" s="1">
        <v>45281</v>
      </c>
      <c r="X2490" t="s">
        <v>5894</v>
      </c>
      <c r="Y2490">
        <v>214</v>
      </c>
      <c r="Z2490">
        <v>101</v>
      </c>
      <c r="AA2490">
        <v>188</v>
      </c>
      <c r="AB2490">
        <v>51</v>
      </c>
      <c r="AC2490">
        <v>10</v>
      </c>
      <c r="AD2490">
        <v>387600</v>
      </c>
      <c r="AE2490" t="s">
        <v>6025</v>
      </c>
      <c r="AF2490" s="1">
        <v>46203</v>
      </c>
      <c r="AG2490" t="s">
        <v>6170</v>
      </c>
      <c r="AH2490" t="s">
        <v>6027</v>
      </c>
      <c r="AI2490" t="s">
        <v>6028</v>
      </c>
      <c r="AJ2490" t="s">
        <v>6924</v>
      </c>
      <c r="AK2490">
        <v>9800</v>
      </c>
      <c r="AL2490">
        <v>1270.08</v>
      </c>
      <c r="AM2490">
        <v>8529.92</v>
      </c>
      <c r="AN2490">
        <v>7600</v>
      </c>
      <c r="AO2490">
        <v>929.92</v>
      </c>
      <c r="AP2490">
        <v>0.109</v>
      </c>
    </row>
    <row r="2491" spans="1:42" hidden="1" x14ac:dyDescent="0.35">
      <c r="A2491" t="s">
        <v>3419</v>
      </c>
      <c r="B2491" s="1">
        <v>45462</v>
      </c>
      <c r="C2491" t="s">
        <v>469</v>
      </c>
      <c r="D2491" t="s">
        <v>208</v>
      </c>
      <c r="E2491">
        <v>1</v>
      </c>
      <c r="F2491" t="s">
        <v>30</v>
      </c>
      <c r="G2491" t="s">
        <v>16</v>
      </c>
      <c r="H2491" t="s">
        <v>32</v>
      </c>
      <c r="I2491" t="s">
        <v>33</v>
      </c>
      <c r="J2491" t="s">
        <v>34</v>
      </c>
      <c r="K2491">
        <v>2024</v>
      </c>
      <c r="L2491" t="s">
        <v>35</v>
      </c>
      <c r="M2491" t="s">
        <v>5910</v>
      </c>
      <c r="N2491" t="s">
        <v>5889</v>
      </c>
      <c r="O2491" t="s">
        <v>5898</v>
      </c>
      <c r="P2491" t="s">
        <v>5907</v>
      </c>
      <c r="Q2491" t="s">
        <v>5911</v>
      </c>
      <c r="R2491">
        <v>10500</v>
      </c>
      <c r="S2491">
        <v>13000</v>
      </c>
      <c r="T2491">
        <v>0.1923</v>
      </c>
      <c r="U2491" t="s">
        <v>5909</v>
      </c>
      <c r="V2491">
        <v>12</v>
      </c>
      <c r="W2491" s="1">
        <v>45395</v>
      </c>
      <c r="X2491" t="s">
        <v>5894</v>
      </c>
      <c r="Y2491">
        <v>256</v>
      </c>
      <c r="Z2491">
        <v>119</v>
      </c>
      <c r="AA2491">
        <v>288</v>
      </c>
      <c r="AB2491">
        <v>32</v>
      </c>
      <c r="AC2491">
        <v>10</v>
      </c>
      <c r="AD2491">
        <v>336000</v>
      </c>
      <c r="AE2491" t="s">
        <v>6025</v>
      </c>
      <c r="AF2491" s="1">
        <v>46203</v>
      </c>
      <c r="AG2491" t="s">
        <v>6256</v>
      </c>
      <c r="AH2491" t="s">
        <v>6035</v>
      </c>
      <c r="AI2491" t="s">
        <v>6028</v>
      </c>
      <c r="AJ2491" t="s">
        <v>6924</v>
      </c>
      <c r="AK2491">
        <v>13000</v>
      </c>
      <c r="AL2491">
        <v>500.5</v>
      </c>
      <c r="AM2491">
        <v>12499.5</v>
      </c>
      <c r="AN2491">
        <v>10500</v>
      </c>
      <c r="AO2491">
        <v>1999.5</v>
      </c>
      <c r="AP2491">
        <v>0.16</v>
      </c>
    </row>
    <row r="2492" spans="1:42" hidden="1" x14ac:dyDescent="0.35">
      <c r="A2492" t="s">
        <v>3420</v>
      </c>
      <c r="B2492" s="1">
        <v>45651</v>
      </c>
      <c r="C2492" t="s">
        <v>146</v>
      </c>
      <c r="D2492" t="s">
        <v>38</v>
      </c>
      <c r="E2492">
        <v>4</v>
      </c>
      <c r="F2492" t="s">
        <v>24</v>
      </c>
      <c r="G2492" t="s">
        <v>71</v>
      </c>
      <c r="H2492" t="s">
        <v>32</v>
      </c>
      <c r="I2492" t="s">
        <v>26</v>
      </c>
      <c r="J2492" t="s">
        <v>155</v>
      </c>
      <c r="K2492">
        <v>2024</v>
      </c>
      <c r="L2492" t="s">
        <v>51</v>
      </c>
      <c r="M2492" t="s">
        <v>5981</v>
      </c>
      <c r="N2492" t="s">
        <v>5974</v>
      </c>
      <c r="O2492" t="s">
        <v>5982</v>
      </c>
      <c r="P2492" t="s">
        <v>5983</v>
      </c>
      <c r="Q2492" t="s">
        <v>5984</v>
      </c>
      <c r="R2492">
        <v>3700</v>
      </c>
      <c r="S2492">
        <v>4800</v>
      </c>
      <c r="T2492">
        <v>0.22919999999999999</v>
      </c>
      <c r="U2492" t="s">
        <v>5920</v>
      </c>
      <c r="V2492">
        <v>24</v>
      </c>
      <c r="W2492" s="1">
        <v>45552</v>
      </c>
      <c r="X2492" t="s">
        <v>5894</v>
      </c>
      <c r="Y2492">
        <v>158</v>
      </c>
      <c r="Z2492">
        <v>108</v>
      </c>
      <c r="AA2492">
        <v>132</v>
      </c>
      <c r="AB2492">
        <v>61</v>
      </c>
      <c r="AC2492">
        <v>10</v>
      </c>
      <c r="AD2492">
        <v>225700</v>
      </c>
      <c r="AE2492" t="s">
        <v>6025</v>
      </c>
      <c r="AF2492" s="1">
        <v>46203</v>
      </c>
      <c r="AG2492" t="s">
        <v>6086</v>
      </c>
      <c r="AH2492" t="s">
        <v>6027</v>
      </c>
      <c r="AI2492" t="s">
        <v>6028</v>
      </c>
      <c r="AJ2492" t="s">
        <v>6925</v>
      </c>
      <c r="AK2492">
        <v>19200</v>
      </c>
      <c r="AL2492">
        <v>2125.44</v>
      </c>
      <c r="AM2492">
        <v>17074.560000000001</v>
      </c>
      <c r="AN2492">
        <v>14800</v>
      </c>
      <c r="AO2492">
        <v>2274.56</v>
      </c>
      <c r="AP2492">
        <v>0.13320000000000001</v>
      </c>
    </row>
    <row r="2493" spans="1:42" hidden="1" x14ac:dyDescent="0.35">
      <c r="A2493" t="s">
        <v>3421</v>
      </c>
      <c r="B2493" s="1">
        <v>45383</v>
      </c>
      <c r="C2493" t="s">
        <v>1594</v>
      </c>
      <c r="D2493" t="s">
        <v>208</v>
      </c>
      <c r="E2493">
        <v>1</v>
      </c>
      <c r="F2493" t="s">
        <v>48</v>
      </c>
      <c r="G2493" t="s">
        <v>96</v>
      </c>
      <c r="H2493" t="s">
        <v>32</v>
      </c>
      <c r="I2493" t="s">
        <v>43</v>
      </c>
      <c r="J2493" t="s">
        <v>44</v>
      </c>
      <c r="K2493">
        <v>2024</v>
      </c>
      <c r="L2493" t="s">
        <v>35</v>
      </c>
      <c r="M2493" t="s">
        <v>5910</v>
      </c>
      <c r="N2493" t="s">
        <v>5889</v>
      </c>
      <c r="O2493" t="s">
        <v>5898</v>
      </c>
      <c r="P2493" t="s">
        <v>5907</v>
      </c>
      <c r="Q2493" t="s">
        <v>5911</v>
      </c>
      <c r="R2493">
        <v>10500</v>
      </c>
      <c r="S2493">
        <v>13000</v>
      </c>
      <c r="T2493">
        <v>0.1923</v>
      </c>
      <c r="U2493" t="s">
        <v>5909</v>
      </c>
      <c r="V2493">
        <v>12</v>
      </c>
      <c r="W2493" s="1">
        <v>45395</v>
      </c>
      <c r="X2493" t="s">
        <v>5894</v>
      </c>
      <c r="Y2493">
        <v>256</v>
      </c>
      <c r="Z2493">
        <v>119</v>
      </c>
      <c r="AA2493">
        <v>288</v>
      </c>
      <c r="AB2493">
        <v>32</v>
      </c>
      <c r="AC2493">
        <v>10</v>
      </c>
      <c r="AD2493">
        <v>336000</v>
      </c>
      <c r="AE2493" t="s">
        <v>6025</v>
      </c>
      <c r="AF2493" s="1">
        <v>46203</v>
      </c>
      <c r="AG2493" t="s">
        <v>6596</v>
      </c>
      <c r="AH2493" t="s">
        <v>6035</v>
      </c>
      <c r="AI2493" t="s">
        <v>6028</v>
      </c>
      <c r="AJ2493" t="s">
        <v>6924</v>
      </c>
      <c r="AK2493">
        <v>13000</v>
      </c>
      <c r="AL2493">
        <v>5.2</v>
      </c>
      <c r="AM2493">
        <v>12994.8</v>
      </c>
      <c r="AN2493">
        <v>10500</v>
      </c>
      <c r="AO2493">
        <v>2494.8000000000002</v>
      </c>
      <c r="AP2493">
        <v>0.192</v>
      </c>
    </row>
    <row r="2494" spans="1:42" hidden="1" x14ac:dyDescent="0.35">
      <c r="A2494" t="s">
        <v>3422</v>
      </c>
      <c r="B2494" s="1">
        <v>45613</v>
      </c>
      <c r="C2494" t="s">
        <v>3423</v>
      </c>
      <c r="D2494" t="s">
        <v>38</v>
      </c>
      <c r="E2494">
        <v>1</v>
      </c>
      <c r="F2494" t="s">
        <v>58</v>
      </c>
      <c r="G2494" t="s">
        <v>31</v>
      </c>
      <c r="H2494" t="s">
        <v>32</v>
      </c>
      <c r="I2494" t="s">
        <v>33</v>
      </c>
      <c r="J2494" t="s">
        <v>50</v>
      </c>
      <c r="K2494">
        <v>2024</v>
      </c>
      <c r="L2494" t="s">
        <v>51</v>
      </c>
      <c r="M2494" t="s">
        <v>5981</v>
      </c>
      <c r="N2494" t="s">
        <v>5974</v>
      </c>
      <c r="O2494" t="s">
        <v>5982</v>
      </c>
      <c r="P2494" t="s">
        <v>5983</v>
      </c>
      <c r="Q2494" t="s">
        <v>5984</v>
      </c>
      <c r="R2494">
        <v>3700</v>
      </c>
      <c r="S2494">
        <v>4800</v>
      </c>
      <c r="T2494">
        <v>0.22919999999999999</v>
      </c>
      <c r="U2494" t="s">
        <v>5920</v>
      </c>
      <c r="V2494">
        <v>24</v>
      </c>
      <c r="W2494" s="1">
        <v>45552</v>
      </c>
      <c r="X2494" t="s">
        <v>5894</v>
      </c>
      <c r="Y2494">
        <v>158</v>
      </c>
      <c r="Z2494">
        <v>108</v>
      </c>
      <c r="AA2494">
        <v>132</v>
      </c>
      <c r="AB2494">
        <v>61</v>
      </c>
      <c r="AC2494">
        <v>10</v>
      </c>
      <c r="AD2494">
        <v>225700</v>
      </c>
      <c r="AE2494" t="s">
        <v>6025</v>
      </c>
      <c r="AF2494" s="1">
        <v>46203</v>
      </c>
      <c r="AG2494" t="s">
        <v>6876</v>
      </c>
      <c r="AH2494" t="s">
        <v>6027</v>
      </c>
      <c r="AI2494" t="s">
        <v>6028</v>
      </c>
      <c r="AJ2494" t="s">
        <v>6925</v>
      </c>
      <c r="AK2494">
        <v>4800</v>
      </c>
      <c r="AL2494">
        <v>261.12</v>
      </c>
      <c r="AM2494">
        <v>4538.88</v>
      </c>
      <c r="AN2494">
        <v>3700</v>
      </c>
      <c r="AO2494">
        <v>838.88</v>
      </c>
      <c r="AP2494">
        <v>0.18479999999999999</v>
      </c>
    </row>
    <row r="2495" spans="1:42" x14ac:dyDescent="0.35">
      <c r="A2495" t="s">
        <v>3424</v>
      </c>
      <c r="B2495" s="1">
        <v>45523</v>
      </c>
      <c r="C2495" t="s">
        <v>323</v>
      </c>
      <c r="D2495" t="s">
        <v>54</v>
      </c>
      <c r="E2495">
        <v>2</v>
      </c>
      <c r="F2495" t="s">
        <v>48</v>
      </c>
      <c r="G2495" t="s">
        <v>16</v>
      </c>
      <c r="H2495" t="s">
        <v>25</v>
      </c>
      <c r="I2495" t="s">
        <v>18</v>
      </c>
      <c r="J2495" t="s">
        <v>59</v>
      </c>
      <c r="K2495">
        <v>2024</v>
      </c>
      <c r="L2495" t="s">
        <v>60</v>
      </c>
      <c r="M2495" t="s">
        <v>5888</v>
      </c>
      <c r="N2495" t="s">
        <v>5889</v>
      </c>
      <c r="O2495" t="s">
        <v>5890</v>
      </c>
      <c r="P2495" t="s">
        <v>5891</v>
      </c>
      <c r="Q2495" t="s">
        <v>5892</v>
      </c>
      <c r="R2495">
        <v>52000</v>
      </c>
      <c r="S2495">
        <v>65000</v>
      </c>
      <c r="T2495">
        <v>0.2</v>
      </c>
      <c r="U2495" t="s">
        <v>5893</v>
      </c>
      <c r="V2495">
        <v>12</v>
      </c>
      <c r="W2495" s="1">
        <v>45506</v>
      </c>
      <c r="X2495" t="s">
        <v>5894</v>
      </c>
      <c r="Y2495">
        <v>302</v>
      </c>
      <c r="Z2495">
        <v>109</v>
      </c>
      <c r="AA2495">
        <v>415</v>
      </c>
      <c r="AB2495">
        <v>0</v>
      </c>
      <c r="AC2495">
        <v>10</v>
      </c>
      <c r="AD2495">
        <v>0</v>
      </c>
      <c r="AE2495" t="s">
        <v>6029</v>
      </c>
      <c r="AF2495" s="1">
        <v>46203</v>
      </c>
      <c r="AG2495" t="s">
        <v>6207</v>
      </c>
      <c r="AH2495" t="s">
        <v>6027</v>
      </c>
      <c r="AI2495" t="s">
        <v>6028</v>
      </c>
      <c r="AJ2495" t="s">
        <v>6925</v>
      </c>
      <c r="AK2495">
        <v>130000</v>
      </c>
      <c r="AL2495">
        <v>5239</v>
      </c>
      <c r="AM2495">
        <v>124761</v>
      </c>
      <c r="AN2495">
        <v>104000</v>
      </c>
      <c r="AO2495">
        <v>20761</v>
      </c>
      <c r="AP2495">
        <v>0.16639999999999999</v>
      </c>
    </row>
    <row r="2496" spans="1:42" x14ac:dyDescent="0.35">
      <c r="A2496" t="s">
        <v>3425</v>
      </c>
      <c r="B2496" s="1">
        <v>45549</v>
      </c>
      <c r="C2496" t="s">
        <v>3426</v>
      </c>
      <c r="D2496" t="s">
        <v>54</v>
      </c>
      <c r="E2496">
        <v>2</v>
      </c>
      <c r="F2496" t="s">
        <v>24</v>
      </c>
      <c r="G2496" t="s">
        <v>16</v>
      </c>
      <c r="H2496" t="s">
        <v>25</v>
      </c>
      <c r="I2496" t="s">
        <v>26</v>
      </c>
      <c r="J2496" t="s">
        <v>109</v>
      </c>
      <c r="K2496">
        <v>2024</v>
      </c>
      <c r="L2496" t="s">
        <v>60</v>
      </c>
      <c r="M2496" t="s">
        <v>5888</v>
      </c>
      <c r="N2496" t="s">
        <v>5889</v>
      </c>
      <c r="O2496" t="s">
        <v>5890</v>
      </c>
      <c r="P2496" t="s">
        <v>5891</v>
      </c>
      <c r="Q2496" t="s">
        <v>5892</v>
      </c>
      <c r="R2496">
        <v>52000</v>
      </c>
      <c r="S2496">
        <v>65000</v>
      </c>
      <c r="T2496">
        <v>0.2</v>
      </c>
      <c r="U2496" t="s">
        <v>5893</v>
      </c>
      <c r="V2496">
        <v>12</v>
      </c>
      <c r="W2496" s="1">
        <v>45506</v>
      </c>
      <c r="X2496" t="s">
        <v>5894</v>
      </c>
      <c r="Y2496">
        <v>302</v>
      </c>
      <c r="Z2496">
        <v>109</v>
      </c>
      <c r="AA2496">
        <v>415</v>
      </c>
      <c r="AB2496">
        <v>0</v>
      </c>
      <c r="AC2496">
        <v>10</v>
      </c>
      <c r="AD2496">
        <v>0</v>
      </c>
      <c r="AE2496" t="s">
        <v>6029</v>
      </c>
      <c r="AF2496" s="1">
        <v>46203</v>
      </c>
      <c r="AG2496" t="s">
        <v>6877</v>
      </c>
      <c r="AH2496" t="s">
        <v>6035</v>
      </c>
      <c r="AI2496" t="s">
        <v>6028</v>
      </c>
      <c r="AJ2496" t="s">
        <v>6925</v>
      </c>
      <c r="AK2496">
        <v>130000</v>
      </c>
      <c r="AL2496">
        <v>18993</v>
      </c>
      <c r="AM2496">
        <v>111007</v>
      </c>
      <c r="AN2496">
        <v>104000</v>
      </c>
      <c r="AO2496">
        <v>7007</v>
      </c>
      <c r="AP2496">
        <v>6.3100000000000003E-2</v>
      </c>
    </row>
    <row r="2497" spans="1:42" hidden="1" x14ac:dyDescent="0.35">
      <c r="A2497" t="s">
        <v>3427</v>
      </c>
      <c r="B2497" s="1">
        <v>45486</v>
      </c>
      <c r="C2497" t="s">
        <v>584</v>
      </c>
      <c r="D2497" t="s">
        <v>216</v>
      </c>
      <c r="E2497">
        <v>2</v>
      </c>
      <c r="F2497" t="s">
        <v>24</v>
      </c>
      <c r="G2497" t="s">
        <v>31</v>
      </c>
      <c r="H2497" t="s">
        <v>25</v>
      </c>
      <c r="I2497" t="s">
        <v>43</v>
      </c>
      <c r="J2497" t="s">
        <v>97</v>
      </c>
      <c r="K2497">
        <v>2024</v>
      </c>
      <c r="L2497" t="s">
        <v>60</v>
      </c>
      <c r="M2497" t="s">
        <v>5999</v>
      </c>
      <c r="N2497" t="s">
        <v>5989</v>
      </c>
      <c r="O2497" t="s">
        <v>6000</v>
      </c>
      <c r="P2497" t="s">
        <v>6001</v>
      </c>
      <c r="Q2497" t="s">
        <v>6002</v>
      </c>
      <c r="R2497">
        <v>300</v>
      </c>
      <c r="S2497">
        <v>500</v>
      </c>
      <c r="T2497">
        <v>0.4</v>
      </c>
      <c r="U2497" t="s">
        <v>5940</v>
      </c>
      <c r="V2497">
        <v>3</v>
      </c>
      <c r="W2497" s="1">
        <v>45115</v>
      </c>
      <c r="X2497" t="s">
        <v>5894</v>
      </c>
      <c r="Y2497">
        <v>197</v>
      </c>
      <c r="Z2497">
        <v>100</v>
      </c>
      <c r="AA2497">
        <v>205</v>
      </c>
      <c r="AB2497">
        <v>66</v>
      </c>
      <c r="AC2497">
        <v>10</v>
      </c>
      <c r="AD2497">
        <v>19800</v>
      </c>
      <c r="AE2497" t="s">
        <v>6025</v>
      </c>
      <c r="AF2497" s="1">
        <v>46203</v>
      </c>
      <c r="AG2497" t="s">
        <v>6276</v>
      </c>
      <c r="AH2497" t="s">
        <v>6027</v>
      </c>
      <c r="AI2497" t="s">
        <v>6028</v>
      </c>
      <c r="AJ2497" t="s">
        <v>6925</v>
      </c>
      <c r="AK2497">
        <v>1000</v>
      </c>
      <c r="AL2497">
        <v>119.7</v>
      </c>
      <c r="AM2497">
        <v>880.3</v>
      </c>
      <c r="AN2497">
        <v>600</v>
      </c>
      <c r="AO2497">
        <v>280.3</v>
      </c>
      <c r="AP2497">
        <v>0.31840000000000002</v>
      </c>
    </row>
    <row r="2498" spans="1:42" hidden="1" x14ac:dyDescent="0.35">
      <c r="A2498" t="s">
        <v>3428</v>
      </c>
      <c r="B2498" s="1">
        <v>45304</v>
      </c>
      <c r="C2498" t="s">
        <v>2290</v>
      </c>
      <c r="D2498" t="s">
        <v>65</v>
      </c>
      <c r="E2498">
        <v>2</v>
      </c>
      <c r="F2498" t="s">
        <v>48</v>
      </c>
      <c r="G2498" t="s">
        <v>16</v>
      </c>
      <c r="H2498" t="s">
        <v>32</v>
      </c>
      <c r="I2498" t="s">
        <v>26</v>
      </c>
      <c r="J2498" t="s">
        <v>112</v>
      </c>
      <c r="K2498">
        <v>2024</v>
      </c>
      <c r="L2498" t="s">
        <v>20</v>
      </c>
      <c r="M2498" t="s">
        <v>5906</v>
      </c>
      <c r="N2498" t="s">
        <v>5889</v>
      </c>
      <c r="O2498" t="s">
        <v>5898</v>
      </c>
      <c r="P2498" t="s">
        <v>5907</v>
      </c>
      <c r="Q2498" t="s">
        <v>5908</v>
      </c>
      <c r="R2498">
        <v>17500</v>
      </c>
      <c r="S2498">
        <v>22000</v>
      </c>
      <c r="T2498">
        <v>0.20449999999999999</v>
      </c>
      <c r="U2498" t="s">
        <v>5909</v>
      </c>
      <c r="V2498">
        <v>12</v>
      </c>
      <c r="W2498" s="1">
        <v>45337</v>
      </c>
      <c r="X2498" t="s">
        <v>5894</v>
      </c>
      <c r="Y2498">
        <v>373</v>
      </c>
      <c r="Z2498">
        <v>88</v>
      </c>
      <c r="AA2498">
        <v>389</v>
      </c>
      <c r="AB2498">
        <v>78</v>
      </c>
      <c r="AC2498">
        <v>10</v>
      </c>
      <c r="AD2498">
        <v>1365000</v>
      </c>
      <c r="AE2498" t="s">
        <v>6025</v>
      </c>
      <c r="AF2498" s="1">
        <v>46203</v>
      </c>
      <c r="AG2498" t="s">
        <v>6716</v>
      </c>
      <c r="AH2498" t="s">
        <v>6027</v>
      </c>
      <c r="AI2498" t="s">
        <v>6028</v>
      </c>
      <c r="AJ2498" t="s">
        <v>6924</v>
      </c>
      <c r="AK2498">
        <v>44000</v>
      </c>
      <c r="AL2498">
        <v>4140.3999999999996</v>
      </c>
      <c r="AM2498">
        <v>39859.599999999999</v>
      </c>
      <c r="AN2498">
        <v>35000</v>
      </c>
      <c r="AO2498">
        <v>4859.6000000000004</v>
      </c>
      <c r="AP2498">
        <v>0.12189999999999999</v>
      </c>
    </row>
    <row r="2499" spans="1:42" hidden="1" x14ac:dyDescent="0.35">
      <c r="A2499" t="s">
        <v>3429</v>
      </c>
      <c r="B2499" s="1">
        <v>45465</v>
      </c>
      <c r="C2499" t="s">
        <v>250</v>
      </c>
      <c r="D2499" t="s">
        <v>205</v>
      </c>
      <c r="E2499">
        <v>5</v>
      </c>
      <c r="F2499" t="s">
        <v>128</v>
      </c>
      <c r="G2499" t="s">
        <v>71</v>
      </c>
      <c r="H2499" t="s">
        <v>17</v>
      </c>
      <c r="I2499" t="s">
        <v>43</v>
      </c>
      <c r="J2499" t="s">
        <v>34</v>
      </c>
      <c r="K2499">
        <v>2024</v>
      </c>
      <c r="L2499" t="s">
        <v>35</v>
      </c>
      <c r="M2499" t="s">
        <v>6003</v>
      </c>
      <c r="N2499" t="s">
        <v>5989</v>
      </c>
      <c r="O2499" t="s">
        <v>6004</v>
      </c>
      <c r="P2499" t="s">
        <v>6005</v>
      </c>
      <c r="Q2499" t="s">
        <v>6006</v>
      </c>
      <c r="R2499">
        <v>420</v>
      </c>
      <c r="S2499">
        <v>650</v>
      </c>
      <c r="T2499">
        <v>0.3538</v>
      </c>
      <c r="U2499" t="s">
        <v>5909</v>
      </c>
      <c r="V2499">
        <v>6</v>
      </c>
      <c r="W2499" s="1">
        <v>45071</v>
      </c>
      <c r="X2499" t="s">
        <v>5894</v>
      </c>
      <c r="Y2499">
        <v>160</v>
      </c>
      <c r="Z2499">
        <v>85</v>
      </c>
      <c r="AA2499">
        <v>167</v>
      </c>
      <c r="AB2499">
        <v>56</v>
      </c>
      <c r="AC2499">
        <v>10</v>
      </c>
      <c r="AD2499">
        <v>23520</v>
      </c>
      <c r="AE2499" t="s">
        <v>6025</v>
      </c>
      <c r="AF2499" s="1">
        <v>46203</v>
      </c>
      <c r="AG2499" t="s">
        <v>6152</v>
      </c>
      <c r="AH2499" t="s">
        <v>6027</v>
      </c>
      <c r="AI2499" t="s">
        <v>6028</v>
      </c>
      <c r="AJ2499" t="s">
        <v>6924</v>
      </c>
      <c r="AK2499">
        <v>3250</v>
      </c>
      <c r="AL2499">
        <v>29.58</v>
      </c>
      <c r="AM2499">
        <v>3220.42</v>
      </c>
      <c r="AN2499">
        <v>2100</v>
      </c>
      <c r="AO2499">
        <v>1120.42</v>
      </c>
      <c r="AP2499">
        <v>0.34789999999999999</v>
      </c>
    </row>
    <row r="2500" spans="1:42" hidden="1" x14ac:dyDescent="0.35">
      <c r="A2500" t="s">
        <v>3430</v>
      </c>
      <c r="B2500" s="1">
        <v>45485</v>
      </c>
      <c r="C2500" t="s">
        <v>543</v>
      </c>
      <c r="D2500" t="s">
        <v>200</v>
      </c>
      <c r="E2500">
        <v>1</v>
      </c>
      <c r="F2500" t="s">
        <v>128</v>
      </c>
      <c r="G2500" t="s">
        <v>16</v>
      </c>
      <c r="H2500" t="s">
        <v>32</v>
      </c>
      <c r="I2500" t="s">
        <v>18</v>
      </c>
      <c r="J2500" t="s">
        <v>97</v>
      </c>
      <c r="K2500">
        <v>2024</v>
      </c>
      <c r="L2500" t="s">
        <v>60</v>
      </c>
      <c r="M2500" t="s">
        <v>5960</v>
      </c>
      <c r="N2500" t="s">
        <v>5949</v>
      </c>
      <c r="O2500" t="s">
        <v>5961</v>
      </c>
      <c r="P2500" t="s">
        <v>5951</v>
      </c>
      <c r="Q2500" t="s">
        <v>5962</v>
      </c>
      <c r="R2500">
        <v>2100</v>
      </c>
      <c r="S2500">
        <v>2800</v>
      </c>
      <c r="T2500">
        <v>0.25</v>
      </c>
      <c r="U2500" t="s">
        <v>5940</v>
      </c>
      <c r="V2500">
        <v>12</v>
      </c>
      <c r="W2500" s="1">
        <v>45378</v>
      </c>
      <c r="X2500" t="s">
        <v>5894</v>
      </c>
      <c r="Y2500">
        <v>198</v>
      </c>
      <c r="Z2500">
        <v>79</v>
      </c>
      <c r="AA2500">
        <v>243</v>
      </c>
      <c r="AB2500">
        <v>87</v>
      </c>
      <c r="AC2500">
        <v>10</v>
      </c>
      <c r="AD2500">
        <v>182700</v>
      </c>
      <c r="AE2500" t="s">
        <v>6025</v>
      </c>
      <c r="AF2500" s="1">
        <v>46203</v>
      </c>
      <c r="AG2500" t="s">
        <v>6329</v>
      </c>
      <c r="AH2500" t="s">
        <v>6035</v>
      </c>
      <c r="AI2500" t="s">
        <v>6028</v>
      </c>
      <c r="AJ2500" t="s">
        <v>6925</v>
      </c>
      <c r="AK2500">
        <v>2800</v>
      </c>
      <c r="AL2500">
        <v>39.479999999999997</v>
      </c>
      <c r="AM2500">
        <v>2760.52</v>
      </c>
      <c r="AN2500">
        <v>2100</v>
      </c>
      <c r="AO2500">
        <v>660.52</v>
      </c>
      <c r="AP2500">
        <v>0.23930000000000001</v>
      </c>
    </row>
    <row r="2501" spans="1:42" hidden="1" x14ac:dyDescent="0.35">
      <c r="A2501" t="s">
        <v>3431</v>
      </c>
      <c r="B2501" s="1">
        <v>45482</v>
      </c>
      <c r="C2501" t="s">
        <v>1794</v>
      </c>
      <c r="D2501" t="s">
        <v>82</v>
      </c>
      <c r="E2501">
        <v>1</v>
      </c>
      <c r="F2501" t="s">
        <v>24</v>
      </c>
      <c r="G2501" t="s">
        <v>16</v>
      </c>
      <c r="H2501" t="s">
        <v>17</v>
      </c>
      <c r="I2501" t="s">
        <v>33</v>
      </c>
      <c r="J2501" t="s">
        <v>97</v>
      </c>
      <c r="K2501">
        <v>2024</v>
      </c>
      <c r="L2501" t="s">
        <v>60</v>
      </c>
      <c r="M2501" t="s">
        <v>5895</v>
      </c>
      <c r="N2501" t="s">
        <v>5889</v>
      </c>
      <c r="O2501" t="s">
        <v>5890</v>
      </c>
      <c r="P2501" t="s">
        <v>5891</v>
      </c>
      <c r="Q2501" t="s">
        <v>5896</v>
      </c>
      <c r="R2501">
        <v>78000</v>
      </c>
      <c r="S2501">
        <v>95000</v>
      </c>
      <c r="T2501">
        <v>0.1789</v>
      </c>
      <c r="U2501" t="s">
        <v>5893</v>
      </c>
      <c r="V2501">
        <v>12</v>
      </c>
      <c r="W2501" s="1">
        <v>45187</v>
      </c>
      <c r="X2501" t="s">
        <v>5894</v>
      </c>
      <c r="Y2501">
        <v>351</v>
      </c>
      <c r="Z2501">
        <v>112</v>
      </c>
      <c r="AA2501">
        <v>335</v>
      </c>
      <c r="AB2501">
        <v>32</v>
      </c>
      <c r="AC2501">
        <v>10</v>
      </c>
      <c r="AD2501">
        <v>2496000</v>
      </c>
      <c r="AE2501" t="s">
        <v>6025</v>
      </c>
      <c r="AF2501" s="1">
        <v>46203</v>
      </c>
      <c r="AG2501" t="s">
        <v>6654</v>
      </c>
      <c r="AH2501" t="s">
        <v>6027</v>
      </c>
      <c r="AI2501" t="s">
        <v>6028</v>
      </c>
      <c r="AJ2501" t="s">
        <v>6925</v>
      </c>
      <c r="AK2501">
        <v>95000</v>
      </c>
      <c r="AL2501">
        <v>8407.5</v>
      </c>
      <c r="AM2501">
        <v>86592.5</v>
      </c>
      <c r="AN2501">
        <v>78000</v>
      </c>
      <c r="AO2501">
        <v>8592.5</v>
      </c>
      <c r="AP2501">
        <v>9.9199999999999997E-2</v>
      </c>
    </row>
    <row r="2502" spans="1:42" hidden="1" x14ac:dyDescent="0.35">
      <c r="A2502" t="s">
        <v>3432</v>
      </c>
      <c r="B2502" s="1">
        <v>45612</v>
      </c>
      <c r="C2502" t="s">
        <v>574</v>
      </c>
      <c r="D2502" t="s">
        <v>65</v>
      </c>
      <c r="E2502">
        <v>4</v>
      </c>
      <c r="F2502" t="s">
        <v>58</v>
      </c>
      <c r="G2502" t="s">
        <v>67</v>
      </c>
      <c r="H2502" t="s">
        <v>17</v>
      </c>
      <c r="I2502" t="s">
        <v>18</v>
      </c>
      <c r="J2502" t="s">
        <v>50</v>
      </c>
      <c r="K2502">
        <v>2024</v>
      </c>
      <c r="L2502" t="s">
        <v>51</v>
      </c>
      <c r="M2502" t="s">
        <v>5906</v>
      </c>
      <c r="N2502" t="s">
        <v>5889</v>
      </c>
      <c r="O2502" t="s">
        <v>5898</v>
      </c>
      <c r="P2502" t="s">
        <v>5907</v>
      </c>
      <c r="Q2502" t="s">
        <v>5908</v>
      </c>
      <c r="R2502">
        <v>17500</v>
      </c>
      <c r="S2502">
        <v>22000</v>
      </c>
      <c r="T2502">
        <v>0.20449999999999999</v>
      </c>
      <c r="U2502" t="s">
        <v>5909</v>
      </c>
      <c r="V2502">
        <v>12</v>
      </c>
      <c r="W2502" s="1">
        <v>45337</v>
      </c>
      <c r="X2502" t="s">
        <v>5894</v>
      </c>
      <c r="Y2502">
        <v>373</v>
      </c>
      <c r="Z2502">
        <v>88</v>
      </c>
      <c r="AA2502">
        <v>389</v>
      </c>
      <c r="AB2502">
        <v>78</v>
      </c>
      <c r="AC2502">
        <v>10</v>
      </c>
      <c r="AD2502">
        <v>1365000</v>
      </c>
      <c r="AE2502" t="s">
        <v>6025</v>
      </c>
      <c r="AF2502" s="1">
        <v>46203</v>
      </c>
      <c r="AG2502" t="s">
        <v>6345</v>
      </c>
      <c r="AH2502" t="s">
        <v>6035</v>
      </c>
      <c r="AI2502" t="s">
        <v>6028</v>
      </c>
      <c r="AJ2502" t="s">
        <v>6925</v>
      </c>
      <c r="AK2502">
        <v>88000</v>
      </c>
      <c r="AL2502">
        <v>5579.2</v>
      </c>
      <c r="AM2502">
        <v>82420.800000000003</v>
      </c>
      <c r="AN2502">
        <v>70000</v>
      </c>
      <c r="AO2502">
        <v>12420.8</v>
      </c>
      <c r="AP2502">
        <v>0.1507</v>
      </c>
    </row>
    <row r="2503" spans="1:42" hidden="1" x14ac:dyDescent="0.35">
      <c r="A2503" t="s">
        <v>3433</v>
      </c>
      <c r="B2503" s="1">
        <v>45301</v>
      </c>
      <c r="C2503" t="s">
        <v>1736</v>
      </c>
      <c r="D2503" t="s">
        <v>173</v>
      </c>
      <c r="E2503">
        <v>1</v>
      </c>
      <c r="F2503" t="s">
        <v>30</v>
      </c>
      <c r="G2503" t="s">
        <v>96</v>
      </c>
      <c r="H2503" t="s">
        <v>25</v>
      </c>
      <c r="I2503" t="s">
        <v>43</v>
      </c>
      <c r="J2503" t="s">
        <v>112</v>
      </c>
      <c r="K2503">
        <v>2024</v>
      </c>
      <c r="L2503" t="s">
        <v>20</v>
      </c>
      <c r="M2503" t="s">
        <v>5904</v>
      </c>
      <c r="N2503" t="s">
        <v>5889</v>
      </c>
      <c r="O2503" t="s">
        <v>5898</v>
      </c>
      <c r="P2503" t="s">
        <v>5899</v>
      </c>
      <c r="Q2503" t="s">
        <v>5905</v>
      </c>
      <c r="R2503">
        <v>12500</v>
      </c>
      <c r="S2503">
        <v>15500</v>
      </c>
      <c r="T2503">
        <v>0.19350000000000001</v>
      </c>
      <c r="U2503" t="s">
        <v>5901</v>
      </c>
      <c r="V2503">
        <v>12</v>
      </c>
      <c r="W2503" s="1">
        <v>45140</v>
      </c>
      <c r="X2503" t="s">
        <v>5894</v>
      </c>
      <c r="Y2503">
        <v>313</v>
      </c>
      <c r="Z2503">
        <v>58</v>
      </c>
      <c r="AA2503">
        <v>294</v>
      </c>
      <c r="AB2503">
        <v>65</v>
      </c>
      <c r="AC2503">
        <v>10</v>
      </c>
      <c r="AD2503">
        <v>812500</v>
      </c>
      <c r="AE2503" t="s">
        <v>6025</v>
      </c>
      <c r="AF2503" s="1">
        <v>46203</v>
      </c>
      <c r="AG2503" t="s">
        <v>6638</v>
      </c>
      <c r="AH2503" t="s">
        <v>6035</v>
      </c>
      <c r="AI2503" t="s">
        <v>6028</v>
      </c>
      <c r="AJ2503" t="s">
        <v>6924</v>
      </c>
      <c r="AK2503">
        <v>15500</v>
      </c>
      <c r="AL2503">
        <v>821.5</v>
      </c>
      <c r="AM2503">
        <v>14678.5</v>
      </c>
      <c r="AN2503">
        <v>12500</v>
      </c>
      <c r="AO2503">
        <v>2178.5</v>
      </c>
      <c r="AP2503">
        <v>0.1484</v>
      </c>
    </row>
    <row r="2504" spans="1:42" hidden="1" x14ac:dyDescent="0.35">
      <c r="A2504" t="s">
        <v>3434</v>
      </c>
      <c r="B2504" s="1">
        <v>45623</v>
      </c>
      <c r="C2504" t="s">
        <v>921</v>
      </c>
      <c r="D2504" t="s">
        <v>377</v>
      </c>
      <c r="E2504">
        <v>2</v>
      </c>
      <c r="F2504" t="s">
        <v>24</v>
      </c>
      <c r="G2504" t="s">
        <v>96</v>
      </c>
      <c r="H2504" t="s">
        <v>25</v>
      </c>
      <c r="I2504" t="s">
        <v>18</v>
      </c>
      <c r="J2504" t="s">
        <v>50</v>
      </c>
      <c r="K2504">
        <v>2024</v>
      </c>
      <c r="L2504" t="s">
        <v>51</v>
      </c>
      <c r="M2504" t="s">
        <v>6007</v>
      </c>
      <c r="N2504" t="s">
        <v>5889</v>
      </c>
      <c r="O2504" t="s">
        <v>6008</v>
      </c>
      <c r="P2504" t="s">
        <v>5899</v>
      </c>
      <c r="Q2504" t="s">
        <v>6009</v>
      </c>
      <c r="R2504">
        <v>12000</v>
      </c>
      <c r="S2504">
        <v>15000</v>
      </c>
      <c r="T2504">
        <v>0.2</v>
      </c>
      <c r="U2504" t="s">
        <v>5901</v>
      </c>
      <c r="V2504">
        <v>12</v>
      </c>
      <c r="W2504" s="1">
        <v>45557</v>
      </c>
      <c r="X2504" t="s">
        <v>5894</v>
      </c>
      <c r="Y2504">
        <v>118</v>
      </c>
      <c r="Z2504">
        <v>87</v>
      </c>
      <c r="AA2504">
        <v>209</v>
      </c>
      <c r="AB2504">
        <v>10</v>
      </c>
      <c r="AC2504">
        <v>10</v>
      </c>
      <c r="AD2504">
        <v>120000</v>
      </c>
      <c r="AE2504" t="s">
        <v>6025</v>
      </c>
      <c r="AF2504" s="1">
        <v>46203</v>
      </c>
      <c r="AG2504" t="s">
        <v>6488</v>
      </c>
      <c r="AH2504" t="s">
        <v>6027</v>
      </c>
      <c r="AI2504" t="s">
        <v>6028</v>
      </c>
      <c r="AJ2504" t="s">
        <v>6925</v>
      </c>
      <c r="AK2504">
        <v>30000</v>
      </c>
      <c r="AL2504">
        <v>4218</v>
      </c>
      <c r="AM2504">
        <v>25782</v>
      </c>
      <c r="AN2504">
        <v>24000</v>
      </c>
      <c r="AO2504">
        <v>1782</v>
      </c>
      <c r="AP2504">
        <v>6.9099999999999995E-2</v>
      </c>
    </row>
    <row r="2505" spans="1:42" hidden="1" x14ac:dyDescent="0.35">
      <c r="A2505" t="s">
        <v>3435</v>
      </c>
      <c r="B2505" s="1">
        <v>45530</v>
      </c>
      <c r="C2505" t="s">
        <v>835</v>
      </c>
      <c r="D2505" t="s">
        <v>221</v>
      </c>
      <c r="E2505">
        <v>1</v>
      </c>
      <c r="F2505" t="s">
        <v>58</v>
      </c>
      <c r="G2505" t="s">
        <v>16</v>
      </c>
      <c r="H2505" t="s">
        <v>32</v>
      </c>
      <c r="I2505" t="s">
        <v>43</v>
      </c>
      <c r="J2505" t="s">
        <v>59</v>
      </c>
      <c r="K2505">
        <v>2024</v>
      </c>
      <c r="L2505" t="s">
        <v>60</v>
      </c>
      <c r="M2505" t="s">
        <v>5966</v>
      </c>
      <c r="N2505" t="s">
        <v>5967</v>
      </c>
      <c r="O2505" t="s">
        <v>5968</v>
      </c>
      <c r="P2505" t="s">
        <v>5899</v>
      </c>
      <c r="Q2505" t="s">
        <v>5969</v>
      </c>
      <c r="R2505">
        <v>11500</v>
      </c>
      <c r="S2505">
        <v>14500</v>
      </c>
      <c r="T2505">
        <v>0.2069</v>
      </c>
      <c r="U2505" t="s">
        <v>5901</v>
      </c>
      <c r="V2505">
        <v>12</v>
      </c>
      <c r="W2505" s="1">
        <v>44903</v>
      </c>
      <c r="X2505" t="s">
        <v>5894</v>
      </c>
      <c r="Y2505">
        <v>217</v>
      </c>
      <c r="Z2505">
        <v>53</v>
      </c>
      <c r="AA2505">
        <v>253</v>
      </c>
      <c r="AB2505">
        <v>61</v>
      </c>
      <c r="AC2505">
        <v>10</v>
      </c>
      <c r="AD2505">
        <v>701500</v>
      </c>
      <c r="AE2505" t="s">
        <v>6025</v>
      </c>
      <c r="AF2505" s="1">
        <v>46203</v>
      </c>
      <c r="AG2505" t="s">
        <v>6460</v>
      </c>
      <c r="AH2505" t="s">
        <v>6027</v>
      </c>
      <c r="AI2505" t="s">
        <v>6028</v>
      </c>
      <c r="AJ2505" t="s">
        <v>6925</v>
      </c>
      <c r="AK2505">
        <v>14500</v>
      </c>
      <c r="AL2505">
        <v>1054.1500000000001</v>
      </c>
      <c r="AM2505">
        <v>13445.85</v>
      </c>
      <c r="AN2505">
        <v>11500</v>
      </c>
      <c r="AO2505">
        <v>1945.85</v>
      </c>
      <c r="AP2505">
        <v>0.1447</v>
      </c>
    </row>
    <row r="2506" spans="1:42" hidden="1" x14ac:dyDescent="0.35">
      <c r="A2506" t="s">
        <v>3436</v>
      </c>
      <c r="B2506" s="1">
        <v>45315</v>
      </c>
      <c r="C2506" t="s">
        <v>171</v>
      </c>
      <c r="D2506" t="s">
        <v>92</v>
      </c>
      <c r="E2506">
        <v>1</v>
      </c>
      <c r="F2506" t="s">
        <v>48</v>
      </c>
      <c r="G2506" t="s">
        <v>31</v>
      </c>
      <c r="H2506" t="s">
        <v>17</v>
      </c>
      <c r="I2506" t="s">
        <v>26</v>
      </c>
      <c r="J2506" t="s">
        <v>112</v>
      </c>
      <c r="K2506">
        <v>2024</v>
      </c>
      <c r="L2506" t="s">
        <v>20</v>
      </c>
      <c r="M2506" t="s">
        <v>5973</v>
      </c>
      <c r="N2506" t="s">
        <v>5974</v>
      </c>
      <c r="O2506" t="s">
        <v>5975</v>
      </c>
      <c r="P2506" t="s">
        <v>5899</v>
      </c>
      <c r="Q2506" t="s">
        <v>5976</v>
      </c>
      <c r="R2506">
        <v>7600</v>
      </c>
      <c r="S2506">
        <v>9800</v>
      </c>
      <c r="T2506">
        <v>0.22450000000000001</v>
      </c>
      <c r="U2506" t="s">
        <v>5901</v>
      </c>
      <c r="V2506">
        <v>36</v>
      </c>
      <c r="W2506" s="1">
        <v>45281</v>
      </c>
      <c r="X2506" t="s">
        <v>5894</v>
      </c>
      <c r="Y2506">
        <v>214</v>
      </c>
      <c r="Z2506">
        <v>101</v>
      </c>
      <c r="AA2506">
        <v>188</v>
      </c>
      <c r="AB2506">
        <v>51</v>
      </c>
      <c r="AC2506">
        <v>10</v>
      </c>
      <c r="AD2506">
        <v>387600</v>
      </c>
      <c r="AE2506" t="s">
        <v>6025</v>
      </c>
      <c r="AF2506" s="1">
        <v>46203</v>
      </c>
      <c r="AG2506" t="s">
        <v>6104</v>
      </c>
      <c r="AH2506" t="s">
        <v>6035</v>
      </c>
      <c r="AI2506" t="s">
        <v>6028</v>
      </c>
      <c r="AJ2506" t="s">
        <v>6924</v>
      </c>
      <c r="AK2506">
        <v>9800</v>
      </c>
      <c r="AL2506">
        <v>98</v>
      </c>
      <c r="AM2506">
        <v>9702</v>
      </c>
      <c r="AN2506">
        <v>7600</v>
      </c>
      <c r="AO2506">
        <v>2102</v>
      </c>
      <c r="AP2506">
        <v>0.2167</v>
      </c>
    </row>
    <row r="2507" spans="1:42" hidden="1" x14ac:dyDescent="0.35">
      <c r="A2507" t="s">
        <v>3437</v>
      </c>
      <c r="B2507" s="1">
        <v>45333</v>
      </c>
      <c r="C2507" t="s">
        <v>132</v>
      </c>
      <c r="D2507" t="s">
        <v>74</v>
      </c>
      <c r="E2507">
        <v>2</v>
      </c>
      <c r="F2507" t="s">
        <v>15</v>
      </c>
      <c r="G2507" t="s">
        <v>31</v>
      </c>
      <c r="H2507" t="s">
        <v>17</v>
      </c>
      <c r="I2507" t="s">
        <v>26</v>
      </c>
      <c r="J2507" t="s">
        <v>19</v>
      </c>
      <c r="K2507">
        <v>2024</v>
      </c>
      <c r="L2507" t="s">
        <v>20</v>
      </c>
      <c r="M2507" t="s">
        <v>5963</v>
      </c>
      <c r="N2507" t="s">
        <v>5949</v>
      </c>
      <c r="O2507" t="s">
        <v>5964</v>
      </c>
      <c r="P2507" t="s">
        <v>5951</v>
      </c>
      <c r="Q2507" t="s">
        <v>5965</v>
      </c>
      <c r="R2507">
        <v>5700</v>
      </c>
      <c r="S2507">
        <v>7500</v>
      </c>
      <c r="T2507">
        <v>0.24</v>
      </c>
      <c r="U2507" t="s">
        <v>5940</v>
      </c>
      <c r="V2507">
        <v>12</v>
      </c>
      <c r="W2507" s="1">
        <v>44865</v>
      </c>
      <c r="X2507" t="s">
        <v>5894</v>
      </c>
      <c r="Y2507">
        <v>145</v>
      </c>
      <c r="Z2507">
        <v>60</v>
      </c>
      <c r="AA2507">
        <v>189</v>
      </c>
      <c r="AB2507">
        <v>10</v>
      </c>
      <c r="AC2507">
        <v>10</v>
      </c>
      <c r="AD2507">
        <v>57000</v>
      </c>
      <c r="AE2507" t="s">
        <v>6025</v>
      </c>
      <c r="AF2507" s="1">
        <v>46203</v>
      </c>
      <c r="AG2507" t="s">
        <v>6081</v>
      </c>
      <c r="AH2507" t="s">
        <v>6035</v>
      </c>
      <c r="AI2507" t="s">
        <v>6028</v>
      </c>
      <c r="AJ2507" t="s">
        <v>6924</v>
      </c>
      <c r="AK2507">
        <v>15000</v>
      </c>
      <c r="AL2507">
        <v>1992</v>
      </c>
      <c r="AM2507">
        <v>13008</v>
      </c>
      <c r="AN2507">
        <v>11400</v>
      </c>
      <c r="AO2507">
        <v>1608</v>
      </c>
      <c r="AP2507">
        <v>0.1236</v>
      </c>
    </row>
    <row r="2508" spans="1:42" hidden="1" x14ac:dyDescent="0.35">
      <c r="A2508" t="s">
        <v>3438</v>
      </c>
      <c r="B2508" s="1">
        <v>45590</v>
      </c>
      <c r="C2508" t="s">
        <v>901</v>
      </c>
      <c r="D2508" t="s">
        <v>180</v>
      </c>
      <c r="E2508">
        <v>1</v>
      </c>
      <c r="F2508" t="s">
        <v>58</v>
      </c>
      <c r="G2508" t="s">
        <v>16</v>
      </c>
      <c r="H2508" t="s">
        <v>17</v>
      </c>
      <c r="I2508" t="s">
        <v>43</v>
      </c>
      <c r="J2508" t="s">
        <v>55</v>
      </c>
      <c r="K2508">
        <v>2024</v>
      </c>
      <c r="L2508" t="s">
        <v>51</v>
      </c>
      <c r="M2508" t="s">
        <v>5956</v>
      </c>
      <c r="N2508" t="s">
        <v>5949</v>
      </c>
      <c r="O2508" t="s">
        <v>5957</v>
      </c>
      <c r="P2508" t="s">
        <v>5958</v>
      </c>
      <c r="Q2508" t="s">
        <v>5959</v>
      </c>
      <c r="R2508">
        <v>3100</v>
      </c>
      <c r="S2508">
        <v>4200</v>
      </c>
      <c r="T2508">
        <v>0.26190000000000002</v>
      </c>
      <c r="U2508" t="s">
        <v>5909</v>
      </c>
      <c r="V2508">
        <v>12</v>
      </c>
      <c r="W2508" s="1">
        <v>45029</v>
      </c>
      <c r="X2508" t="s">
        <v>5894</v>
      </c>
      <c r="Y2508">
        <v>165</v>
      </c>
      <c r="Z2508">
        <v>119</v>
      </c>
      <c r="AA2508">
        <v>218</v>
      </c>
      <c r="AB2508">
        <v>22</v>
      </c>
      <c r="AC2508">
        <v>10</v>
      </c>
      <c r="AD2508">
        <v>68200</v>
      </c>
      <c r="AE2508" t="s">
        <v>6025</v>
      </c>
      <c r="AF2508" s="1">
        <v>46203</v>
      </c>
      <c r="AG2508" t="s">
        <v>6482</v>
      </c>
      <c r="AH2508" t="s">
        <v>6035</v>
      </c>
      <c r="AI2508" t="s">
        <v>6028</v>
      </c>
      <c r="AJ2508" t="s">
        <v>6925</v>
      </c>
      <c r="AK2508">
        <v>4200</v>
      </c>
      <c r="AL2508">
        <v>146.58000000000001</v>
      </c>
      <c r="AM2508">
        <v>4053.42</v>
      </c>
      <c r="AN2508">
        <v>3100</v>
      </c>
      <c r="AO2508">
        <v>953.42</v>
      </c>
      <c r="AP2508">
        <v>0.23519999999999999</v>
      </c>
    </row>
    <row r="2509" spans="1:42" x14ac:dyDescent="0.35">
      <c r="A2509" t="s">
        <v>3439</v>
      </c>
      <c r="B2509" s="1">
        <v>45646</v>
      </c>
      <c r="C2509" t="s">
        <v>3072</v>
      </c>
      <c r="D2509" t="s">
        <v>195</v>
      </c>
      <c r="E2509">
        <v>1</v>
      </c>
      <c r="F2509" t="s">
        <v>128</v>
      </c>
      <c r="G2509" t="s">
        <v>16</v>
      </c>
      <c r="H2509" t="s">
        <v>32</v>
      </c>
      <c r="I2509" t="s">
        <v>26</v>
      </c>
      <c r="J2509" t="s">
        <v>155</v>
      </c>
      <c r="K2509">
        <v>2024</v>
      </c>
      <c r="L2509" t="s">
        <v>51</v>
      </c>
      <c r="M2509" t="s">
        <v>5912</v>
      </c>
      <c r="N2509" t="s">
        <v>5913</v>
      </c>
      <c r="O2509" t="s">
        <v>5914</v>
      </c>
      <c r="P2509" t="s">
        <v>5891</v>
      </c>
      <c r="Q2509" t="s">
        <v>5915</v>
      </c>
      <c r="R2509">
        <v>125000</v>
      </c>
      <c r="S2509">
        <v>148000</v>
      </c>
      <c r="T2509">
        <v>0.15540000000000001</v>
      </c>
      <c r="U2509" t="s">
        <v>5893</v>
      </c>
      <c r="V2509">
        <v>12</v>
      </c>
      <c r="W2509" s="1">
        <v>44787</v>
      </c>
      <c r="X2509" t="s">
        <v>5894</v>
      </c>
      <c r="Y2509">
        <v>168</v>
      </c>
      <c r="Z2509">
        <v>62</v>
      </c>
      <c r="AA2509">
        <v>271</v>
      </c>
      <c r="AB2509">
        <v>0</v>
      </c>
      <c r="AC2509">
        <v>10</v>
      </c>
      <c r="AD2509">
        <v>0</v>
      </c>
      <c r="AE2509" t="s">
        <v>6029</v>
      </c>
      <c r="AF2509" s="1">
        <v>46203</v>
      </c>
      <c r="AG2509" t="s">
        <v>6858</v>
      </c>
      <c r="AH2509" t="s">
        <v>6027</v>
      </c>
      <c r="AI2509" t="s">
        <v>6028</v>
      </c>
      <c r="AJ2509" t="s">
        <v>6925</v>
      </c>
      <c r="AK2509">
        <v>148000</v>
      </c>
      <c r="AL2509">
        <v>16339.2</v>
      </c>
      <c r="AM2509">
        <v>131660.79999999999</v>
      </c>
      <c r="AN2509">
        <v>125000</v>
      </c>
      <c r="AO2509">
        <v>6660.8</v>
      </c>
      <c r="AP2509">
        <v>5.0599999999999999E-2</v>
      </c>
    </row>
    <row r="2510" spans="1:42" hidden="1" x14ac:dyDescent="0.35">
      <c r="A2510" t="s">
        <v>3440</v>
      </c>
      <c r="B2510" s="1">
        <v>45531</v>
      </c>
      <c r="C2510" t="s">
        <v>464</v>
      </c>
      <c r="D2510" t="s">
        <v>95</v>
      </c>
      <c r="E2510">
        <v>2</v>
      </c>
      <c r="F2510" t="s">
        <v>58</v>
      </c>
      <c r="G2510" t="s">
        <v>71</v>
      </c>
      <c r="H2510" t="s">
        <v>25</v>
      </c>
      <c r="I2510" t="s">
        <v>43</v>
      </c>
      <c r="J2510" t="s">
        <v>59</v>
      </c>
      <c r="K2510">
        <v>2024</v>
      </c>
      <c r="L2510" t="s">
        <v>60</v>
      </c>
      <c r="M2510" t="s">
        <v>5948</v>
      </c>
      <c r="N2510" t="s">
        <v>5949</v>
      </c>
      <c r="O2510" t="s">
        <v>5950</v>
      </c>
      <c r="P2510" t="s">
        <v>5951</v>
      </c>
      <c r="Q2510" t="s">
        <v>5952</v>
      </c>
      <c r="R2510">
        <v>2900</v>
      </c>
      <c r="S2510">
        <v>3800</v>
      </c>
      <c r="T2510">
        <v>0.23680000000000001</v>
      </c>
      <c r="U2510" t="s">
        <v>5940</v>
      </c>
      <c r="V2510">
        <v>12</v>
      </c>
      <c r="W2510" s="1">
        <v>45359</v>
      </c>
      <c r="X2510" t="s">
        <v>5894</v>
      </c>
      <c r="Y2510">
        <v>220</v>
      </c>
      <c r="Z2510">
        <v>49</v>
      </c>
      <c r="AA2510">
        <v>227</v>
      </c>
      <c r="AB2510">
        <v>23</v>
      </c>
      <c r="AC2510">
        <v>10</v>
      </c>
      <c r="AD2510">
        <v>66700</v>
      </c>
      <c r="AE2510" t="s">
        <v>6025</v>
      </c>
      <c r="AF2510" s="1">
        <v>46203</v>
      </c>
      <c r="AG2510" t="s">
        <v>6290</v>
      </c>
      <c r="AH2510" t="s">
        <v>6035</v>
      </c>
      <c r="AI2510" t="s">
        <v>6028</v>
      </c>
      <c r="AJ2510" t="s">
        <v>6925</v>
      </c>
      <c r="AK2510">
        <v>7600</v>
      </c>
      <c r="AL2510">
        <v>1124.04</v>
      </c>
      <c r="AM2510">
        <v>6475.96</v>
      </c>
      <c r="AN2510">
        <v>5800</v>
      </c>
      <c r="AO2510">
        <v>675.96</v>
      </c>
      <c r="AP2510">
        <v>0.10440000000000001</v>
      </c>
    </row>
    <row r="2511" spans="1:42" hidden="1" x14ac:dyDescent="0.35">
      <c r="A2511" t="s">
        <v>3441</v>
      </c>
      <c r="B2511" s="1">
        <v>45481</v>
      </c>
      <c r="C2511" t="s">
        <v>860</v>
      </c>
      <c r="D2511" t="s">
        <v>14</v>
      </c>
      <c r="E2511">
        <v>1</v>
      </c>
      <c r="F2511" t="s">
        <v>24</v>
      </c>
      <c r="G2511" t="s">
        <v>67</v>
      </c>
      <c r="H2511" t="s">
        <v>49</v>
      </c>
      <c r="I2511" t="s">
        <v>26</v>
      </c>
      <c r="J2511" t="s">
        <v>97</v>
      </c>
      <c r="K2511">
        <v>2024</v>
      </c>
      <c r="L2511" t="s">
        <v>60</v>
      </c>
      <c r="M2511" t="s">
        <v>5934</v>
      </c>
      <c r="N2511" t="s">
        <v>5931</v>
      </c>
      <c r="O2511" t="s">
        <v>5932</v>
      </c>
      <c r="P2511" t="s">
        <v>5891</v>
      </c>
      <c r="Q2511" t="s">
        <v>5935</v>
      </c>
      <c r="R2511">
        <v>10800</v>
      </c>
      <c r="S2511">
        <v>13500</v>
      </c>
      <c r="T2511">
        <v>0.2</v>
      </c>
      <c r="U2511" t="s">
        <v>5893</v>
      </c>
      <c r="V2511">
        <v>12</v>
      </c>
      <c r="W2511" s="1">
        <v>44567</v>
      </c>
      <c r="X2511" t="s">
        <v>5894</v>
      </c>
      <c r="Y2511">
        <v>169</v>
      </c>
      <c r="Z2511">
        <v>68</v>
      </c>
      <c r="AA2511">
        <v>202</v>
      </c>
      <c r="AB2511">
        <v>85</v>
      </c>
      <c r="AC2511">
        <v>10</v>
      </c>
      <c r="AD2511">
        <v>918000</v>
      </c>
      <c r="AE2511" t="s">
        <v>6025</v>
      </c>
      <c r="AF2511" s="1">
        <v>46203</v>
      </c>
      <c r="AG2511" t="s">
        <v>6144</v>
      </c>
      <c r="AH2511" t="s">
        <v>6035</v>
      </c>
      <c r="AI2511" t="s">
        <v>6028</v>
      </c>
      <c r="AJ2511" t="s">
        <v>6925</v>
      </c>
      <c r="AK2511">
        <v>13500</v>
      </c>
      <c r="AL2511">
        <v>224.1</v>
      </c>
      <c r="AM2511">
        <v>13275.9</v>
      </c>
      <c r="AN2511">
        <v>10800</v>
      </c>
      <c r="AO2511">
        <v>2475.9</v>
      </c>
      <c r="AP2511">
        <v>0.1865</v>
      </c>
    </row>
    <row r="2512" spans="1:42" hidden="1" x14ac:dyDescent="0.35">
      <c r="A2512" t="s">
        <v>3442</v>
      </c>
      <c r="B2512" s="1">
        <v>45589</v>
      </c>
      <c r="C2512" t="s">
        <v>2531</v>
      </c>
      <c r="D2512" t="s">
        <v>105</v>
      </c>
      <c r="E2512">
        <v>1</v>
      </c>
      <c r="F2512" t="s">
        <v>128</v>
      </c>
      <c r="G2512" t="s">
        <v>16</v>
      </c>
      <c r="H2512" t="s">
        <v>25</v>
      </c>
      <c r="I2512" t="s">
        <v>43</v>
      </c>
      <c r="J2512" t="s">
        <v>55</v>
      </c>
      <c r="K2512">
        <v>2024</v>
      </c>
      <c r="L2512" t="s">
        <v>51</v>
      </c>
      <c r="M2512" t="s">
        <v>5916</v>
      </c>
      <c r="N2512" t="s">
        <v>5913</v>
      </c>
      <c r="O2512" t="s">
        <v>5917</v>
      </c>
      <c r="P2512" t="s">
        <v>5918</v>
      </c>
      <c r="Q2512" t="s">
        <v>5919</v>
      </c>
      <c r="R2512">
        <v>63000</v>
      </c>
      <c r="S2512">
        <v>76000</v>
      </c>
      <c r="T2512">
        <v>0.1711</v>
      </c>
      <c r="U2512" t="s">
        <v>5920</v>
      </c>
      <c r="V2512">
        <v>12</v>
      </c>
      <c r="W2512" s="1">
        <v>44617</v>
      </c>
      <c r="X2512" t="s">
        <v>5894</v>
      </c>
      <c r="Y2512">
        <v>252</v>
      </c>
      <c r="Z2512">
        <v>75</v>
      </c>
      <c r="AA2512">
        <v>289</v>
      </c>
      <c r="AB2512">
        <v>48</v>
      </c>
      <c r="AC2512">
        <v>10</v>
      </c>
      <c r="AD2512">
        <v>3024000</v>
      </c>
      <c r="AE2512" t="s">
        <v>6025</v>
      </c>
      <c r="AF2512" s="1">
        <v>46203</v>
      </c>
      <c r="AG2512" t="s">
        <v>6817</v>
      </c>
      <c r="AH2512" t="s">
        <v>6027</v>
      </c>
      <c r="AI2512" t="s">
        <v>6028</v>
      </c>
      <c r="AJ2512" t="s">
        <v>6925</v>
      </c>
      <c r="AK2512">
        <v>76000</v>
      </c>
      <c r="AL2512">
        <v>10792</v>
      </c>
      <c r="AM2512">
        <v>65208</v>
      </c>
      <c r="AN2512">
        <v>63000</v>
      </c>
      <c r="AO2512">
        <v>2208</v>
      </c>
      <c r="AP2512">
        <v>3.39E-2</v>
      </c>
    </row>
    <row r="2513" spans="1:42" hidden="1" x14ac:dyDescent="0.35">
      <c r="A2513" t="s">
        <v>3443</v>
      </c>
      <c r="B2513" s="1">
        <v>45613</v>
      </c>
      <c r="C2513" t="s">
        <v>2222</v>
      </c>
      <c r="D2513" t="s">
        <v>173</v>
      </c>
      <c r="E2513">
        <v>2</v>
      </c>
      <c r="F2513" t="s">
        <v>30</v>
      </c>
      <c r="G2513" t="s">
        <v>67</v>
      </c>
      <c r="H2513" t="s">
        <v>25</v>
      </c>
      <c r="I2513" t="s">
        <v>26</v>
      </c>
      <c r="J2513" t="s">
        <v>50</v>
      </c>
      <c r="K2513">
        <v>2024</v>
      </c>
      <c r="L2513" t="s">
        <v>51</v>
      </c>
      <c r="M2513" t="s">
        <v>5904</v>
      </c>
      <c r="N2513" t="s">
        <v>5889</v>
      </c>
      <c r="O2513" t="s">
        <v>5898</v>
      </c>
      <c r="P2513" t="s">
        <v>5899</v>
      </c>
      <c r="Q2513" t="s">
        <v>5905</v>
      </c>
      <c r="R2513">
        <v>12500</v>
      </c>
      <c r="S2513">
        <v>15500</v>
      </c>
      <c r="T2513">
        <v>0.19350000000000001</v>
      </c>
      <c r="U2513" t="s">
        <v>5901</v>
      </c>
      <c r="V2513">
        <v>12</v>
      </c>
      <c r="W2513" s="1">
        <v>45140</v>
      </c>
      <c r="X2513" t="s">
        <v>5894</v>
      </c>
      <c r="Y2513">
        <v>313</v>
      </c>
      <c r="Z2513">
        <v>58</v>
      </c>
      <c r="AA2513">
        <v>294</v>
      </c>
      <c r="AB2513">
        <v>65</v>
      </c>
      <c r="AC2513">
        <v>10</v>
      </c>
      <c r="AD2513">
        <v>812500</v>
      </c>
      <c r="AE2513" t="s">
        <v>6025</v>
      </c>
      <c r="AF2513" s="1">
        <v>46203</v>
      </c>
      <c r="AG2513" t="s">
        <v>6757</v>
      </c>
      <c r="AH2513" t="s">
        <v>6035</v>
      </c>
      <c r="AI2513" t="s">
        <v>6028</v>
      </c>
      <c r="AJ2513" t="s">
        <v>6925</v>
      </c>
      <c r="AK2513">
        <v>31000</v>
      </c>
      <c r="AL2513">
        <v>4476.3999999999996</v>
      </c>
      <c r="AM2513">
        <v>26523.599999999999</v>
      </c>
      <c r="AN2513">
        <v>25000</v>
      </c>
      <c r="AO2513">
        <v>1523.6</v>
      </c>
      <c r="AP2513">
        <v>5.74E-2</v>
      </c>
    </row>
    <row r="2514" spans="1:42" hidden="1" x14ac:dyDescent="0.35">
      <c r="A2514" t="s">
        <v>3444</v>
      </c>
      <c r="B2514" s="1">
        <v>45459</v>
      </c>
      <c r="C2514" t="s">
        <v>3445</v>
      </c>
      <c r="D2514" t="s">
        <v>377</v>
      </c>
      <c r="E2514">
        <v>1</v>
      </c>
      <c r="F2514" t="s">
        <v>58</v>
      </c>
      <c r="G2514" t="s">
        <v>31</v>
      </c>
      <c r="H2514" t="s">
        <v>25</v>
      </c>
      <c r="I2514" t="s">
        <v>18</v>
      </c>
      <c r="J2514" t="s">
        <v>34</v>
      </c>
      <c r="K2514">
        <v>2024</v>
      </c>
      <c r="L2514" t="s">
        <v>35</v>
      </c>
      <c r="M2514" t="s">
        <v>6007</v>
      </c>
      <c r="N2514" t="s">
        <v>5889</v>
      </c>
      <c r="O2514" t="s">
        <v>6008</v>
      </c>
      <c r="P2514" t="s">
        <v>5899</v>
      </c>
      <c r="Q2514" t="s">
        <v>6009</v>
      </c>
      <c r="R2514">
        <v>12000</v>
      </c>
      <c r="S2514">
        <v>15000</v>
      </c>
      <c r="T2514">
        <v>0.2</v>
      </c>
      <c r="U2514" t="s">
        <v>5901</v>
      </c>
      <c r="V2514">
        <v>12</v>
      </c>
      <c r="W2514" s="1">
        <v>45557</v>
      </c>
      <c r="X2514" t="s">
        <v>5894</v>
      </c>
      <c r="Y2514">
        <v>118</v>
      </c>
      <c r="Z2514">
        <v>87</v>
      </c>
      <c r="AA2514">
        <v>209</v>
      </c>
      <c r="AB2514">
        <v>10</v>
      </c>
      <c r="AC2514">
        <v>10</v>
      </c>
      <c r="AD2514">
        <v>120000</v>
      </c>
      <c r="AE2514" t="s">
        <v>6025</v>
      </c>
      <c r="AF2514" s="1">
        <v>46203</v>
      </c>
      <c r="AG2514" t="s">
        <v>6878</v>
      </c>
      <c r="AH2514" t="s">
        <v>6027</v>
      </c>
      <c r="AI2514" t="s">
        <v>6028</v>
      </c>
      <c r="AJ2514" t="s">
        <v>6924</v>
      </c>
      <c r="AK2514">
        <v>15000</v>
      </c>
      <c r="AL2514">
        <v>1380</v>
      </c>
      <c r="AM2514">
        <v>13620</v>
      </c>
      <c r="AN2514">
        <v>12000</v>
      </c>
      <c r="AO2514">
        <v>1620</v>
      </c>
      <c r="AP2514">
        <v>0.11890000000000001</v>
      </c>
    </row>
    <row r="2515" spans="1:42" hidden="1" x14ac:dyDescent="0.35">
      <c r="A2515" t="s">
        <v>3446</v>
      </c>
      <c r="B2515" s="1">
        <v>45608</v>
      </c>
      <c r="C2515" t="s">
        <v>1504</v>
      </c>
      <c r="D2515" t="s">
        <v>180</v>
      </c>
      <c r="E2515">
        <v>1</v>
      </c>
      <c r="F2515" t="s">
        <v>128</v>
      </c>
      <c r="G2515" t="s">
        <v>67</v>
      </c>
      <c r="H2515" t="s">
        <v>25</v>
      </c>
      <c r="I2515" t="s">
        <v>33</v>
      </c>
      <c r="J2515" t="s">
        <v>50</v>
      </c>
      <c r="K2515">
        <v>2024</v>
      </c>
      <c r="L2515" t="s">
        <v>51</v>
      </c>
      <c r="M2515" t="s">
        <v>5956</v>
      </c>
      <c r="N2515" t="s">
        <v>5949</v>
      </c>
      <c r="O2515" t="s">
        <v>5957</v>
      </c>
      <c r="P2515" t="s">
        <v>5958</v>
      </c>
      <c r="Q2515" t="s">
        <v>5959</v>
      </c>
      <c r="R2515">
        <v>3100</v>
      </c>
      <c r="S2515">
        <v>4200</v>
      </c>
      <c r="T2515">
        <v>0.26190000000000002</v>
      </c>
      <c r="U2515" t="s">
        <v>5909</v>
      </c>
      <c r="V2515">
        <v>12</v>
      </c>
      <c r="W2515" s="1">
        <v>45029</v>
      </c>
      <c r="X2515" t="s">
        <v>5894</v>
      </c>
      <c r="Y2515">
        <v>165</v>
      </c>
      <c r="Z2515">
        <v>119</v>
      </c>
      <c r="AA2515">
        <v>218</v>
      </c>
      <c r="AB2515">
        <v>22</v>
      </c>
      <c r="AC2515">
        <v>10</v>
      </c>
      <c r="AD2515">
        <v>68200</v>
      </c>
      <c r="AE2515" t="s">
        <v>6025</v>
      </c>
      <c r="AF2515" s="1">
        <v>46203</v>
      </c>
      <c r="AG2515" t="s">
        <v>6467</v>
      </c>
      <c r="AH2515" t="s">
        <v>6027</v>
      </c>
      <c r="AI2515" t="s">
        <v>6028</v>
      </c>
      <c r="AJ2515" t="s">
        <v>6925</v>
      </c>
      <c r="AK2515">
        <v>4200</v>
      </c>
      <c r="AL2515">
        <v>228.06</v>
      </c>
      <c r="AM2515">
        <v>3971.94</v>
      </c>
      <c r="AN2515">
        <v>3100</v>
      </c>
      <c r="AO2515">
        <v>871.94</v>
      </c>
      <c r="AP2515">
        <v>0.2195</v>
      </c>
    </row>
    <row r="2516" spans="1:42" hidden="1" x14ac:dyDescent="0.35">
      <c r="A2516" t="s">
        <v>3447</v>
      </c>
      <c r="B2516" s="1">
        <v>45642</v>
      </c>
      <c r="C2516" t="s">
        <v>1048</v>
      </c>
      <c r="D2516" t="s">
        <v>377</v>
      </c>
      <c r="E2516">
        <v>2</v>
      </c>
      <c r="F2516" t="s">
        <v>24</v>
      </c>
      <c r="G2516" t="s">
        <v>31</v>
      </c>
      <c r="H2516" t="s">
        <v>32</v>
      </c>
      <c r="I2516" t="s">
        <v>18</v>
      </c>
      <c r="J2516" t="s">
        <v>155</v>
      </c>
      <c r="K2516">
        <v>2024</v>
      </c>
      <c r="L2516" t="s">
        <v>51</v>
      </c>
      <c r="M2516" t="s">
        <v>6007</v>
      </c>
      <c r="N2516" t="s">
        <v>5889</v>
      </c>
      <c r="O2516" t="s">
        <v>6008</v>
      </c>
      <c r="P2516" t="s">
        <v>5899</v>
      </c>
      <c r="Q2516" t="s">
        <v>6009</v>
      </c>
      <c r="R2516">
        <v>12000</v>
      </c>
      <c r="S2516">
        <v>15000</v>
      </c>
      <c r="T2516">
        <v>0.2</v>
      </c>
      <c r="U2516" t="s">
        <v>5901</v>
      </c>
      <c r="V2516">
        <v>12</v>
      </c>
      <c r="W2516" s="1">
        <v>45557</v>
      </c>
      <c r="X2516" t="s">
        <v>5894</v>
      </c>
      <c r="Y2516">
        <v>118</v>
      </c>
      <c r="Z2516">
        <v>87</v>
      </c>
      <c r="AA2516">
        <v>209</v>
      </c>
      <c r="AB2516">
        <v>10</v>
      </c>
      <c r="AC2516">
        <v>10</v>
      </c>
      <c r="AD2516">
        <v>120000</v>
      </c>
      <c r="AE2516" t="s">
        <v>6025</v>
      </c>
      <c r="AF2516" s="1">
        <v>46203</v>
      </c>
      <c r="AG2516" t="s">
        <v>6427</v>
      </c>
      <c r="AH2516" t="s">
        <v>6035</v>
      </c>
      <c r="AI2516" t="s">
        <v>6028</v>
      </c>
      <c r="AJ2516" t="s">
        <v>6925</v>
      </c>
      <c r="AK2516">
        <v>30000</v>
      </c>
      <c r="AL2516">
        <v>3927</v>
      </c>
      <c r="AM2516">
        <v>26073</v>
      </c>
      <c r="AN2516">
        <v>24000</v>
      </c>
      <c r="AO2516">
        <v>2073</v>
      </c>
      <c r="AP2516">
        <v>7.9500000000000001E-2</v>
      </c>
    </row>
    <row r="2517" spans="1:42" hidden="1" x14ac:dyDescent="0.35">
      <c r="A2517" t="s">
        <v>3448</v>
      </c>
      <c r="B2517" s="1">
        <v>45646</v>
      </c>
      <c r="C2517" t="s">
        <v>490</v>
      </c>
      <c r="D2517" t="s">
        <v>23</v>
      </c>
      <c r="E2517">
        <v>1</v>
      </c>
      <c r="F2517" t="s">
        <v>15</v>
      </c>
      <c r="G2517" t="s">
        <v>16</v>
      </c>
      <c r="H2517" t="s">
        <v>25</v>
      </c>
      <c r="I2517" t="s">
        <v>26</v>
      </c>
      <c r="J2517" t="s">
        <v>155</v>
      </c>
      <c r="K2517">
        <v>2024</v>
      </c>
      <c r="L2517" t="s">
        <v>51</v>
      </c>
      <c r="M2517" t="s">
        <v>5921</v>
      </c>
      <c r="N2517" t="s">
        <v>5913</v>
      </c>
      <c r="O2517" t="s">
        <v>5917</v>
      </c>
      <c r="P2517" t="s">
        <v>5922</v>
      </c>
      <c r="Q2517" t="s">
        <v>5923</v>
      </c>
      <c r="R2517">
        <v>57000</v>
      </c>
      <c r="S2517">
        <v>69000</v>
      </c>
      <c r="T2517">
        <v>0.1739</v>
      </c>
      <c r="U2517" t="s">
        <v>5920</v>
      </c>
      <c r="V2517">
        <v>12</v>
      </c>
      <c r="W2517" s="1">
        <v>44862</v>
      </c>
      <c r="X2517" t="s">
        <v>5894</v>
      </c>
      <c r="Y2517">
        <v>244</v>
      </c>
      <c r="Z2517">
        <v>55</v>
      </c>
      <c r="AA2517">
        <v>276</v>
      </c>
      <c r="AB2517">
        <v>9</v>
      </c>
      <c r="AC2517">
        <v>10</v>
      </c>
      <c r="AD2517">
        <v>513000</v>
      </c>
      <c r="AE2517" t="s">
        <v>6025</v>
      </c>
      <c r="AF2517" s="1">
        <v>46203</v>
      </c>
      <c r="AG2517" t="s">
        <v>6300</v>
      </c>
      <c r="AH2517" t="s">
        <v>6027</v>
      </c>
      <c r="AI2517" t="s">
        <v>6028</v>
      </c>
      <c r="AJ2517" t="s">
        <v>6925</v>
      </c>
      <c r="AK2517">
        <v>69000</v>
      </c>
      <c r="AL2517">
        <v>3367.2</v>
      </c>
      <c r="AM2517">
        <v>65632.800000000003</v>
      </c>
      <c r="AN2517">
        <v>57000</v>
      </c>
      <c r="AO2517">
        <v>8632.7999999999993</v>
      </c>
      <c r="AP2517">
        <v>0.13150000000000001</v>
      </c>
    </row>
    <row r="2518" spans="1:42" hidden="1" x14ac:dyDescent="0.35">
      <c r="A2518" t="s">
        <v>3449</v>
      </c>
      <c r="B2518" s="1">
        <v>45548</v>
      </c>
      <c r="C2518" t="s">
        <v>2782</v>
      </c>
      <c r="D2518" t="s">
        <v>108</v>
      </c>
      <c r="E2518">
        <v>1</v>
      </c>
      <c r="F2518" t="s">
        <v>24</v>
      </c>
      <c r="G2518" t="s">
        <v>96</v>
      </c>
      <c r="H2518" t="s">
        <v>32</v>
      </c>
      <c r="I2518" t="s">
        <v>26</v>
      </c>
      <c r="J2518" t="s">
        <v>109</v>
      </c>
      <c r="K2518">
        <v>2024</v>
      </c>
      <c r="L2518" t="s">
        <v>60</v>
      </c>
      <c r="M2518" t="s">
        <v>5977</v>
      </c>
      <c r="N2518" t="s">
        <v>5974</v>
      </c>
      <c r="O2518" t="s">
        <v>5978</v>
      </c>
      <c r="P2518" t="s">
        <v>5979</v>
      </c>
      <c r="Q2518" t="s">
        <v>5980</v>
      </c>
      <c r="R2518">
        <v>3000</v>
      </c>
      <c r="S2518">
        <v>3900</v>
      </c>
      <c r="T2518">
        <v>0.23080000000000001</v>
      </c>
      <c r="U2518" t="s">
        <v>5920</v>
      </c>
      <c r="V2518">
        <v>36</v>
      </c>
      <c r="W2518" s="1">
        <v>44816</v>
      </c>
      <c r="X2518" t="s">
        <v>5894</v>
      </c>
      <c r="Y2518">
        <v>237</v>
      </c>
      <c r="Z2518">
        <v>110</v>
      </c>
      <c r="AA2518">
        <v>240</v>
      </c>
      <c r="AB2518">
        <v>48</v>
      </c>
      <c r="AC2518">
        <v>10</v>
      </c>
      <c r="AD2518">
        <v>144000</v>
      </c>
      <c r="AE2518" t="s">
        <v>6025</v>
      </c>
      <c r="AF2518" s="1">
        <v>46203</v>
      </c>
      <c r="AG2518" t="s">
        <v>6830</v>
      </c>
      <c r="AH2518" t="s">
        <v>6035</v>
      </c>
      <c r="AI2518" t="s">
        <v>6028</v>
      </c>
      <c r="AJ2518" t="s">
        <v>6925</v>
      </c>
      <c r="AK2518">
        <v>3900</v>
      </c>
      <c r="AL2518">
        <v>256.23</v>
      </c>
      <c r="AM2518">
        <v>3643.77</v>
      </c>
      <c r="AN2518">
        <v>3000</v>
      </c>
      <c r="AO2518">
        <v>643.77</v>
      </c>
      <c r="AP2518">
        <v>0.1767</v>
      </c>
    </row>
    <row r="2519" spans="1:42" hidden="1" x14ac:dyDescent="0.35">
      <c r="A2519" t="s">
        <v>3450</v>
      </c>
      <c r="B2519" s="1">
        <v>45336</v>
      </c>
      <c r="C2519" t="s">
        <v>693</v>
      </c>
      <c r="D2519" t="s">
        <v>87</v>
      </c>
      <c r="E2519">
        <v>1</v>
      </c>
      <c r="F2519" t="s">
        <v>24</v>
      </c>
      <c r="G2519" t="s">
        <v>71</v>
      </c>
      <c r="H2519" t="s">
        <v>25</v>
      </c>
      <c r="I2519" t="s">
        <v>26</v>
      </c>
      <c r="J2519" t="s">
        <v>19</v>
      </c>
      <c r="K2519">
        <v>2024</v>
      </c>
      <c r="L2519" t="s">
        <v>20</v>
      </c>
      <c r="M2519" t="s">
        <v>5924</v>
      </c>
      <c r="N2519" t="s">
        <v>5913</v>
      </c>
      <c r="O2519" t="s">
        <v>5917</v>
      </c>
      <c r="P2519" t="s">
        <v>5925</v>
      </c>
      <c r="Q2519" t="s">
        <v>5926</v>
      </c>
      <c r="R2519">
        <v>46000</v>
      </c>
      <c r="S2519">
        <v>56000</v>
      </c>
      <c r="T2519">
        <v>0.17860000000000001</v>
      </c>
      <c r="U2519" t="s">
        <v>5920</v>
      </c>
      <c r="V2519">
        <v>12</v>
      </c>
      <c r="W2519" s="1">
        <v>44847</v>
      </c>
      <c r="X2519" t="s">
        <v>5894</v>
      </c>
      <c r="Y2519">
        <v>224</v>
      </c>
      <c r="Z2519">
        <v>96</v>
      </c>
      <c r="AA2519">
        <v>304</v>
      </c>
      <c r="AB2519">
        <v>54</v>
      </c>
      <c r="AC2519">
        <v>10</v>
      </c>
      <c r="AD2519">
        <v>2484000</v>
      </c>
      <c r="AE2519" t="s">
        <v>6025</v>
      </c>
      <c r="AF2519" s="1">
        <v>46203</v>
      </c>
      <c r="AG2519" t="s">
        <v>6405</v>
      </c>
      <c r="AH2519" t="s">
        <v>6035</v>
      </c>
      <c r="AI2519" t="s">
        <v>6028</v>
      </c>
      <c r="AJ2519" t="s">
        <v>6924</v>
      </c>
      <c r="AK2519">
        <v>56000</v>
      </c>
      <c r="AL2519">
        <v>4726.3999999999996</v>
      </c>
      <c r="AM2519">
        <v>51273.599999999999</v>
      </c>
      <c r="AN2519">
        <v>46000</v>
      </c>
      <c r="AO2519">
        <v>5273.6</v>
      </c>
      <c r="AP2519">
        <v>0.10290000000000001</v>
      </c>
    </row>
    <row r="2520" spans="1:42" hidden="1" x14ac:dyDescent="0.35">
      <c r="A2520" t="s">
        <v>3451</v>
      </c>
      <c r="B2520" s="1">
        <v>45333</v>
      </c>
      <c r="C2520" t="s">
        <v>967</v>
      </c>
      <c r="D2520" t="s">
        <v>173</v>
      </c>
      <c r="E2520">
        <v>2</v>
      </c>
      <c r="F2520" t="s">
        <v>24</v>
      </c>
      <c r="G2520" t="s">
        <v>71</v>
      </c>
      <c r="H2520" t="s">
        <v>25</v>
      </c>
      <c r="I2520" t="s">
        <v>26</v>
      </c>
      <c r="J2520" t="s">
        <v>19</v>
      </c>
      <c r="K2520">
        <v>2024</v>
      </c>
      <c r="L2520" t="s">
        <v>20</v>
      </c>
      <c r="M2520" t="s">
        <v>5904</v>
      </c>
      <c r="N2520" t="s">
        <v>5889</v>
      </c>
      <c r="O2520" t="s">
        <v>5898</v>
      </c>
      <c r="P2520" t="s">
        <v>5899</v>
      </c>
      <c r="Q2520" t="s">
        <v>5905</v>
      </c>
      <c r="R2520">
        <v>12500</v>
      </c>
      <c r="S2520">
        <v>15500</v>
      </c>
      <c r="T2520">
        <v>0.19350000000000001</v>
      </c>
      <c r="U2520" t="s">
        <v>5901</v>
      </c>
      <c r="V2520">
        <v>12</v>
      </c>
      <c r="W2520" s="1">
        <v>45140</v>
      </c>
      <c r="X2520" t="s">
        <v>5894</v>
      </c>
      <c r="Y2520">
        <v>313</v>
      </c>
      <c r="Z2520">
        <v>58</v>
      </c>
      <c r="AA2520">
        <v>294</v>
      </c>
      <c r="AB2520">
        <v>65</v>
      </c>
      <c r="AC2520">
        <v>10</v>
      </c>
      <c r="AD2520">
        <v>812500</v>
      </c>
      <c r="AE2520" t="s">
        <v>6025</v>
      </c>
      <c r="AF2520" s="1">
        <v>46203</v>
      </c>
      <c r="AG2520" t="s">
        <v>6440</v>
      </c>
      <c r="AH2520" t="s">
        <v>6035</v>
      </c>
      <c r="AI2520" t="s">
        <v>6028</v>
      </c>
      <c r="AJ2520" t="s">
        <v>6924</v>
      </c>
      <c r="AK2520">
        <v>31000</v>
      </c>
      <c r="AL2520">
        <v>3400.7</v>
      </c>
      <c r="AM2520">
        <v>27599.3</v>
      </c>
      <c r="AN2520">
        <v>25000</v>
      </c>
      <c r="AO2520">
        <v>2599.3000000000002</v>
      </c>
      <c r="AP2520">
        <v>9.4200000000000006E-2</v>
      </c>
    </row>
    <row r="2521" spans="1:42" hidden="1" x14ac:dyDescent="0.35">
      <c r="A2521" t="s">
        <v>3452</v>
      </c>
      <c r="B2521" s="1">
        <v>45300</v>
      </c>
      <c r="C2521" t="s">
        <v>2470</v>
      </c>
      <c r="D2521" t="s">
        <v>105</v>
      </c>
      <c r="E2521">
        <v>1</v>
      </c>
      <c r="F2521" t="s">
        <v>58</v>
      </c>
      <c r="G2521" t="s">
        <v>16</v>
      </c>
      <c r="H2521" t="s">
        <v>17</v>
      </c>
      <c r="I2521" t="s">
        <v>26</v>
      </c>
      <c r="J2521" t="s">
        <v>112</v>
      </c>
      <c r="K2521">
        <v>2024</v>
      </c>
      <c r="L2521" t="s">
        <v>20</v>
      </c>
      <c r="M2521" t="s">
        <v>5916</v>
      </c>
      <c r="N2521" t="s">
        <v>5913</v>
      </c>
      <c r="O2521" t="s">
        <v>5917</v>
      </c>
      <c r="P2521" t="s">
        <v>5918</v>
      </c>
      <c r="Q2521" t="s">
        <v>5919</v>
      </c>
      <c r="R2521">
        <v>63000</v>
      </c>
      <c r="S2521">
        <v>76000</v>
      </c>
      <c r="T2521">
        <v>0.1711</v>
      </c>
      <c r="U2521" t="s">
        <v>5920</v>
      </c>
      <c r="V2521">
        <v>12</v>
      </c>
      <c r="W2521" s="1">
        <v>44617</v>
      </c>
      <c r="X2521" t="s">
        <v>5894</v>
      </c>
      <c r="Y2521">
        <v>252</v>
      </c>
      <c r="Z2521">
        <v>75</v>
      </c>
      <c r="AA2521">
        <v>289</v>
      </c>
      <c r="AB2521">
        <v>48</v>
      </c>
      <c r="AC2521">
        <v>10</v>
      </c>
      <c r="AD2521">
        <v>3024000</v>
      </c>
      <c r="AE2521" t="s">
        <v>6025</v>
      </c>
      <c r="AF2521" s="1">
        <v>46203</v>
      </c>
      <c r="AG2521" t="s">
        <v>6808</v>
      </c>
      <c r="AH2521" t="s">
        <v>6035</v>
      </c>
      <c r="AI2521" t="s">
        <v>6028</v>
      </c>
      <c r="AJ2521" t="s">
        <v>6924</v>
      </c>
      <c r="AK2521">
        <v>76000</v>
      </c>
      <c r="AL2521">
        <v>10951.6</v>
      </c>
      <c r="AM2521">
        <v>65048.4</v>
      </c>
      <c r="AN2521">
        <v>63000</v>
      </c>
      <c r="AO2521">
        <v>2048.4</v>
      </c>
      <c r="AP2521">
        <v>3.15E-2</v>
      </c>
    </row>
    <row r="2522" spans="1:42" hidden="1" x14ac:dyDescent="0.35">
      <c r="A2522" t="s">
        <v>3453</v>
      </c>
      <c r="B2522" s="1">
        <v>45515</v>
      </c>
      <c r="C2522" t="s">
        <v>41</v>
      </c>
      <c r="D2522" t="s">
        <v>115</v>
      </c>
      <c r="E2522">
        <v>1</v>
      </c>
      <c r="F2522" t="s">
        <v>24</v>
      </c>
      <c r="G2522" t="s">
        <v>71</v>
      </c>
      <c r="H2522" t="s">
        <v>25</v>
      </c>
      <c r="I2522" t="s">
        <v>26</v>
      </c>
      <c r="J2522" t="s">
        <v>59</v>
      </c>
      <c r="K2522">
        <v>2024</v>
      </c>
      <c r="L2522" t="s">
        <v>60</v>
      </c>
      <c r="M2522" t="s">
        <v>5988</v>
      </c>
      <c r="N2522" t="s">
        <v>5989</v>
      </c>
      <c r="O2522" t="s">
        <v>5990</v>
      </c>
      <c r="P2522" t="s">
        <v>5907</v>
      </c>
      <c r="Q2522" t="s">
        <v>5991</v>
      </c>
      <c r="R2522">
        <v>1600</v>
      </c>
      <c r="S2522">
        <v>2200</v>
      </c>
      <c r="T2522">
        <v>0.2727</v>
      </c>
      <c r="U2522" t="s">
        <v>5909</v>
      </c>
      <c r="V2522">
        <v>6</v>
      </c>
      <c r="W2522" s="1">
        <v>45040</v>
      </c>
      <c r="X2522" t="s">
        <v>5894</v>
      </c>
      <c r="Y2522">
        <v>84</v>
      </c>
      <c r="Z2522">
        <v>117</v>
      </c>
      <c r="AA2522">
        <v>174</v>
      </c>
      <c r="AB2522">
        <v>47</v>
      </c>
      <c r="AC2522">
        <v>10</v>
      </c>
      <c r="AD2522">
        <v>75200</v>
      </c>
      <c r="AE2522" t="s">
        <v>6025</v>
      </c>
      <c r="AF2522" s="1">
        <v>46203</v>
      </c>
      <c r="AG2522" t="s">
        <v>6042</v>
      </c>
      <c r="AH2522" t="s">
        <v>6027</v>
      </c>
      <c r="AI2522" t="s">
        <v>6028</v>
      </c>
      <c r="AJ2522" t="s">
        <v>6925</v>
      </c>
      <c r="AK2522">
        <v>2200</v>
      </c>
      <c r="AL2522">
        <v>266.86</v>
      </c>
      <c r="AM2522">
        <v>1933.14</v>
      </c>
      <c r="AN2522">
        <v>1600</v>
      </c>
      <c r="AO2522">
        <v>333.14</v>
      </c>
      <c r="AP2522">
        <v>0.17230000000000001</v>
      </c>
    </row>
    <row r="2523" spans="1:42" x14ac:dyDescent="0.35">
      <c r="A2523" t="s">
        <v>3454</v>
      </c>
      <c r="B2523" s="1">
        <v>45354</v>
      </c>
      <c r="C2523" t="s">
        <v>2271</v>
      </c>
      <c r="D2523" t="s">
        <v>195</v>
      </c>
      <c r="E2523">
        <v>1</v>
      </c>
      <c r="F2523" t="s">
        <v>30</v>
      </c>
      <c r="G2523" t="s">
        <v>31</v>
      </c>
      <c r="H2523" t="s">
        <v>17</v>
      </c>
      <c r="I2523" t="s">
        <v>18</v>
      </c>
      <c r="J2523" t="s">
        <v>39</v>
      </c>
      <c r="K2523">
        <v>2024</v>
      </c>
      <c r="L2523" t="s">
        <v>20</v>
      </c>
      <c r="M2523" t="s">
        <v>5912</v>
      </c>
      <c r="N2523" t="s">
        <v>5913</v>
      </c>
      <c r="O2523" t="s">
        <v>5914</v>
      </c>
      <c r="P2523" t="s">
        <v>5891</v>
      </c>
      <c r="Q2523" t="s">
        <v>5915</v>
      </c>
      <c r="R2523">
        <v>125000</v>
      </c>
      <c r="S2523">
        <v>148000</v>
      </c>
      <c r="T2523">
        <v>0.15540000000000001</v>
      </c>
      <c r="U2523" t="s">
        <v>5893</v>
      </c>
      <c r="V2523">
        <v>12</v>
      </c>
      <c r="W2523" s="1">
        <v>44787</v>
      </c>
      <c r="X2523" t="s">
        <v>5894</v>
      </c>
      <c r="Y2523">
        <v>168</v>
      </c>
      <c r="Z2523">
        <v>62</v>
      </c>
      <c r="AA2523">
        <v>271</v>
      </c>
      <c r="AB2523">
        <v>0</v>
      </c>
      <c r="AC2523">
        <v>10</v>
      </c>
      <c r="AD2523">
        <v>0</v>
      </c>
      <c r="AE2523" t="s">
        <v>6029</v>
      </c>
      <c r="AF2523" s="1">
        <v>46203</v>
      </c>
      <c r="AG2523" t="s">
        <v>6771</v>
      </c>
      <c r="AH2523" t="s">
        <v>6035</v>
      </c>
      <c r="AI2523" t="s">
        <v>6028</v>
      </c>
      <c r="AJ2523" t="s">
        <v>6924</v>
      </c>
      <c r="AK2523">
        <v>148000</v>
      </c>
      <c r="AL2523">
        <v>20808.8</v>
      </c>
      <c r="AM2523">
        <v>127191.2</v>
      </c>
      <c r="AN2523">
        <v>125000</v>
      </c>
      <c r="AO2523">
        <v>2191.1999999999998</v>
      </c>
      <c r="AP2523">
        <v>1.72E-2</v>
      </c>
    </row>
    <row r="2524" spans="1:42" hidden="1" x14ac:dyDescent="0.35">
      <c r="A2524" t="s">
        <v>3455</v>
      </c>
      <c r="B2524" s="1">
        <v>45487</v>
      </c>
      <c r="C2524" t="s">
        <v>2416</v>
      </c>
      <c r="D2524" t="s">
        <v>78</v>
      </c>
      <c r="E2524">
        <v>1</v>
      </c>
      <c r="F2524" t="s">
        <v>58</v>
      </c>
      <c r="G2524" t="s">
        <v>79</v>
      </c>
      <c r="H2524" t="s">
        <v>32</v>
      </c>
      <c r="I2524" t="s">
        <v>18</v>
      </c>
      <c r="J2524" t="s">
        <v>97</v>
      </c>
      <c r="K2524">
        <v>2024</v>
      </c>
      <c r="L2524" t="s">
        <v>60</v>
      </c>
      <c r="M2524" t="s">
        <v>5992</v>
      </c>
      <c r="N2524" t="s">
        <v>5989</v>
      </c>
      <c r="O2524" t="s">
        <v>5993</v>
      </c>
      <c r="P2524" t="s">
        <v>5899</v>
      </c>
      <c r="Q2524" t="s">
        <v>5994</v>
      </c>
      <c r="R2524">
        <v>850</v>
      </c>
      <c r="S2524">
        <v>1200</v>
      </c>
      <c r="T2524">
        <v>0.29170000000000001</v>
      </c>
      <c r="U2524" t="s">
        <v>5901</v>
      </c>
      <c r="V2524">
        <v>6</v>
      </c>
      <c r="W2524" s="1">
        <v>45066</v>
      </c>
      <c r="X2524" t="s">
        <v>5894</v>
      </c>
      <c r="Y2524">
        <v>275</v>
      </c>
      <c r="Z2524">
        <v>92</v>
      </c>
      <c r="AA2524">
        <v>285</v>
      </c>
      <c r="AB2524">
        <v>78</v>
      </c>
      <c r="AC2524">
        <v>10</v>
      </c>
      <c r="AD2524">
        <v>66300</v>
      </c>
      <c r="AE2524" t="s">
        <v>6025</v>
      </c>
      <c r="AF2524" s="1">
        <v>46203</v>
      </c>
      <c r="AG2524" t="s">
        <v>6802</v>
      </c>
      <c r="AH2524" t="s">
        <v>6035</v>
      </c>
      <c r="AI2524" t="s">
        <v>6028</v>
      </c>
      <c r="AJ2524" t="s">
        <v>6925</v>
      </c>
      <c r="AK2524">
        <v>1200</v>
      </c>
      <c r="AL2524">
        <v>107.76</v>
      </c>
      <c r="AM2524">
        <v>1092.24</v>
      </c>
      <c r="AN2524">
        <v>850</v>
      </c>
      <c r="AO2524">
        <v>242.24</v>
      </c>
      <c r="AP2524">
        <v>0.2218</v>
      </c>
    </row>
    <row r="2525" spans="1:42" hidden="1" x14ac:dyDescent="0.35">
      <c r="A2525" t="s">
        <v>3456</v>
      </c>
      <c r="B2525" s="1">
        <v>45309</v>
      </c>
      <c r="C2525" t="s">
        <v>2826</v>
      </c>
      <c r="D2525" t="s">
        <v>137</v>
      </c>
      <c r="E2525">
        <v>4</v>
      </c>
      <c r="F2525" t="s">
        <v>30</v>
      </c>
      <c r="G2525" t="s">
        <v>31</v>
      </c>
      <c r="H2525" t="s">
        <v>17</v>
      </c>
      <c r="I2525" t="s">
        <v>43</v>
      </c>
      <c r="J2525" t="s">
        <v>112</v>
      </c>
      <c r="K2525">
        <v>2024</v>
      </c>
      <c r="L2525" t="s">
        <v>20</v>
      </c>
      <c r="M2525" t="s">
        <v>5930</v>
      </c>
      <c r="N2525" t="s">
        <v>5931</v>
      </c>
      <c r="O2525" t="s">
        <v>5932</v>
      </c>
      <c r="P2525" t="s">
        <v>5891</v>
      </c>
      <c r="Q2525" t="s">
        <v>5933</v>
      </c>
      <c r="R2525">
        <v>14800</v>
      </c>
      <c r="S2525">
        <v>18500</v>
      </c>
      <c r="T2525">
        <v>0.2</v>
      </c>
      <c r="U2525" t="s">
        <v>5893</v>
      </c>
      <c r="V2525">
        <v>12</v>
      </c>
      <c r="W2525" s="1">
        <v>45474</v>
      </c>
      <c r="X2525" t="s">
        <v>5894</v>
      </c>
      <c r="Y2525">
        <v>213</v>
      </c>
      <c r="Z2525">
        <v>93</v>
      </c>
      <c r="AA2525">
        <v>278</v>
      </c>
      <c r="AB2525">
        <v>42</v>
      </c>
      <c r="AC2525">
        <v>10</v>
      </c>
      <c r="AD2525">
        <v>621600</v>
      </c>
      <c r="AE2525" t="s">
        <v>6025</v>
      </c>
      <c r="AF2525" s="1">
        <v>46203</v>
      </c>
      <c r="AG2525" t="s">
        <v>6738</v>
      </c>
      <c r="AH2525" t="s">
        <v>6035</v>
      </c>
      <c r="AI2525" t="s">
        <v>6028</v>
      </c>
      <c r="AJ2525" t="s">
        <v>6924</v>
      </c>
      <c r="AK2525">
        <v>74000</v>
      </c>
      <c r="AL2525">
        <v>9094.6</v>
      </c>
      <c r="AM2525">
        <v>64905.4</v>
      </c>
      <c r="AN2525">
        <v>59200</v>
      </c>
      <c r="AO2525">
        <v>5705.4</v>
      </c>
      <c r="AP2525">
        <v>8.7900000000000006E-2</v>
      </c>
    </row>
    <row r="2526" spans="1:42" hidden="1" x14ac:dyDescent="0.35">
      <c r="A2526" t="s">
        <v>3457</v>
      </c>
      <c r="B2526" s="1">
        <v>45399</v>
      </c>
      <c r="C2526" t="s">
        <v>2797</v>
      </c>
      <c r="D2526" t="s">
        <v>82</v>
      </c>
      <c r="E2526">
        <v>4</v>
      </c>
      <c r="F2526" t="s">
        <v>58</v>
      </c>
      <c r="G2526" t="s">
        <v>31</v>
      </c>
      <c r="H2526" t="s">
        <v>17</v>
      </c>
      <c r="I2526" t="s">
        <v>18</v>
      </c>
      <c r="J2526" t="s">
        <v>44</v>
      </c>
      <c r="K2526">
        <v>2024</v>
      </c>
      <c r="L2526" t="s">
        <v>35</v>
      </c>
      <c r="M2526" t="s">
        <v>5895</v>
      </c>
      <c r="N2526" t="s">
        <v>5889</v>
      </c>
      <c r="O2526" t="s">
        <v>5890</v>
      </c>
      <c r="P2526" t="s">
        <v>5891</v>
      </c>
      <c r="Q2526" t="s">
        <v>5896</v>
      </c>
      <c r="R2526">
        <v>78000</v>
      </c>
      <c r="S2526">
        <v>95000</v>
      </c>
      <c r="T2526">
        <v>0.1789</v>
      </c>
      <c r="U2526" t="s">
        <v>5893</v>
      </c>
      <c r="V2526">
        <v>12</v>
      </c>
      <c r="W2526" s="1">
        <v>45187</v>
      </c>
      <c r="X2526" t="s">
        <v>5894</v>
      </c>
      <c r="Y2526">
        <v>351</v>
      </c>
      <c r="Z2526">
        <v>112</v>
      </c>
      <c r="AA2526">
        <v>335</v>
      </c>
      <c r="AB2526">
        <v>32</v>
      </c>
      <c r="AC2526">
        <v>10</v>
      </c>
      <c r="AD2526">
        <v>2496000</v>
      </c>
      <c r="AE2526" t="s">
        <v>6025</v>
      </c>
      <c r="AF2526" s="1">
        <v>46203</v>
      </c>
      <c r="AG2526" t="s">
        <v>6753</v>
      </c>
      <c r="AH2526" t="s">
        <v>6027</v>
      </c>
      <c r="AI2526" t="s">
        <v>6028</v>
      </c>
      <c r="AJ2526" t="s">
        <v>6924</v>
      </c>
      <c r="AK2526">
        <v>380000</v>
      </c>
      <c r="AL2526">
        <v>35644</v>
      </c>
      <c r="AM2526">
        <v>344356</v>
      </c>
      <c r="AN2526">
        <v>312000</v>
      </c>
      <c r="AO2526">
        <v>32356</v>
      </c>
      <c r="AP2526">
        <v>9.4E-2</v>
      </c>
    </row>
    <row r="2527" spans="1:42" hidden="1" x14ac:dyDescent="0.35">
      <c r="A2527" t="s">
        <v>3458</v>
      </c>
      <c r="B2527" s="1">
        <v>45380</v>
      </c>
      <c r="C2527" t="s">
        <v>2098</v>
      </c>
      <c r="D2527" t="s">
        <v>70</v>
      </c>
      <c r="E2527">
        <v>5</v>
      </c>
      <c r="F2527" t="s">
        <v>30</v>
      </c>
      <c r="G2527" t="s">
        <v>96</v>
      </c>
      <c r="H2527" t="s">
        <v>25</v>
      </c>
      <c r="I2527" t="s">
        <v>18</v>
      </c>
      <c r="J2527" t="s">
        <v>39</v>
      </c>
      <c r="K2527">
        <v>2024</v>
      </c>
      <c r="L2527" t="s">
        <v>20</v>
      </c>
      <c r="M2527" t="s">
        <v>5970</v>
      </c>
      <c r="N2527" t="s">
        <v>5949</v>
      </c>
      <c r="O2527" t="s">
        <v>5971</v>
      </c>
      <c r="P2527" t="s">
        <v>5922</v>
      </c>
      <c r="Q2527" t="s">
        <v>5972</v>
      </c>
      <c r="R2527">
        <v>9500</v>
      </c>
      <c r="S2527">
        <v>12000</v>
      </c>
      <c r="T2527">
        <v>0.20830000000000001</v>
      </c>
      <c r="U2527" t="s">
        <v>5920</v>
      </c>
      <c r="V2527">
        <v>12</v>
      </c>
      <c r="W2527" s="1">
        <v>44840</v>
      </c>
      <c r="X2527" t="s">
        <v>5894</v>
      </c>
      <c r="Y2527">
        <v>160</v>
      </c>
      <c r="Z2527">
        <v>82</v>
      </c>
      <c r="AA2527">
        <v>171</v>
      </c>
      <c r="AB2527">
        <v>27</v>
      </c>
      <c r="AC2527">
        <v>10</v>
      </c>
      <c r="AD2527">
        <v>256500</v>
      </c>
      <c r="AE2527" t="s">
        <v>6025</v>
      </c>
      <c r="AF2527" s="1">
        <v>46203</v>
      </c>
      <c r="AG2527" t="s">
        <v>6721</v>
      </c>
      <c r="AH2527" t="s">
        <v>6027</v>
      </c>
      <c r="AI2527" t="s">
        <v>6028</v>
      </c>
      <c r="AJ2527" t="s">
        <v>6924</v>
      </c>
      <c r="AK2527">
        <v>60000</v>
      </c>
      <c r="AL2527">
        <v>72</v>
      </c>
      <c r="AM2527">
        <v>59928</v>
      </c>
      <c r="AN2527">
        <v>47500</v>
      </c>
      <c r="AO2527">
        <v>12428</v>
      </c>
      <c r="AP2527">
        <v>0.2074</v>
      </c>
    </row>
    <row r="2528" spans="1:42" x14ac:dyDescent="0.35">
      <c r="A2528" t="s">
        <v>3459</v>
      </c>
      <c r="B2528" s="1">
        <v>45627</v>
      </c>
      <c r="C2528" t="s">
        <v>996</v>
      </c>
      <c r="D2528" t="s">
        <v>54</v>
      </c>
      <c r="E2528">
        <v>1</v>
      </c>
      <c r="F2528" t="s">
        <v>30</v>
      </c>
      <c r="G2528" t="s">
        <v>71</v>
      </c>
      <c r="H2528" t="s">
        <v>17</v>
      </c>
      <c r="I2528" t="s">
        <v>33</v>
      </c>
      <c r="J2528" t="s">
        <v>155</v>
      </c>
      <c r="K2528">
        <v>2024</v>
      </c>
      <c r="L2528" t="s">
        <v>51</v>
      </c>
      <c r="M2528" t="s">
        <v>5888</v>
      </c>
      <c r="N2528" t="s">
        <v>5889</v>
      </c>
      <c r="O2528" t="s">
        <v>5890</v>
      </c>
      <c r="P2528" t="s">
        <v>5891</v>
      </c>
      <c r="Q2528" t="s">
        <v>5892</v>
      </c>
      <c r="R2528">
        <v>52000</v>
      </c>
      <c r="S2528">
        <v>65000</v>
      </c>
      <c r="T2528">
        <v>0.2</v>
      </c>
      <c r="U2528" t="s">
        <v>5893</v>
      </c>
      <c r="V2528">
        <v>12</v>
      </c>
      <c r="W2528" s="1">
        <v>45506</v>
      </c>
      <c r="X2528" t="s">
        <v>5894</v>
      </c>
      <c r="Y2528">
        <v>302</v>
      </c>
      <c r="Z2528">
        <v>109</v>
      </c>
      <c r="AA2528">
        <v>415</v>
      </c>
      <c r="AB2528">
        <v>0</v>
      </c>
      <c r="AC2528">
        <v>10</v>
      </c>
      <c r="AD2528">
        <v>0</v>
      </c>
      <c r="AE2528" t="s">
        <v>6029</v>
      </c>
      <c r="AF2528" s="1">
        <v>46203</v>
      </c>
      <c r="AG2528" t="s">
        <v>6509</v>
      </c>
      <c r="AH2528" t="s">
        <v>6035</v>
      </c>
      <c r="AI2528" t="s">
        <v>6028</v>
      </c>
      <c r="AJ2528" t="s">
        <v>6925</v>
      </c>
      <c r="AK2528">
        <v>65000</v>
      </c>
      <c r="AL2528">
        <v>2249</v>
      </c>
      <c r="AM2528">
        <v>62751</v>
      </c>
      <c r="AN2528">
        <v>52000</v>
      </c>
      <c r="AO2528">
        <v>10751</v>
      </c>
      <c r="AP2528">
        <v>0.17130000000000001</v>
      </c>
    </row>
    <row r="2529" spans="1:42" hidden="1" x14ac:dyDescent="0.35">
      <c r="A2529" t="s">
        <v>3460</v>
      </c>
      <c r="B2529" s="1">
        <v>45449</v>
      </c>
      <c r="C2529" t="s">
        <v>41</v>
      </c>
      <c r="D2529" t="s">
        <v>65</v>
      </c>
      <c r="E2529">
        <v>1</v>
      </c>
      <c r="F2529" t="s">
        <v>30</v>
      </c>
      <c r="G2529" t="s">
        <v>31</v>
      </c>
      <c r="H2529" t="s">
        <v>25</v>
      </c>
      <c r="I2529" t="s">
        <v>43</v>
      </c>
      <c r="J2529" t="s">
        <v>34</v>
      </c>
      <c r="K2529">
        <v>2024</v>
      </c>
      <c r="L2529" t="s">
        <v>35</v>
      </c>
      <c r="M2529" t="s">
        <v>5906</v>
      </c>
      <c r="N2529" t="s">
        <v>5889</v>
      </c>
      <c r="O2529" t="s">
        <v>5898</v>
      </c>
      <c r="P2529" t="s">
        <v>5907</v>
      </c>
      <c r="Q2529" t="s">
        <v>5908</v>
      </c>
      <c r="R2529">
        <v>17500</v>
      </c>
      <c r="S2529">
        <v>22000</v>
      </c>
      <c r="T2529">
        <v>0.20449999999999999</v>
      </c>
      <c r="U2529" t="s">
        <v>5909</v>
      </c>
      <c r="V2529">
        <v>12</v>
      </c>
      <c r="W2529" s="1">
        <v>45337</v>
      </c>
      <c r="X2529" t="s">
        <v>5894</v>
      </c>
      <c r="Y2529">
        <v>373</v>
      </c>
      <c r="Z2529">
        <v>88</v>
      </c>
      <c r="AA2529">
        <v>389</v>
      </c>
      <c r="AB2529">
        <v>78</v>
      </c>
      <c r="AC2529">
        <v>10</v>
      </c>
      <c r="AD2529">
        <v>1365000</v>
      </c>
      <c r="AE2529" t="s">
        <v>6025</v>
      </c>
      <c r="AF2529" s="1">
        <v>46203</v>
      </c>
      <c r="AG2529" t="s">
        <v>6042</v>
      </c>
      <c r="AH2529" t="s">
        <v>6027</v>
      </c>
      <c r="AI2529" t="s">
        <v>6028</v>
      </c>
      <c r="AJ2529" t="s">
        <v>6924</v>
      </c>
      <c r="AK2529">
        <v>22000</v>
      </c>
      <c r="AL2529">
        <v>1298</v>
      </c>
      <c r="AM2529">
        <v>20702</v>
      </c>
      <c r="AN2529">
        <v>17500</v>
      </c>
      <c r="AO2529">
        <v>3202</v>
      </c>
      <c r="AP2529">
        <v>0.1547</v>
      </c>
    </row>
    <row r="2530" spans="1:42" hidden="1" x14ac:dyDescent="0.35">
      <c r="A2530" t="s">
        <v>3461</v>
      </c>
      <c r="B2530" s="1">
        <v>45365</v>
      </c>
      <c r="C2530" t="s">
        <v>914</v>
      </c>
      <c r="D2530" t="s">
        <v>221</v>
      </c>
      <c r="E2530">
        <v>1</v>
      </c>
      <c r="F2530" t="s">
        <v>24</v>
      </c>
      <c r="G2530" t="s">
        <v>31</v>
      </c>
      <c r="H2530" t="s">
        <v>17</v>
      </c>
      <c r="I2530" t="s">
        <v>26</v>
      </c>
      <c r="J2530" t="s">
        <v>39</v>
      </c>
      <c r="K2530">
        <v>2024</v>
      </c>
      <c r="L2530" t="s">
        <v>20</v>
      </c>
      <c r="M2530" t="s">
        <v>5966</v>
      </c>
      <c r="N2530" t="s">
        <v>5967</v>
      </c>
      <c r="O2530" t="s">
        <v>5968</v>
      </c>
      <c r="P2530" t="s">
        <v>5899</v>
      </c>
      <c r="Q2530" t="s">
        <v>5969</v>
      </c>
      <c r="R2530">
        <v>11500</v>
      </c>
      <c r="S2530">
        <v>14500</v>
      </c>
      <c r="T2530">
        <v>0.2069</v>
      </c>
      <c r="U2530" t="s">
        <v>5901</v>
      </c>
      <c r="V2530">
        <v>12</v>
      </c>
      <c r="W2530" s="1">
        <v>44903</v>
      </c>
      <c r="X2530" t="s">
        <v>5894</v>
      </c>
      <c r="Y2530">
        <v>217</v>
      </c>
      <c r="Z2530">
        <v>53</v>
      </c>
      <c r="AA2530">
        <v>253</v>
      </c>
      <c r="AB2530">
        <v>61</v>
      </c>
      <c r="AC2530">
        <v>10</v>
      </c>
      <c r="AD2530">
        <v>701500</v>
      </c>
      <c r="AE2530" t="s">
        <v>6025</v>
      </c>
      <c r="AF2530" s="1">
        <v>46203</v>
      </c>
      <c r="AG2530" t="s">
        <v>6456</v>
      </c>
      <c r="AH2530" t="s">
        <v>6027</v>
      </c>
      <c r="AI2530" t="s">
        <v>6028</v>
      </c>
      <c r="AJ2530" t="s">
        <v>6924</v>
      </c>
      <c r="AK2530">
        <v>14500</v>
      </c>
      <c r="AL2530">
        <v>1850.2</v>
      </c>
      <c r="AM2530">
        <v>12649.8</v>
      </c>
      <c r="AN2530">
        <v>11500</v>
      </c>
      <c r="AO2530">
        <v>1149.8</v>
      </c>
      <c r="AP2530">
        <v>9.0899999999999995E-2</v>
      </c>
    </row>
    <row r="2531" spans="1:42" hidden="1" x14ac:dyDescent="0.35">
      <c r="A2531" t="s">
        <v>3462</v>
      </c>
      <c r="B2531" s="1">
        <v>45526</v>
      </c>
      <c r="C2531" t="s">
        <v>2917</v>
      </c>
      <c r="D2531" t="s">
        <v>95</v>
      </c>
      <c r="E2531">
        <v>1</v>
      </c>
      <c r="F2531" t="s">
        <v>30</v>
      </c>
      <c r="G2531" t="s">
        <v>16</v>
      </c>
      <c r="H2531" t="s">
        <v>17</v>
      </c>
      <c r="I2531" t="s">
        <v>26</v>
      </c>
      <c r="J2531" t="s">
        <v>59</v>
      </c>
      <c r="K2531">
        <v>2024</v>
      </c>
      <c r="L2531" t="s">
        <v>60</v>
      </c>
      <c r="M2531" t="s">
        <v>5948</v>
      </c>
      <c r="N2531" t="s">
        <v>5949</v>
      </c>
      <c r="O2531" t="s">
        <v>5950</v>
      </c>
      <c r="P2531" t="s">
        <v>5951</v>
      </c>
      <c r="Q2531" t="s">
        <v>5952</v>
      </c>
      <c r="R2531">
        <v>2900</v>
      </c>
      <c r="S2531">
        <v>3800</v>
      </c>
      <c r="T2531">
        <v>0.23680000000000001</v>
      </c>
      <c r="U2531" t="s">
        <v>5940</v>
      </c>
      <c r="V2531">
        <v>12</v>
      </c>
      <c r="W2531" s="1">
        <v>45359</v>
      </c>
      <c r="X2531" t="s">
        <v>5894</v>
      </c>
      <c r="Y2531">
        <v>220</v>
      </c>
      <c r="Z2531">
        <v>49</v>
      </c>
      <c r="AA2531">
        <v>227</v>
      </c>
      <c r="AB2531">
        <v>23</v>
      </c>
      <c r="AC2531">
        <v>10</v>
      </c>
      <c r="AD2531">
        <v>66700</v>
      </c>
      <c r="AE2531" t="s">
        <v>6025</v>
      </c>
      <c r="AF2531" s="1">
        <v>46203</v>
      </c>
      <c r="AG2531" t="s">
        <v>6845</v>
      </c>
      <c r="AH2531" t="s">
        <v>6027</v>
      </c>
      <c r="AI2531" t="s">
        <v>6028</v>
      </c>
      <c r="AJ2531" t="s">
        <v>6925</v>
      </c>
      <c r="AK2531">
        <v>3800</v>
      </c>
      <c r="AL2531">
        <v>2.66</v>
      </c>
      <c r="AM2531">
        <v>3797.34</v>
      </c>
      <c r="AN2531">
        <v>2900</v>
      </c>
      <c r="AO2531">
        <v>897.34</v>
      </c>
      <c r="AP2531">
        <v>0.23630000000000001</v>
      </c>
    </row>
    <row r="2532" spans="1:42" hidden="1" x14ac:dyDescent="0.35">
      <c r="A2532" t="s">
        <v>3463</v>
      </c>
      <c r="B2532" s="1">
        <v>45605</v>
      </c>
      <c r="C2532" t="s">
        <v>3464</v>
      </c>
      <c r="D2532" t="s">
        <v>216</v>
      </c>
      <c r="E2532">
        <v>4</v>
      </c>
      <c r="F2532" t="s">
        <v>66</v>
      </c>
      <c r="G2532" t="s">
        <v>16</v>
      </c>
      <c r="H2532" t="s">
        <v>32</v>
      </c>
      <c r="I2532" t="s">
        <v>43</v>
      </c>
      <c r="J2532" t="s">
        <v>50</v>
      </c>
      <c r="K2532">
        <v>2024</v>
      </c>
      <c r="L2532" t="s">
        <v>51</v>
      </c>
      <c r="M2532" t="s">
        <v>5999</v>
      </c>
      <c r="N2532" t="s">
        <v>5989</v>
      </c>
      <c r="O2532" t="s">
        <v>6000</v>
      </c>
      <c r="P2532" t="s">
        <v>6001</v>
      </c>
      <c r="Q2532" t="s">
        <v>6002</v>
      </c>
      <c r="R2532">
        <v>300</v>
      </c>
      <c r="S2532">
        <v>500</v>
      </c>
      <c r="T2532">
        <v>0.4</v>
      </c>
      <c r="U2532" t="s">
        <v>5940</v>
      </c>
      <c r="V2532">
        <v>3</v>
      </c>
      <c r="W2532" s="1">
        <v>45115</v>
      </c>
      <c r="X2532" t="s">
        <v>5894</v>
      </c>
      <c r="Y2532">
        <v>197</v>
      </c>
      <c r="Z2532">
        <v>100</v>
      </c>
      <c r="AA2532">
        <v>205</v>
      </c>
      <c r="AB2532">
        <v>66</v>
      </c>
      <c r="AC2532">
        <v>10</v>
      </c>
      <c r="AD2532">
        <v>19800</v>
      </c>
      <c r="AE2532" t="s">
        <v>6025</v>
      </c>
      <c r="AF2532" s="1">
        <v>46203</v>
      </c>
      <c r="AG2532" t="s">
        <v>6879</v>
      </c>
      <c r="AH2532" t="s">
        <v>6035</v>
      </c>
      <c r="AI2532" t="s">
        <v>6028</v>
      </c>
      <c r="AJ2532" t="s">
        <v>6925</v>
      </c>
      <c r="AK2532">
        <v>2000</v>
      </c>
      <c r="AL2532">
        <v>18.399999999999999</v>
      </c>
      <c r="AM2532">
        <v>1981.6</v>
      </c>
      <c r="AN2532">
        <v>1200</v>
      </c>
      <c r="AO2532">
        <v>781.6</v>
      </c>
      <c r="AP2532">
        <v>0.39439999999999997</v>
      </c>
    </row>
    <row r="2533" spans="1:42" hidden="1" x14ac:dyDescent="0.35">
      <c r="A2533" t="s">
        <v>3465</v>
      </c>
      <c r="B2533" s="1">
        <v>45471</v>
      </c>
      <c r="C2533" t="s">
        <v>157</v>
      </c>
      <c r="D2533" t="s">
        <v>78</v>
      </c>
      <c r="E2533">
        <v>5</v>
      </c>
      <c r="F2533" t="s">
        <v>58</v>
      </c>
      <c r="G2533" t="s">
        <v>31</v>
      </c>
      <c r="H2533" t="s">
        <v>25</v>
      </c>
      <c r="I2533" t="s">
        <v>18</v>
      </c>
      <c r="J2533" t="s">
        <v>34</v>
      </c>
      <c r="K2533">
        <v>2024</v>
      </c>
      <c r="L2533" t="s">
        <v>35</v>
      </c>
      <c r="M2533" t="s">
        <v>5992</v>
      </c>
      <c r="N2533" t="s">
        <v>5989</v>
      </c>
      <c r="O2533" t="s">
        <v>5993</v>
      </c>
      <c r="P2533" t="s">
        <v>5899</v>
      </c>
      <c r="Q2533" t="s">
        <v>5994</v>
      </c>
      <c r="R2533">
        <v>850</v>
      </c>
      <c r="S2533">
        <v>1200</v>
      </c>
      <c r="T2533">
        <v>0.29170000000000001</v>
      </c>
      <c r="U2533" t="s">
        <v>5901</v>
      </c>
      <c r="V2533">
        <v>6</v>
      </c>
      <c r="W2533" s="1">
        <v>45066</v>
      </c>
      <c r="X2533" t="s">
        <v>5894</v>
      </c>
      <c r="Y2533">
        <v>275</v>
      </c>
      <c r="Z2533">
        <v>92</v>
      </c>
      <c r="AA2533">
        <v>285</v>
      </c>
      <c r="AB2533">
        <v>78</v>
      </c>
      <c r="AC2533">
        <v>10</v>
      </c>
      <c r="AD2533">
        <v>66300</v>
      </c>
      <c r="AE2533" t="s">
        <v>6025</v>
      </c>
      <c r="AF2533" s="1">
        <v>46203</v>
      </c>
      <c r="AG2533" t="s">
        <v>6094</v>
      </c>
      <c r="AH2533" t="s">
        <v>6027</v>
      </c>
      <c r="AI2533" t="s">
        <v>6028</v>
      </c>
      <c r="AJ2533" t="s">
        <v>6924</v>
      </c>
      <c r="AK2533">
        <v>6000</v>
      </c>
      <c r="AL2533">
        <v>642</v>
      </c>
      <c r="AM2533">
        <v>5358</v>
      </c>
      <c r="AN2533">
        <v>4250</v>
      </c>
      <c r="AO2533">
        <v>1108</v>
      </c>
      <c r="AP2533">
        <v>0.20680000000000001</v>
      </c>
    </row>
    <row r="2534" spans="1:42" hidden="1" x14ac:dyDescent="0.35">
      <c r="A2534" t="s">
        <v>3466</v>
      </c>
      <c r="B2534" s="1">
        <v>45558</v>
      </c>
      <c r="C2534" t="s">
        <v>94</v>
      </c>
      <c r="D2534" t="s">
        <v>78</v>
      </c>
      <c r="E2534">
        <v>1</v>
      </c>
      <c r="F2534" t="s">
        <v>48</v>
      </c>
      <c r="G2534" t="s">
        <v>16</v>
      </c>
      <c r="H2534" t="s">
        <v>17</v>
      </c>
      <c r="I2534" t="s">
        <v>26</v>
      </c>
      <c r="J2534" t="s">
        <v>109</v>
      </c>
      <c r="K2534">
        <v>2024</v>
      </c>
      <c r="L2534" t="s">
        <v>60</v>
      </c>
      <c r="M2534" t="s">
        <v>5992</v>
      </c>
      <c r="N2534" t="s">
        <v>5989</v>
      </c>
      <c r="O2534" t="s">
        <v>5993</v>
      </c>
      <c r="P2534" t="s">
        <v>5899</v>
      </c>
      <c r="Q2534" t="s">
        <v>5994</v>
      </c>
      <c r="R2534">
        <v>850</v>
      </c>
      <c r="S2534">
        <v>1200</v>
      </c>
      <c r="T2534">
        <v>0.29170000000000001</v>
      </c>
      <c r="U2534" t="s">
        <v>5901</v>
      </c>
      <c r="V2534">
        <v>6</v>
      </c>
      <c r="W2534" s="1">
        <v>45066</v>
      </c>
      <c r="X2534" t="s">
        <v>5894</v>
      </c>
      <c r="Y2534">
        <v>275</v>
      </c>
      <c r="Z2534">
        <v>92</v>
      </c>
      <c r="AA2534">
        <v>285</v>
      </c>
      <c r="AB2534">
        <v>78</v>
      </c>
      <c r="AC2534">
        <v>10</v>
      </c>
      <c r="AD2534">
        <v>66300</v>
      </c>
      <c r="AE2534" t="s">
        <v>6025</v>
      </c>
      <c r="AF2534" s="1">
        <v>46203</v>
      </c>
      <c r="AG2534" t="s">
        <v>6070</v>
      </c>
      <c r="AH2534" t="s">
        <v>6035</v>
      </c>
      <c r="AI2534" t="s">
        <v>6028</v>
      </c>
      <c r="AJ2534" t="s">
        <v>6925</v>
      </c>
      <c r="AK2534">
        <v>1200</v>
      </c>
      <c r="AL2534">
        <v>80.88</v>
      </c>
      <c r="AM2534">
        <v>1119.1199999999999</v>
      </c>
      <c r="AN2534">
        <v>850</v>
      </c>
      <c r="AO2534">
        <v>269.12</v>
      </c>
      <c r="AP2534">
        <v>0.24049999999999999</v>
      </c>
    </row>
    <row r="2535" spans="1:42" hidden="1" x14ac:dyDescent="0.35">
      <c r="A2535" t="s">
        <v>3467</v>
      </c>
      <c r="B2535" s="1">
        <v>45564</v>
      </c>
      <c r="C2535" t="s">
        <v>564</v>
      </c>
      <c r="D2535" t="s">
        <v>216</v>
      </c>
      <c r="E2535">
        <v>1</v>
      </c>
      <c r="F2535" t="s">
        <v>30</v>
      </c>
      <c r="G2535" t="s">
        <v>16</v>
      </c>
      <c r="H2535" t="s">
        <v>32</v>
      </c>
      <c r="I2535" t="s">
        <v>43</v>
      </c>
      <c r="J2535" t="s">
        <v>109</v>
      </c>
      <c r="K2535">
        <v>2024</v>
      </c>
      <c r="L2535" t="s">
        <v>60</v>
      </c>
      <c r="M2535" t="s">
        <v>5999</v>
      </c>
      <c r="N2535" t="s">
        <v>5989</v>
      </c>
      <c r="O2535" t="s">
        <v>6000</v>
      </c>
      <c r="P2535" t="s">
        <v>6001</v>
      </c>
      <c r="Q2535" t="s">
        <v>6002</v>
      </c>
      <c r="R2535">
        <v>300</v>
      </c>
      <c r="S2535">
        <v>500</v>
      </c>
      <c r="T2535">
        <v>0.4</v>
      </c>
      <c r="U2535" t="s">
        <v>5940</v>
      </c>
      <c r="V2535">
        <v>3</v>
      </c>
      <c r="W2535" s="1">
        <v>45115</v>
      </c>
      <c r="X2535" t="s">
        <v>5894</v>
      </c>
      <c r="Y2535">
        <v>197</v>
      </c>
      <c r="Z2535">
        <v>100</v>
      </c>
      <c r="AA2535">
        <v>205</v>
      </c>
      <c r="AB2535">
        <v>66</v>
      </c>
      <c r="AC2535">
        <v>10</v>
      </c>
      <c r="AD2535">
        <v>19800</v>
      </c>
      <c r="AE2535" t="s">
        <v>6025</v>
      </c>
      <c r="AF2535" s="1">
        <v>46203</v>
      </c>
      <c r="AG2535" t="s">
        <v>6151</v>
      </c>
      <c r="AH2535" t="s">
        <v>6035</v>
      </c>
      <c r="AI2535" t="s">
        <v>6028</v>
      </c>
      <c r="AJ2535" t="s">
        <v>6925</v>
      </c>
      <c r="AK2535">
        <v>500</v>
      </c>
      <c r="AL2535">
        <v>22.5</v>
      </c>
      <c r="AM2535">
        <v>477.5</v>
      </c>
      <c r="AN2535">
        <v>300</v>
      </c>
      <c r="AO2535">
        <v>177.5</v>
      </c>
      <c r="AP2535">
        <v>0.37169999999999997</v>
      </c>
    </row>
    <row r="2536" spans="1:42" hidden="1" x14ac:dyDescent="0.35">
      <c r="A2536" t="s">
        <v>3468</v>
      </c>
      <c r="B2536" s="1">
        <v>45310</v>
      </c>
      <c r="C2536" t="s">
        <v>159</v>
      </c>
      <c r="D2536" t="s">
        <v>92</v>
      </c>
      <c r="E2536">
        <v>2</v>
      </c>
      <c r="F2536" t="s">
        <v>58</v>
      </c>
      <c r="G2536" t="s">
        <v>79</v>
      </c>
      <c r="H2536" t="s">
        <v>25</v>
      </c>
      <c r="I2536" t="s">
        <v>18</v>
      </c>
      <c r="J2536" t="s">
        <v>112</v>
      </c>
      <c r="K2536">
        <v>2024</v>
      </c>
      <c r="L2536" t="s">
        <v>20</v>
      </c>
      <c r="M2536" t="s">
        <v>5973</v>
      </c>
      <c r="N2536" t="s">
        <v>5974</v>
      </c>
      <c r="O2536" t="s">
        <v>5975</v>
      </c>
      <c r="P2536" t="s">
        <v>5899</v>
      </c>
      <c r="Q2536" t="s">
        <v>5976</v>
      </c>
      <c r="R2536">
        <v>7600</v>
      </c>
      <c r="S2536">
        <v>9800</v>
      </c>
      <c r="T2536">
        <v>0.22450000000000001</v>
      </c>
      <c r="U2536" t="s">
        <v>5901</v>
      </c>
      <c r="V2536">
        <v>36</v>
      </c>
      <c r="W2536" s="1">
        <v>45281</v>
      </c>
      <c r="X2536" t="s">
        <v>5894</v>
      </c>
      <c r="Y2536">
        <v>214</v>
      </c>
      <c r="Z2536">
        <v>101</v>
      </c>
      <c r="AA2536">
        <v>188</v>
      </c>
      <c r="AB2536">
        <v>51</v>
      </c>
      <c r="AC2536">
        <v>10</v>
      </c>
      <c r="AD2536">
        <v>387600</v>
      </c>
      <c r="AE2536" t="s">
        <v>6025</v>
      </c>
      <c r="AF2536" s="1">
        <v>46203</v>
      </c>
      <c r="AG2536" t="s">
        <v>6096</v>
      </c>
      <c r="AH2536" t="s">
        <v>6035</v>
      </c>
      <c r="AI2536" t="s">
        <v>6028</v>
      </c>
      <c r="AJ2536" t="s">
        <v>6924</v>
      </c>
      <c r="AK2536">
        <v>19600</v>
      </c>
      <c r="AL2536">
        <v>411.6</v>
      </c>
      <c r="AM2536">
        <v>19188.400000000001</v>
      </c>
      <c r="AN2536">
        <v>15200</v>
      </c>
      <c r="AO2536">
        <v>3988.4</v>
      </c>
      <c r="AP2536">
        <v>0.2079</v>
      </c>
    </row>
    <row r="2537" spans="1:42" hidden="1" x14ac:dyDescent="0.35">
      <c r="A2537" t="s">
        <v>3469</v>
      </c>
      <c r="B2537" s="1">
        <v>45414</v>
      </c>
      <c r="C2537" t="s">
        <v>1748</v>
      </c>
      <c r="D2537" t="s">
        <v>87</v>
      </c>
      <c r="E2537">
        <v>2</v>
      </c>
      <c r="F2537" t="s">
        <v>58</v>
      </c>
      <c r="G2537" t="s">
        <v>31</v>
      </c>
      <c r="H2537" t="s">
        <v>25</v>
      </c>
      <c r="I2537" t="s">
        <v>33</v>
      </c>
      <c r="J2537" t="s">
        <v>75</v>
      </c>
      <c r="K2537">
        <v>2024</v>
      </c>
      <c r="L2537" t="s">
        <v>35</v>
      </c>
      <c r="M2537" t="s">
        <v>5924</v>
      </c>
      <c r="N2537" t="s">
        <v>5913</v>
      </c>
      <c r="O2537" t="s">
        <v>5917</v>
      </c>
      <c r="P2537" t="s">
        <v>5925</v>
      </c>
      <c r="Q2537" t="s">
        <v>5926</v>
      </c>
      <c r="R2537">
        <v>46000</v>
      </c>
      <c r="S2537">
        <v>56000</v>
      </c>
      <c r="T2537">
        <v>0.17860000000000001</v>
      </c>
      <c r="U2537" t="s">
        <v>5920</v>
      </c>
      <c r="V2537">
        <v>12</v>
      </c>
      <c r="W2537" s="1">
        <v>44847</v>
      </c>
      <c r="X2537" t="s">
        <v>5894</v>
      </c>
      <c r="Y2537">
        <v>224</v>
      </c>
      <c r="Z2537">
        <v>96</v>
      </c>
      <c r="AA2537">
        <v>304</v>
      </c>
      <c r="AB2537">
        <v>54</v>
      </c>
      <c r="AC2537">
        <v>10</v>
      </c>
      <c r="AD2537">
        <v>2484000</v>
      </c>
      <c r="AE2537" t="s">
        <v>6025</v>
      </c>
      <c r="AF2537" s="1">
        <v>46203</v>
      </c>
      <c r="AG2537" t="s">
        <v>6642</v>
      </c>
      <c r="AH2537" t="s">
        <v>6035</v>
      </c>
      <c r="AI2537" t="s">
        <v>6028</v>
      </c>
      <c r="AJ2537" t="s">
        <v>6924</v>
      </c>
      <c r="AK2537">
        <v>112000</v>
      </c>
      <c r="AL2537">
        <v>4580.8</v>
      </c>
      <c r="AM2537">
        <v>107419.2</v>
      </c>
      <c r="AN2537">
        <v>92000</v>
      </c>
      <c r="AO2537">
        <v>15419.2</v>
      </c>
      <c r="AP2537">
        <v>0.14349999999999999</v>
      </c>
    </row>
    <row r="2538" spans="1:42" hidden="1" x14ac:dyDescent="0.35">
      <c r="A2538" t="s">
        <v>3470</v>
      </c>
      <c r="B2538" s="1">
        <v>45310</v>
      </c>
      <c r="C2538" t="s">
        <v>346</v>
      </c>
      <c r="D2538" t="s">
        <v>118</v>
      </c>
      <c r="E2538">
        <v>3</v>
      </c>
      <c r="F2538" t="s">
        <v>30</v>
      </c>
      <c r="G2538" t="s">
        <v>31</v>
      </c>
      <c r="H2538" t="s">
        <v>17</v>
      </c>
      <c r="I2538" t="s">
        <v>18</v>
      </c>
      <c r="J2538" t="s">
        <v>112</v>
      </c>
      <c r="K2538">
        <v>2024</v>
      </c>
      <c r="L2538" t="s">
        <v>20</v>
      </c>
      <c r="M2538" t="s">
        <v>5902</v>
      </c>
      <c r="N2538" t="s">
        <v>5889</v>
      </c>
      <c r="O2538" t="s">
        <v>5898</v>
      </c>
      <c r="P2538" t="s">
        <v>5899</v>
      </c>
      <c r="Q2538" t="s">
        <v>5903</v>
      </c>
      <c r="R2538">
        <v>74000</v>
      </c>
      <c r="S2538">
        <v>88000</v>
      </c>
      <c r="T2538">
        <v>0.15909999999999999</v>
      </c>
      <c r="U2538" t="s">
        <v>5901</v>
      </c>
      <c r="V2538">
        <v>12</v>
      </c>
      <c r="W2538" s="1">
        <v>45459</v>
      </c>
      <c r="X2538" t="s">
        <v>5894</v>
      </c>
      <c r="Y2538">
        <v>214</v>
      </c>
      <c r="Z2538">
        <v>97</v>
      </c>
      <c r="AA2538">
        <v>218</v>
      </c>
      <c r="AB2538">
        <v>43</v>
      </c>
      <c r="AC2538">
        <v>10</v>
      </c>
      <c r="AD2538">
        <v>3182000</v>
      </c>
      <c r="AE2538" t="s">
        <v>6025</v>
      </c>
      <c r="AF2538" s="1">
        <v>46203</v>
      </c>
      <c r="AG2538" t="s">
        <v>6075</v>
      </c>
      <c r="AH2538" t="s">
        <v>6027</v>
      </c>
      <c r="AI2538" t="s">
        <v>6028</v>
      </c>
      <c r="AJ2538" t="s">
        <v>6924</v>
      </c>
      <c r="AK2538">
        <v>264000</v>
      </c>
      <c r="AL2538">
        <v>4435.2</v>
      </c>
      <c r="AM2538">
        <v>259564.79999999999</v>
      </c>
      <c r="AN2538">
        <v>222000</v>
      </c>
      <c r="AO2538">
        <v>37564.800000000003</v>
      </c>
      <c r="AP2538">
        <v>0.1447</v>
      </c>
    </row>
    <row r="2539" spans="1:42" hidden="1" x14ac:dyDescent="0.35">
      <c r="A2539" t="s">
        <v>3471</v>
      </c>
      <c r="B2539" s="1">
        <v>45624</v>
      </c>
      <c r="C2539" t="s">
        <v>2673</v>
      </c>
      <c r="D2539" t="s">
        <v>65</v>
      </c>
      <c r="E2539">
        <v>2</v>
      </c>
      <c r="F2539" t="s">
        <v>30</v>
      </c>
      <c r="G2539" t="s">
        <v>31</v>
      </c>
      <c r="H2539" t="s">
        <v>17</v>
      </c>
      <c r="I2539" t="s">
        <v>43</v>
      </c>
      <c r="J2539" t="s">
        <v>50</v>
      </c>
      <c r="K2539">
        <v>2024</v>
      </c>
      <c r="L2539" t="s">
        <v>51</v>
      </c>
      <c r="M2539" t="s">
        <v>5906</v>
      </c>
      <c r="N2539" t="s">
        <v>5889</v>
      </c>
      <c r="O2539" t="s">
        <v>5898</v>
      </c>
      <c r="P2539" t="s">
        <v>5907</v>
      </c>
      <c r="Q2539" t="s">
        <v>5908</v>
      </c>
      <c r="R2539">
        <v>17500</v>
      </c>
      <c r="S2539">
        <v>22000</v>
      </c>
      <c r="T2539">
        <v>0.20449999999999999</v>
      </c>
      <c r="U2539" t="s">
        <v>5909</v>
      </c>
      <c r="V2539">
        <v>12</v>
      </c>
      <c r="W2539" s="1">
        <v>45337</v>
      </c>
      <c r="X2539" t="s">
        <v>5894</v>
      </c>
      <c r="Y2539">
        <v>373</v>
      </c>
      <c r="Z2539">
        <v>88</v>
      </c>
      <c r="AA2539">
        <v>389</v>
      </c>
      <c r="AB2539">
        <v>78</v>
      </c>
      <c r="AC2539">
        <v>10</v>
      </c>
      <c r="AD2539">
        <v>1365000</v>
      </c>
      <c r="AE2539" t="s">
        <v>6025</v>
      </c>
      <c r="AF2539" s="1">
        <v>46203</v>
      </c>
      <c r="AG2539" t="s">
        <v>6833</v>
      </c>
      <c r="AH2539" t="s">
        <v>6027</v>
      </c>
      <c r="AI2539" t="s">
        <v>6028</v>
      </c>
      <c r="AJ2539" t="s">
        <v>6925</v>
      </c>
      <c r="AK2539">
        <v>44000</v>
      </c>
      <c r="AL2539">
        <v>3176.8</v>
      </c>
      <c r="AM2539">
        <v>40823.199999999997</v>
      </c>
      <c r="AN2539">
        <v>35000</v>
      </c>
      <c r="AO2539">
        <v>5823.2</v>
      </c>
      <c r="AP2539">
        <v>0.1426</v>
      </c>
    </row>
    <row r="2540" spans="1:42" hidden="1" x14ac:dyDescent="0.35">
      <c r="A2540" t="s">
        <v>3472</v>
      </c>
      <c r="B2540" s="1">
        <v>45411</v>
      </c>
      <c r="C2540" t="s">
        <v>2111</v>
      </c>
      <c r="D2540" t="s">
        <v>216</v>
      </c>
      <c r="E2540">
        <v>1</v>
      </c>
      <c r="F2540" t="s">
        <v>24</v>
      </c>
      <c r="G2540" t="s">
        <v>31</v>
      </c>
      <c r="H2540" t="s">
        <v>25</v>
      </c>
      <c r="I2540" t="s">
        <v>26</v>
      </c>
      <c r="J2540" t="s">
        <v>44</v>
      </c>
      <c r="K2540">
        <v>2024</v>
      </c>
      <c r="L2540" t="s">
        <v>35</v>
      </c>
      <c r="M2540" t="s">
        <v>5999</v>
      </c>
      <c r="N2540" t="s">
        <v>5989</v>
      </c>
      <c r="O2540" t="s">
        <v>6000</v>
      </c>
      <c r="P2540" t="s">
        <v>6001</v>
      </c>
      <c r="Q2540" t="s">
        <v>6002</v>
      </c>
      <c r="R2540">
        <v>300</v>
      </c>
      <c r="S2540">
        <v>500</v>
      </c>
      <c r="T2540">
        <v>0.4</v>
      </c>
      <c r="U2540" t="s">
        <v>5940</v>
      </c>
      <c r="V2540">
        <v>3</v>
      </c>
      <c r="W2540" s="1">
        <v>45115</v>
      </c>
      <c r="X2540" t="s">
        <v>5894</v>
      </c>
      <c r="Y2540">
        <v>197</v>
      </c>
      <c r="Z2540">
        <v>100</v>
      </c>
      <c r="AA2540">
        <v>205</v>
      </c>
      <c r="AB2540">
        <v>66</v>
      </c>
      <c r="AC2540">
        <v>10</v>
      </c>
      <c r="AD2540">
        <v>19800</v>
      </c>
      <c r="AE2540" t="s">
        <v>6025</v>
      </c>
      <c r="AF2540" s="1">
        <v>46203</v>
      </c>
      <c r="AG2540" t="s">
        <v>6727</v>
      </c>
      <c r="AH2540" t="s">
        <v>6035</v>
      </c>
      <c r="AI2540" t="s">
        <v>6028</v>
      </c>
      <c r="AJ2540" t="s">
        <v>6924</v>
      </c>
      <c r="AK2540">
        <v>500</v>
      </c>
      <c r="AL2540">
        <v>74</v>
      </c>
      <c r="AM2540">
        <v>426</v>
      </c>
      <c r="AN2540">
        <v>300</v>
      </c>
      <c r="AO2540">
        <v>126</v>
      </c>
      <c r="AP2540">
        <v>0.29580000000000001</v>
      </c>
    </row>
    <row r="2541" spans="1:42" hidden="1" x14ac:dyDescent="0.35">
      <c r="A2541" t="s">
        <v>3473</v>
      </c>
      <c r="B2541" s="1">
        <v>45623</v>
      </c>
      <c r="C2541" t="s">
        <v>1807</v>
      </c>
      <c r="D2541" t="s">
        <v>38</v>
      </c>
      <c r="E2541">
        <v>1</v>
      </c>
      <c r="F2541" t="s">
        <v>24</v>
      </c>
      <c r="G2541" t="s">
        <v>31</v>
      </c>
      <c r="H2541" t="s">
        <v>17</v>
      </c>
      <c r="I2541" t="s">
        <v>33</v>
      </c>
      <c r="J2541" t="s">
        <v>50</v>
      </c>
      <c r="K2541">
        <v>2024</v>
      </c>
      <c r="L2541" t="s">
        <v>51</v>
      </c>
      <c r="M2541" t="s">
        <v>5981</v>
      </c>
      <c r="N2541" t="s">
        <v>5974</v>
      </c>
      <c r="O2541" t="s">
        <v>5982</v>
      </c>
      <c r="P2541" t="s">
        <v>5983</v>
      </c>
      <c r="Q2541" t="s">
        <v>5984</v>
      </c>
      <c r="R2541">
        <v>3700</v>
      </c>
      <c r="S2541">
        <v>4800</v>
      </c>
      <c r="T2541">
        <v>0.22919999999999999</v>
      </c>
      <c r="U2541" t="s">
        <v>5920</v>
      </c>
      <c r="V2541">
        <v>24</v>
      </c>
      <c r="W2541" s="1">
        <v>45552</v>
      </c>
      <c r="X2541" t="s">
        <v>5894</v>
      </c>
      <c r="Y2541">
        <v>158</v>
      </c>
      <c r="Z2541">
        <v>108</v>
      </c>
      <c r="AA2541">
        <v>132</v>
      </c>
      <c r="AB2541">
        <v>61</v>
      </c>
      <c r="AC2541">
        <v>10</v>
      </c>
      <c r="AD2541">
        <v>225700</v>
      </c>
      <c r="AE2541" t="s">
        <v>6025</v>
      </c>
      <c r="AF2541" s="1">
        <v>46203</v>
      </c>
      <c r="AG2541" t="s">
        <v>6657</v>
      </c>
      <c r="AH2541" t="s">
        <v>6027</v>
      </c>
      <c r="AI2541" t="s">
        <v>6028</v>
      </c>
      <c r="AJ2541" t="s">
        <v>6925</v>
      </c>
      <c r="AK2541">
        <v>4800</v>
      </c>
      <c r="AL2541">
        <v>560.16</v>
      </c>
      <c r="AM2541">
        <v>4239.84</v>
      </c>
      <c r="AN2541">
        <v>3700</v>
      </c>
      <c r="AO2541">
        <v>539.84</v>
      </c>
      <c r="AP2541">
        <v>0.1273</v>
      </c>
    </row>
    <row r="2542" spans="1:42" hidden="1" x14ac:dyDescent="0.35">
      <c r="A2542" t="s">
        <v>3474</v>
      </c>
      <c r="B2542" s="1">
        <v>45577</v>
      </c>
      <c r="C2542" t="s">
        <v>3089</v>
      </c>
      <c r="D2542" t="s">
        <v>216</v>
      </c>
      <c r="E2542">
        <v>1</v>
      </c>
      <c r="F2542" t="s">
        <v>58</v>
      </c>
      <c r="G2542" t="s">
        <v>31</v>
      </c>
      <c r="H2542" t="s">
        <v>32</v>
      </c>
      <c r="I2542" t="s">
        <v>43</v>
      </c>
      <c r="J2542" t="s">
        <v>55</v>
      </c>
      <c r="K2542">
        <v>2024</v>
      </c>
      <c r="L2542" t="s">
        <v>51</v>
      </c>
      <c r="M2542" t="s">
        <v>5999</v>
      </c>
      <c r="N2542" t="s">
        <v>5989</v>
      </c>
      <c r="O2542" t="s">
        <v>6000</v>
      </c>
      <c r="P2542" t="s">
        <v>6001</v>
      </c>
      <c r="Q2542" t="s">
        <v>6002</v>
      </c>
      <c r="R2542">
        <v>300</v>
      </c>
      <c r="S2542">
        <v>500</v>
      </c>
      <c r="T2542">
        <v>0.4</v>
      </c>
      <c r="U2542" t="s">
        <v>5940</v>
      </c>
      <c r="V2542">
        <v>3</v>
      </c>
      <c r="W2542" s="1">
        <v>45115</v>
      </c>
      <c r="X2542" t="s">
        <v>5894</v>
      </c>
      <c r="Y2542">
        <v>197</v>
      </c>
      <c r="Z2542">
        <v>100</v>
      </c>
      <c r="AA2542">
        <v>205</v>
      </c>
      <c r="AB2542">
        <v>66</v>
      </c>
      <c r="AC2542">
        <v>10</v>
      </c>
      <c r="AD2542">
        <v>19800</v>
      </c>
      <c r="AE2542" t="s">
        <v>6025</v>
      </c>
      <c r="AF2542" s="1">
        <v>46203</v>
      </c>
      <c r="AG2542" t="s">
        <v>6820</v>
      </c>
      <c r="AH2542" t="s">
        <v>6035</v>
      </c>
      <c r="AI2542" t="s">
        <v>6028</v>
      </c>
      <c r="AJ2542" t="s">
        <v>6925</v>
      </c>
      <c r="AK2542">
        <v>500</v>
      </c>
      <c r="AL2542">
        <v>49</v>
      </c>
      <c r="AM2542">
        <v>451</v>
      </c>
      <c r="AN2542">
        <v>300</v>
      </c>
      <c r="AO2542">
        <v>151</v>
      </c>
      <c r="AP2542">
        <v>0.33479999999999999</v>
      </c>
    </row>
    <row r="2543" spans="1:42" hidden="1" x14ac:dyDescent="0.35">
      <c r="A2543" t="s">
        <v>3475</v>
      </c>
      <c r="B2543" s="1">
        <v>45516</v>
      </c>
      <c r="C2543" t="s">
        <v>990</v>
      </c>
      <c r="D2543" t="s">
        <v>105</v>
      </c>
      <c r="E2543">
        <v>2</v>
      </c>
      <c r="F2543" t="s">
        <v>58</v>
      </c>
      <c r="G2543" t="s">
        <v>96</v>
      </c>
      <c r="H2543" t="s">
        <v>32</v>
      </c>
      <c r="I2543" t="s">
        <v>26</v>
      </c>
      <c r="J2543" t="s">
        <v>59</v>
      </c>
      <c r="K2543">
        <v>2024</v>
      </c>
      <c r="L2543" t="s">
        <v>60</v>
      </c>
      <c r="M2543" t="s">
        <v>5916</v>
      </c>
      <c r="N2543" t="s">
        <v>5913</v>
      </c>
      <c r="O2543" t="s">
        <v>5917</v>
      </c>
      <c r="P2543" t="s">
        <v>5918</v>
      </c>
      <c r="Q2543" t="s">
        <v>5919</v>
      </c>
      <c r="R2543">
        <v>63000</v>
      </c>
      <c r="S2543">
        <v>76000</v>
      </c>
      <c r="T2543">
        <v>0.1711</v>
      </c>
      <c r="U2543" t="s">
        <v>5920</v>
      </c>
      <c r="V2543">
        <v>12</v>
      </c>
      <c r="W2543" s="1">
        <v>44617</v>
      </c>
      <c r="X2543" t="s">
        <v>5894</v>
      </c>
      <c r="Y2543">
        <v>252</v>
      </c>
      <c r="Z2543">
        <v>75</v>
      </c>
      <c r="AA2543">
        <v>289</v>
      </c>
      <c r="AB2543">
        <v>48</v>
      </c>
      <c r="AC2543">
        <v>10</v>
      </c>
      <c r="AD2543">
        <v>3024000</v>
      </c>
      <c r="AE2543" t="s">
        <v>6025</v>
      </c>
      <c r="AF2543" s="1">
        <v>46203</v>
      </c>
      <c r="AG2543" t="s">
        <v>6361</v>
      </c>
      <c r="AH2543" t="s">
        <v>6027</v>
      </c>
      <c r="AI2543" t="s">
        <v>6028</v>
      </c>
      <c r="AJ2543" t="s">
        <v>6925</v>
      </c>
      <c r="AK2543">
        <v>152000</v>
      </c>
      <c r="AL2543">
        <v>3070.4</v>
      </c>
      <c r="AM2543">
        <v>148929.60000000001</v>
      </c>
      <c r="AN2543">
        <v>126000</v>
      </c>
      <c r="AO2543">
        <v>22929.599999999999</v>
      </c>
      <c r="AP2543">
        <v>0.154</v>
      </c>
    </row>
    <row r="2544" spans="1:42" hidden="1" x14ac:dyDescent="0.35">
      <c r="A2544" t="s">
        <v>3476</v>
      </c>
      <c r="B2544" s="1">
        <v>45312</v>
      </c>
      <c r="C2544" t="s">
        <v>2442</v>
      </c>
      <c r="D2544" t="s">
        <v>173</v>
      </c>
      <c r="E2544">
        <v>1</v>
      </c>
      <c r="F2544" t="s">
        <v>48</v>
      </c>
      <c r="G2544" t="s">
        <v>31</v>
      </c>
      <c r="H2544" t="s">
        <v>25</v>
      </c>
      <c r="I2544" t="s">
        <v>26</v>
      </c>
      <c r="J2544" t="s">
        <v>112</v>
      </c>
      <c r="K2544">
        <v>2024</v>
      </c>
      <c r="L2544" t="s">
        <v>20</v>
      </c>
      <c r="M2544" t="s">
        <v>5904</v>
      </c>
      <c r="N2544" t="s">
        <v>5889</v>
      </c>
      <c r="O2544" t="s">
        <v>5898</v>
      </c>
      <c r="P2544" t="s">
        <v>5899</v>
      </c>
      <c r="Q2544" t="s">
        <v>5905</v>
      </c>
      <c r="R2544">
        <v>12500</v>
      </c>
      <c r="S2544">
        <v>15500</v>
      </c>
      <c r="T2544">
        <v>0.19350000000000001</v>
      </c>
      <c r="U2544" t="s">
        <v>5901</v>
      </c>
      <c r="V2544">
        <v>12</v>
      </c>
      <c r="W2544" s="1">
        <v>45140</v>
      </c>
      <c r="X2544" t="s">
        <v>5894</v>
      </c>
      <c r="Y2544">
        <v>313</v>
      </c>
      <c r="Z2544">
        <v>58</v>
      </c>
      <c r="AA2544">
        <v>294</v>
      </c>
      <c r="AB2544">
        <v>65</v>
      </c>
      <c r="AC2544">
        <v>10</v>
      </c>
      <c r="AD2544">
        <v>812500</v>
      </c>
      <c r="AE2544" t="s">
        <v>6025</v>
      </c>
      <c r="AF2544" s="1">
        <v>46203</v>
      </c>
      <c r="AG2544" t="s">
        <v>6784</v>
      </c>
      <c r="AH2544" t="s">
        <v>6027</v>
      </c>
      <c r="AI2544" t="s">
        <v>6028</v>
      </c>
      <c r="AJ2544" t="s">
        <v>6924</v>
      </c>
      <c r="AK2544">
        <v>15500</v>
      </c>
      <c r="AL2544">
        <v>108.5</v>
      </c>
      <c r="AM2544">
        <v>15391.5</v>
      </c>
      <c r="AN2544">
        <v>12500</v>
      </c>
      <c r="AO2544">
        <v>2891.5</v>
      </c>
      <c r="AP2544">
        <v>0.18790000000000001</v>
      </c>
    </row>
    <row r="2545" spans="1:42" hidden="1" x14ac:dyDescent="0.35">
      <c r="A2545" t="s">
        <v>3477</v>
      </c>
      <c r="B2545" s="1">
        <v>45446</v>
      </c>
      <c r="C2545" t="s">
        <v>724</v>
      </c>
      <c r="D2545" t="s">
        <v>188</v>
      </c>
      <c r="E2545">
        <v>2</v>
      </c>
      <c r="F2545" t="s">
        <v>48</v>
      </c>
      <c r="G2545" t="s">
        <v>16</v>
      </c>
      <c r="H2545" t="s">
        <v>32</v>
      </c>
      <c r="I2545" t="s">
        <v>43</v>
      </c>
      <c r="J2545" t="s">
        <v>34</v>
      </c>
      <c r="K2545">
        <v>2024</v>
      </c>
      <c r="L2545" t="s">
        <v>35</v>
      </c>
      <c r="M2545" t="s">
        <v>5936</v>
      </c>
      <c r="N2545" t="s">
        <v>5931</v>
      </c>
      <c r="O2545" t="s">
        <v>5937</v>
      </c>
      <c r="P2545" t="s">
        <v>5938</v>
      </c>
      <c r="Q2545" t="s">
        <v>5939</v>
      </c>
      <c r="R2545">
        <v>3400</v>
      </c>
      <c r="S2545">
        <v>4500</v>
      </c>
      <c r="T2545">
        <v>0.24440000000000001</v>
      </c>
      <c r="U2545" t="s">
        <v>5940</v>
      </c>
      <c r="V2545">
        <v>6</v>
      </c>
      <c r="W2545" s="1">
        <v>45061</v>
      </c>
      <c r="X2545" t="s">
        <v>5894</v>
      </c>
      <c r="Y2545">
        <v>200</v>
      </c>
      <c r="Z2545">
        <v>91</v>
      </c>
      <c r="AA2545">
        <v>223</v>
      </c>
      <c r="AB2545">
        <v>18</v>
      </c>
      <c r="AC2545">
        <v>10</v>
      </c>
      <c r="AD2545">
        <v>61200</v>
      </c>
      <c r="AE2545" t="s">
        <v>6025</v>
      </c>
      <c r="AF2545" s="1">
        <v>46203</v>
      </c>
      <c r="AG2545" t="s">
        <v>6418</v>
      </c>
      <c r="AH2545" t="s">
        <v>6035</v>
      </c>
      <c r="AI2545" t="s">
        <v>6028</v>
      </c>
      <c r="AJ2545" t="s">
        <v>6924</v>
      </c>
      <c r="AK2545">
        <v>9000</v>
      </c>
      <c r="AL2545">
        <v>1337.4</v>
      </c>
      <c r="AM2545">
        <v>7662.6</v>
      </c>
      <c r="AN2545">
        <v>6800</v>
      </c>
      <c r="AO2545">
        <v>862.6</v>
      </c>
      <c r="AP2545">
        <v>0.11260000000000001</v>
      </c>
    </row>
    <row r="2546" spans="1:42" hidden="1" x14ac:dyDescent="0.35">
      <c r="A2546" t="s">
        <v>3478</v>
      </c>
      <c r="B2546" s="1">
        <v>45528</v>
      </c>
      <c r="C2546" t="s">
        <v>2893</v>
      </c>
      <c r="D2546" t="s">
        <v>92</v>
      </c>
      <c r="E2546">
        <v>2</v>
      </c>
      <c r="F2546" t="s">
        <v>30</v>
      </c>
      <c r="G2546" t="s">
        <v>16</v>
      </c>
      <c r="H2546" t="s">
        <v>17</v>
      </c>
      <c r="I2546" t="s">
        <v>18</v>
      </c>
      <c r="J2546" t="s">
        <v>59</v>
      </c>
      <c r="K2546">
        <v>2024</v>
      </c>
      <c r="L2546" t="s">
        <v>60</v>
      </c>
      <c r="M2546" t="s">
        <v>5973</v>
      </c>
      <c r="N2546" t="s">
        <v>5974</v>
      </c>
      <c r="O2546" t="s">
        <v>5975</v>
      </c>
      <c r="P2546" t="s">
        <v>5899</v>
      </c>
      <c r="Q2546" t="s">
        <v>5976</v>
      </c>
      <c r="R2546">
        <v>7600</v>
      </c>
      <c r="S2546">
        <v>9800</v>
      </c>
      <c r="T2546">
        <v>0.22450000000000001</v>
      </c>
      <c r="U2546" t="s">
        <v>5901</v>
      </c>
      <c r="V2546">
        <v>36</v>
      </c>
      <c r="W2546" s="1">
        <v>45281</v>
      </c>
      <c r="X2546" t="s">
        <v>5894</v>
      </c>
      <c r="Y2546">
        <v>214</v>
      </c>
      <c r="Z2546">
        <v>101</v>
      </c>
      <c r="AA2546">
        <v>188</v>
      </c>
      <c r="AB2546">
        <v>51</v>
      </c>
      <c r="AC2546">
        <v>10</v>
      </c>
      <c r="AD2546">
        <v>387600</v>
      </c>
      <c r="AE2546" t="s">
        <v>6025</v>
      </c>
      <c r="AF2546" s="1">
        <v>46203</v>
      </c>
      <c r="AG2546" t="s">
        <v>6726</v>
      </c>
      <c r="AH2546" t="s">
        <v>6027</v>
      </c>
      <c r="AI2546" t="s">
        <v>6028</v>
      </c>
      <c r="AJ2546" t="s">
        <v>6925</v>
      </c>
      <c r="AK2546">
        <v>19600</v>
      </c>
      <c r="AL2546">
        <v>593.88</v>
      </c>
      <c r="AM2546">
        <v>19006.12</v>
      </c>
      <c r="AN2546">
        <v>15200</v>
      </c>
      <c r="AO2546">
        <v>3806.12</v>
      </c>
      <c r="AP2546">
        <v>0.20030000000000001</v>
      </c>
    </row>
    <row r="2547" spans="1:42" hidden="1" x14ac:dyDescent="0.35">
      <c r="A2547" t="s">
        <v>3479</v>
      </c>
      <c r="B2547" s="1">
        <v>45366</v>
      </c>
      <c r="C2547" t="s">
        <v>622</v>
      </c>
      <c r="D2547" t="s">
        <v>70</v>
      </c>
      <c r="E2547">
        <v>2</v>
      </c>
      <c r="F2547" t="s">
        <v>58</v>
      </c>
      <c r="G2547" t="s">
        <v>67</v>
      </c>
      <c r="H2547" t="s">
        <v>25</v>
      </c>
      <c r="I2547" t="s">
        <v>43</v>
      </c>
      <c r="J2547" t="s">
        <v>39</v>
      </c>
      <c r="K2547">
        <v>2024</v>
      </c>
      <c r="L2547" t="s">
        <v>20</v>
      </c>
      <c r="M2547" t="s">
        <v>5970</v>
      </c>
      <c r="N2547" t="s">
        <v>5949</v>
      </c>
      <c r="O2547" t="s">
        <v>5971</v>
      </c>
      <c r="P2547" t="s">
        <v>5922</v>
      </c>
      <c r="Q2547" t="s">
        <v>5972</v>
      </c>
      <c r="R2547">
        <v>9500</v>
      </c>
      <c r="S2547">
        <v>12000</v>
      </c>
      <c r="T2547">
        <v>0.20830000000000001</v>
      </c>
      <c r="U2547" t="s">
        <v>5920</v>
      </c>
      <c r="V2547">
        <v>12</v>
      </c>
      <c r="W2547" s="1">
        <v>44840</v>
      </c>
      <c r="X2547" t="s">
        <v>5894</v>
      </c>
      <c r="Y2547">
        <v>160</v>
      </c>
      <c r="Z2547">
        <v>82</v>
      </c>
      <c r="AA2547">
        <v>171</v>
      </c>
      <c r="AB2547">
        <v>27</v>
      </c>
      <c r="AC2547">
        <v>10</v>
      </c>
      <c r="AD2547">
        <v>256500</v>
      </c>
      <c r="AE2547" t="s">
        <v>6025</v>
      </c>
      <c r="AF2547" s="1">
        <v>46203</v>
      </c>
      <c r="AG2547" t="s">
        <v>6372</v>
      </c>
      <c r="AH2547" t="s">
        <v>6027</v>
      </c>
      <c r="AI2547" t="s">
        <v>6028</v>
      </c>
      <c r="AJ2547" t="s">
        <v>6924</v>
      </c>
      <c r="AK2547">
        <v>24000</v>
      </c>
      <c r="AL2547">
        <v>163.19999999999999</v>
      </c>
      <c r="AM2547">
        <v>23836.799999999999</v>
      </c>
      <c r="AN2547">
        <v>19000</v>
      </c>
      <c r="AO2547">
        <v>4836.8</v>
      </c>
      <c r="AP2547">
        <v>0.2029</v>
      </c>
    </row>
    <row r="2548" spans="1:42" hidden="1" x14ac:dyDescent="0.35">
      <c r="A2548" t="s">
        <v>3480</v>
      </c>
      <c r="B2548" s="1">
        <v>45495</v>
      </c>
      <c r="C2548" t="s">
        <v>492</v>
      </c>
      <c r="D2548" t="s">
        <v>105</v>
      </c>
      <c r="E2548">
        <v>1</v>
      </c>
      <c r="F2548" t="s">
        <v>24</v>
      </c>
      <c r="G2548" t="s">
        <v>71</v>
      </c>
      <c r="H2548" t="s">
        <v>17</v>
      </c>
      <c r="I2548" t="s">
        <v>43</v>
      </c>
      <c r="J2548" t="s">
        <v>97</v>
      </c>
      <c r="K2548">
        <v>2024</v>
      </c>
      <c r="L2548" t="s">
        <v>60</v>
      </c>
      <c r="M2548" t="s">
        <v>5916</v>
      </c>
      <c r="N2548" t="s">
        <v>5913</v>
      </c>
      <c r="O2548" t="s">
        <v>5917</v>
      </c>
      <c r="P2548" t="s">
        <v>5918</v>
      </c>
      <c r="Q2548" t="s">
        <v>5919</v>
      </c>
      <c r="R2548">
        <v>63000</v>
      </c>
      <c r="S2548">
        <v>76000</v>
      </c>
      <c r="T2548">
        <v>0.1711</v>
      </c>
      <c r="U2548" t="s">
        <v>5920</v>
      </c>
      <c r="V2548">
        <v>12</v>
      </c>
      <c r="W2548" s="1">
        <v>44617</v>
      </c>
      <c r="X2548" t="s">
        <v>5894</v>
      </c>
      <c r="Y2548">
        <v>252</v>
      </c>
      <c r="Z2548">
        <v>75</v>
      </c>
      <c r="AA2548">
        <v>289</v>
      </c>
      <c r="AB2548">
        <v>48</v>
      </c>
      <c r="AC2548">
        <v>10</v>
      </c>
      <c r="AD2548">
        <v>3024000</v>
      </c>
      <c r="AE2548" t="s">
        <v>6025</v>
      </c>
      <c r="AF2548" s="1">
        <v>46203</v>
      </c>
      <c r="AG2548" t="s">
        <v>6301</v>
      </c>
      <c r="AH2548" t="s">
        <v>6035</v>
      </c>
      <c r="AI2548" t="s">
        <v>6028</v>
      </c>
      <c r="AJ2548" t="s">
        <v>6925</v>
      </c>
      <c r="AK2548">
        <v>76000</v>
      </c>
      <c r="AL2548">
        <v>7242.8</v>
      </c>
      <c r="AM2548">
        <v>68757.2</v>
      </c>
      <c r="AN2548">
        <v>63000</v>
      </c>
      <c r="AO2548">
        <v>5757.2</v>
      </c>
      <c r="AP2548">
        <v>8.3699999999999997E-2</v>
      </c>
    </row>
    <row r="2549" spans="1:42" hidden="1" x14ac:dyDescent="0.35">
      <c r="A2549" t="s">
        <v>3481</v>
      </c>
      <c r="B2549" s="1">
        <v>45545</v>
      </c>
      <c r="C2549" t="s">
        <v>3047</v>
      </c>
      <c r="D2549" t="s">
        <v>65</v>
      </c>
      <c r="E2549">
        <v>2</v>
      </c>
      <c r="F2549" t="s">
        <v>48</v>
      </c>
      <c r="G2549" t="s">
        <v>16</v>
      </c>
      <c r="H2549" t="s">
        <v>25</v>
      </c>
      <c r="I2549" t="s">
        <v>33</v>
      </c>
      <c r="J2549" t="s">
        <v>109</v>
      </c>
      <c r="K2549">
        <v>2024</v>
      </c>
      <c r="L2549" t="s">
        <v>60</v>
      </c>
      <c r="M2549" t="s">
        <v>5906</v>
      </c>
      <c r="N2549" t="s">
        <v>5889</v>
      </c>
      <c r="O2549" t="s">
        <v>5898</v>
      </c>
      <c r="P2549" t="s">
        <v>5907</v>
      </c>
      <c r="Q2549" t="s">
        <v>5908</v>
      </c>
      <c r="R2549">
        <v>17500</v>
      </c>
      <c r="S2549">
        <v>22000</v>
      </c>
      <c r="T2549">
        <v>0.20449999999999999</v>
      </c>
      <c r="U2549" t="s">
        <v>5909</v>
      </c>
      <c r="V2549">
        <v>12</v>
      </c>
      <c r="W2549" s="1">
        <v>45337</v>
      </c>
      <c r="X2549" t="s">
        <v>5894</v>
      </c>
      <c r="Y2549">
        <v>373</v>
      </c>
      <c r="Z2549">
        <v>88</v>
      </c>
      <c r="AA2549">
        <v>389</v>
      </c>
      <c r="AB2549">
        <v>78</v>
      </c>
      <c r="AC2549">
        <v>10</v>
      </c>
      <c r="AD2549">
        <v>1365000</v>
      </c>
      <c r="AE2549" t="s">
        <v>6025</v>
      </c>
      <c r="AF2549" s="1">
        <v>46203</v>
      </c>
      <c r="AG2549" t="s">
        <v>6813</v>
      </c>
      <c r="AH2549" t="s">
        <v>6027</v>
      </c>
      <c r="AI2549" t="s">
        <v>6028</v>
      </c>
      <c r="AJ2549" t="s">
        <v>6925</v>
      </c>
      <c r="AK2549">
        <v>44000</v>
      </c>
      <c r="AL2549">
        <v>246.4</v>
      </c>
      <c r="AM2549">
        <v>43753.599999999999</v>
      </c>
      <c r="AN2549">
        <v>35000</v>
      </c>
      <c r="AO2549">
        <v>8753.6</v>
      </c>
      <c r="AP2549">
        <v>0.2001</v>
      </c>
    </row>
    <row r="2550" spans="1:42" hidden="1" x14ac:dyDescent="0.35">
      <c r="A2550" t="s">
        <v>3482</v>
      </c>
      <c r="B2550" s="1">
        <v>45367</v>
      </c>
      <c r="C2550" t="s">
        <v>1960</v>
      </c>
      <c r="D2550" t="s">
        <v>70</v>
      </c>
      <c r="E2550">
        <v>1</v>
      </c>
      <c r="F2550" t="s">
        <v>48</v>
      </c>
      <c r="G2550" t="s">
        <v>31</v>
      </c>
      <c r="H2550" t="s">
        <v>25</v>
      </c>
      <c r="I2550" t="s">
        <v>43</v>
      </c>
      <c r="J2550" t="s">
        <v>39</v>
      </c>
      <c r="K2550">
        <v>2024</v>
      </c>
      <c r="L2550" t="s">
        <v>20</v>
      </c>
      <c r="M2550" t="s">
        <v>5970</v>
      </c>
      <c r="N2550" t="s">
        <v>5949</v>
      </c>
      <c r="O2550" t="s">
        <v>5971</v>
      </c>
      <c r="P2550" t="s">
        <v>5922</v>
      </c>
      <c r="Q2550" t="s">
        <v>5972</v>
      </c>
      <c r="R2550">
        <v>9500</v>
      </c>
      <c r="S2550">
        <v>12000</v>
      </c>
      <c r="T2550">
        <v>0.20830000000000001</v>
      </c>
      <c r="U2550" t="s">
        <v>5920</v>
      </c>
      <c r="V2550">
        <v>12</v>
      </c>
      <c r="W2550" s="1">
        <v>44840</v>
      </c>
      <c r="X2550" t="s">
        <v>5894</v>
      </c>
      <c r="Y2550">
        <v>160</v>
      </c>
      <c r="Z2550">
        <v>82</v>
      </c>
      <c r="AA2550">
        <v>171</v>
      </c>
      <c r="AB2550">
        <v>27</v>
      </c>
      <c r="AC2550">
        <v>10</v>
      </c>
      <c r="AD2550">
        <v>256500</v>
      </c>
      <c r="AE2550" t="s">
        <v>6025</v>
      </c>
      <c r="AF2550" s="1">
        <v>46203</v>
      </c>
      <c r="AG2550" t="s">
        <v>6693</v>
      </c>
      <c r="AH2550" t="s">
        <v>6027</v>
      </c>
      <c r="AI2550" t="s">
        <v>6028</v>
      </c>
      <c r="AJ2550" t="s">
        <v>6924</v>
      </c>
      <c r="AK2550">
        <v>12000</v>
      </c>
      <c r="AL2550">
        <v>1656</v>
      </c>
      <c r="AM2550">
        <v>10344</v>
      </c>
      <c r="AN2550">
        <v>9500</v>
      </c>
      <c r="AO2550">
        <v>844</v>
      </c>
      <c r="AP2550">
        <v>8.1600000000000006E-2</v>
      </c>
    </row>
    <row r="2551" spans="1:42" hidden="1" x14ac:dyDescent="0.35">
      <c r="A2551" t="s">
        <v>3483</v>
      </c>
      <c r="B2551" s="1">
        <v>45579</v>
      </c>
      <c r="C2551" t="s">
        <v>513</v>
      </c>
      <c r="D2551" t="s">
        <v>70</v>
      </c>
      <c r="E2551">
        <v>1</v>
      </c>
      <c r="F2551" t="s">
        <v>58</v>
      </c>
      <c r="G2551" t="s">
        <v>31</v>
      </c>
      <c r="H2551" t="s">
        <v>17</v>
      </c>
      <c r="I2551" t="s">
        <v>18</v>
      </c>
      <c r="J2551" t="s">
        <v>55</v>
      </c>
      <c r="K2551">
        <v>2024</v>
      </c>
      <c r="L2551" t="s">
        <v>51</v>
      </c>
      <c r="M2551" t="s">
        <v>5970</v>
      </c>
      <c r="N2551" t="s">
        <v>5949</v>
      </c>
      <c r="O2551" t="s">
        <v>5971</v>
      </c>
      <c r="P2551" t="s">
        <v>5922</v>
      </c>
      <c r="Q2551" t="s">
        <v>5972</v>
      </c>
      <c r="R2551">
        <v>9500</v>
      </c>
      <c r="S2551">
        <v>12000</v>
      </c>
      <c r="T2551">
        <v>0.20830000000000001</v>
      </c>
      <c r="U2551" t="s">
        <v>5920</v>
      </c>
      <c r="V2551">
        <v>12</v>
      </c>
      <c r="W2551" s="1">
        <v>44840</v>
      </c>
      <c r="X2551" t="s">
        <v>5894</v>
      </c>
      <c r="Y2551">
        <v>160</v>
      </c>
      <c r="Z2551">
        <v>82</v>
      </c>
      <c r="AA2551">
        <v>171</v>
      </c>
      <c r="AB2551">
        <v>27</v>
      </c>
      <c r="AC2551">
        <v>10</v>
      </c>
      <c r="AD2551">
        <v>256500</v>
      </c>
      <c r="AE2551" t="s">
        <v>6025</v>
      </c>
      <c r="AF2551" s="1">
        <v>46203</v>
      </c>
      <c r="AG2551" t="s">
        <v>6311</v>
      </c>
      <c r="AH2551" t="s">
        <v>6035</v>
      </c>
      <c r="AI2551" t="s">
        <v>6028</v>
      </c>
      <c r="AJ2551" t="s">
        <v>6925</v>
      </c>
      <c r="AK2551">
        <v>12000</v>
      </c>
      <c r="AL2551">
        <v>86.4</v>
      </c>
      <c r="AM2551">
        <v>11913.6</v>
      </c>
      <c r="AN2551">
        <v>9500</v>
      </c>
      <c r="AO2551">
        <v>2413.6</v>
      </c>
      <c r="AP2551">
        <v>0.2026</v>
      </c>
    </row>
    <row r="2552" spans="1:42" hidden="1" x14ac:dyDescent="0.35">
      <c r="A2552" t="s">
        <v>3484</v>
      </c>
      <c r="B2552" s="1">
        <v>45652</v>
      </c>
      <c r="C2552" t="s">
        <v>1349</v>
      </c>
      <c r="D2552" t="s">
        <v>108</v>
      </c>
      <c r="E2552">
        <v>1</v>
      </c>
      <c r="F2552" t="s">
        <v>15</v>
      </c>
      <c r="G2552" t="s">
        <v>96</v>
      </c>
      <c r="H2552" t="s">
        <v>17</v>
      </c>
      <c r="I2552" t="s">
        <v>43</v>
      </c>
      <c r="J2552" t="s">
        <v>155</v>
      </c>
      <c r="K2552">
        <v>2024</v>
      </c>
      <c r="L2552" t="s">
        <v>51</v>
      </c>
      <c r="M2552" t="s">
        <v>5977</v>
      </c>
      <c r="N2552" t="s">
        <v>5974</v>
      </c>
      <c r="O2552" t="s">
        <v>5978</v>
      </c>
      <c r="P2552" t="s">
        <v>5979</v>
      </c>
      <c r="Q2552" t="s">
        <v>5980</v>
      </c>
      <c r="R2552">
        <v>3000</v>
      </c>
      <c r="S2552">
        <v>3900</v>
      </c>
      <c r="T2552">
        <v>0.23080000000000001</v>
      </c>
      <c r="U2552" t="s">
        <v>5920</v>
      </c>
      <c r="V2552">
        <v>36</v>
      </c>
      <c r="W2552" s="1">
        <v>44816</v>
      </c>
      <c r="X2552" t="s">
        <v>5894</v>
      </c>
      <c r="Y2552">
        <v>237</v>
      </c>
      <c r="Z2552">
        <v>110</v>
      </c>
      <c r="AA2552">
        <v>240</v>
      </c>
      <c r="AB2552">
        <v>48</v>
      </c>
      <c r="AC2552">
        <v>10</v>
      </c>
      <c r="AD2552">
        <v>144000</v>
      </c>
      <c r="AE2552" t="s">
        <v>6025</v>
      </c>
      <c r="AF2552" s="1">
        <v>46203</v>
      </c>
      <c r="AG2552" t="s">
        <v>6526</v>
      </c>
      <c r="AH2552" t="s">
        <v>6027</v>
      </c>
      <c r="AI2552" t="s">
        <v>6028</v>
      </c>
      <c r="AJ2552" t="s">
        <v>6925</v>
      </c>
      <c r="AK2552">
        <v>3900</v>
      </c>
      <c r="AL2552">
        <v>325.26</v>
      </c>
      <c r="AM2552">
        <v>3574.74</v>
      </c>
      <c r="AN2552">
        <v>3000</v>
      </c>
      <c r="AO2552">
        <v>574.74</v>
      </c>
      <c r="AP2552">
        <v>0.1608</v>
      </c>
    </row>
    <row r="2553" spans="1:42" hidden="1" x14ac:dyDescent="0.35">
      <c r="A2553" t="s">
        <v>3485</v>
      </c>
      <c r="B2553" s="1">
        <v>45495</v>
      </c>
      <c r="C2553" t="s">
        <v>2673</v>
      </c>
      <c r="D2553" t="s">
        <v>221</v>
      </c>
      <c r="E2553">
        <v>1</v>
      </c>
      <c r="F2553" t="s">
        <v>66</v>
      </c>
      <c r="G2553" t="s">
        <v>16</v>
      </c>
      <c r="H2553" t="s">
        <v>32</v>
      </c>
      <c r="I2553" t="s">
        <v>43</v>
      </c>
      <c r="J2553" t="s">
        <v>97</v>
      </c>
      <c r="K2553">
        <v>2024</v>
      </c>
      <c r="L2553" t="s">
        <v>60</v>
      </c>
      <c r="M2553" t="s">
        <v>5966</v>
      </c>
      <c r="N2553" t="s">
        <v>5967</v>
      </c>
      <c r="O2553" t="s">
        <v>5968</v>
      </c>
      <c r="P2553" t="s">
        <v>5899</v>
      </c>
      <c r="Q2553" t="s">
        <v>5969</v>
      </c>
      <c r="R2553">
        <v>11500</v>
      </c>
      <c r="S2553">
        <v>14500</v>
      </c>
      <c r="T2553">
        <v>0.2069</v>
      </c>
      <c r="U2553" t="s">
        <v>5901</v>
      </c>
      <c r="V2553">
        <v>12</v>
      </c>
      <c r="W2553" s="1">
        <v>44903</v>
      </c>
      <c r="X2553" t="s">
        <v>5894</v>
      </c>
      <c r="Y2553">
        <v>217</v>
      </c>
      <c r="Z2553">
        <v>53</v>
      </c>
      <c r="AA2553">
        <v>253</v>
      </c>
      <c r="AB2553">
        <v>61</v>
      </c>
      <c r="AC2553">
        <v>10</v>
      </c>
      <c r="AD2553">
        <v>701500</v>
      </c>
      <c r="AE2553" t="s">
        <v>6025</v>
      </c>
      <c r="AF2553" s="1">
        <v>46203</v>
      </c>
      <c r="AG2553" t="s">
        <v>6833</v>
      </c>
      <c r="AH2553" t="s">
        <v>6027</v>
      </c>
      <c r="AI2553" t="s">
        <v>6028</v>
      </c>
      <c r="AJ2553" t="s">
        <v>6925</v>
      </c>
      <c r="AK2553">
        <v>14500</v>
      </c>
      <c r="AL2553">
        <v>1000.5</v>
      </c>
      <c r="AM2553">
        <v>13499.5</v>
      </c>
      <c r="AN2553">
        <v>11500</v>
      </c>
      <c r="AO2553">
        <v>1999.5</v>
      </c>
      <c r="AP2553">
        <v>0.14810000000000001</v>
      </c>
    </row>
    <row r="2554" spans="1:42" hidden="1" x14ac:dyDescent="0.35">
      <c r="A2554" t="s">
        <v>3486</v>
      </c>
      <c r="B2554" s="1">
        <v>45523</v>
      </c>
      <c r="C2554" t="s">
        <v>1213</v>
      </c>
      <c r="D2554" t="s">
        <v>123</v>
      </c>
      <c r="E2554">
        <v>5</v>
      </c>
      <c r="F2554" t="s">
        <v>128</v>
      </c>
      <c r="G2554" t="s">
        <v>16</v>
      </c>
      <c r="H2554" t="s">
        <v>17</v>
      </c>
      <c r="I2554" t="s">
        <v>43</v>
      </c>
      <c r="J2554" t="s">
        <v>59</v>
      </c>
      <c r="K2554">
        <v>2024</v>
      </c>
      <c r="L2554" t="s">
        <v>60</v>
      </c>
      <c r="M2554" t="s">
        <v>5927</v>
      </c>
      <c r="N2554" t="s">
        <v>5913</v>
      </c>
      <c r="O2554" t="s">
        <v>5917</v>
      </c>
      <c r="P2554" t="s">
        <v>5928</v>
      </c>
      <c r="Q2554" t="s">
        <v>5929</v>
      </c>
      <c r="R2554">
        <v>44000</v>
      </c>
      <c r="S2554">
        <v>53000</v>
      </c>
      <c r="T2554">
        <v>0.16980000000000001</v>
      </c>
      <c r="U2554" t="s">
        <v>5920</v>
      </c>
      <c r="V2554">
        <v>12</v>
      </c>
      <c r="W2554" s="1">
        <v>45435</v>
      </c>
      <c r="X2554" t="s">
        <v>5894</v>
      </c>
      <c r="Y2554">
        <v>246</v>
      </c>
      <c r="Z2554">
        <v>92</v>
      </c>
      <c r="AA2554">
        <v>223</v>
      </c>
      <c r="AB2554">
        <v>48</v>
      </c>
      <c r="AC2554">
        <v>10</v>
      </c>
      <c r="AD2554">
        <v>2112000</v>
      </c>
      <c r="AE2554" t="s">
        <v>6025</v>
      </c>
      <c r="AF2554" s="1">
        <v>46203</v>
      </c>
      <c r="AG2554" t="s">
        <v>6338</v>
      </c>
      <c r="AH2554" t="s">
        <v>6035</v>
      </c>
      <c r="AI2554" t="s">
        <v>6028</v>
      </c>
      <c r="AJ2554" t="s">
        <v>6925</v>
      </c>
      <c r="AK2554">
        <v>265000</v>
      </c>
      <c r="AL2554">
        <v>9990.5</v>
      </c>
      <c r="AM2554">
        <v>255009.5</v>
      </c>
      <c r="AN2554">
        <v>220000</v>
      </c>
      <c r="AO2554">
        <v>35009.5</v>
      </c>
      <c r="AP2554">
        <v>0.13730000000000001</v>
      </c>
    </row>
    <row r="2555" spans="1:42" x14ac:dyDescent="0.35">
      <c r="A2555" t="s">
        <v>3487</v>
      </c>
      <c r="B2555" s="1">
        <v>45639</v>
      </c>
      <c r="C2555" t="s">
        <v>450</v>
      </c>
      <c r="D2555" t="s">
        <v>54</v>
      </c>
      <c r="E2555">
        <v>1</v>
      </c>
      <c r="F2555" t="s">
        <v>48</v>
      </c>
      <c r="G2555" t="s">
        <v>16</v>
      </c>
      <c r="H2555" t="s">
        <v>17</v>
      </c>
      <c r="I2555" t="s">
        <v>18</v>
      </c>
      <c r="J2555" t="s">
        <v>155</v>
      </c>
      <c r="K2555">
        <v>2024</v>
      </c>
      <c r="L2555" t="s">
        <v>51</v>
      </c>
      <c r="M2555" t="s">
        <v>5888</v>
      </c>
      <c r="N2555" t="s">
        <v>5889</v>
      </c>
      <c r="O2555" t="s">
        <v>5890</v>
      </c>
      <c r="P2555" t="s">
        <v>5891</v>
      </c>
      <c r="Q2555" t="s">
        <v>5892</v>
      </c>
      <c r="R2555">
        <v>52000</v>
      </c>
      <c r="S2555">
        <v>65000</v>
      </c>
      <c r="T2555">
        <v>0.2</v>
      </c>
      <c r="U2555" t="s">
        <v>5893</v>
      </c>
      <c r="V2555">
        <v>12</v>
      </c>
      <c r="W2555" s="1">
        <v>45506</v>
      </c>
      <c r="X2555" t="s">
        <v>5894</v>
      </c>
      <c r="Y2555">
        <v>302</v>
      </c>
      <c r="Z2555">
        <v>109</v>
      </c>
      <c r="AA2555">
        <v>415</v>
      </c>
      <c r="AB2555">
        <v>0</v>
      </c>
      <c r="AC2555">
        <v>10</v>
      </c>
      <c r="AD2555">
        <v>0</v>
      </c>
      <c r="AE2555" t="s">
        <v>6029</v>
      </c>
      <c r="AF2555" s="1">
        <v>46203</v>
      </c>
      <c r="AG2555" t="s">
        <v>6281</v>
      </c>
      <c r="AH2555" t="s">
        <v>6027</v>
      </c>
      <c r="AI2555" t="s">
        <v>6028</v>
      </c>
      <c r="AJ2555" t="s">
        <v>6925</v>
      </c>
      <c r="AK2555">
        <v>65000</v>
      </c>
      <c r="AL2555">
        <v>6357</v>
      </c>
      <c r="AM2555">
        <v>58643</v>
      </c>
      <c r="AN2555">
        <v>52000</v>
      </c>
      <c r="AO2555">
        <v>6643</v>
      </c>
      <c r="AP2555">
        <v>0.1133</v>
      </c>
    </row>
    <row r="2556" spans="1:42" hidden="1" x14ac:dyDescent="0.35">
      <c r="A2556" t="s">
        <v>3488</v>
      </c>
      <c r="B2556" s="1">
        <v>45543</v>
      </c>
      <c r="C2556" t="s">
        <v>3489</v>
      </c>
      <c r="D2556" t="s">
        <v>23</v>
      </c>
      <c r="E2556">
        <v>1</v>
      </c>
      <c r="F2556" t="s">
        <v>24</v>
      </c>
      <c r="G2556" t="s">
        <v>16</v>
      </c>
      <c r="H2556" t="s">
        <v>25</v>
      </c>
      <c r="I2556" t="s">
        <v>18</v>
      </c>
      <c r="J2556" t="s">
        <v>109</v>
      </c>
      <c r="K2556">
        <v>2024</v>
      </c>
      <c r="L2556" t="s">
        <v>60</v>
      </c>
      <c r="M2556" t="s">
        <v>5921</v>
      </c>
      <c r="N2556" t="s">
        <v>5913</v>
      </c>
      <c r="O2556" t="s">
        <v>5917</v>
      </c>
      <c r="P2556" t="s">
        <v>5922</v>
      </c>
      <c r="Q2556" t="s">
        <v>5923</v>
      </c>
      <c r="R2556">
        <v>57000</v>
      </c>
      <c r="S2556">
        <v>69000</v>
      </c>
      <c r="T2556">
        <v>0.1739</v>
      </c>
      <c r="U2556" t="s">
        <v>5920</v>
      </c>
      <c r="V2556">
        <v>12</v>
      </c>
      <c r="W2556" s="1">
        <v>44862</v>
      </c>
      <c r="X2556" t="s">
        <v>5894</v>
      </c>
      <c r="Y2556">
        <v>244</v>
      </c>
      <c r="Z2556">
        <v>55</v>
      </c>
      <c r="AA2556">
        <v>276</v>
      </c>
      <c r="AB2556">
        <v>9</v>
      </c>
      <c r="AC2556">
        <v>10</v>
      </c>
      <c r="AD2556">
        <v>513000</v>
      </c>
      <c r="AE2556" t="s">
        <v>6025</v>
      </c>
      <c r="AF2556" s="1">
        <v>46203</v>
      </c>
      <c r="AG2556" t="s">
        <v>6880</v>
      </c>
      <c r="AH2556" t="s">
        <v>6027</v>
      </c>
      <c r="AI2556" t="s">
        <v>6028</v>
      </c>
      <c r="AJ2556" t="s">
        <v>6925</v>
      </c>
      <c r="AK2556">
        <v>69000</v>
      </c>
      <c r="AL2556">
        <v>2332.1999999999998</v>
      </c>
      <c r="AM2556">
        <v>66667.8</v>
      </c>
      <c r="AN2556">
        <v>57000</v>
      </c>
      <c r="AO2556">
        <v>9667.7999999999993</v>
      </c>
      <c r="AP2556">
        <v>0.14499999999999999</v>
      </c>
    </row>
    <row r="2557" spans="1:42" hidden="1" x14ac:dyDescent="0.35">
      <c r="A2557" t="s">
        <v>3490</v>
      </c>
      <c r="B2557" s="1">
        <v>45484</v>
      </c>
      <c r="C2557" t="s">
        <v>1209</v>
      </c>
      <c r="D2557" t="s">
        <v>200</v>
      </c>
      <c r="E2557">
        <v>4</v>
      </c>
      <c r="F2557" t="s">
        <v>128</v>
      </c>
      <c r="G2557" t="s">
        <v>31</v>
      </c>
      <c r="H2557" t="s">
        <v>32</v>
      </c>
      <c r="I2557" t="s">
        <v>26</v>
      </c>
      <c r="J2557" t="s">
        <v>97</v>
      </c>
      <c r="K2557">
        <v>2024</v>
      </c>
      <c r="L2557" t="s">
        <v>60</v>
      </c>
      <c r="M2557" t="s">
        <v>5960</v>
      </c>
      <c r="N2557" t="s">
        <v>5949</v>
      </c>
      <c r="O2557" t="s">
        <v>5961</v>
      </c>
      <c r="P2557" t="s">
        <v>5951</v>
      </c>
      <c r="Q2557" t="s">
        <v>5962</v>
      </c>
      <c r="R2557">
        <v>2100</v>
      </c>
      <c r="S2557">
        <v>2800</v>
      </c>
      <c r="T2557">
        <v>0.25</v>
      </c>
      <c r="U2557" t="s">
        <v>5940</v>
      </c>
      <c r="V2557">
        <v>12</v>
      </c>
      <c r="W2557" s="1">
        <v>45378</v>
      </c>
      <c r="X2557" t="s">
        <v>5894</v>
      </c>
      <c r="Y2557">
        <v>198</v>
      </c>
      <c r="Z2557">
        <v>79</v>
      </c>
      <c r="AA2557">
        <v>243</v>
      </c>
      <c r="AB2557">
        <v>87</v>
      </c>
      <c r="AC2557">
        <v>10</v>
      </c>
      <c r="AD2557">
        <v>182700</v>
      </c>
      <c r="AE2557" t="s">
        <v>6025</v>
      </c>
      <c r="AF2557" s="1">
        <v>46203</v>
      </c>
      <c r="AG2557" t="s">
        <v>6507</v>
      </c>
      <c r="AH2557" t="s">
        <v>6035</v>
      </c>
      <c r="AI2557" t="s">
        <v>6028</v>
      </c>
      <c r="AJ2557" t="s">
        <v>6925</v>
      </c>
      <c r="AK2557">
        <v>11200</v>
      </c>
      <c r="AL2557">
        <v>574.55999999999995</v>
      </c>
      <c r="AM2557">
        <v>10625.44</v>
      </c>
      <c r="AN2557">
        <v>8400</v>
      </c>
      <c r="AO2557">
        <v>2225.44</v>
      </c>
      <c r="AP2557">
        <v>0.2094</v>
      </c>
    </row>
    <row r="2558" spans="1:42" hidden="1" x14ac:dyDescent="0.35">
      <c r="A2558" t="s">
        <v>3491</v>
      </c>
      <c r="B2558" s="1">
        <v>45307</v>
      </c>
      <c r="C2558" t="s">
        <v>262</v>
      </c>
      <c r="D2558" t="s">
        <v>92</v>
      </c>
      <c r="E2558">
        <v>2</v>
      </c>
      <c r="F2558" t="s">
        <v>30</v>
      </c>
      <c r="G2558" t="s">
        <v>31</v>
      </c>
      <c r="H2558" t="s">
        <v>32</v>
      </c>
      <c r="I2558" t="s">
        <v>33</v>
      </c>
      <c r="J2558" t="s">
        <v>112</v>
      </c>
      <c r="K2558">
        <v>2024</v>
      </c>
      <c r="L2558" t="s">
        <v>20</v>
      </c>
      <c r="M2558" t="s">
        <v>5973</v>
      </c>
      <c r="N2558" t="s">
        <v>5974</v>
      </c>
      <c r="O2558" t="s">
        <v>5975</v>
      </c>
      <c r="P2558" t="s">
        <v>5899</v>
      </c>
      <c r="Q2558" t="s">
        <v>5976</v>
      </c>
      <c r="R2558">
        <v>7600</v>
      </c>
      <c r="S2558">
        <v>9800</v>
      </c>
      <c r="T2558">
        <v>0.22450000000000001</v>
      </c>
      <c r="U2558" t="s">
        <v>5901</v>
      </c>
      <c r="V2558">
        <v>36</v>
      </c>
      <c r="W2558" s="1">
        <v>45281</v>
      </c>
      <c r="X2558" t="s">
        <v>5894</v>
      </c>
      <c r="Y2558">
        <v>214</v>
      </c>
      <c r="Z2558">
        <v>101</v>
      </c>
      <c r="AA2558">
        <v>188</v>
      </c>
      <c r="AB2558">
        <v>51</v>
      </c>
      <c r="AC2558">
        <v>10</v>
      </c>
      <c r="AD2558">
        <v>387600</v>
      </c>
      <c r="AE2558" t="s">
        <v>6025</v>
      </c>
      <c r="AF2558" s="1">
        <v>46203</v>
      </c>
      <c r="AG2558" t="s">
        <v>6160</v>
      </c>
      <c r="AH2558" t="s">
        <v>6027</v>
      </c>
      <c r="AI2558" t="s">
        <v>6028</v>
      </c>
      <c r="AJ2558" t="s">
        <v>6924</v>
      </c>
      <c r="AK2558">
        <v>19600</v>
      </c>
      <c r="AL2558">
        <v>2489.1999999999998</v>
      </c>
      <c r="AM2558">
        <v>17110.8</v>
      </c>
      <c r="AN2558">
        <v>15200</v>
      </c>
      <c r="AO2558">
        <v>1910.8</v>
      </c>
      <c r="AP2558">
        <v>0.11169999999999999</v>
      </c>
    </row>
    <row r="2559" spans="1:42" hidden="1" x14ac:dyDescent="0.35">
      <c r="A2559" t="s">
        <v>3492</v>
      </c>
      <c r="B2559" s="1">
        <v>45297</v>
      </c>
      <c r="C2559" t="s">
        <v>620</v>
      </c>
      <c r="D2559" t="s">
        <v>82</v>
      </c>
      <c r="E2559">
        <v>1</v>
      </c>
      <c r="F2559" t="s">
        <v>58</v>
      </c>
      <c r="G2559" t="s">
        <v>31</v>
      </c>
      <c r="H2559" t="s">
        <v>25</v>
      </c>
      <c r="I2559" t="s">
        <v>18</v>
      </c>
      <c r="J2559" t="s">
        <v>112</v>
      </c>
      <c r="K2559">
        <v>2024</v>
      </c>
      <c r="L2559" t="s">
        <v>20</v>
      </c>
      <c r="M2559" t="s">
        <v>5895</v>
      </c>
      <c r="N2559" t="s">
        <v>5889</v>
      </c>
      <c r="O2559" t="s">
        <v>5890</v>
      </c>
      <c r="P2559" t="s">
        <v>5891</v>
      </c>
      <c r="Q2559" t="s">
        <v>5896</v>
      </c>
      <c r="R2559">
        <v>78000</v>
      </c>
      <c r="S2559">
        <v>95000</v>
      </c>
      <c r="T2559">
        <v>0.1789</v>
      </c>
      <c r="U2559" t="s">
        <v>5893</v>
      </c>
      <c r="V2559">
        <v>12</v>
      </c>
      <c r="W2559" s="1">
        <v>45187</v>
      </c>
      <c r="X2559" t="s">
        <v>5894</v>
      </c>
      <c r="Y2559">
        <v>351</v>
      </c>
      <c r="Z2559">
        <v>112</v>
      </c>
      <c r="AA2559">
        <v>335</v>
      </c>
      <c r="AB2559">
        <v>32</v>
      </c>
      <c r="AC2559">
        <v>10</v>
      </c>
      <c r="AD2559">
        <v>2496000</v>
      </c>
      <c r="AE2559" t="s">
        <v>6025</v>
      </c>
      <c r="AF2559" s="1">
        <v>46203</v>
      </c>
      <c r="AG2559" t="s">
        <v>6169</v>
      </c>
      <c r="AH2559" t="s">
        <v>6035</v>
      </c>
      <c r="AI2559" t="s">
        <v>6028</v>
      </c>
      <c r="AJ2559" t="s">
        <v>6924</v>
      </c>
      <c r="AK2559">
        <v>95000</v>
      </c>
      <c r="AL2559">
        <v>5728.5</v>
      </c>
      <c r="AM2559">
        <v>89271.5</v>
      </c>
      <c r="AN2559">
        <v>78000</v>
      </c>
      <c r="AO2559">
        <v>11271.5</v>
      </c>
      <c r="AP2559">
        <v>0.1263</v>
      </c>
    </row>
    <row r="2560" spans="1:42" hidden="1" x14ac:dyDescent="0.35">
      <c r="A2560" t="s">
        <v>3493</v>
      </c>
      <c r="B2560" s="1">
        <v>45296</v>
      </c>
      <c r="C2560" t="s">
        <v>1692</v>
      </c>
      <c r="D2560" t="s">
        <v>140</v>
      </c>
      <c r="E2560">
        <v>1</v>
      </c>
      <c r="F2560" t="s">
        <v>58</v>
      </c>
      <c r="G2560" t="s">
        <v>71</v>
      </c>
      <c r="H2560" t="s">
        <v>32</v>
      </c>
      <c r="I2560" t="s">
        <v>33</v>
      </c>
      <c r="J2560" t="s">
        <v>112</v>
      </c>
      <c r="K2560">
        <v>2024</v>
      </c>
      <c r="L2560" t="s">
        <v>20</v>
      </c>
      <c r="M2560" t="s">
        <v>5944</v>
      </c>
      <c r="N2560" t="s">
        <v>5931</v>
      </c>
      <c r="O2560" t="s">
        <v>5945</v>
      </c>
      <c r="P2560" t="s">
        <v>5946</v>
      </c>
      <c r="Q2560" t="s">
        <v>5947</v>
      </c>
      <c r="R2560">
        <v>6500</v>
      </c>
      <c r="S2560">
        <v>8500</v>
      </c>
      <c r="T2560">
        <v>0.23530000000000001</v>
      </c>
      <c r="U2560" t="s">
        <v>5940</v>
      </c>
      <c r="V2560">
        <v>6</v>
      </c>
      <c r="W2560" s="1">
        <v>44693</v>
      </c>
      <c r="X2560" t="s">
        <v>5894</v>
      </c>
      <c r="Y2560">
        <v>116</v>
      </c>
      <c r="Z2560">
        <v>117</v>
      </c>
      <c r="AA2560">
        <v>124</v>
      </c>
      <c r="AB2560">
        <v>67</v>
      </c>
      <c r="AC2560">
        <v>10</v>
      </c>
      <c r="AD2560">
        <v>435500</v>
      </c>
      <c r="AE2560" t="s">
        <v>6025</v>
      </c>
      <c r="AF2560" s="1">
        <v>46203</v>
      </c>
      <c r="AG2560" t="s">
        <v>6623</v>
      </c>
      <c r="AH2560" t="s">
        <v>6027</v>
      </c>
      <c r="AI2560" t="s">
        <v>6028</v>
      </c>
      <c r="AJ2560" t="s">
        <v>6924</v>
      </c>
      <c r="AK2560">
        <v>8500</v>
      </c>
      <c r="AL2560">
        <v>565.25</v>
      </c>
      <c r="AM2560">
        <v>7934.75</v>
      </c>
      <c r="AN2560">
        <v>6500</v>
      </c>
      <c r="AO2560">
        <v>1434.75</v>
      </c>
      <c r="AP2560">
        <v>0.18079999999999999</v>
      </c>
    </row>
    <row r="2561" spans="1:42" hidden="1" x14ac:dyDescent="0.35">
      <c r="A2561" t="s">
        <v>3494</v>
      </c>
      <c r="B2561" s="1">
        <v>45407</v>
      </c>
      <c r="C2561" t="s">
        <v>1642</v>
      </c>
      <c r="D2561" t="s">
        <v>123</v>
      </c>
      <c r="E2561">
        <v>5</v>
      </c>
      <c r="F2561" t="s">
        <v>24</v>
      </c>
      <c r="G2561" t="s">
        <v>16</v>
      </c>
      <c r="H2561" t="s">
        <v>17</v>
      </c>
      <c r="I2561" t="s">
        <v>33</v>
      </c>
      <c r="J2561" t="s">
        <v>44</v>
      </c>
      <c r="K2561">
        <v>2024</v>
      </c>
      <c r="L2561" t="s">
        <v>35</v>
      </c>
      <c r="M2561" t="s">
        <v>5927</v>
      </c>
      <c r="N2561" t="s">
        <v>5913</v>
      </c>
      <c r="O2561" t="s">
        <v>5917</v>
      </c>
      <c r="P2561" t="s">
        <v>5928</v>
      </c>
      <c r="Q2561" t="s">
        <v>5929</v>
      </c>
      <c r="R2561">
        <v>44000</v>
      </c>
      <c r="S2561">
        <v>53000</v>
      </c>
      <c r="T2561">
        <v>0.16980000000000001</v>
      </c>
      <c r="U2561" t="s">
        <v>5920</v>
      </c>
      <c r="V2561">
        <v>12</v>
      </c>
      <c r="W2561" s="1">
        <v>45435</v>
      </c>
      <c r="X2561" t="s">
        <v>5894</v>
      </c>
      <c r="Y2561">
        <v>246</v>
      </c>
      <c r="Z2561">
        <v>92</v>
      </c>
      <c r="AA2561">
        <v>223</v>
      </c>
      <c r="AB2561">
        <v>48</v>
      </c>
      <c r="AC2561">
        <v>10</v>
      </c>
      <c r="AD2561">
        <v>2112000</v>
      </c>
      <c r="AE2561" t="s">
        <v>6025</v>
      </c>
      <c r="AF2561" s="1">
        <v>46203</v>
      </c>
      <c r="AG2561" t="s">
        <v>6610</v>
      </c>
      <c r="AH2561" t="s">
        <v>6027</v>
      </c>
      <c r="AI2561" t="s">
        <v>6028</v>
      </c>
      <c r="AJ2561" t="s">
        <v>6924</v>
      </c>
      <c r="AK2561">
        <v>265000</v>
      </c>
      <c r="AL2561">
        <v>4690.5</v>
      </c>
      <c r="AM2561">
        <v>260309.5</v>
      </c>
      <c r="AN2561">
        <v>220000</v>
      </c>
      <c r="AO2561">
        <v>40309.5</v>
      </c>
      <c r="AP2561">
        <v>0.15490000000000001</v>
      </c>
    </row>
    <row r="2562" spans="1:42" hidden="1" x14ac:dyDescent="0.35">
      <c r="A2562" t="s">
        <v>3495</v>
      </c>
      <c r="B2562" s="1">
        <v>45471</v>
      </c>
      <c r="C2562" t="s">
        <v>114</v>
      </c>
      <c r="D2562" t="s">
        <v>74</v>
      </c>
      <c r="E2562">
        <v>1</v>
      </c>
      <c r="F2562" t="s">
        <v>24</v>
      </c>
      <c r="G2562" t="s">
        <v>16</v>
      </c>
      <c r="H2562" t="s">
        <v>17</v>
      </c>
      <c r="I2562" t="s">
        <v>18</v>
      </c>
      <c r="J2562" t="s">
        <v>34</v>
      </c>
      <c r="K2562">
        <v>2024</v>
      </c>
      <c r="L2562" t="s">
        <v>35</v>
      </c>
      <c r="M2562" t="s">
        <v>5963</v>
      </c>
      <c r="N2562" t="s">
        <v>5949</v>
      </c>
      <c r="O2562" t="s">
        <v>5964</v>
      </c>
      <c r="P2562" t="s">
        <v>5951</v>
      </c>
      <c r="Q2562" t="s">
        <v>5965</v>
      </c>
      <c r="R2562">
        <v>5700</v>
      </c>
      <c r="S2562">
        <v>7500</v>
      </c>
      <c r="T2562">
        <v>0.24</v>
      </c>
      <c r="U2562" t="s">
        <v>5940</v>
      </c>
      <c r="V2562">
        <v>12</v>
      </c>
      <c r="W2562" s="1">
        <v>44865</v>
      </c>
      <c r="X2562" t="s">
        <v>5894</v>
      </c>
      <c r="Y2562">
        <v>145</v>
      </c>
      <c r="Z2562">
        <v>60</v>
      </c>
      <c r="AA2562">
        <v>189</v>
      </c>
      <c r="AB2562">
        <v>10</v>
      </c>
      <c r="AC2562">
        <v>10</v>
      </c>
      <c r="AD2562">
        <v>57000</v>
      </c>
      <c r="AE2562" t="s">
        <v>6025</v>
      </c>
      <c r="AF2562" s="1">
        <v>46203</v>
      </c>
      <c r="AG2562" t="s">
        <v>6084</v>
      </c>
      <c r="AH2562" t="s">
        <v>6035</v>
      </c>
      <c r="AI2562" t="s">
        <v>6028</v>
      </c>
      <c r="AJ2562" t="s">
        <v>6924</v>
      </c>
      <c r="AK2562">
        <v>7500</v>
      </c>
      <c r="AL2562">
        <v>160.5</v>
      </c>
      <c r="AM2562">
        <v>7339.5</v>
      </c>
      <c r="AN2562">
        <v>5700</v>
      </c>
      <c r="AO2562">
        <v>1639.5</v>
      </c>
      <c r="AP2562">
        <v>0.22339999999999999</v>
      </c>
    </row>
    <row r="2563" spans="1:42" x14ac:dyDescent="0.35">
      <c r="A2563" t="s">
        <v>3496</v>
      </c>
      <c r="B2563" s="1">
        <v>45517</v>
      </c>
      <c r="C2563" t="s">
        <v>684</v>
      </c>
      <c r="D2563" t="s">
        <v>195</v>
      </c>
      <c r="E2563">
        <v>5</v>
      </c>
      <c r="F2563" t="s">
        <v>30</v>
      </c>
      <c r="G2563" t="s">
        <v>71</v>
      </c>
      <c r="H2563" t="s">
        <v>25</v>
      </c>
      <c r="I2563" t="s">
        <v>43</v>
      </c>
      <c r="J2563" t="s">
        <v>59</v>
      </c>
      <c r="K2563">
        <v>2024</v>
      </c>
      <c r="L2563" t="s">
        <v>60</v>
      </c>
      <c r="M2563" t="s">
        <v>5912</v>
      </c>
      <c r="N2563" t="s">
        <v>5913</v>
      </c>
      <c r="O2563" t="s">
        <v>5914</v>
      </c>
      <c r="P2563" t="s">
        <v>5891</v>
      </c>
      <c r="Q2563" t="s">
        <v>5915</v>
      </c>
      <c r="R2563">
        <v>125000</v>
      </c>
      <c r="S2563">
        <v>148000</v>
      </c>
      <c r="T2563">
        <v>0.15540000000000001</v>
      </c>
      <c r="U2563" t="s">
        <v>5893</v>
      </c>
      <c r="V2563">
        <v>12</v>
      </c>
      <c r="W2563" s="1">
        <v>44787</v>
      </c>
      <c r="X2563" t="s">
        <v>5894</v>
      </c>
      <c r="Y2563">
        <v>168</v>
      </c>
      <c r="Z2563">
        <v>62</v>
      </c>
      <c r="AA2563">
        <v>271</v>
      </c>
      <c r="AB2563">
        <v>0</v>
      </c>
      <c r="AC2563">
        <v>10</v>
      </c>
      <c r="AD2563">
        <v>0</v>
      </c>
      <c r="AE2563" t="s">
        <v>6029</v>
      </c>
      <c r="AF2563" s="1">
        <v>46203</v>
      </c>
      <c r="AG2563" t="s">
        <v>6399</v>
      </c>
      <c r="AH2563" t="s">
        <v>6035</v>
      </c>
      <c r="AI2563" t="s">
        <v>6028</v>
      </c>
      <c r="AJ2563" t="s">
        <v>6925</v>
      </c>
      <c r="AK2563">
        <v>740000</v>
      </c>
      <c r="AL2563">
        <v>10286</v>
      </c>
      <c r="AM2563">
        <v>729714</v>
      </c>
      <c r="AN2563">
        <v>625000</v>
      </c>
      <c r="AO2563">
        <v>104714</v>
      </c>
      <c r="AP2563">
        <v>0.14349999999999999</v>
      </c>
    </row>
    <row r="2564" spans="1:42" hidden="1" x14ac:dyDescent="0.35">
      <c r="A2564" t="s">
        <v>3497</v>
      </c>
      <c r="B2564" s="1">
        <v>45394</v>
      </c>
      <c r="C2564" t="s">
        <v>1736</v>
      </c>
      <c r="D2564" t="s">
        <v>47</v>
      </c>
      <c r="E2564">
        <v>1</v>
      </c>
      <c r="F2564" t="s">
        <v>58</v>
      </c>
      <c r="G2564" t="s">
        <v>96</v>
      </c>
      <c r="H2564" t="s">
        <v>32</v>
      </c>
      <c r="I2564" t="s">
        <v>33</v>
      </c>
      <c r="J2564" t="s">
        <v>44</v>
      </c>
      <c r="K2564">
        <v>2024</v>
      </c>
      <c r="L2564" t="s">
        <v>35</v>
      </c>
      <c r="M2564" t="s">
        <v>5995</v>
      </c>
      <c r="N2564" t="s">
        <v>5989</v>
      </c>
      <c r="O2564" t="s">
        <v>5996</v>
      </c>
      <c r="P2564" t="s">
        <v>5997</v>
      </c>
      <c r="Q2564" t="s">
        <v>5998</v>
      </c>
      <c r="R2564">
        <v>280</v>
      </c>
      <c r="S2564">
        <v>450</v>
      </c>
      <c r="T2564">
        <v>0.37780000000000002</v>
      </c>
      <c r="U2564" t="s">
        <v>5909</v>
      </c>
      <c r="V2564">
        <v>6</v>
      </c>
      <c r="W2564" s="1">
        <v>45144</v>
      </c>
      <c r="X2564" t="s">
        <v>5894</v>
      </c>
      <c r="Y2564">
        <v>217</v>
      </c>
      <c r="Z2564">
        <v>86</v>
      </c>
      <c r="AA2564">
        <v>212</v>
      </c>
      <c r="AB2564">
        <v>73</v>
      </c>
      <c r="AC2564">
        <v>10</v>
      </c>
      <c r="AD2564">
        <v>20440</v>
      </c>
      <c r="AE2564" t="s">
        <v>6025</v>
      </c>
      <c r="AF2564" s="1">
        <v>46203</v>
      </c>
      <c r="AG2564" t="s">
        <v>6638</v>
      </c>
      <c r="AH2564" t="s">
        <v>6035</v>
      </c>
      <c r="AI2564" t="s">
        <v>6028</v>
      </c>
      <c r="AJ2564" t="s">
        <v>6924</v>
      </c>
      <c r="AK2564">
        <v>450</v>
      </c>
      <c r="AL2564">
        <v>66.239999999999995</v>
      </c>
      <c r="AM2564">
        <v>383.76</v>
      </c>
      <c r="AN2564">
        <v>280</v>
      </c>
      <c r="AO2564">
        <v>103.76</v>
      </c>
      <c r="AP2564">
        <v>0.27039999999999997</v>
      </c>
    </row>
    <row r="2565" spans="1:42" hidden="1" x14ac:dyDescent="0.35">
      <c r="A2565" t="s">
        <v>3498</v>
      </c>
      <c r="B2565" s="1">
        <v>45625</v>
      </c>
      <c r="C2565" t="s">
        <v>139</v>
      </c>
      <c r="D2565" t="s">
        <v>65</v>
      </c>
      <c r="E2565">
        <v>3</v>
      </c>
      <c r="F2565" t="s">
        <v>48</v>
      </c>
      <c r="G2565" t="s">
        <v>16</v>
      </c>
      <c r="H2565" t="s">
        <v>25</v>
      </c>
      <c r="I2565" t="s">
        <v>18</v>
      </c>
      <c r="J2565" t="s">
        <v>50</v>
      </c>
      <c r="K2565">
        <v>2024</v>
      </c>
      <c r="L2565" t="s">
        <v>51</v>
      </c>
      <c r="M2565" t="s">
        <v>5906</v>
      </c>
      <c r="N2565" t="s">
        <v>5889</v>
      </c>
      <c r="O2565" t="s">
        <v>5898</v>
      </c>
      <c r="P2565" t="s">
        <v>5907</v>
      </c>
      <c r="Q2565" t="s">
        <v>5908</v>
      </c>
      <c r="R2565">
        <v>17500</v>
      </c>
      <c r="S2565">
        <v>22000</v>
      </c>
      <c r="T2565">
        <v>0.20449999999999999</v>
      </c>
      <c r="U2565" t="s">
        <v>5909</v>
      </c>
      <c r="V2565">
        <v>12</v>
      </c>
      <c r="W2565" s="1">
        <v>45337</v>
      </c>
      <c r="X2565" t="s">
        <v>5894</v>
      </c>
      <c r="Y2565">
        <v>373</v>
      </c>
      <c r="Z2565">
        <v>88</v>
      </c>
      <c r="AA2565">
        <v>389</v>
      </c>
      <c r="AB2565">
        <v>78</v>
      </c>
      <c r="AC2565">
        <v>10</v>
      </c>
      <c r="AD2565">
        <v>1365000</v>
      </c>
      <c r="AE2565" t="s">
        <v>6025</v>
      </c>
      <c r="AF2565" s="1">
        <v>46203</v>
      </c>
      <c r="AG2565" t="s">
        <v>6068</v>
      </c>
      <c r="AH2565" t="s">
        <v>6027</v>
      </c>
      <c r="AI2565" t="s">
        <v>6028</v>
      </c>
      <c r="AJ2565" t="s">
        <v>6925</v>
      </c>
      <c r="AK2565">
        <v>66000</v>
      </c>
      <c r="AL2565">
        <v>9860.4</v>
      </c>
      <c r="AM2565">
        <v>56139.6</v>
      </c>
      <c r="AN2565">
        <v>52500</v>
      </c>
      <c r="AO2565">
        <v>3639.6</v>
      </c>
      <c r="AP2565">
        <v>6.4799999999999996E-2</v>
      </c>
    </row>
    <row r="2566" spans="1:42" hidden="1" x14ac:dyDescent="0.35">
      <c r="A2566" t="s">
        <v>3499</v>
      </c>
      <c r="B2566" s="1">
        <v>45361</v>
      </c>
      <c r="C2566" t="s">
        <v>1460</v>
      </c>
      <c r="D2566" t="s">
        <v>108</v>
      </c>
      <c r="E2566">
        <v>1</v>
      </c>
      <c r="F2566" t="s">
        <v>30</v>
      </c>
      <c r="G2566" t="s">
        <v>71</v>
      </c>
      <c r="H2566" t="s">
        <v>32</v>
      </c>
      <c r="I2566" t="s">
        <v>43</v>
      </c>
      <c r="J2566" t="s">
        <v>39</v>
      </c>
      <c r="K2566">
        <v>2024</v>
      </c>
      <c r="L2566" t="s">
        <v>20</v>
      </c>
      <c r="M2566" t="s">
        <v>5977</v>
      </c>
      <c r="N2566" t="s">
        <v>5974</v>
      </c>
      <c r="O2566" t="s">
        <v>5978</v>
      </c>
      <c r="P2566" t="s">
        <v>5979</v>
      </c>
      <c r="Q2566" t="s">
        <v>5980</v>
      </c>
      <c r="R2566">
        <v>3000</v>
      </c>
      <c r="S2566">
        <v>3900</v>
      </c>
      <c r="T2566">
        <v>0.23080000000000001</v>
      </c>
      <c r="U2566" t="s">
        <v>5920</v>
      </c>
      <c r="V2566">
        <v>36</v>
      </c>
      <c r="W2566" s="1">
        <v>44816</v>
      </c>
      <c r="X2566" t="s">
        <v>5894</v>
      </c>
      <c r="Y2566">
        <v>237</v>
      </c>
      <c r="Z2566">
        <v>110</v>
      </c>
      <c r="AA2566">
        <v>240</v>
      </c>
      <c r="AB2566">
        <v>48</v>
      </c>
      <c r="AC2566">
        <v>10</v>
      </c>
      <c r="AD2566">
        <v>144000</v>
      </c>
      <c r="AE2566" t="s">
        <v>6025</v>
      </c>
      <c r="AF2566" s="1">
        <v>46203</v>
      </c>
      <c r="AG2566" t="s">
        <v>6469</v>
      </c>
      <c r="AH2566" t="s">
        <v>6035</v>
      </c>
      <c r="AI2566" t="s">
        <v>6028</v>
      </c>
      <c r="AJ2566" t="s">
        <v>6924</v>
      </c>
      <c r="AK2566">
        <v>3900</v>
      </c>
      <c r="AL2566">
        <v>462.93</v>
      </c>
      <c r="AM2566">
        <v>3437.07</v>
      </c>
      <c r="AN2566">
        <v>3000</v>
      </c>
      <c r="AO2566">
        <v>437.07</v>
      </c>
      <c r="AP2566">
        <v>0.12720000000000001</v>
      </c>
    </row>
    <row r="2567" spans="1:42" hidden="1" x14ac:dyDescent="0.35">
      <c r="A2567" t="s">
        <v>3500</v>
      </c>
      <c r="B2567" s="1">
        <v>45652</v>
      </c>
      <c r="C2567" t="s">
        <v>326</v>
      </c>
      <c r="D2567" t="s">
        <v>92</v>
      </c>
      <c r="E2567">
        <v>1</v>
      </c>
      <c r="F2567" t="s">
        <v>128</v>
      </c>
      <c r="G2567" t="s">
        <v>31</v>
      </c>
      <c r="H2567" t="s">
        <v>17</v>
      </c>
      <c r="I2567" t="s">
        <v>43</v>
      </c>
      <c r="J2567" t="s">
        <v>155</v>
      </c>
      <c r="K2567">
        <v>2024</v>
      </c>
      <c r="L2567" t="s">
        <v>51</v>
      </c>
      <c r="M2567" t="s">
        <v>5973</v>
      </c>
      <c r="N2567" t="s">
        <v>5974</v>
      </c>
      <c r="O2567" t="s">
        <v>5975</v>
      </c>
      <c r="P2567" t="s">
        <v>5899</v>
      </c>
      <c r="Q2567" t="s">
        <v>5976</v>
      </c>
      <c r="R2567">
        <v>7600</v>
      </c>
      <c r="S2567">
        <v>9800</v>
      </c>
      <c r="T2567">
        <v>0.22450000000000001</v>
      </c>
      <c r="U2567" t="s">
        <v>5901</v>
      </c>
      <c r="V2567">
        <v>36</v>
      </c>
      <c r="W2567" s="1">
        <v>45281</v>
      </c>
      <c r="X2567" t="s">
        <v>5894</v>
      </c>
      <c r="Y2567">
        <v>214</v>
      </c>
      <c r="Z2567">
        <v>101</v>
      </c>
      <c r="AA2567">
        <v>188</v>
      </c>
      <c r="AB2567">
        <v>51</v>
      </c>
      <c r="AC2567">
        <v>10</v>
      </c>
      <c r="AD2567">
        <v>387600</v>
      </c>
      <c r="AE2567" t="s">
        <v>6025</v>
      </c>
      <c r="AF2567" s="1">
        <v>46203</v>
      </c>
      <c r="AG2567" t="s">
        <v>6209</v>
      </c>
      <c r="AH2567" t="s">
        <v>6035</v>
      </c>
      <c r="AI2567" t="s">
        <v>6028</v>
      </c>
      <c r="AJ2567" t="s">
        <v>6925</v>
      </c>
      <c r="AK2567">
        <v>9800</v>
      </c>
      <c r="AL2567">
        <v>339.08</v>
      </c>
      <c r="AM2567">
        <v>9460.92</v>
      </c>
      <c r="AN2567">
        <v>7600</v>
      </c>
      <c r="AO2567">
        <v>1860.92</v>
      </c>
      <c r="AP2567">
        <v>0.19670000000000001</v>
      </c>
    </row>
    <row r="2568" spans="1:42" hidden="1" x14ac:dyDescent="0.35">
      <c r="A2568" t="s">
        <v>3501</v>
      </c>
      <c r="B2568" s="1">
        <v>45488</v>
      </c>
      <c r="C2568" t="s">
        <v>326</v>
      </c>
      <c r="D2568" t="s">
        <v>221</v>
      </c>
      <c r="E2568">
        <v>1</v>
      </c>
      <c r="F2568" t="s">
        <v>128</v>
      </c>
      <c r="G2568" t="s">
        <v>16</v>
      </c>
      <c r="H2568" t="s">
        <v>25</v>
      </c>
      <c r="I2568" t="s">
        <v>43</v>
      </c>
      <c r="J2568" t="s">
        <v>97</v>
      </c>
      <c r="K2568">
        <v>2024</v>
      </c>
      <c r="L2568" t="s">
        <v>60</v>
      </c>
      <c r="M2568" t="s">
        <v>5966</v>
      </c>
      <c r="N2568" t="s">
        <v>5967</v>
      </c>
      <c r="O2568" t="s">
        <v>5968</v>
      </c>
      <c r="P2568" t="s">
        <v>5899</v>
      </c>
      <c r="Q2568" t="s">
        <v>5969</v>
      </c>
      <c r="R2568">
        <v>11500</v>
      </c>
      <c r="S2568">
        <v>14500</v>
      </c>
      <c r="T2568">
        <v>0.2069</v>
      </c>
      <c r="U2568" t="s">
        <v>5901</v>
      </c>
      <c r="V2568">
        <v>12</v>
      </c>
      <c r="W2568" s="1">
        <v>44903</v>
      </c>
      <c r="X2568" t="s">
        <v>5894</v>
      </c>
      <c r="Y2568">
        <v>217</v>
      </c>
      <c r="Z2568">
        <v>53</v>
      </c>
      <c r="AA2568">
        <v>253</v>
      </c>
      <c r="AB2568">
        <v>61</v>
      </c>
      <c r="AC2568">
        <v>10</v>
      </c>
      <c r="AD2568">
        <v>701500</v>
      </c>
      <c r="AE2568" t="s">
        <v>6025</v>
      </c>
      <c r="AF2568" s="1">
        <v>46203</v>
      </c>
      <c r="AG2568" t="s">
        <v>6209</v>
      </c>
      <c r="AH2568" t="s">
        <v>6035</v>
      </c>
      <c r="AI2568" t="s">
        <v>6028</v>
      </c>
      <c r="AJ2568" t="s">
        <v>6925</v>
      </c>
      <c r="AK2568">
        <v>14500</v>
      </c>
      <c r="AL2568">
        <v>2041.6</v>
      </c>
      <c r="AM2568">
        <v>12458.4</v>
      </c>
      <c r="AN2568">
        <v>11500</v>
      </c>
      <c r="AO2568">
        <v>958.4</v>
      </c>
      <c r="AP2568">
        <v>7.6899999999999996E-2</v>
      </c>
    </row>
    <row r="2569" spans="1:42" hidden="1" x14ac:dyDescent="0.35">
      <c r="A2569" t="s">
        <v>3502</v>
      </c>
      <c r="B2569" s="1">
        <v>45649</v>
      </c>
      <c r="C2569" t="s">
        <v>331</v>
      </c>
      <c r="D2569" t="s">
        <v>180</v>
      </c>
      <c r="E2569">
        <v>1</v>
      </c>
      <c r="F2569" t="s">
        <v>48</v>
      </c>
      <c r="G2569" t="s">
        <v>31</v>
      </c>
      <c r="H2569" t="s">
        <v>17</v>
      </c>
      <c r="I2569" t="s">
        <v>18</v>
      </c>
      <c r="J2569" t="s">
        <v>155</v>
      </c>
      <c r="K2569">
        <v>2024</v>
      </c>
      <c r="L2569" t="s">
        <v>51</v>
      </c>
      <c r="M2569" t="s">
        <v>5956</v>
      </c>
      <c r="N2569" t="s">
        <v>5949</v>
      </c>
      <c r="O2569" t="s">
        <v>5957</v>
      </c>
      <c r="P2569" t="s">
        <v>5958</v>
      </c>
      <c r="Q2569" t="s">
        <v>5959</v>
      </c>
      <c r="R2569">
        <v>3100</v>
      </c>
      <c r="S2569">
        <v>4200</v>
      </c>
      <c r="T2569">
        <v>0.26190000000000002</v>
      </c>
      <c r="U2569" t="s">
        <v>5909</v>
      </c>
      <c r="V2569">
        <v>12</v>
      </c>
      <c r="W2569" s="1">
        <v>45029</v>
      </c>
      <c r="X2569" t="s">
        <v>5894</v>
      </c>
      <c r="Y2569">
        <v>165</v>
      </c>
      <c r="Z2569">
        <v>119</v>
      </c>
      <c r="AA2569">
        <v>218</v>
      </c>
      <c r="AB2569">
        <v>22</v>
      </c>
      <c r="AC2569">
        <v>10</v>
      </c>
      <c r="AD2569">
        <v>68200</v>
      </c>
      <c r="AE2569" t="s">
        <v>6025</v>
      </c>
      <c r="AF2569" s="1">
        <v>46203</v>
      </c>
      <c r="AG2569" t="s">
        <v>6212</v>
      </c>
      <c r="AH2569" t="s">
        <v>6027</v>
      </c>
      <c r="AI2569" t="s">
        <v>6028</v>
      </c>
      <c r="AJ2569" t="s">
        <v>6925</v>
      </c>
      <c r="AK2569">
        <v>4200</v>
      </c>
      <c r="AL2569">
        <v>67.62</v>
      </c>
      <c r="AM2569">
        <v>4132.38</v>
      </c>
      <c r="AN2569">
        <v>3100</v>
      </c>
      <c r="AO2569">
        <v>1032.3800000000001</v>
      </c>
      <c r="AP2569">
        <v>0.24979999999999999</v>
      </c>
    </row>
    <row r="2570" spans="1:42" hidden="1" x14ac:dyDescent="0.35">
      <c r="A2570" t="s">
        <v>3503</v>
      </c>
      <c r="B2570" s="1">
        <v>45580</v>
      </c>
      <c r="C2570" t="s">
        <v>1017</v>
      </c>
      <c r="D2570" t="s">
        <v>140</v>
      </c>
      <c r="E2570">
        <v>1</v>
      </c>
      <c r="F2570" t="s">
        <v>30</v>
      </c>
      <c r="G2570" t="s">
        <v>31</v>
      </c>
      <c r="H2570" t="s">
        <v>32</v>
      </c>
      <c r="I2570" t="s">
        <v>18</v>
      </c>
      <c r="J2570" t="s">
        <v>55</v>
      </c>
      <c r="K2570">
        <v>2024</v>
      </c>
      <c r="L2570" t="s">
        <v>51</v>
      </c>
      <c r="M2570" t="s">
        <v>5944</v>
      </c>
      <c r="N2570" t="s">
        <v>5931</v>
      </c>
      <c r="O2570" t="s">
        <v>5945</v>
      </c>
      <c r="P2570" t="s">
        <v>5946</v>
      </c>
      <c r="Q2570" t="s">
        <v>5947</v>
      </c>
      <c r="R2570">
        <v>6500</v>
      </c>
      <c r="S2570">
        <v>8500</v>
      </c>
      <c r="T2570">
        <v>0.23530000000000001</v>
      </c>
      <c r="U2570" t="s">
        <v>5940</v>
      </c>
      <c r="V2570">
        <v>6</v>
      </c>
      <c r="W2570" s="1">
        <v>44693</v>
      </c>
      <c r="X2570" t="s">
        <v>5894</v>
      </c>
      <c r="Y2570">
        <v>116</v>
      </c>
      <c r="Z2570">
        <v>117</v>
      </c>
      <c r="AA2570">
        <v>124</v>
      </c>
      <c r="AB2570">
        <v>67</v>
      </c>
      <c r="AC2570">
        <v>10</v>
      </c>
      <c r="AD2570">
        <v>435500</v>
      </c>
      <c r="AE2570" t="s">
        <v>6025</v>
      </c>
      <c r="AF2570" s="1">
        <v>46203</v>
      </c>
      <c r="AG2570" t="s">
        <v>6515</v>
      </c>
      <c r="AH2570" t="s">
        <v>6027</v>
      </c>
      <c r="AI2570" t="s">
        <v>6028</v>
      </c>
      <c r="AJ2570" t="s">
        <v>6925</v>
      </c>
      <c r="AK2570">
        <v>8500</v>
      </c>
      <c r="AL2570">
        <v>85.85</v>
      </c>
      <c r="AM2570">
        <v>8414.15</v>
      </c>
      <c r="AN2570">
        <v>6500</v>
      </c>
      <c r="AO2570">
        <v>1914.15</v>
      </c>
      <c r="AP2570">
        <v>0.22750000000000001</v>
      </c>
    </row>
    <row r="2571" spans="1:42" hidden="1" x14ac:dyDescent="0.35">
      <c r="A2571" t="s">
        <v>3504</v>
      </c>
      <c r="B2571" s="1">
        <v>45457</v>
      </c>
      <c r="C2571" t="s">
        <v>1154</v>
      </c>
      <c r="D2571" t="s">
        <v>123</v>
      </c>
      <c r="E2571">
        <v>3</v>
      </c>
      <c r="F2571" t="s">
        <v>48</v>
      </c>
      <c r="G2571" t="s">
        <v>67</v>
      </c>
      <c r="H2571" t="s">
        <v>17</v>
      </c>
      <c r="I2571" t="s">
        <v>43</v>
      </c>
      <c r="J2571" t="s">
        <v>34</v>
      </c>
      <c r="K2571">
        <v>2024</v>
      </c>
      <c r="L2571" t="s">
        <v>35</v>
      </c>
      <c r="M2571" t="s">
        <v>5927</v>
      </c>
      <c r="N2571" t="s">
        <v>5913</v>
      </c>
      <c r="O2571" t="s">
        <v>5917</v>
      </c>
      <c r="P2571" t="s">
        <v>5928</v>
      </c>
      <c r="Q2571" t="s">
        <v>5929</v>
      </c>
      <c r="R2571">
        <v>44000</v>
      </c>
      <c r="S2571">
        <v>53000</v>
      </c>
      <c r="T2571">
        <v>0.16980000000000001</v>
      </c>
      <c r="U2571" t="s">
        <v>5920</v>
      </c>
      <c r="V2571">
        <v>12</v>
      </c>
      <c r="W2571" s="1">
        <v>45435</v>
      </c>
      <c r="X2571" t="s">
        <v>5894</v>
      </c>
      <c r="Y2571">
        <v>246</v>
      </c>
      <c r="Z2571">
        <v>92</v>
      </c>
      <c r="AA2571">
        <v>223</v>
      </c>
      <c r="AB2571">
        <v>48</v>
      </c>
      <c r="AC2571">
        <v>10</v>
      </c>
      <c r="AD2571">
        <v>2112000</v>
      </c>
      <c r="AE2571" t="s">
        <v>6025</v>
      </c>
      <c r="AF2571" s="1">
        <v>46203</v>
      </c>
      <c r="AG2571" t="s">
        <v>6069</v>
      </c>
      <c r="AH2571" t="s">
        <v>6027</v>
      </c>
      <c r="AI2571" t="s">
        <v>6028</v>
      </c>
      <c r="AJ2571" t="s">
        <v>6924</v>
      </c>
      <c r="AK2571">
        <v>159000</v>
      </c>
      <c r="AL2571">
        <v>11845.5</v>
      </c>
      <c r="AM2571">
        <v>147154.5</v>
      </c>
      <c r="AN2571">
        <v>132000</v>
      </c>
      <c r="AO2571">
        <v>15154.5</v>
      </c>
      <c r="AP2571">
        <v>0.10299999999999999</v>
      </c>
    </row>
    <row r="2572" spans="1:42" hidden="1" x14ac:dyDescent="0.35">
      <c r="A2572" t="s">
        <v>3505</v>
      </c>
      <c r="B2572" s="1">
        <v>45391</v>
      </c>
      <c r="C2572" t="s">
        <v>688</v>
      </c>
      <c r="D2572" t="s">
        <v>188</v>
      </c>
      <c r="E2572">
        <v>3</v>
      </c>
      <c r="F2572" t="s">
        <v>48</v>
      </c>
      <c r="G2572" t="s">
        <v>16</v>
      </c>
      <c r="H2572" t="s">
        <v>17</v>
      </c>
      <c r="I2572" t="s">
        <v>18</v>
      </c>
      <c r="J2572" t="s">
        <v>44</v>
      </c>
      <c r="K2572">
        <v>2024</v>
      </c>
      <c r="L2572" t="s">
        <v>35</v>
      </c>
      <c r="M2572" t="s">
        <v>5936</v>
      </c>
      <c r="N2572" t="s">
        <v>5931</v>
      </c>
      <c r="O2572" t="s">
        <v>5937</v>
      </c>
      <c r="P2572" t="s">
        <v>5938</v>
      </c>
      <c r="Q2572" t="s">
        <v>5939</v>
      </c>
      <c r="R2572">
        <v>3400</v>
      </c>
      <c r="S2572">
        <v>4500</v>
      </c>
      <c r="T2572">
        <v>0.24440000000000001</v>
      </c>
      <c r="U2572" t="s">
        <v>5940</v>
      </c>
      <c r="V2572">
        <v>6</v>
      </c>
      <c r="W2572" s="1">
        <v>45061</v>
      </c>
      <c r="X2572" t="s">
        <v>5894</v>
      </c>
      <c r="Y2572">
        <v>200</v>
      </c>
      <c r="Z2572">
        <v>91</v>
      </c>
      <c r="AA2572">
        <v>223</v>
      </c>
      <c r="AB2572">
        <v>18</v>
      </c>
      <c r="AC2572">
        <v>10</v>
      </c>
      <c r="AD2572">
        <v>61200</v>
      </c>
      <c r="AE2572" t="s">
        <v>6025</v>
      </c>
      <c r="AF2572" s="1">
        <v>46203</v>
      </c>
      <c r="AG2572" t="s">
        <v>6402</v>
      </c>
      <c r="AH2572" t="s">
        <v>6035</v>
      </c>
      <c r="AI2572" t="s">
        <v>6028</v>
      </c>
      <c r="AJ2572" t="s">
        <v>6924</v>
      </c>
      <c r="AK2572">
        <v>13500</v>
      </c>
      <c r="AL2572">
        <v>1512</v>
      </c>
      <c r="AM2572">
        <v>11988</v>
      </c>
      <c r="AN2572">
        <v>10200</v>
      </c>
      <c r="AO2572">
        <v>1788</v>
      </c>
      <c r="AP2572">
        <v>0.14910000000000001</v>
      </c>
    </row>
    <row r="2573" spans="1:42" hidden="1" x14ac:dyDescent="0.35">
      <c r="A2573" t="s">
        <v>3506</v>
      </c>
      <c r="B2573" s="1">
        <v>45298</v>
      </c>
      <c r="C2573" t="s">
        <v>1219</v>
      </c>
      <c r="D2573" t="s">
        <v>123</v>
      </c>
      <c r="E2573">
        <v>3</v>
      </c>
      <c r="F2573" t="s">
        <v>48</v>
      </c>
      <c r="G2573" t="s">
        <v>31</v>
      </c>
      <c r="H2573" t="s">
        <v>32</v>
      </c>
      <c r="I2573" t="s">
        <v>18</v>
      </c>
      <c r="J2573" t="s">
        <v>112</v>
      </c>
      <c r="K2573">
        <v>2024</v>
      </c>
      <c r="L2573" t="s">
        <v>20</v>
      </c>
      <c r="M2573" t="s">
        <v>5927</v>
      </c>
      <c r="N2573" t="s">
        <v>5913</v>
      </c>
      <c r="O2573" t="s">
        <v>5917</v>
      </c>
      <c r="P2573" t="s">
        <v>5928</v>
      </c>
      <c r="Q2573" t="s">
        <v>5929</v>
      </c>
      <c r="R2573">
        <v>44000</v>
      </c>
      <c r="S2573">
        <v>53000</v>
      </c>
      <c r="T2573">
        <v>0.16980000000000001</v>
      </c>
      <c r="U2573" t="s">
        <v>5920</v>
      </c>
      <c r="V2573">
        <v>12</v>
      </c>
      <c r="W2573" s="1">
        <v>45435</v>
      </c>
      <c r="X2573" t="s">
        <v>5894</v>
      </c>
      <c r="Y2573">
        <v>246</v>
      </c>
      <c r="Z2573">
        <v>92</v>
      </c>
      <c r="AA2573">
        <v>223</v>
      </c>
      <c r="AB2573">
        <v>48</v>
      </c>
      <c r="AC2573">
        <v>10</v>
      </c>
      <c r="AD2573">
        <v>2112000</v>
      </c>
      <c r="AE2573" t="s">
        <v>6025</v>
      </c>
      <c r="AF2573" s="1">
        <v>46203</v>
      </c>
      <c r="AG2573" t="s">
        <v>6350</v>
      </c>
      <c r="AH2573" t="s">
        <v>6035</v>
      </c>
      <c r="AI2573" t="s">
        <v>6028</v>
      </c>
      <c r="AJ2573" t="s">
        <v>6924</v>
      </c>
      <c r="AK2573">
        <v>159000</v>
      </c>
      <c r="AL2573">
        <v>19127.7</v>
      </c>
      <c r="AM2573">
        <v>139872.29999999999</v>
      </c>
      <c r="AN2573">
        <v>132000</v>
      </c>
      <c r="AO2573">
        <v>7872.3</v>
      </c>
      <c r="AP2573">
        <v>5.6300000000000003E-2</v>
      </c>
    </row>
    <row r="2574" spans="1:42" hidden="1" x14ac:dyDescent="0.35">
      <c r="A2574" t="s">
        <v>3507</v>
      </c>
      <c r="B2574" s="1">
        <v>45384</v>
      </c>
      <c r="C2574" t="s">
        <v>598</v>
      </c>
      <c r="D2574" t="s">
        <v>78</v>
      </c>
      <c r="E2574">
        <v>2</v>
      </c>
      <c r="F2574" t="s">
        <v>48</v>
      </c>
      <c r="G2574" t="s">
        <v>16</v>
      </c>
      <c r="H2574" t="s">
        <v>17</v>
      </c>
      <c r="I2574" t="s">
        <v>33</v>
      </c>
      <c r="J2574" t="s">
        <v>44</v>
      </c>
      <c r="K2574">
        <v>2024</v>
      </c>
      <c r="L2574" t="s">
        <v>35</v>
      </c>
      <c r="M2574" t="s">
        <v>5992</v>
      </c>
      <c r="N2574" t="s">
        <v>5989</v>
      </c>
      <c r="O2574" t="s">
        <v>5993</v>
      </c>
      <c r="P2574" t="s">
        <v>5899</v>
      </c>
      <c r="Q2574" t="s">
        <v>5994</v>
      </c>
      <c r="R2574">
        <v>850</v>
      </c>
      <c r="S2574">
        <v>1200</v>
      </c>
      <c r="T2574">
        <v>0.29170000000000001</v>
      </c>
      <c r="U2574" t="s">
        <v>5901</v>
      </c>
      <c r="V2574">
        <v>6</v>
      </c>
      <c r="W2574" s="1">
        <v>45066</v>
      </c>
      <c r="X2574" t="s">
        <v>5894</v>
      </c>
      <c r="Y2574">
        <v>275</v>
      </c>
      <c r="Z2574">
        <v>92</v>
      </c>
      <c r="AA2574">
        <v>285</v>
      </c>
      <c r="AB2574">
        <v>78</v>
      </c>
      <c r="AC2574">
        <v>10</v>
      </c>
      <c r="AD2574">
        <v>66300</v>
      </c>
      <c r="AE2574" t="s">
        <v>6025</v>
      </c>
      <c r="AF2574" s="1">
        <v>46203</v>
      </c>
      <c r="AG2574" t="s">
        <v>6359</v>
      </c>
      <c r="AH2574" t="s">
        <v>6027</v>
      </c>
      <c r="AI2574" t="s">
        <v>6028</v>
      </c>
      <c r="AJ2574" t="s">
        <v>6924</v>
      </c>
      <c r="AK2574">
        <v>2400</v>
      </c>
      <c r="AL2574">
        <v>319.92</v>
      </c>
      <c r="AM2574">
        <v>2080.08</v>
      </c>
      <c r="AN2574">
        <v>1700</v>
      </c>
      <c r="AO2574">
        <v>380.08</v>
      </c>
      <c r="AP2574">
        <v>0.1827</v>
      </c>
    </row>
    <row r="2575" spans="1:42" hidden="1" x14ac:dyDescent="0.35">
      <c r="A2575" t="s">
        <v>3508</v>
      </c>
      <c r="B2575" s="1">
        <v>45403</v>
      </c>
      <c r="C2575" t="s">
        <v>1434</v>
      </c>
      <c r="D2575" t="s">
        <v>208</v>
      </c>
      <c r="E2575">
        <v>2</v>
      </c>
      <c r="F2575" t="s">
        <v>24</v>
      </c>
      <c r="G2575" t="s">
        <v>16</v>
      </c>
      <c r="H2575" t="s">
        <v>32</v>
      </c>
      <c r="I2575" t="s">
        <v>18</v>
      </c>
      <c r="J2575" t="s">
        <v>44</v>
      </c>
      <c r="K2575">
        <v>2024</v>
      </c>
      <c r="L2575" t="s">
        <v>35</v>
      </c>
      <c r="M2575" t="s">
        <v>5910</v>
      </c>
      <c r="N2575" t="s">
        <v>5889</v>
      </c>
      <c r="O2575" t="s">
        <v>5898</v>
      </c>
      <c r="P2575" t="s">
        <v>5907</v>
      </c>
      <c r="Q2575" t="s">
        <v>5911</v>
      </c>
      <c r="R2575">
        <v>10500</v>
      </c>
      <c r="S2575">
        <v>13000</v>
      </c>
      <c r="T2575">
        <v>0.1923</v>
      </c>
      <c r="U2575" t="s">
        <v>5909</v>
      </c>
      <c r="V2575">
        <v>12</v>
      </c>
      <c r="W2575" s="1">
        <v>45395</v>
      </c>
      <c r="X2575" t="s">
        <v>5894</v>
      </c>
      <c r="Y2575">
        <v>256</v>
      </c>
      <c r="Z2575">
        <v>119</v>
      </c>
      <c r="AA2575">
        <v>288</v>
      </c>
      <c r="AB2575">
        <v>32</v>
      </c>
      <c r="AC2575">
        <v>10</v>
      </c>
      <c r="AD2575">
        <v>336000</v>
      </c>
      <c r="AE2575" t="s">
        <v>6025</v>
      </c>
      <c r="AF2575" s="1">
        <v>46203</v>
      </c>
      <c r="AG2575" t="s">
        <v>6395</v>
      </c>
      <c r="AH2575" t="s">
        <v>6027</v>
      </c>
      <c r="AI2575" t="s">
        <v>6028</v>
      </c>
      <c r="AJ2575" t="s">
        <v>6924</v>
      </c>
      <c r="AK2575">
        <v>26000</v>
      </c>
      <c r="AL2575">
        <v>3437.2</v>
      </c>
      <c r="AM2575">
        <v>22562.799999999999</v>
      </c>
      <c r="AN2575">
        <v>21000</v>
      </c>
      <c r="AO2575">
        <v>1562.8</v>
      </c>
      <c r="AP2575">
        <v>6.93E-2</v>
      </c>
    </row>
    <row r="2576" spans="1:42" x14ac:dyDescent="0.35">
      <c r="A2576" t="s">
        <v>3509</v>
      </c>
      <c r="B2576" s="1">
        <v>45321</v>
      </c>
      <c r="C2576" t="s">
        <v>848</v>
      </c>
      <c r="D2576" t="s">
        <v>195</v>
      </c>
      <c r="E2576">
        <v>1</v>
      </c>
      <c r="F2576" t="s">
        <v>24</v>
      </c>
      <c r="G2576" t="s">
        <v>71</v>
      </c>
      <c r="H2576" t="s">
        <v>25</v>
      </c>
      <c r="I2576" t="s">
        <v>43</v>
      </c>
      <c r="J2576" t="s">
        <v>112</v>
      </c>
      <c r="K2576">
        <v>2024</v>
      </c>
      <c r="L2576" t="s">
        <v>20</v>
      </c>
      <c r="M2576" t="s">
        <v>5912</v>
      </c>
      <c r="N2576" t="s">
        <v>5913</v>
      </c>
      <c r="O2576" t="s">
        <v>5914</v>
      </c>
      <c r="P2576" t="s">
        <v>5891</v>
      </c>
      <c r="Q2576" t="s">
        <v>5915</v>
      </c>
      <c r="R2576">
        <v>125000</v>
      </c>
      <c r="S2576">
        <v>148000</v>
      </c>
      <c r="T2576">
        <v>0.15540000000000001</v>
      </c>
      <c r="U2576" t="s">
        <v>5893</v>
      </c>
      <c r="V2576">
        <v>12</v>
      </c>
      <c r="W2576" s="1">
        <v>44787</v>
      </c>
      <c r="X2576" t="s">
        <v>5894</v>
      </c>
      <c r="Y2576">
        <v>168</v>
      </c>
      <c r="Z2576">
        <v>62</v>
      </c>
      <c r="AA2576">
        <v>271</v>
      </c>
      <c r="AB2576">
        <v>0</v>
      </c>
      <c r="AC2576">
        <v>10</v>
      </c>
      <c r="AD2576">
        <v>0</v>
      </c>
      <c r="AE2576" t="s">
        <v>6029</v>
      </c>
      <c r="AF2576" s="1">
        <v>46203</v>
      </c>
      <c r="AG2576" t="s">
        <v>6461</v>
      </c>
      <c r="AH2576" t="s">
        <v>6035</v>
      </c>
      <c r="AI2576" t="s">
        <v>6028</v>
      </c>
      <c r="AJ2576" t="s">
        <v>6924</v>
      </c>
      <c r="AK2576">
        <v>148000</v>
      </c>
      <c r="AL2576">
        <v>11618</v>
      </c>
      <c r="AM2576">
        <v>136382</v>
      </c>
      <c r="AN2576">
        <v>125000</v>
      </c>
      <c r="AO2576">
        <v>11382</v>
      </c>
      <c r="AP2576">
        <v>8.3500000000000005E-2</v>
      </c>
    </row>
    <row r="2577" spans="1:42" hidden="1" x14ac:dyDescent="0.35">
      <c r="A2577" t="s">
        <v>3510</v>
      </c>
      <c r="B2577" s="1">
        <v>45496</v>
      </c>
      <c r="C2577" t="s">
        <v>383</v>
      </c>
      <c r="D2577" t="s">
        <v>70</v>
      </c>
      <c r="E2577">
        <v>1</v>
      </c>
      <c r="F2577" t="s">
        <v>30</v>
      </c>
      <c r="G2577" t="s">
        <v>31</v>
      </c>
      <c r="H2577" t="s">
        <v>17</v>
      </c>
      <c r="I2577" t="s">
        <v>18</v>
      </c>
      <c r="J2577" t="s">
        <v>97</v>
      </c>
      <c r="K2577">
        <v>2024</v>
      </c>
      <c r="L2577" t="s">
        <v>60</v>
      </c>
      <c r="M2577" t="s">
        <v>5970</v>
      </c>
      <c r="N2577" t="s">
        <v>5949</v>
      </c>
      <c r="O2577" t="s">
        <v>5971</v>
      </c>
      <c r="P2577" t="s">
        <v>5922</v>
      </c>
      <c r="Q2577" t="s">
        <v>5972</v>
      </c>
      <c r="R2577">
        <v>9500</v>
      </c>
      <c r="S2577">
        <v>12000</v>
      </c>
      <c r="T2577">
        <v>0.20830000000000001</v>
      </c>
      <c r="U2577" t="s">
        <v>5920</v>
      </c>
      <c r="V2577">
        <v>12</v>
      </c>
      <c r="W2577" s="1">
        <v>44840</v>
      </c>
      <c r="X2577" t="s">
        <v>5894</v>
      </c>
      <c r="Y2577">
        <v>160</v>
      </c>
      <c r="Z2577">
        <v>82</v>
      </c>
      <c r="AA2577">
        <v>171</v>
      </c>
      <c r="AB2577">
        <v>27</v>
      </c>
      <c r="AC2577">
        <v>10</v>
      </c>
      <c r="AD2577">
        <v>256500</v>
      </c>
      <c r="AE2577" t="s">
        <v>6025</v>
      </c>
      <c r="AF2577" s="1">
        <v>46203</v>
      </c>
      <c r="AG2577" t="s">
        <v>6053</v>
      </c>
      <c r="AH2577" t="s">
        <v>6035</v>
      </c>
      <c r="AI2577" t="s">
        <v>6028</v>
      </c>
      <c r="AJ2577" t="s">
        <v>6925</v>
      </c>
      <c r="AK2577">
        <v>12000</v>
      </c>
      <c r="AL2577">
        <v>175.2</v>
      </c>
      <c r="AM2577">
        <v>11824.8</v>
      </c>
      <c r="AN2577">
        <v>9500</v>
      </c>
      <c r="AO2577">
        <v>2324.8000000000002</v>
      </c>
      <c r="AP2577">
        <v>0.1966</v>
      </c>
    </row>
    <row r="2578" spans="1:42" hidden="1" x14ac:dyDescent="0.35">
      <c r="A2578" t="s">
        <v>3511</v>
      </c>
      <c r="B2578" s="1">
        <v>45421</v>
      </c>
      <c r="C2578" t="s">
        <v>3512</v>
      </c>
      <c r="D2578" t="s">
        <v>188</v>
      </c>
      <c r="E2578">
        <v>1</v>
      </c>
      <c r="F2578" t="s">
        <v>66</v>
      </c>
      <c r="G2578" t="s">
        <v>71</v>
      </c>
      <c r="H2578" t="s">
        <v>17</v>
      </c>
      <c r="I2578" t="s">
        <v>26</v>
      </c>
      <c r="J2578" t="s">
        <v>75</v>
      </c>
      <c r="K2578">
        <v>2024</v>
      </c>
      <c r="L2578" t="s">
        <v>35</v>
      </c>
      <c r="M2578" t="s">
        <v>5936</v>
      </c>
      <c r="N2578" t="s">
        <v>5931</v>
      </c>
      <c r="O2578" t="s">
        <v>5937</v>
      </c>
      <c r="P2578" t="s">
        <v>5938</v>
      </c>
      <c r="Q2578" t="s">
        <v>5939</v>
      </c>
      <c r="R2578">
        <v>3400</v>
      </c>
      <c r="S2578">
        <v>4500</v>
      </c>
      <c r="T2578">
        <v>0.24440000000000001</v>
      </c>
      <c r="U2578" t="s">
        <v>5940</v>
      </c>
      <c r="V2578">
        <v>6</v>
      </c>
      <c r="W2578" s="1">
        <v>45061</v>
      </c>
      <c r="X2578" t="s">
        <v>5894</v>
      </c>
      <c r="Y2578">
        <v>200</v>
      </c>
      <c r="Z2578">
        <v>91</v>
      </c>
      <c r="AA2578">
        <v>223</v>
      </c>
      <c r="AB2578">
        <v>18</v>
      </c>
      <c r="AC2578">
        <v>10</v>
      </c>
      <c r="AD2578">
        <v>61200</v>
      </c>
      <c r="AE2578" t="s">
        <v>6025</v>
      </c>
      <c r="AF2578" s="1">
        <v>46203</v>
      </c>
      <c r="AG2578" t="s">
        <v>6881</v>
      </c>
      <c r="AH2578" t="s">
        <v>6027</v>
      </c>
      <c r="AI2578" t="s">
        <v>6028</v>
      </c>
      <c r="AJ2578" t="s">
        <v>6924</v>
      </c>
      <c r="AK2578">
        <v>4500</v>
      </c>
      <c r="AL2578">
        <v>560.25</v>
      </c>
      <c r="AM2578">
        <v>3939.75</v>
      </c>
      <c r="AN2578">
        <v>3400</v>
      </c>
      <c r="AO2578">
        <v>539.75</v>
      </c>
      <c r="AP2578">
        <v>0.13700000000000001</v>
      </c>
    </row>
    <row r="2579" spans="1:42" hidden="1" x14ac:dyDescent="0.35">
      <c r="A2579" t="s">
        <v>3513</v>
      </c>
      <c r="B2579" s="1">
        <v>45542</v>
      </c>
      <c r="C2579" t="s">
        <v>2263</v>
      </c>
      <c r="D2579" t="s">
        <v>87</v>
      </c>
      <c r="E2579">
        <v>5</v>
      </c>
      <c r="F2579" t="s">
        <v>24</v>
      </c>
      <c r="G2579" t="s">
        <v>67</v>
      </c>
      <c r="H2579" t="s">
        <v>17</v>
      </c>
      <c r="I2579" t="s">
        <v>43</v>
      </c>
      <c r="J2579" t="s">
        <v>109</v>
      </c>
      <c r="K2579">
        <v>2024</v>
      </c>
      <c r="L2579" t="s">
        <v>60</v>
      </c>
      <c r="M2579" t="s">
        <v>5924</v>
      </c>
      <c r="N2579" t="s">
        <v>5913</v>
      </c>
      <c r="O2579" t="s">
        <v>5917</v>
      </c>
      <c r="P2579" t="s">
        <v>5925</v>
      </c>
      <c r="Q2579" t="s">
        <v>5926</v>
      </c>
      <c r="R2579">
        <v>46000</v>
      </c>
      <c r="S2579">
        <v>56000</v>
      </c>
      <c r="T2579">
        <v>0.17860000000000001</v>
      </c>
      <c r="U2579" t="s">
        <v>5920</v>
      </c>
      <c r="V2579">
        <v>12</v>
      </c>
      <c r="W2579" s="1">
        <v>44847</v>
      </c>
      <c r="X2579" t="s">
        <v>5894</v>
      </c>
      <c r="Y2579">
        <v>224</v>
      </c>
      <c r="Z2579">
        <v>96</v>
      </c>
      <c r="AA2579">
        <v>304</v>
      </c>
      <c r="AB2579">
        <v>54</v>
      </c>
      <c r="AC2579">
        <v>10</v>
      </c>
      <c r="AD2579">
        <v>2484000</v>
      </c>
      <c r="AE2579" t="s">
        <v>6025</v>
      </c>
      <c r="AF2579" s="1">
        <v>46203</v>
      </c>
      <c r="AG2579" t="s">
        <v>6768</v>
      </c>
      <c r="AH2579" t="s">
        <v>6027</v>
      </c>
      <c r="AI2579" t="s">
        <v>6028</v>
      </c>
      <c r="AJ2579" t="s">
        <v>6925</v>
      </c>
      <c r="AK2579">
        <v>280000</v>
      </c>
      <c r="AL2579">
        <v>19852</v>
      </c>
      <c r="AM2579">
        <v>260148</v>
      </c>
      <c r="AN2579">
        <v>230000</v>
      </c>
      <c r="AO2579">
        <v>30148</v>
      </c>
      <c r="AP2579">
        <v>0.1159</v>
      </c>
    </row>
    <row r="2580" spans="1:42" x14ac:dyDescent="0.35">
      <c r="A2580" t="s">
        <v>3514</v>
      </c>
      <c r="B2580" s="1">
        <v>45510</v>
      </c>
      <c r="C2580" t="s">
        <v>1301</v>
      </c>
      <c r="D2580" t="s">
        <v>54</v>
      </c>
      <c r="E2580">
        <v>1</v>
      </c>
      <c r="F2580" t="s">
        <v>24</v>
      </c>
      <c r="G2580" t="s">
        <v>96</v>
      </c>
      <c r="H2580" t="s">
        <v>17</v>
      </c>
      <c r="I2580" t="s">
        <v>43</v>
      </c>
      <c r="J2580" t="s">
        <v>59</v>
      </c>
      <c r="K2580">
        <v>2024</v>
      </c>
      <c r="L2580" t="s">
        <v>60</v>
      </c>
      <c r="M2580" t="s">
        <v>5888</v>
      </c>
      <c r="N2580" t="s">
        <v>5889</v>
      </c>
      <c r="O2580" t="s">
        <v>5890</v>
      </c>
      <c r="P2580" t="s">
        <v>5891</v>
      </c>
      <c r="Q2580" t="s">
        <v>5892</v>
      </c>
      <c r="R2580">
        <v>52000</v>
      </c>
      <c r="S2580">
        <v>65000</v>
      </c>
      <c r="T2580">
        <v>0.2</v>
      </c>
      <c r="U2580" t="s">
        <v>5893</v>
      </c>
      <c r="V2580">
        <v>12</v>
      </c>
      <c r="W2580" s="1">
        <v>45506</v>
      </c>
      <c r="X2580" t="s">
        <v>5894</v>
      </c>
      <c r="Y2580">
        <v>302</v>
      </c>
      <c r="Z2580">
        <v>109</v>
      </c>
      <c r="AA2580">
        <v>415</v>
      </c>
      <c r="AB2580">
        <v>0</v>
      </c>
      <c r="AC2580">
        <v>10</v>
      </c>
      <c r="AD2580">
        <v>0</v>
      </c>
      <c r="AE2580" t="s">
        <v>6029</v>
      </c>
      <c r="AF2580" s="1">
        <v>46203</v>
      </c>
      <c r="AG2580" t="s">
        <v>6573</v>
      </c>
      <c r="AH2580" t="s">
        <v>6035</v>
      </c>
      <c r="AI2580" t="s">
        <v>6028</v>
      </c>
      <c r="AJ2580" t="s">
        <v>6925</v>
      </c>
      <c r="AK2580">
        <v>65000</v>
      </c>
      <c r="AL2580">
        <v>6025.5</v>
      </c>
      <c r="AM2580">
        <v>58974.5</v>
      </c>
      <c r="AN2580">
        <v>52000</v>
      </c>
      <c r="AO2580">
        <v>6974.5</v>
      </c>
      <c r="AP2580">
        <v>0.1183</v>
      </c>
    </row>
    <row r="2581" spans="1:42" hidden="1" x14ac:dyDescent="0.35">
      <c r="A2581" t="s">
        <v>3515</v>
      </c>
      <c r="B2581" s="1">
        <v>45494</v>
      </c>
      <c r="C2581" t="s">
        <v>1393</v>
      </c>
      <c r="D2581" t="s">
        <v>74</v>
      </c>
      <c r="E2581">
        <v>5</v>
      </c>
      <c r="F2581" t="s">
        <v>58</v>
      </c>
      <c r="G2581" t="s">
        <v>16</v>
      </c>
      <c r="H2581" t="s">
        <v>17</v>
      </c>
      <c r="I2581" t="s">
        <v>43</v>
      </c>
      <c r="J2581" t="s">
        <v>97</v>
      </c>
      <c r="K2581">
        <v>2024</v>
      </c>
      <c r="L2581" t="s">
        <v>60</v>
      </c>
      <c r="M2581" t="s">
        <v>5963</v>
      </c>
      <c r="N2581" t="s">
        <v>5949</v>
      </c>
      <c r="O2581" t="s">
        <v>5964</v>
      </c>
      <c r="P2581" t="s">
        <v>5951</v>
      </c>
      <c r="Q2581" t="s">
        <v>5965</v>
      </c>
      <c r="R2581">
        <v>5700</v>
      </c>
      <c r="S2581">
        <v>7500</v>
      </c>
      <c r="T2581">
        <v>0.24</v>
      </c>
      <c r="U2581" t="s">
        <v>5940</v>
      </c>
      <c r="V2581">
        <v>12</v>
      </c>
      <c r="W2581" s="1">
        <v>44865</v>
      </c>
      <c r="X2581" t="s">
        <v>5894</v>
      </c>
      <c r="Y2581">
        <v>145</v>
      </c>
      <c r="Z2581">
        <v>60</v>
      </c>
      <c r="AA2581">
        <v>189</v>
      </c>
      <c r="AB2581">
        <v>10</v>
      </c>
      <c r="AC2581">
        <v>10</v>
      </c>
      <c r="AD2581">
        <v>57000</v>
      </c>
      <c r="AE2581" t="s">
        <v>6025</v>
      </c>
      <c r="AF2581" s="1">
        <v>46203</v>
      </c>
      <c r="AG2581" t="s">
        <v>6414</v>
      </c>
      <c r="AH2581" t="s">
        <v>6035</v>
      </c>
      <c r="AI2581" t="s">
        <v>6028</v>
      </c>
      <c r="AJ2581" t="s">
        <v>6925</v>
      </c>
      <c r="AK2581">
        <v>37500</v>
      </c>
      <c r="AL2581">
        <v>5175</v>
      </c>
      <c r="AM2581">
        <v>32325</v>
      </c>
      <c r="AN2581">
        <v>28500</v>
      </c>
      <c r="AO2581">
        <v>3825</v>
      </c>
      <c r="AP2581">
        <v>0.1183</v>
      </c>
    </row>
    <row r="2582" spans="1:42" hidden="1" x14ac:dyDescent="0.35">
      <c r="A2582" t="s">
        <v>3516</v>
      </c>
      <c r="B2582" s="1">
        <v>45530</v>
      </c>
      <c r="C2582" t="s">
        <v>1304</v>
      </c>
      <c r="D2582" t="s">
        <v>23</v>
      </c>
      <c r="E2582">
        <v>2</v>
      </c>
      <c r="F2582" t="s">
        <v>48</v>
      </c>
      <c r="G2582" t="s">
        <v>16</v>
      </c>
      <c r="H2582" t="s">
        <v>49</v>
      </c>
      <c r="I2582" t="s">
        <v>43</v>
      </c>
      <c r="J2582" t="s">
        <v>59</v>
      </c>
      <c r="K2582">
        <v>2024</v>
      </c>
      <c r="L2582" t="s">
        <v>60</v>
      </c>
      <c r="M2582" t="s">
        <v>5921</v>
      </c>
      <c r="N2582" t="s">
        <v>5913</v>
      </c>
      <c r="O2582" t="s">
        <v>5917</v>
      </c>
      <c r="P2582" t="s">
        <v>5922</v>
      </c>
      <c r="Q2582" t="s">
        <v>5923</v>
      </c>
      <c r="R2582">
        <v>57000</v>
      </c>
      <c r="S2582">
        <v>69000</v>
      </c>
      <c r="T2582">
        <v>0.1739</v>
      </c>
      <c r="U2582" t="s">
        <v>5920</v>
      </c>
      <c r="V2582">
        <v>12</v>
      </c>
      <c r="W2582" s="1">
        <v>44862</v>
      </c>
      <c r="X2582" t="s">
        <v>5894</v>
      </c>
      <c r="Y2582">
        <v>244</v>
      </c>
      <c r="Z2582">
        <v>55</v>
      </c>
      <c r="AA2582">
        <v>276</v>
      </c>
      <c r="AB2582">
        <v>9</v>
      </c>
      <c r="AC2582">
        <v>10</v>
      </c>
      <c r="AD2582">
        <v>513000</v>
      </c>
      <c r="AE2582" t="s">
        <v>6025</v>
      </c>
      <c r="AF2582" s="1">
        <v>46203</v>
      </c>
      <c r="AG2582" t="s">
        <v>6310</v>
      </c>
      <c r="AH2582" t="s">
        <v>6027</v>
      </c>
      <c r="AI2582" t="s">
        <v>6028</v>
      </c>
      <c r="AJ2582" t="s">
        <v>6925</v>
      </c>
      <c r="AK2582">
        <v>138000</v>
      </c>
      <c r="AL2582">
        <v>4581.6000000000004</v>
      </c>
      <c r="AM2582">
        <v>133418.4</v>
      </c>
      <c r="AN2582">
        <v>114000</v>
      </c>
      <c r="AO2582">
        <v>19418.400000000001</v>
      </c>
      <c r="AP2582">
        <v>0.14549999999999999</v>
      </c>
    </row>
    <row r="2583" spans="1:42" hidden="1" x14ac:dyDescent="0.35">
      <c r="A2583" t="s">
        <v>3517</v>
      </c>
      <c r="B2583" s="1">
        <v>45378</v>
      </c>
      <c r="C2583" t="s">
        <v>2077</v>
      </c>
      <c r="D2583" t="s">
        <v>70</v>
      </c>
      <c r="E2583">
        <v>1</v>
      </c>
      <c r="F2583" t="s">
        <v>30</v>
      </c>
      <c r="G2583" t="s">
        <v>31</v>
      </c>
      <c r="H2583" t="s">
        <v>32</v>
      </c>
      <c r="I2583" t="s">
        <v>33</v>
      </c>
      <c r="J2583" t="s">
        <v>39</v>
      </c>
      <c r="K2583">
        <v>2024</v>
      </c>
      <c r="L2583" t="s">
        <v>20</v>
      </c>
      <c r="M2583" t="s">
        <v>5970</v>
      </c>
      <c r="N2583" t="s">
        <v>5949</v>
      </c>
      <c r="O2583" t="s">
        <v>5971</v>
      </c>
      <c r="P2583" t="s">
        <v>5922</v>
      </c>
      <c r="Q2583" t="s">
        <v>5972</v>
      </c>
      <c r="R2583">
        <v>9500</v>
      </c>
      <c r="S2583">
        <v>12000</v>
      </c>
      <c r="T2583">
        <v>0.20830000000000001</v>
      </c>
      <c r="U2583" t="s">
        <v>5920</v>
      </c>
      <c r="V2583">
        <v>12</v>
      </c>
      <c r="W2583" s="1">
        <v>44840</v>
      </c>
      <c r="X2583" t="s">
        <v>5894</v>
      </c>
      <c r="Y2583">
        <v>160</v>
      </c>
      <c r="Z2583">
        <v>82</v>
      </c>
      <c r="AA2583">
        <v>171</v>
      </c>
      <c r="AB2583">
        <v>27</v>
      </c>
      <c r="AC2583">
        <v>10</v>
      </c>
      <c r="AD2583">
        <v>256500</v>
      </c>
      <c r="AE2583" t="s">
        <v>6025</v>
      </c>
      <c r="AF2583" s="1">
        <v>46203</v>
      </c>
      <c r="AG2583" t="s">
        <v>6724</v>
      </c>
      <c r="AH2583" t="s">
        <v>6035</v>
      </c>
      <c r="AI2583" t="s">
        <v>6028</v>
      </c>
      <c r="AJ2583" t="s">
        <v>6924</v>
      </c>
      <c r="AK2583">
        <v>12000</v>
      </c>
      <c r="AL2583">
        <v>1096.8</v>
      </c>
      <c r="AM2583">
        <v>10903.2</v>
      </c>
      <c r="AN2583">
        <v>9500</v>
      </c>
      <c r="AO2583">
        <v>1403.2</v>
      </c>
      <c r="AP2583">
        <v>0.12870000000000001</v>
      </c>
    </row>
    <row r="2584" spans="1:42" hidden="1" x14ac:dyDescent="0.35">
      <c r="A2584" t="s">
        <v>3518</v>
      </c>
      <c r="B2584" s="1">
        <v>45413</v>
      </c>
      <c r="C2584" t="s">
        <v>815</v>
      </c>
      <c r="D2584" t="s">
        <v>105</v>
      </c>
      <c r="E2584">
        <v>2</v>
      </c>
      <c r="F2584" t="s">
        <v>48</v>
      </c>
      <c r="G2584" t="s">
        <v>67</v>
      </c>
      <c r="H2584" t="s">
        <v>17</v>
      </c>
      <c r="I2584" t="s">
        <v>43</v>
      </c>
      <c r="J2584" t="s">
        <v>75</v>
      </c>
      <c r="K2584">
        <v>2024</v>
      </c>
      <c r="L2584" t="s">
        <v>35</v>
      </c>
      <c r="M2584" t="s">
        <v>5916</v>
      </c>
      <c r="N2584" t="s">
        <v>5913</v>
      </c>
      <c r="O2584" t="s">
        <v>5917</v>
      </c>
      <c r="P2584" t="s">
        <v>5918</v>
      </c>
      <c r="Q2584" t="s">
        <v>5919</v>
      </c>
      <c r="R2584">
        <v>63000</v>
      </c>
      <c r="S2584">
        <v>76000</v>
      </c>
      <c r="T2584">
        <v>0.1711</v>
      </c>
      <c r="U2584" t="s">
        <v>5920</v>
      </c>
      <c r="V2584">
        <v>12</v>
      </c>
      <c r="W2584" s="1">
        <v>44617</v>
      </c>
      <c r="X2584" t="s">
        <v>5894</v>
      </c>
      <c r="Y2584">
        <v>252</v>
      </c>
      <c r="Z2584">
        <v>75</v>
      </c>
      <c r="AA2584">
        <v>289</v>
      </c>
      <c r="AB2584">
        <v>48</v>
      </c>
      <c r="AC2584">
        <v>10</v>
      </c>
      <c r="AD2584">
        <v>3024000</v>
      </c>
      <c r="AE2584" t="s">
        <v>6025</v>
      </c>
      <c r="AF2584" s="1">
        <v>46203</v>
      </c>
      <c r="AG2584" t="s">
        <v>6448</v>
      </c>
      <c r="AH2584" t="s">
        <v>6035</v>
      </c>
      <c r="AI2584" t="s">
        <v>6028</v>
      </c>
      <c r="AJ2584" t="s">
        <v>6924</v>
      </c>
      <c r="AK2584">
        <v>152000</v>
      </c>
      <c r="AL2584">
        <v>4180</v>
      </c>
      <c r="AM2584">
        <v>147820</v>
      </c>
      <c r="AN2584">
        <v>126000</v>
      </c>
      <c r="AO2584">
        <v>21820</v>
      </c>
      <c r="AP2584">
        <v>0.14760000000000001</v>
      </c>
    </row>
    <row r="2585" spans="1:42" hidden="1" x14ac:dyDescent="0.35">
      <c r="A2585" t="s">
        <v>3519</v>
      </c>
      <c r="B2585" s="1">
        <v>45544</v>
      </c>
      <c r="C2585" t="s">
        <v>393</v>
      </c>
      <c r="D2585" t="s">
        <v>377</v>
      </c>
      <c r="E2585">
        <v>1</v>
      </c>
      <c r="F2585" t="s">
        <v>58</v>
      </c>
      <c r="G2585" t="s">
        <v>71</v>
      </c>
      <c r="H2585" t="s">
        <v>25</v>
      </c>
      <c r="I2585" t="s">
        <v>43</v>
      </c>
      <c r="J2585" t="s">
        <v>109</v>
      </c>
      <c r="K2585">
        <v>2024</v>
      </c>
      <c r="L2585" t="s">
        <v>60</v>
      </c>
      <c r="M2585" t="s">
        <v>6007</v>
      </c>
      <c r="N2585" t="s">
        <v>5889</v>
      </c>
      <c r="O2585" t="s">
        <v>6008</v>
      </c>
      <c r="P2585" t="s">
        <v>5899</v>
      </c>
      <c r="Q2585" t="s">
        <v>6009</v>
      </c>
      <c r="R2585">
        <v>12000</v>
      </c>
      <c r="S2585">
        <v>15000</v>
      </c>
      <c r="T2585">
        <v>0.2</v>
      </c>
      <c r="U2585" t="s">
        <v>5901</v>
      </c>
      <c r="V2585">
        <v>12</v>
      </c>
      <c r="W2585" s="1">
        <v>45557</v>
      </c>
      <c r="X2585" t="s">
        <v>5894</v>
      </c>
      <c r="Y2585">
        <v>118</v>
      </c>
      <c r="Z2585">
        <v>87</v>
      </c>
      <c r="AA2585">
        <v>209</v>
      </c>
      <c r="AB2585">
        <v>10</v>
      </c>
      <c r="AC2585">
        <v>10</v>
      </c>
      <c r="AD2585">
        <v>120000</v>
      </c>
      <c r="AE2585" t="s">
        <v>6025</v>
      </c>
      <c r="AF2585" s="1">
        <v>46203</v>
      </c>
      <c r="AG2585" t="s">
        <v>6250</v>
      </c>
      <c r="AH2585" t="s">
        <v>6035</v>
      </c>
      <c r="AI2585" t="s">
        <v>6028</v>
      </c>
      <c r="AJ2585" t="s">
        <v>6925</v>
      </c>
      <c r="AK2585">
        <v>15000</v>
      </c>
      <c r="AL2585">
        <v>2194.5</v>
      </c>
      <c r="AM2585">
        <v>12805.5</v>
      </c>
      <c r="AN2585">
        <v>12000</v>
      </c>
      <c r="AO2585">
        <v>805.5</v>
      </c>
      <c r="AP2585">
        <v>6.2899999999999998E-2</v>
      </c>
    </row>
    <row r="2586" spans="1:42" hidden="1" x14ac:dyDescent="0.35">
      <c r="A2586" t="s">
        <v>3520</v>
      </c>
      <c r="B2586" s="1">
        <v>45369</v>
      </c>
      <c r="C2586" t="s">
        <v>2106</v>
      </c>
      <c r="D2586" t="s">
        <v>78</v>
      </c>
      <c r="E2586">
        <v>1</v>
      </c>
      <c r="F2586" t="s">
        <v>24</v>
      </c>
      <c r="G2586" t="s">
        <v>16</v>
      </c>
      <c r="H2586" t="s">
        <v>32</v>
      </c>
      <c r="I2586" t="s">
        <v>43</v>
      </c>
      <c r="J2586" t="s">
        <v>39</v>
      </c>
      <c r="K2586">
        <v>2024</v>
      </c>
      <c r="L2586" t="s">
        <v>20</v>
      </c>
      <c r="M2586" t="s">
        <v>5992</v>
      </c>
      <c r="N2586" t="s">
        <v>5989</v>
      </c>
      <c r="O2586" t="s">
        <v>5993</v>
      </c>
      <c r="P2586" t="s">
        <v>5899</v>
      </c>
      <c r="Q2586" t="s">
        <v>5994</v>
      </c>
      <c r="R2586">
        <v>850</v>
      </c>
      <c r="S2586">
        <v>1200</v>
      </c>
      <c r="T2586">
        <v>0.29170000000000001</v>
      </c>
      <c r="U2586" t="s">
        <v>5901</v>
      </c>
      <c r="V2586">
        <v>6</v>
      </c>
      <c r="W2586" s="1">
        <v>45066</v>
      </c>
      <c r="X2586" t="s">
        <v>5894</v>
      </c>
      <c r="Y2586">
        <v>275</v>
      </c>
      <c r="Z2586">
        <v>92</v>
      </c>
      <c r="AA2586">
        <v>285</v>
      </c>
      <c r="AB2586">
        <v>78</v>
      </c>
      <c r="AC2586">
        <v>10</v>
      </c>
      <c r="AD2586">
        <v>66300</v>
      </c>
      <c r="AE2586" t="s">
        <v>6025</v>
      </c>
      <c r="AF2586" s="1">
        <v>46203</v>
      </c>
      <c r="AG2586" t="s">
        <v>6719</v>
      </c>
      <c r="AH2586" t="s">
        <v>6027</v>
      </c>
      <c r="AI2586" t="s">
        <v>6028</v>
      </c>
      <c r="AJ2586" t="s">
        <v>6924</v>
      </c>
      <c r="AK2586">
        <v>1200</v>
      </c>
      <c r="AL2586">
        <v>10.199999999999999</v>
      </c>
      <c r="AM2586">
        <v>1189.8</v>
      </c>
      <c r="AN2586">
        <v>850</v>
      </c>
      <c r="AO2586">
        <v>339.8</v>
      </c>
      <c r="AP2586">
        <v>0.28560000000000002</v>
      </c>
    </row>
    <row r="2587" spans="1:42" hidden="1" x14ac:dyDescent="0.35">
      <c r="A2587" t="s">
        <v>3521</v>
      </c>
      <c r="B2587" s="1">
        <v>45499</v>
      </c>
      <c r="C2587" t="s">
        <v>389</v>
      </c>
      <c r="D2587" t="s">
        <v>173</v>
      </c>
      <c r="E2587">
        <v>3</v>
      </c>
      <c r="F2587" t="s">
        <v>24</v>
      </c>
      <c r="G2587" t="s">
        <v>31</v>
      </c>
      <c r="H2587" t="s">
        <v>17</v>
      </c>
      <c r="I2587" t="s">
        <v>26</v>
      </c>
      <c r="J2587" t="s">
        <v>97</v>
      </c>
      <c r="K2587">
        <v>2024</v>
      </c>
      <c r="L2587" t="s">
        <v>60</v>
      </c>
      <c r="M2587" t="s">
        <v>5904</v>
      </c>
      <c r="N2587" t="s">
        <v>5889</v>
      </c>
      <c r="O2587" t="s">
        <v>5898</v>
      </c>
      <c r="P2587" t="s">
        <v>5899</v>
      </c>
      <c r="Q2587" t="s">
        <v>5905</v>
      </c>
      <c r="R2587">
        <v>12500</v>
      </c>
      <c r="S2587">
        <v>15500</v>
      </c>
      <c r="T2587">
        <v>0.19350000000000001</v>
      </c>
      <c r="U2587" t="s">
        <v>5901</v>
      </c>
      <c r="V2587">
        <v>12</v>
      </c>
      <c r="W2587" s="1">
        <v>45140</v>
      </c>
      <c r="X2587" t="s">
        <v>5894</v>
      </c>
      <c r="Y2587">
        <v>313</v>
      </c>
      <c r="Z2587">
        <v>58</v>
      </c>
      <c r="AA2587">
        <v>294</v>
      </c>
      <c r="AB2587">
        <v>65</v>
      </c>
      <c r="AC2587">
        <v>10</v>
      </c>
      <c r="AD2587">
        <v>812500</v>
      </c>
      <c r="AE2587" t="s">
        <v>6025</v>
      </c>
      <c r="AF2587" s="1">
        <v>46203</v>
      </c>
      <c r="AG2587" t="s">
        <v>6248</v>
      </c>
      <c r="AH2587" t="s">
        <v>6035</v>
      </c>
      <c r="AI2587" t="s">
        <v>6028</v>
      </c>
      <c r="AJ2587" t="s">
        <v>6925</v>
      </c>
      <c r="AK2587">
        <v>46500</v>
      </c>
      <c r="AL2587">
        <v>3952.5</v>
      </c>
      <c r="AM2587">
        <v>42547.5</v>
      </c>
      <c r="AN2587">
        <v>37500</v>
      </c>
      <c r="AO2587">
        <v>5047.5</v>
      </c>
      <c r="AP2587">
        <v>0.1186</v>
      </c>
    </row>
    <row r="2588" spans="1:42" hidden="1" x14ac:dyDescent="0.35">
      <c r="A2588" t="s">
        <v>3522</v>
      </c>
      <c r="B2588" s="1">
        <v>45516</v>
      </c>
      <c r="C2588" t="s">
        <v>64</v>
      </c>
      <c r="D2588" t="s">
        <v>29</v>
      </c>
      <c r="E2588">
        <v>1</v>
      </c>
      <c r="F2588" t="s">
        <v>24</v>
      </c>
      <c r="G2588" t="s">
        <v>31</v>
      </c>
      <c r="H2588" t="s">
        <v>25</v>
      </c>
      <c r="I2588" t="s">
        <v>18</v>
      </c>
      <c r="J2588" t="s">
        <v>59</v>
      </c>
      <c r="K2588">
        <v>2024</v>
      </c>
      <c r="L2588" t="s">
        <v>60</v>
      </c>
      <c r="M2588" t="s">
        <v>5985</v>
      </c>
      <c r="N2588" t="s">
        <v>5974</v>
      </c>
      <c r="O2588" t="s">
        <v>5986</v>
      </c>
      <c r="P2588" t="s">
        <v>5979</v>
      </c>
      <c r="Q2588" t="s">
        <v>5987</v>
      </c>
      <c r="R2588">
        <v>500</v>
      </c>
      <c r="S2588">
        <v>750</v>
      </c>
      <c r="T2588">
        <v>0.33329999999999999</v>
      </c>
      <c r="U2588" t="s">
        <v>5920</v>
      </c>
      <c r="V2588">
        <v>24</v>
      </c>
      <c r="W2588" s="1">
        <v>45007</v>
      </c>
      <c r="X2588" t="s">
        <v>5894</v>
      </c>
      <c r="Y2588">
        <v>294</v>
      </c>
      <c r="Z2588">
        <v>81</v>
      </c>
      <c r="AA2588">
        <v>264</v>
      </c>
      <c r="AB2588">
        <v>82</v>
      </c>
      <c r="AC2588">
        <v>10</v>
      </c>
      <c r="AD2588">
        <v>41000</v>
      </c>
      <c r="AE2588" t="s">
        <v>6025</v>
      </c>
      <c r="AF2588" s="1">
        <v>46203</v>
      </c>
      <c r="AG2588" t="s">
        <v>6049</v>
      </c>
      <c r="AH2588" t="s">
        <v>6027</v>
      </c>
      <c r="AI2588" t="s">
        <v>6028</v>
      </c>
      <c r="AJ2588" t="s">
        <v>6925</v>
      </c>
      <c r="AK2588">
        <v>750</v>
      </c>
      <c r="AL2588">
        <v>41.4</v>
      </c>
      <c r="AM2588">
        <v>708.6</v>
      </c>
      <c r="AN2588">
        <v>500</v>
      </c>
      <c r="AO2588">
        <v>208.6</v>
      </c>
      <c r="AP2588">
        <v>0.2944</v>
      </c>
    </row>
    <row r="2589" spans="1:42" hidden="1" x14ac:dyDescent="0.35">
      <c r="A2589" t="s">
        <v>3523</v>
      </c>
      <c r="B2589" s="1">
        <v>45651</v>
      </c>
      <c r="C2589" t="s">
        <v>169</v>
      </c>
      <c r="D2589" t="s">
        <v>140</v>
      </c>
      <c r="E2589">
        <v>1</v>
      </c>
      <c r="F2589" t="s">
        <v>30</v>
      </c>
      <c r="G2589" t="s">
        <v>67</v>
      </c>
      <c r="H2589" t="s">
        <v>32</v>
      </c>
      <c r="I2589" t="s">
        <v>43</v>
      </c>
      <c r="J2589" t="s">
        <v>155</v>
      </c>
      <c r="K2589">
        <v>2024</v>
      </c>
      <c r="L2589" t="s">
        <v>51</v>
      </c>
      <c r="M2589" t="s">
        <v>5944</v>
      </c>
      <c r="N2589" t="s">
        <v>5931</v>
      </c>
      <c r="O2589" t="s">
        <v>5945</v>
      </c>
      <c r="P2589" t="s">
        <v>5946</v>
      </c>
      <c r="Q2589" t="s">
        <v>5947</v>
      </c>
      <c r="R2589">
        <v>6500</v>
      </c>
      <c r="S2589">
        <v>8500</v>
      </c>
      <c r="T2589">
        <v>0.23530000000000001</v>
      </c>
      <c r="U2589" t="s">
        <v>5940</v>
      </c>
      <c r="V2589">
        <v>6</v>
      </c>
      <c r="W2589" s="1">
        <v>44693</v>
      </c>
      <c r="X2589" t="s">
        <v>5894</v>
      </c>
      <c r="Y2589">
        <v>116</v>
      </c>
      <c r="Z2589">
        <v>117</v>
      </c>
      <c r="AA2589">
        <v>124</v>
      </c>
      <c r="AB2589">
        <v>67</v>
      </c>
      <c r="AC2589">
        <v>10</v>
      </c>
      <c r="AD2589">
        <v>435500</v>
      </c>
      <c r="AE2589" t="s">
        <v>6025</v>
      </c>
      <c r="AF2589" s="1">
        <v>46203</v>
      </c>
      <c r="AG2589" t="s">
        <v>6102</v>
      </c>
      <c r="AH2589" t="s">
        <v>6027</v>
      </c>
      <c r="AI2589" t="s">
        <v>6028</v>
      </c>
      <c r="AJ2589" t="s">
        <v>6925</v>
      </c>
      <c r="AK2589">
        <v>8500</v>
      </c>
      <c r="AL2589">
        <v>131.75</v>
      </c>
      <c r="AM2589">
        <v>8368.25</v>
      </c>
      <c r="AN2589">
        <v>6500</v>
      </c>
      <c r="AO2589">
        <v>1868.25</v>
      </c>
      <c r="AP2589">
        <v>0.2233</v>
      </c>
    </row>
    <row r="2590" spans="1:42" hidden="1" x14ac:dyDescent="0.35">
      <c r="A2590" t="s">
        <v>3524</v>
      </c>
      <c r="B2590" s="1">
        <v>45564</v>
      </c>
      <c r="C2590" t="s">
        <v>912</v>
      </c>
      <c r="D2590" t="s">
        <v>65</v>
      </c>
      <c r="E2590">
        <v>2</v>
      </c>
      <c r="F2590" t="s">
        <v>24</v>
      </c>
      <c r="G2590" t="s">
        <v>16</v>
      </c>
      <c r="H2590" t="s">
        <v>32</v>
      </c>
      <c r="I2590" t="s">
        <v>26</v>
      </c>
      <c r="J2590" t="s">
        <v>109</v>
      </c>
      <c r="K2590">
        <v>2024</v>
      </c>
      <c r="L2590" t="s">
        <v>60</v>
      </c>
      <c r="M2590" t="s">
        <v>5906</v>
      </c>
      <c r="N2590" t="s">
        <v>5889</v>
      </c>
      <c r="O2590" t="s">
        <v>5898</v>
      </c>
      <c r="P2590" t="s">
        <v>5907</v>
      </c>
      <c r="Q2590" t="s">
        <v>5908</v>
      </c>
      <c r="R2590">
        <v>17500</v>
      </c>
      <c r="S2590">
        <v>22000</v>
      </c>
      <c r="T2590">
        <v>0.20449999999999999</v>
      </c>
      <c r="U2590" t="s">
        <v>5909</v>
      </c>
      <c r="V2590">
        <v>12</v>
      </c>
      <c r="W2590" s="1">
        <v>45337</v>
      </c>
      <c r="X2590" t="s">
        <v>5894</v>
      </c>
      <c r="Y2590">
        <v>373</v>
      </c>
      <c r="Z2590">
        <v>88</v>
      </c>
      <c r="AA2590">
        <v>389</v>
      </c>
      <c r="AB2590">
        <v>78</v>
      </c>
      <c r="AC2590">
        <v>10</v>
      </c>
      <c r="AD2590">
        <v>1365000</v>
      </c>
      <c r="AE2590" t="s">
        <v>6025</v>
      </c>
      <c r="AF2590" s="1">
        <v>46203</v>
      </c>
      <c r="AG2590" t="s">
        <v>6041</v>
      </c>
      <c r="AH2590" t="s">
        <v>6035</v>
      </c>
      <c r="AI2590" t="s">
        <v>6028</v>
      </c>
      <c r="AJ2590" t="s">
        <v>6925</v>
      </c>
      <c r="AK2590">
        <v>44000</v>
      </c>
      <c r="AL2590">
        <v>1513.6</v>
      </c>
      <c r="AM2590">
        <v>42486.400000000001</v>
      </c>
      <c r="AN2590">
        <v>35000</v>
      </c>
      <c r="AO2590">
        <v>7486.4</v>
      </c>
      <c r="AP2590">
        <v>0.1762</v>
      </c>
    </row>
    <row r="2591" spans="1:42" hidden="1" x14ac:dyDescent="0.35">
      <c r="A2591" t="s">
        <v>3525</v>
      </c>
      <c r="B2591" s="1">
        <v>45351</v>
      </c>
      <c r="C2591" t="s">
        <v>1098</v>
      </c>
      <c r="D2591" t="s">
        <v>208</v>
      </c>
      <c r="E2591">
        <v>1</v>
      </c>
      <c r="F2591" t="s">
        <v>24</v>
      </c>
      <c r="G2591" t="s">
        <v>31</v>
      </c>
      <c r="H2591" t="s">
        <v>25</v>
      </c>
      <c r="I2591" t="s">
        <v>43</v>
      </c>
      <c r="J2591" t="s">
        <v>19</v>
      </c>
      <c r="K2591">
        <v>2024</v>
      </c>
      <c r="L2591" t="s">
        <v>20</v>
      </c>
      <c r="M2591" t="s">
        <v>5910</v>
      </c>
      <c r="N2591" t="s">
        <v>5889</v>
      </c>
      <c r="O2591" t="s">
        <v>5898</v>
      </c>
      <c r="P2591" t="s">
        <v>5907</v>
      </c>
      <c r="Q2591" t="s">
        <v>5911</v>
      </c>
      <c r="R2591">
        <v>10500</v>
      </c>
      <c r="S2591">
        <v>13000</v>
      </c>
      <c r="T2591">
        <v>0.1923</v>
      </c>
      <c r="U2591" t="s">
        <v>5909</v>
      </c>
      <c r="V2591">
        <v>12</v>
      </c>
      <c r="W2591" s="1">
        <v>45395</v>
      </c>
      <c r="X2591" t="s">
        <v>5894</v>
      </c>
      <c r="Y2591">
        <v>256</v>
      </c>
      <c r="Z2591">
        <v>119</v>
      </c>
      <c r="AA2591">
        <v>288</v>
      </c>
      <c r="AB2591">
        <v>32</v>
      </c>
      <c r="AC2591">
        <v>10</v>
      </c>
      <c r="AD2591">
        <v>336000</v>
      </c>
      <c r="AE2591" t="s">
        <v>6025</v>
      </c>
      <c r="AF2591" s="1">
        <v>46203</v>
      </c>
      <c r="AG2591" t="s">
        <v>6544</v>
      </c>
      <c r="AH2591" t="s">
        <v>6027</v>
      </c>
      <c r="AI2591" t="s">
        <v>6028</v>
      </c>
      <c r="AJ2591" t="s">
        <v>6924</v>
      </c>
      <c r="AK2591">
        <v>13000</v>
      </c>
      <c r="AL2591">
        <v>739.7</v>
      </c>
      <c r="AM2591">
        <v>12260.3</v>
      </c>
      <c r="AN2591">
        <v>10500</v>
      </c>
      <c r="AO2591">
        <v>1760.3</v>
      </c>
      <c r="AP2591">
        <v>0.14360000000000001</v>
      </c>
    </row>
    <row r="2592" spans="1:42" hidden="1" x14ac:dyDescent="0.35">
      <c r="A2592" t="s">
        <v>3526</v>
      </c>
      <c r="B2592" s="1">
        <v>45455</v>
      </c>
      <c r="C2592" t="s">
        <v>2127</v>
      </c>
      <c r="D2592" t="s">
        <v>105</v>
      </c>
      <c r="E2592">
        <v>4</v>
      </c>
      <c r="F2592" t="s">
        <v>30</v>
      </c>
      <c r="G2592" t="s">
        <v>16</v>
      </c>
      <c r="H2592" t="s">
        <v>25</v>
      </c>
      <c r="I2592" t="s">
        <v>18</v>
      </c>
      <c r="J2592" t="s">
        <v>34</v>
      </c>
      <c r="K2592">
        <v>2024</v>
      </c>
      <c r="L2592" t="s">
        <v>35</v>
      </c>
      <c r="M2592" t="s">
        <v>5916</v>
      </c>
      <c r="N2592" t="s">
        <v>5913</v>
      </c>
      <c r="O2592" t="s">
        <v>5917</v>
      </c>
      <c r="P2592" t="s">
        <v>5918</v>
      </c>
      <c r="Q2592" t="s">
        <v>5919</v>
      </c>
      <c r="R2592">
        <v>63000</v>
      </c>
      <c r="S2592">
        <v>76000</v>
      </c>
      <c r="T2592">
        <v>0.1711</v>
      </c>
      <c r="U2592" t="s">
        <v>5920</v>
      </c>
      <c r="V2592">
        <v>12</v>
      </c>
      <c r="W2592" s="1">
        <v>44617</v>
      </c>
      <c r="X2592" t="s">
        <v>5894</v>
      </c>
      <c r="Y2592">
        <v>252</v>
      </c>
      <c r="Z2592">
        <v>75</v>
      </c>
      <c r="AA2592">
        <v>289</v>
      </c>
      <c r="AB2592">
        <v>48</v>
      </c>
      <c r="AC2592">
        <v>10</v>
      </c>
      <c r="AD2592">
        <v>3024000</v>
      </c>
      <c r="AE2592" t="s">
        <v>6025</v>
      </c>
      <c r="AF2592" s="1">
        <v>46203</v>
      </c>
      <c r="AG2592" t="s">
        <v>6733</v>
      </c>
      <c r="AH2592" t="s">
        <v>6027</v>
      </c>
      <c r="AI2592" t="s">
        <v>6028</v>
      </c>
      <c r="AJ2592" t="s">
        <v>6924</v>
      </c>
      <c r="AK2592">
        <v>304000</v>
      </c>
      <c r="AL2592">
        <v>26782.400000000001</v>
      </c>
      <c r="AM2592">
        <v>277217.59999999998</v>
      </c>
      <c r="AN2592">
        <v>252000</v>
      </c>
      <c r="AO2592">
        <v>25217.599999999999</v>
      </c>
      <c r="AP2592">
        <v>9.0999999999999998E-2</v>
      </c>
    </row>
    <row r="2593" spans="1:42" hidden="1" x14ac:dyDescent="0.35">
      <c r="A2593" t="s">
        <v>3527</v>
      </c>
      <c r="B2593" s="1">
        <v>45381</v>
      </c>
      <c r="C2593" t="s">
        <v>1740</v>
      </c>
      <c r="D2593" t="s">
        <v>29</v>
      </c>
      <c r="E2593">
        <v>2</v>
      </c>
      <c r="F2593" t="s">
        <v>30</v>
      </c>
      <c r="G2593" t="s">
        <v>71</v>
      </c>
      <c r="H2593" t="s">
        <v>17</v>
      </c>
      <c r="I2593" t="s">
        <v>43</v>
      </c>
      <c r="J2593" t="s">
        <v>39</v>
      </c>
      <c r="K2593">
        <v>2024</v>
      </c>
      <c r="L2593" t="s">
        <v>20</v>
      </c>
      <c r="M2593" t="s">
        <v>5985</v>
      </c>
      <c r="N2593" t="s">
        <v>5974</v>
      </c>
      <c r="O2593" t="s">
        <v>5986</v>
      </c>
      <c r="P2593" t="s">
        <v>5979</v>
      </c>
      <c r="Q2593" t="s">
        <v>5987</v>
      </c>
      <c r="R2593">
        <v>500</v>
      </c>
      <c r="S2593">
        <v>750</v>
      </c>
      <c r="T2593">
        <v>0.33329999999999999</v>
      </c>
      <c r="U2593" t="s">
        <v>5920</v>
      </c>
      <c r="V2593">
        <v>24</v>
      </c>
      <c r="W2593" s="1">
        <v>45007</v>
      </c>
      <c r="X2593" t="s">
        <v>5894</v>
      </c>
      <c r="Y2593">
        <v>294</v>
      </c>
      <c r="Z2593">
        <v>81</v>
      </c>
      <c r="AA2593">
        <v>264</v>
      </c>
      <c r="AB2593">
        <v>82</v>
      </c>
      <c r="AC2593">
        <v>10</v>
      </c>
      <c r="AD2593">
        <v>41000</v>
      </c>
      <c r="AE2593" t="s">
        <v>6025</v>
      </c>
      <c r="AF2593" s="1">
        <v>46203</v>
      </c>
      <c r="AG2593" t="s">
        <v>6639</v>
      </c>
      <c r="AH2593" t="s">
        <v>6035</v>
      </c>
      <c r="AI2593" t="s">
        <v>6028</v>
      </c>
      <c r="AJ2593" t="s">
        <v>6924</v>
      </c>
      <c r="AK2593">
        <v>1500</v>
      </c>
      <c r="AL2593">
        <v>167.55</v>
      </c>
      <c r="AM2593">
        <v>1332.45</v>
      </c>
      <c r="AN2593">
        <v>1000</v>
      </c>
      <c r="AO2593">
        <v>332.45</v>
      </c>
      <c r="AP2593">
        <v>0.2495</v>
      </c>
    </row>
    <row r="2594" spans="1:42" hidden="1" x14ac:dyDescent="0.35">
      <c r="A2594" t="s">
        <v>3528</v>
      </c>
      <c r="B2594" s="1">
        <v>45445</v>
      </c>
      <c r="C2594" t="s">
        <v>3426</v>
      </c>
      <c r="D2594" t="s">
        <v>183</v>
      </c>
      <c r="E2594">
        <v>1</v>
      </c>
      <c r="F2594" t="s">
        <v>15</v>
      </c>
      <c r="G2594" t="s">
        <v>67</v>
      </c>
      <c r="H2594" t="s">
        <v>32</v>
      </c>
      <c r="I2594" t="s">
        <v>43</v>
      </c>
      <c r="J2594" t="s">
        <v>34</v>
      </c>
      <c r="K2594">
        <v>2024</v>
      </c>
      <c r="L2594" t="s">
        <v>35</v>
      </c>
      <c r="M2594" t="s">
        <v>6010</v>
      </c>
      <c r="N2594" t="s">
        <v>5949</v>
      </c>
      <c r="O2594" t="s">
        <v>6011</v>
      </c>
      <c r="P2594" t="s">
        <v>6012</v>
      </c>
      <c r="Q2594" t="s">
        <v>6013</v>
      </c>
      <c r="R2594">
        <v>2700</v>
      </c>
      <c r="S2594">
        <v>3500</v>
      </c>
      <c r="T2594">
        <v>0.2286</v>
      </c>
      <c r="U2594" t="s">
        <v>5920</v>
      </c>
      <c r="V2594">
        <v>12</v>
      </c>
      <c r="W2594" s="1">
        <v>45369</v>
      </c>
      <c r="X2594" t="s">
        <v>5894</v>
      </c>
      <c r="Y2594">
        <v>71</v>
      </c>
      <c r="Z2594">
        <v>95</v>
      </c>
      <c r="AA2594">
        <v>147</v>
      </c>
      <c r="AB2594">
        <v>51</v>
      </c>
      <c r="AC2594">
        <v>10</v>
      </c>
      <c r="AD2594">
        <v>137700</v>
      </c>
      <c r="AE2594" t="s">
        <v>6025</v>
      </c>
      <c r="AF2594" s="1">
        <v>46203</v>
      </c>
      <c r="AG2594" t="s">
        <v>6877</v>
      </c>
      <c r="AH2594" t="s">
        <v>6035</v>
      </c>
      <c r="AI2594" t="s">
        <v>6028</v>
      </c>
      <c r="AJ2594" t="s">
        <v>6924</v>
      </c>
      <c r="AK2594">
        <v>3500</v>
      </c>
      <c r="AL2594">
        <v>285.60000000000002</v>
      </c>
      <c r="AM2594">
        <v>3214.4</v>
      </c>
      <c r="AN2594">
        <v>2700</v>
      </c>
      <c r="AO2594">
        <v>514.4</v>
      </c>
      <c r="AP2594">
        <v>0.16</v>
      </c>
    </row>
    <row r="2595" spans="1:42" hidden="1" x14ac:dyDescent="0.35">
      <c r="A2595" t="s">
        <v>3529</v>
      </c>
      <c r="B2595" s="1">
        <v>45336</v>
      </c>
      <c r="C2595" t="s">
        <v>1979</v>
      </c>
      <c r="D2595" t="s">
        <v>65</v>
      </c>
      <c r="E2595">
        <v>1</v>
      </c>
      <c r="F2595" t="s">
        <v>128</v>
      </c>
      <c r="G2595" t="s">
        <v>16</v>
      </c>
      <c r="H2595" t="s">
        <v>25</v>
      </c>
      <c r="I2595" t="s">
        <v>18</v>
      </c>
      <c r="J2595" t="s">
        <v>19</v>
      </c>
      <c r="K2595">
        <v>2024</v>
      </c>
      <c r="L2595" t="s">
        <v>20</v>
      </c>
      <c r="M2595" t="s">
        <v>5906</v>
      </c>
      <c r="N2595" t="s">
        <v>5889</v>
      </c>
      <c r="O2595" t="s">
        <v>5898</v>
      </c>
      <c r="P2595" t="s">
        <v>5907</v>
      </c>
      <c r="Q2595" t="s">
        <v>5908</v>
      </c>
      <c r="R2595">
        <v>17500</v>
      </c>
      <c r="S2595">
        <v>22000</v>
      </c>
      <c r="T2595">
        <v>0.20449999999999999</v>
      </c>
      <c r="U2595" t="s">
        <v>5909</v>
      </c>
      <c r="V2595">
        <v>12</v>
      </c>
      <c r="W2595" s="1">
        <v>45337</v>
      </c>
      <c r="X2595" t="s">
        <v>5894</v>
      </c>
      <c r="Y2595">
        <v>373</v>
      </c>
      <c r="Z2595">
        <v>88</v>
      </c>
      <c r="AA2595">
        <v>389</v>
      </c>
      <c r="AB2595">
        <v>78</v>
      </c>
      <c r="AC2595">
        <v>10</v>
      </c>
      <c r="AD2595">
        <v>1365000</v>
      </c>
      <c r="AE2595" t="s">
        <v>6025</v>
      </c>
      <c r="AF2595" s="1">
        <v>46203</v>
      </c>
      <c r="AG2595" t="s">
        <v>6697</v>
      </c>
      <c r="AH2595" t="s">
        <v>6035</v>
      </c>
      <c r="AI2595" t="s">
        <v>6028</v>
      </c>
      <c r="AJ2595" t="s">
        <v>6924</v>
      </c>
      <c r="AK2595">
        <v>22000</v>
      </c>
      <c r="AL2595">
        <v>657.8</v>
      </c>
      <c r="AM2595">
        <v>21342.2</v>
      </c>
      <c r="AN2595">
        <v>17500</v>
      </c>
      <c r="AO2595">
        <v>3842.2</v>
      </c>
      <c r="AP2595">
        <v>0.18</v>
      </c>
    </row>
    <row r="2596" spans="1:42" hidden="1" x14ac:dyDescent="0.35">
      <c r="A2596" t="s">
        <v>3530</v>
      </c>
      <c r="B2596" s="1">
        <v>45418</v>
      </c>
      <c r="C2596" t="s">
        <v>1107</v>
      </c>
      <c r="D2596" t="s">
        <v>74</v>
      </c>
      <c r="E2596">
        <v>3</v>
      </c>
      <c r="F2596" t="s">
        <v>48</v>
      </c>
      <c r="G2596" t="s">
        <v>16</v>
      </c>
      <c r="H2596" t="s">
        <v>17</v>
      </c>
      <c r="I2596" t="s">
        <v>33</v>
      </c>
      <c r="J2596" t="s">
        <v>75</v>
      </c>
      <c r="K2596">
        <v>2024</v>
      </c>
      <c r="L2596" t="s">
        <v>35</v>
      </c>
      <c r="M2596" t="s">
        <v>5963</v>
      </c>
      <c r="N2596" t="s">
        <v>5949</v>
      </c>
      <c r="O2596" t="s">
        <v>5964</v>
      </c>
      <c r="P2596" t="s">
        <v>5951</v>
      </c>
      <c r="Q2596" t="s">
        <v>5965</v>
      </c>
      <c r="R2596">
        <v>5700</v>
      </c>
      <c r="S2596">
        <v>7500</v>
      </c>
      <c r="T2596">
        <v>0.24</v>
      </c>
      <c r="U2596" t="s">
        <v>5940</v>
      </c>
      <c r="V2596">
        <v>12</v>
      </c>
      <c r="W2596" s="1">
        <v>44865</v>
      </c>
      <c r="X2596" t="s">
        <v>5894</v>
      </c>
      <c r="Y2596">
        <v>145</v>
      </c>
      <c r="Z2596">
        <v>60</v>
      </c>
      <c r="AA2596">
        <v>189</v>
      </c>
      <c r="AB2596">
        <v>10</v>
      </c>
      <c r="AC2596">
        <v>10</v>
      </c>
      <c r="AD2596">
        <v>57000</v>
      </c>
      <c r="AE2596" t="s">
        <v>6025</v>
      </c>
      <c r="AF2596" s="1">
        <v>46203</v>
      </c>
      <c r="AG2596" t="s">
        <v>6547</v>
      </c>
      <c r="AH2596" t="s">
        <v>6027</v>
      </c>
      <c r="AI2596" t="s">
        <v>6028</v>
      </c>
      <c r="AJ2596" t="s">
        <v>6924</v>
      </c>
      <c r="AK2596">
        <v>22500</v>
      </c>
      <c r="AL2596">
        <v>270</v>
      </c>
      <c r="AM2596">
        <v>22230</v>
      </c>
      <c r="AN2596">
        <v>17100</v>
      </c>
      <c r="AO2596">
        <v>5130</v>
      </c>
      <c r="AP2596">
        <v>0.23080000000000001</v>
      </c>
    </row>
    <row r="2597" spans="1:42" hidden="1" x14ac:dyDescent="0.35">
      <c r="A2597" t="s">
        <v>3531</v>
      </c>
      <c r="B2597" s="1">
        <v>45368</v>
      </c>
      <c r="C2597" t="s">
        <v>1215</v>
      </c>
      <c r="D2597" t="s">
        <v>108</v>
      </c>
      <c r="E2597">
        <v>1</v>
      </c>
      <c r="F2597" t="s">
        <v>30</v>
      </c>
      <c r="G2597" t="s">
        <v>16</v>
      </c>
      <c r="H2597" t="s">
        <v>17</v>
      </c>
      <c r="I2597" t="s">
        <v>26</v>
      </c>
      <c r="J2597" t="s">
        <v>39</v>
      </c>
      <c r="K2597">
        <v>2024</v>
      </c>
      <c r="L2597" t="s">
        <v>20</v>
      </c>
      <c r="M2597" t="s">
        <v>5977</v>
      </c>
      <c r="N2597" t="s">
        <v>5974</v>
      </c>
      <c r="O2597" t="s">
        <v>5978</v>
      </c>
      <c r="P2597" t="s">
        <v>5979</v>
      </c>
      <c r="Q2597" t="s">
        <v>5980</v>
      </c>
      <c r="R2597">
        <v>3000</v>
      </c>
      <c r="S2597">
        <v>3900</v>
      </c>
      <c r="T2597">
        <v>0.23080000000000001</v>
      </c>
      <c r="U2597" t="s">
        <v>5920</v>
      </c>
      <c r="V2597">
        <v>36</v>
      </c>
      <c r="W2597" s="1">
        <v>44816</v>
      </c>
      <c r="X2597" t="s">
        <v>5894</v>
      </c>
      <c r="Y2597">
        <v>237</v>
      </c>
      <c r="Z2597">
        <v>110</v>
      </c>
      <c r="AA2597">
        <v>240</v>
      </c>
      <c r="AB2597">
        <v>48</v>
      </c>
      <c r="AC2597">
        <v>10</v>
      </c>
      <c r="AD2597">
        <v>144000</v>
      </c>
      <c r="AE2597" t="s">
        <v>6025</v>
      </c>
      <c r="AF2597" s="1">
        <v>46203</v>
      </c>
      <c r="AG2597" t="s">
        <v>6521</v>
      </c>
      <c r="AH2597" t="s">
        <v>6035</v>
      </c>
      <c r="AI2597" t="s">
        <v>6028</v>
      </c>
      <c r="AJ2597" t="s">
        <v>6924</v>
      </c>
      <c r="AK2597">
        <v>3900</v>
      </c>
      <c r="AL2597">
        <v>466.05</v>
      </c>
      <c r="AM2597">
        <v>3433.95</v>
      </c>
      <c r="AN2597">
        <v>3000</v>
      </c>
      <c r="AO2597">
        <v>433.95</v>
      </c>
      <c r="AP2597">
        <v>0.12640000000000001</v>
      </c>
    </row>
    <row r="2598" spans="1:42" hidden="1" x14ac:dyDescent="0.35">
      <c r="A2598" t="s">
        <v>3532</v>
      </c>
      <c r="B2598" s="1">
        <v>45539</v>
      </c>
      <c r="C2598" t="s">
        <v>1644</v>
      </c>
      <c r="D2598" t="s">
        <v>173</v>
      </c>
      <c r="E2598">
        <v>1</v>
      </c>
      <c r="F2598" t="s">
        <v>15</v>
      </c>
      <c r="G2598" t="s">
        <v>71</v>
      </c>
      <c r="H2598" t="s">
        <v>17</v>
      </c>
      <c r="I2598" t="s">
        <v>33</v>
      </c>
      <c r="J2598" t="s">
        <v>109</v>
      </c>
      <c r="K2598">
        <v>2024</v>
      </c>
      <c r="L2598" t="s">
        <v>60</v>
      </c>
      <c r="M2598" t="s">
        <v>5904</v>
      </c>
      <c r="N2598" t="s">
        <v>5889</v>
      </c>
      <c r="O2598" t="s">
        <v>5898</v>
      </c>
      <c r="P2598" t="s">
        <v>5899</v>
      </c>
      <c r="Q2598" t="s">
        <v>5905</v>
      </c>
      <c r="R2598">
        <v>12500</v>
      </c>
      <c r="S2598">
        <v>15500</v>
      </c>
      <c r="T2598">
        <v>0.19350000000000001</v>
      </c>
      <c r="U2598" t="s">
        <v>5901</v>
      </c>
      <c r="V2598">
        <v>12</v>
      </c>
      <c r="W2598" s="1">
        <v>45140</v>
      </c>
      <c r="X2598" t="s">
        <v>5894</v>
      </c>
      <c r="Y2598">
        <v>313</v>
      </c>
      <c r="Z2598">
        <v>58</v>
      </c>
      <c r="AA2598">
        <v>294</v>
      </c>
      <c r="AB2598">
        <v>65</v>
      </c>
      <c r="AC2598">
        <v>10</v>
      </c>
      <c r="AD2598">
        <v>812500</v>
      </c>
      <c r="AE2598" t="s">
        <v>6025</v>
      </c>
      <c r="AF2598" s="1">
        <v>46203</v>
      </c>
      <c r="AG2598" t="s">
        <v>6611</v>
      </c>
      <c r="AH2598" t="s">
        <v>6027</v>
      </c>
      <c r="AI2598" t="s">
        <v>6028</v>
      </c>
      <c r="AJ2598" t="s">
        <v>6925</v>
      </c>
      <c r="AK2598">
        <v>15500</v>
      </c>
      <c r="AL2598">
        <v>72.849999999999994</v>
      </c>
      <c r="AM2598">
        <v>15427.15</v>
      </c>
      <c r="AN2598">
        <v>12500</v>
      </c>
      <c r="AO2598">
        <v>2927.15</v>
      </c>
      <c r="AP2598">
        <v>0.18970000000000001</v>
      </c>
    </row>
    <row r="2599" spans="1:42" hidden="1" x14ac:dyDescent="0.35">
      <c r="A2599" t="s">
        <v>3533</v>
      </c>
      <c r="B2599" s="1">
        <v>45505</v>
      </c>
      <c r="C2599" t="s">
        <v>3534</v>
      </c>
      <c r="D2599" t="s">
        <v>78</v>
      </c>
      <c r="E2599">
        <v>1</v>
      </c>
      <c r="F2599" t="s">
        <v>48</v>
      </c>
      <c r="G2599" t="s">
        <v>16</v>
      </c>
      <c r="H2599" t="s">
        <v>32</v>
      </c>
      <c r="I2599" t="s">
        <v>26</v>
      </c>
      <c r="J2599" t="s">
        <v>59</v>
      </c>
      <c r="K2599">
        <v>2024</v>
      </c>
      <c r="L2599" t="s">
        <v>60</v>
      </c>
      <c r="M2599" t="s">
        <v>5992</v>
      </c>
      <c r="N2599" t="s">
        <v>5989</v>
      </c>
      <c r="O2599" t="s">
        <v>5993</v>
      </c>
      <c r="P2599" t="s">
        <v>5899</v>
      </c>
      <c r="Q2599" t="s">
        <v>5994</v>
      </c>
      <c r="R2599">
        <v>850</v>
      </c>
      <c r="S2599">
        <v>1200</v>
      </c>
      <c r="T2599">
        <v>0.29170000000000001</v>
      </c>
      <c r="U2599" t="s">
        <v>5901</v>
      </c>
      <c r="V2599">
        <v>6</v>
      </c>
      <c r="W2599" s="1">
        <v>45066</v>
      </c>
      <c r="X2599" t="s">
        <v>5894</v>
      </c>
      <c r="Y2599">
        <v>275</v>
      </c>
      <c r="Z2599">
        <v>92</v>
      </c>
      <c r="AA2599">
        <v>285</v>
      </c>
      <c r="AB2599">
        <v>78</v>
      </c>
      <c r="AC2599">
        <v>10</v>
      </c>
      <c r="AD2599">
        <v>66300</v>
      </c>
      <c r="AE2599" t="s">
        <v>6025</v>
      </c>
      <c r="AF2599" s="1">
        <v>46203</v>
      </c>
      <c r="AG2599" t="s">
        <v>6882</v>
      </c>
      <c r="AH2599" t="s">
        <v>6035</v>
      </c>
      <c r="AI2599" t="s">
        <v>6028</v>
      </c>
      <c r="AJ2599" t="s">
        <v>6925</v>
      </c>
      <c r="AK2599">
        <v>1200</v>
      </c>
      <c r="AL2599">
        <v>25.32</v>
      </c>
      <c r="AM2599">
        <v>1174.68</v>
      </c>
      <c r="AN2599">
        <v>850</v>
      </c>
      <c r="AO2599">
        <v>324.68</v>
      </c>
      <c r="AP2599">
        <v>0.27639999999999998</v>
      </c>
    </row>
    <row r="2600" spans="1:42" hidden="1" x14ac:dyDescent="0.35">
      <c r="A2600" t="s">
        <v>3535</v>
      </c>
      <c r="B2600" s="1">
        <v>45631</v>
      </c>
      <c r="C2600" t="s">
        <v>3426</v>
      </c>
      <c r="D2600" t="s">
        <v>65</v>
      </c>
      <c r="E2600">
        <v>1</v>
      </c>
      <c r="F2600" t="s">
        <v>24</v>
      </c>
      <c r="G2600" t="s">
        <v>31</v>
      </c>
      <c r="H2600" t="s">
        <v>25</v>
      </c>
      <c r="I2600" t="s">
        <v>26</v>
      </c>
      <c r="J2600" t="s">
        <v>155</v>
      </c>
      <c r="K2600">
        <v>2024</v>
      </c>
      <c r="L2600" t="s">
        <v>51</v>
      </c>
      <c r="M2600" t="s">
        <v>5906</v>
      </c>
      <c r="N2600" t="s">
        <v>5889</v>
      </c>
      <c r="O2600" t="s">
        <v>5898</v>
      </c>
      <c r="P2600" t="s">
        <v>5907</v>
      </c>
      <c r="Q2600" t="s">
        <v>5908</v>
      </c>
      <c r="R2600">
        <v>17500</v>
      </c>
      <c r="S2600">
        <v>22000</v>
      </c>
      <c r="T2600">
        <v>0.20449999999999999</v>
      </c>
      <c r="U2600" t="s">
        <v>5909</v>
      </c>
      <c r="V2600">
        <v>12</v>
      </c>
      <c r="W2600" s="1">
        <v>45337</v>
      </c>
      <c r="X2600" t="s">
        <v>5894</v>
      </c>
      <c r="Y2600">
        <v>373</v>
      </c>
      <c r="Z2600">
        <v>88</v>
      </c>
      <c r="AA2600">
        <v>389</v>
      </c>
      <c r="AB2600">
        <v>78</v>
      </c>
      <c r="AC2600">
        <v>10</v>
      </c>
      <c r="AD2600">
        <v>1365000</v>
      </c>
      <c r="AE2600" t="s">
        <v>6025</v>
      </c>
      <c r="AF2600" s="1">
        <v>46203</v>
      </c>
      <c r="AG2600" t="s">
        <v>6877</v>
      </c>
      <c r="AH2600" t="s">
        <v>6035</v>
      </c>
      <c r="AI2600" t="s">
        <v>6028</v>
      </c>
      <c r="AJ2600" t="s">
        <v>6925</v>
      </c>
      <c r="AK2600">
        <v>22000</v>
      </c>
      <c r="AL2600">
        <v>1672</v>
      </c>
      <c r="AM2600">
        <v>20328</v>
      </c>
      <c r="AN2600">
        <v>17500</v>
      </c>
      <c r="AO2600">
        <v>2828</v>
      </c>
      <c r="AP2600">
        <v>0.1391</v>
      </c>
    </row>
    <row r="2601" spans="1:42" hidden="1" x14ac:dyDescent="0.35">
      <c r="A2601" t="s">
        <v>3536</v>
      </c>
      <c r="B2601" s="1">
        <v>45490</v>
      </c>
      <c r="C2601" t="s">
        <v>661</v>
      </c>
      <c r="D2601" t="s">
        <v>82</v>
      </c>
      <c r="E2601">
        <v>2</v>
      </c>
      <c r="F2601" t="s">
        <v>58</v>
      </c>
      <c r="G2601" t="s">
        <v>31</v>
      </c>
      <c r="H2601" t="s">
        <v>25</v>
      </c>
      <c r="I2601" t="s">
        <v>18</v>
      </c>
      <c r="J2601" t="s">
        <v>97</v>
      </c>
      <c r="K2601">
        <v>2024</v>
      </c>
      <c r="L2601" t="s">
        <v>60</v>
      </c>
      <c r="M2601" t="s">
        <v>5895</v>
      </c>
      <c r="N2601" t="s">
        <v>5889</v>
      </c>
      <c r="O2601" t="s">
        <v>5890</v>
      </c>
      <c r="P2601" t="s">
        <v>5891</v>
      </c>
      <c r="Q2601" t="s">
        <v>5896</v>
      </c>
      <c r="R2601">
        <v>78000</v>
      </c>
      <c r="S2601">
        <v>95000</v>
      </c>
      <c r="T2601">
        <v>0.1789</v>
      </c>
      <c r="U2601" t="s">
        <v>5893</v>
      </c>
      <c r="V2601">
        <v>12</v>
      </c>
      <c r="W2601" s="1">
        <v>45187</v>
      </c>
      <c r="X2601" t="s">
        <v>5894</v>
      </c>
      <c r="Y2601">
        <v>351</v>
      </c>
      <c r="Z2601">
        <v>112</v>
      </c>
      <c r="AA2601">
        <v>335</v>
      </c>
      <c r="AB2601">
        <v>32</v>
      </c>
      <c r="AC2601">
        <v>10</v>
      </c>
      <c r="AD2601">
        <v>2496000</v>
      </c>
      <c r="AE2601" t="s">
        <v>6025</v>
      </c>
      <c r="AF2601" s="1">
        <v>46203</v>
      </c>
      <c r="AG2601" t="s">
        <v>6389</v>
      </c>
      <c r="AH2601" t="s">
        <v>6027</v>
      </c>
      <c r="AI2601" t="s">
        <v>6028</v>
      </c>
      <c r="AJ2601" t="s">
        <v>6925</v>
      </c>
      <c r="AK2601">
        <v>190000</v>
      </c>
      <c r="AL2601">
        <v>15865</v>
      </c>
      <c r="AM2601">
        <v>174135</v>
      </c>
      <c r="AN2601">
        <v>156000</v>
      </c>
      <c r="AO2601">
        <v>18135</v>
      </c>
      <c r="AP2601">
        <v>0.1041</v>
      </c>
    </row>
    <row r="2602" spans="1:42" hidden="1" x14ac:dyDescent="0.35">
      <c r="A2602" t="s">
        <v>3537</v>
      </c>
      <c r="B2602" s="1">
        <v>45350</v>
      </c>
      <c r="C2602" t="s">
        <v>855</v>
      </c>
      <c r="D2602" t="s">
        <v>221</v>
      </c>
      <c r="E2602">
        <v>2</v>
      </c>
      <c r="F2602" t="s">
        <v>30</v>
      </c>
      <c r="G2602" t="s">
        <v>71</v>
      </c>
      <c r="H2602" t="s">
        <v>32</v>
      </c>
      <c r="I2602" t="s">
        <v>18</v>
      </c>
      <c r="J2602" t="s">
        <v>19</v>
      </c>
      <c r="K2602">
        <v>2024</v>
      </c>
      <c r="L2602" t="s">
        <v>20</v>
      </c>
      <c r="M2602" t="s">
        <v>5966</v>
      </c>
      <c r="N2602" t="s">
        <v>5967</v>
      </c>
      <c r="O2602" t="s">
        <v>5968</v>
      </c>
      <c r="P2602" t="s">
        <v>5899</v>
      </c>
      <c r="Q2602" t="s">
        <v>5969</v>
      </c>
      <c r="R2602">
        <v>11500</v>
      </c>
      <c r="S2602">
        <v>14500</v>
      </c>
      <c r="T2602">
        <v>0.2069</v>
      </c>
      <c r="U2602" t="s">
        <v>5901</v>
      </c>
      <c r="V2602">
        <v>12</v>
      </c>
      <c r="W2602" s="1">
        <v>44903</v>
      </c>
      <c r="X2602" t="s">
        <v>5894</v>
      </c>
      <c r="Y2602">
        <v>217</v>
      </c>
      <c r="Z2602">
        <v>53</v>
      </c>
      <c r="AA2602">
        <v>253</v>
      </c>
      <c r="AB2602">
        <v>61</v>
      </c>
      <c r="AC2602">
        <v>10</v>
      </c>
      <c r="AD2602">
        <v>701500</v>
      </c>
      <c r="AE2602" t="s">
        <v>6025</v>
      </c>
      <c r="AF2602" s="1">
        <v>46203</v>
      </c>
      <c r="AG2602" t="s">
        <v>6466</v>
      </c>
      <c r="AH2602" t="s">
        <v>6035</v>
      </c>
      <c r="AI2602" t="s">
        <v>6028</v>
      </c>
      <c r="AJ2602" t="s">
        <v>6924</v>
      </c>
      <c r="AK2602">
        <v>29000</v>
      </c>
      <c r="AL2602">
        <v>899</v>
      </c>
      <c r="AM2602">
        <v>28101</v>
      </c>
      <c r="AN2602">
        <v>23000</v>
      </c>
      <c r="AO2602">
        <v>5101</v>
      </c>
      <c r="AP2602">
        <v>0.18149999999999999</v>
      </c>
    </row>
    <row r="2603" spans="1:42" hidden="1" x14ac:dyDescent="0.35">
      <c r="A2603" t="s">
        <v>3538</v>
      </c>
      <c r="B2603" s="1">
        <v>45587</v>
      </c>
      <c r="C2603" t="s">
        <v>802</v>
      </c>
      <c r="D2603" t="s">
        <v>29</v>
      </c>
      <c r="E2603">
        <v>3</v>
      </c>
      <c r="F2603" t="s">
        <v>128</v>
      </c>
      <c r="G2603" t="s">
        <v>96</v>
      </c>
      <c r="H2603" t="s">
        <v>32</v>
      </c>
      <c r="I2603" t="s">
        <v>33</v>
      </c>
      <c r="J2603" t="s">
        <v>55</v>
      </c>
      <c r="K2603">
        <v>2024</v>
      </c>
      <c r="L2603" t="s">
        <v>51</v>
      </c>
      <c r="M2603" t="s">
        <v>5985</v>
      </c>
      <c r="N2603" t="s">
        <v>5974</v>
      </c>
      <c r="O2603" t="s">
        <v>5986</v>
      </c>
      <c r="P2603" t="s">
        <v>5979</v>
      </c>
      <c r="Q2603" t="s">
        <v>5987</v>
      </c>
      <c r="R2603">
        <v>500</v>
      </c>
      <c r="S2603">
        <v>750</v>
      </c>
      <c r="T2603">
        <v>0.33329999999999999</v>
      </c>
      <c r="U2603" t="s">
        <v>5920</v>
      </c>
      <c r="V2603">
        <v>24</v>
      </c>
      <c r="W2603" s="1">
        <v>45007</v>
      </c>
      <c r="X2603" t="s">
        <v>5894</v>
      </c>
      <c r="Y2603">
        <v>294</v>
      </c>
      <c r="Z2603">
        <v>81</v>
      </c>
      <c r="AA2603">
        <v>264</v>
      </c>
      <c r="AB2603">
        <v>82</v>
      </c>
      <c r="AC2603">
        <v>10</v>
      </c>
      <c r="AD2603">
        <v>41000</v>
      </c>
      <c r="AE2603" t="s">
        <v>6025</v>
      </c>
      <c r="AF2603" s="1">
        <v>46203</v>
      </c>
      <c r="AG2603" t="s">
        <v>6447</v>
      </c>
      <c r="AH2603" t="s">
        <v>6035</v>
      </c>
      <c r="AI2603" t="s">
        <v>6028</v>
      </c>
      <c r="AJ2603" t="s">
        <v>6925</v>
      </c>
      <c r="AK2603">
        <v>2250</v>
      </c>
      <c r="AL2603">
        <v>42.97</v>
      </c>
      <c r="AM2603">
        <v>2207.0300000000002</v>
      </c>
      <c r="AN2603">
        <v>1500</v>
      </c>
      <c r="AO2603">
        <v>707.03</v>
      </c>
      <c r="AP2603">
        <v>0.32040000000000002</v>
      </c>
    </row>
    <row r="2604" spans="1:42" x14ac:dyDescent="0.35">
      <c r="A2604" t="s">
        <v>3539</v>
      </c>
      <c r="B2604" s="1">
        <v>45626</v>
      </c>
      <c r="C2604" t="s">
        <v>903</v>
      </c>
      <c r="D2604" t="s">
        <v>42</v>
      </c>
      <c r="E2604">
        <v>5</v>
      </c>
      <c r="F2604" t="s">
        <v>24</v>
      </c>
      <c r="G2604" t="s">
        <v>96</v>
      </c>
      <c r="H2604" t="s">
        <v>25</v>
      </c>
      <c r="I2604" t="s">
        <v>43</v>
      </c>
      <c r="J2604" t="s">
        <v>50</v>
      </c>
      <c r="K2604">
        <v>2024</v>
      </c>
      <c r="L2604" t="s">
        <v>51</v>
      </c>
      <c r="M2604" t="s">
        <v>5897</v>
      </c>
      <c r="N2604" t="s">
        <v>5889</v>
      </c>
      <c r="O2604" t="s">
        <v>5898</v>
      </c>
      <c r="P2604" t="s">
        <v>5899</v>
      </c>
      <c r="Q2604" t="s">
        <v>5900</v>
      </c>
      <c r="R2604">
        <v>31000</v>
      </c>
      <c r="S2604">
        <v>38000</v>
      </c>
      <c r="T2604">
        <v>0.1842</v>
      </c>
      <c r="U2604" t="s">
        <v>5901</v>
      </c>
      <c r="V2604">
        <v>12</v>
      </c>
      <c r="W2604" s="1">
        <v>45246</v>
      </c>
      <c r="X2604" t="s">
        <v>5894</v>
      </c>
      <c r="Y2604">
        <v>278</v>
      </c>
      <c r="Z2604">
        <v>80</v>
      </c>
      <c r="AA2604">
        <v>346</v>
      </c>
      <c r="AB2604">
        <v>0</v>
      </c>
      <c r="AC2604">
        <v>10</v>
      </c>
      <c r="AD2604">
        <v>0</v>
      </c>
      <c r="AE2604" t="s">
        <v>6029</v>
      </c>
      <c r="AF2604" s="1">
        <v>46203</v>
      </c>
      <c r="AG2604" t="s">
        <v>6383</v>
      </c>
      <c r="AH2604" t="s">
        <v>6027</v>
      </c>
      <c r="AI2604" t="s">
        <v>6028</v>
      </c>
      <c r="AJ2604" t="s">
        <v>6925</v>
      </c>
      <c r="AK2604">
        <v>190000</v>
      </c>
      <c r="AL2604">
        <v>2261</v>
      </c>
      <c r="AM2604">
        <v>187739</v>
      </c>
      <c r="AN2604">
        <v>155000</v>
      </c>
      <c r="AO2604">
        <v>32739</v>
      </c>
      <c r="AP2604">
        <v>0.1744</v>
      </c>
    </row>
    <row r="2605" spans="1:42" hidden="1" x14ac:dyDescent="0.35">
      <c r="A2605" t="s">
        <v>3540</v>
      </c>
      <c r="B2605" s="1">
        <v>45433</v>
      </c>
      <c r="C2605" t="s">
        <v>1175</v>
      </c>
      <c r="D2605" t="s">
        <v>105</v>
      </c>
      <c r="E2605">
        <v>1</v>
      </c>
      <c r="F2605" t="s">
        <v>128</v>
      </c>
      <c r="G2605" t="s">
        <v>31</v>
      </c>
      <c r="H2605" t="s">
        <v>25</v>
      </c>
      <c r="I2605" t="s">
        <v>26</v>
      </c>
      <c r="J2605" t="s">
        <v>75</v>
      </c>
      <c r="K2605">
        <v>2024</v>
      </c>
      <c r="L2605" t="s">
        <v>35</v>
      </c>
      <c r="M2605" t="s">
        <v>5916</v>
      </c>
      <c r="N2605" t="s">
        <v>5913</v>
      </c>
      <c r="O2605" t="s">
        <v>5917</v>
      </c>
      <c r="P2605" t="s">
        <v>5918</v>
      </c>
      <c r="Q2605" t="s">
        <v>5919</v>
      </c>
      <c r="R2605">
        <v>63000</v>
      </c>
      <c r="S2605">
        <v>76000</v>
      </c>
      <c r="T2605">
        <v>0.1711</v>
      </c>
      <c r="U2605" t="s">
        <v>5920</v>
      </c>
      <c r="V2605">
        <v>12</v>
      </c>
      <c r="W2605" s="1">
        <v>44617</v>
      </c>
      <c r="X2605" t="s">
        <v>5894</v>
      </c>
      <c r="Y2605">
        <v>252</v>
      </c>
      <c r="Z2605">
        <v>75</v>
      </c>
      <c r="AA2605">
        <v>289</v>
      </c>
      <c r="AB2605">
        <v>48</v>
      </c>
      <c r="AC2605">
        <v>10</v>
      </c>
      <c r="AD2605">
        <v>3024000</v>
      </c>
      <c r="AE2605" t="s">
        <v>6025</v>
      </c>
      <c r="AF2605" s="1">
        <v>46203</v>
      </c>
      <c r="AG2605" t="s">
        <v>6219</v>
      </c>
      <c r="AH2605" t="s">
        <v>6027</v>
      </c>
      <c r="AI2605" t="s">
        <v>6028</v>
      </c>
      <c r="AJ2605" t="s">
        <v>6924</v>
      </c>
      <c r="AK2605">
        <v>76000</v>
      </c>
      <c r="AL2605">
        <v>4073.6</v>
      </c>
      <c r="AM2605">
        <v>71926.399999999994</v>
      </c>
      <c r="AN2605">
        <v>63000</v>
      </c>
      <c r="AO2605">
        <v>8926.4</v>
      </c>
      <c r="AP2605">
        <v>0.1241</v>
      </c>
    </row>
    <row r="2606" spans="1:42" hidden="1" x14ac:dyDescent="0.35">
      <c r="A2606" t="s">
        <v>3541</v>
      </c>
      <c r="B2606" s="1">
        <v>45340</v>
      </c>
      <c r="C2606" t="s">
        <v>1101</v>
      </c>
      <c r="D2606" t="s">
        <v>118</v>
      </c>
      <c r="E2606">
        <v>1</v>
      </c>
      <c r="F2606" t="s">
        <v>128</v>
      </c>
      <c r="G2606" t="s">
        <v>16</v>
      </c>
      <c r="H2606" t="s">
        <v>32</v>
      </c>
      <c r="I2606" t="s">
        <v>43</v>
      </c>
      <c r="J2606" t="s">
        <v>19</v>
      </c>
      <c r="K2606">
        <v>2024</v>
      </c>
      <c r="L2606" t="s">
        <v>20</v>
      </c>
      <c r="M2606" t="s">
        <v>5902</v>
      </c>
      <c r="N2606" t="s">
        <v>5889</v>
      </c>
      <c r="O2606" t="s">
        <v>5898</v>
      </c>
      <c r="P2606" t="s">
        <v>5899</v>
      </c>
      <c r="Q2606" t="s">
        <v>5903</v>
      </c>
      <c r="R2606">
        <v>74000</v>
      </c>
      <c r="S2606">
        <v>88000</v>
      </c>
      <c r="T2606">
        <v>0.15909999999999999</v>
      </c>
      <c r="U2606" t="s">
        <v>5901</v>
      </c>
      <c r="V2606">
        <v>12</v>
      </c>
      <c r="W2606" s="1">
        <v>45459</v>
      </c>
      <c r="X2606" t="s">
        <v>5894</v>
      </c>
      <c r="Y2606">
        <v>214</v>
      </c>
      <c r="Z2606">
        <v>97</v>
      </c>
      <c r="AA2606">
        <v>218</v>
      </c>
      <c r="AB2606">
        <v>43</v>
      </c>
      <c r="AC2606">
        <v>10</v>
      </c>
      <c r="AD2606">
        <v>3182000</v>
      </c>
      <c r="AE2606" t="s">
        <v>6025</v>
      </c>
      <c r="AF2606" s="1">
        <v>46203</v>
      </c>
      <c r="AG2606" t="s">
        <v>6545</v>
      </c>
      <c r="AH2606" t="s">
        <v>6035</v>
      </c>
      <c r="AI2606" t="s">
        <v>6028</v>
      </c>
      <c r="AJ2606" t="s">
        <v>6924</v>
      </c>
      <c r="AK2606">
        <v>88000</v>
      </c>
      <c r="AL2606">
        <v>12003.2</v>
      </c>
      <c r="AM2606">
        <v>75996.800000000003</v>
      </c>
      <c r="AN2606">
        <v>74000</v>
      </c>
      <c r="AO2606">
        <v>1996.8</v>
      </c>
      <c r="AP2606">
        <v>2.63E-2</v>
      </c>
    </row>
    <row r="2607" spans="1:42" x14ac:dyDescent="0.35">
      <c r="A2607" t="s">
        <v>3542</v>
      </c>
      <c r="B2607" s="1">
        <v>45324</v>
      </c>
      <c r="C2607" t="s">
        <v>1205</v>
      </c>
      <c r="D2607" t="s">
        <v>54</v>
      </c>
      <c r="E2607">
        <v>1</v>
      </c>
      <c r="F2607" t="s">
        <v>48</v>
      </c>
      <c r="G2607" t="s">
        <v>16</v>
      </c>
      <c r="H2607" t="s">
        <v>17</v>
      </c>
      <c r="I2607" t="s">
        <v>43</v>
      </c>
      <c r="J2607" t="s">
        <v>19</v>
      </c>
      <c r="K2607">
        <v>2024</v>
      </c>
      <c r="L2607" t="s">
        <v>20</v>
      </c>
      <c r="M2607" t="s">
        <v>5888</v>
      </c>
      <c r="N2607" t="s">
        <v>5889</v>
      </c>
      <c r="O2607" t="s">
        <v>5890</v>
      </c>
      <c r="P2607" t="s">
        <v>5891</v>
      </c>
      <c r="Q2607" t="s">
        <v>5892</v>
      </c>
      <c r="R2607">
        <v>52000</v>
      </c>
      <c r="S2607">
        <v>65000</v>
      </c>
      <c r="T2607">
        <v>0.2</v>
      </c>
      <c r="U2607" t="s">
        <v>5893</v>
      </c>
      <c r="V2607">
        <v>12</v>
      </c>
      <c r="W2607" s="1">
        <v>45506</v>
      </c>
      <c r="X2607" t="s">
        <v>5894</v>
      </c>
      <c r="Y2607">
        <v>302</v>
      </c>
      <c r="Z2607">
        <v>109</v>
      </c>
      <c r="AA2607">
        <v>415</v>
      </c>
      <c r="AB2607">
        <v>0</v>
      </c>
      <c r="AC2607">
        <v>10</v>
      </c>
      <c r="AD2607">
        <v>0</v>
      </c>
      <c r="AE2607" t="s">
        <v>6029</v>
      </c>
      <c r="AF2607" s="1">
        <v>46203</v>
      </c>
      <c r="AG2607" t="s">
        <v>6047</v>
      </c>
      <c r="AH2607" t="s">
        <v>6035</v>
      </c>
      <c r="AI2607" t="s">
        <v>6028</v>
      </c>
      <c r="AJ2607" t="s">
        <v>6924</v>
      </c>
      <c r="AK2607">
        <v>65000</v>
      </c>
      <c r="AL2607">
        <v>1534</v>
      </c>
      <c r="AM2607">
        <v>63466</v>
      </c>
      <c r="AN2607">
        <v>52000</v>
      </c>
      <c r="AO2607">
        <v>11466</v>
      </c>
      <c r="AP2607">
        <v>0.1807</v>
      </c>
    </row>
    <row r="2608" spans="1:42" hidden="1" x14ac:dyDescent="0.35">
      <c r="A2608" t="s">
        <v>3543</v>
      </c>
      <c r="B2608" s="1">
        <v>45443</v>
      </c>
      <c r="C2608" t="s">
        <v>1796</v>
      </c>
      <c r="D2608" t="s">
        <v>105</v>
      </c>
      <c r="E2608">
        <v>1</v>
      </c>
      <c r="F2608" t="s">
        <v>24</v>
      </c>
      <c r="G2608" t="s">
        <v>67</v>
      </c>
      <c r="H2608" t="s">
        <v>25</v>
      </c>
      <c r="I2608" t="s">
        <v>43</v>
      </c>
      <c r="J2608" t="s">
        <v>75</v>
      </c>
      <c r="K2608">
        <v>2024</v>
      </c>
      <c r="L2608" t="s">
        <v>35</v>
      </c>
      <c r="M2608" t="s">
        <v>5916</v>
      </c>
      <c r="N2608" t="s">
        <v>5913</v>
      </c>
      <c r="O2608" t="s">
        <v>5917</v>
      </c>
      <c r="P2608" t="s">
        <v>5918</v>
      </c>
      <c r="Q2608" t="s">
        <v>5919</v>
      </c>
      <c r="R2608">
        <v>63000</v>
      </c>
      <c r="S2608">
        <v>76000</v>
      </c>
      <c r="T2608">
        <v>0.1711</v>
      </c>
      <c r="U2608" t="s">
        <v>5920</v>
      </c>
      <c r="V2608">
        <v>12</v>
      </c>
      <c r="W2608" s="1">
        <v>44617</v>
      </c>
      <c r="X2608" t="s">
        <v>5894</v>
      </c>
      <c r="Y2608">
        <v>252</v>
      </c>
      <c r="Z2608">
        <v>75</v>
      </c>
      <c r="AA2608">
        <v>289</v>
      </c>
      <c r="AB2608">
        <v>48</v>
      </c>
      <c r="AC2608">
        <v>10</v>
      </c>
      <c r="AD2608">
        <v>3024000</v>
      </c>
      <c r="AE2608" t="s">
        <v>6025</v>
      </c>
      <c r="AF2608" s="1">
        <v>46203</v>
      </c>
      <c r="AG2608" t="s">
        <v>6655</v>
      </c>
      <c r="AH2608" t="s">
        <v>6035</v>
      </c>
      <c r="AI2608" t="s">
        <v>6028</v>
      </c>
      <c r="AJ2608" t="s">
        <v>6924</v>
      </c>
      <c r="AK2608">
        <v>76000</v>
      </c>
      <c r="AL2608">
        <v>9135.2000000000007</v>
      </c>
      <c r="AM2608">
        <v>66864.800000000003</v>
      </c>
      <c r="AN2608">
        <v>63000</v>
      </c>
      <c r="AO2608">
        <v>3864.8</v>
      </c>
      <c r="AP2608">
        <v>5.7799999999999997E-2</v>
      </c>
    </row>
    <row r="2609" spans="1:42" hidden="1" x14ac:dyDescent="0.35">
      <c r="A2609" t="s">
        <v>3544</v>
      </c>
      <c r="B2609" s="1">
        <v>45548</v>
      </c>
      <c r="C2609" t="s">
        <v>1855</v>
      </c>
      <c r="D2609" t="s">
        <v>70</v>
      </c>
      <c r="E2609">
        <v>1</v>
      </c>
      <c r="F2609" t="s">
        <v>24</v>
      </c>
      <c r="G2609" t="s">
        <v>16</v>
      </c>
      <c r="H2609" t="s">
        <v>25</v>
      </c>
      <c r="I2609" t="s">
        <v>33</v>
      </c>
      <c r="J2609" t="s">
        <v>109</v>
      </c>
      <c r="K2609">
        <v>2024</v>
      </c>
      <c r="L2609" t="s">
        <v>60</v>
      </c>
      <c r="M2609" t="s">
        <v>5970</v>
      </c>
      <c r="N2609" t="s">
        <v>5949</v>
      </c>
      <c r="O2609" t="s">
        <v>5971</v>
      </c>
      <c r="P2609" t="s">
        <v>5922</v>
      </c>
      <c r="Q2609" t="s">
        <v>5972</v>
      </c>
      <c r="R2609">
        <v>9500</v>
      </c>
      <c r="S2609">
        <v>12000</v>
      </c>
      <c r="T2609">
        <v>0.20830000000000001</v>
      </c>
      <c r="U2609" t="s">
        <v>5920</v>
      </c>
      <c r="V2609">
        <v>12</v>
      </c>
      <c r="W2609" s="1">
        <v>44840</v>
      </c>
      <c r="X2609" t="s">
        <v>5894</v>
      </c>
      <c r="Y2609">
        <v>160</v>
      </c>
      <c r="Z2609">
        <v>82</v>
      </c>
      <c r="AA2609">
        <v>171</v>
      </c>
      <c r="AB2609">
        <v>27</v>
      </c>
      <c r="AC2609">
        <v>10</v>
      </c>
      <c r="AD2609">
        <v>256500</v>
      </c>
      <c r="AE2609" t="s">
        <v>6025</v>
      </c>
      <c r="AF2609" s="1">
        <v>46203</v>
      </c>
      <c r="AG2609" t="s">
        <v>6670</v>
      </c>
      <c r="AH2609" t="s">
        <v>6027</v>
      </c>
      <c r="AI2609" t="s">
        <v>6028</v>
      </c>
      <c r="AJ2609" t="s">
        <v>6925</v>
      </c>
      <c r="AK2609">
        <v>12000</v>
      </c>
      <c r="AL2609">
        <v>1537.2</v>
      </c>
      <c r="AM2609">
        <v>10462.799999999999</v>
      </c>
      <c r="AN2609">
        <v>9500</v>
      </c>
      <c r="AO2609">
        <v>962.8</v>
      </c>
      <c r="AP2609">
        <v>9.1999999999999998E-2</v>
      </c>
    </row>
    <row r="2610" spans="1:42" x14ac:dyDescent="0.35">
      <c r="A2610" t="s">
        <v>3545</v>
      </c>
      <c r="B2610" s="1">
        <v>45350</v>
      </c>
      <c r="C2610" t="s">
        <v>1151</v>
      </c>
      <c r="D2610" t="s">
        <v>42</v>
      </c>
      <c r="E2610">
        <v>2</v>
      </c>
      <c r="F2610" t="s">
        <v>48</v>
      </c>
      <c r="G2610" t="s">
        <v>31</v>
      </c>
      <c r="H2610" t="s">
        <v>32</v>
      </c>
      <c r="I2610" t="s">
        <v>33</v>
      </c>
      <c r="J2610" t="s">
        <v>19</v>
      </c>
      <c r="K2610">
        <v>2024</v>
      </c>
      <c r="L2610" t="s">
        <v>20</v>
      </c>
      <c r="M2610" t="s">
        <v>5897</v>
      </c>
      <c r="N2610" t="s">
        <v>5889</v>
      </c>
      <c r="O2610" t="s">
        <v>5898</v>
      </c>
      <c r="P2610" t="s">
        <v>5899</v>
      </c>
      <c r="Q2610" t="s">
        <v>5900</v>
      </c>
      <c r="R2610">
        <v>31000</v>
      </c>
      <c r="S2610">
        <v>38000</v>
      </c>
      <c r="T2610">
        <v>0.1842</v>
      </c>
      <c r="U2610" t="s">
        <v>5901</v>
      </c>
      <c r="V2610">
        <v>12</v>
      </c>
      <c r="W2610" s="1">
        <v>45246</v>
      </c>
      <c r="X2610" t="s">
        <v>5894</v>
      </c>
      <c r="Y2610">
        <v>278</v>
      </c>
      <c r="Z2610">
        <v>80</v>
      </c>
      <c r="AA2610">
        <v>346</v>
      </c>
      <c r="AB2610">
        <v>0</v>
      </c>
      <c r="AC2610">
        <v>10</v>
      </c>
      <c r="AD2610">
        <v>0</v>
      </c>
      <c r="AE2610" t="s">
        <v>6029</v>
      </c>
      <c r="AF2610" s="1">
        <v>46203</v>
      </c>
      <c r="AG2610" t="s">
        <v>6554</v>
      </c>
      <c r="AH2610" t="s">
        <v>6027</v>
      </c>
      <c r="AI2610" t="s">
        <v>6028</v>
      </c>
      <c r="AJ2610" t="s">
        <v>6924</v>
      </c>
      <c r="AK2610">
        <v>76000</v>
      </c>
      <c r="AL2610">
        <v>3815.2</v>
      </c>
      <c r="AM2610">
        <v>72184.800000000003</v>
      </c>
      <c r="AN2610">
        <v>62000</v>
      </c>
      <c r="AO2610">
        <v>10184.799999999999</v>
      </c>
      <c r="AP2610">
        <v>0.1411</v>
      </c>
    </row>
    <row r="2611" spans="1:42" hidden="1" x14ac:dyDescent="0.35">
      <c r="A2611" t="s">
        <v>3546</v>
      </c>
      <c r="B2611" s="1">
        <v>45455</v>
      </c>
      <c r="C2611" t="s">
        <v>1011</v>
      </c>
      <c r="D2611" t="s">
        <v>87</v>
      </c>
      <c r="E2611">
        <v>1</v>
      </c>
      <c r="F2611" t="s">
        <v>58</v>
      </c>
      <c r="G2611" t="s">
        <v>31</v>
      </c>
      <c r="H2611" t="s">
        <v>32</v>
      </c>
      <c r="I2611" t="s">
        <v>26</v>
      </c>
      <c r="J2611" t="s">
        <v>34</v>
      </c>
      <c r="K2611">
        <v>2024</v>
      </c>
      <c r="L2611" t="s">
        <v>35</v>
      </c>
      <c r="M2611" t="s">
        <v>5924</v>
      </c>
      <c r="N2611" t="s">
        <v>5913</v>
      </c>
      <c r="O2611" t="s">
        <v>5917</v>
      </c>
      <c r="P2611" t="s">
        <v>5925</v>
      </c>
      <c r="Q2611" t="s">
        <v>5926</v>
      </c>
      <c r="R2611">
        <v>46000</v>
      </c>
      <c r="S2611">
        <v>56000</v>
      </c>
      <c r="T2611">
        <v>0.17860000000000001</v>
      </c>
      <c r="U2611" t="s">
        <v>5920</v>
      </c>
      <c r="V2611">
        <v>12</v>
      </c>
      <c r="W2611" s="1">
        <v>44847</v>
      </c>
      <c r="X2611" t="s">
        <v>5894</v>
      </c>
      <c r="Y2611">
        <v>224</v>
      </c>
      <c r="Z2611">
        <v>96</v>
      </c>
      <c r="AA2611">
        <v>304</v>
      </c>
      <c r="AB2611">
        <v>54</v>
      </c>
      <c r="AC2611">
        <v>10</v>
      </c>
      <c r="AD2611">
        <v>2484000</v>
      </c>
      <c r="AE2611" t="s">
        <v>6025</v>
      </c>
      <c r="AF2611" s="1">
        <v>46203</v>
      </c>
      <c r="AG2611" t="s">
        <v>6513</v>
      </c>
      <c r="AH2611" t="s">
        <v>6027</v>
      </c>
      <c r="AI2611" t="s">
        <v>6028</v>
      </c>
      <c r="AJ2611" t="s">
        <v>6924</v>
      </c>
      <c r="AK2611">
        <v>56000</v>
      </c>
      <c r="AL2611">
        <v>7672</v>
      </c>
      <c r="AM2611">
        <v>48328</v>
      </c>
      <c r="AN2611">
        <v>46000</v>
      </c>
      <c r="AO2611">
        <v>2328</v>
      </c>
      <c r="AP2611">
        <v>4.82E-2</v>
      </c>
    </row>
    <row r="2612" spans="1:42" hidden="1" x14ac:dyDescent="0.35">
      <c r="A2612" t="s">
        <v>3547</v>
      </c>
      <c r="B2612" s="1">
        <v>45297</v>
      </c>
      <c r="C2612" t="s">
        <v>1423</v>
      </c>
      <c r="D2612" t="s">
        <v>115</v>
      </c>
      <c r="E2612">
        <v>1</v>
      </c>
      <c r="F2612" t="s">
        <v>66</v>
      </c>
      <c r="G2612" t="s">
        <v>71</v>
      </c>
      <c r="H2612" t="s">
        <v>25</v>
      </c>
      <c r="I2612" t="s">
        <v>33</v>
      </c>
      <c r="J2612" t="s">
        <v>112</v>
      </c>
      <c r="K2612">
        <v>2024</v>
      </c>
      <c r="L2612" t="s">
        <v>20</v>
      </c>
      <c r="M2612" t="s">
        <v>5988</v>
      </c>
      <c r="N2612" t="s">
        <v>5989</v>
      </c>
      <c r="O2612" t="s">
        <v>5990</v>
      </c>
      <c r="P2612" t="s">
        <v>5907</v>
      </c>
      <c r="Q2612" t="s">
        <v>5991</v>
      </c>
      <c r="R2612">
        <v>1600</v>
      </c>
      <c r="S2612">
        <v>2200</v>
      </c>
      <c r="T2612">
        <v>0.2727</v>
      </c>
      <c r="U2612" t="s">
        <v>5909</v>
      </c>
      <c r="V2612">
        <v>6</v>
      </c>
      <c r="W2612" s="1">
        <v>45040</v>
      </c>
      <c r="X2612" t="s">
        <v>5894</v>
      </c>
      <c r="Y2612">
        <v>84</v>
      </c>
      <c r="Z2612">
        <v>117</v>
      </c>
      <c r="AA2612">
        <v>174</v>
      </c>
      <c r="AB2612">
        <v>47</v>
      </c>
      <c r="AC2612">
        <v>10</v>
      </c>
      <c r="AD2612">
        <v>75200</v>
      </c>
      <c r="AE2612" t="s">
        <v>6025</v>
      </c>
      <c r="AF2612" s="1">
        <v>46203</v>
      </c>
      <c r="AG2612" t="s">
        <v>6352</v>
      </c>
      <c r="AH2612" t="s">
        <v>6027</v>
      </c>
      <c r="AI2612" t="s">
        <v>6028</v>
      </c>
      <c r="AJ2612" t="s">
        <v>6924</v>
      </c>
      <c r="AK2612">
        <v>2200</v>
      </c>
      <c r="AL2612">
        <v>328.9</v>
      </c>
      <c r="AM2612">
        <v>1871.1</v>
      </c>
      <c r="AN2612">
        <v>1600</v>
      </c>
      <c r="AO2612">
        <v>271.10000000000002</v>
      </c>
      <c r="AP2612">
        <v>0.1449</v>
      </c>
    </row>
    <row r="2613" spans="1:42" hidden="1" x14ac:dyDescent="0.35">
      <c r="A2613" t="s">
        <v>3548</v>
      </c>
      <c r="B2613" s="1">
        <v>45306</v>
      </c>
      <c r="C2613" t="s">
        <v>2422</v>
      </c>
      <c r="D2613" t="s">
        <v>216</v>
      </c>
      <c r="E2613">
        <v>3</v>
      </c>
      <c r="F2613" t="s">
        <v>128</v>
      </c>
      <c r="G2613" t="s">
        <v>71</v>
      </c>
      <c r="H2613" t="s">
        <v>32</v>
      </c>
      <c r="I2613" t="s">
        <v>18</v>
      </c>
      <c r="J2613" t="s">
        <v>112</v>
      </c>
      <c r="K2613">
        <v>2024</v>
      </c>
      <c r="L2613" t="s">
        <v>20</v>
      </c>
      <c r="M2613" t="s">
        <v>5999</v>
      </c>
      <c r="N2613" t="s">
        <v>5989</v>
      </c>
      <c r="O2613" t="s">
        <v>6000</v>
      </c>
      <c r="P2613" t="s">
        <v>6001</v>
      </c>
      <c r="Q2613" t="s">
        <v>6002</v>
      </c>
      <c r="R2613">
        <v>300</v>
      </c>
      <c r="S2613">
        <v>500</v>
      </c>
      <c r="T2613">
        <v>0.4</v>
      </c>
      <c r="U2613" t="s">
        <v>5940</v>
      </c>
      <c r="V2613">
        <v>3</v>
      </c>
      <c r="W2613" s="1">
        <v>45115</v>
      </c>
      <c r="X2613" t="s">
        <v>5894</v>
      </c>
      <c r="Y2613">
        <v>197</v>
      </c>
      <c r="Z2613">
        <v>100</v>
      </c>
      <c r="AA2613">
        <v>205</v>
      </c>
      <c r="AB2613">
        <v>66</v>
      </c>
      <c r="AC2613">
        <v>10</v>
      </c>
      <c r="AD2613">
        <v>19800</v>
      </c>
      <c r="AE2613" t="s">
        <v>6025</v>
      </c>
      <c r="AF2613" s="1">
        <v>46203</v>
      </c>
      <c r="AG2613" t="s">
        <v>6803</v>
      </c>
      <c r="AH2613" t="s">
        <v>6035</v>
      </c>
      <c r="AI2613" t="s">
        <v>6028</v>
      </c>
      <c r="AJ2613" t="s">
        <v>6924</v>
      </c>
      <c r="AK2613">
        <v>1500</v>
      </c>
      <c r="AL2613">
        <v>162.44999999999999</v>
      </c>
      <c r="AM2613">
        <v>1337.55</v>
      </c>
      <c r="AN2613">
        <v>900</v>
      </c>
      <c r="AO2613">
        <v>437.55</v>
      </c>
      <c r="AP2613">
        <v>0.3271</v>
      </c>
    </row>
    <row r="2614" spans="1:42" hidden="1" x14ac:dyDescent="0.35">
      <c r="A2614" t="s">
        <v>3549</v>
      </c>
      <c r="B2614" s="1">
        <v>45556</v>
      </c>
      <c r="C2614" t="s">
        <v>1631</v>
      </c>
      <c r="D2614" t="s">
        <v>23</v>
      </c>
      <c r="E2614">
        <v>1</v>
      </c>
      <c r="F2614" t="s">
        <v>30</v>
      </c>
      <c r="G2614" t="s">
        <v>31</v>
      </c>
      <c r="H2614" t="s">
        <v>32</v>
      </c>
      <c r="I2614" t="s">
        <v>26</v>
      </c>
      <c r="J2614" t="s">
        <v>109</v>
      </c>
      <c r="K2614">
        <v>2024</v>
      </c>
      <c r="L2614" t="s">
        <v>60</v>
      </c>
      <c r="M2614" t="s">
        <v>5921</v>
      </c>
      <c r="N2614" t="s">
        <v>5913</v>
      </c>
      <c r="O2614" t="s">
        <v>5917</v>
      </c>
      <c r="P2614" t="s">
        <v>5922</v>
      </c>
      <c r="Q2614" t="s">
        <v>5923</v>
      </c>
      <c r="R2614">
        <v>57000</v>
      </c>
      <c r="S2614">
        <v>69000</v>
      </c>
      <c r="T2614">
        <v>0.1739</v>
      </c>
      <c r="U2614" t="s">
        <v>5920</v>
      </c>
      <c r="V2614">
        <v>12</v>
      </c>
      <c r="W2614" s="1">
        <v>44862</v>
      </c>
      <c r="X2614" t="s">
        <v>5894</v>
      </c>
      <c r="Y2614">
        <v>244</v>
      </c>
      <c r="Z2614">
        <v>55</v>
      </c>
      <c r="AA2614">
        <v>276</v>
      </c>
      <c r="AB2614">
        <v>9</v>
      </c>
      <c r="AC2614">
        <v>10</v>
      </c>
      <c r="AD2614">
        <v>513000</v>
      </c>
      <c r="AE2614" t="s">
        <v>6025</v>
      </c>
      <c r="AF2614" s="1">
        <v>46203</v>
      </c>
      <c r="AG2614" t="s">
        <v>6605</v>
      </c>
      <c r="AH2614" t="s">
        <v>6027</v>
      </c>
      <c r="AI2614" t="s">
        <v>6028</v>
      </c>
      <c r="AJ2614" t="s">
        <v>6925</v>
      </c>
      <c r="AK2614">
        <v>69000</v>
      </c>
      <c r="AL2614">
        <v>9246</v>
      </c>
      <c r="AM2614">
        <v>59754</v>
      </c>
      <c r="AN2614">
        <v>57000</v>
      </c>
      <c r="AO2614">
        <v>2754</v>
      </c>
      <c r="AP2614">
        <v>4.6100000000000002E-2</v>
      </c>
    </row>
    <row r="2615" spans="1:42" hidden="1" x14ac:dyDescent="0.35">
      <c r="A2615" t="s">
        <v>3550</v>
      </c>
      <c r="B2615" s="1">
        <v>45610</v>
      </c>
      <c r="C2615" t="s">
        <v>1425</v>
      </c>
      <c r="D2615" t="s">
        <v>439</v>
      </c>
      <c r="E2615">
        <v>4</v>
      </c>
      <c r="F2615" t="s">
        <v>128</v>
      </c>
      <c r="G2615" t="s">
        <v>71</v>
      </c>
      <c r="H2615" t="s">
        <v>17</v>
      </c>
      <c r="I2615" t="s">
        <v>18</v>
      </c>
      <c r="J2615" t="s">
        <v>50</v>
      </c>
      <c r="K2615">
        <v>2024</v>
      </c>
      <c r="L2615" t="s">
        <v>51</v>
      </c>
      <c r="M2615" t="s">
        <v>5953</v>
      </c>
      <c r="N2615" t="s">
        <v>5949</v>
      </c>
      <c r="O2615" t="s">
        <v>5954</v>
      </c>
      <c r="P2615" t="s">
        <v>5951</v>
      </c>
      <c r="Q2615" t="s">
        <v>5955</v>
      </c>
      <c r="R2615">
        <v>1400</v>
      </c>
      <c r="S2615">
        <v>1900</v>
      </c>
      <c r="T2615">
        <v>0.26319999999999999</v>
      </c>
      <c r="U2615" t="s">
        <v>5940</v>
      </c>
      <c r="V2615">
        <v>12</v>
      </c>
      <c r="W2615" s="1">
        <v>44681</v>
      </c>
      <c r="X2615" t="s">
        <v>5894</v>
      </c>
      <c r="Y2615">
        <v>129</v>
      </c>
      <c r="Z2615">
        <v>73</v>
      </c>
      <c r="AA2615">
        <v>194</v>
      </c>
      <c r="AB2615">
        <v>7</v>
      </c>
      <c r="AC2615">
        <v>10</v>
      </c>
      <c r="AD2615">
        <v>9800</v>
      </c>
      <c r="AE2615" t="s">
        <v>6025</v>
      </c>
      <c r="AF2615" s="1">
        <v>46203</v>
      </c>
      <c r="AG2615" t="s">
        <v>6178</v>
      </c>
      <c r="AH2615" t="s">
        <v>6027</v>
      </c>
      <c r="AI2615" t="s">
        <v>6028</v>
      </c>
      <c r="AJ2615" t="s">
        <v>6925</v>
      </c>
      <c r="AK2615">
        <v>7600</v>
      </c>
      <c r="AL2615">
        <v>851.96</v>
      </c>
      <c r="AM2615">
        <v>6748.04</v>
      </c>
      <c r="AN2615">
        <v>5600</v>
      </c>
      <c r="AO2615">
        <v>1148.04</v>
      </c>
      <c r="AP2615">
        <v>0.1701</v>
      </c>
    </row>
    <row r="2616" spans="1:42" hidden="1" x14ac:dyDescent="0.35">
      <c r="A2616" t="s">
        <v>3551</v>
      </c>
      <c r="B2616" s="1">
        <v>45521</v>
      </c>
      <c r="C2616" t="s">
        <v>1846</v>
      </c>
      <c r="D2616" t="s">
        <v>188</v>
      </c>
      <c r="E2616">
        <v>1</v>
      </c>
      <c r="F2616" t="s">
        <v>30</v>
      </c>
      <c r="G2616" t="s">
        <v>31</v>
      </c>
      <c r="H2616" t="s">
        <v>17</v>
      </c>
      <c r="I2616" t="s">
        <v>33</v>
      </c>
      <c r="J2616" t="s">
        <v>59</v>
      </c>
      <c r="K2616">
        <v>2024</v>
      </c>
      <c r="L2616" t="s">
        <v>60</v>
      </c>
      <c r="M2616" t="s">
        <v>5936</v>
      </c>
      <c r="N2616" t="s">
        <v>5931</v>
      </c>
      <c r="O2616" t="s">
        <v>5937</v>
      </c>
      <c r="P2616" t="s">
        <v>5938</v>
      </c>
      <c r="Q2616" t="s">
        <v>5939</v>
      </c>
      <c r="R2616">
        <v>3400</v>
      </c>
      <c r="S2616">
        <v>4500</v>
      </c>
      <c r="T2616">
        <v>0.24440000000000001</v>
      </c>
      <c r="U2616" t="s">
        <v>5940</v>
      </c>
      <c r="V2616">
        <v>6</v>
      </c>
      <c r="W2616" s="1">
        <v>45061</v>
      </c>
      <c r="X2616" t="s">
        <v>5894</v>
      </c>
      <c r="Y2616">
        <v>200</v>
      </c>
      <c r="Z2616">
        <v>91</v>
      </c>
      <c r="AA2616">
        <v>223</v>
      </c>
      <c r="AB2616">
        <v>18</v>
      </c>
      <c r="AC2616">
        <v>10</v>
      </c>
      <c r="AD2616">
        <v>61200</v>
      </c>
      <c r="AE2616" t="s">
        <v>6025</v>
      </c>
      <c r="AF2616" s="1">
        <v>46203</v>
      </c>
      <c r="AG2616" t="s">
        <v>6668</v>
      </c>
      <c r="AH2616" t="s">
        <v>6035</v>
      </c>
      <c r="AI2616" t="s">
        <v>6028</v>
      </c>
      <c r="AJ2616" t="s">
        <v>6925</v>
      </c>
      <c r="AK2616">
        <v>4500</v>
      </c>
      <c r="AL2616">
        <v>550.79999999999995</v>
      </c>
      <c r="AM2616">
        <v>3949.2</v>
      </c>
      <c r="AN2616">
        <v>3400</v>
      </c>
      <c r="AO2616">
        <v>549.20000000000005</v>
      </c>
      <c r="AP2616">
        <v>0.1391</v>
      </c>
    </row>
    <row r="2617" spans="1:42" hidden="1" x14ac:dyDescent="0.35">
      <c r="A2617" t="s">
        <v>3552</v>
      </c>
      <c r="B2617" s="1">
        <v>45540</v>
      </c>
      <c r="C2617" t="s">
        <v>272</v>
      </c>
      <c r="D2617" t="s">
        <v>200</v>
      </c>
      <c r="E2617">
        <v>4</v>
      </c>
      <c r="F2617" t="s">
        <v>58</v>
      </c>
      <c r="G2617" t="s">
        <v>31</v>
      </c>
      <c r="H2617" t="s">
        <v>25</v>
      </c>
      <c r="I2617" t="s">
        <v>43</v>
      </c>
      <c r="J2617" t="s">
        <v>109</v>
      </c>
      <c r="K2617">
        <v>2024</v>
      </c>
      <c r="L2617" t="s">
        <v>60</v>
      </c>
      <c r="M2617" t="s">
        <v>5960</v>
      </c>
      <c r="N2617" t="s">
        <v>5949</v>
      </c>
      <c r="O2617" t="s">
        <v>5961</v>
      </c>
      <c r="P2617" t="s">
        <v>5951</v>
      </c>
      <c r="Q2617" t="s">
        <v>5962</v>
      </c>
      <c r="R2617">
        <v>2100</v>
      </c>
      <c r="S2617">
        <v>2800</v>
      </c>
      <c r="T2617">
        <v>0.25</v>
      </c>
      <c r="U2617" t="s">
        <v>5940</v>
      </c>
      <c r="V2617">
        <v>12</v>
      </c>
      <c r="W2617" s="1">
        <v>45378</v>
      </c>
      <c r="X2617" t="s">
        <v>5894</v>
      </c>
      <c r="Y2617">
        <v>198</v>
      </c>
      <c r="Z2617">
        <v>79</v>
      </c>
      <c r="AA2617">
        <v>243</v>
      </c>
      <c r="AB2617">
        <v>87</v>
      </c>
      <c r="AC2617">
        <v>10</v>
      </c>
      <c r="AD2617">
        <v>182700</v>
      </c>
      <c r="AE2617" t="s">
        <v>6025</v>
      </c>
      <c r="AF2617" s="1">
        <v>46203</v>
      </c>
      <c r="AG2617" t="s">
        <v>6168</v>
      </c>
      <c r="AH2617" t="s">
        <v>6035</v>
      </c>
      <c r="AI2617" t="s">
        <v>6028</v>
      </c>
      <c r="AJ2617" t="s">
        <v>6925</v>
      </c>
      <c r="AK2617">
        <v>11200</v>
      </c>
      <c r="AL2617">
        <v>956.48</v>
      </c>
      <c r="AM2617">
        <v>10243.52</v>
      </c>
      <c r="AN2617">
        <v>8400</v>
      </c>
      <c r="AO2617">
        <v>1843.52</v>
      </c>
      <c r="AP2617">
        <v>0.18</v>
      </c>
    </row>
    <row r="2618" spans="1:42" hidden="1" x14ac:dyDescent="0.35">
      <c r="A2618" t="s">
        <v>3553</v>
      </c>
      <c r="B2618" s="1">
        <v>45422</v>
      </c>
      <c r="C2618" t="s">
        <v>1425</v>
      </c>
      <c r="D2618" t="s">
        <v>118</v>
      </c>
      <c r="E2618">
        <v>1</v>
      </c>
      <c r="F2618" t="s">
        <v>128</v>
      </c>
      <c r="G2618" t="s">
        <v>16</v>
      </c>
      <c r="H2618" t="s">
        <v>25</v>
      </c>
      <c r="I2618" t="s">
        <v>33</v>
      </c>
      <c r="J2618" t="s">
        <v>75</v>
      </c>
      <c r="K2618">
        <v>2024</v>
      </c>
      <c r="L2618" t="s">
        <v>35</v>
      </c>
      <c r="M2618" t="s">
        <v>5902</v>
      </c>
      <c r="N2618" t="s">
        <v>5889</v>
      </c>
      <c r="O2618" t="s">
        <v>5898</v>
      </c>
      <c r="P2618" t="s">
        <v>5899</v>
      </c>
      <c r="Q2618" t="s">
        <v>5903</v>
      </c>
      <c r="R2618">
        <v>74000</v>
      </c>
      <c r="S2618">
        <v>88000</v>
      </c>
      <c r="T2618">
        <v>0.15909999999999999</v>
      </c>
      <c r="U2618" t="s">
        <v>5901</v>
      </c>
      <c r="V2618">
        <v>12</v>
      </c>
      <c r="W2618" s="1">
        <v>45459</v>
      </c>
      <c r="X2618" t="s">
        <v>5894</v>
      </c>
      <c r="Y2618">
        <v>214</v>
      </c>
      <c r="Z2618">
        <v>97</v>
      </c>
      <c r="AA2618">
        <v>218</v>
      </c>
      <c r="AB2618">
        <v>43</v>
      </c>
      <c r="AC2618">
        <v>10</v>
      </c>
      <c r="AD2618">
        <v>3182000</v>
      </c>
      <c r="AE2618" t="s">
        <v>6025</v>
      </c>
      <c r="AF2618" s="1">
        <v>46203</v>
      </c>
      <c r="AG2618" t="s">
        <v>6178</v>
      </c>
      <c r="AH2618" t="s">
        <v>6027</v>
      </c>
      <c r="AI2618" t="s">
        <v>6028</v>
      </c>
      <c r="AJ2618" t="s">
        <v>6924</v>
      </c>
      <c r="AK2618">
        <v>88000</v>
      </c>
      <c r="AL2618">
        <v>7805.6</v>
      </c>
      <c r="AM2618">
        <v>80194.399999999994</v>
      </c>
      <c r="AN2618">
        <v>74000</v>
      </c>
      <c r="AO2618">
        <v>6194.4</v>
      </c>
      <c r="AP2618">
        <v>7.7200000000000005E-2</v>
      </c>
    </row>
    <row r="2619" spans="1:42" hidden="1" x14ac:dyDescent="0.35">
      <c r="A2619" t="s">
        <v>3554</v>
      </c>
      <c r="B2619" s="1">
        <v>45472</v>
      </c>
      <c r="C2619" t="s">
        <v>210</v>
      </c>
      <c r="D2619" t="s">
        <v>95</v>
      </c>
      <c r="E2619">
        <v>1</v>
      </c>
      <c r="F2619" t="s">
        <v>15</v>
      </c>
      <c r="G2619" t="s">
        <v>16</v>
      </c>
      <c r="H2619" t="s">
        <v>17</v>
      </c>
      <c r="I2619" t="s">
        <v>43</v>
      </c>
      <c r="J2619" t="s">
        <v>34</v>
      </c>
      <c r="K2619">
        <v>2024</v>
      </c>
      <c r="L2619" t="s">
        <v>35</v>
      </c>
      <c r="M2619" t="s">
        <v>5948</v>
      </c>
      <c r="N2619" t="s">
        <v>5949</v>
      </c>
      <c r="O2619" t="s">
        <v>5950</v>
      </c>
      <c r="P2619" t="s">
        <v>5951</v>
      </c>
      <c r="Q2619" t="s">
        <v>5952</v>
      </c>
      <c r="R2619">
        <v>2900</v>
      </c>
      <c r="S2619">
        <v>3800</v>
      </c>
      <c r="T2619">
        <v>0.23680000000000001</v>
      </c>
      <c r="U2619" t="s">
        <v>5940</v>
      </c>
      <c r="V2619">
        <v>12</v>
      </c>
      <c r="W2619" s="1">
        <v>45359</v>
      </c>
      <c r="X2619" t="s">
        <v>5894</v>
      </c>
      <c r="Y2619">
        <v>220</v>
      </c>
      <c r="Z2619">
        <v>49</v>
      </c>
      <c r="AA2619">
        <v>227</v>
      </c>
      <c r="AB2619">
        <v>23</v>
      </c>
      <c r="AC2619">
        <v>10</v>
      </c>
      <c r="AD2619">
        <v>66700</v>
      </c>
      <c r="AE2619" t="s">
        <v>6025</v>
      </c>
      <c r="AF2619" s="1">
        <v>46203</v>
      </c>
      <c r="AG2619" t="s">
        <v>6126</v>
      </c>
      <c r="AH2619" t="s">
        <v>6035</v>
      </c>
      <c r="AI2619" t="s">
        <v>6028</v>
      </c>
      <c r="AJ2619" t="s">
        <v>6924</v>
      </c>
      <c r="AK2619">
        <v>3800</v>
      </c>
      <c r="AL2619">
        <v>249.66</v>
      </c>
      <c r="AM2619">
        <v>3550.34</v>
      </c>
      <c r="AN2619">
        <v>2900</v>
      </c>
      <c r="AO2619">
        <v>650.34</v>
      </c>
      <c r="AP2619">
        <v>0.1832</v>
      </c>
    </row>
    <row r="2620" spans="1:42" x14ac:dyDescent="0.35">
      <c r="A2620" t="s">
        <v>3555</v>
      </c>
      <c r="B2620" s="1">
        <v>45457</v>
      </c>
      <c r="C2620" t="s">
        <v>433</v>
      </c>
      <c r="D2620" t="s">
        <v>42</v>
      </c>
      <c r="E2620">
        <v>4</v>
      </c>
      <c r="F2620" t="s">
        <v>24</v>
      </c>
      <c r="G2620" t="s">
        <v>67</v>
      </c>
      <c r="H2620" t="s">
        <v>32</v>
      </c>
      <c r="I2620" t="s">
        <v>33</v>
      </c>
      <c r="J2620" t="s">
        <v>34</v>
      </c>
      <c r="K2620">
        <v>2024</v>
      </c>
      <c r="L2620" t="s">
        <v>35</v>
      </c>
      <c r="M2620" t="s">
        <v>5897</v>
      </c>
      <c r="N2620" t="s">
        <v>5889</v>
      </c>
      <c r="O2620" t="s">
        <v>5898</v>
      </c>
      <c r="P2620" t="s">
        <v>5899</v>
      </c>
      <c r="Q2620" t="s">
        <v>5900</v>
      </c>
      <c r="R2620">
        <v>31000</v>
      </c>
      <c r="S2620">
        <v>38000</v>
      </c>
      <c r="T2620">
        <v>0.1842</v>
      </c>
      <c r="U2620" t="s">
        <v>5901</v>
      </c>
      <c r="V2620">
        <v>12</v>
      </c>
      <c r="W2620" s="1">
        <v>45246</v>
      </c>
      <c r="X2620" t="s">
        <v>5894</v>
      </c>
      <c r="Y2620">
        <v>278</v>
      </c>
      <c r="Z2620">
        <v>80</v>
      </c>
      <c r="AA2620">
        <v>346</v>
      </c>
      <c r="AB2620">
        <v>0</v>
      </c>
      <c r="AC2620">
        <v>10</v>
      </c>
      <c r="AD2620">
        <v>0</v>
      </c>
      <c r="AE2620" t="s">
        <v>6029</v>
      </c>
      <c r="AF2620" s="1">
        <v>46203</v>
      </c>
      <c r="AG2620" t="s">
        <v>6271</v>
      </c>
      <c r="AH2620" t="s">
        <v>6035</v>
      </c>
      <c r="AI2620" t="s">
        <v>6028</v>
      </c>
      <c r="AJ2620" t="s">
        <v>6924</v>
      </c>
      <c r="AK2620">
        <v>152000</v>
      </c>
      <c r="AL2620">
        <v>17860</v>
      </c>
      <c r="AM2620">
        <v>134140</v>
      </c>
      <c r="AN2620">
        <v>124000</v>
      </c>
      <c r="AO2620">
        <v>10140</v>
      </c>
      <c r="AP2620">
        <v>7.5600000000000001E-2</v>
      </c>
    </row>
    <row r="2621" spans="1:42" hidden="1" x14ac:dyDescent="0.35">
      <c r="A2621" t="s">
        <v>3556</v>
      </c>
      <c r="B2621" s="1">
        <v>45356</v>
      </c>
      <c r="C2621" t="s">
        <v>835</v>
      </c>
      <c r="D2621" t="s">
        <v>123</v>
      </c>
      <c r="E2621">
        <v>1</v>
      </c>
      <c r="F2621" t="s">
        <v>24</v>
      </c>
      <c r="G2621" t="s">
        <v>16</v>
      </c>
      <c r="H2621" t="s">
        <v>32</v>
      </c>
      <c r="I2621" t="s">
        <v>43</v>
      </c>
      <c r="J2621" t="s">
        <v>39</v>
      </c>
      <c r="K2621">
        <v>2024</v>
      </c>
      <c r="L2621" t="s">
        <v>20</v>
      </c>
      <c r="M2621" t="s">
        <v>5927</v>
      </c>
      <c r="N2621" t="s">
        <v>5913</v>
      </c>
      <c r="O2621" t="s">
        <v>5917</v>
      </c>
      <c r="P2621" t="s">
        <v>5928</v>
      </c>
      <c r="Q2621" t="s">
        <v>5929</v>
      </c>
      <c r="R2621">
        <v>44000</v>
      </c>
      <c r="S2621">
        <v>53000</v>
      </c>
      <c r="T2621">
        <v>0.16980000000000001</v>
      </c>
      <c r="U2621" t="s">
        <v>5920</v>
      </c>
      <c r="V2621">
        <v>12</v>
      </c>
      <c r="W2621" s="1">
        <v>45435</v>
      </c>
      <c r="X2621" t="s">
        <v>5894</v>
      </c>
      <c r="Y2621">
        <v>246</v>
      </c>
      <c r="Z2621">
        <v>92</v>
      </c>
      <c r="AA2621">
        <v>223</v>
      </c>
      <c r="AB2621">
        <v>48</v>
      </c>
      <c r="AC2621">
        <v>10</v>
      </c>
      <c r="AD2621">
        <v>2112000</v>
      </c>
      <c r="AE2621" t="s">
        <v>6025</v>
      </c>
      <c r="AF2621" s="1">
        <v>46203</v>
      </c>
      <c r="AG2621" t="s">
        <v>6460</v>
      </c>
      <c r="AH2621" t="s">
        <v>6027</v>
      </c>
      <c r="AI2621" t="s">
        <v>6028</v>
      </c>
      <c r="AJ2621" t="s">
        <v>6924</v>
      </c>
      <c r="AK2621">
        <v>53000</v>
      </c>
      <c r="AL2621">
        <v>7202.7</v>
      </c>
      <c r="AM2621">
        <v>45797.3</v>
      </c>
      <c r="AN2621">
        <v>44000</v>
      </c>
      <c r="AO2621">
        <v>1797.3</v>
      </c>
      <c r="AP2621">
        <v>3.9199999999999999E-2</v>
      </c>
    </row>
    <row r="2622" spans="1:42" hidden="1" x14ac:dyDescent="0.35">
      <c r="A2622" t="s">
        <v>3557</v>
      </c>
      <c r="B2622" s="1">
        <v>45647</v>
      </c>
      <c r="C2622" t="s">
        <v>3558</v>
      </c>
      <c r="D2622" t="s">
        <v>123</v>
      </c>
      <c r="E2622">
        <v>1</v>
      </c>
      <c r="F2622" t="s">
        <v>58</v>
      </c>
      <c r="G2622" t="s">
        <v>16</v>
      </c>
      <c r="H2622" t="s">
        <v>17</v>
      </c>
      <c r="I2622" t="s">
        <v>33</v>
      </c>
      <c r="J2622" t="s">
        <v>155</v>
      </c>
      <c r="K2622">
        <v>2024</v>
      </c>
      <c r="L2622" t="s">
        <v>51</v>
      </c>
      <c r="M2622" t="s">
        <v>5927</v>
      </c>
      <c r="N2622" t="s">
        <v>5913</v>
      </c>
      <c r="O2622" t="s">
        <v>5917</v>
      </c>
      <c r="P2622" t="s">
        <v>5928</v>
      </c>
      <c r="Q2622" t="s">
        <v>5929</v>
      </c>
      <c r="R2622">
        <v>44000</v>
      </c>
      <c r="S2622">
        <v>53000</v>
      </c>
      <c r="T2622">
        <v>0.16980000000000001</v>
      </c>
      <c r="U2622" t="s">
        <v>5920</v>
      </c>
      <c r="V2622">
        <v>12</v>
      </c>
      <c r="W2622" s="1">
        <v>45435</v>
      </c>
      <c r="X2622" t="s">
        <v>5894</v>
      </c>
      <c r="Y2622">
        <v>246</v>
      </c>
      <c r="Z2622">
        <v>92</v>
      </c>
      <c r="AA2622">
        <v>223</v>
      </c>
      <c r="AB2622">
        <v>48</v>
      </c>
      <c r="AC2622">
        <v>10</v>
      </c>
      <c r="AD2622">
        <v>2112000</v>
      </c>
      <c r="AE2622" t="s">
        <v>6025</v>
      </c>
      <c r="AF2622" s="1">
        <v>46203</v>
      </c>
      <c r="AG2622" t="s">
        <v>6883</v>
      </c>
      <c r="AH2622" t="s">
        <v>6027</v>
      </c>
      <c r="AI2622" t="s">
        <v>6028</v>
      </c>
      <c r="AJ2622" t="s">
        <v>6925</v>
      </c>
      <c r="AK2622">
        <v>53000</v>
      </c>
      <c r="AL2622">
        <v>3142.9</v>
      </c>
      <c r="AM2622">
        <v>49857.1</v>
      </c>
      <c r="AN2622">
        <v>44000</v>
      </c>
      <c r="AO2622">
        <v>5857.1</v>
      </c>
      <c r="AP2622">
        <v>0.11749999999999999</v>
      </c>
    </row>
    <row r="2623" spans="1:42" hidden="1" x14ac:dyDescent="0.35">
      <c r="A2623" t="s">
        <v>3559</v>
      </c>
      <c r="B2623" s="1">
        <v>45322</v>
      </c>
      <c r="C2623" t="s">
        <v>1663</v>
      </c>
      <c r="D2623" t="s">
        <v>183</v>
      </c>
      <c r="E2623">
        <v>1</v>
      </c>
      <c r="F2623" t="s">
        <v>128</v>
      </c>
      <c r="G2623" t="s">
        <v>71</v>
      </c>
      <c r="H2623" t="s">
        <v>25</v>
      </c>
      <c r="I2623" t="s">
        <v>43</v>
      </c>
      <c r="J2623" t="s">
        <v>112</v>
      </c>
      <c r="K2623">
        <v>2024</v>
      </c>
      <c r="L2623" t="s">
        <v>20</v>
      </c>
      <c r="M2623" t="s">
        <v>6010</v>
      </c>
      <c r="N2623" t="s">
        <v>5949</v>
      </c>
      <c r="O2623" t="s">
        <v>6011</v>
      </c>
      <c r="P2623" t="s">
        <v>6012</v>
      </c>
      <c r="Q2623" t="s">
        <v>6013</v>
      </c>
      <c r="R2623">
        <v>2700</v>
      </c>
      <c r="S2623">
        <v>3500</v>
      </c>
      <c r="T2623">
        <v>0.2286</v>
      </c>
      <c r="U2623" t="s">
        <v>5920</v>
      </c>
      <c r="V2623">
        <v>12</v>
      </c>
      <c r="W2623" s="1">
        <v>45369</v>
      </c>
      <c r="X2623" t="s">
        <v>5894</v>
      </c>
      <c r="Y2623">
        <v>71</v>
      </c>
      <c r="Z2623">
        <v>95</v>
      </c>
      <c r="AA2623">
        <v>147</v>
      </c>
      <c r="AB2623">
        <v>51</v>
      </c>
      <c r="AC2623">
        <v>10</v>
      </c>
      <c r="AD2623">
        <v>137700</v>
      </c>
      <c r="AE2623" t="s">
        <v>6025</v>
      </c>
      <c r="AF2623" s="1">
        <v>46203</v>
      </c>
      <c r="AG2623" t="s">
        <v>6616</v>
      </c>
      <c r="AH2623" t="s">
        <v>6035</v>
      </c>
      <c r="AI2623" t="s">
        <v>6028</v>
      </c>
      <c r="AJ2623" t="s">
        <v>6924</v>
      </c>
      <c r="AK2623">
        <v>3500</v>
      </c>
      <c r="AL2623">
        <v>486.5</v>
      </c>
      <c r="AM2623">
        <v>3013.5</v>
      </c>
      <c r="AN2623">
        <v>2700</v>
      </c>
      <c r="AO2623">
        <v>313.5</v>
      </c>
      <c r="AP2623">
        <v>0.104</v>
      </c>
    </row>
    <row r="2624" spans="1:42" hidden="1" x14ac:dyDescent="0.35">
      <c r="A2624" t="s">
        <v>3560</v>
      </c>
      <c r="B2624" s="1">
        <v>45302</v>
      </c>
      <c r="C2624" t="s">
        <v>1504</v>
      </c>
      <c r="D2624" t="s">
        <v>23</v>
      </c>
      <c r="E2624">
        <v>2</v>
      </c>
      <c r="F2624" t="s">
        <v>48</v>
      </c>
      <c r="G2624" t="s">
        <v>16</v>
      </c>
      <c r="H2624" t="s">
        <v>17</v>
      </c>
      <c r="I2624" t="s">
        <v>43</v>
      </c>
      <c r="J2624" t="s">
        <v>112</v>
      </c>
      <c r="K2624">
        <v>2024</v>
      </c>
      <c r="L2624" t="s">
        <v>20</v>
      </c>
      <c r="M2624" t="s">
        <v>5921</v>
      </c>
      <c r="N2624" t="s">
        <v>5913</v>
      </c>
      <c r="O2624" t="s">
        <v>5917</v>
      </c>
      <c r="P2624" t="s">
        <v>5922</v>
      </c>
      <c r="Q2624" t="s">
        <v>5923</v>
      </c>
      <c r="R2624">
        <v>57000</v>
      </c>
      <c r="S2624">
        <v>69000</v>
      </c>
      <c r="T2624">
        <v>0.1739</v>
      </c>
      <c r="U2624" t="s">
        <v>5920</v>
      </c>
      <c r="V2624">
        <v>12</v>
      </c>
      <c r="W2624" s="1">
        <v>44862</v>
      </c>
      <c r="X2624" t="s">
        <v>5894</v>
      </c>
      <c r="Y2624">
        <v>244</v>
      </c>
      <c r="Z2624">
        <v>55</v>
      </c>
      <c r="AA2624">
        <v>276</v>
      </c>
      <c r="AB2624">
        <v>9</v>
      </c>
      <c r="AC2624">
        <v>10</v>
      </c>
      <c r="AD2624">
        <v>513000</v>
      </c>
      <c r="AE2624" t="s">
        <v>6025</v>
      </c>
      <c r="AF2624" s="1">
        <v>46203</v>
      </c>
      <c r="AG2624" t="s">
        <v>6467</v>
      </c>
      <c r="AH2624" t="s">
        <v>6027</v>
      </c>
      <c r="AI2624" t="s">
        <v>6028</v>
      </c>
      <c r="AJ2624" t="s">
        <v>6924</v>
      </c>
      <c r="AK2624">
        <v>138000</v>
      </c>
      <c r="AL2624">
        <v>5809.8</v>
      </c>
      <c r="AM2624">
        <v>132190.20000000001</v>
      </c>
      <c r="AN2624">
        <v>114000</v>
      </c>
      <c r="AO2624">
        <v>18190.2</v>
      </c>
      <c r="AP2624">
        <v>0.1376</v>
      </c>
    </row>
    <row r="2625" spans="1:42" hidden="1" x14ac:dyDescent="0.35">
      <c r="A2625" t="s">
        <v>3561</v>
      </c>
      <c r="B2625" s="1">
        <v>45504</v>
      </c>
      <c r="C2625" t="s">
        <v>981</v>
      </c>
      <c r="D2625" t="s">
        <v>78</v>
      </c>
      <c r="E2625">
        <v>1</v>
      </c>
      <c r="F2625" t="s">
        <v>30</v>
      </c>
      <c r="G2625" t="s">
        <v>79</v>
      </c>
      <c r="H2625" t="s">
        <v>32</v>
      </c>
      <c r="I2625" t="s">
        <v>33</v>
      </c>
      <c r="J2625" t="s">
        <v>97</v>
      </c>
      <c r="K2625">
        <v>2024</v>
      </c>
      <c r="L2625" t="s">
        <v>60</v>
      </c>
      <c r="M2625" t="s">
        <v>5992</v>
      </c>
      <c r="N2625" t="s">
        <v>5989</v>
      </c>
      <c r="O2625" t="s">
        <v>5993</v>
      </c>
      <c r="P2625" t="s">
        <v>5899</v>
      </c>
      <c r="Q2625" t="s">
        <v>5994</v>
      </c>
      <c r="R2625">
        <v>850</v>
      </c>
      <c r="S2625">
        <v>1200</v>
      </c>
      <c r="T2625">
        <v>0.29170000000000001</v>
      </c>
      <c r="U2625" t="s">
        <v>5901</v>
      </c>
      <c r="V2625">
        <v>6</v>
      </c>
      <c r="W2625" s="1">
        <v>45066</v>
      </c>
      <c r="X2625" t="s">
        <v>5894</v>
      </c>
      <c r="Y2625">
        <v>275</v>
      </c>
      <c r="Z2625">
        <v>92</v>
      </c>
      <c r="AA2625">
        <v>285</v>
      </c>
      <c r="AB2625">
        <v>78</v>
      </c>
      <c r="AC2625">
        <v>10</v>
      </c>
      <c r="AD2625">
        <v>66300</v>
      </c>
      <c r="AE2625" t="s">
        <v>6025</v>
      </c>
      <c r="AF2625" s="1">
        <v>46203</v>
      </c>
      <c r="AG2625" t="s">
        <v>6503</v>
      </c>
      <c r="AH2625" t="s">
        <v>6035</v>
      </c>
      <c r="AI2625" t="s">
        <v>6028</v>
      </c>
      <c r="AJ2625" t="s">
        <v>6925</v>
      </c>
      <c r="AK2625">
        <v>1200</v>
      </c>
      <c r="AL2625">
        <v>161.04</v>
      </c>
      <c r="AM2625">
        <v>1038.96</v>
      </c>
      <c r="AN2625">
        <v>850</v>
      </c>
      <c r="AO2625">
        <v>188.96</v>
      </c>
      <c r="AP2625">
        <v>0.18190000000000001</v>
      </c>
    </row>
    <row r="2626" spans="1:42" hidden="1" x14ac:dyDescent="0.35">
      <c r="A2626" t="s">
        <v>3562</v>
      </c>
      <c r="B2626" s="1">
        <v>45292</v>
      </c>
      <c r="C2626" t="s">
        <v>800</v>
      </c>
      <c r="D2626" t="s">
        <v>78</v>
      </c>
      <c r="E2626">
        <v>2</v>
      </c>
      <c r="F2626" t="s">
        <v>24</v>
      </c>
      <c r="G2626" t="s">
        <v>31</v>
      </c>
      <c r="H2626" t="s">
        <v>32</v>
      </c>
      <c r="I2626" t="s">
        <v>43</v>
      </c>
      <c r="J2626" t="s">
        <v>112</v>
      </c>
      <c r="K2626">
        <v>2024</v>
      </c>
      <c r="L2626" t="s">
        <v>20</v>
      </c>
      <c r="M2626" t="s">
        <v>5992</v>
      </c>
      <c r="N2626" t="s">
        <v>5989</v>
      </c>
      <c r="O2626" t="s">
        <v>5993</v>
      </c>
      <c r="P2626" t="s">
        <v>5899</v>
      </c>
      <c r="Q2626" t="s">
        <v>5994</v>
      </c>
      <c r="R2626">
        <v>850</v>
      </c>
      <c r="S2626">
        <v>1200</v>
      </c>
      <c r="T2626">
        <v>0.29170000000000001</v>
      </c>
      <c r="U2626" t="s">
        <v>5901</v>
      </c>
      <c r="V2626">
        <v>6</v>
      </c>
      <c r="W2626" s="1">
        <v>45066</v>
      </c>
      <c r="X2626" t="s">
        <v>5894</v>
      </c>
      <c r="Y2626">
        <v>275</v>
      </c>
      <c r="Z2626">
        <v>92</v>
      </c>
      <c r="AA2626">
        <v>285</v>
      </c>
      <c r="AB2626">
        <v>78</v>
      </c>
      <c r="AC2626">
        <v>10</v>
      </c>
      <c r="AD2626">
        <v>66300</v>
      </c>
      <c r="AE2626" t="s">
        <v>6025</v>
      </c>
      <c r="AF2626" s="1">
        <v>46203</v>
      </c>
      <c r="AG2626" t="s">
        <v>6446</v>
      </c>
      <c r="AH2626" t="s">
        <v>6035</v>
      </c>
      <c r="AI2626" t="s">
        <v>6028</v>
      </c>
      <c r="AJ2626" t="s">
        <v>6924</v>
      </c>
      <c r="AK2626">
        <v>2400</v>
      </c>
      <c r="AL2626">
        <v>195.6</v>
      </c>
      <c r="AM2626">
        <v>2204.4</v>
      </c>
      <c r="AN2626">
        <v>1700</v>
      </c>
      <c r="AO2626">
        <v>504.4</v>
      </c>
      <c r="AP2626">
        <v>0.2288</v>
      </c>
    </row>
    <row r="2627" spans="1:42" hidden="1" x14ac:dyDescent="0.35">
      <c r="A2627" t="s">
        <v>3563</v>
      </c>
      <c r="B2627" s="1">
        <v>45456</v>
      </c>
      <c r="C2627" t="s">
        <v>562</v>
      </c>
      <c r="D2627" t="s">
        <v>29</v>
      </c>
      <c r="E2627">
        <v>2</v>
      </c>
      <c r="F2627" t="s">
        <v>48</v>
      </c>
      <c r="G2627" t="s">
        <v>71</v>
      </c>
      <c r="H2627" t="s">
        <v>17</v>
      </c>
      <c r="I2627" t="s">
        <v>18</v>
      </c>
      <c r="J2627" t="s">
        <v>34</v>
      </c>
      <c r="K2627">
        <v>2024</v>
      </c>
      <c r="L2627" t="s">
        <v>35</v>
      </c>
      <c r="M2627" t="s">
        <v>5985</v>
      </c>
      <c r="N2627" t="s">
        <v>5974</v>
      </c>
      <c r="O2627" t="s">
        <v>5986</v>
      </c>
      <c r="P2627" t="s">
        <v>5979</v>
      </c>
      <c r="Q2627" t="s">
        <v>5987</v>
      </c>
      <c r="R2627">
        <v>500</v>
      </c>
      <c r="S2627">
        <v>750</v>
      </c>
      <c r="T2627">
        <v>0.33329999999999999</v>
      </c>
      <c r="U2627" t="s">
        <v>5920</v>
      </c>
      <c r="V2627">
        <v>24</v>
      </c>
      <c r="W2627" s="1">
        <v>45007</v>
      </c>
      <c r="X2627" t="s">
        <v>5894</v>
      </c>
      <c r="Y2627">
        <v>294</v>
      </c>
      <c r="Z2627">
        <v>81</v>
      </c>
      <c r="AA2627">
        <v>264</v>
      </c>
      <c r="AB2627">
        <v>82</v>
      </c>
      <c r="AC2627">
        <v>10</v>
      </c>
      <c r="AD2627">
        <v>41000</v>
      </c>
      <c r="AE2627" t="s">
        <v>6025</v>
      </c>
      <c r="AF2627" s="1">
        <v>46203</v>
      </c>
      <c r="AG2627" t="s">
        <v>6339</v>
      </c>
      <c r="AH2627" t="s">
        <v>6035</v>
      </c>
      <c r="AI2627" t="s">
        <v>6028</v>
      </c>
      <c r="AJ2627" t="s">
        <v>6924</v>
      </c>
      <c r="AK2627">
        <v>1500</v>
      </c>
      <c r="AL2627">
        <v>169.05</v>
      </c>
      <c r="AM2627">
        <v>1330.95</v>
      </c>
      <c r="AN2627">
        <v>1000</v>
      </c>
      <c r="AO2627">
        <v>330.95</v>
      </c>
      <c r="AP2627">
        <v>0.2487</v>
      </c>
    </row>
    <row r="2628" spans="1:42" x14ac:dyDescent="0.35">
      <c r="A2628" t="s">
        <v>3564</v>
      </c>
      <c r="B2628" s="1">
        <v>45620</v>
      </c>
      <c r="C2628" t="s">
        <v>851</v>
      </c>
      <c r="D2628" t="s">
        <v>195</v>
      </c>
      <c r="E2628">
        <v>5</v>
      </c>
      <c r="F2628" t="s">
        <v>58</v>
      </c>
      <c r="G2628" t="s">
        <v>31</v>
      </c>
      <c r="H2628" t="s">
        <v>17</v>
      </c>
      <c r="I2628" t="s">
        <v>26</v>
      </c>
      <c r="J2628" t="s">
        <v>50</v>
      </c>
      <c r="K2628">
        <v>2024</v>
      </c>
      <c r="L2628" t="s">
        <v>51</v>
      </c>
      <c r="M2628" t="s">
        <v>5912</v>
      </c>
      <c r="N2628" t="s">
        <v>5913</v>
      </c>
      <c r="O2628" t="s">
        <v>5914</v>
      </c>
      <c r="P2628" t="s">
        <v>5891</v>
      </c>
      <c r="Q2628" t="s">
        <v>5915</v>
      </c>
      <c r="R2628">
        <v>125000</v>
      </c>
      <c r="S2628">
        <v>148000</v>
      </c>
      <c r="T2628">
        <v>0.15540000000000001</v>
      </c>
      <c r="U2628" t="s">
        <v>5893</v>
      </c>
      <c r="V2628">
        <v>12</v>
      </c>
      <c r="W2628" s="1">
        <v>44787</v>
      </c>
      <c r="X2628" t="s">
        <v>5894</v>
      </c>
      <c r="Y2628">
        <v>168</v>
      </c>
      <c r="Z2628">
        <v>62</v>
      </c>
      <c r="AA2628">
        <v>271</v>
      </c>
      <c r="AB2628">
        <v>0</v>
      </c>
      <c r="AC2628">
        <v>10</v>
      </c>
      <c r="AD2628">
        <v>0</v>
      </c>
      <c r="AE2628" t="s">
        <v>6029</v>
      </c>
      <c r="AF2628" s="1">
        <v>46203</v>
      </c>
      <c r="AG2628" t="s">
        <v>6463</v>
      </c>
      <c r="AH2628" t="s">
        <v>6035</v>
      </c>
      <c r="AI2628" t="s">
        <v>6028</v>
      </c>
      <c r="AJ2628" t="s">
        <v>6925</v>
      </c>
      <c r="AK2628">
        <v>740000</v>
      </c>
      <c r="AL2628">
        <v>13690</v>
      </c>
      <c r="AM2628">
        <v>726310</v>
      </c>
      <c r="AN2628">
        <v>625000</v>
      </c>
      <c r="AO2628">
        <v>101310</v>
      </c>
      <c r="AP2628">
        <v>0.13950000000000001</v>
      </c>
    </row>
    <row r="2629" spans="1:42" x14ac:dyDescent="0.35">
      <c r="A2629" t="s">
        <v>3565</v>
      </c>
      <c r="B2629" s="1">
        <v>45654</v>
      </c>
      <c r="C2629" t="s">
        <v>840</v>
      </c>
      <c r="D2629" t="s">
        <v>54</v>
      </c>
      <c r="E2629">
        <v>1</v>
      </c>
      <c r="F2629" t="s">
        <v>128</v>
      </c>
      <c r="G2629" t="s">
        <v>16</v>
      </c>
      <c r="H2629" t="s">
        <v>17</v>
      </c>
      <c r="I2629" t="s">
        <v>33</v>
      </c>
      <c r="J2629" t="s">
        <v>155</v>
      </c>
      <c r="K2629">
        <v>2024</v>
      </c>
      <c r="L2629" t="s">
        <v>51</v>
      </c>
      <c r="M2629" t="s">
        <v>5888</v>
      </c>
      <c r="N2629" t="s">
        <v>5889</v>
      </c>
      <c r="O2629" t="s">
        <v>5890</v>
      </c>
      <c r="P2629" t="s">
        <v>5891</v>
      </c>
      <c r="Q2629" t="s">
        <v>5892</v>
      </c>
      <c r="R2629">
        <v>52000</v>
      </c>
      <c r="S2629">
        <v>65000</v>
      </c>
      <c r="T2629">
        <v>0.2</v>
      </c>
      <c r="U2629" t="s">
        <v>5893</v>
      </c>
      <c r="V2629">
        <v>12</v>
      </c>
      <c r="W2629" s="1">
        <v>45506</v>
      </c>
      <c r="X2629" t="s">
        <v>5894</v>
      </c>
      <c r="Y2629">
        <v>302</v>
      </c>
      <c r="Z2629">
        <v>109</v>
      </c>
      <c r="AA2629">
        <v>415</v>
      </c>
      <c r="AB2629">
        <v>0</v>
      </c>
      <c r="AC2629">
        <v>10</v>
      </c>
      <c r="AD2629">
        <v>0</v>
      </c>
      <c r="AE2629" t="s">
        <v>6029</v>
      </c>
      <c r="AF2629" s="1">
        <v>46203</v>
      </c>
      <c r="AG2629" t="s">
        <v>6305</v>
      </c>
      <c r="AH2629" t="s">
        <v>6027</v>
      </c>
      <c r="AI2629" t="s">
        <v>6028</v>
      </c>
      <c r="AJ2629" t="s">
        <v>6925</v>
      </c>
      <c r="AK2629">
        <v>65000</v>
      </c>
      <c r="AL2629">
        <v>9243</v>
      </c>
      <c r="AM2629">
        <v>55757</v>
      </c>
      <c r="AN2629">
        <v>52000</v>
      </c>
      <c r="AO2629">
        <v>3757</v>
      </c>
      <c r="AP2629">
        <v>6.7400000000000002E-2</v>
      </c>
    </row>
    <row r="2630" spans="1:42" hidden="1" x14ac:dyDescent="0.35">
      <c r="A2630" t="s">
        <v>3566</v>
      </c>
      <c r="B2630" s="1">
        <v>45311</v>
      </c>
      <c r="C2630" t="s">
        <v>316</v>
      </c>
      <c r="D2630" t="s">
        <v>23</v>
      </c>
      <c r="E2630">
        <v>1</v>
      </c>
      <c r="F2630" t="s">
        <v>24</v>
      </c>
      <c r="G2630" t="s">
        <v>96</v>
      </c>
      <c r="H2630" t="s">
        <v>17</v>
      </c>
      <c r="I2630" t="s">
        <v>43</v>
      </c>
      <c r="J2630" t="s">
        <v>112</v>
      </c>
      <c r="K2630">
        <v>2024</v>
      </c>
      <c r="L2630" t="s">
        <v>20</v>
      </c>
      <c r="M2630" t="s">
        <v>5921</v>
      </c>
      <c r="N2630" t="s">
        <v>5913</v>
      </c>
      <c r="O2630" t="s">
        <v>5917</v>
      </c>
      <c r="P2630" t="s">
        <v>5922</v>
      </c>
      <c r="Q2630" t="s">
        <v>5923</v>
      </c>
      <c r="R2630">
        <v>57000</v>
      </c>
      <c r="S2630">
        <v>69000</v>
      </c>
      <c r="T2630">
        <v>0.1739</v>
      </c>
      <c r="U2630" t="s">
        <v>5920</v>
      </c>
      <c r="V2630">
        <v>12</v>
      </c>
      <c r="W2630" s="1">
        <v>44862</v>
      </c>
      <c r="X2630" t="s">
        <v>5894</v>
      </c>
      <c r="Y2630">
        <v>244</v>
      </c>
      <c r="Z2630">
        <v>55</v>
      </c>
      <c r="AA2630">
        <v>276</v>
      </c>
      <c r="AB2630">
        <v>9</v>
      </c>
      <c r="AC2630">
        <v>10</v>
      </c>
      <c r="AD2630">
        <v>513000</v>
      </c>
      <c r="AE2630" t="s">
        <v>6025</v>
      </c>
      <c r="AF2630" s="1">
        <v>46203</v>
      </c>
      <c r="AG2630" t="s">
        <v>6203</v>
      </c>
      <c r="AH2630" t="s">
        <v>6035</v>
      </c>
      <c r="AI2630" t="s">
        <v>6028</v>
      </c>
      <c r="AJ2630" t="s">
        <v>6924</v>
      </c>
      <c r="AK2630">
        <v>69000</v>
      </c>
      <c r="AL2630">
        <v>4333.2</v>
      </c>
      <c r="AM2630">
        <v>64666.8</v>
      </c>
      <c r="AN2630">
        <v>57000</v>
      </c>
      <c r="AO2630">
        <v>7666.8</v>
      </c>
      <c r="AP2630">
        <v>0.1186</v>
      </c>
    </row>
    <row r="2631" spans="1:42" x14ac:dyDescent="0.35">
      <c r="A2631" t="s">
        <v>3567</v>
      </c>
      <c r="B2631" s="1">
        <v>45559</v>
      </c>
      <c r="C2631" t="s">
        <v>956</v>
      </c>
      <c r="D2631" t="s">
        <v>42</v>
      </c>
      <c r="E2631">
        <v>1</v>
      </c>
      <c r="F2631" t="s">
        <v>58</v>
      </c>
      <c r="G2631" t="s">
        <v>16</v>
      </c>
      <c r="H2631" t="s">
        <v>17</v>
      </c>
      <c r="I2631" t="s">
        <v>33</v>
      </c>
      <c r="J2631" t="s">
        <v>109</v>
      </c>
      <c r="K2631">
        <v>2024</v>
      </c>
      <c r="L2631" t="s">
        <v>60</v>
      </c>
      <c r="M2631" t="s">
        <v>5897</v>
      </c>
      <c r="N2631" t="s">
        <v>5889</v>
      </c>
      <c r="O2631" t="s">
        <v>5898</v>
      </c>
      <c r="P2631" t="s">
        <v>5899</v>
      </c>
      <c r="Q2631" t="s">
        <v>5900</v>
      </c>
      <c r="R2631">
        <v>31000</v>
      </c>
      <c r="S2631">
        <v>38000</v>
      </c>
      <c r="T2631">
        <v>0.1842</v>
      </c>
      <c r="U2631" t="s">
        <v>5901</v>
      </c>
      <c r="V2631">
        <v>12</v>
      </c>
      <c r="W2631" s="1">
        <v>45246</v>
      </c>
      <c r="X2631" t="s">
        <v>5894</v>
      </c>
      <c r="Y2631">
        <v>278</v>
      </c>
      <c r="Z2631">
        <v>80</v>
      </c>
      <c r="AA2631">
        <v>346</v>
      </c>
      <c r="AB2631">
        <v>0</v>
      </c>
      <c r="AC2631">
        <v>10</v>
      </c>
      <c r="AD2631">
        <v>0</v>
      </c>
      <c r="AE2631" t="s">
        <v>6029</v>
      </c>
      <c r="AF2631" s="1">
        <v>46203</v>
      </c>
      <c r="AG2631" t="s">
        <v>6498</v>
      </c>
      <c r="AH2631" t="s">
        <v>6035</v>
      </c>
      <c r="AI2631" t="s">
        <v>6028</v>
      </c>
      <c r="AJ2631" t="s">
        <v>6925</v>
      </c>
      <c r="AK2631">
        <v>38000</v>
      </c>
      <c r="AL2631">
        <v>2637.2</v>
      </c>
      <c r="AM2631">
        <v>35362.800000000003</v>
      </c>
      <c r="AN2631">
        <v>31000</v>
      </c>
      <c r="AO2631">
        <v>4362.8</v>
      </c>
      <c r="AP2631">
        <v>0.1234</v>
      </c>
    </row>
    <row r="2632" spans="1:42" hidden="1" x14ac:dyDescent="0.35">
      <c r="A2632" t="s">
        <v>3568</v>
      </c>
      <c r="B2632" s="1">
        <v>45499</v>
      </c>
      <c r="C2632" t="s">
        <v>2286</v>
      </c>
      <c r="D2632" t="s">
        <v>74</v>
      </c>
      <c r="E2632">
        <v>1</v>
      </c>
      <c r="F2632" t="s">
        <v>128</v>
      </c>
      <c r="G2632" t="s">
        <v>16</v>
      </c>
      <c r="H2632" t="s">
        <v>17</v>
      </c>
      <c r="I2632" t="s">
        <v>33</v>
      </c>
      <c r="J2632" t="s">
        <v>97</v>
      </c>
      <c r="K2632">
        <v>2024</v>
      </c>
      <c r="L2632" t="s">
        <v>60</v>
      </c>
      <c r="M2632" t="s">
        <v>5963</v>
      </c>
      <c r="N2632" t="s">
        <v>5949</v>
      </c>
      <c r="O2632" t="s">
        <v>5964</v>
      </c>
      <c r="P2632" t="s">
        <v>5951</v>
      </c>
      <c r="Q2632" t="s">
        <v>5965</v>
      </c>
      <c r="R2632">
        <v>5700</v>
      </c>
      <c r="S2632">
        <v>7500</v>
      </c>
      <c r="T2632">
        <v>0.24</v>
      </c>
      <c r="U2632" t="s">
        <v>5940</v>
      </c>
      <c r="V2632">
        <v>12</v>
      </c>
      <c r="W2632" s="1">
        <v>44865</v>
      </c>
      <c r="X2632" t="s">
        <v>5894</v>
      </c>
      <c r="Y2632">
        <v>145</v>
      </c>
      <c r="Z2632">
        <v>60</v>
      </c>
      <c r="AA2632">
        <v>189</v>
      </c>
      <c r="AB2632">
        <v>10</v>
      </c>
      <c r="AC2632">
        <v>10</v>
      </c>
      <c r="AD2632">
        <v>57000</v>
      </c>
      <c r="AE2632" t="s">
        <v>6025</v>
      </c>
      <c r="AF2632" s="1">
        <v>46203</v>
      </c>
      <c r="AG2632" t="s">
        <v>6775</v>
      </c>
      <c r="AH2632" t="s">
        <v>6035</v>
      </c>
      <c r="AI2632" t="s">
        <v>6028</v>
      </c>
      <c r="AJ2632" t="s">
        <v>6925</v>
      </c>
      <c r="AK2632">
        <v>7500</v>
      </c>
      <c r="AL2632">
        <v>481.5</v>
      </c>
      <c r="AM2632">
        <v>7018.5</v>
      </c>
      <c r="AN2632">
        <v>5700</v>
      </c>
      <c r="AO2632">
        <v>1318.5</v>
      </c>
      <c r="AP2632">
        <v>0.18790000000000001</v>
      </c>
    </row>
    <row r="2633" spans="1:42" hidden="1" x14ac:dyDescent="0.35">
      <c r="A2633" t="s">
        <v>3569</v>
      </c>
      <c r="B2633" s="1">
        <v>45613</v>
      </c>
      <c r="C2633" t="s">
        <v>362</v>
      </c>
      <c r="D2633" t="s">
        <v>23</v>
      </c>
      <c r="E2633">
        <v>1</v>
      </c>
      <c r="F2633" t="s">
        <v>24</v>
      </c>
      <c r="G2633" t="s">
        <v>16</v>
      </c>
      <c r="H2633" t="s">
        <v>17</v>
      </c>
      <c r="I2633" t="s">
        <v>43</v>
      </c>
      <c r="J2633" t="s">
        <v>50</v>
      </c>
      <c r="K2633">
        <v>2024</v>
      </c>
      <c r="L2633" t="s">
        <v>51</v>
      </c>
      <c r="M2633" t="s">
        <v>5921</v>
      </c>
      <c r="N2633" t="s">
        <v>5913</v>
      </c>
      <c r="O2633" t="s">
        <v>5917</v>
      </c>
      <c r="P2633" t="s">
        <v>5922</v>
      </c>
      <c r="Q2633" t="s">
        <v>5923</v>
      </c>
      <c r="R2633">
        <v>57000</v>
      </c>
      <c r="S2633">
        <v>69000</v>
      </c>
      <c r="T2633">
        <v>0.1739</v>
      </c>
      <c r="U2633" t="s">
        <v>5920</v>
      </c>
      <c r="V2633">
        <v>12</v>
      </c>
      <c r="W2633" s="1">
        <v>44862</v>
      </c>
      <c r="X2633" t="s">
        <v>5894</v>
      </c>
      <c r="Y2633">
        <v>244</v>
      </c>
      <c r="Z2633">
        <v>55</v>
      </c>
      <c r="AA2633">
        <v>276</v>
      </c>
      <c r="AB2633">
        <v>9</v>
      </c>
      <c r="AC2633">
        <v>10</v>
      </c>
      <c r="AD2633">
        <v>513000</v>
      </c>
      <c r="AE2633" t="s">
        <v>6025</v>
      </c>
      <c r="AF2633" s="1">
        <v>46203</v>
      </c>
      <c r="AG2633" t="s">
        <v>6232</v>
      </c>
      <c r="AH2633" t="s">
        <v>6027</v>
      </c>
      <c r="AI2633" t="s">
        <v>6028</v>
      </c>
      <c r="AJ2633" t="s">
        <v>6925</v>
      </c>
      <c r="AK2633">
        <v>69000</v>
      </c>
      <c r="AL2633">
        <v>2014.8</v>
      </c>
      <c r="AM2633">
        <v>66985.2</v>
      </c>
      <c r="AN2633">
        <v>57000</v>
      </c>
      <c r="AO2633">
        <v>9985.2000000000007</v>
      </c>
      <c r="AP2633">
        <v>0.14910000000000001</v>
      </c>
    </row>
    <row r="2634" spans="1:42" hidden="1" x14ac:dyDescent="0.35">
      <c r="A2634" t="s">
        <v>3570</v>
      </c>
      <c r="B2634" s="1">
        <v>45406</v>
      </c>
      <c r="C2634" t="s">
        <v>244</v>
      </c>
      <c r="D2634" t="s">
        <v>87</v>
      </c>
      <c r="E2634">
        <v>1</v>
      </c>
      <c r="F2634" t="s">
        <v>58</v>
      </c>
      <c r="G2634" t="s">
        <v>16</v>
      </c>
      <c r="H2634" t="s">
        <v>17</v>
      </c>
      <c r="I2634" t="s">
        <v>43</v>
      </c>
      <c r="J2634" t="s">
        <v>44</v>
      </c>
      <c r="K2634">
        <v>2024</v>
      </c>
      <c r="L2634" t="s">
        <v>35</v>
      </c>
      <c r="M2634" t="s">
        <v>5924</v>
      </c>
      <c r="N2634" t="s">
        <v>5913</v>
      </c>
      <c r="O2634" t="s">
        <v>5917</v>
      </c>
      <c r="P2634" t="s">
        <v>5925</v>
      </c>
      <c r="Q2634" t="s">
        <v>5926</v>
      </c>
      <c r="R2634">
        <v>46000</v>
      </c>
      <c r="S2634">
        <v>56000</v>
      </c>
      <c r="T2634">
        <v>0.17860000000000001</v>
      </c>
      <c r="U2634" t="s">
        <v>5920</v>
      </c>
      <c r="V2634">
        <v>12</v>
      </c>
      <c r="W2634" s="1">
        <v>44847</v>
      </c>
      <c r="X2634" t="s">
        <v>5894</v>
      </c>
      <c r="Y2634">
        <v>224</v>
      </c>
      <c r="Z2634">
        <v>96</v>
      </c>
      <c r="AA2634">
        <v>304</v>
      </c>
      <c r="AB2634">
        <v>54</v>
      </c>
      <c r="AC2634">
        <v>10</v>
      </c>
      <c r="AD2634">
        <v>2484000</v>
      </c>
      <c r="AE2634" t="s">
        <v>6025</v>
      </c>
      <c r="AF2634" s="1">
        <v>46203</v>
      </c>
      <c r="AG2634" t="s">
        <v>6147</v>
      </c>
      <c r="AH2634" t="s">
        <v>6035</v>
      </c>
      <c r="AI2634" t="s">
        <v>6028</v>
      </c>
      <c r="AJ2634" t="s">
        <v>6924</v>
      </c>
      <c r="AK2634">
        <v>56000</v>
      </c>
      <c r="AL2634">
        <v>7056</v>
      </c>
      <c r="AM2634">
        <v>48944</v>
      </c>
      <c r="AN2634">
        <v>46000</v>
      </c>
      <c r="AO2634">
        <v>2944</v>
      </c>
      <c r="AP2634">
        <v>6.0199999999999997E-2</v>
      </c>
    </row>
    <row r="2635" spans="1:42" hidden="1" x14ac:dyDescent="0.35">
      <c r="A2635" t="s">
        <v>3571</v>
      </c>
      <c r="B2635" s="1">
        <v>45341</v>
      </c>
      <c r="C2635" t="s">
        <v>2611</v>
      </c>
      <c r="D2635" t="s">
        <v>95</v>
      </c>
      <c r="E2635">
        <v>1</v>
      </c>
      <c r="F2635" t="s">
        <v>24</v>
      </c>
      <c r="G2635" t="s">
        <v>16</v>
      </c>
      <c r="H2635" t="s">
        <v>17</v>
      </c>
      <c r="I2635" t="s">
        <v>26</v>
      </c>
      <c r="J2635" t="s">
        <v>19</v>
      </c>
      <c r="K2635">
        <v>2024</v>
      </c>
      <c r="L2635" t="s">
        <v>20</v>
      </c>
      <c r="M2635" t="s">
        <v>5948</v>
      </c>
      <c r="N2635" t="s">
        <v>5949</v>
      </c>
      <c r="O2635" t="s">
        <v>5950</v>
      </c>
      <c r="P2635" t="s">
        <v>5951</v>
      </c>
      <c r="Q2635" t="s">
        <v>5952</v>
      </c>
      <c r="R2635">
        <v>2900</v>
      </c>
      <c r="S2635">
        <v>3800</v>
      </c>
      <c r="T2635">
        <v>0.23680000000000001</v>
      </c>
      <c r="U2635" t="s">
        <v>5940</v>
      </c>
      <c r="V2635">
        <v>12</v>
      </c>
      <c r="W2635" s="1">
        <v>45359</v>
      </c>
      <c r="X2635" t="s">
        <v>5894</v>
      </c>
      <c r="Y2635">
        <v>220</v>
      </c>
      <c r="Z2635">
        <v>49</v>
      </c>
      <c r="AA2635">
        <v>227</v>
      </c>
      <c r="AB2635">
        <v>23</v>
      </c>
      <c r="AC2635">
        <v>10</v>
      </c>
      <c r="AD2635">
        <v>66700</v>
      </c>
      <c r="AE2635" t="s">
        <v>6025</v>
      </c>
      <c r="AF2635" s="1">
        <v>46203</v>
      </c>
      <c r="AG2635" t="s">
        <v>6828</v>
      </c>
      <c r="AH2635" t="s">
        <v>6035</v>
      </c>
      <c r="AI2635" t="s">
        <v>6028</v>
      </c>
      <c r="AJ2635" t="s">
        <v>6924</v>
      </c>
      <c r="AK2635">
        <v>3800</v>
      </c>
      <c r="AL2635">
        <v>206.34</v>
      </c>
      <c r="AM2635">
        <v>3593.66</v>
      </c>
      <c r="AN2635">
        <v>2900</v>
      </c>
      <c r="AO2635">
        <v>693.66</v>
      </c>
      <c r="AP2635">
        <v>0.193</v>
      </c>
    </row>
    <row r="2636" spans="1:42" hidden="1" x14ac:dyDescent="0.35">
      <c r="A2636" t="s">
        <v>3572</v>
      </c>
      <c r="B2636" s="1">
        <v>45587</v>
      </c>
      <c r="C2636" t="s">
        <v>177</v>
      </c>
      <c r="D2636" t="s">
        <v>70</v>
      </c>
      <c r="E2636">
        <v>3</v>
      </c>
      <c r="F2636" t="s">
        <v>58</v>
      </c>
      <c r="G2636" t="s">
        <v>79</v>
      </c>
      <c r="H2636" t="s">
        <v>32</v>
      </c>
      <c r="I2636" t="s">
        <v>33</v>
      </c>
      <c r="J2636" t="s">
        <v>55</v>
      </c>
      <c r="K2636">
        <v>2024</v>
      </c>
      <c r="L2636" t="s">
        <v>51</v>
      </c>
      <c r="M2636" t="s">
        <v>5970</v>
      </c>
      <c r="N2636" t="s">
        <v>5949</v>
      </c>
      <c r="O2636" t="s">
        <v>5971</v>
      </c>
      <c r="P2636" t="s">
        <v>5922</v>
      </c>
      <c r="Q2636" t="s">
        <v>5972</v>
      </c>
      <c r="R2636">
        <v>9500</v>
      </c>
      <c r="S2636">
        <v>12000</v>
      </c>
      <c r="T2636">
        <v>0.20830000000000001</v>
      </c>
      <c r="U2636" t="s">
        <v>5920</v>
      </c>
      <c r="V2636">
        <v>12</v>
      </c>
      <c r="W2636" s="1">
        <v>44840</v>
      </c>
      <c r="X2636" t="s">
        <v>5894</v>
      </c>
      <c r="Y2636">
        <v>160</v>
      </c>
      <c r="Z2636">
        <v>82</v>
      </c>
      <c r="AA2636">
        <v>171</v>
      </c>
      <c r="AB2636">
        <v>27</v>
      </c>
      <c r="AC2636">
        <v>10</v>
      </c>
      <c r="AD2636">
        <v>256500</v>
      </c>
      <c r="AE2636" t="s">
        <v>6025</v>
      </c>
      <c r="AF2636" s="1">
        <v>46203</v>
      </c>
      <c r="AG2636" t="s">
        <v>6108</v>
      </c>
      <c r="AH2636" t="s">
        <v>6027</v>
      </c>
      <c r="AI2636" t="s">
        <v>6028</v>
      </c>
      <c r="AJ2636" t="s">
        <v>6925</v>
      </c>
      <c r="AK2636">
        <v>36000</v>
      </c>
      <c r="AL2636">
        <v>4190.3999999999996</v>
      </c>
      <c r="AM2636">
        <v>31809.599999999999</v>
      </c>
      <c r="AN2636">
        <v>28500</v>
      </c>
      <c r="AO2636">
        <v>3309.6</v>
      </c>
      <c r="AP2636">
        <v>0.104</v>
      </c>
    </row>
    <row r="2637" spans="1:42" hidden="1" x14ac:dyDescent="0.35">
      <c r="A2637" t="s">
        <v>3573</v>
      </c>
      <c r="B2637" s="1">
        <v>45399</v>
      </c>
      <c r="C2637" t="s">
        <v>784</v>
      </c>
      <c r="D2637" t="s">
        <v>65</v>
      </c>
      <c r="E2637">
        <v>1</v>
      </c>
      <c r="F2637" t="s">
        <v>48</v>
      </c>
      <c r="G2637" t="s">
        <v>31</v>
      </c>
      <c r="H2637" t="s">
        <v>25</v>
      </c>
      <c r="I2637" t="s">
        <v>43</v>
      </c>
      <c r="J2637" t="s">
        <v>44</v>
      </c>
      <c r="K2637">
        <v>2024</v>
      </c>
      <c r="L2637" t="s">
        <v>35</v>
      </c>
      <c r="M2637" t="s">
        <v>5906</v>
      </c>
      <c r="N2637" t="s">
        <v>5889</v>
      </c>
      <c r="O2637" t="s">
        <v>5898</v>
      </c>
      <c r="P2637" t="s">
        <v>5907</v>
      </c>
      <c r="Q2637" t="s">
        <v>5908</v>
      </c>
      <c r="R2637">
        <v>17500</v>
      </c>
      <c r="S2637">
        <v>22000</v>
      </c>
      <c r="T2637">
        <v>0.20449999999999999</v>
      </c>
      <c r="U2637" t="s">
        <v>5909</v>
      </c>
      <c r="V2637">
        <v>12</v>
      </c>
      <c r="W2637" s="1">
        <v>45337</v>
      </c>
      <c r="X2637" t="s">
        <v>5894</v>
      </c>
      <c r="Y2637">
        <v>373</v>
      </c>
      <c r="Z2637">
        <v>88</v>
      </c>
      <c r="AA2637">
        <v>389</v>
      </c>
      <c r="AB2637">
        <v>78</v>
      </c>
      <c r="AC2637">
        <v>10</v>
      </c>
      <c r="AD2637">
        <v>1365000</v>
      </c>
      <c r="AE2637" t="s">
        <v>6025</v>
      </c>
      <c r="AF2637" s="1">
        <v>46203</v>
      </c>
      <c r="AG2637" t="s">
        <v>6208</v>
      </c>
      <c r="AH2637" t="s">
        <v>6035</v>
      </c>
      <c r="AI2637" t="s">
        <v>6028</v>
      </c>
      <c r="AJ2637" t="s">
        <v>6924</v>
      </c>
      <c r="AK2637">
        <v>22000</v>
      </c>
      <c r="AL2637">
        <v>81.400000000000006</v>
      </c>
      <c r="AM2637">
        <v>21918.6</v>
      </c>
      <c r="AN2637">
        <v>17500</v>
      </c>
      <c r="AO2637">
        <v>4418.6000000000004</v>
      </c>
      <c r="AP2637">
        <v>0.2016</v>
      </c>
    </row>
    <row r="2638" spans="1:42" hidden="1" x14ac:dyDescent="0.35">
      <c r="A2638" t="s">
        <v>3574</v>
      </c>
      <c r="B2638" s="1">
        <v>45377</v>
      </c>
      <c r="C2638" t="s">
        <v>1629</v>
      </c>
      <c r="D2638" t="s">
        <v>221</v>
      </c>
      <c r="E2638">
        <v>1</v>
      </c>
      <c r="F2638" t="s">
        <v>58</v>
      </c>
      <c r="G2638" t="s">
        <v>96</v>
      </c>
      <c r="H2638" t="s">
        <v>25</v>
      </c>
      <c r="I2638" t="s">
        <v>26</v>
      </c>
      <c r="J2638" t="s">
        <v>39</v>
      </c>
      <c r="K2638">
        <v>2024</v>
      </c>
      <c r="L2638" t="s">
        <v>20</v>
      </c>
      <c r="M2638" t="s">
        <v>5966</v>
      </c>
      <c r="N2638" t="s">
        <v>5967</v>
      </c>
      <c r="O2638" t="s">
        <v>5968</v>
      </c>
      <c r="P2638" t="s">
        <v>5899</v>
      </c>
      <c r="Q2638" t="s">
        <v>5969</v>
      </c>
      <c r="R2638">
        <v>11500</v>
      </c>
      <c r="S2638">
        <v>14500</v>
      </c>
      <c r="T2638">
        <v>0.2069</v>
      </c>
      <c r="U2638" t="s">
        <v>5901</v>
      </c>
      <c r="V2638">
        <v>12</v>
      </c>
      <c r="W2638" s="1">
        <v>44903</v>
      </c>
      <c r="X2638" t="s">
        <v>5894</v>
      </c>
      <c r="Y2638">
        <v>217</v>
      </c>
      <c r="Z2638">
        <v>53</v>
      </c>
      <c r="AA2638">
        <v>253</v>
      </c>
      <c r="AB2638">
        <v>61</v>
      </c>
      <c r="AC2638">
        <v>10</v>
      </c>
      <c r="AD2638">
        <v>701500</v>
      </c>
      <c r="AE2638" t="s">
        <v>6025</v>
      </c>
      <c r="AF2638" s="1">
        <v>46203</v>
      </c>
      <c r="AG2638" t="s">
        <v>6604</v>
      </c>
      <c r="AH2638" t="s">
        <v>6027</v>
      </c>
      <c r="AI2638" t="s">
        <v>6028</v>
      </c>
      <c r="AJ2638" t="s">
        <v>6924</v>
      </c>
      <c r="AK2638">
        <v>14500</v>
      </c>
      <c r="AL2638">
        <v>900.45</v>
      </c>
      <c r="AM2638">
        <v>13599.55</v>
      </c>
      <c r="AN2638">
        <v>11500</v>
      </c>
      <c r="AO2638">
        <v>2099.5500000000002</v>
      </c>
      <c r="AP2638">
        <v>0.15440000000000001</v>
      </c>
    </row>
    <row r="2639" spans="1:42" hidden="1" x14ac:dyDescent="0.35">
      <c r="A2639" t="s">
        <v>3575</v>
      </c>
      <c r="B2639" s="1">
        <v>45526</v>
      </c>
      <c r="C2639" t="s">
        <v>936</v>
      </c>
      <c r="D2639" t="s">
        <v>29</v>
      </c>
      <c r="E2639">
        <v>1</v>
      </c>
      <c r="F2639" t="s">
        <v>24</v>
      </c>
      <c r="G2639" t="s">
        <v>79</v>
      </c>
      <c r="H2639" t="s">
        <v>25</v>
      </c>
      <c r="I2639" t="s">
        <v>18</v>
      </c>
      <c r="J2639" t="s">
        <v>59</v>
      </c>
      <c r="K2639">
        <v>2024</v>
      </c>
      <c r="L2639" t="s">
        <v>60</v>
      </c>
      <c r="M2639" t="s">
        <v>5985</v>
      </c>
      <c r="N2639" t="s">
        <v>5974</v>
      </c>
      <c r="O2639" t="s">
        <v>5986</v>
      </c>
      <c r="P2639" t="s">
        <v>5979</v>
      </c>
      <c r="Q2639" t="s">
        <v>5987</v>
      </c>
      <c r="R2639">
        <v>500</v>
      </c>
      <c r="S2639">
        <v>750</v>
      </c>
      <c r="T2639">
        <v>0.33329999999999999</v>
      </c>
      <c r="U2639" t="s">
        <v>5920</v>
      </c>
      <c r="V2639">
        <v>24</v>
      </c>
      <c r="W2639" s="1">
        <v>45007</v>
      </c>
      <c r="X2639" t="s">
        <v>5894</v>
      </c>
      <c r="Y2639">
        <v>294</v>
      </c>
      <c r="Z2639">
        <v>81</v>
      </c>
      <c r="AA2639">
        <v>264</v>
      </c>
      <c r="AB2639">
        <v>82</v>
      </c>
      <c r="AC2639">
        <v>10</v>
      </c>
      <c r="AD2639">
        <v>41000</v>
      </c>
      <c r="AE2639" t="s">
        <v>6025</v>
      </c>
      <c r="AF2639" s="1">
        <v>46203</v>
      </c>
      <c r="AG2639" t="s">
        <v>6480</v>
      </c>
      <c r="AH2639" t="s">
        <v>6035</v>
      </c>
      <c r="AI2639" t="s">
        <v>6028</v>
      </c>
      <c r="AJ2639" t="s">
        <v>6925</v>
      </c>
      <c r="AK2639">
        <v>750</v>
      </c>
      <c r="AL2639">
        <v>98.7</v>
      </c>
      <c r="AM2639">
        <v>651.29999999999995</v>
      </c>
      <c r="AN2639">
        <v>500</v>
      </c>
      <c r="AO2639">
        <v>151.30000000000001</v>
      </c>
      <c r="AP2639">
        <v>0.23230000000000001</v>
      </c>
    </row>
    <row r="2640" spans="1:42" hidden="1" x14ac:dyDescent="0.35">
      <c r="A2640" t="s">
        <v>3576</v>
      </c>
      <c r="B2640" s="1">
        <v>45490</v>
      </c>
      <c r="C2640" t="s">
        <v>1096</v>
      </c>
      <c r="D2640" t="s">
        <v>439</v>
      </c>
      <c r="E2640">
        <v>1</v>
      </c>
      <c r="F2640" t="s">
        <v>24</v>
      </c>
      <c r="G2640" t="s">
        <v>16</v>
      </c>
      <c r="H2640" t="s">
        <v>17</v>
      </c>
      <c r="I2640" t="s">
        <v>26</v>
      </c>
      <c r="J2640" t="s">
        <v>97</v>
      </c>
      <c r="K2640">
        <v>2024</v>
      </c>
      <c r="L2640" t="s">
        <v>60</v>
      </c>
      <c r="M2640" t="s">
        <v>5953</v>
      </c>
      <c r="N2640" t="s">
        <v>5949</v>
      </c>
      <c r="O2640" t="s">
        <v>5954</v>
      </c>
      <c r="P2640" t="s">
        <v>5951</v>
      </c>
      <c r="Q2640" t="s">
        <v>5955</v>
      </c>
      <c r="R2640">
        <v>1400</v>
      </c>
      <c r="S2640">
        <v>1900</v>
      </c>
      <c r="T2640">
        <v>0.26319999999999999</v>
      </c>
      <c r="U2640" t="s">
        <v>5940</v>
      </c>
      <c r="V2640">
        <v>12</v>
      </c>
      <c r="W2640" s="1">
        <v>44681</v>
      </c>
      <c r="X2640" t="s">
        <v>5894</v>
      </c>
      <c r="Y2640">
        <v>129</v>
      </c>
      <c r="Z2640">
        <v>73</v>
      </c>
      <c r="AA2640">
        <v>194</v>
      </c>
      <c r="AB2640">
        <v>7</v>
      </c>
      <c r="AC2640">
        <v>10</v>
      </c>
      <c r="AD2640">
        <v>9800</v>
      </c>
      <c r="AE2640" t="s">
        <v>6025</v>
      </c>
      <c r="AF2640" s="1">
        <v>46203</v>
      </c>
      <c r="AG2640" t="s">
        <v>6542</v>
      </c>
      <c r="AH2640" t="s">
        <v>6027</v>
      </c>
      <c r="AI2640" t="s">
        <v>6028</v>
      </c>
      <c r="AJ2640" t="s">
        <v>6925</v>
      </c>
      <c r="AK2640">
        <v>1900</v>
      </c>
      <c r="AL2640">
        <v>39.14</v>
      </c>
      <c r="AM2640">
        <v>1860.86</v>
      </c>
      <c r="AN2640">
        <v>1400</v>
      </c>
      <c r="AO2640">
        <v>460.86</v>
      </c>
      <c r="AP2640">
        <v>0.2477</v>
      </c>
    </row>
    <row r="2641" spans="1:42" hidden="1" x14ac:dyDescent="0.35">
      <c r="A2641" t="s">
        <v>3577</v>
      </c>
      <c r="B2641" s="1">
        <v>45463</v>
      </c>
      <c r="C2641" t="s">
        <v>486</v>
      </c>
      <c r="D2641" t="s">
        <v>377</v>
      </c>
      <c r="E2641">
        <v>2</v>
      </c>
      <c r="F2641" t="s">
        <v>24</v>
      </c>
      <c r="G2641" t="s">
        <v>96</v>
      </c>
      <c r="H2641" t="s">
        <v>32</v>
      </c>
      <c r="I2641" t="s">
        <v>43</v>
      </c>
      <c r="J2641" t="s">
        <v>34</v>
      </c>
      <c r="K2641">
        <v>2024</v>
      </c>
      <c r="L2641" t="s">
        <v>35</v>
      </c>
      <c r="M2641" t="s">
        <v>6007</v>
      </c>
      <c r="N2641" t="s">
        <v>5889</v>
      </c>
      <c r="O2641" t="s">
        <v>6008</v>
      </c>
      <c r="P2641" t="s">
        <v>5899</v>
      </c>
      <c r="Q2641" t="s">
        <v>6009</v>
      </c>
      <c r="R2641">
        <v>12000</v>
      </c>
      <c r="S2641">
        <v>15000</v>
      </c>
      <c r="T2641">
        <v>0.2</v>
      </c>
      <c r="U2641" t="s">
        <v>5901</v>
      </c>
      <c r="V2641">
        <v>12</v>
      </c>
      <c r="W2641" s="1">
        <v>45557</v>
      </c>
      <c r="X2641" t="s">
        <v>5894</v>
      </c>
      <c r="Y2641">
        <v>118</v>
      </c>
      <c r="Z2641">
        <v>87</v>
      </c>
      <c r="AA2641">
        <v>209</v>
      </c>
      <c r="AB2641">
        <v>10</v>
      </c>
      <c r="AC2641">
        <v>10</v>
      </c>
      <c r="AD2641">
        <v>120000</v>
      </c>
      <c r="AE2641" t="s">
        <v>6025</v>
      </c>
      <c r="AF2641" s="1">
        <v>46203</v>
      </c>
      <c r="AG2641" t="s">
        <v>6298</v>
      </c>
      <c r="AH2641" t="s">
        <v>6035</v>
      </c>
      <c r="AI2641" t="s">
        <v>6028</v>
      </c>
      <c r="AJ2641" t="s">
        <v>6924</v>
      </c>
      <c r="AK2641">
        <v>30000</v>
      </c>
      <c r="AL2641">
        <v>1830</v>
      </c>
      <c r="AM2641">
        <v>28170</v>
      </c>
      <c r="AN2641">
        <v>24000</v>
      </c>
      <c r="AO2641">
        <v>4170</v>
      </c>
      <c r="AP2641">
        <v>0.14799999999999999</v>
      </c>
    </row>
    <row r="2642" spans="1:42" x14ac:dyDescent="0.35">
      <c r="A2642" t="s">
        <v>3578</v>
      </c>
      <c r="B2642" s="1">
        <v>45329</v>
      </c>
      <c r="C2642" t="s">
        <v>651</v>
      </c>
      <c r="D2642" t="s">
        <v>42</v>
      </c>
      <c r="E2642">
        <v>2</v>
      </c>
      <c r="F2642" t="s">
        <v>30</v>
      </c>
      <c r="G2642" t="s">
        <v>67</v>
      </c>
      <c r="H2642" t="s">
        <v>17</v>
      </c>
      <c r="I2642" t="s">
        <v>33</v>
      </c>
      <c r="J2642" t="s">
        <v>19</v>
      </c>
      <c r="K2642">
        <v>2024</v>
      </c>
      <c r="L2642" t="s">
        <v>20</v>
      </c>
      <c r="M2642" t="s">
        <v>5897</v>
      </c>
      <c r="N2642" t="s">
        <v>5889</v>
      </c>
      <c r="O2642" t="s">
        <v>5898</v>
      </c>
      <c r="P2642" t="s">
        <v>5899</v>
      </c>
      <c r="Q2642" t="s">
        <v>5900</v>
      </c>
      <c r="R2642">
        <v>31000</v>
      </c>
      <c r="S2642">
        <v>38000</v>
      </c>
      <c r="T2642">
        <v>0.1842</v>
      </c>
      <c r="U2642" t="s">
        <v>5901</v>
      </c>
      <c r="V2642">
        <v>12</v>
      </c>
      <c r="W2642" s="1">
        <v>45246</v>
      </c>
      <c r="X2642" t="s">
        <v>5894</v>
      </c>
      <c r="Y2642">
        <v>278</v>
      </c>
      <c r="Z2642">
        <v>80</v>
      </c>
      <c r="AA2642">
        <v>346</v>
      </c>
      <c r="AB2642">
        <v>0</v>
      </c>
      <c r="AC2642">
        <v>10</v>
      </c>
      <c r="AD2642">
        <v>0</v>
      </c>
      <c r="AE2642" t="s">
        <v>6029</v>
      </c>
      <c r="AF2642" s="1">
        <v>46203</v>
      </c>
      <c r="AG2642" t="s">
        <v>6322</v>
      </c>
      <c r="AH2642" t="s">
        <v>6035</v>
      </c>
      <c r="AI2642" t="s">
        <v>6028</v>
      </c>
      <c r="AJ2642" t="s">
        <v>6924</v>
      </c>
      <c r="AK2642">
        <v>76000</v>
      </c>
      <c r="AL2642">
        <v>8534.7999999999993</v>
      </c>
      <c r="AM2642">
        <v>67465.2</v>
      </c>
      <c r="AN2642">
        <v>62000</v>
      </c>
      <c r="AO2642">
        <v>5465.2</v>
      </c>
      <c r="AP2642">
        <v>8.1000000000000003E-2</v>
      </c>
    </row>
    <row r="2643" spans="1:42" hidden="1" x14ac:dyDescent="0.35">
      <c r="A2643" t="s">
        <v>3579</v>
      </c>
      <c r="B2643" s="1">
        <v>45490</v>
      </c>
      <c r="C2643" t="s">
        <v>704</v>
      </c>
      <c r="D2643" t="s">
        <v>105</v>
      </c>
      <c r="E2643">
        <v>1</v>
      </c>
      <c r="F2643" t="s">
        <v>48</v>
      </c>
      <c r="G2643" t="s">
        <v>96</v>
      </c>
      <c r="H2643" t="s">
        <v>17</v>
      </c>
      <c r="I2643" t="s">
        <v>33</v>
      </c>
      <c r="J2643" t="s">
        <v>97</v>
      </c>
      <c r="K2643">
        <v>2024</v>
      </c>
      <c r="L2643" t="s">
        <v>60</v>
      </c>
      <c r="M2643" t="s">
        <v>5916</v>
      </c>
      <c r="N2643" t="s">
        <v>5913</v>
      </c>
      <c r="O2643" t="s">
        <v>5917</v>
      </c>
      <c r="P2643" t="s">
        <v>5918</v>
      </c>
      <c r="Q2643" t="s">
        <v>5919</v>
      </c>
      <c r="R2643">
        <v>63000</v>
      </c>
      <c r="S2643">
        <v>76000</v>
      </c>
      <c r="T2643">
        <v>0.1711</v>
      </c>
      <c r="U2643" t="s">
        <v>5920</v>
      </c>
      <c r="V2643">
        <v>12</v>
      </c>
      <c r="W2643" s="1">
        <v>44617</v>
      </c>
      <c r="X2643" t="s">
        <v>5894</v>
      </c>
      <c r="Y2643">
        <v>252</v>
      </c>
      <c r="Z2643">
        <v>75</v>
      </c>
      <c r="AA2643">
        <v>289</v>
      </c>
      <c r="AB2643">
        <v>48</v>
      </c>
      <c r="AC2643">
        <v>10</v>
      </c>
      <c r="AD2643">
        <v>3024000</v>
      </c>
      <c r="AE2643" t="s">
        <v>6025</v>
      </c>
      <c r="AF2643" s="1">
        <v>46203</v>
      </c>
      <c r="AG2643" t="s">
        <v>6409</v>
      </c>
      <c r="AH2643" t="s">
        <v>6035</v>
      </c>
      <c r="AI2643" t="s">
        <v>6028</v>
      </c>
      <c r="AJ2643" t="s">
        <v>6925</v>
      </c>
      <c r="AK2643">
        <v>76000</v>
      </c>
      <c r="AL2643">
        <v>10184</v>
      </c>
      <c r="AM2643">
        <v>65816</v>
      </c>
      <c r="AN2643">
        <v>63000</v>
      </c>
      <c r="AO2643">
        <v>2816</v>
      </c>
      <c r="AP2643">
        <v>4.2799999999999998E-2</v>
      </c>
    </row>
    <row r="2644" spans="1:42" hidden="1" x14ac:dyDescent="0.35">
      <c r="A2644" t="s">
        <v>3580</v>
      </c>
      <c r="B2644" s="1">
        <v>45339</v>
      </c>
      <c r="C2644" t="s">
        <v>1088</v>
      </c>
      <c r="D2644" t="s">
        <v>137</v>
      </c>
      <c r="E2644">
        <v>2</v>
      </c>
      <c r="F2644" t="s">
        <v>48</v>
      </c>
      <c r="G2644" t="s">
        <v>67</v>
      </c>
      <c r="H2644" t="s">
        <v>25</v>
      </c>
      <c r="I2644" t="s">
        <v>43</v>
      </c>
      <c r="J2644" t="s">
        <v>19</v>
      </c>
      <c r="K2644">
        <v>2024</v>
      </c>
      <c r="L2644" t="s">
        <v>20</v>
      </c>
      <c r="M2644" t="s">
        <v>5930</v>
      </c>
      <c r="N2644" t="s">
        <v>5931</v>
      </c>
      <c r="O2644" t="s">
        <v>5932</v>
      </c>
      <c r="P2644" t="s">
        <v>5891</v>
      </c>
      <c r="Q2644" t="s">
        <v>5933</v>
      </c>
      <c r="R2644">
        <v>14800</v>
      </c>
      <c r="S2644">
        <v>18500</v>
      </c>
      <c r="T2644">
        <v>0.2</v>
      </c>
      <c r="U2644" t="s">
        <v>5893</v>
      </c>
      <c r="V2644">
        <v>12</v>
      </c>
      <c r="W2644" s="1">
        <v>45474</v>
      </c>
      <c r="X2644" t="s">
        <v>5894</v>
      </c>
      <c r="Y2644">
        <v>213</v>
      </c>
      <c r="Z2644">
        <v>93</v>
      </c>
      <c r="AA2644">
        <v>278</v>
      </c>
      <c r="AB2644">
        <v>42</v>
      </c>
      <c r="AC2644">
        <v>10</v>
      </c>
      <c r="AD2644">
        <v>621600</v>
      </c>
      <c r="AE2644" t="s">
        <v>6025</v>
      </c>
      <c r="AF2644" s="1">
        <v>46203</v>
      </c>
      <c r="AG2644" t="s">
        <v>6187</v>
      </c>
      <c r="AH2644" t="s">
        <v>6027</v>
      </c>
      <c r="AI2644" t="s">
        <v>6028</v>
      </c>
      <c r="AJ2644" t="s">
        <v>6924</v>
      </c>
      <c r="AK2644">
        <v>37000</v>
      </c>
      <c r="AL2644">
        <v>2275.5</v>
      </c>
      <c r="AM2644">
        <v>34724.5</v>
      </c>
      <c r="AN2644">
        <v>29600</v>
      </c>
      <c r="AO2644">
        <v>5124.5</v>
      </c>
      <c r="AP2644">
        <v>0.14760000000000001</v>
      </c>
    </row>
    <row r="2645" spans="1:42" hidden="1" x14ac:dyDescent="0.35">
      <c r="A2645" t="s">
        <v>3581</v>
      </c>
      <c r="B2645" s="1">
        <v>45435</v>
      </c>
      <c r="C2645" t="s">
        <v>1471</v>
      </c>
      <c r="D2645" t="s">
        <v>439</v>
      </c>
      <c r="E2645">
        <v>1</v>
      </c>
      <c r="F2645" t="s">
        <v>58</v>
      </c>
      <c r="G2645" t="s">
        <v>31</v>
      </c>
      <c r="H2645" t="s">
        <v>17</v>
      </c>
      <c r="I2645" t="s">
        <v>43</v>
      </c>
      <c r="J2645" t="s">
        <v>75</v>
      </c>
      <c r="K2645">
        <v>2024</v>
      </c>
      <c r="L2645" t="s">
        <v>35</v>
      </c>
      <c r="M2645" t="s">
        <v>5953</v>
      </c>
      <c r="N2645" t="s">
        <v>5949</v>
      </c>
      <c r="O2645" t="s">
        <v>5954</v>
      </c>
      <c r="P2645" t="s">
        <v>5951</v>
      </c>
      <c r="Q2645" t="s">
        <v>5955</v>
      </c>
      <c r="R2645">
        <v>1400</v>
      </c>
      <c r="S2645">
        <v>1900</v>
      </c>
      <c r="T2645">
        <v>0.26319999999999999</v>
      </c>
      <c r="U2645" t="s">
        <v>5940</v>
      </c>
      <c r="V2645">
        <v>12</v>
      </c>
      <c r="W2645" s="1">
        <v>44681</v>
      </c>
      <c r="X2645" t="s">
        <v>5894</v>
      </c>
      <c r="Y2645">
        <v>129</v>
      </c>
      <c r="Z2645">
        <v>73</v>
      </c>
      <c r="AA2645">
        <v>194</v>
      </c>
      <c r="AB2645">
        <v>7</v>
      </c>
      <c r="AC2645">
        <v>10</v>
      </c>
      <c r="AD2645">
        <v>9800</v>
      </c>
      <c r="AE2645" t="s">
        <v>6025</v>
      </c>
      <c r="AF2645" s="1">
        <v>46203</v>
      </c>
      <c r="AG2645" t="s">
        <v>6583</v>
      </c>
      <c r="AH2645" t="s">
        <v>6027</v>
      </c>
      <c r="AI2645" t="s">
        <v>6028</v>
      </c>
      <c r="AJ2645" t="s">
        <v>6924</v>
      </c>
      <c r="AK2645">
        <v>1900</v>
      </c>
      <c r="AL2645">
        <v>28.88</v>
      </c>
      <c r="AM2645">
        <v>1871.12</v>
      </c>
      <c r="AN2645">
        <v>1400</v>
      </c>
      <c r="AO2645">
        <v>471.12</v>
      </c>
      <c r="AP2645">
        <v>0.25180000000000002</v>
      </c>
    </row>
    <row r="2646" spans="1:42" hidden="1" x14ac:dyDescent="0.35">
      <c r="A2646" t="s">
        <v>3582</v>
      </c>
      <c r="B2646" s="1">
        <v>45331</v>
      </c>
      <c r="C2646" t="s">
        <v>478</v>
      </c>
      <c r="D2646" t="s">
        <v>105</v>
      </c>
      <c r="E2646">
        <v>2</v>
      </c>
      <c r="F2646" t="s">
        <v>48</v>
      </c>
      <c r="G2646" t="s">
        <v>16</v>
      </c>
      <c r="H2646" t="s">
        <v>17</v>
      </c>
      <c r="I2646" t="s">
        <v>43</v>
      </c>
      <c r="J2646" t="s">
        <v>19</v>
      </c>
      <c r="K2646">
        <v>2024</v>
      </c>
      <c r="L2646" t="s">
        <v>20</v>
      </c>
      <c r="M2646" t="s">
        <v>5916</v>
      </c>
      <c r="N2646" t="s">
        <v>5913</v>
      </c>
      <c r="O2646" t="s">
        <v>5917</v>
      </c>
      <c r="P2646" t="s">
        <v>5918</v>
      </c>
      <c r="Q2646" t="s">
        <v>5919</v>
      </c>
      <c r="R2646">
        <v>63000</v>
      </c>
      <c r="S2646">
        <v>76000</v>
      </c>
      <c r="T2646">
        <v>0.1711</v>
      </c>
      <c r="U2646" t="s">
        <v>5920</v>
      </c>
      <c r="V2646">
        <v>12</v>
      </c>
      <c r="W2646" s="1">
        <v>44617</v>
      </c>
      <c r="X2646" t="s">
        <v>5894</v>
      </c>
      <c r="Y2646">
        <v>252</v>
      </c>
      <c r="Z2646">
        <v>75</v>
      </c>
      <c r="AA2646">
        <v>289</v>
      </c>
      <c r="AB2646">
        <v>48</v>
      </c>
      <c r="AC2646">
        <v>10</v>
      </c>
      <c r="AD2646">
        <v>3024000</v>
      </c>
      <c r="AE2646" t="s">
        <v>6025</v>
      </c>
      <c r="AF2646" s="1">
        <v>46203</v>
      </c>
      <c r="AG2646" t="s">
        <v>6258</v>
      </c>
      <c r="AH2646" t="s">
        <v>6027</v>
      </c>
      <c r="AI2646" t="s">
        <v>6028</v>
      </c>
      <c r="AJ2646" t="s">
        <v>6924</v>
      </c>
      <c r="AK2646">
        <v>152000</v>
      </c>
      <c r="AL2646">
        <v>9606.4</v>
      </c>
      <c r="AM2646">
        <v>142393.60000000001</v>
      </c>
      <c r="AN2646">
        <v>126000</v>
      </c>
      <c r="AO2646">
        <v>16393.599999999999</v>
      </c>
      <c r="AP2646">
        <v>0.11509999999999999</v>
      </c>
    </row>
    <row r="2647" spans="1:42" hidden="1" x14ac:dyDescent="0.35">
      <c r="A2647" t="s">
        <v>3583</v>
      </c>
      <c r="B2647" s="1">
        <v>45303</v>
      </c>
      <c r="C2647" t="s">
        <v>1719</v>
      </c>
      <c r="D2647" t="s">
        <v>23</v>
      </c>
      <c r="E2647">
        <v>3</v>
      </c>
      <c r="F2647" t="s">
        <v>48</v>
      </c>
      <c r="G2647" t="s">
        <v>31</v>
      </c>
      <c r="H2647" t="s">
        <v>32</v>
      </c>
      <c r="I2647" t="s">
        <v>18</v>
      </c>
      <c r="J2647" t="s">
        <v>112</v>
      </c>
      <c r="K2647">
        <v>2024</v>
      </c>
      <c r="L2647" t="s">
        <v>20</v>
      </c>
      <c r="M2647" t="s">
        <v>5921</v>
      </c>
      <c r="N2647" t="s">
        <v>5913</v>
      </c>
      <c r="O2647" t="s">
        <v>5917</v>
      </c>
      <c r="P2647" t="s">
        <v>5922</v>
      </c>
      <c r="Q2647" t="s">
        <v>5923</v>
      </c>
      <c r="R2647">
        <v>57000</v>
      </c>
      <c r="S2647">
        <v>69000</v>
      </c>
      <c r="T2647">
        <v>0.1739</v>
      </c>
      <c r="U2647" t="s">
        <v>5920</v>
      </c>
      <c r="V2647">
        <v>12</v>
      </c>
      <c r="W2647" s="1">
        <v>44862</v>
      </c>
      <c r="X2647" t="s">
        <v>5894</v>
      </c>
      <c r="Y2647">
        <v>244</v>
      </c>
      <c r="Z2647">
        <v>55</v>
      </c>
      <c r="AA2647">
        <v>276</v>
      </c>
      <c r="AB2647">
        <v>9</v>
      </c>
      <c r="AC2647">
        <v>10</v>
      </c>
      <c r="AD2647">
        <v>513000</v>
      </c>
      <c r="AE2647" t="s">
        <v>6025</v>
      </c>
      <c r="AF2647" s="1">
        <v>46203</v>
      </c>
      <c r="AG2647" t="s">
        <v>6631</v>
      </c>
      <c r="AH2647" t="s">
        <v>6027</v>
      </c>
      <c r="AI2647" t="s">
        <v>6028</v>
      </c>
      <c r="AJ2647" t="s">
        <v>6924</v>
      </c>
      <c r="AK2647">
        <v>207000</v>
      </c>
      <c r="AL2647">
        <v>5589</v>
      </c>
      <c r="AM2647">
        <v>201411</v>
      </c>
      <c r="AN2647">
        <v>171000</v>
      </c>
      <c r="AO2647">
        <v>30411</v>
      </c>
      <c r="AP2647">
        <v>0.151</v>
      </c>
    </row>
    <row r="2648" spans="1:42" hidden="1" x14ac:dyDescent="0.35">
      <c r="A2648" t="s">
        <v>3584</v>
      </c>
      <c r="B2648" s="1">
        <v>45622</v>
      </c>
      <c r="C2648" t="s">
        <v>758</v>
      </c>
      <c r="D2648" t="s">
        <v>92</v>
      </c>
      <c r="E2648">
        <v>4</v>
      </c>
      <c r="F2648" t="s">
        <v>30</v>
      </c>
      <c r="G2648" t="s">
        <v>31</v>
      </c>
      <c r="H2648" t="s">
        <v>32</v>
      </c>
      <c r="I2648" t="s">
        <v>43</v>
      </c>
      <c r="J2648" t="s">
        <v>50</v>
      </c>
      <c r="K2648">
        <v>2024</v>
      </c>
      <c r="L2648" t="s">
        <v>51</v>
      </c>
      <c r="M2648" t="s">
        <v>5973</v>
      </c>
      <c r="N2648" t="s">
        <v>5974</v>
      </c>
      <c r="O2648" t="s">
        <v>5975</v>
      </c>
      <c r="P2648" t="s">
        <v>5899</v>
      </c>
      <c r="Q2648" t="s">
        <v>5976</v>
      </c>
      <c r="R2648">
        <v>7600</v>
      </c>
      <c r="S2648">
        <v>9800</v>
      </c>
      <c r="T2648">
        <v>0.22450000000000001</v>
      </c>
      <c r="U2648" t="s">
        <v>5901</v>
      </c>
      <c r="V2648">
        <v>36</v>
      </c>
      <c r="W2648" s="1">
        <v>45281</v>
      </c>
      <c r="X2648" t="s">
        <v>5894</v>
      </c>
      <c r="Y2648">
        <v>214</v>
      </c>
      <c r="Z2648">
        <v>101</v>
      </c>
      <c r="AA2648">
        <v>188</v>
      </c>
      <c r="AB2648">
        <v>51</v>
      </c>
      <c r="AC2648">
        <v>10</v>
      </c>
      <c r="AD2648">
        <v>387600</v>
      </c>
      <c r="AE2648" t="s">
        <v>6025</v>
      </c>
      <c r="AF2648" s="1">
        <v>46203</v>
      </c>
      <c r="AG2648" t="s">
        <v>6356</v>
      </c>
      <c r="AH2648" t="s">
        <v>6035</v>
      </c>
      <c r="AI2648" t="s">
        <v>6028</v>
      </c>
      <c r="AJ2648" t="s">
        <v>6925</v>
      </c>
      <c r="AK2648">
        <v>39200</v>
      </c>
      <c r="AL2648">
        <v>2920.4</v>
      </c>
      <c r="AM2648">
        <v>36279.599999999999</v>
      </c>
      <c r="AN2648">
        <v>30400</v>
      </c>
      <c r="AO2648">
        <v>5879.6</v>
      </c>
      <c r="AP2648">
        <v>0.16209999999999999</v>
      </c>
    </row>
    <row r="2649" spans="1:42" hidden="1" x14ac:dyDescent="0.35">
      <c r="A2649" t="s">
        <v>3585</v>
      </c>
      <c r="B2649" s="1">
        <v>45310</v>
      </c>
      <c r="C2649" t="s">
        <v>553</v>
      </c>
      <c r="D2649" t="s">
        <v>65</v>
      </c>
      <c r="E2649">
        <v>1</v>
      </c>
      <c r="F2649" t="s">
        <v>24</v>
      </c>
      <c r="G2649" t="s">
        <v>16</v>
      </c>
      <c r="H2649" t="s">
        <v>25</v>
      </c>
      <c r="I2649" t="s">
        <v>33</v>
      </c>
      <c r="J2649" t="s">
        <v>112</v>
      </c>
      <c r="K2649">
        <v>2024</v>
      </c>
      <c r="L2649" t="s">
        <v>20</v>
      </c>
      <c r="M2649" t="s">
        <v>5906</v>
      </c>
      <c r="N2649" t="s">
        <v>5889</v>
      </c>
      <c r="O2649" t="s">
        <v>5898</v>
      </c>
      <c r="P2649" t="s">
        <v>5907</v>
      </c>
      <c r="Q2649" t="s">
        <v>5908</v>
      </c>
      <c r="R2649">
        <v>17500</v>
      </c>
      <c r="S2649">
        <v>22000</v>
      </c>
      <c r="T2649">
        <v>0.20449999999999999</v>
      </c>
      <c r="U2649" t="s">
        <v>5909</v>
      </c>
      <c r="V2649">
        <v>12</v>
      </c>
      <c r="W2649" s="1">
        <v>45337</v>
      </c>
      <c r="X2649" t="s">
        <v>5894</v>
      </c>
      <c r="Y2649">
        <v>373</v>
      </c>
      <c r="Z2649">
        <v>88</v>
      </c>
      <c r="AA2649">
        <v>389</v>
      </c>
      <c r="AB2649">
        <v>78</v>
      </c>
      <c r="AC2649">
        <v>10</v>
      </c>
      <c r="AD2649">
        <v>1365000</v>
      </c>
      <c r="AE2649" t="s">
        <v>6025</v>
      </c>
      <c r="AF2649" s="1">
        <v>46203</v>
      </c>
      <c r="AG2649" t="s">
        <v>6335</v>
      </c>
      <c r="AH2649" t="s">
        <v>6035</v>
      </c>
      <c r="AI2649" t="s">
        <v>6028</v>
      </c>
      <c r="AJ2649" t="s">
        <v>6924</v>
      </c>
      <c r="AK2649">
        <v>22000</v>
      </c>
      <c r="AL2649">
        <v>3121.8</v>
      </c>
      <c r="AM2649">
        <v>18878.2</v>
      </c>
      <c r="AN2649">
        <v>17500</v>
      </c>
      <c r="AO2649">
        <v>1378.2</v>
      </c>
      <c r="AP2649">
        <v>7.2999999999999995E-2</v>
      </c>
    </row>
    <row r="2650" spans="1:42" hidden="1" x14ac:dyDescent="0.35">
      <c r="A2650" t="s">
        <v>3586</v>
      </c>
      <c r="B2650" s="1">
        <v>45301</v>
      </c>
      <c r="C2650" t="s">
        <v>1501</v>
      </c>
      <c r="D2650" t="s">
        <v>123</v>
      </c>
      <c r="E2650">
        <v>1</v>
      </c>
      <c r="F2650" t="s">
        <v>58</v>
      </c>
      <c r="G2650" t="s">
        <v>16</v>
      </c>
      <c r="H2650" t="s">
        <v>17</v>
      </c>
      <c r="I2650" t="s">
        <v>33</v>
      </c>
      <c r="J2650" t="s">
        <v>112</v>
      </c>
      <c r="K2650">
        <v>2024</v>
      </c>
      <c r="L2650" t="s">
        <v>20</v>
      </c>
      <c r="M2650" t="s">
        <v>5927</v>
      </c>
      <c r="N2650" t="s">
        <v>5913</v>
      </c>
      <c r="O2650" t="s">
        <v>5917</v>
      </c>
      <c r="P2650" t="s">
        <v>5928</v>
      </c>
      <c r="Q2650" t="s">
        <v>5929</v>
      </c>
      <c r="R2650">
        <v>44000</v>
      </c>
      <c r="S2650">
        <v>53000</v>
      </c>
      <c r="T2650">
        <v>0.16980000000000001</v>
      </c>
      <c r="U2650" t="s">
        <v>5920</v>
      </c>
      <c r="V2650">
        <v>12</v>
      </c>
      <c r="W2650" s="1">
        <v>45435</v>
      </c>
      <c r="X2650" t="s">
        <v>5894</v>
      </c>
      <c r="Y2650">
        <v>246</v>
      </c>
      <c r="Z2650">
        <v>92</v>
      </c>
      <c r="AA2650">
        <v>223</v>
      </c>
      <c r="AB2650">
        <v>48</v>
      </c>
      <c r="AC2650">
        <v>10</v>
      </c>
      <c r="AD2650">
        <v>2112000</v>
      </c>
      <c r="AE2650" t="s">
        <v>6025</v>
      </c>
      <c r="AF2650" s="1">
        <v>46203</v>
      </c>
      <c r="AG2650" t="s">
        <v>6280</v>
      </c>
      <c r="AH2650" t="s">
        <v>6035</v>
      </c>
      <c r="AI2650" t="s">
        <v>6028</v>
      </c>
      <c r="AJ2650" t="s">
        <v>6924</v>
      </c>
      <c r="AK2650">
        <v>53000</v>
      </c>
      <c r="AL2650">
        <v>2491</v>
      </c>
      <c r="AM2650">
        <v>50509</v>
      </c>
      <c r="AN2650">
        <v>44000</v>
      </c>
      <c r="AO2650">
        <v>6509</v>
      </c>
      <c r="AP2650">
        <v>0.12889999999999999</v>
      </c>
    </row>
    <row r="2651" spans="1:42" hidden="1" x14ac:dyDescent="0.35">
      <c r="A2651" t="s">
        <v>3587</v>
      </c>
      <c r="B2651" s="1">
        <v>45480</v>
      </c>
      <c r="C2651" t="s">
        <v>817</v>
      </c>
      <c r="D2651" t="s">
        <v>205</v>
      </c>
      <c r="E2651">
        <v>1</v>
      </c>
      <c r="F2651" t="s">
        <v>58</v>
      </c>
      <c r="G2651" t="s">
        <v>16</v>
      </c>
      <c r="H2651" t="s">
        <v>17</v>
      </c>
      <c r="I2651" t="s">
        <v>43</v>
      </c>
      <c r="J2651" t="s">
        <v>97</v>
      </c>
      <c r="K2651">
        <v>2024</v>
      </c>
      <c r="L2651" t="s">
        <v>60</v>
      </c>
      <c r="M2651" t="s">
        <v>6003</v>
      </c>
      <c r="N2651" t="s">
        <v>5989</v>
      </c>
      <c r="O2651" t="s">
        <v>6004</v>
      </c>
      <c r="P2651" t="s">
        <v>6005</v>
      </c>
      <c r="Q2651" t="s">
        <v>6006</v>
      </c>
      <c r="R2651">
        <v>420</v>
      </c>
      <c r="S2651">
        <v>650</v>
      </c>
      <c r="T2651">
        <v>0.3538</v>
      </c>
      <c r="U2651" t="s">
        <v>5909</v>
      </c>
      <c r="V2651">
        <v>6</v>
      </c>
      <c r="W2651" s="1">
        <v>45071</v>
      </c>
      <c r="X2651" t="s">
        <v>5894</v>
      </c>
      <c r="Y2651">
        <v>160</v>
      </c>
      <c r="Z2651">
        <v>85</v>
      </c>
      <c r="AA2651">
        <v>167</v>
      </c>
      <c r="AB2651">
        <v>56</v>
      </c>
      <c r="AC2651">
        <v>10</v>
      </c>
      <c r="AD2651">
        <v>23520</v>
      </c>
      <c r="AE2651" t="s">
        <v>6025</v>
      </c>
      <c r="AF2651" s="1">
        <v>46203</v>
      </c>
      <c r="AG2651" t="s">
        <v>6225</v>
      </c>
      <c r="AH2651" t="s">
        <v>6027</v>
      </c>
      <c r="AI2651" t="s">
        <v>6028</v>
      </c>
      <c r="AJ2651" t="s">
        <v>6925</v>
      </c>
      <c r="AK2651">
        <v>650</v>
      </c>
      <c r="AL2651">
        <v>65.45</v>
      </c>
      <c r="AM2651">
        <v>584.54999999999995</v>
      </c>
      <c r="AN2651">
        <v>420</v>
      </c>
      <c r="AO2651">
        <v>164.55</v>
      </c>
      <c r="AP2651">
        <v>0.28149999999999997</v>
      </c>
    </row>
    <row r="2652" spans="1:42" hidden="1" x14ac:dyDescent="0.35">
      <c r="A2652" t="s">
        <v>3588</v>
      </c>
      <c r="B2652" s="1">
        <v>45496</v>
      </c>
      <c r="C2652" t="s">
        <v>909</v>
      </c>
      <c r="D2652" t="s">
        <v>82</v>
      </c>
      <c r="E2652">
        <v>2</v>
      </c>
      <c r="F2652" t="s">
        <v>48</v>
      </c>
      <c r="G2652" t="s">
        <v>16</v>
      </c>
      <c r="H2652" t="s">
        <v>32</v>
      </c>
      <c r="I2652" t="s">
        <v>43</v>
      </c>
      <c r="J2652" t="s">
        <v>97</v>
      </c>
      <c r="K2652">
        <v>2024</v>
      </c>
      <c r="L2652" t="s">
        <v>60</v>
      </c>
      <c r="M2652" t="s">
        <v>5895</v>
      </c>
      <c r="N2652" t="s">
        <v>5889</v>
      </c>
      <c r="O2652" t="s">
        <v>5890</v>
      </c>
      <c r="P2652" t="s">
        <v>5891</v>
      </c>
      <c r="Q2652" t="s">
        <v>5896</v>
      </c>
      <c r="R2652">
        <v>78000</v>
      </c>
      <c r="S2652">
        <v>95000</v>
      </c>
      <c r="T2652">
        <v>0.1789</v>
      </c>
      <c r="U2652" t="s">
        <v>5893</v>
      </c>
      <c r="V2652">
        <v>12</v>
      </c>
      <c r="W2652" s="1">
        <v>45187</v>
      </c>
      <c r="X2652" t="s">
        <v>5894</v>
      </c>
      <c r="Y2652">
        <v>351</v>
      </c>
      <c r="Z2652">
        <v>112</v>
      </c>
      <c r="AA2652">
        <v>335</v>
      </c>
      <c r="AB2652">
        <v>32</v>
      </c>
      <c r="AC2652">
        <v>10</v>
      </c>
      <c r="AD2652">
        <v>2496000</v>
      </c>
      <c r="AE2652" t="s">
        <v>6025</v>
      </c>
      <c r="AF2652" s="1">
        <v>46203</v>
      </c>
      <c r="AG2652" t="s">
        <v>6445</v>
      </c>
      <c r="AH2652" t="s">
        <v>6027</v>
      </c>
      <c r="AI2652" t="s">
        <v>6028</v>
      </c>
      <c r="AJ2652" t="s">
        <v>6925</v>
      </c>
      <c r="AK2652">
        <v>190000</v>
      </c>
      <c r="AL2652">
        <v>27322</v>
      </c>
      <c r="AM2652">
        <v>162678</v>
      </c>
      <c r="AN2652">
        <v>156000</v>
      </c>
      <c r="AO2652">
        <v>6678</v>
      </c>
      <c r="AP2652">
        <v>4.1099999999999998E-2</v>
      </c>
    </row>
    <row r="2653" spans="1:42" x14ac:dyDescent="0.35">
      <c r="A2653" t="s">
        <v>3589</v>
      </c>
      <c r="B2653" s="1">
        <v>45480</v>
      </c>
      <c r="C2653" t="s">
        <v>2299</v>
      </c>
      <c r="D2653" t="s">
        <v>54</v>
      </c>
      <c r="E2653">
        <v>1</v>
      </c>
      <c r="F2653" t="s">
        <v>128</v>
      </c>
      <c r="G2653" t="s">
        <v>31</v>
      </c>
      <c r="H2653" t="s">
        <v>17</v>
      </c>
      <c r="I2653" t="s">
        <v>18</v>
      </c>
      <c r="J2653" t="s">
        <v>97</v>
      </c>
      <c r="K2653">
        <v>2024</v>
      </c>
      <c r="L2653" t="s">
        <v>60</v>
      </c>
      <c r="M2653" t="s">
        <v>5888</v>
      </c>
      <c r="N2653" t="s">
        <v>5889</v>
      </c>
      <c r="O2653" t="s">
        <v>5890</v>
      </c>
      <c r="P2653" t="s">
        <v>5891</v>
      </c>
      <c r="Q2653" t="s">
        <v>5892</v>
      </c>
      <c r="R2653">
        <v>52000</v>
      </c>
      <c r="S2653">
        <v>65000</v>
      </c>
      <c r="T2653">
        <v>0.2</v>
      </c>
      <c r="U2653" t="s">
        <v>5893</v>
      </c>
      <c r="V2653">
        <v>12</v>
      </c>
      <c r="W2653" s="1">
        <v>45506</v>
      </c>
      <c r="X2653" t="s">
        <v>5894</v>
      </c>
      <c r="Y2653">
        <v>302</v>
      </c>
      <c r="Z2653">
        <v>109</v>
      </c>
      <c r="AA2653">
        <v>415</v>
      </c>
      <c r="AB2653">
        <v>0</v>
      </c>
      <c r="AC2653">
        <v>10</v>
      </c>
      <c r="AD2653">
        <v>0</v>
      </c>
      <c r="AE2653" t="s">
        <v>6029</v>
      </c>
      <c r="AF2653" s="1">
        <v>46203</v>
      </c>
      <c r="AG2653" t="s">
        <v>6777</v>
      </c>
      <c r="AH2653" t="s">
        <v>6027</v>
      </c>
      <c r="AI2653" t="s">
        <v>6028</v>
      </c>
      <c r="AJ2653" t="s">
        <v>6925</v>
      </c>
      <c r="AK2653">
        <v>65000</v>
      </c>
      <c r="AL2653">
        <v>5479.5</v>
      </c>
      <c r="AM2653">
        <v>59520.5</v>
      </c>
      <c r="AN2653">
        <v>52000</v>
      </c>
      <c r="AO2653">
        <v>7520.5</v>
      </c>
      <c r="AP2653">
        <v>0.12640000000000001</v>
      </c>
    </row>
    <row r="2654" spans="1:42" hidden="1" x14ac:dyDescent="0.35">
      <c r="A2654" t="s">
        <v>3590</v>
      </c>
      <c r="B2654" s="1">
        <v>45606</v>
      </c>
      <c r="C2654" t="s">
        <v>979</v>
      </c>
      <c r="D2654" t="s">
        <v>208</v>
      </c>
      <c r="E2654">
        <v>2</v>
      </c>
      <c r="F2654" t="s">
        <v>58</v>
      </c>
      <c r="G2654" t="s">
        <v>16</v>
      </c>
      <c r="H2654" t="s">
        <v>17</v>
      </c>
      <c r="I2654" t="s">
        <v>43</v>
      </c>
      <c r="J2654" t="s">
        <v>50</v>
      </c>
      <c r="K2654">
        <v>2024</v>
      </c>
      <c r="L2654" t="s">
        <v>51</v>
      </c>
      <c r="M2654" t="s">
        <v>5910</v>
      </c>
      <c r="N2654" t="s">
        <v>5889</v>
      </c>
      <c r="O2654" t="s">
        <v>5898</v>
      </c>
      <c r="P2654" t="s">
        <v>5907</v>
      </c>
      <c r="Q2654" t="s">
        <v>5911</v>
      </c>
      <c r="R2654">
        <v>10500</v>
      </c>
      <c r="S2654">
        <v>13000</v>
      </c>
      <c r="T2654">
        <v>0.1923</v>
      </c>
      <c r="U2654" t="s">
        <v>5909</v>
      </c>
      <c r="V2654">
        <v>12</v>
      </c>
      <c r="W2654" s="1">
        <v>45395</v>
      </c>
      <c r="X2654" t="s">
        <v>5894</v>
      </c>
      <c r="Y2654">
        <v>256</v>
      </c>
      <c r="Z2654">
        <v>119</v>
      </c>
      <c r="AA2654">
        <v>288</v>
      </c>
      <c r="AB2654">
        <v>32</v>
      </c>
      <c r="AC2654">
        <v>10</v>
      </c>
      <c r="AD2654">
        <v>336000</v>
      </c>
      <c r="AE2654" t="s">
        <v>6025</v>
      </c>
      <c r="AF2654" s="1">
        <v>46203</v>
      </c>
      <c r="AG2654" t="s">
        <v>6502</v>
      </c>
      <c r="AH2654" t="s">
        <v>6027</v>
      </c>
      <c r="AI2654" t="s">
        <v>6028</v>
      </c>
      <c r="AJ2654" t="s">
        <v>6925</v>
      </c>
      <c r="AK2654">
        <v>26000</v>
      </c>
      <c r="AL2654">
        <v>2922.4</v>
      </c>
      <c r="AM2654">
        <v>23077.599999999999</v>
      </c>
      <c r="AN2654">
        <v>21000</v>
      </c>
      <c r="AO2654">
        <v>2077.6</v>
      </c>
      <c r="AP2654">
        <v>0.09</v>
      </c>
    </row>
    <row r="2655" spans="1:42" x14ac:dyDescent="0.35">
      <c r="A2655" t="s">
        <v>3591</v>
      </c>
      <c r="B2655" s="1">
        <v>45550</v>
      </c>
      <c r="C2655" t="s">
        <v>3592</v>
      </c>
      <c r="D2655" t="s">
        <v>195</v>
      </c>
      <c r="E2655">
        <v>2</v>
      </c>
      <c r="F2655" t="s">
        <v>48</v>
      </c>
      <c r="G2655" t="s">
        <v>16</v>
      </c>
      <c r="H2655" t="s">
        <v>32</v>
      </c>
      <c r="I2655" t="s">
        <v>43</v>
      </c>
      <c r="J2655" t="s">
        <v>109</v>
      </c>
      <c r="K2655">
        <v>2024</v>
      </c>
      <c r="L2655" t="s">
        <v>60</v>
      </c>
      <c r="M2655" t="s">
        <v>5912</v>
      </c>
      <c r="N2655" t="s">
        <v>5913</v>
      </c>
      <c r="O2655" t="s">
        <v>5914</v>
      </c>
      <c r="P2655" t="s">
        <v>5891</v>
      </c>
      <c r="Q2655" t="s">
        <v>5915</v>
      </c>
      <c r="R2655">
        <v>125000</v>
      </c>
      <c r="S2655">
        <v>148000</v>
      </c>
      <c r="T2655">
        <v>0.15540000000000001</v>
      </c>
      <c r="U2655" t="s">
        <v>5893</v>
      </c>
      <c r="V2655">
        <v>12</v>
      </c>
      <c r="W2655" s="1">
        <v>44787</v>
      </c>
      <c r="X2655" t="s">
        <v>5894</v>
      </c>
      <c r="Y2655">
        <v>168</v>
      </c>
      <c r="Z2655">
        <v>62</v>
      </c>
      <c r="AA2655">
        <v>271</v>
      </c>
      <c r="AB2655">
        <v>0</v>
      </c>
      <c r="AC2655">
        <v>10</v>
      </c>
      <c r="AD2655">
        <v>0</v>
      </c>
      <c r="AE2655" t="s">
        <v>6029</v>
      </c>
      <c r="AF2655" s="1">
        <v>46203</v>
      </c>
      <c r="AG2655" t="s">
        <v>6884</v>
      </c>
      <c r="AH2655" t="s">
        <v>6035</v>
      </c>
      <c r="AI2655" t="s">
        <v>6028</v>
      </c>
      <c r="AJ2655" t="s">
        <v>6925</v>
      </c>
      <c r="AK2655">
        <v>296000</v>
      </c>
      <c r="AL2655">
        <v>21756</v>
      </c>
      <c r="AM2655">
        <v>274244</v>
      </c>
      <c r="AN2655">
        <v>250000</v>
      </c>
      <c r="AO2655">
        <v>24244</v>
      </c>
      <c r="AP2655">
        <v>8.8400000000000006E-2</v>
      </c>
    </row>
    <row r="2656" spans="1:42" hidden="1" x14ac:dyDescent="0.35">
      <c r="A2656" t="s">
        <v>3593</v>
      </c>
      <c r="B2656" s="1">
        <v>45337</v>
      </c>
      <c r="C2656" t="s">
        <v>1358</v>
      </c>
      <c r="D2656" t="s">
        <v>140</v>
      </c>
      <c r="E2656">
        <v>1</v>
      </c>
      <c r="F2656" t="s">
        <v>48</v>
      </c>
      <c r="G2656" t="s">
        <v>71</v>
      </c>
      <c r="H2656" t="s">
        <v>32</v>
      </c>
      <c r="I2656" t="s">
        <v>33</v>
      </c>
      <c r="J2656" t="s">
        <v>19</v>
      </c>
      <c r="K2656">
        <v>2024</v>
      </c>
      <c r="L2656" t="s">
        <v>20</v>
      </c>
      <c r="M2656" t="s">
        <v>5944</v>
      </c>
      <c r="N2656" t="s">
        <v>5931</v>
      </c>
      <c r="O2656" t="s">
        <v>5945</v>
      </c>
      <c r="P2656" t="s">
        <v>5946</v>
      </c>
      <c r="Q2656" t="s">
        <v>5947</v>
      </c>
      <c r="R2656">
        <v>6500</v>
      </c>
      <c r="S2656">
        <v>8500</v>
      </c>
      <c r="T2656">
        <v>0.23530000000000001</v>
      </c>
      <c r="U2656" t="s">
        <v>5940</v>
      </c>
      <c r="V2656">
        <v>6</v>
      </c>
      <c r="W2656" s="1">
        <v>44693</v>
      </c>
      <c r="X2656" t="s">
        <v>5894</v>
      </c>
      <c r="Y2656">
        <v>116</v>
      </c>
      <c r="Z2656">
        <v>117</v>
      </c>
      <c r="AA2656">
        <v>124</v>
      </c>
      <c r="AB2656">
        <v>67</v>
      </c>
      <c r="AC2656">
        <v>10</v>
      </c>
      <c r="AD2656">
        <v>435500</v>
      </c>
      <c r="AE2656" t="s">
        <v>6025</v>
      </c>
      <c r="AF2656" s="1">
        <v>46203</v>
      </c>
      <c r="AG2656" t="s">
        <v>6568</v>
      </c>
      <c r="AH2656" t="s">
        <v>6027</v>
      </c>
      <c r="AI2656" t="s">
        <v>6028</v>
      </c>
      <c r="AJ2656" t="s">
        <v>6924</v>
      </c>
      <c r="AK2656">
        <v>8500</v>
      </c>
      <c r="AL2656">
        <v>113.9</v>
      </c>
      <c r="AM2656">
        <v>8386.1</v>
      </c>
      <c r="AN2656">
        <v>6500</v>
      </c>
      <c r="AO2656">
        <v>1886.1</v>
      </c>
      <c r="AP2656">
        <v>0.22489999999999999</v>
      </c>
    </row>
    <row r="2657" spans="1:42" hidden="1" x14ac:dyDescent="0.35">
      <c r="A2657" t="s">
        <v>3594</v>
      </c>
      <c r="B2657" s="1">
        <v>45420</v>
      </c>
      <c r="C2657" t="s">
        <v>2356</v>
      </c>
      <c r="D2657" t="s">
        <v>183</v>
      </c>
      <c r="E2657">
        <v>2</v>
      </c>
      <c r="F2657" t="s">
        <v>24</v>
      </c>
      <c r="G2657" t="s">
        <v>96</v>
      </c>
      <c r="H2657" t="s">
        <v>25</v>
      </c>
      <c r="I2657" t="s">
        <v>26</v>
      </c>
      <c r="J2657" t="s">
        <v>75</v>
      </c>
      <c r="K2657">
        <v>2024</v>
      </c>
      <c r="L2657" t="s">
        <v>35</v>
      </c>
      <c r="M2657" t="s">
        <v>6010</v>
      </c>
      <c r="N2657" t="s">
        <v>5949</v>
      </c>
      <c r="O2657" t="s">
        <v>6011</v>
      </c>
      <c r="P2657" t="s">
        <v>6012</v>
      </c>
      <c r="Q2657" t="s">
        <v>6013</v>
      </c>
      <c r="R2657">
        <v>2700</v>
      </c>
      <c r="S2657">
        <v>3500</v>
      </c>
      <c r="T2657">
        <v>0.2286</v>
      </c>
      <c r="U2657" t="s">
        <v>5920</v>
      </c>
      <c r="V2657">
        <v>12</v>
      </c>
      <c r="W2657" s="1">
        <v>45369</v>
      </c>
      <c r="X2657" t="s">
        <v>5894</v>
      </c>
      <c r="Y2657">
        <v>71</v>
      </c>
      <c r="Z2657">
        <v>95</v>
      </c>
      <c r="AA2657">
        <v>147</v>
      </c>
      <c r="AB2657">
        <v>51</v>
      </c>
      <c r="AC2657">
        <v>10</v>
      </c>
      <c r="AD2657">
        <v>137700</v>
      </c>
      <c r="AE2657" t="s">
        <v>6025</v>
      </c>
      <c r="AF2657" s="1">
        <v>46203</v>
      </c>
      <c r="AG2657" t="s">
        <v>6788</v>
      </c>
      <c r="AH2657" t="s">
        <v>6027</v>
      </c>
      <c r="AI2657" t="s">
        <v>6028</v>
      </c>
      <c r="AJ2657" t="s">
        <v>6924</v>
      </c>
      <c r="AK2657">
        <v>7000</v>
      </c>
      <c r="AL2657">
        <v>166.6</v>
      </c>
      <c r="AM2657">
        <v>6833.4</v>
      </c>
      <c r="AN2657">
        <v>5400</v>
      </c>
      <c r="AO2657">
        <v>1433.4</v>
      </c>
      <c r="AP2657">
        <v>0.20979999999999999</v>
      </c>
    </row>
    <row r="2658" spans="1:42" hidden="1" x14ac:dyDescent="0.35">
      <c r="A2658" t="s">
        <v>3595</v>
      </c>
      <c r="B2658" s="1">
        <v>45500</v>
      </c>
      <c r="C2658" t="s">
        <v>996</v>
      </c>
      <c r="D2658" t="s">
        <v>38</v>
      </c>
      <c r="E2658">
        <v>1</v>
      </c>
      <c r="F2658" t="s">
        <v>30</v>
      </c>
      <c r="G2658" t="s">
        <v>31</v>
      </c>
      <c r="H2658" t="s">
        <v>17</v>
      </c>
      <c r="I2658" t="s">
        <v>26</v>
      </c>
      <c r="J2658" t="s">
        <v>97</v>
      </c>
      <c r="K2658">
        <v>2024</v>
      </c>
      <c r="L2658" t="s">
        <v>60</v>
      </c>
      <c r="M2658" t="s">
        <v>5981</v>
      </c>
      <c r="N2658" t="s">
        <v>5974</v>
      </c>
      <c r="O2658" t="s">
        <v>5982</v>
      </c>
      <c r="P2658" t="s">
        <v>5983</v>
      </c>
      <c r="Q2658" t="s">
        <v>5984</v>
      </c>
      <c r="R2658">
        <v>3700</v>
      </c>
      <c r="S2658">
        <v>4800</v>
      </c>
      <c r="T2658">
        <v>0.22919999999999999</v>
      </c>
      <c r="U2658" t="s">
        <v>5920</v>
      </c>
      <c r="V2658">
        <v>24</v>
      </c>
      <c r="W2658" s="1">
        <v>45552</v>
      </c>
      <c r="X2658" t="s">
        <v>5894</v>
      </c>
      <c r="Y2658">
        <v>158</v>
      </c>
      <c r="Z2658">
        <v>108</v>
      </c>
      <c r="AA2658">
        <v>132</v>
      </c>
      <c r="AB2658">
        <v>61</v>
      </c>
      <c r="AC2658">
        <v>10</v>
      </c>
      <c r="AD2658">
        <v>225700</v>
      </c>
      <c r="AE2658" t="s">
        <v>6025</v>
      </c>
      <c r="AF2658" s="1">
        <v>46203</v>
      </c>
      <c r="AG2658" t="s">
        <v>6509</v>
      </c>
      <c r="AH2658" t="s">
        <v>6035</v>
      </c>
      <c r="AI2658" t="s">
        <v>6028</v>
      </c>
      <c r="AJ2658" t="s">
        <v>6925</v>
      </c>
      <c r="AK2658">
        <v>4800</v>
      </c>
      <c r="AL2658">
        <v>664.32</v>
      </c>
      <c r="AM2658">
        <v>4135.68</v>
      </c>
      <c r="AN2658">
        <v>3700</v>
      </c>
      <c r="AO2658">
        <v>435.68</v>
      </c>
      <c r="AP2658">
        <v>0.1053</v>
      </c>
    </row>
    <row r="2659" spans="1:42" hidden="1" x14ac:dyDescent="0.35">
      <c r="A2659" t="s">
        <v>3596</v>
      </c>
      <c r="B2659" s="1">
        <v>45509</v>
      </c>
      <c r="C2659" t="s">
        <v>1538</v>
      </c>
      <c r="D2659" t="s">
        <v>70</v>
      </c>
      <c r="E2659">
        <v>1</v>
      </c>
      <c r="F2659" t="s">
        <v>24</v>
      </c>
      <c r="G2659" t="s">
        <v>16</v>
      </c>
      <c r="H2659" t="s">
        <v>32</v>
      </c>
      <c r="I2659" t="s">
        <v>26</v>
      </c>
      <c r="J2659" t="s">
        <v>59</v>
      </c>
      <c r="K2659">
        <v>2024</v>
      </c>
      <c r="L2659" t="s">
        <v>60</v>
      </c>
      <c r="M2659" t="s">
        <v>5970</v>
      </c>
      <c r="N2659" t="s">
        <v>5949</v>
      </c>
      <c r="O2659" t="s">
        <v>5971</v>
      </c>
      <c r="P2659" t="s">
        <v>5922</v>
      </c>
      <c r="Q2659" t="s">
        <v>5972</v>
      </c>
      <c r="R2659">
        <v>9500</v>
      </c>
      <c r="S2659">
        <v>12000</v>
      </c>
      <c r="T2659">
        <v>0.20830000000000001</v>
      </c>
      <c r="U2659" t="s">
        <v>5920</v>
      </c>
      <c r="V2659">
        <v>12</v>
      </c>
      <c r="W2659" s="1">
        <v>44840</v>
      </c>
      <c r="X2659" t="s">
        <v>5894</v>
      </c>
      <c r="Y2659">
        <v>160</v>
      </c>
      <c r="Z2659">
        <v>82</v>
      </c>
      <c r="AA2659">
        <v>171</v>
      </c>
      <c r="AB2659">
        <v>27</v>
      </c>
      <c r="AC2659">
        <v>10</v>
      </c>
      <c r="AD2659">
        <v>256500</v>
      </c>
      <c r="AE2659" t="s">
        <v>6025</v>
      </c>
      <c r="AF2659" s="1">
        <v>46203</v>
      </c>
      <c r="AG2659" t="s">
        <v>6555</v>
      </c>
      <c r="AH2659" t="s">
        <v>6035</v>
      </c>
      <c r="AI2659" t="s">
        <v>6028</v>
      </c>
      <c r="AJ2659" t="s">
        <v>6925</v>
      </c>
      <c r="AK2659">
        <v>12000</v>
      </c>
      <c r="AL2659">
        <v>19.2</v>
      </c>
      <c r="AM2659">
        <v>11980.8</v>
      </c>
      <c r="AN2659">
        <v>9500</v>
      </c>
      <c r="AO2659">
        <v>2480.8000000000002</v>
      </c>
      <c r="AP2659">
        <v>0.20710000000000001</v>
      </c>
    </row>
    <row r="2660" spans="1:42" hidden="1" x14ac:dyDescent="0.35">
      <c r="A2660" t="s">
        <v>3597</v>
      </c>
      <c r="B2660" s="1">
        <v>45409</v>
      </c>
      <c r="C2660" t="s">
        <v>645</v>
      </c>
      <c r="D2660" t="s">
        <v>70</v>
      </c>
      <c r="E2660">
        <v>1</v>
      </c>
      <c r="F2660" t="s">
        <v>24</v>
      </c>
      <c r="G2660" t="s">
        <v>16</v>
      </c>
      <c r="H2660" t="s">
        <v>32</v>
      </c>
      <c r="I2660" t="s">
        <v>26</v>
      </c>
      <c r="J2660" t="s">
        <v>44</v>
      </c>
      <c r="K2660">
        <v>2024</v>
      </c>
      <c r="L2660" t="s">
        <v>35</v>
      </c>
      <c r="M2660" t="s">
        <v>5970</v>
      </c>
      <c r="N2660" t="s">
        <v>5949</v>
      </c>
      <c r="O2660" t="s">
        <v>5971</v>
      </c>
      <c r="P2660" t="s">
        <v>5922</v>
      </c>
      <c r="Q2660" t="s">
        <v>5972</v>
      </c>
      <c r="R2660">
        <v>9500</v>
      </c>
      <c r="S2660">
        <v>12000</v>
      </c>
      <c r="T2660">
        <v>0.20830000000000001</v>
      </c>
      <c r="U2660" t="s">
        <v>5920</v>
      </c>
      <c r="V2660">
        <v>12</v>
      </c>
      <c r="W2660" s="1">
        <v>44840</v>
      </c>
      <c r="X2660" t="s">
        <v>5894</v>
      </c>
      <c r="Y2660">
        <v>160</v>
      </c>
      <c r="Z2660">
        <v>82</v>
      </c>
      <c r="AA2660">
        <v>171</v>
      </c>
      <c r="AB2660">
        <v>27</v>
      </c>
      <c r="AC2660">
        <v>10</v>
      </c>
      <c r="AD2660">
        <v>256500</v>
      </c>
      <c r="AE2660" t="s">
        <v>6025</v>
      </c>
      <c r="AF2660" s="1">
        <v>46203</v>
      </c>
      <c r="AG2660" t="s">
        <v>6382</v>
      </c>
      <c r="AH2660" t="s">
        <v>6027</v>
      </c>
      <c r="AI2660" t="s">
        <v>6028</v>
      </c>
      <c r="AJ2660" t="s">
        <v>6924</v>
      </c>
      <c r="AK2660">
        <v>12000</v>
      </c>
      <c r="AL2660">
        <v>1020</v>
      </c>
      <c r="AM2660">
        <v>10980</v>
      </c>
      <c r="AN2660">
        <v>9500</v>
      </c>
      <c r="AO2660">
        <v>1480</v>
      </c>
      <c r="AP2660">
        <v>0.1348</v>
      </c>
    </row>
    <row r="2661" spans="1:42" x14ac:dyDescent="0.35">
      <c r="A2661" t="s">
        <v>3598</v>
      </c>
      <c r="B2661" s="1">
        <v>45345</v>
      </c>
      <c r="C2661" t="s">
        <v>2363</v>
      </c>
      <c r="D2661" t="s">
        <v>195</v>
      </c>
      <c r="E2661">
        <v>2</v>
      </c>
      <c r="F2661" t="s">
        <v>128</v>
      </c>
      <c r="G2661" t="s">
        <v>16</v>
      </c>
      <c r="H2661" t="s">
        <v>17</v>
      </c>
      <c r="I2661" t="s">
        <v>43</v>
      </c>
      <c r="J2661" t="s">
        <v>19</v>
      </c>
      <c r="K2661">
        <v>2024</v>
      </c>
      <c r="L2661" t="s">
        <v>20</v>
      </c>
      <c r="M2661" t="s">
        <v>5912</v>
      </c>
      <c r="N2661" t="s">
        <v>5913</v>
      </c>
      <c r="O2661" t="s">
        <v>5914</v>
      </c>
      <c r="P2661" t="s">
        <v>5891</v>
      </c>
      <c r="Q2661" t="s">
        <v>5915</v>
      </c>
      <c r="R2661">
        <v>125000</v>
      </c>
      <c r="S2661">
        <v>148000</v>
      </c>
      <c r="T2661">
        <v>0.15540000000000001</v>
      </c>
      <c r="U2661" t="s">
        <v>5893</v>
      </c>
      <c r="V2661">
        <v>12</v>
      </c>
      <c r="W2661" s="1">
        <v>44787</v>
      </c>
      <c r="X2661" t="s">
        <v>5894</v>
      </c>
      <c r="Y2661">
        <v>168</v>
      </c>
      <c r="Z2661">
        <v>62</v>
      </c>
      <c r="AA2661">
        <v>271</v>
      </c>
      <c r="AB2661">
        <v>0</v>
      </c>
      <c r="AC2661">
        <v>10</v>
      </c>
      <c r="AD2661">
        <v>0</v>
      </c>
      <c r="AE2661" t="s">
        <v>6029</v>
      </c>
      <c r="AF2661" s="1">
        <v>46203</v>
      </c>
      <c r="AG2661" t="s">
        <v>6790</v>
      </c>
      <c r="AH2661" t="s">
        <v>6035</v>
      </c>
      <c r="AI2661" t="s">
        <v>6028</v>
      </c>
      <c r="AJ2661" t="s">
        <v>6924</v>
      </c>
      <c r="AK2661">
        <v>296000</v>
      </c>
      <c r="AL2661">
        <v>34898.400000000001</v>
      </c>
      <c r="AM2661">
        <v>261101.6</v>
      </c>
      <c r="AN2661">
        <v>250000</v>
      </c>
      <c r="AO2661">
        <v>11101.6</v>
      </c>
      <c r="AP2661">
        <v>4.2500000000000003E-2</v>
      </c>
    </row>
    <row r="2662" spans="1:42" hidden="1" x14ac:dyDescent="0.35">
      <c r="A2662" t="s">
        <v>3599</v>
      </c>
      <c r="B2662" s="1">
        <v>45540</v>
      </c>
      <c r="C2662" t="s">
        <v>941</v>
      </c>
      <c r="D2662" t="s">
        <v>108</v>
      </c>
      <c r="E2662">
        <v>2</v>
      </c>
      <c r="F2662" t="s">
        <v>58</v>
      </c>
      <c r="G2662" t="s">
        <v>67</v>
      </c>
      <c r="H2662" t="s">
        <v>17</v>
      </c>
      <c r="I2662" t="s">
        <v>26</v>
      </c>
      <c r="J2662" t="s">
        <v>109</v>
      </c>
      <c r="K2662">
        <v>2024</v>
      </c>
      <c r="L2662" t="s">
        <v>60</v>
      </c>
      <c r="M2662" t="s">
        <v>5977</v>
      </c>
      <c r="N2662" t="s">
        <v>5974</v>
      </c>
      <c r="O2662" t="s">
        <v>5978</v>
      </c>
      <c r="P2662" t="s">
        <v>5979</v>
      </c>
      <c r="Q2662" t="s">
        <v>5980</v>
      </c>
      <c r="R2662">
        <v>3000</v>
      </c>
      <c r="S2662">
        <v>3900</v>
      </c>
      <c r="T2662">
        <v>0.23080000000000001</v>
      </c>
      <c r="U2662" t="s">
        <v>5920</v>
      </c>
      <c r="V2662">
        <v>36</v>
      </c>
      <c r="W2662" s="1">
        <v>44816</v>
      </c>
      <c r="X2662" t="s">
        <v>5894</v>
      </c>
      <c r="Y2662">
        <v>237</v>
      </c>
      <c r="Z2662">
        <v>110</v>
      </c>
      <c r="AA2662">
        <v>240</v>
      </c>
      <c r="AB2662">
        <v>48</v>
      </c>
      <c r="AC2662">
        <v>10</v>
      </c>
      <c r="AD2662">
        <v>144000</v>
      </c>
      <c r="AE2662" t="s">
        <v>6025</v>
      </c>
      <c r="AF2662" s="1">
        <v>46203</v>
      </c>
      <c r="AG2662" t="s">
        <v>6337</v>
      </c>
      <c r="AH2662" t="s">
        <v>6035</v>
      </c>
      <c r="AI2662" t="s">
        <v>6028</v>
      </c>
      <c r="AJ2662" t="s">
        <v>6925</v>
      </c>
      <c r="AK2662">
        <v>7800</v>
      </c>
      <c r="AL2662">
        <v>533.52</v>
      </c>
      <c r="AM2662">
        <v>7266.48</v>
      </c>
      <c r="AN2662">
        <v>6000</v>
      </c>
      <c r="AO2662">
        <v>1266.48</v>
      </c>
      <c r="AP2662">
        <v>0.17430000000000001</v>
      </c>
    </row>
    <row r="2663" spans="1:42" hidden="1" x14ac:dyDescent="0.35">
      <c r="A2663" t="s">
        <v>3600</v>
      </c>
      <c r="B2663" s="1">
        <v>45603</v>
      </c>
      <c r="C2663" t="s">
        <v>225</v>
      </c>
      <c r="D2663" t="s">
        <v>38</v>
      </c>
      <c r="E2663">
        <v>1</v>
      </c>
      <c r="F2663" t="s">
        <v>128</v>
      </c>
      <c r="G2663" t="s">
        <v>16</v>
      </c>
      <c r="H2663" t="s">
        <v>32</v>
      </c>
      <c r="I2663" t="s">
        <v>33</v>
      </c>
      <c r="J2663" t="s">
        <v>50</v>
      </c>
      <c r="K2663">
        <v>2024</v>
      </c>
      <c r="L2663" t="s">
        <v>51</v>
      </c>
      <c r="M2663" t="s">
        <v>5981</v>
      </c>
      <c r="N2663" t="s">
        <v>5974</v>
      </c>
      <c r="O2663" t="s">
        <v>5982</v>
      </c>
      <c r="P2663" t="s">
        <v>5983</v>
      </c>
      <c r="Q2663" t="s">
        <v>5984</v>
      </c>
      <c r="R2663">
        <v>3700</v>
      </c>
      <c r="S2663">
        <v>4800</v>
      </c>
      <c r="T2663">
        <v>0.22919999999999999</v>
      </c>
      <c r="U2663" t="s">
        <v>5920</v>
      </c>
      <c r="V2663">
        <v>24</v>
      </c>
      <c r="W2663" s="1">
        <v>45552</v>
      </c>
      <c r="X2663" t="s">
        <v>5894</v>
      </c>
      <c r="Y2663">
        <v>158</v>
      </c>
      <c r="Z2663">
        <v>108</v>
      </c>
      <c r="AA2663">
        <v>132</v>
      </c>
      <c r="AB2663">
        <v>61</v>
      </c>
      <c r="AC2663">
        <v>10</v>
      </c>
      <c r="AD2663">
        <v>225700</v>
      </c>
      <c r="AE2663" t="s">
        <v>6025</v>
      </c>
      <c r="AF2663" s="1">
        <v>46203</v>
      </c>
      <c r="AG2663" t="s">
        <v>6135</v>
      </c>
      <c r="AH2663" t="s">
        <v>6035</v>
      </c>
      <c r="AI2663" t="s">
        <v>6028</v>
      </c>
      <c r="AJ2663" t="s">
        <v>6925</v>
      </c>
      <c r="AK2663">
        <v>4800</v>
      </c>
      <c r="AL2663">
        <v>44.64</v>
      </c>
      <c r="AM2663">
        <v>4755.3599999999997</v>
      </c>
      <c r="AN2663">
        <v>3700</v>
      </c>
      <c r="AO2663">
        <v>1055.3599999999999</v>
      </c>
      <c r="AP2663">
        <v>0.22189999999999999</v>
      </c>
    </row>
    <row r="2664" spans="1:42" hidden="1" x14ac:dyDescent="0.35">
      <c r="A2664" t="s">
        <v>3601</v>
      </c>
      <c r="B2664" s="1">
        <v>45633</v>
      </c>
      <c r="C2664" t="s">
        <v>564</v>
      </c>
      <c r="D2664" t="s">
        <v>100</v>
      </c>
      <c r="E2664">
        <v>3</v>
      </c>
      <c r="F2664" t="s">
        <v>24</v>
      </c>
      <c r="G2664" t="s">
        <v>31</v>
      </c>
      <c r="H2664" t="s">
        <v>25</v>
      </c>
      <c r="I2664" t="s">
        <v>43</v>
      </c>
      <c r="J2664" t="s">
        <v>155</v>
      </c>
      <c r="K2664">
        <v>2024</v>
      </c>
      <c r="L2664" t="s">
        <v>51</v>
      </c>
      <c r="M2664" t="s">
        <v>5941</v>
      </c>
      <c r="N2664" t="s">
        <v>5931</v>
      </c>
      <c r="O2664" t="s">
        <v>5942</v>
      </c>
      <c r="P2664" t="s">
        <v>5938</v>
      </c>
      <c r="Q2664" t="s">
        <v>5943</v>
      </c>
      <c r="R2664">
        <v>9800</v>
      </c>
      <c r="S2664">
        <v>12500</v>
      </c>
      <c r="T2664">
        <v>0.216</v>
      </c>
      <c r="U2664" t="s">
        <v>5940</v>
      </c>
      <c r="V2664">
        <v>6</v>
      </c>
      <c r="W2664" s="1">
        <v>45383</v>
      </c>
      <c r="X2664" t="s">
        <v>5894</v>
      </c>
      <c r="Y2664">
        <v>102</v>
      </c>
      <c r="Z2664">
        <v>94</v>
      </c>
      <c r="AA2664">
        <v>142</v>
      </c>
      <c r="AB2664">
        <v>76</v>
      </c>
      <c r="AC2664">
        <v>10</v>
      </c>
      <c r="AD2664">
        <v>744800</v>
      </c>
      <c r="AE2664" t="s">
        <v>6025</v>
      </c>
      <c r="AF2664" s="1">
        <v>46203</v>
      </c>
      <c r="AG2664" t="s">
        <v>6151</v>
      </c>
      <c r="AH2664" t="s">
        <v>6035</v>
      </c>
      <c r="AI2664" t="s">
        <v>6028</v>
      </c>
      <c r="AJ2664" t="s">
        <v>6925</v>
      </c>
      <c r="AK2664">
        <v>37500</v>
      </c>
      <c r="AL2664">
        <v>2171.25</v>
      </c>
      <c r="AM2664">
        <v>35328.75</v>
      </c>
      <c r="AN2664">
        <v>29400</v>
      </c>
      <c r="AO2664">
        <v>5928.75</v>
      </c>
      <c r="AP2664">
        <v>0.1678</v>
      </c>
    </row>
    <row r="2665" spans="1:42" hidden="1" x14ac:dyDescent="0.35">
      <c r="A2665" t="s">
        <v>3602</v>
      </c>
      <c r="B2665" s="1">
        <v>45428</v>
      </c>
      <c r="C2665" t="s">
        <v>270</v>
      </c>
      <c r="D2665" t="s">
        <v>183</v>
      </c>
      <c r="E2665">
        <v>1</v>
      </c>
      <c r="F2665" t="s">
        <v>24</v>
      </c>
      <c r="G2665" t="s">
        <v>31</v>
      </c>
      <c r="H2665" t="s">
        <v>25</v>
      </c>
      <c r="I2665" t="s">
        <v>18</v>
      </c>
      <c r="J2665" t="s">
        <v>75</v>
      </c>
      <c r="K2665">
        <v>2024</v>
      </c>
      <c r="L2665" t="s">
        <v>35</v>
      </c>
      <c r="M2665" t="s">
        <v>6010</v>
      </c>
      <c r="N2665" t="s">
        <v>5949</v>
      </c>
      <c r="O2665" t="s">
        <v>6011</v>
      </c>
      <c r="P2665" t="s">
        <v>6012</v>
      </c>
      <c r="Q2665" t="s">
        <v>6013</v>
      </c>
      <c r="R2665">
        <v>2700</v>
      </c>
      <c r="S2665">
        <v>3500</v>
      </c>
      <c r="T2665">
        <v>0.2286</v>
      </c>
      <c r="U2665" t="s">
        <v>5920</v>
      </c>
      <c r="V2665">
        <v>12</v>
      </c>
      <c r="W2665" s="1">
        <v>45369</v>
      </c>
      <c r="X2665" t="s">
        <v>5894</v>
      </c>
      <c r="Y2665">
        <v>71</v>
      </c>
      <c r="Z2665">
        <v>95</v>
      </c>
      <c r="AA2665">
        <v>147</v>
      </c>
      <c r="AB2665">
        <v>51</v>
      </c>
      <c r="AC2665">
        <v>10</v>
      </c>
      <c r="AD2665">
        <v>137700</v>
      </c>
      <c r="AE2665" t="s">
        <v>6025</v>
      </c>
      <c r="AF2665" s="1">
        <v>46203</v>
      </c>
      <c r="AG2665" t="s">
        <v>6166</v>
      </c>
      <c r="AH2665" t="s">
        <v>6035</v>
      </c>
      <c r="AI2665" t="s">
        <v>6028</v>
      </c>
      <c r="AJ2665" t="s">
        <v>6924</v>
      </c>
      <c r="AK2665">
        <v>3500</v>
      </c>
      <c r="AL2665">
        <v>187.95</v>
      </c>
      <c r="AM2665">
        <v>3312.05</v>
      </c>
      <c r="AN2665">
        <v>2700</v>
      </c>
      <c r="AO2665">
        <v>612.04999999999995</v>
      </c>
      <c r="AP2665">
        <v>0.18479999999999999</v>
      </c>
    </row>
    <row r="2666" spans="1:42" hidden="1" x14ac:dyDescent="0.35">
      <c r="A2666" t="s">
        <v>3603</v>
      </c>
      <c r="B2666" s="1">
        <v>45487</v>
      </c>
      <c r="C2666" t="s">
        <v>417</v>
      </c>
      <c r="D2666" t="s">
        <v>105</v>
      </c>
      <c r="E2666">
        <v>1</v>
      </c>
      <c r="F2666" t="s">
        <v>48</v>
      </c>
      <c r="G2666" t="s">
        <v>79</v>
      </c>
      <c r="H2666" t="s">
        <v>25</v>
      </c>
      <c r="I2666" t="s">
        <v>33</v>
      </c>
      <c r="J2666" t="s">
        <v>97</v>
      </c>
      <c r="K2666">
        <v>2024</v>
      </c>
      <c r="L2666" t="s">
        <v>60</v>
      </c>
      <c r="M2666" t="s">
        <v>5916</v>
      </c>
      <c r="N2666" t="s">
        <v>5913</v>
      </c>
      <c r="O2666" t="s">
        <v>5917</v>
      </c>
      <c r="P2666" t="s">
        <v>5918</v>
      </c>
      <c r="Q2666" t="s">
        <v>5919</v>
      </c>
      <c r="R2666">
        <v>63000</v>
      </c>
      <c r="S2666">
        <v>76000</v>
      </c>
      <c r="T2666">
        <v>0.1711</v>
      </c>
      <c r="U2666" t="s">
        <v>5920</v>
      </c>
      <c r="V2666">
        <v>12</v>
      </c>
      <c r="W2666" s="1">
        <v>44617</v>
      </c>
      <c r="X2666" t="s">
        <v>5894</v>
      </c>
      <c r="Y2666">
        <v>252</v>
      </c>
      <c r="Z2666">
        <v>75</v>
      </c>
      <c r="AA2666">
        <v>289</v>
      </c>
      <c r="AB2666">
        <v>48</v>
      </c>
      <c r="AC2666">
        <v>10</v>
      </c>
      <c r="AD2666">
        <v>3024000</v>
      </c>
      <c r="AE2666" t="s">
        <v>6025</v>
      </c>
      <c r="AF2666" s="1">
        <v>46203</v>
      </c>
      <c r="AG2666" t="s">
        <v>6261</v>
      </c>
      <c r="AH2666" t="s">
        <v>6027</v>
      </c>
      <c r="AI2666" t="s">
        <v>6028</v>
      </c>
      <c r="AJ2666" t="s">
        <v>6925</v>
      </c>
      <c r="AK2666">
        <v>76000</v>
      </c>
      <c r="AL2666">
        <v>220.4</v>
      </c>
      <c r="AM2666">
        <v>75779.600000000006</v>
      </c>
      <c r="AN2666">
        <v>63000</v>
      </c>
      <c r="AO2666">
        <v>12779.6</v>
      </c>
      <c r="AP2666">
        <v>0.1686</v>
      </c>
    </row>
    <row r="2667" spans="1:42" hidden="1" x14ac:dyDescent="0.35">
      <c r="A2667" t="s">
        <v>3604</v>
      </c>
      <c r="B2667" s="1">
        <v>45370</v>
      </c>
      <c r="C2667" t="s">
        <v>633</v>
      </c>
      <c r="D2667" t="s">
        <v>105</v>
      </c>
      <c r="E2667">
        <v>2</v>
      </c>
      <c r="F2667" t="s">
        <v>58</v>
      </c>
      <c r="G2667" t="s">
        <v>31</v>
      </c>
      <c r="H2667" t="s">
        <v>32</v>
      </c>
      <c r="I2667" t="s">
        <v>26</v>
      </c>
      <c r="J2667" t="s">
        <v>39</v>
      </c>
      <c r="K2667">
        <v>2024</v>
      </c>
      <c r="L2667" t="s">
        <v>20</v>
      </c>
      <c r="M2667" t="s">
        <v>5916</v>
      </c>
      <c r="N2667" t="s">
        <v>5913</v>
      </c>
      <c r="O2667" t="s">
        <v>5917</v>
      </c>
      <c r="P2667" t="s">
        <v>5918</v>
      </c>
      <c r="Q2667" t="s">
        <v>5919</v>
      </c>
      <c r="R2667">
        <v>63000</v>
      </c>
      <c r="S2667">
        <v>76000</v>
      </c>
      <c r="T2667">
        <v>0.1711</v>
      </c>
      <c r="U2667" t="s">
        <v>5920</v>
      </c>
      <c r="V2667">
        <v>12</v>
      </c>
      <c r="W2667" s="1">
        <v>44617</v>
      </c>
      <c r="X2667" t="s">
        <v>5894</v>
      </c>
      <c r="Y2667">
        <v>252</v>
      </c>
      <c r="Z2667">
        <v>75</v>
      </c>
      <c r="AA2667">
        <v>289</v>
      </c>
      <c r="AB2667">
        <v>48</v>
      </c>
      <c r="AC2667">
        <v>10</v>
      </c>
      <c r="AD2667">
        <v>3024000</v>
      </c>
      <c r="AE2667" t="s">
        <v>6025</v>
      </c>
      <c r="AF2667" s="1">
        <v>46203</v>
      </c>
      <c r="AG2667" t="s">
        <v>6349</v>
      </c>
      <c r="AH2667" t="s">
        <v>6035</v>
      </c>
      <c r="AI2667" t="s">
        <v>6028</v>
      </c>
      <c r="AJ2667" t="s">
        <v>6924</v>
      </c>
      <c r="AK2667">
        <v>152000</v>
      </c>
      <c r="AL2667">
        <v>12068.8</v>
      </c>
      <c r="AM2667">
        <v>139931.20000000001</v>
      </c>
      <c r="AN2667">
        <v>126000</v>
      </c>
      <c r="AO2667">
        <v>13931.2</v>
      </c>
      <c r="AP2667">
        <v>9.9599999999999994E-2</v>
      </c>
    </row>
    <row r="2668" spans="1:42" x14ac:dyDescent="0.35">
      <c r="A2668" t="s">
        <v>3605</v>
      </c>
      <c r="B2668" s="1">
        <v>45497</v>
      </c>
      <c r="C2668" t="s">
        <v>246</v>
      </c>
      <c r="D2668" t="s">
        <v>54</v>
      </c>
      <c r="E2668">
        <v>2</v>
      </c>
      <c r="F2668" t="s">
        <v>66</v>
      </c>
      <c r="G2668" t="s">
        <v>31</v>
      </c>
      <c r="H2668" t="s">
        <v>17</v>
      </c>
      <c r="I2668" t="s">
        <v>26</v>
      </c>
      <c r="J2668" t="s">
        <v>97</v>
      </c>
      <c r="K2668">
        <v>2024</v>
      </c>
      <c r="L2668" t="s">
        <v>60</v>
      </c>
      <c r="M2668" t="s">
        <v>5888</v>
      </c>
      <c r="N2668" t="s">
        <v>5889</v>
      </c>
      <c r="O2668" t="s">
        <v>5890</v>
      </c>
      <c r="P2668" t="s">
        <v>5891</v>
      </c>
      <c r="Q2668" t="s">
        <v>5892</v>
      </c>
      <c r="R2668">
        <v>52000</v>
      </c>
      <c r="S2668">
        <v>65000</v>
      </c>
      <c r="T2668">
        <v>0.2</v>
      </c>
      <c r="U2668" t="s">
        <v>5893</v>
      </c>
      <c r="V2668">
        <v>12</v>
      </c>
      <c r="W2668" s="1">
        <v>45506</v>
      </c>
      <c r="X2668" t="s">
        <v>5894</v>
      </c>
      <c r="Y2668">
        <v>302</v>
      </c>
      <c r="Z2668">
        <v>109</v>
      </c>
      <c r="AA2668">
        <v>415</v>
      </c>
      <c r="AB2668">
        <v>0</v>
      </c>
      <c r="AC2668">
        <v>10</v>
      </c>
      <c r="AD2668">
        <v>0</v>
      </c>
      <c r="AE2668" t="s">
        <v>6029</v>
      </c>
      <c r="AF2668" s="1">
        <v>46203</v>
      </c>
      <c r="AG2668" t="s">
        <v>6148</v>
      </c>
      <c r="AH2668" t="s">
        <v>6035</v>
      </c>
      <c r="AI2668" t="s">
        <v>6028</v>
      </c>
      <c r="AJ2668" t="s">
        <v>6925</v>
      </c>
      <c r="AK2668">
        <v>130000</v>
      </c>
      <c r="AL2668">
        <v>17784</v>
      </c>
      <c r="AM2668">
        <v>112216</v>
      </c>
      <c r="AN2668">
        <v>104000</v>
      </c>
      <c r="AO2668">
        <v>8216</v>
      </c>
      <c r="AP2668">
        <v>7.3200000000000001E-2</v>
      </c>
    </row>
    <row r="2669" spans="1:42" x14ac:dyDescent="0.35">
      <c r="A2669" t="s">
        <v>3606</v>
      </c>
      <c r="B2669" s="1">
        <v>45332</v>
      </c>
      <c r="C2669" t="s">
        <v>294</v>
      </c>
      <c r="D2669" t="s">
        <v>42</v>
      </c>
      <c r="E2669">
        <v>2</v>
      </c>
      <c r="F2669" t="s">
        <v>58</v>
      </c>
      <c r="G2669" t="s">
        <v>16</v>
      </c>
      <c r="H2669" t="s">
        <v>25</v>
      </c>
      <c r="I2669" t="s">
        <v>33</v>
      </c>
      <c r="J2669" t="s">
        <v>19</v>
      </c>
      <c r="K2669">
        <v>2024</v>
      </c>
      <c r="L2669" t="s">
        <v>20</v>
      </c>
      <c r="M2669" t="s">
        <v>5897</v>
      </c>
      <c r="N2669" t="s">
        <v>5889</v>
      </c>
      <c r="O2669" t="s">
        <v>5898</v>
      </c>
      <c r="P2669" t="s">
        <v>5899</v>
      </c>
      <c r="Q2669" t="s">
        <v>5900</v>
      </c>
      <c r="R2669">
        <v>31000</v>
      </c>
      <c r="S2669">
        <v>38000</v>
      </c>
      <c r="T2669">
        <v>0.1842</v>
      </c>
      <c r="U2669" t="s">
        <v>5901</v>
      </c>
      <c r="V2669">
        <v>12</v>
      </c>
      <c r="W2669" s="1">
        <v>45246</v>
      </c>
      <c r="X2669" t="s">
        <v>5894</v>
      </c>
      <c r="Y2669">
        <v>278</v>
      </c>
      <c r="Z2669">
        <v>80</v>
      </c>
      <c r="AA2669">
        <v>346</v>
      </c>
      <c r="AB2669">
        <v>0</v>
      </c>
      <c r="AC2669">
        <v>10</v>
      </c>
      <c r="AD2669">
        <v>0</v>
      </c>
      <c r="AE2669" t="s">
        <v>6029</v>
      </c>
      <c r="AF2669" s="1">
        <v>46203</v>
      </c>
      <c r="AG2669" t="s">
        <v>6184</v>
      </c>
      <c r="AH2669" t="s">
        <v>6027</v>
      </c>
      <c r="AI2669" t="s">
        <v>6028</v>
      </c>
      <c r="AJ2669" t="s">
        <v>6924</v>
      </c>
      <c r="AK2669">
        <v>76000</v>
      </c>
      <c r="AL2669">
        <v>3017.2</v>
      </c>
      <c r="AM2669">
        <v>72982.8</v>
      </c>
      <c r="AN2669">
        <v>62000</v>
      </c>
      <c r="AO2669">
        <v>10982.8</v>
      </c>
      <c r="AP2669">
        <v>0.15049999999999999</v>
      </c>
    </row>
    <row r="2670" spans="1:42" hidden="1" x14ac:dyDescent="0.35">
      <c r="A2670" t="s">
        <v>3607</v>
      </c>
      <c r="B2670" s="1">
        <v>45576</v>
      </c>
      <c r="C2670" t="s">
        <v>752</v>
      </c>
      <c r="D2670" t="s">
        <v>92</v>
      </c>
      <c r="E2670">
        <v>1</v>
      </c>
      <c r="F2670" t="s">
        <v>48</v>
      </c>
      <c r="G2670" t="s">
        <v>79</v>
      </c>
      <c r="H2670" t="s">
        <v>32</v>
      </c>
      <c r="I2670" t="s">
        <v>33</v>
      </c>
      <c r="J2670" t="s">
        <v>55</v>
      </c>
      <c r="K2670">
        <v>2024</v>
      </c>
      <c r="L2670" t="s">
        <v>51</v>
      </c>
      <c r="M2670" t="s">
        <v>5973</v>
      </c>
      <c r="N2670" t="s">
        <v>5974</v>
      </c>
      <c r="O2670" t="s">
        <v>5975</v>
      </c>
      <c r="P2670" t="s">
        <v>5899</v>
      </c>
      <c r="Q2670" t="s">
        <v>5976</v>
      </c>
      <c r="R2670">
        <v>7600</v>
      </c>
      <c r="S2670">
        <v>9800</v>
      </c>
      <c r="T2670">
        <v>0.22450000000000001</v>
      </c>
      <c r="U2670" t="s">
        <v>5901</v>
      </c>
      <c r="V2670">
        <v>36</v>
      </c>
      <c r="W2670" s="1">
        <v>45281</v>
      </c>
      <c r="X2670" t="s">
        <v>5894</v>
      </c>
      <c r="Y2670">
        <v>214</v>
      </c>
      <c r="Z2670">
        <v>101</v>
      </c>
      <c r="AA2670">
        <v>188</v>
      </c>
      <c r="AB2670">
        <v>51</v>
      </c>
      <c r="AC2670">
        <v>10</v>
      </c>
      <c r="AD2670">
        <v>387600</v>
      </c>
      <c r="AE2670" t="s">
        <v>6025</v>
      </c>
      <c r="AF2670" s="1">
        <v>46203</v>
      </c>
      <c r="AG2670" t="s">
        <v>6343</v>
      </c>
      <c r="AH2670" t="s">
        <v>6027</v>
      </c>
      <c r="AI2670" t="s">
        <v>6028</v>
      </c>
      <c r="AJ2670" t="s">
        <v>6925</v>
      </c>
      <c r="AK2670">
        <v>9800</v>
      </c>
      <c r="AL2670">
        <v>954.52</v>
      </c>
      <c r="AM2670">
        <v>8845.48</v>
      </c>
      <c r="AN2670">
        <v>7600</v>
      </c>
      <c r="AO2670">
        <v>1245.48</v>
      </c>
      <c r="AP2670">
        <v>0.14080000000000001</v>
      </c>
    </row>
    <row r="2671" spans="1:42" hidden="1" x14ac:dyDescent="0.35">
      <c r="A2671" t="s">
        <v>3608</v>
      </c>
      <c r="B2671" s="1">
        <v>45586</v>
      </c>
      <c r="C2671" t="s">
        <v>379</v>
      </c>
      <c r="D2671" t="s">
        <v>87</v>
      </c>
      <c r="E2671">
        <v>1</v>
      </c>
      <c r="F2671" t="s">
        <v>30</v>
      </c>
      <c r="G2671" t="s">
        <v>79</v>
      </c>
      <c r="H2671" t="s">
        <v>17</v>
      </c>
      <c r="I2671" t="s">
        <v>33</v>
      </c>
      <c r="J2671" t="s">
        <v>55</v>
      </c>
      <c r="K2671">
        <v>2024</v>
      </c>
      <c r="L2671" t="s">
        <v>51</v>
      </c>
      <c r="M2671" t="s">
        <v>5924</v>
      </c>
      <c r="N2671" t="s">
        <v>5913</v>
      </c>
      <c r="O2671" t="s">
        <v>5917</v>
      </c>
      <c r="P2671" t="s">
        <v>5925</v>
      </c>
      <c r="Q2671" t="s">
        <v>5926</v>
      </c>
      <c r="R2671">
        <v>46000</v>
      </c>
      <c r="S2671">
        <v>56000</v>
      </c>
      <c r="T2671">
        <v>0.17860000000000001</v>
      </c>
      <c r="U2671" t="s">
        <v>5920</v>
      </c>
      <c r="V2671">
        <v>12</v>
      </c>
      <c r="W2671" s="1">
        <v>44847</v>
      </c>
      <c r="X2671" t="s">
        <v>5894</v>
      </c>
      <c r="Y2671">
        <v>224</v>
      </c>
      <c r="Z2671">
        <v>96</v>
      </c>
      <c r="AA2671">
        <v>304</v>
      </c>
      <c r="AB2671">
        <v>54</v>
      </c>
      <c r="AC2671">
        <v>10</v>
      </c>
      <c r="AD2671">
        <v>2484000</v>
      </c>
      <c r="AE2671" t="s">
        <v>6025</v>
      </c>
      <c r="AF2671" s="1">
        <v>46203</v>
      </c>
      <c r="AG2671" t="s">
        <v>6244</v>
      </c>
      <c r="AH2671" t="s">
        <v>6027</v>
      </c>
      <c r="AI2671" t="s">
        <v>6028</v>
      </c>
      <c r="AJ2671" t="s">
        <v>6925</v>
      </c>
      <c r="AK2671">
        <v>56000</v>
      </c>
      <c r="AL2671">
        <v>2402.4</v>
      </c>
      <c r="AM2671">
        <v>53597.599999999999</v>
      </c>
      <c r="AN2671">
        <v>46000</v>
      </c>
      <c r="AO2671">
        <v>7597.6</v>
      </c>
      <c r="AP2671">
        <v>0.14180000000000001</v>
      </c>
    </row>
    <row r="2672" spans="1:42" hidden="1" x14ac:dyDescent="0.35">
      <c r="A2672" t="s">
        <v>3609</v>
      </c>
      <c r="B2672" s="1">
        <v>45639</v>
      </c>
      <c r="C2672" t="s">
        <v>2111</v>
      </c>
      <c r="D2672" t="s">
        <v>173</v>
      </c>
      <c r="E2672">
        <v>1</v>
      </c>
      <c r="F2672" t="s">
        <v>66</v>
      </c>
      <c r="G2672" t="s">
        <v>31</v>
      </c>
      <c r="H2672" t="s">
        <v>25</v>
      </c>
      <c r="I2672" t="s">
        <v>18</v>
      </c>
      <c r="J2672" t="s">
        <v>155</v>
      </c>
      <c r="K2672">
        <v>2024</v>
      </c>
      <c r="L2672" t="s">
        <v>51</v>
      </c>
      <c r="M2672" t="s">
        <v>5904</v>
      </c>
      <c r="N2672" t="s">
        <v>5889</v>
      </c>
      <c r="O2672" t="s">
        <v>5898</v>
      </c>
      <c r="P2672" t="s">
        <v>5899</v>
      </c>
      <c r="Q2672" t="s">
        <v>5905</v>
      </c>
      <c r="R2672">
        <v>12500</v>
      </c>
      <c r="S2672">
        <v>15500</v>
      </c>
      <c r="T2672">
        <v>0.19350000000000001</v>
      </c>
      <c r="U2672" t="s">
        <v>5901</v>
      </c>
      <c r="V2672">
        <v>12</v>
      </c>
      <c r="W2672" s="1">
        <v>45140</v>
      </c>
      <c r="X2672" t="s">
        <v>5894</v>
      </c>
      <c r="Y2672">
        <v>313</v>
      </c>
      <c r="Z2672">
        <v>58</v>
      </c>
      <c r="AA2672">
        <v>294</v>
      </c>
      <c r="AB2672">
        <v>65</v>
      </c>
      <c r="AC2672">
        <v>10</v>
      </c>
      <c r="AD2672">
        <v>812500</v>
      </c>
      <c r="AE2672" t="s">
        <v>6025</v>
      </c>
      <c r="AF2672" s="1">
        <v>46203</v>
      </c>
      <c r="AG2672" t="s">
        <v>6727</v>
      </c>
      <c r="AH2672" t="s">
        <v>6035</v>
      </c>
      <c r="AI2672" t="s">
        <v>6028</v>
      </c>
      <c r="AJ2672" t="s">
        <v>6925</v>
      </c>
      <c r="AK2672">
        <v>15500</v>
      </c>
      <c r="AL2672">
        <v>2077</v>
      </c>
      <c r="AM2672">
        <v>13423</v>
      </c>
      <c r="AN2672">
        <v>12500</v>
      </c>
      <c r="AO2672">
        <v>923</v>
      </c>
      <c r="AP2672">
        <v>6.88E-2</v>
      </c>
    </row>
    <row r="2673" spans="1:42" hidden="1" x14ac:dyDescent="0.35">
      <c r="A2673" t="s">
        <v>3610</v>
      </c>
      <c r="B2673" s="1">
        <v>45459</v>
      </c>
      <c r="C2673" t="s">
        <v>2938</v>
      </c>
      <c r="D2673" t="s">
        <v>65</v>
      </c>
      <c r="E2673">
        <v>1</v>
      </c>
      <c r="F2673" t="s">
        <v>24</v>
      </c>
      <c r="G2673" t="s">
        <v>71</v>
      </c>
      <c r="H2673" t="s">
        <v>25</v>
      </c>
      <c r="I2673" t="s">
        <v>18</v>
      </c>
      <c r="J2673" t="s">
        <v>34</v>
      </c>
      <c r="K2673">
        <v>2024</v>
      </c>
      <c r="L2673" t="s">
        <v>35</v>
      </c>
      <c r="M2673" t="s">
        <v>5906</v>
      </c>
      <c r="N2673" t="s">
        <v>5889</v>
      </c>
      <c r="O2673" t="s">
        <v>5898</v>
      </c>
      <c r="P2673" t="s">
        <v>5907</v>
      </c>
      <c r="Q2673" t="s">
        <v>5908</v>
      </c>
      <c r="R2673">
        <v>17500</v>
      </c>
      <c r="S2673">
        <v>22000</v>
      </c>
      <c r="T2673">
        <v>0.20449999999999999</v>
      </c>
      <c r="U2673" t="s">
        <v>5909</v>
      </c>
      <c r="V2673">
        <v>12</v>
      </c>
      <c r="W2673" s="1">
        <v>45337</v>
      </c>
      <c r="X2673" t="s">
        <v>5894</v>
      </c>
      <c r="Y2673">
        <v>373</v>
      </c>
      <c r="Z2673">
        <v>88</v>
      </c>
      <c r="AA2673">
        <v>389</v>
      </c>
      <c r="AB2673">
        <v>78</v>
      </c>
      <c r="AC2673">
        <v>10</v>
      </c>
      <c r="AD2673">
        <v>1365000</v>
      </c>
      <c r="AE2673" t="s">
        <v>6025</v>
      </c>
      <c r="AF2673" s="1">
        <v>46203</v>
      </c>
      <c r="AG2673" t="s">
        <v>6855</v>
      </c>
      <c r="AH2673" t="s">
        <v>6035</v>
      </c>
      <c r="AI2673" t="s">
        <v>6028</v>
      </c>
      <c r="AJ2673" t="s">
        <v>6924</v>
      </c>
      <c r="AK2673">
        <v>22000</v>
      </c>
      <c r="AL2673">
        <v>2490.4</v>
      </c>
      <c r="AM2673">
        <v>19509.599999999999</v>
      </c>
      <c r="AN2673">
        <v>17500</v>
      </c>
      <c r="AO2673">
        <v>2009.6</v>
      </c>
      <c r="AP2673">
        <v>0.10299999999999999</v>
      </c>
    </row>
    <row r="2674" spans="1:42" hidden="1" x14ac:dyDescent="0.35">
      <c r="A2674" t="s">
        <v>3611</v>
      </c>
      <c r="B2674" s="1">
        <v>45368</v>
      </c>
      <c r="C2674" t="s">
        <v>1985</v>
      </c>
      <c r="D2674" t="s">
        <v>115</v>
      </c>
      <c r="E2674">
        <v>1</v>
      </c>
      <c r="F2674" t="s">
        <v>58</v>
      </c>
      <c r="G2674" t="s">
        <v>67</v>
      </c>
      <c r="H2674" t="s">
        <v>25</v>
      </c>
      <c r="I2674" t="s">
        <v>18</v>
      </c>
      <c r="J2674" t="s">
        <v>39</v>
      </c>
      <c r="K2674">
        <v>2024</v>
      </c>
      <c r="L2674" t="s">
        <v>20</v>
      </c>
      <c r="M2674" t="s">
        <v>5988</v>
      </c>
      <c r="N2674" t="s">
        <v>5989</v>
      </c>
      <c r="O2674" t="s">
        <v>5990</v>
      </c>
      <c r="P2674" t="s">
        <v>5907</v>
      </c>
      <c r="Q2674" t="s">
        <v>5991</v>
      </c>
      <c r="R2674">
        <v>1600</v>
      </c>
      <c r="S2674">
        <v>2200</v>
      </c>
      <c r="T2674">
        <v>0.2727</v>
      </c>
      <c r="U2674" t="s">
        <v>5909</v>
      </c>
      <c r="V2674">
        <v>6</v>
      </c>
      <c r="W2674" s="1">
        <v>45040</v>
      </c>
      <c r="X2674" t="s">
        <v>5894</v>
      </c>
      <c r="Y2674">
        <v>84</v>
      </c>
      <c r="Z2674">
        <v>117</v>
      </c>
      <c r="AA2674">
        <v>174</v>
      </c>
      <c r="AB2674">
        <v>47</v>
      </c>
      <c r="AC2674">
        <v>10</v>
      </c>
      <c r="AD2674">
        <v>75200</v>
      </c>
      <c r="AE2674" t="s">
        <v>6025</v>
      </c>
      <c r="AF2674" s="1">
        <v>46203</v>
      </c>
      <c r="AG2674" t="s">
        <v>6699</v>
      </c>
      <c r="AH2674" t="s">
        <v>6027</v>
      </c>
      <c r="AI2674" t="s">
        <v>6028</v>
      </c>
      <c r="AJ2674" t="s">
        <v>6924</v>
      </c>
      <c r="AK2674">
        <v>2200</v>
      </c>
      <c r="AL2674">
        <v>197.56</v>
      </c>
      <c r="AM2674">
        <v>2002.44</v>
      </c>
      <c r="AN2674">
        <v>1600</v>
      </c>
      <c r="AO2674">
        <v>402.44</v>
      </c>
      <c r="AP2674">
        <v>0.20100000000000001</v>
      </c>
    </row>
    <row r="2675" spans="1:42" x14ac:dyDescent="0.35">
      <c r="A2675" t="s">
        <v>3612</v>
      </c>
      <c r="B2675" s="1">
        <v>45612</v>
      </c>
      <c r="C2675" t="s">
        <v>1960</v>
      </c>
      <c r="D2675" t="s">
        <v>54</v>
      </c>
      <c r="E2675">
        <v>1</v>
      </c>
      <c r="F2675" t="s">
        <v>30</v>
      </c>
      <c r="G2675" t="s">
        <v>96</v>
      </c>
      <c r="H2675" t="s">
        <v>32</v>
      </c>
      <c r="I2675" t="s">
        <v>33</v>
      </c>
      <c r="J2675" t="s">
        <v>50</v>
      </c>
      <c r="K2675">
        <v>2024</v>
      </c>
      <c r="L2675" t="s">
        <v>51</v>
      </c>
      <c r="M2675" t="s">
        <v>5888</v>
      </c>
      <c r="N2675" t="s">
        <v>5889</v>
      </c>
      <c r="O2675" t="s">
        <v>5890</v>
      </c>
      <c r="P2675" t="s">
        <v>5891</v>
      </c>
      <c r="Q2675" t="s">
        <v>5892</v>
      </c>
      <c r="R2675">
        <v>52000</v>
      </c>
      <c r="S2675">
        <v>65000</v>
      </c>
      <c r="T2675">
        <v>0.2</v>
      </c>
      <c r="U2675" t="s">
        <v>5893</v>
      </c>
      <c r="V2675">
        <v>12</v>
      </c>
      <c r="W2675" s="1">
        <v>45506</v>
      </c>
      <c r="X2675" t="s">
        <v>5894</v>
      </c>
      <c r="Y2675">
        <v>302</v>
      </c>
      <c r="Z2675">
        <v>109</v>
      </c>
      <c r="AA2675">
        <v>415</v>
      </c>
      <c r="AB2675">
        <v>0</v>
      </c>
      <c r="AC2675">
        <v>10</v>
      </c>
      <c r="AD2675">
        <v>0</v>
      </c>
      <c r="AE2675" t="s">
        <v>6029</v>
      </c>
      <c r="AF2675" s="1">
        <v>46203</v>
      </c>
      <c r="AG2675" t="s">
        <v>6693</v>
      </c>
      <c r="AH2675" t="s">
        <v>6027</v>
      </c>
      <c r="AI2675" t="s">
        <v>6028</v>
      </c>
      <c r="AJ2675" t="s">
        <v>6925</v>
      </c>
      <c r="AK2675">
        <v>65000</v>
      </c>
      <c r="AL2675">
        <v>5967</v>
      </c>
      <c r="AM2675">
        <v>59033</v>
      </c>
      <c r="AN2675">
        <v>52000</v>
      </c>
      <c r="AO2675">
        <v>7033</v>
      </c>
      <c r="AP2675">
        <v>0.1191</v>
      </c>
    </row>
    <row r="2676" spans="1:42" x14ac:dyDescent="0.35">
      <c r="A2676" t="s">
        <v>3613</v>
      </c>
      <c r="B2676" s="1">
        <v>45508</v>
      </c>
      <c r="C2676" t="s">
        <v>2818</v>
      </c>
      <c r="D2676" t="s">
        <v>54</v>
      </c>
      <c r="E2676">
        <v>1</v>
      </c>
      <c r="F2676" t="s">
        <v>30</v>
      </c>
      <c r="G2676" t="s">
        <v>16</v>
      </c>
      <c r="H2676" t="s">
        <v>17</v>
      </c>
      <c r="I2676" t="s">
        <v>43</v>
      </c>
      <c r="J2676" t="s">
        <v>59</v>
      </c>
      <c r="K2676">
        <v>2024</v>
      </c>
      <c r="L2676" t="s">
        <v>60</v>
      </c>
      <c r="M2676" t="s">
        <v>5888</v>
      </c>
      <c r="N2676" t="s">
        <v>5889</v>
      </c>
      <c r="O2676" t="s">
        <v>5890</v>
      </c>
      <c r="P2676" t="s">
        <v>5891</v>
      </c>
      <c r="Q2676" t="s">
        <v>5892</v>
      </c>
      <c r="R2676">
        <v>52000</v>
      </c>
      <c r="S2676">
        <v>65000</v>
      </c>
      <c r="T2676">
        <v>0.2</v>
      </c>
      <c r="U2676" t="s">
        <v>5893</v>
      </c>
      <c r="V2676">
        <v>12</v>
      </c>
      <c r="W2676" s="1">
        <v>45506</v>
      </c>
      <c r="X2676" t="s">
        <v>5894</v>
      </c>
      <c r="Y2676">
        <v>302</v>
      </c>
      <c r="Z2676">
        <v>109</v>
      </c>
      <c r="AA2676">
        <v>415</v>
      </c>
      <c r="AB2676">
        <v>0</v>
      </c>
      <c r="AC2676">
        <v>10</v>
      </c>
      <c r="AD2676">
        <v>0</v>
      </c>
      <c r="AE2676" t="s">
        <v>6029</v>
      </c>
      <c r="AF2676" s="1">
        <v>46203</v>
      </c>
      <c r="AG2676" t="s">
        <v>6848</v>
      </c>
      <c r="AH2676" t="s">
        <v>6027</v>
      </c>
      <c r="AI2676" t="s">
        <v>6028</v>
      </c>
      <c r="AJ2676" t="s">
        <v>6925</v>
      </c>
      <c r="AK2676">
        <v>65000</v>
      </c>
      <c r="AL2676">
        <v>2463.5</v>
      </c>
      <c r="AM2676">
        <v>62536.5</v>
      </c>
      <c r="AN2676">
        <v>52000</v>
      </c>
      <c r="AO2676">
        <v>10536.5</v>
      </c>
      <c r="AP2676">
        <v>0.16850000000000001</v>
      </c>
    </row>
    <row r="2677" spans="1:42" hidden="1" x14ac:dyDescent="0.35">
      <c r="A2677" t="s">
        <v>3614</v>
      </c>
      <c r="B2677" s="1">
        <v>45331</v>
      </c>
      <c r="C2677" t="s">
        <v>1048</v>
      </c>
      <c r="D2677" t="s">
        <v>23</v>
      </c>
      <c r="E2677">
        <v>2</v>
      </c>
      <c r="F2677" t="s">
        <v>24</v>
      </c>
      <c r="G2677" t="s">
        <v>16</v>
      </c>
      <c r="H2677" t="s">
        <v>17</v>
      </c>
      <c r="I2677" t="s">
        <v>26</v>
      </c>
      <c r="J2677" t="s">
        <v>19</v>
      </c>
      <c r="K2677">
        <v>2024</v>
      </c>
      <c r="L2677" t="s">
        <v>20</v>
      </c>
      <c r="M2677" t="s">
        <v>5921</v>
      </c>
      <c r="N2677" t="s">
        <v>5913</v>
      </c>
      <c r="O2677" t="s">
        <v>5917</v>
      </c>
      <c r="P2677" t="s">
        <v>5922</v>
      </c>
      <c r="Q2677" t="s">
        <v>5923</v>
      </c>
      <c r="R2677">
        <v>57000</v>
      </c>
      <c r="S2677">
        <v>69000</v>
      </c>
      <c r="T2677">
        <v>0.1739</v>
      </c>
      <c r="U2677" t="s">
        <v>5920</v>
      </c>
      <c r="V2677">
        <v>12</v>
      </c>
      <c r="W2677" s="1">
        <v>44862</v>
      </c>
      <c r="X2677" t="s">
        <v>5894</v>
      </c>
      <c r="Y2677">
        <v>244</v>
      </c>
      <c r="Z2677">
        <v>55</v>
      </c>
      <c r="AA2677">
        <v>276</v>
      </c>
      <c r="AB2677">
        <v>9</v>
      </c>
      <c r="AC2677">
        <v>10</v>
      </c>
      <c r="AD2677">
        <v>513000</v>
      </c>
      <c r="AE2677" t="s">
        <v>6025</v>
      </c>
      <c r="AF2677" s="1">
        <v>46203</v>
      </c>
      <c r="AG2677" t="s">
        <v>6427</v>
      </c>
      <c r="AH2677" t="s">
        <v>6035</v>
      </c>
      <c r="AI2677" t="s">
        <v>6028</v>
      </c>
      <c r="AJ2677" t="s">
        <v>6924</v>
      </c>
      <c r="AK2677">
        <v>138000</v>
      </c>
      <c r="AL2677">
        <v>4305.6000000000004</v>
      </c>
      <c r="AM2677">
        <v>133694.39999999999</v>
      </c>
      <c r="AN2677">
        <v>114000</v>
      </c>
      <c r="AO2677">
        <v>19694.400000000001</v>
      </c>
      <c r="AP2677">
        <v>0.14729999999999999</v>
      </c>
    </row>
    <row r="2678" spans="1:42" hidden="1" x14ac:dyDescent="0.35">
      <c r="A2678" t="s">
        <v>3615</v>
      </c>
      <c r="B2678" s="1">
        <v>45570</v>
      </c>
      <c r="C2678" t="s">
        <v>3616</v>
      </c>
      <c r="D2678" t="s">
        <v>14</v>
      </c>
      <c r="E2678">
        <v>1</v>
      </c>
      <c r="F2678" t="s">
        <v>128</v>
      </c>
      <c r="G2678" t="s">
        <v>96</v>
      </c>
      <c r="H2678" t="s">
        <v>25</v>
      </c>
      <c r="I2678" t="s">
        <v>18</v>
      </c>
      <c r="J2678" t="s">
        <v>55</v>
      </c>
      <c r="K2678">
        <v>2024</v>
      </c>
      <c r="L2678" t="s">
        <v>51</v>
      </c>
      <c r="M2678" t="s">
        <v>5934</v>
      </c>
      <c r="N2678" t="s">
        <v>5931</v>
      </c>
      <c r="O2678" t="s">
        <v>5932</v>
      </c>
      <c r="P2678" t="s">
        <v>5891</v>
      </c>
      <c r="Q2678" t="s">
        <v>5935</v>
      </c>
      <c r="R2678">
        <v>10800</v>
      </c>
      <c r="S2678">
        <v>13500</v>
      </c>
      <c r="T2678">
        <v>0.2</v>
      </c>
      <c r="U2678" t="s">
        <v>5893</v>
      </c>
      <c r="V2678">
        <v>12</v>
      </c>
      <c r="W2678" s="1">
        <v>44567</v>
      </c>
      <c r="X2678" t="s">
        <v>5894</v>
      </c>
      <c r="Y2678">
        <v>169</v>
      </c>
      <c r="Z2678">
        <v>68</v>
      </c>
      <c r="AA2678">
        <v>202</v>
      </c>
      <c r="AB2678">
        <v>85</v>
      </c>
      <c r="AC2678">
        <v>10</v>
      </c>
      <c r="AD2678">
        <v>918000</v>
      </c>
      <c r="AE2678" t="s">
        <v>6025</v>
      </c>
      <c r="AF2678" s="1">
        <v>46203</v>
      </c>
      <c r="AG2678" t="s">
        <v>6885</v>
      </c>
      <c r="AH2678" t="s">
        <v>6027</v>
      </c>
      <c r="AI2678" t="s">
        <v>6028</v>
      </c>
      <c r="AJ2678" t="s">
        <v>6925</v>
      </c>
      <c r="AK2678">
        <v>13500</v>
      </c>
      <c r="AL2678">
        <v>102.6</v>
      </c>
      <c r="AM2678">
        <v>13397.4</v>
      </c>
      <c r="AN2678">
        <v>10800</v>
      </c>
      <c r="AO2678">
        <v>2597.4</v>
      </c>
      <c r="AP2678">
        <v>0.19389999999999999</v>
      </c>
    </row>
    <row r="2679" spans="1:42" hidden="1" x14ac:dyDescent="0.35">
      <c r="A2679" t="s">
        <v>3617</v>
      </c>
      <c r="B2679" s="1">
        <v>45646</v>
      </c>
      <c r="C2679" t="s">
        <v>1651</v>
      </c>
      <c r="D2679" t="s">
        <v>188</v>
      </c>
      <c r="E2679">
        <v>1</v>
      </c>
      <c r="F2679" t="s">
        <v>48</v>
      </c>
      <c r="G2679" t="s">
        <v>96</v>
      </c>
      <c r="H2679" t="s">
        <v>17</v>
      </c>
      <c r="I2679" t="s">
        <v>18</v>
      </c>
      <c r="J2679" t="s">
        <v>155</v>
      </c>
      <c r="K2679">
        <v>2024</v>
      </c>
      <c r="L2679" t="s">
        <v>51</v>
      </c>
      <c r="M2679" t="s">
        <v>5936</v>
      </c>
      <c r="N2679" t="s">
        <v>5931</v>
      </c>
      <c r="O2679" t="s">
        <v>5937</v>
      </c>
      <c r="P2679" t="s">
        <v>5938</v>
      </c>
      <c r="Q2679" t="s">
        <v>5939</v>
      </c>
      <c r="R2679">
        <v>3400</v>
      </c>
      <c r="S2679">
        <v>4500</v>
      </c>
      <c r="T2679">
        <v>0.24440000000000001</v>
      </c>
      <c r="U2679" t="s">
        <v>5940</v>
      </c>
      <c r="V2679">
        <v>6</v>
      </c>
      <c r="W2679" s="1">
        <v>45061</v>
      </c>
      <c r="X2679" t="s">
        <v>5894</v>
      </c>
      <c r="Y2679">
        <v>200</v>
      </c>
      <c r="Z2679">
        <v>91</v>
      </c>
      <c r="AA2679">
        <v>223</v>
      </c>
      <c r="AB2679">
        <v>18</v>
      </c>
      <c r="AC2679">
        <v>10</v>
      </c>
      <c r="AD2679">
        <v>61200</v>
      </c>
      <c r="AE2679" t="s">
        <v>6025</v>
      </c>
      <c r="AF2679" s="1">
        <v>46203</v>
      </c>
      <c r="AG2679" t="s">
        <v>6612</v>
      </c>
      <c r="AH2679" t="s">
        <v>6035</v>
      </c>
      <c r="AI2679" t="s">
        <v>6028</v>
      </c>
      <c r="AJ2679" t="s">
        <v>6925</v>
      </c>
      <c r="AK2679">
        <v>4500</v>
      </c>
      <c r="AL2679">
        <v>97.2</v>
      </c>
      <c r="AM2679">
        <v>4402.8</v>
      </c>
      <c r="AN2679">
        <v>3400</v>
      </c>
      <c r="AO2679">
        <v>1002.8</v>
      </c>
      <c r="AP2679">
        <v>0.2278</v>
      </c>
    </row>
    <row r="2680" spans="1:42" hidden="1" x14ac:dyDescent="0.35">
      <c r="A2680" t="s">
        <v>3618</v>
      </c>
      <c r="B2680" s="1">
        <v>45309</v>
      </c>
      <c r="C2680" t="s">
        <v>387</v>
      </c>
      <c r="D2680" t="s">
        <v>14</v>
      </c>
      <c r="E2680">
        <v>1</v>
      </c>
      <c r="F2680" t="s">
        <v>58</v>
      </c>
      <c r="G2680" t="s">
        <v>96</v>
      </c>
      <c r="H2680" t="s">
        <v>32</v>
      </c>
      <c r="I2680" t="s">
        <v>43</v>
      </c>
      <c r="J2680" t="s">
        <v>112</v>
      </c>
      <c r="K2680">
        <v>2024</v>
      </c>
      <c r="L2680" t="s">
        <v>20</v>
      </c>
      <c r="M2680" t="s">
        <v>5934</v>
      </c>
      <c r="N2680" t="s">
        <v>5931</v>
      </c>
      <c r="O2680" t="s">
        <v>5932</v>
      </c>
      <c r="P2680" t="s">
        <v>5891</v>
      </c>
      <c r="Q2680" t="s">
        <v>5935</v>
      </c>
      <c r="R2680">
        <v>10800</v>
      </c>
      <c r="S2680">
        <v>13500</v>
      </c>
      <c r="T2680">
        <v>0.2</v>
      </c>
      <c r="U2680" t="s">
        <v>5893</v>
      </c>
      <c r="V2680">
        <v>12</v>
      </c>
      <c r="W2680" s="1">
        <v>44567</v>
      </c>
      <c r="X2680" t="s">
        <v>5894</v>
      </c>
      <c r="Y2680">
        <v>169</v>
      </c>
      <c r="Z2680">
        <v>68</v>
      </c>
      <c r="AA2680">
        <v>202</v>
      </c>
      <c r="AB2680">
        <v>85</v>
      </c>
      <c r="AC2680">
        <v>10</v>
      </c>
      <c r="AD2680">
        <v>918000</v>
      </c>
      <c r="AE2680" t="s">
        <v>6025</v>
      </c>
      <c r="AF2680" s="1">
        <v>46203</v>
      </c>
      <c r="AG2680" t="s">
        <v>6247</v>
      </c>
      <c r="AH2680" t="s">
        <v>6035</v>
      </c>
      <c r="AI2680" t="s">
        <v>6028</v>
      </c>
      <c r="AJ2680" t="s">
        <v>6924</v>
      </c>
      <c r="AK2680">
        <v>13500</v>
      </c>
      <c r="AL2680">
        <v>1075.95</v>
      </c>
      <c r="AM2680">
        <v>12424.05</v>
      </c>
      <c r="AN2680">
        <v>10800</v>
      </c>
      <c r="AO2680">
        <v>1624.05</v>
      </c>
      <c r="AP2680">
        <v>0.13070000000000001</v>
      </c>
    </row>
    <row r="2681" spans="1:42" hidden="1" x14ac:dyDescent="0.35">
      <c r="A2681" t="s">
        <v>3619</v>
      </c>
      <c r="B2681" s="1">
        <v>45331</v>
      </c>
      <c r="C2681" t="s">
        <v>1314</v>
      </c>
      <c r="D2681" t="s">
        <v>173</v>
      </c>
      <c r="E2681">
        <v>1</v>
      </c>
      <c r="F2681" t="s">
        <v>48</v>
      </c>
      <c r="G2681" t="s">
        <v>31</v>
      </c>
      <c r="H2681" t="s">
        <v>32</v>
      </c>
      <c r="I2681" t="s">
        <v>26</v>
      </c>
      <c r="J2681" t="s">
        <v>19</v>
      </c>
      <c r="K2681">
        <v>2024</v>
      </c>
      <c r="L2681" t="s">
        <v>20</v>
      </c>
      <c r="M2681" t="s">
        <v>5904</v>
      </c>
      <c r="N2681" t="s">
        <v>5889</v>
      </c>
      <c r="O2681" t="s">
        <v>5898</v>
      </c>
      <c r="P2681" t="s">
        <v>5899</v>
      </c>
      <c r="Q2681" t="s">
        <v>5905</v>
      </c>
      <c r="R2681">
        <v>12500</v>
      </c>
      <c r="S2681">
        <v>15500</v>
      </c>
      <c r="T2681">
        <v>0.19350000000000001</v>
      </c>
      <c r="U2681" t="s">
        <v>5901</v>
      </c>
      <c r="V2681">
        <v>12</v>
      </c>
      <c r="W2681" s="1">
        <v>45140</v>
      </c>
      <c r="X2681" t="s">
        <v>5894</v>
      </c>
      <c r="Y2681">
        <v>313</v>
      </c>
      <c r="Z2681">
        <v>58</v>
      </c>
      <c r="AA2681">
        <v>294</v>
      </c>
      <c r="AB2681">
        <v>65</v>
      </c>
      <c r="AC2681">
        <v>10</v>
      </c>
      <c r="AD2681">
        <v>812500</v>
      </c>
      <c r="AE2681" t="s">
        <v>6025</v>
      </c>
      <c r="AF2681" s="1">
        <v>46203</v>
      </c>
      <c r="AG2681" t="s">
        <v>6510</v>
      </c>
      <c r="AH2681" t="s">
        <v>6035</v>
      </c>
      <c r="AI2681" t="s">
        <v>6028</v>
      </c>
      <c r="AJ2681" t="s">
        <v>6924</v>
      </c>
      <c r="AK2681">
        <v>15500</v>
      </c>
      <c r="AL2681">
        <v>1085</v>
      </c>
      <c r="AM2681">
        <v>14415</v>
      </c>
      <c r="AN2681">
        <v>12500</v>
      </c>
      <c r="AO2681">
        <v>1915</v>
      </c>
      <c r="AP2681">
        <v>0.1328</v>
      </c>
    </row>
    <row r="2682" spans="1:42" hidden="1" x14ac:dyDescent="0.35">
      <c r="A2682" t="s">
        <v>3620</v>
      </c>
      <c r="B2682" s="1">
        <v>45568</v>
      </c>
      <c r="C2682" t="s">
        <v>1383</v>
      </c>
      <c r="D2682" t="s">
        <v>105</v>
      </c>
      <c r="E2682">
        <v>3</v>
      </c>
      <c r="F2682" t="s">
        <v>128</v>
      </c>
      <c r="G2682" t="s">
        <v>71</v>
      </c>
      <c r="H2682" t="s">
        <v>17</v>
      </c>
      <c r="I2682" t="s">
        <v>18</v>
      </c>
      <c r="J2682" t="s">
        <v>55</v>
      </c>
      <c r="K2682">
        <v>2024</v>
      </c>
      <c r="L2682" t="s">
        <v>51</v>
      </c>
      <c r="M2682" t="s">
        <v>5916</v>
      </c>
      <c r="N2682" t="s">
        <v>5913</v>
      </c>
      <c r="O2682" t="s">
        <v>5917</v>
      </c>
      <c r="P2682" t="s">
        <v>5918</v>
      </c>
      <c r="Q2682" t="s">
        <v>5919</v>
      </c>
      <c r="R2682">
        <v>63000</v>
      </c>
      <c r="S2682">
        <v>76000</v>
      </c>
      <c r="T2682">
        <v>0.1711</v>
      </c>
      <c r="U2682" t="s">
        <v>5920</v>
      </c>
      <c r="V2682">
        <v>12</v>
      </c>
      <c r="W2682" s="1">
        <v>44617</v>
      </c>
      <c r="X2682" t="s">
        <v>5894</v>
      </c>
      <c r="Y2682">
        <v>252</v>
      </c>
      <c r="Z2682">
        <v>75</v>
      </c>
      <c r="AA2682">
        <v>289</v>
      </c>
      <c r="AB2682">
        <v>48</v>
      </c>
      <c r="AC2682">
        <v>10</v>
      </c>
      <c r="AD2682">
        <v>3024000</v>
      </c>
      <c r="AE2682" t="s">
        <v>6025</v>
      </c>
      <c r="AF2682" s="1">
        <v>46203</v>
      </c>
      <c r="AG2682" t="s">
        <v>6541</v>
      </c>
      <c r="AH2682" t="s">
        <v>6027</v>
      </c>
      <c r="AI2682" t="s">
        <v>6028</v>
      </c>
      <c r="AJ2682" t="s">
        <v>6925</v>
      </c>
      <c r="AK2682">
        <v>228000</v>
      </c>
      <c r="AL2682">
        <v>4628.3999999999996</v>
      </c>
      <c r="AM2682">
        <v>223371.6</v>
      </c>
      <c r="AN2682">
        <v>189000</v>
      </c>
      <c r="AO2682">
        <v>34371.599999999999</v>
      </c>
      <c r="AP2682">
        <v>0.15390000000000001</v>
      </c>
    </row>
    <row r="2683" spans="1:42" hidden="1" x14ac:dyDescent="0.35">
      <c r="A2683" t="s">
        <v>3621</v>
      </c>
      <c r="B2683" s="1">
        <v>45296</v>
      </c>
      <c r="C2683" t="s">
        <v>1386</v>
      </c>
      <c r="D2683" t="s">
        <v>115</v>
      </c>
      <c r="E2683">
        <v>1</v>
      </c>
      <c r="F2683" t="s">
        <v>24</v>
      </c>
      <c r="G2683" t="s">
        <v>16</v>
      </c>
      <c r="H2683" t="s">
        <v>25</v>
      </c>
      <c r="I2683" t="s">
        <v>33</v>
      </c>
      <c r="J2683" t="s">
        <v>112</v>
      </c>
      <c r="K2683">
        <v>2024</v>
      </c>
      <c r="L2683" t="s">
        <v>20</v>
      </c>
      <c r="M2683" t="s">
        <v>5988</v>
      </c>
      <c r="N2683" t="s">
        <v>5989</v>
      </c>
      <c r="O2683" t="s">
        <v>5990</v>
      </c>
      <c r="P2683" t="s">
        <v>5907</v>
      </c>
      <c r="Q2683" t="s">
        <v>5991</v>
      </c>
      <c r="R2683">
        <v>1600</v>
      </c>
      <c r="S2683">
        <v>2200</v>
      </c>
      <c r="T2683">
        <v>0.2727</v>
      </c>
      <c r="U2683" t="s">
        <v>5909</v>
      </c>
      <c r="V2683">
        <v>6</v>
      </c>
      <c r="W2683" s="1">
        <v>45040</v>
      </c>
      <c r="X2683" t="s">
        <v>5894</v>
      </c>
      <c r="Y2683">
        <v>84</v>
      </c>
      <c r="Z2683">
        <v>117</v>
      </c>
      <c r="AA2683">
        <v>174</v>
      </c>
      <c r="AB2683">
        <v>47</v>
      </c>
      <c r="AC2683">
        <v>10</v>
      </c>
      <c r="AD2683">
        <v>75200</v>
      </c>
      <c r="AE2683" t="s">
        <v>6025</v>
      </c>
      <c r="AF2683" s="1">
        <v>46203</v>
      </c>
      <c r="AG2683" t="s">
        <v>6570</v>
      </c>
      <c r="AH2683" t="s">
        <v>6035</v>
      </c>
      <c r="AI2683" t="s">
        <v>6028</v>
      </c>
      <c r="AJ2683" t="s">
        <v>6924</v>
      </c>
      <c r="AK2683">
        <v>2200</v>
      </c>
      <c r="AL2683">
        <v>231.44</v>
      </c>
      <c r="AM2683">
        <v>1968.56</v>
      </c>
      <c r="AN2683">
        <v>1600</v>
      </c>
      <c r="AO2683">
        <v>368.56</v>
      </c>
      <c r="AP2683">
        <v>0.18720000000000001</v>
      </c>
    </row>
    <row r="2684" spans="1:42" hidden="1" x14ac:dyDescent="0.35">
      <c r="A2684" t="s">
        <v>3622</v>
      </c>
      <c r="B2684" s="1">
        <v>45402</v>
      </c>
      <c r="C2684" t="s">
        <v>1134</v>
      </c>
      <c r="D2684" t="s">
        <v>14</v>
      </c>
      <c r="E2684">
        <v>1</v>
      </c>
      <c r="F2684" t="s">
        <v>24</v>
      </c>
      <c r="G2684" t="s">
        <v>31</v>
      </c>
      <c r="H2684" t="s">
        <v>17</v>
      </c>
      <c r="I2684" t="s">
        <v>43</v>
      </c>
      <c r="J2684" t="s">
        <v>44</v>
      </c>
      <c r="K2684">
        <v>2024</v>
      </c>
      <c r="L2684" t="s">
        <v>35</v>
      </c>
      <c r="M2684" t="s">
        <v>5934</v>
      </c>
      <c r="N2684" t="s">
        <v>5931</v>
      </c>
      <c r="O2684" t="s">
        <v>5932</v>
      </c>
      <c r="P2684" t="s">
        <v>5891</v>
      </c>
      <c r="Q2684" t="s">
        <v>5935</v>
      </c>
      <c r="R2684">
        <v>10800</v>
      </c>
      <c r="S2684">
        <v>13500</v>
      </c>
      <c r="T2684">
        <v>0.2</v>
      </c>
      <c r="U2684" t="s">
        <v>5893</v>
      </c>
      <c r="V2684">
        <v>12</v>
      </c>
      <c r="W2684" s="1">
        <v>44567</v>
      </c>
      <c r="X2684" t="s">
        <v>5894</v>
      </c>
      <c r="Y2684">
        <v>169</v>
      </c>
      <c r="Z2684">
        <v>68</v>
      </c>
      <c r="AA2684">
        <v>202</v>
      </c>
      <c r="AB2684">
        <v>85</v>
      </c>
      <c r="AC2684">
        <v>10</v>
      </c>
      <c r="AD2684">
        <v>918000</v>
      </c>
      <c r="AE2684" t="s">
        <v>6025</v>
      </c>
      <c r="AF2684" s="1">
        <v>46203</v>
      </c>
      <c r="AG2684" t="s">
        <v>6368</v>
      </c>
      <c r="AH2684" t="s">
        <v>6027</v>
      </c>
      <c r="AI2684" t="s">
        <v>6028</v>
      </c>
      <c r="AJ2684" t="s">
        <v>6924</v>
      </c>
      <c r="AK2684">
        <v>13500</v>
      </c>
      <c r="AL2684">
        <v>1404</v>
      </c>
      <c r="AM2684">
        <v>12096</v>
      </c>
      <c r="AN2684">
        <v>10800</v>
      </c>
      <c r="AO2684">
        <v>1296</v>
      </c>
      <c r="AP2684">
        <v>0.1071</v>
      </c>
    </row>
    <row r="2685" spans="1:42" hidden="1" x14ac:dyDescent="0.35">
      <c r="A2685" t="s">
        <v>3623</v>
      </c>
      <c r="B2685" s="1">
        <v>45298</v>
      </c>
      <c r="C2685" t="s">
        <v>3624</v>
      </c>
      <c r="D2685" t="s">
        <v>439</v>
      </c>
      <c r="E2685">
        <v>2</v>
      </c>
      <c r="F2685" t="s">
        <v>15</v>
      </c>
      <c r="G2685" t="s">
        <v>71</v>
      </c>
      <c r="H2685" t="s">
        <v>25</v>
      </c>
      <c r="I2685" t="s">
        <v>43</v>
      </c>
      <c r="J2685" t="s">
        <v>112</v>
      </c>
      <c r="K2685">
        <v>2024</v>
      </c>
      <c r="L2685" t="s">
        <v>20</v>
      </c>
      <c r="M2685" t="s">
        <v>5953</v>
      </c>
      <c r="N2685" t="s">
        <v>5949</v>
      </c>
      <c r="O2685" t="s">
        <v>5954</v>
      </c>
      <c r="P2685" t="s">
        <v>5951</v>
      </c>
      <c r="Q2685" t="s">
        <v>5955</v>
      </c>
      <c r="R2685">
        <v>1400</v>
      </c>
      <c r="S2685">
        <v>1900</v>
      </c>
      <c r="T2685">
        <v>0.26319999999999999</v>
      </c>
      <c r="U2685" t="s">
        <v>5940</v>
      </c>
      <c r="V2685">
        <v>12</v>
      </c>
      <c r="W2685" s="1">
        <v>44681</v>
      </c>
      <c r="X2685" t="s">
        <v>5894</v>
      </c>
      <c r="Y2685">
        <v>129</v>
      </c>
      <c r="Z2685">
        <v>73</v>
      </c>
      <c r="AA2685">
        <v>194</v>
      </c>
      <c r="AB2685">
        <v>7</v>
      </c>
      <c r="AC2685">
        <v>10</v>
      </c>
      <c r="AD2685">
        <v>9800</v>
      </c>
      <c r="AE2685" t="s">
        <v>6025</v>
      </c>
      <c r="AF2685" s="1">
        <v>46203</v>
      </c>
      <c r="AG2685" t="s">
        <v>6886</v>
      </c>
      <c r="AH2685" t="s">
        <v>6035</v>
      </c>
      <c r="AI2685" t="s">
        <v>6028</v>
      </c>
      <c r="AJ2685" t="s">
        <v>6924</v>
      </c>
      <c r="AK2685">
        <v>3800</v>
      </c>
      <c r="AL2685">
        <v>566.96</v>
      </c>
      <c r="AM2685">
        <v>3233.04</v>
      </c>
      <c r="AN2685">
        <v>2800</v>
      </c>
      <c r="AO2685">
        <v>433.04</v>
      </c>
      <c r="AP2685">
        <v>0.13389999999999999</v>
      </c>
    </row>
    <row r="2686" spans="1:42" x14ac:dyDescent="0.35">
      <c r="A2686" t="s">
        <v>3625</v>
      </c>
      <c r="B2686" s="1">
        <v>45424</v>
      </c>
      <c r="C2686" t="s">
        <v>3423</v>
      </c>
      <c r="D2686" t="s">
        <v>42</v>
      </c>
      <c r="E2686">
        <v>1</v>
      </c>
      <c r="F2686" t="s">
        <v>30</v>
      </c>
      <c r="G2686" t="s">
        <v>16</v>
      </c>
      <c r="H2686" t="s">
        <v>17</v>
      </c>
      <c r="I2686" t="s">
        <v>33</v>
      </c>
      <c r="J2686" t="s">
        <v>75</v>
      </c>
      <c r="K2686">
        <v>2024</v>
      </c>
      <c r="L2686" t="s">
        <v>35</v>
      </c>
      <c r="M2686" t="s">
        <v>5897</v>
      </c>
      <c r="N2686" t="s">
        <v>5889</v>
      </c>
      <c r="O2686" t="s">
        <v>5898</v>
      </c>
      <c r="P2686" t="s">
        <v>5899</v>
      </c>
      <c r="Q2686" t="s">
        <v>5900</v>
      </c>
      <c r="R2686">
        <v>31000</v>
      </c>
      <c r="S2686">
        <v>38000</v>
      </c>
      <c r="T2686">
        <v>0.1842</v>
      </c>
      <c r="U2686" t="s">
        <v>5901</v>
      </c>
      <c r="V2686">
        <v>12</v>
      </c>
      <c r="W2686" s="1">
        <v>45246</v>
      </c>
      <c r="X2686" t="s">
        <v>5894</v>
      </c>
      <c r="Y2686">
        <v>278</v>
      </c>
      <c r="Z2686">
        <v>80</v>
      </c>
      <c r="AA2686">
        <v>346</v>
      </c>
      <c r="AB2686">
        <v>0</v>
      </c>
      <c r="AC2686">
        <v>10</v>
      </c>
      <c r="AD2686">
        <v>0</v>
      </c>
      <c r="AE2686" t="s">
        <v>6029</v>
      </c>
      <c r="AF2686" s="1">
        <v>46203</v>
      </c>
      <c r="AG2686" t="s">
        <v>6876</v>
      </c>
      <c r="AH2686" t="s">
        <v>6027</v>
      </c>
      <c r="AI2686" t="s">
        <v>6028</v>
      </c>
      <c r="AJ2686" t="s">
        <v>6924</v>
      </c>
      <c r="AK2686">
        <v>38000</v>
      </c>
      <c r="AL2686">
        <v>2508</v>
      </c>
      <c r="AM2686">
        <v>35492</v>
      </c>
      <c r="AN2686">
        <v>31000</v>
      </c>
      <c r="AO2686">
        <v>4492</v>
      </c>
      <c r="AP2686">
        <v>0.12659999999999999</v>
      </c>
    </row>
    <row r="2687" spans="1:42" x14ac:dyDescent="0.35">
      <c r="A2687" t="s">
        <v>3626</v>
      </c>
      <c r="B2687" s="1">
        <v>45491</v>
      </c>
      <c r="C2687" t="s">
        <v>260</v>
      </c>
      <c r="D2687" t="s">
        <v>42</v>
      </c>
      <c r="E2687">
        <v>4</v>
      </c>
      <c r="F2687" t="s">
        <v>128</v>
      </c>
      <c r="G2687" t="s">
        <v>67</v>
      </c>
      <c r="H2687" t="s">
        <v>32</v>
      </c>
      <c r="I2687" t="s">
        <v>33</v>
      </c>
      <c r="J2687" t="s">
        <v>97</v>
      </c>
      <c r="K2687">
        <v>2024</v>
      </c>
      <c r="L2687" t="s">
        <v>60</v>
      </c>
      <c r="M2687" t="s">
        <v>5897</v>
      </c>
      <c r="N2687" t="s">
        <v>5889</v>
      </c>
      <c r="O2687" t="s">
        <v>5898</v>
      </c>
      <c r="P2687" t="s">
        <v>5899</v>
      </c>
      <c r="Q2687" t="s">
        <v>5900</v>
      </c>
      <c r="R2687">
        <v>31000</v>
      </c>
      <c r="S2687">
        <v>38000</v>
      </c>
      <c r="T2687">
        <v>0.1842</v>
      </c>
      <c r="U2687" t="s">
        <v>5901</v>
      </c>
      <c r="V2687">
        <v>12</v>
      </c>
      <c r="W2687" s="1">
        <v>45246</v>
      </c>
      <c r="X2687" t="s">
        <v>5894</v>
      </c>
      <c r="Y2687">
        <v>278</v>
      </c>
      <c r="Z2687">
        <v>80</v>
      </c>
      <c r="AA2687">
        <v>346</v>
      </c>
      <c r="AB2687">
        <v>0</v>
      </c>
      <c r="AC2687">
        <v>10</v>
      </c>
      <c r="AD2687">
        <v>0</v>
      </c>
      <c r="AE2687" t="s">
        <v>6029</v>
      </c>
      <c r="AF2687" s="1">
        <v>46203</v>
      </c>
      <c r="AG2687" t="s">
        <v>6159</v>
      </c>
      <c r="AH2687" t="s">
        <v>6027</v>
      </c>
      <c r="AI2687" t="s">
        <v>6028</v>
      </c>
      <c r="AJ2687" t="s">
        <v>6925</v>
      </c>
      <c r="AK2687">
        <v>152000</v>
      </c>
      <c r="AL2687">
        <v>20869.599999999999</v>
      </c>
      <c r="AM2687">
        <v>131130.4</v>
      </c>
      <c r="AN2687">
        <v>124000</v>
      </c>
      <c r="AO2687">
        <v>7130.4</v>
      </c>
      <c r="AP2687">
        <v>5.4399999999999997E-2</v>
      </c>
    </row>
    <row r="2688" spans="1:42" hidden="1" x14ac:dyDescent="0.35">
      <c r="A2688" t="s">
        <v>3627</v>
      </c>
      <c r="B2688" s="1">
        <v>45612</v>
      </c>
      <c r="C2688" t="s">
        <v>2171</v>
      </c>
      <c r="D2688" t="s">
        <v>100</v>
      </c>
      <c r="E2688">
        <v>1</v>
      </c>
      <c r="F2688" t="s">
        <v>30</v>
      </c>
      <c r="G2688" t="s">
        <v>71</v>
      </c>
      <c r="H2688" t="s">
        <v>25</v>
      </c>
      <c r="I2688" t="s">
        <v>43</v>
      </c>
      <c r="J2688" t="s">
        <v>50</v>
      </c>
      <c r="K2688">
        <v>2024</v>
      </c>
      <c r="L2688" t="s">
        <v>51</v>
      </c>
      <c r="M2688" t="s">
        <v>5941</v>
      </c>
      <c r="N2688" t="s">
        <v>5931</v>
      </c>
      <c r="O2688" t="s">
        <v>5942</v>
      </c>
      <c r="P2688" t="s">
        <v>5938</v>
      </c>
      <c r="Q2688" t="s">
        <v>5943</v>
      </c>
      <c r="R2688">
        <v>9800</v>
      </c>
      <c r="S2688">
        <v>12500</v>
      </c>
      <c r="T2688">
        <v>0.216</v>
      </c>
      <c r="U2688" t="s">
        <v>5940</v>
      </c>
      <c r="V2688">
        <v>6</v>
      </c>
      <c r="W2688" s="1">
        <v>45383</v>
      </c>
      <c r="X2688" t="s">
        <v>5894</v>
      </c>
      <c r="Y2688">
        <v>102</v>
      </c>
      <c r="Z2688">
        <v>94</v>
      </c>
      <c r="AA2688">
        <v>142</v>
      </c>
      <c r="AB2688">
        <v>76</v>
      </c>
      <c r="AC2688">
        <v>10</v>
      </c>
      <c r="AD2688">
        <v>744800</v>
      </c>
      <c r="AE2688" t="s">
        <v>6025</v>
      </c>
      <c r="AF2688" s="1">
        <v>46203</v>
      </c>
      <c r="AG2688" t="s">
        <v>6746</v>
      </c>
      <c r="AH2688" t="s">
        <v>6035</v>
      </c>
      <c r="AI2688" t="s">
        <v>6028</v>
      </c>
      <c r="AJ2688" t="s">
        <v>6925</v>
      </c>
      <c r="AK2688">
        <v>12500</v>
      </c>
      <c r="AL2688">
        <v>1048.75</v>
      </c>
      <c r="AM2688">
        <v>11451.25</v>
      </c>
      <c r="AN2688">
        <v>9800</v>
      </c>
      <c r="AO2688">
        <v>1651.25</v>
      </c>
      <c r="AP2688">
        <v>0.14419999999999999</v>
      </c>
    </row>
    <row r="2689" spans="1:42" hidden="1" x14ac:dyDescent="0.35">
      <c r="A2689" t="s">
        <v>3628</v>
      </c>
      <c r="B2689" s="1">
        <v>45590</v>
      </c>
      <c r="C2689" t="s">
        <v>326</v>
      </c>
      <c r="D2689" t="s">
        <v>87</v>
      </c>
      <c r="E2689">
        <v>1</v>
      </c>
      <c r="F2689" t="s">
        <v>24</v>
      </c>
      <c r="G2689" t="s">
        <v>31</v>
      </c>
      <c r="H2689" t="s">
        <v>25</v>
      </c>
      <c r="I2689" t="s">
        <v>18</v>
      </c>
      <c r="J2689" t="s">
        <v>55</v>
      </c>
      <c r="K2689">
        <v>2024</v>
      </c>
      <c r="L2689" t="s">
        <v>51</v>
      </c>
      <c r="M2689" t="s">
        <v>5924</v>
      </c>
      <c r="N2689" t="s">
        <v>5913</v>
      </c>
      <c r="O2689" t="s">
        <v>5917</v>
      </c>
      <c r="P2689" t="s">
        <v>5925</v>
      </c>
      <c r="Q2689" t="s">
        <v>5926</v>
      </c>
      <c r="R2689">
        <v>46000</v>
      </c>
      <c r="S2689">
        <v>56000</v>
      </c>
      <c r="T2689">
        <v>0.17860000000000001</v>
      </c>
      <c r="U2689" t="s">
        <v>5920</v>
      </c>
      <c r="V2689">
        <v>12</v>
      </c>
      <c r="W2689" s="1">
        <v>44847</v>
      </c>
      <c r="X2689" t="s">
        <v>5894</v>
      </c>
      <c r="Y2689">
        <v>224</v>
      </c>
      <c r="Z2689">
        <v>96</v>
      </c>
      <c r="AA2689">
        <v>304</v>
      </c>
      <c r="AB2689">
        <v>54</v>
      </c>
      <c r="AC2689">
        <v>10</v>
      </c>
      <c r="AD2689">
        <v>2484000</v>
      </c>
      <c r="AE2689" t="s">
        <v>6025</v>
      </c>
      <c r="AF2689" s="1">
        <v>46203</v>
      </c>
      <c r="AG2689" t="s">
        <v>6209</v>
      </c>
      <c r="AH2689" t="s">
        <v>6035</v>
      </c>
      <c r="AI2689" t="s">
        <v>6028</v>
      </c>
      <c r="AJ2689" t="s">
        <v>6925</v>
      </c>
      <c r="AK2689">
        <v>56000</v>
      </c>
      <c r="AL2689">
        <v>5812.8</v>
      </c>
      <c r="AM2689">
        <v>50187.199999999997</v>
      </c>
      <c r="AN2689">
        <v>46000</v>
      </c>
      <c r="AO2689">
        <v>4187.2</v>
      </c>
      <c r="AP2689">
        <v>8.3400000000000002E-2</v>
      </c>
    </row>
    <row r="2690" spans="1:42" hidden="1" x14ac:dyDescent="0.35">
      <c r="A2690" t="s">
        <v>3629</v>
      </c>
      <c r="B2690" s="1">
        <v>45334</v>
      </c>
      <c r="C2690" t="s">
        <v>199</v>
      </c>
      <c r="D2690" t="s">
        <v>216</v>
      </c>
      <c r="E2690">
        <v>1</v>
      </c>
      <c r="F2690" t="s">
        <v>24</v>
      </c>
      <c r="G2690" t="s">
        <v>31</v>
      </c>
      <c r="H2690" t="s">
        <v>32</v>
      </c>
      <c r="I2690" t="s">
        <v>18</v>
      </c>
      <c r="J2690" t="s">
        <v>19</v>
      </c>
      <c r="K2690">
        <v>2024</v>
      </c>
      <c r="L2690" t="s">
        <v>20</v>
      </c>
      <c r="M2690" t="s">
        <v>5999</v>
      </c>
      <c r="N2690" t="s">
        <v>5989</v>
      </c>
      <c r="O2690" t="s">
        <v>6000</v>
      </c>
      <c r="P2690" t="s">
        <v>6001</v>
      </c>
      <c r="Q2690" t="s">
        <v>6002</v>
      </c>
      <c r="R2690">
        <v>300</v>
      </c>
      <c r="S2690">
        <v>500</v>
      </c>
      <c r="T2690">
        <v>0.4</v>
      </c>
      <c r="U2690" t="s">
        <v>5940</v>
      </c>
      <c r="V2690">
        <v>3</v>
      </c>
      <c r="W2690" s="1">
        <v>45115</v>
      </c>
      <c r="X2690" t="s">
        <v>5894</v>
      </c>
      <c r="Y2690">
        <v>197</v>
      </c>
      <c r="Z2690">
        <v>100</v>
      </c>
      <c r="AA2690">
        <v>205</v>
      </c>
      <c r="AB2690">
        <v>66</v>
      </c>
      <c r="AC2690">
        <v>10</v>
      </c>
      <c r="AD2690">
        <v>19800</v>
      </c>
      <c r="AE2690" t="s">
        <v>6025</v>
      </c>
      <c r="AF2690" s="1">
        <v>46203</v>
      </c>
      <c r="AG2690" t="s">
        <v>6119</v>
      </c>
      <c r="AH2690" t="s">
        <v>6035</v>
      </c>
      <c r="AI2690" t="s">
        <v>6028</v>
      </c>
      <c r="AJ2690" t="s">
        <v>6924</v>
      </c>
      <c r="AK2690">
        <v>500</v>
      </c>
      <c r="AL2690">
        <v>17.55</v>
      </c>
      <c r="AM2690">
        <v>482.45</v>
      </c>
      <c r="AN2690">
        <v>300</v>
      </c>
      <c r="AO2690">
        <v>182.45</v>
      </c>
      <c r="AP2690">
        <v>0.37819999999999998</v>
      </c>
    </row>
    <row r="2691" spans="1:42" hidden="1" x14ac:dyDescent="0.35">
      <c r="A2691" t="s">
        <v>3630</v>
      </c>
      <c r="B2691" s="1">
        <v>45381</v>
      </c>
      <c r="C2691" t="s">
        <v>615</v>
      </c>
      <c r="D2691" t="s">
        <v>65</v>
      </c>
      <c r="E2691">
        <v>1</v>
      </c>
      <c r="F2691" t="s">
        <v>15</v>
      </c>
      <c r="G2691" t="s">
        <v>31</v>
      </c>
      <c r="H2691" t="s">
        <v>17</v>
      </c>
      <c r="I2691" t="s">
        <v>43</v>
      </c>
      <c r="J2691" t="s">
        <v>39</v>
      </c>
      <c r="K2691">
        <v>2024</v>
      </c>
      <c r="L2691" t="s">
        <v>20</v>
      </c>
      <c r="M2691" t="s">
        <v>5906</v>
      </c>
      <c r="N2691" t="s">
        <v>5889</v>
      </c>
      <c r="O2691" t="s">
        <v>5898</v>
      </c>
      <c r="P2691" t="s">
        <v>5907</v>
      </c>
      <c r="Q2691" t="s">
        <v>5908</v>
      </c>
      <c r="R2691">
        <v>17500</v>
      </c>
      <c r="S2691">
        <v>22000</v>
      </c>
      <c r="T2691">
        <v>0.20449999999999999</v>
      </c>
      <c r="U2691" t="s">
        <v>5909</v>
      </c>
      <c r="V2691">
        <v>12</v>
      </c>
      <c r="W2691" s="1">
        <v>45337</v>
      </c>
      <c r="X2691" t="s">
        <v>5894</v>
      </c>
      <c r="Y2691">
        <v>373</v>
      </c>
      <c r="Z2691">
        <v>88</v>
      </c>
      <c r="AA2691">
        <v>389</v>
      </c>
      <c r="AB2691">
        <v>78</v>
      </c>
      <c r="AC2691">
        <v>10</v>
      </c>
      <c r="AD2691">
        <v>1365000</v>
      </c>
      <c r="AE2691" t="s">
        <v>6025</v>
      </c>
      <c r="AF2691" s="1">
        <v>46203</v>
      </c>
      <c r="AG2691" t="s">
        <v>6369</v>
      </c>
      <c r="AH2691" t="s">
        <v>6035</v>
      </c>
      <c r="AI2691" t="s">
        <v>6028</v>
      </c>
      <c r="AJ2691" t="s">
        <v>6924</v>
      </c>
      <c r="AK2691">
        <v>22000</v>
      </c>
      <c r="AL2691">
        <v>1025.2</v>
      </c>
      <c r="AM2691">
        <v>20974.799999999999</v>
      </c>
      <c r="AN2691">
        <v>17500</v>
      </c>
      <c r="AO2691">
        <v>3474.8</v>
      </c>
      <c r="AP2691">
        <v>0.16569999999999999</v>
      </c>
    </row>
    <row r="2692" spans="1:42" hidden="1" x14ac:dyDescent="0.35">
      <c r="A2692" t="s">
        <v>3631</v>
      </c>
      <c r="B2692" s="1">
        <v>45302</v>
      </c>
      <c r="C2692" t="s">
        <v>1477</v>
      </c>
      <c r="D2692" t="s">
        <v>105</v>
      </c>
      <c r="E2692">
        <v>1</v>
      </c>
      <c r="F2692" t="s">
        <v>48</v>
      </c>
      <c r="G2692" t="s">
        <v>16</v>
      </c>
      <c r="H2692" t="s">
        <v>32</v>
      </c>
      <c r="I2692" t="s">
        <v>18</v>
      </c>
      <c r="J2692" t="s">
        <v>112</v>
      </c>
      <c r="K2692">
        <v>2024</v>
      </c>
      <c r="L2692" t="s">
        <v>20</v>
      </c>
      <c r="M2692" t="s">
        <v>5916</v>
      </c>
      <c r="N2692" t="s">
        <v>5913</v>
      </c>
      <c r="O2692" t="s">
        <v>5917</v>
      </c>
      <c r="P2692" t="s">
        <v>5918</v>
      </c>
      <c r="Q2692" t="s">
        <v>5919</v>
      </c>
      <c r="R2692">
        <v>63000</v>
      </c>
      <c r="S2692">
        <v>76000</v>
      </c>
      <c r="T2692">
        <v>0.1711</v>
      </c>
      <c r="U2692" t="s">
        <v>5920</v>
      </c>
      <c r="V2692">
        <v>12</v>
      </c>
      <c r="W2692" s="1">
        <v>44617</v>
      </c>
      <c r="X2692" t="s">
        <v>5894</v>
      </c>
      <c r="Y2692">
        <v>252</v>
      </c>
      <c r="Z2692">
        <v>75</v>
      </c>
      <c r="AA2692">
        <v>289</v>
      </c>
      <c r="AB2692">
        <v>48</v>
      </c>
      <c r="AC2692">
        <v>10</v>
      </c>
      <c r="AD2692">
        <v>3024000</v>
      </c>
      <c r="AE2692" t="s">
        <v>6025</v>
      </c>
      <c r="AF2692" s="1">
        <v>46203</v>
      </c>
      <c r="AG2692" t="s">
        <v>6582</v>
      </c>
      <c r="AH2692" t="s">
        <v>6027</v>
      </c>
      <c r="AI2692" t="s">
        <v>6028</v>
      </c>
      <c r="AJ2692" t="s">
        <v>6924</v>
      </c>
      <c r="AK2692">
        <v>76000</v>
      </c>
      <c r="AL2692">
        <v>3822.8</v>
      </c>
      <c r="AM2692">
        <v>72177.2</v>
      </c>
      <c r="AN2692">
        <v>63000</v>
      </c>
      <c r="AO2692">
        <v>9177.2000000000007</v>
      </c>
      <c r="AP2692">
        <v>0.12709999999999999</v>
      </c>
    </row>
    <row r="2693" spans="1:42" x14ac:dyDescent="0.35">
      <c r="A2693" t="s">
        <v>3632</v>
      </c>
      <c r="B2693" s="1">
        <v>45354</v>
      </c>
      <c r="C2693" t="s">
        <v>3080</v>
      </c>
      <c r="D2693" t="s">
        <v>42</v>
      </c>
      <c r="E2693">
        <v>1</v>
      </c>
      <c r="F2693" t="s">
        <v>58</v>
      </c>
      <c r="G2693" t="s">
        <v>31</v>
      </c>
      <c r="H2693" t="s">
        <v>25</v>
      </c>
      <c r="I2693" t="s">
        <v>33</v>
      </c>
      <c r="J2693" t="s">
        <v>39</v>
      </c>
      <c r="K2693">
        <v>2024</v>
      </c>
      <c r="L2693" t="s">
        <v>20</v>
      </c>
      <c r="M2693" t="s">
        <v>5897</v>
      </c>
      <c r="N2693" t="s">
        <v>5889</v>
      </c>
      <c r="O2693" t="s">
        <v>5898</v>
      </c>
      <c r="P2693" t="s">
        <v>5899</v>
      </c>
      <c r="Q2693" t="s">
        <v>5900</v>
      </c>
      <c r="R2693">
        <v>31000</v>
      </c>
      <c r="S2693">
        <v>38000</v>
      </c>
      <c r="T2693">
        <v>0.1842</v>
      </c>
      <c r="U2693" t="s">
        <v>5901</v>
      </c>
      <c r="V2693">
        <v>12</v>
      </c>
      <c r="W2693" s="1">
        <v>45246</v>
      </c>
      <c r="X2693" t="s">
        <v>5894</v>
      </c>
      <c r="Y2693">
        <v>278</v>
      </c>
      <c r="Z2693">
        <v>80</v>
      </c>
      <c r="AA2693">
        <v>346</v>
      </c>
      <c r="AB2693">
        <v>0</v>
      </c>
      <c r="AC2693">
        <v>10</v>
      </c>
      <c r="AD2693">
        <v>0</v>
      </c>
      <c r="AE2693" t="s">
        <v>6029</v>
      </c>
      <c r="AF2693" s="1">
        <v>46203</v>
      </c>
      <c r="AG2693" t="s">
        <v>6850</v>
      </c>
      <c r="AH2693" t="s">
        <v>6035</v>
      </c>
      <c r="AI2693" t="s">
        <v>6028</v>
      </c>
      <c r="AJ2693" t="s">
        <v>6924</v>
      </c>
      <c r="AK2693">
        <v>38000</v>
      </c>
      <c r="AL2693">
        <v>4085</v>
      </c>
      <c r="AM2693">
        <v>33915</v>
      </c>
      <c r="AN2693">
        <v>31000</v>
      </c>
      <c r="AO2693">
        <v>2915</v>
      </c>
      <c r="AP2693">
        <v>8.5999999999999993E-2</v>
      </c>
    </row>
    <row r="2694" spans="1:42" hidden="1" x14ac:dyDescent="0.35">
      <c r="A2694" t="s">
        <v>3633</v>
      </c>
      <c r="B2694" s="1">
        <v>45546</v>
      </c>
      <c r="C2694" t="s">
        <v>1584</v>
      </c>
      <c r="D2694" t="s">
        <v>47</v>
      </c>
      <c r="E2694">
        <v>2</v>
      </c>
      <c r="F2694" t="s">
        <v>58</v>
      </c>
      <c r="G2694" t="s">
        <v>71</v>
      </c>
      <c r="H2694" t="s">
        <v>32</v>
      </c>
      <c r="I2694" t="s">
        <v>33</v>
      </c>
      <c r="J2694" t="s">
        <v>109</v>
      </c>
      <c r="K2694">
        <v>2024</v>
      </c>
      <c r="L2694" t="s">
        <v>60</v>
      </c>
      <c r="M2694" t="s">
        <v>5995</v>
      </c>
      <c r="N2694" t="s">
        <v>5989</v>
      </c>
      <c r="O2694" t="s">
        <v>5996</v>
      </c>
      <c r="P2694" t="s">
        <v>5997</v>
      </c>
      <c r="Q2694" t="s">
        <v>5998</v>
      </c>
      <c r="R2694">
        <v>280</v>
      </c>
      <c r="S2694">
        <v>450</v>
      </c>
      <c r="T2694">
        <v>0.37780000000000002</v>
      </c>
      <c r="U2694" t="s">
        <v>5909</v>
      </c>
      <c r="V2694">
        <v>6</v>
      </c>
      <c r="W2694" s="1">
        <v>45144</v>
      </c>
      <c r="X2694" t="s">
        <v>5894</v>
      </c>
      <c r="Y2694">
        <v>217</v>
      </c>
      <c r="Z2694">
        <v>86</v>
      </c>
      <c r="AA2694">
        <v>212</v>
      </c>
      <c r="AB2694">
        <v>73</v>
      </c>
      <c r="AC2694">
        <v>10</v>
      </c>
      <c r="AD2694">
        <v>20440</v>
      </c>
      <c r="AE2694" t="s">
        <v>6025</v>
      </c>
      <c r="AF2694" s="1">
        <v>46203</v>
      </c>
      <c r="AG2694" t="s">
        <v>6594</v>
      </c>
      <c r="AH2694" t="s">
        <v>6027</v>
      </c>
      <c r="AI2694" t="s">
        <v>6028</v>
      </c>
      <c r="AJ2694" t="s">
        <v>6925</v>
      </c>
      <c r="AK2694">
        <v>900</v>
      </c>
      <c r="AL2694">
        <v>85.14</v>
      </c>
      <c r="AM2694">
        <v>814.86</v>
      </c>
      <c r="AN2694">
        <v>560</v>
      </c>
      <c r="AO2694">
        <v>254.86</v>
      </c>
      <c r="AP2694">
        <v>0.31280000000000002</v>
      </c>
    </row>
    <row r="2695" spans="1:42" hidden="1" x14ac:dyDescent="0.35">
      <c r="A2695" t="s">
        <v>3634</v>
      </c>
      <c r="B2695" s="1">
        <v>45650</v>
      </c>
      <c r="C2695" t="s">
        <v>631</v>
      </c>
      <c r="D2695" t="s">
        <v>188</v>
      </c>
      <c r="E2695">
        <v>2</v>
      </c>
      <c r="F2695" t="s">
        <v>15</v>
      </c>
      <c r="G2695" t="s">
        <v>96</v>
      </c>
      <c r="H2695" t="s">
        <v>25</v>
      </c>
      <c r="I2695" t="s">
        <v>18</v>
      </c>
      <c r="J2695" t="s">
        <v>155</v>
      </c>
      <c r="K2695">
        <v>2024</v>
      </c>
      <c r="L2695" t="s">
        <v>51</v>
      </c>
      <c r="M2695" t="s">
        <v>5936</v>
      </c>
      <c r="N2695" t="s">
        <v>5931</v>
      </c>
      <c r="O2695" t="s">
        <v>5937</v>
      </c>
      <c r="P2695" t="s">
        <v>5938</v>
      </c>
      <c r="Q2695" t="s">
        <v>5939</v>
      </c>
      <c r="R2695">
        <v>3400</v>
      </c>
      <c r="S2695">
        <v>4500</v>
      </c>
      <c r="T2695">
        <v>0.24440000000000001</v>
      </c>
      <c r="U2695" t="s">
        <v>5940</v>
      </c>
      <c r="V2695">
        <v>6</v>
      </c>
      <c r="W2695" s="1">
        <v>45061</v>
      </c>
      <c r="X2695" t="s">
        <v>5894</v>
      </c>
      <c r="Y2695">
        <v>200</v>
      </c>
      <c r="Z2695">
        <v>91</v>
      </c>
      <c r="AA2695">
        <v>223</v>
      </c>
      <c r="AB2695">
        <v>18</v>
      </c>
      <c r="AC2695">
        <v>10</v>
      </c>
      <c r="AD2695">
        <v>61200</v>
      </c>
      <c r="AE2695" t="s">
        <v>6025</v>
      </c>
      <c r="AF2695" s="1">
        <v>46203</v>
      </c>
      <c r="AG2695" t="s">
        <v>6376</v>
      </c>
      <c r="AH2695" t="s">
        <v>6035</v>
      </c>
      <c r="AI2695" t="s">
        <v>6028</v>
      </c>
      <c r="AJ2695" t="s">
        <v>6925</v>
      </c>
      <c r="AK2695">
        <v>9000</v>
      </c>
      <c r="AL2695">
        <v>34.200000000000003</v>
      </c>
      <c r="AM2695">
        <v>8965.7999999999993</v>
      </c>
      <c r="AN2695">
        <v>6800</v>
      </c>
      <c r="AO2695">
        <v>2165.8000000000002</v>
      </c>
      <c r="AP2695">
        <v>0.24160000000000001</v>
      </c>
    </row>
    <row r="2696" spans="1:42" hidden="1" x14ac:dyDescent="0.35">
      <c r="A2696" t="s">
        <v>3635</v>
      </c>
      <c r="B2696" s="1">
        <v>45648</v>
      </c>
      <c r="C2696" t="s">
        <v>266</v>
      </c>
      <c r="D2696" t="s">
        <v>208</v>
      </c>
      <c r="E2696">
        <v>4</v>
      </c>
      <c r="F2696" t="s">
        <v>24</v>
      </c>
      <c r="G2696" t="s">
        <v>31</v>
      </c>
      <c r="H2696" t="s">
        <v>25</v>
      </c>
      <c r="I2696" t="s">
        <v>43</v>
      </c>
      <c r="J2696" t="s">
        <v>155</v>
      </c>
      <c r="K2696">
        <v>2024</v>
      </c>
      <c r="L2696" t="s">
        <v>51</v>
      </c>
      <c r="M2696" t="s">
        <v>5910</v>
      </c>
      <c r="N2696" t="s">
        <v>5889</v>
      </c>
      <c r="O2696" t="s">
        <v>5898</v>
      </c>
      <c r="P2696" t="s">
        <v>5907</v>
      </c>
      <c r="Q2696" t="s">
        <v>5911</v>
      </c>
      <c r="R2696">
        <v>10500</v>
      </c>
      <c r="S2696">
        <v>13000</v>
      </c>
      <c r="T2696">
        <v>0.1923</v>
      </c>
      <c r="U2696" t="s">
        <v>5909</v>
      </c>
      <c r="V2696">
        <v>12</v>
      </c>
      <c r="W2696" s="1">
        <v>45395</v>
      </c>
      <c r="X2696" t="s">
        <v>5894</v>
      </c>
      <c r="Y2696">
        <v>256</v>
      </c>
      <c r="Z2696">
        <v>119</v>
      </c>
      <c r="AA2696">
        <v>288</v>
      </c>
      <c r="AB2696">
        <v>32</v>
      </c>
      <c r="AC2696">
        <v>10</v>
      </c>
      <c r="AD2696">
        <v>336000</v>
      </c>
      <c r="AE2696" t="s">
        <v>6025</v>
      </c>
      <c r="AF2696" s="1">
        <v>46203</v>
      </c>
      <c r="AG2696" t="s">
        <v>6162</v>
      </c>
      <c r="AH2696" t="s">
        <v>6027</v>
      </c>
      <c r="AI2696" t="s">
        <v>6028</v>
      </c>
      <c r="AJ2696" t="s">
        <v>6925</v>
      </c>
      <c r="AK2696">
        <v>52000</v>
      </c>
      <c r="AL2696">
        <v>4373.2</v>
      </c>
      <c r="AM2696">
        <v>47626.8</v>
      </c>
      <c r="AN2696">
        <v>42000</v>
      </c>
      <c r="AO2696">
        <v>5626.8</v>
      </c>
      <c r="AP2696">
        <v>0.1181</v>
      </c>
    </row>
    <row r="2697" spans="1:42" hidden="1" x14ac:dyDescent="0.35">
      <c r="A2697" t="s">
        <v>3636</v>
      </c>
      <c r="B2697" s="1">
        <v>45465</v>
      </c>
      <c r="C2697" t="s">
        <v>62</v>
      </c>
      <c r="D2697" t="s">
        <v>208</v>
      </c>
      <c r="E2697">
        <v>1</v>
      </c>
      <c r="F2697" t="s">
        <v>15</v>
      </c>
      <c r="G2697" t="s">
        <v>31</v>
      </c>
      <c r="H2697" t="s">
        <v>17</v>
      </c>
      <c r="I2697" t="s">
        <v>43</v>
      </c>
      <c r="J2697" t="s">
        <v>34</v>
      </c>
      <c r="K2697">
        <v>2024</v>
      </c>
      <c r="L2697" t="s">
        <v>35</v>
      </c>
      <c r="M2697" t="s">
        <v>5910</v>
      </c>
      <c r="N2697" t="s">
        <v>5889</v>
      </c>
      <c r="O2697" t="s">
        <v>5898</v>
      </c>
      <c r="P2697" t="s">
        <v>5907</v>
      </c>
      <c r="Q2697" t="s">
        <v>5911</v>
      </c>
      <c r="R2697">
        <v>10500</v>
      </c>
      <c r="S2697">
        <v>13000</v>
      </c>
      <c r="T2697">
        <v>0.1923</v>
      </c>
      <c r="U2697" t="s">
        <v>5909</v>
      </c>
      <c r="V2697">
        <v>12</v>
      </c>
      <c r="W2697" s="1">
        <v>45395</v>
      </c>
      <c r="X2697" t="s">
        <v>5894</v>
      </c>
      <c r="Y2697">
        <v>256</v>
      </c>
      <c r="Z2697">
        <v>119</v>
      </c>
      <c r="AA2697">
        <v>288</v>
      </c>
      <c r="AB2697">
        <v>32</v>
      </c>
      <c r="AC2697">
        <v>10</v>
      </c>
      <c r="AD2697">
        <v>336000</v>
      </c>
      <c r="AE2697" t="s">
        <v>6025</v>
      </c>
      <c r="AF2697" s="1">
        <v>46203</v>
      </c>
      <c r="AG2697" t="s">
        <v>6032</v>
      </c>
      <c r="AH2697" t="s">
        <v>6027</v>
      </c>
      <c r="AI2697" t="s">
        <v>6028</v>
      </c>
      <c r="AJ2697" t="s">
        <v>6924</v>
      </c>
      <c r="AK2697">
        <v>13000</v>
      </c>
      <c r="AL2697">
        <v>1913.6</v>
      </c>
      <c r="AM2697">
        <v>11086.4</v>
      </c>
      <c r="AN2697">
        <v>10500</v>
      </c>
      <c r="AO2697">
        <v>586.4</v>
      </c>
      <c r="AP2697">
        <v>5.2900000000000003E-2</v>
      </c>
    </row>
    <row r="2698" spans="1:42" hidden="1" x14ac:dyDescent="0.35">
      <c r="A2698" t="s">
        <v>3637</v>
      </c>
      <c r="B2698" s="1">
        <v>45647</v>
      </c>
      <c r="C2698" t="s">
        <v>1256</v>
      </c>
      <c r="D2698" t="s">
        <v>92</v>
      </c>
      <c r="E2698">
        <v>2</v>
      </c>
      <c r="F2698" t="s">
        <v>30</v>
      </c>
      <c r="G2698" t="s">
        <v>96</v>
      </c>
      <c r="H2698" t="s">
        <v>17</v>
      </c>
      <c r="I2698" t="s">
        <v>43</v>
      </c>
      <c r="J2698" t="s">
        <v>155</v>
      </c>
      <c r="K2698">
        <v>2024</v>
      </c>
      <c r="L2698" t="s">
        <v>51</v>
      </c>
      <c r="M2698" t="s">
        <v>5973</v>
      </c>
      <c r="N2698" t="s">
        <v>5974</v>
      </c>
      <c r="O2698" t="s">
        <v>5975</v>
      </c>
      <c r="P2698" t="s">
        <v>5899</v>
      </c>
      <c r="Q2698" t="s">
        <v>5976</v>
      </c>
      <c r="R2698">
        <v>7600</v>
      </c>
      <c r="S2698">
        <v>9800</v>
      </c>
      <c r="T2698">
        <v>0.22450000000000001</v>
      </c>
      <c r="U2698" t="s">
        <v>5901</v>
      </c>
      <c r="V2698">
        <v>36</v>
      </c>
      <c r="W2698" s="1">
        <v>45281</v>
      </c>
      <c r="X2698" t="s">
        <v>5894</v>
      </c>
      <c r="Y2698">
        <v>214</v>
      </c>
      <c r="Z2698">
        <v>101</v>
      </c>
      <c r="AA2698">
        <v>188</v>
      </c>
      <c r="AB2698">
        <v>51</v>
      </c>
      <c r="AC2698">
        <v>10</v>
      </c>
      <c r="AD2698">
        <v>387600</v>
      </c>
      <c r="AE2698" t="s">
        <v>6025</v>
      </c>
      <c r="AF2698" s="1">
        <v>46203</v>
      </c>
      <c r="AG2698" t="s">
        <v>6449</v>
      </c>
      <c r="AH2698" t="s">
        <v>6035</v>
      </c>
      <c r="AI2698" t="s">
        <v>6028</v>
      </c>
      <c r="AJ2698" t="s">
        <v>6925</v>
      </c>
      <c r="AK2698">
        <v>19600</v>
      </c>
      <c r="AL2698">
        <v>2744</v>
      </c>
      <c r="AM2698">
        <v>16856</v>
      </c>
      <c r="AN2698">
        <v>15200</v>
      </c>
      <c r="AO2698">
        <v>1656</v>
      </c>
      <c r="AP2698">
        <v>9.8199999999999996E-2</v>
      </c>
    </row>
    <row r="2699" spans="1:42" x14ac:dyDescent="0.35">
      <c r="A2699" t="s">
        <v>3638</v>
      </c>
      <c r="B2699" s="1">
        <v>45302</v>
      </c>
      <c r="C2699" t="s">
        <v>1006</v>
      </c>
      <c r="D2699" t="s">
        <v>42</v>
      </c>
      <c r="E2699">
        <v>2</v>
      </c>
      <c r="F2699" t="s">
        <v>24</v>
      </c>
      <c r="G2699" t="s">
        <v>67</v>
      </c>
      <c r="H2699" t="s">
        <v>32</v>
      </c>
      <c r="I2699" t="s">
        <v>26</v>
      </c>
      <c r="J2699" t="s">
        <v>112</v>
      </c>
      <c r="K2699">
        <v>2024</v>
      </c>
      <c r="L2699" t="s">
        <v>20</v>
      </c>
      <c r="M2699" t="s">
        <v>5897</v>
      </c>
      <c r="N2699" t="s">
        <v>5889</v>
      </c>
      <c r="O2699" t="s">
        <v>5898</v>
      </c>
      <c r="P2699" t="s">
        <v>5899</v>
      </c>
      <c r="Q2699" t="s">
        <v>5900</v>
      </c>
      <c r="R2699">
        <v>31000</v>
      </c>
      <c r="S2699">
        <v>38000</v>
      </c>
      <c r="T2699">
        <v>0.1842</v>
      </c>
      <c r="U2699" t="s">
        <v>5901</v>
      </c>
      <c r="V2699">
        <v>12</v>
      </c>
      <c r="W2699" s="1">
        <v>45246</v>
      </c>
      <c r="X2699" t="s">
        <v>5894</v>
      </c>
      <c r="Y2699">
        <v>278</v>
      </c>
      <c r="Z2699">
        <v>80</v>
      </c>
      <c r="AA2699">
        <v>346</v>
      </c>
      <c r="AB2699">
        <v>0</v>
      </c>
      <c r="AC2699">
        <v>10</v>
      </c>
      <c r="AD2699">
        <v>0</v>
      </c>
      <c r="AE2699" t="s">
        <v>6029</v>
      </c>
      <c r="AF2699" s="1">
        <v>46203</v>
      </c>
      <c r="AG2699" t="s">
        <v>6406</v>
      </c>
      <c r="AH2699" t="s">
        <v>6027</v>
      </c>
      <c r="AI2699" t="s">
        <v>6028</v>
      </c>
      <c r="AJ2699" t="s">
        <v>6924</v>
      </c>
      <c r="AK2699">
        <v>76000</v>
      </c>
      <c r="AL2699">
        <v>8261.2000000000007</v>
      </c>
      <c r="AM2699">
        <v>67738.8</v>
      </c>
      <c r="AN2699">
        <v>62000</v>
      </c>
      <c r="AO2699">
        <v>5738.8</v>
      </c>
      <c r="AP2699">
        <v>8.4699999999999998E-2</v>
      </c>
    </row>
    <row r="2700" spans="1:42" hidden="1" x14ac:dyDescent="0.35">
      <c r="A2700" t="s">
        <v>3639</v>
      </c>
      <c r="B2700" s="1">
        <v>45454</v>
      </c>
      <c r="C2700" t="s">
        <v>3108</v>
      </c>
      <c r="D2700" t="s">
        <v>70</v>
      </c>
      <c r="E2700">
        <v>2</v>
      </c>
      <c r="F2700" t="s">
        <v>58</v>
      </c>
      <c r="G2700" t="s">
        <v>31</v>
      </c>
      <c r="H2700" t="s">
        <v>17</v>
      </c>
      <c r="I2700" t="s">
        <v>18</v>
      </c>
      <c r="J2700" t="s">
        <v>34</v>
      </c>
      <c r="K2700">
        <v>2024</v>
      </c>
      <c r="L2700" t="s">
        <v>35</v>
      </c>
      <c r="M2700" t="s">
        <v>5970</v>
      </c>
      <c r="N2700" t="s">
        <v>5949</v>
      </c>
      <c r="O2700" t="s">
        <v>5971</v>
      </c>
      <c r="P2700" t="s">
        <v>5922</v>
      </c>
      <c r="Q2700" t="s">
        <v>5972</v>
      </c>
      <c r="R2700">
        <v>9500</v>
      </c>
      <c r="S2700">
        <v>12000</v>
      </c>
      <c r="T2700">
        <v>0.20830000000000001</v>
      </c>
      <c r="U2700" t="s">
        <v>5920</v>
      </c>
      <c r="V2700">
        <v>12</v>
      </c>
      <c r="W2700" s="1">
        <v>44840</v>
      </c>
      <c r="X2700" t="s">
        <v>5894</v>
      </c>
      <c r="Y2700">
        <v>160</v>
      </c>
      <c r="Z2700">
        <v>82</v>
      </c>
      <c r="AA2700">
        <v>171</v>
      </c>
      <c r="AB2700">
        <v>27</v>
      </c>
      <c r="AC2700">
        <v>10</v>
      </c>
      <c r="AD2700">
        <v>256500</v>
      </c>
      <c r="AE2700" t="s">
        <v>6025</v>
      </c>
      <c r="AF2700" s="1">
        <v>46203</v>
      </c>
      <c r="AG2700" t="s">
        <v>6847</v>
      </c>
      <c r="AH2700" t="s">
        <v>6035</v>
      </c>
      <c r="AI2700" t="s">
        <v>6028</v>
      </c>
      <c r="AJ2700" t="s">
        <v>6924</v>
      </c>
      <c r="AK2700">
        <v>24000</v>
      </c>
      <c r="AL2700">
        <v>2899.2</v>
      </c>
      <c r="AM2700">
        <v>21100.799999999999</v>
      </c>
      <c r="AN2700">
        <v>19000</v>
      </c>
      <c r="AO2700">
        <v>2100.8000000000002</v>
      </c>
      <c r="AP2700">
        <v>9.9599999999999994E-2</v>
      </c>
    </row>
    <row r="2701" spans="1:42" hidden="1" x14ac:dyDescent="0.35">
      <c r="A2701" t="s">
        <v>3640</v>
      </c>
      <c r="B2701" s="1">
        <v>45575</v>
      </c>
      <c r="C2701" t="s">
        <v>1512</v>
      </c>
      <c r="D2701" t="s">
        <v>216</v>
      </c>
      <c r="E2701">
        <v>1</v>
      </c>
      <c r="F2701" t="s">
        <v>30</v>
      </c>
      <c r="G2701" t="s">
        <v>67</v>
      </c>
      <c r="H2701" t="s">
        <v>17</v>
      </c>
      <c r="I2701" t="s">
        <v>43</v>
      </c>
      <c r="J2701" t="s">
        <v>55</v>
      </c>
      <c r="K2701">
        <v>2024</v>
      </c>
      <c r="L2701" t="s">
        <v>51</v>
      </c>
      <c r="M2701" t="s">
        <v>5999</v>
      </c>
      <c r="N2701" t="s">
        <v>5989</v>
      </c>
      <c r="O2701" t="s">
        <v>6000</v>
      </c>
      <c r="P2701" t="s">
        <v>6001</v>
      </c>
      <c r="Q2701" t="s">
        <v>6002</v>
      </c>
      <c r="R2701">
        <v>300</v>
      </c>
      <c r="S2701">
        <v>500</v>
      </c>
      <c r="T2701">
        <v>0.4</v>
      </c>
      <c r="U2701" t="s">
        <v>5940</v>
      </c>
      <c r="V2701">
        <v>3</v>
      </c>
      <c r="W2701" s="1">
        <v>45115</v>
      </c>
      <c r="X2701" t="s">
        <v>5894</v>
      </c>
      <c r="Y2701">
        <v>197</v>
      </c>
      <c r="Z2701">
        <v>100</v>
      </c>
      <c r="AA2701">
        <v>205</v>
      </c>
      <c r="AB2701">
        <v>66</v>
      </c>
      <c r="AC2701">
        <v>10</v>
      </c>
      <c r="AD2701">
        <v>19800</v>
      </c>
      <c r="AE2701" t="s">
        <v>6025</v>
      </c>
      <c r="AF2701" s="1">
        <v>46203</v>
      </c>
      <c r="AG2701" t="s">
        <v>6566</v>
      </c>
      <c r="AH2701" t="s">
        <v>6027</v>
      </c>
      <c r="AI2701" t="s">
        <v>6028</v>
      </c>
      <c r="AJ2701" t="s">
        <v>6925</v>
      </c>
      <c r="AK2701">
        <v>500</v>
      </c>
      <c r="AL2701">
        <v>25.05</v>
      </c>
      <c r="AM2701">
        <v>474.95</v>
      </c>
      <c r="AN2701">
        <v>300</v>
      </c>
      <c r="AO2701">
        <v>174.95</v>
      </c>
      <c r="AP2701">
        <v>0.36840000000000001</v>
      </c>
    </row>
    <row r="2702" spans="1:42" hidden="1" x14ac:dyDescent="0.35">
      <c r="A2702" t="s">
        <v>3641</v>
      </c>
      <c r="B2702" s="1">
        <v>45914</v>
      </c>
      <c r="C2702" t="s">
        <v>983</v>
      </c>
      <c r="D2702" t="s">
        <v>140</v>
      </c>
      <c r="E2702">
        <v>3</v>
      </c>
      <c r="F2702" t="s">
        <v>24</v>
      </c>
      <c r="G2702" t="s">
        <v>96</v>
      </c>
      <c r="H2702" t="s">
        <v>32</v>
      </c>
      <c r="I2702" t="s">
        <v>43</v>
      </c>
      <c r="J2702" t="s">
        <v>109</v>
      </c>
      <c r="K2702">
        <v>2025</v>
      </c>
      <c r="L2702" t="s">
        <v>60</v>
      </c>
      <c r="M2702" t="s">
        <v>5944</v>
      </c>
      <c r="N2702" t="s">
        <v>5931</v>
      </c>
      <c r="O2702" t="s">
        <v>5945</v>
      </c>
      <c r="P2702" t="s">
        <v>5946</v>
      </c>
      <c r="Q2702" t="s">
        <v>5947</v>
      </c>
      <c r="R2702">
        <v>6500</v>
      </c>
      <c r="S2702">
        <v>8500</v>
      </c>
      <c r="T2702">
        <v>0.23530000000000001</v>
      </c>
      <c r="U2702" t="s">
        <v>5940</v>
      </c>
      <c r="V2702">
        <v>6</v>
      </c>
      <c r="W2702" s="1">
        <v>44693</v>
      </c>
      <c r="X2702" t="s">
        <v>5894</v>
      </c>
      <c r="Y2702">
        <v>116</v>
      </c>
      <c r="Z2702">
        <v>117</v>
      </c>
      <c r="AA2702">
        <v>124</v>
      </c>
      <c r="AB2702">
        <v>67</v>
      </c>
      <c r="AC2702">
        <v>10</v>
      </c>
      <c r="AD2702">
        <v>435500</v>
      </c>
      <c r="AE2702" t="s">
        <v>6025</v>
      </c>
      <c r="AF2702" s="1">
        <v>46203</v>
      </c>
      <c r="AG2702" t="s">
        <v>6489</v>
      </c>
      <c r="AH2702" t="s">
        <v>6027</v>
      </c>
      <c r="AI2702" t="s">
        <v>6028</v>
      </c>
      <c r="AJ2702" t="s">
        <v>6925</v>
      </c>
      <c r="AK2702">
        <v>25500</v>
      </c>
      <c r="AL2702">
        <v>971.55</v>
      </c>
      <c r="AM2702">
        <v>24528.45</v>
      </c>
      <c r="AN2702">
        <v>19500</v>
      </c>
      <c r="AO2702">
        <v>5028.45</v>
      </c>
      <c r="AP2702">
        <v>0.20499999999999999</v>
      </c>
    </row>
    <row r="2703" spans="1:42" hidden="1" x14ac:dyDescent="0.35">
      <c r="A2703" t="s">
        <v>3642</v>
      </c>
      <c r="B2703" s="1">
        <v>45829</v>
      </c>
      <c r="C2703" t="s">
        <v>663</v>
      </c>
      <c r="D2703" t="s">
        <v>65</v>
      </c>
      <c r="E2703">
        <v>1</v>
      </c>
      <c r="F2703" t="s">
        <v>24</v>
      </c>
      <c r="G2703" t="s">
        <v>16</v>
      </c>
      <c r="H2703" t="s">
        <v>25</v>
      </c>
      <c r="I2703" t="s">
        <v>18</v>
      </c>
      <c r="J2703" t="s">
        <v>34</v>
      </c>
      <c r="K2703">
        <v>2025</v>
      </c>
      <c r="L2703" t="s">
        <v>35</v>
      </c>
      <c r="M2703" t="s">
        <v>5906</v>
      </c>
      <c r="N2703" t="s">
        <v>5889</v>
      </c>
      <c r="O2703" t="s">
        <v>5898</v>
      </c>
      <c r="P2703" t="s">
        <v>5907</v>
      </c>
      <c r="Q2703" t="s">
        <v>5908</v>
      </c>
      <c r="R2703">
        <v>17500</v>
      </c>
      <c r="S2703">
        <v>22000</v>
      </c>
      <c r="T2703">
        <v>0.20449999999999999</v>
      </c>
      <c r="U2703" t="s">
        <v>5909</v>
      </c>
      <c r="V2703">
        <v>12</v>
      </c>
      <c r="W2703" s="1">
        <v>45337</v>
      </c>
      <c r="X2703" t="s">
        <v>5894</v>
      </c>
      <c r="Y2703">
        <v>373</v>
      </c>
      <c r="Z2703">
        <v>88</v>
      </c>
      <c r="AA2703">
        <v>389</v>
      </c>
      <c r="AB2703">
        <v>78</v>
      </c>
      <c r="AC2703">
        <v>10</v>
      </c>
      <c r="AD2703">
        <v>1365000</v>
      </c>
      <c r="AE2703" t="s">
        <v>6025</v>
      </c>
      <c r="AF2703" s="1">
        <v>46203</v>
      </c>
      <c r="AG2703" t="s">
        <v>6391</v>
      </c>
      <c r="AH2703" t="s">
        <v>6035</v>
      </c>
      <c r="AI2703" t="s">
        <v>6028</v>
      </c>
      <c r="AJ2703" t="s">
        <v>6924</v>
      </c>
      <c r="AK2703">
        <v>22000</v>
      </c>
      <c r="AL2703">
        <v>371.8</v>
      </c>
      <c r="AM2703">
        <v>21628.2</v>
      </c>
      <c r="AN2703">
        <v>17500</v>
      </c>
      <c r="AO2703">
        <v>4128.2</v>
      </c>
      <c r="AP2703">
        <v>0.19089999999999999</v>
      </c>
    </row>
    <row r="2704" spans="1:42" hidden="1" x14ac:dyDescent="0.35">
      <c r="A2704" t="s">
        <v>3643</v>
      </c>
      <c r="B2704" s="1">
        <v>45809</v>
      </c>
      <c r="C2704" t="s">
        <v>2818</v>
      </c>
      <c r="D2704" t="s">
        <v>188</v>
      </c>
      <c r="E2704">
        <v>1</v>
      </c>
      <c r="F2704" t="s">
        <v>15</v>
      </c>
      <c r="G2704" t="s">
        <v>16</v>
      </c>
      <c r="H2704" t="s">
        <v>25</v>
      </c>
      <c r="I2704" t="s">
        <v>33</v>
      </c>
      <c r="J2704" t="s">
        <v>34</v>
      </c>
      <c r="K2704">
        <v>2025</v>
      </c>
      <c r="L2704" t="s">
        <v>35</v>
      </c>
      <c r="M2704" t="s">
        <v>5936</v>
      </c>
      <c r="N2704" t="s">
        <v>5931</v>
      </c>
      <c r="O2704" t="s">
        <v>5937</v>
      </c>
      <c r="P2704" t="s">
        <v>5938</v>
      </c>
      <c r="Q2704" t="s">
        <v>5939</v>
      </c>
      <c r="R2704">
        <v>3400</v>
      </c>
      <c r="S2704">
        <v>4500</v>
      </c>
      <c r="T2704">
        <v>0.24440000000000001</v>
      </c>
      <c r="U2704" t="s">
        <v>5940</v>
      </c>
      <c r="V2704">
        <v>6</v>
      </c>
      <c r="W2704" s="1">
        <v>45061</v>
      </c>
      <c r="X2704" t="s">
        <v>5894</v>
      </c>
      <c r="Y2704">
        <v>200</v>
      </c>
      <c r="Z2704">
        <v>91</v>
      </c>
      <c r="AA2704">
        <v>223</v>
      </c>
      <c r="AB2704">
        <v>18</v>
      </c>
      <c r="AC2704">
        <v>10</v>
      </c>
      <c r="AD2704">
        <v>61200</v>
      </c>
      <c r="AE2704" t="s">
        <v>6025</v>
      </c>
      <c r="AF2704" s="1">
        <v>46203</v>
      </c>
      <c r="AG2704" t="s">
        <v>6848</v>
      </c>
      <c r="AH2704" t="s">
        <v>6027</v>
      </c>
      <c r="AI2704" t="s">
        <v>6028</v>
      </c>
      <c r="AJ2704" t="s">
        <v>6924</v>
      </c>
      <c r="AK2704">
        <v>4500</v>
      </c>
      <c r="AL2704">
        <v>270.89999999999998</v>
      </c>
      <c r="AM2704">
        <v>4229.1000000000004</v>
      </c>
      <c r="AN2704">
        <v>3400</v>
      </c>
      <c r="AO2704">
        <v>829.1</v>
      </c>
      <c r="AP2704">
        <v>0.19600000000000001</v>
      </c>
    </row>
    <row r="2705" spans="1:42" hidden="1" x14ac:dyDescent="0.35">
      <c r="A2705" t="s">
        <v>3644</v>
      </c>
      <c r="B2705" s="1">
        <v>45661</v>
      </c>
      <c r="C2705" t="s">
        <v>1051</v>
      </c>
      <c r="D2705" t="s">
        <v>65</v>
      </c>
      <c r="E2705">
        <v>1</v>
      </c>
      <c r="F2705" t="s">
        <v>128</v>
      </c>
      <c r="G2705" t="s">
        <v>71</v>
      </c>
      <c r="H2705" t="s">
        <v>17</v>
      </c>
      <c r="I2705" t="s">
        <v>43</v>
      </c>
      <c r="J2705" t="s">
        <v>112</v>
      </c>
      <c r="K2705">
        <v>2025</v>
      </c>
      <c r="L2705" t="s">
        <v>20</v>
      </c>
      <c r="M2705" t="s">
        <v>5906</v>
      </c>
      <c r="N2705" t="s">
        <v>5889</v>
      </c>
      <c r="O2705" t="s">
        <v>5898</v>
      </c>
      <c r="P2705" t="s">
        <v>5907</v>
      </c>
      <c r="Q2705" t="s">
        <v>5908</v>
      </c>
      <c r="R2705">
        <v>17500</v>
      </c>
      <c r="S2705">
        <v>22000</v>
      </c>
      <c r="T2705">
        <v>0.20449999999999999</v>
      </c>
      <c r="U2705" t="s">
        <v>5909</v>
      </c>
      <c r="V2705">
        <v>12</v>
      </c>
      <c r="W2705" s="1">
        <v>45337</v>
      </c>
      <c r="X2705" t="s">
        <v>5894</v>
      </c>
      <c r="Y2705">
        <v>373</v>
      </c>
      <c r="Z2705">
        <v>88</v>
      </c>
      <c r="AA2705">
        <v>389</v>
      </c>
      <c r="AB2705">
        <v>78</v>
      </c>
      <c r="AC2705">
        <v>10</v>
      </c>
      <c r="AD2705">
        <v>1365000</v>
      </c>
      <c r="AE2705" t="s">
        <v>6025</v>
      </c>
      <c r="AF2705" s="1">
        <v>46203</v>
      </c>
      <c r="AG2705" t="s">
        <v>6275</v>
      </c>
      <c r="AH2705" t="s">
        <v>6027</v>
      </c>
      <c r="AI2705" t="s">
        <v>6028</v>
      </c>
      <c r="AJ2705" t="s">
        <v>6924</v>
      </c>
      <c r="AK2705">
        <v>22000</v>
      </c>
      <c r="AL2705">
        <v>2655.4</v>
      </c>
      <c r="AM2705">
        <v>19344.599999999999</v>
      </c>
      <c r="AN2705">
        <v>17500</v>
      </c>
      <c r="AO2705">
        <v>1844.6</v>
      </c>
      <c r="AP2705">
        <v>9.5399999999999999E-2</v>
      </c>
    </row>
    <row r="2706" spans="1:42" hidden="1" x14ac:dyDescent="0.35">
      <c r="A2706" t="s">
        <v>3645</v>
      </c>
      <c r="B2706" s="1">
        <v>45733</v>
      </c>
      <c r="C2706" t="s">
        <v>998</v>
      </c>
      <c r="D2706" t="s">
        <v>221</v>
      </c>
      <c r="E2706">
        <v>2</v>
      </c>
      <c r="F2706" t="s">
        <v>30</v>
      </c>
      <c r="G2706" t="s">
        <v>96</v>
      </c>
      <c r="H2706" t="s">
        <v>25</v>
      </c>
      <c r="I2706" t="s">
        <v>43</v>
      </c>
      <c r="J2706" t="s">
        <v>39</v>
      </c>
      <c r="K2706">
        <v>2025</v>
      </c>
      <c r="L2706" t="s">
        <v>20</v>
      </c>
      <c r="M2706" t="s">
        <v>5966</v>
      </c>
      <c r="N2706" t="s">
        <v>5967</v>
      </c>
      <c r="O2706" t="s">
        <v>5968</v>
      </c>
      <c r="P2706" t="s">
        <v>5899</v>
      </c>
      <c r="Q2706" t="s">
        <v>5969</v>
      </c>
      <c r="R2706">
        <v>11500</v>
      </c>
      <c r="S2706">
        <v>14500</v>
      </c>
      <c r="T2706">
        <v>0.2069</v>
      </c>
      <c r="U2706" t="s">
        <v>5901</v>
      </c>
      <c r="V2706">
        <v>12</v>
      </c>
      <c r="W2706" s="1">
        <v>44903</v>
      </c>
      <c r="X2706" t="s">
        <v>5894</v>
      </c>
      <c r="Y2706">
        <v>217</v>
      </c>
      <c r="Z2706">
        <v>53</v>
      </c>
      <c r="AA2706">
        <v>253</v>
      </c>
      <c r="AB2706">
        <v>61</v>
      </c>
      <c r="AC2706">
        <v>10</v>
      </c>
      <c r="AD2706">
        <v>701500</v>
      </c>
      <c r="AE2706" t="s">
        <v>6025</v>
      </c>
      <c r="AF2706" s="1">
        <v>46203</v>
      </c>
      <c r="AG2706" t="s">
        <v>6327</v>
      </c>
      <c r="AH2706" t="s">
        <v>6027</v>
      </c>
      <c r="AI2706" t="s">
        <v>6028</v>
      </c>
      <c r="AJ2706" t="s">
        <v>6924</v>
      </c>
      <c r="AK2706">
        <v>29000</v>
      </c>
      <c r="AL2706">
        <v>3665.6</v>
      </c>
      <c r="AM2706">
        <v>25334.400000000001</v>
      </c>
      <c r="AN2706">
        <v>23000</v>
      </c>
      <c r="AO2706">
        <v>2334.4</v>
      </c>
      <c r="AP2706">
        <v>9.2100000000000001E-2</v>
      </c>
    </row>
    <row r="2707" spans="1:42" hidden="1" x14ac:dyDescent="0.35">
      <c r="A2707" t="s">
        <v>3646</v>
      </c>
      <c r="B2707" s="1">
        <v>45872</v>
      </c>
      <c r="C2707" t="s">
        <v>488</v>
      </c>
      <c r="D2707" t="s">
        <v>188</v>
      </c>
      <c r="E2707">
        <v>2</v>
      </c>
      <c r="F2707" t="s">
        <v>58</v>
      </c>
      <c r="G2707" t="s">
        <v>16</v>
      </c>
      <c r="H2707" t="s">
        <v>17</v>
      </c>
      <c r="I2707" t="s">
        <v>43</v>
      </c>
      <c r="J2707" t="s">
        <v>59</v>
      </c>
      <c r="K2707">
        <v>2025</v>
      </c>
      <c r="L2707" t="s">
        <v>60</v>
      </c>
      <c r="M2707" t="s">
        <v>5936</v>
      </c>
      <c r="N2707" t="s">
        <v>5931</v>
      </c>
      <c r="O2707" t="s">
        <v>5937</v>
      </c>
      <c r="P2707" t="s">
        <v>5938</v>
      </c>
      <c r="Q2707" t="s">
        <v>5939</v>
      </c>
      <c r="R2707">
        <v>3400</v>
      </c>
      <c r="S2707">
        <v>4500</v>
      </c>
      <c r="T2707">
        <v>0.24440000000000001</v>
      </c>
      <c r="U2707" t="s">
        <v>5940</v>
      </c>
      <c r="V2707">
        <v>6</v>
      </c>
      <c r="W2707" s="1">
        <v>45061</v>
      </c>
      <c r="X2707" t="s">
        <v>5894</v>
      </c>
      <c r="Y2707">
        <v>200</v>
      </c>
      <c r="Z2707">
        <v>91</v>
      </c>
      <c r="AA2707">
        <v>223</v>
      </c>
      <c r="AB2707">
        <v>18</v>
      </c>
      <c r="AC2707">
        <v>10</v>
      </c>
      <c r="AD2707">
        <v>61200</v>
      </c>
      <c r="AE2707" t="s">
        <v>6025</v>
      </c>
      <c r="AF2707" s="1">
        <v>46203</v>
      </c>
      <c r="AG2707" t="s">
        <v>6299</v>
      </c>
      <c r="AH2707" t="s">
        <v>6027</v>
      </c>
      <c r="AI2707" t="s">
        <v>6028</v>
      </c>
      <c r="AJ2707" t="s">
        <v>6925</v>
      </c>
      <c r="AK2707">
        <v>9000</v>
      </c>
      <c r="AL2707">
        <v>906.3</v>
      </c>
      <c r="AM2707">
        <v>8093.7</v>
      </c>
      <c r="AN2707">
        <v>6800</v>
      </c>
      <c r="AO2707">
        <v>1293.7</v>
      </c>
      <c r="AP2707">
        <v>0.1598</v>
      </c>
    </row>
    <row r="2708" spans="1:42" hidden="1" x14ac:dyDescent="0.35">
      <c r="A2708" t="s">
        <v>3647</v>
      </c>
      <c r="B2708" s="1">
        <v>45935</v>
      </c>
      <c r="C2708" t="s">
        <v>276</v>
      </c>
      <c r="D2708" t="s">
        <v>70</v>
      </c>
      <c r="E2708">
        <v>1</v>
      </c>
      <c r="F2708" t="s">
        <v>24</v>
      </c>
      <c r="G2708" t="s">
        <v>96</v>
      </c>
      <c r="H2708" t="s">
        <v>32</v>
      </c>
      <c r="I2708" t="s">
        <v>18</v>
      </c>
      <c r="J2708" t="s">
        <v>55</v>
      </c>
      <c r="K2708">
        <v>2025</v>
      </c>
      <c r="L2708" t="s">
        <v>51</v>
      </c>
      <c r="M2708" t="s">
        <v>5970</v>
      </c>
      <c r="N2708" t="s">
        <v>5949</v>
      </c>
      <c r="O2708" t="s">
        <v>5971</v>
      </c>
      <c r="P2708" t="s">
        <v>5922</v>
      </c>
      <c r="Q2708" t="s">
        <v>5972</v>
      </c>
      <c r="R2708">
        <v>9500</v>
      </c>
      <c r="S2708">
        <v>12000</v>
      </c>
      <c r="T2708">
        <v>0.20830000000000001</v>
      </c>
      <c r="U2708" t="s">
        <v>5920</v>
      </c>
      <c r="V2708">
        <v>12</v>
      </c>
      <c r="W2708" s="1">
        <v>44840</v>
      </c>
      <c r="X2708" t="s">
        <v>5894</v>
      </c>
      <c r="Y2708">
        <v>160</v>
      </c>
      <c r="Z2708">
        <v>82</v>
      </c>
      <c r="AA2708">
        <v>171</v>
      </c>
      <c r="AB2708">
        <v>27</v>
      </c>
      <c r="AC2708">
        <v>10</v>
      </c>
      <c r="AD2708">
        <v>256500</v>
      </c>
      <c r="AE2708" t="s">
        <v>6025</v>
      </c>
      <c r="AF2708" s="1">
        <v>46203</v>
      </c>
      <c r="AG2708" t="s">
        <v>6172</v>
      </c>
      <c r="AH2708" t="s">
        <v>6027</v>
      </c>
      <c r="AI2708" t="s">
        <v>6028</v>
      </c>
      <c r="AJ2708" t="s">
        <v>6925</v>
      </c>
      <c r="AK2708">
        <v>12000</v>
      </c>
      <c r="AL2708">
        <v>327.60000000000002</v>
      </c>
      <c r="AM2708">
        <v>11672.4</v>
      </c>
      <c r="AN2708">
        <v>9500</v>
      </c>
      <c r="AO2708">
        <v>2172.4</v>
      </c>
      <c r="AP2708">
        <v>0.18609999999999999</v>
      </c>
    </row>
    <row r="2709" spans="1:42" hidden="1" x14ac:dyDescent="0.35">
      <c r="A2709" t="s">
        <v>3648</v>
      </c>
      <c r="B2709" s="1">
        <v>45806</v>
      </c>
      <c r="C2709" t="s">
        <v>1955</v>
      </c>
      <c r="D2709" t="s">
        <v>137</v>
      </c>
      <c r="E2709">
        <v>1</v>
      </c>
      <c r="F2709" t="s">
        <v>58</v>
      </c>
      <c r="G2709" t="s">
        <v>31</v>
      </c>
      <c r="H2709" t="s">
        <v>32</v>
      </c>
      <c r="I2709" t="s">
        <v>18</v>
      </c>
      <c r="J2709" t="s">
        <v>75</v>
      </c>
      <c r="K2709">
        <v>2025</v>
      </c>
      <c r="L2709" t="s">
        <v>35</v>
      </c>
      <c r="M2709" t="s">
        <v>5930</v>
      </c>
      <c r="N2709" t="s">
        <v>5931</v>
      </c>
      <c r="O2709" t="s">
        <v>5932</v>
      </c>
      <c r="P2709" t="s">
        <v>5891</v>
      </c>
      <c r="Q2709" t="s">
        <v>5933</v>
      </c>
      <c r="R2709">
        <v>14800</v>
      </c>
      <c r="S2709">
        <v>18500</v>
      </c>
      <c r="T2709">
        <v>0.2</v>
      </c>
      <c r="U2709" t="s">
        <v>5893</v>
      </c>
      <c r="V2709">
        <v>12</v>
      </c>
      <c r="W2709" s="1">
        <v>45474</v>
      </c>
      <c r="X2709" t="s">
        <v>5894</v>
      </c>
      <c r="Y2709">
        <v>213</v>
      </c>
      <c r="Z2709">
        <v>93</v>
      </c>
      <c r="AA2709">
        <v>278</v>
      </c>
      <c r="AB2709">
        <v>42</v>
      </c>
      <c r="AC2709">
        <v>10</v>
      </c>
      <c r="AD2709">
        <v>621600</v>
      </c>
      <c r="AE2709" t="s">
        <v>6025</v>
      </c>
      <c r="AF2709" s="1">
        <v>46203</v>
      </c>
      <c r="AG2709" t="s">
        <v>6691</v>
      </c>
      <c r="AH2709" t="s">
        <v>6027</v>
      </c>
      <c r="AI2709" t="s">
        <v>6028</v>
      </c>
      <c r="AJ2709" t="s">
        <v>6924</v>
      </c>
      <c r="AK2709">
        <v>18500</v>
      </c>
      <c r="AL2709">
        <v>2771.3</v>
      </c>
      <c r="AM2709">
        <v>15728.7</v>
      </c>
      <c r="AN2709">
        <v>14800</v>
      </c>
      <c r="AO2709">
        <v>928.7</v>
      </c>
      <c r="AP2709">
        <v>5.8999999999999997E-2</v>
      </c>
    </row>
    <row r="2710" spans="1:42" hidden="1" x14ac:dyDescent="0.35">
      <c r="A2710" t="s">
        <v>3649</v>
      </c>
      <c r="B2710" s="1">
        <v>45797</v>
      </c>
      <c r="C2710" t="s">
        <v>613</v>
      </c>
      <c r="D2710" t="s">
        <v>74</v>
      </c>
      <c r="E2710">
        <v>1</v>
      </c>
      <c r="F2710" t="s">
        <v>30</v>
      </c>
      <c r="G2710" t="s">
        <v>16</v>
      </c>
      <c r="H2710" t="s">
        <v>32</v>
      </c>
      <c r="I2710" t="s">
        <v>43</v>
      </c>
      <c r="J2710" t="s">
        <v>75</v>
      </c>
      <c r="K2710">
        <v>2025</v>
      </c>
      <c r="L2710" t="s">
        <v>35</v>
      </c>
      <c r="M2710" t="s">
        <v>5963</v>
      </c>
      <c r="N2710" t="s">
        <v>5949</v>
      </c>
      <c r="O2710" t="s">
        <v>5964</v>
      </c>
      <c r="P2710" t="s">
        <v>5951</v>
      </c>
      <c r="Q2710" t="s">
        <v>5965</v>
      </c>
      <c r="R2710">
        <v>5700</v>
      </c>
      <c r="S2710">
        <v>7500</v>
      </c>
      <c r="T2710">
        <v>0.24</v>
      </c>
      <c r="U2710" t="s">
        <v>5940</v>
      </c>
      <c r="V2710">
        <v>12</v>
      </c>
      <c r="W2710" s="1">
        <v>44865</v>
      </c>
      <c r="X2710" t="s">
        <v>5894</v>
      </c>
      <c r="Y2710">
        <v>145</v>
      </c>
      <c r="Z2710">
        <v>60</v>
      </c>
      <c r="AA2710">
        <v>189</v>
      </c>
      <c r="AB2710">
        <v>10</v>
      </c>
      <c r="AC2710">
        <v>10</v>
      </c>
      <c r="AD2710">
        <v>57000</v>
      </c>
      <c r="AE2710" t="s">
        <v>6025</v>
      </c>
      <c r="AF2710" s="1">
        <v>46203</v>
      </c>
      <c r="AG2710" t="s">
        <v>6367</v>
      </c>
      <c r="AH2710" t="s">
        <v>6027</v>
      </c>
      <c r="AI2710" t="s">
        <v>6028</v>
      </c>
      <c r="AJ2710" t="s">
        <v>6924</v>
      </c>
      <c r="AK2710">
        <v>7500</v>
      </c>
      <c r="AL2710">
        <v>498.75</v>
      </c>
      <c r="AM2710">
        <v>7001.25</v>
      </c>
      <c r="AN2710">
        <v>5700</v>
      </c>
      <c r="AO2710">
        <v>1301.25</v>
      </c>
      <c r="AP2710">
        <v>0.18590000000000001</v>
      </c>
    </row>
    <row r="2711" spans="1:42" hidden="1" x14ac:dyDescent="0.35">
      <c r="A2711" t="s">
        <v>3650</v>
      </c>
      <c r="B2711" s="1">
        <v>45669</v>
      </c>
      <c r="C2711" t="s">
        <v>1702</v>
      </c>
      <c r="D2711" t="s">
        <v>118</v>
      </c>
      <c r="E2711">
        <v>1</v>
      </c>
      <c r="F2711" t="s">
        <v>24</v>
      </c>
      <c r="G2711" t="s">
        <v>31</v>
      </c>
      <c r="H2711" t="s">
        <v>32</v>
      </c>
      <c r="I2711" t="s">
        <v>43</v>
      </c>
      <c r="J2711" t="s">
        <v>112</v>
      </c>
      <c r="K2711">
        <v>2025</v>
      </c>
      <c r="L2711" t="s">
        <v>20</v>
      </c>
      <c r="M2711" t="s">
        <v>5902</v>
      </c>
      <c r="N2711" t="s">
        <v>5889</v>
      </c>
      <c r="O2711" t="s">
        <v>5898</v>
      </c>
      <c r="P2711" t="s">
        <v>5899</v>
      </c>
      <c r="Q2711" t="s">
        <v>5903</v>
      </c>
      <c r="R2711">
        <v>74000</v>
      </c>
      <c r="S2711">
        <v>88000</v>
      </c>
      <c r="T2711">
        <v>0.15909999999999999</v>
      </c>
      <c r="U2711" t="s">
        <v>5901</v>
      </c>
      <c r="V2711">
        <v>12</v>
      </c>
      <c r="W2711" s="1">
        <v>45459</v>
      </c>
      <c r="X2711" t="s">
        <v>5894</v>
      </c>
      <c r="Y2711">
        <v>214</v>
      </c>
      <c r="Z2711">
        <v>97</v>
      </c>
      <c r="AA2711">
        <v>218</v>
      </c>
      <c r="AB2711">
        <v>43</v>
      </c>
      <c r="AC2711">
        <v>10</v>
      </c>
      <c r="AD2711">
        <v>3182000</v>
      </c>
      <c r="AE2711" t="s">
        <v>6025</v>
      </c>
      <c r="AF2711" s="1">
        <v>46203</v>
      </c>
      <c r="AG2711" t="s">
        <v>6627</v>
      </c>
      <c r="AH2711" t="s">
        <v>6027</v>
      </c>
      <c r="AI2711" t="s">
        <v>6028</v>
      </c>
      <c r="AJ2711" t="s">
        <v>6924</v>
      </c>
      <c r="AK2711">
        <v>88000</v>
      </c>
      <c r="AL2711">
        <v>6459.2</v>
      </c>
      <c r="AM2711">
        <v>81540.800000000003</v>
      </c>
      <c r="AN2711">
        <v>74000</v>
      </c>
      <c r="AO2711">
        <v>7540.8</v>
      </c>
      <c r="AP2711">
        <v>9.2499999999999999E-2</v>
      </c>
    </row>
    <row r="2712" spans="1:42" hidden="1" x14ac:dyDescent="0.35">
      <c r="A2712" t="s">
        <v>3651</v>
      </c>
      <c r="B2712" s="1">
        <v>45850</v>
      </c>
      <c r="C2712" t="s">
        <v>2106</v>
      </c>
      <c r="D2712" t="s">
        <v>216</v>
      </c>
      <c r="E2712">
        <v>1</v>
      </c>
      <c r="F2712" t="s">
        <v>58</v>
      </c>
      <c r="G2712" t="s">
        <v>71</v>
      </c>
      <c r="H2712" t="s">
        <v>17</v>
      </c>
      <c r="I2712" t="s">
        <v>33</v>
      </c>
      <c r="J2712" t="s">
        <v>97</v>
      </c>
      <c r="K2712">
        <v>2025</v>
      </c>
      <c r="L2712" t="s">
        <v>60</v>
      </c>
      <c r="M2712" t="s">
        <v>5999</v>
      </c>
      <c r="N2712" t="s">
        <v>5989</v>
      </c>
      <c r="O2712" t="s">
        <v>6000</v>
      </c>
      <c r="P2712" t="s">
        <v>6001</v>
      </c>
      <c r="Q2712" t="s">
        <v>6002</v>
      </c>
      <c r="R2712">
        <v>300</v>
      </c>
      <c r="S2712">
        <v>500</v>
      </c>
      <c r="T2712">
        <v>0.4</v>
      </c>
      <c r="U2712" t="s">
        <v>5940</v>
      </c>
      <c r="V2712">
        <v>3</v>
      </c>
      <c r="W2712" s="1">
        <v>45115</v>
      </c>
      <c r="X2712" t="s">
        <v>5894</v>
      </c>
      <c r="Y2712">
        <v>197</v>
      </c>
      <c r="Z2712">
        <v>100</v>
      </c>
      <c r="AA2712">
        <v>205</v>
      </c>
      <c r="AB2712">
        <v>66</v>
      </c>
      <c r="AC2712">
        <v>10</v>
      </c>
      <c r="AD2712">
        <v>19800</v>
      </c>
      <c r="AE2712" t="s">
        <v>6025</v>
      </c>
      <c r="AF2712" s="1">
        <v>46203</v>
      </c>
      <c r="AG2712" t="s">
        <v>6719</v>
      </c>
      <c r="AH2712" t="s">
        <v>6027</v>
      </c>
      <c r="AI2712" t="s">
        <v>6028</v>
      </c>
      <c r="AJ2712" t="s">
        <v>6925</v>
      </c>
      <c r="AK2712">
        <v>500</v>
      </c>
      <c r="AL2712">
        <v>61.1</v>
      </c>
      <c r="AM2712">
        <v>438.9</v>
      </c>
      <c r="AN2712">
        <v>300</v>
      </c>
      <c r="AO2712">
        <v>138.9</v>
      </c>
      <c r="AP2712">
        <v>0.3165</v>
      </c>
    </row>
    <row r="2713" spans="1:42" hidden="1" x14ac:dyDescent="0.35">
      <c r="A2713" t="s">
        <v>3652</v>
      </c>
      <c r="B2713" s="1">
        <v>45850</v>
      </c>
      <c r="C2713" t="s">
        <v>2849</v>
      </c>
      <c r="D2713" t="s">
        <v>100</v>
      </c>
      <c r="E2713">
        <v>1</v>
      </c>
      <c r="F2713" t="s">
        <v>58</v>
      </c>
      <c r="G2713" t="s">
        <v>31</v>
      </c>
      <c r="H2713" t="s">
        <v>17</v>
      </c>
      <c r="I2713" t="s">
        <v>43</v>
      </c>
      <c r="J2713" t="s">
        <v>97</v>
      </c>
      <c r="K2713">
        <v>2025</v>
      </c>
      <c r="L2713" t="s">
        <v>60</v>
      </c>
      <c r="M2713" t="s">
        <v>5941</v>
      </c>
      <c r="N2713" t="s">
        <v>5931</v>
      </c>
      <c r="O2713" t="s">
        <v>5942</v>
      </c>
      <c r="P2713" t="s">
        <v>5938</v>
      </c>
      <c r="Q2713" t="s">
        <v>5943</v>
      </c>
      <c r="R2713">
        <v>9800</v>
      </c>
      <c r="S2713">
        <v>12500</v>
      </c>
      <c r="T2713">
        <v>0.216</v>
      </c>
      <c r="U2713" t="s">
        <v>5940</v>
      </c>
      <c r="V2713">
        <v>6</v>
      </c>
      <c r="W2713" s="1">
        <v>45383</v>
      </c>
      <c r="X2713" t="s">
        <v>5894</v>
      </c>
      <c r="Y2713">
        <v>102</v>
      </c>
      <c r="Z2713">
        <v>94</v>
      </c>
      <c r="AA2713">
        <v>142</v>
      </c>
      <c r="AB2713">
        <v>76</v>
      </c>
      <c r="AC2713">
        <v>10</v>
      </c>
      <c r="AD2713">
        <v>744800</v>
      </c>
      <c r="AE2713" t="s">
        <v>6025</v>
      </c>
      <c r="AF2713" s="1">
        <v>46203</v>
      </c>
      <c r="AG2713" t="s">
        <v>6853</v>
      </c>
      <c r="AH2713" t="s">
        <v>6035</v>
      </c>
      <c r="AI2713" t="s">
        <v>6028</v>
      </c>
      <c r="AJ2713" t="s">
        <v>6925</v>
      </c>
      <c r="AK2713">
        <v>12500</v>
      </c>
      <c r="AL2713">
        <v>1761.25</v>
      </c>
      <c r="AM2713">
        <v>10738.75</v>
      </c>
      <c r="AN2713">
        <v>9800</v>
      </c>
      <c r="AO2713">
        <v>938.75</v>
      </c>
      <c r="AP2713">
        <v>8.7400000000000005E-2</v>
      </c>
    </row>
    <row r="2714" spans="1:42" hidden="1" x14ac:dyDescent="0.35">
      <c r="A2714" t="s">
        <v>3653</v>
      </c>
      <c r="B2714" s="1">
        <v>45715</v>
      </c>
      <c r="C2714" t="s">
        <v>2153</v>
      </c>
      <c r="D2714" t="s">
        <v>29</v>
      </c>
      <c r="E2714">
        <v>1</v>
      </c>
      <c r="F2714" t="s">
        <v>48</v>
      </c>
      <c r="G2714" t="s">
        <v>31</v>
      </c>
      <c r="H2714" t="s">
        <v>32</v>
      </c>
      <c r="I2714" t="s">
        <v>33</v>
      </c>
      <c r="J2714" t="s">
        <v>19</v>
      </c>
      <c r="K2714">
        <v>2025</v>
      </c>
      <c r="L2714" t="s">
        <v>20</v>
      </c>
      <c r="M2714" t="s">
        <v>5985</v>
      </c>
      <c r="N2714" t="s">
        <v>5974</v>
      </c>
      <c r="O2714" t="s">
        <v>5986</v>
      </c>
      <c r="P2714" t="s">
        <v>5979</v>
      </c>
      <c r="Q2714" t="s">
        <v>5987</v>
      </c>
      <c r="R2714">
        <v>500</v>
      </c>
      <c r="S2714">
        <v>750</v>
      </c>
      <c r="T2714">
        <v>0.33329999999999999</v>
      </c>
      <c r="U2714" t="s">
        <v>5920</v>
      </c>
      <c r="V2714">
        <v>24</v>
      </c>
      <c r="W2714" s="1">
        <v>45007</v>
      </c>
      <c r="X2714" t="s">
        <v>5894</v>
      </c>
      <c r="Y2714">
        <v>294</v>
      </c>
      <c r="Z2714">
        <v>81</v>
      </c>
      <c r="AA2714">
        <v>264</v>
      </c>
      <c r="AB2714">
        <v>82</v>
      </c>
      <c r="AC2714">
        <v>10</v>
      </c>
      <c r="AD2714">
        <v>41000</v>
      </c>
      <c r="AE2714" t="s">
        <v>6025</v>
      </c>
      <c r="AF2714" s="1">
        <v>46203</v>
      </c>
      <c r="AG2714" t="s">
        <v>6741</v>
      </c>
      <c r="AH2714" t="s">
        <v>6035</v>
      </c>
      <c r="AI2714" t="s">
        <v>6028</v>
      </c>
      <c r="AJ2714" t="s">
        <v>6924</v>
      </c>
      <c r="AK2714">
        <v>750</v>
      </c>
      <c r="AL2714">
        <v>18.149999999999999</v>
      </c>
      <c r="AM2714">
        <v>731.85</v>
      </c>
      <c r="AN2714">
        <v>500</v>
      </c>
      <c r="AO2714">
        <v>231.85</v>
      </c>
      <c r="AP2714">
        <v>0.31680000000000003</v>
      </c>
    </row>
    <row r="2715" spans="1:42" x14ac:dyDescent="0.35">
      <c r="A2715" t="s">
        <v>3654</v>
      </c>
      <c r="B2715" s="1">
        <v>45897</v>
      </c>
      <c r="C2715" t="s">
        <v>2102</v>
      </c>
      <c r="D2715" t="s">
        <v>195</v>
      </c>
      <c r="E2715">
        <v>1</v>
      </c>
      <c r="F2715" t="s">
        <v>15</v>
      </c>
      <c r="G2715" t="s">
        <v>31</v>
      </c>
      <c r="H2715" t="s">
        <v>17</v>
      </c>
      <c r="I2715" t="s">
        <v>33</v>
      </c>
      <c r="J2715" t="s">
        <v>59</v>
      </c>
      <c r="K2715">
        <v>2025</v>
      </c>
      <c r="L2715" t="s">
        <v>60</v>
      </c>
      <c r="M2715" t="s">
        <v>5912</v>
      </c>
      <c r="N2715" t="s">
        <v>5913</v>
      </c>
      <c r="O2715" t="s">
        <v>5914</v>
      </c>
      <c r="P2715" t="s">
        <v>5891</v>
      </c>
      <c r="Q2715" t="s">
        <v>5915</v>
      </c>
      <c r="R2715">
        <v>125000</v>
      </c>
      <c r="S2715">
        <v>148000</v>
      </c>
      <c r="T2715">
        <v>0.15540000000000001</v>
      </c>
      <c r="U2715" t="s">
        <v>5893</v>
      </c>
      <c r="V2715">
        <v>12</v>
      </c>
      <c r="W2715" s="1">
        <v>44787</v>
      </c>
      <c r="X2715" t="s">
        <v>5894</v>
      </c>
      <c r="Y2715">
        <v>168</v>
      </c>
      <c r="Z2715">
        <v>62</v>
      </c>
      <c r="AA2715">
        <v>271</v>
      </c>
      <c r="AB2715">
        <v>0</v>
      </c>
      <c r="AC2715">
        <v>10</v>
      </c>
      <c r="AD2715">
        <v>0</v>
      </c>
      <c r="AE2715" t="s">
        <v>6029</v>
      </c>
      <c r="AF2715" s="1">
        <v>46203</v>
      </c>
      <c r="AG2715" t="s">
        <v>6725</v>
      </c>
      <c r="AH2715" t="s">
        <v>6035</v>
      </c>
      <c r="AI2715" t="s">
        <v>6028</v>
      </c>
      <c r="AJ2715" t="s">
        <v>6925</v>
      </c>
      <c r="AK2715">
        <v>148000</v>
      </c>
      <c r="AL2715">
        <v>4173.6000000000004</v>
      </c>
      <c r="AM2715">
        <v>143826.4</v>
      </c>
      <c r="AN2715">
        <v>125000</v>
      </c>
      <c r="AO2715">
        <v>18826.400000000001</v>
      </c>
      <c r="AP2715">
        <v>0.13089999999999999</v>
      </c>
    </row>
    <row r="2716" spans="1:42" hidden="1" x14ac:dyDescent="0.35">
      <c r="A2716" t="s">
        <v>3655</v>
      </c>
      <c r="B2716" s="1">
        <v>45767</v>
      </c>
      <c r="C2716" t="s">
        <v>2725</v>
      </c>
      <c r="D2716" t="s">
        <v>78</v>
      </c>
      <c r="E2716">
        <v>1</v>
      </c>
      <c r="F2716" t="s">
        <v>15</v>
      </c>
      <c r="G2716" t="s">
        <v>31</v>
      </c>
      <c r="H2716" t="s">
        <v>17</v>
      </c>
      <c r="I2716" t="s">
        <v>43</v>
      </c>
      <c r="J2716" t="s">
        <v>44</v>
      </c>
      <c r="K2716">
        <v>2025</v>
      </c>
      <c r="L2716" t="s">
        <v>35</v>
      </c>
      <c r="M2716" t="s">
        <v>5992</v>
      </c>
      <c r="N2716" t="s">
        <v>5989</v>
      </c>
      <c r="O2716" t="s">
        <v>5993</v>
      </c>
      <c r="P2716" t="s">
        <v>5899</v>
      </c>
      <c r="Q2716" t="s">
        <v>5994</v>
      </c>
      <c r="R2716">
        <v>850</v>
      </c>
      <c r="S2716">
        <v>1200</v>
      </c>
      <c r="T2716">
        <v>0.29170000000000001</v>
      </c>
      <c r="U2716" t="s">
        <v>5901</v>
      </c>
      <c r="V2716">
        <v>6</v>
      </c>
      <c r="W2716" s="1">
        <v>45066</v>
      </c>
      <c r="X2716" t="s">
        <v>5894</v>
      </c>
      <c r="Y2716">
        <v>275</v>
      </c>
      <c r="Z2716">
        <v>92</v>
      </c>
      <c r="AA2716">
        <v>285</v>
      </c>
      <c r="AB2716">
        <v>78</v>
      </c>
      <c r="AC2716">
        <v>10</v>
      </c>
      <c r="AD2716">
        <v>66300</v>
      </c>
      <c r="AE2716" t="s">
        <v>6025</v>
      </c>
      <c r="AF2716" s="1">
        <v>46203</v>
      </c>
      <c r="AG2716" t="s">
        <v>6807</v>
      </c>
      <c r="AH2716" t="s">
        <v>6027</v>
      </c>
      <c r="AI2716" t="s">
        <v>6028</v>
      </c>
      <c r="AJ2716" t="s">
        <v>6924</v>
      </c>
      <c r="AK2716">
        <v>1200</v>
      </c>
      <c r="AL2716">
        <v>141.6</v>
      </c>
      <c r="AM2716">
        <v>1058.4000000000001</v>
      </c>
      <c r="AN2716">
        <v>850</v>
      </c>
      <c r="AO2716">
        <v>208.4</v>
      </c>
      <c r="AP2716">
        <v>0.19689999999999999</v>
      </c>
    </row>
    <row r="2717" spans="1:42" hidden="1" x14ac:dyDescent="0.35">
      <c r="A2717" t="s">
        <v>3656</v>
      </c>
      <c r="B2717" s="1">
        <v>45867</v>
      </c>
      <c r="C2717" t="s">
        <v>204</v>
      </c>
      <c r="D2717" t="s">
        <v>95</v>
      </c>
      <c r="E2717">
        <v>1</v>
      </c>
      <c r="F2717" t="s">
        <v>24</v>
      </c>
      <c r="G2717" t="s">
        <v>71</v>
      </c>
      <c r="H2717" t="s">
        <v>25</v>
      </c>
      <c r="I2717" t="s">
        <v>33</v>
      </c>
      <c r="J2717" t="s">
        <v>97</v>
      </c>
      <c r="K2717">
        <v>2025</v>
      </c>
      <c r="L2717" t="s">
        <v>60</v>
      </c>
      <c r="M2717" t="s">
        <v>5948</v>
      </c>
      <c r="N2717" t="s">
        <v>5949</v>
      </c>
      <c r="O2717" t="s">
        <v>5950</v>
      </c>
      <c r="P2717" t="s">
        <v>5951</v>
      </c>
      <c r="Q2717" t="s">
        <v>5952</v>
      </c>
      <c r="R2717">
        <v>2900</v>
      </c>
      <c r="S2717">
        <v>3800</v>
      </c>
      <c r="T2717">
        <v>0.23680000000000001</v>
      </c>
      <c r="U2717" t="s">
        <v>5940</v>
      </c>
      <c r="V2717">
        <v>12</v>
      </c>
      <c r="W2717" s="1">
        <v>45359</v>
      </c>
      <c r="X2717" t="s">
        <v>5894</v>
      </c>
      <c r="Y2717">
        <v>220</v>
      </c>
      <c r="Z2717">
        <v>49</v>
      </c>
      <c r="AA2717">
        <v>227</v>
      </c>
      <c r="AB2717">
        <v>23</v>
      </c>
      <c r="AC2717">
        <v>10</v>
      </c>
      <c r="AD2717">
        <v>66700</v>
      </c>
      <c r="AE2717" t="s">
        <v>6025</v>
      </c>
      <c r="AF2717" s="1">
        <v>46203</v>
      </c>
      <c r="AG2717" t="s">
        <v>6123</v>
      </c>
      <c r="AH2717" t="s">
        <v>6035</v>
      </c>
      <c r="AI2717" t="s">
        <v>6028</v>
      </c>
      <c r="AJ2717" t="s">
        <v>6925</v>
      </c>
      <c r="AK2717">
        <v>3800</v>
      </c>
      <c r="AL2717">
        <v>508.06</v>
      </c>
      <c r="AM2717">
        <v>3291.94</v>
      </c>
      <c r="AN2717">
        <v>2900</v>
      </c>
      <c r="AO2717">
        <v>391.94</v>
      </c>
      <c r="AP2717">
        <v>0.1191</v>
      </c>
    </row>
    <row r="2718" spans="1:42" hidden="1" x14ac:dyDescent="0.35">
      <c r="A2718" t="s">
        <v>3657</v>
      </c>
      <c r="B2718" s="1">
        <v>45810</v>
      </c>
      <c r="C2718" t="s">
        <v>1051</v>
      </c>
      <c r="D2718" t="s">
        <v>140</v>
      </c>
      <c r="E2718">
        <v>2</v>
      </c>
      <c r="F2718" t="s">
        <v>24</v>
      </c>
      <c r="G2718" t="s">
        <v>96</v>
      </c>
      <c r="H2718" t="s">
        <v>17</v>
      </c>
      <c r="I2718" t="s">
        <v>26</v>
      </c>
      <c r="J2718" t="s">
        <v>34</v>
      </c>
      <c r="K2718">
        <v>2025</v>
      </c>
      <c r="L2718" t="s">
        <v>35</v>
      </c>
      <c r="M2718" t="s">
        <v>5944</v>
      </c>
      <c r="N2718" t="s">
        <v>5931</v>
      </c>
      <c r="O2718" t="s">
        <v>5945</v>
      </c>
      <c r="P2718" t="s">
        <v>5946</v>
      </c>
      <c r="Q2718" t="s">
        <v>5947</v>
      </c>
      <c r="R2718">
        <v>6500</v>
      </c>
      <c r="S2718">
        <v>8500</v>
      </c>
      <c r="T2718">
        <v>0.23530000000000001</v>
      </c>
      <c r="U2718" t="s">
        <v>5940</v>
      </c>
      <c r="V2718">
        <v>6</v>
      </c>
      <c r="W2718" s="1">
        <v>44693</v>
      </c>
      <c r="X2718" t="s">
        <v>5894</v>
      </c>
      <c r="Y2718">
        <v>116</v>
      </c>
      <c r="Z2718">
        <v>117</v>
      </c>
      <c r="AA2718">
        <v>124</v>
      </c>
      <c r="AB2718">
        <v>67</v>
      </c>
      <c r="AC2718">
        <v>10</v>
      </c>
      <c r="AD2718">
        <v>435500</v>
      </c>
      <c r="AE2718" t="s">
        <v>6025</v>
      </c>
      <c r="AF2718" s="1">
        <v>46203</v>
      </c>
      <c r="AG2718" t="s">
        <v>6275</v>
      </c>
      <c r="AH2718" t="s">
        <v>6027</v>
      </c>
      <c r="AI2718" t="s">
        <v>6028</v>
      </c>
      <c r="AJ2718" t="s">
        <v>6924</v>
      </c>
      <c r="AK2718">
        <v>17000</v>
      </c>
      <c r="AL2718">
        <v>2420.8000000000002</v>
      </c>
      <c r="AM2718">
        <v>14579.2</v>
      </c>
      <c r="AN2718">
        <v>13000</v>
      </c>
      <c r="AO2718">
        <v>1579.2</v>
      </c>
      <c r="AP2718">
        <v>0.10829999999999999</v>
      </c>
    </row>
    <row r="2719" spans="1:42" hidden="1" x14ac:dyDescent="0.35">
      <c r="A2719" t="s">
        <v>3658</v>
      </c>
      <c r="B2719" s="1">
        <v>45917</v>
      </c>
      <c r="C2719" t="s">
        <v>1920</v>
      </c>
      <c r="D2719" t="s">
        <v>188</v>
      </c>
      <c r="E2719">
        <v>1</v>
      </c>
      <c r="F2719" t="s">
        <v>24</v>
      </c>
      <c r="G2719" t="s">
        <v>31</v>
      </c>
      <c r="H2719" t="s">
        <v>25</v>
      </c>
      <c r="I2719" t="s">
        <v>43</v>
      </c>
      <c r="J2719" t="s">
        <v>109</v>
      </c>
      <c r="K2719">
        <v>2025</v>
      </c>
      <c r="L2719" t="s">
        <v>60</v>
      </c>
      <c r="M2719" t="s">
        <v>5936</v>
      </c>
      <c r="N2719" t="s">
        <v>5931</v>
      </c>
      <c r="O2719" t="s">
        <v>5937</v>
      </c>
      <c r="P2719" t="s">
        <v>5938</v>
      </c>
      <c r="Q2719" t="s">
        <v>5939</v>
      </c>
      <c r="R2719">
        <v>3400</v>
      </c>
      <c r="S2719">
        <v>4500</v>
      </c>
      <c r="T2719">
        <v>0.24440000000000001</v>
      </c>
      <c r="U2719" t="s">
        <v>5940</v>
      </c>
      <c r="V2719">
        <v>6</v>
      </c>
      <c r="W2719" s="1">
        <v>45061</v>
      </c>
      <c r="X2719" t="s">
        <v>5894</v>
      </c>
      <c r="Y2719">
        <v>200</v>
      </c>
      <c r="Z2719">
        <v>91</v>
      </c>
      <c r="AA2719">
        <v>223</v>
      </c>
      <c r="AB2719">
        <v>18</v>
      </c>
      <c r="AC2719">
        <v>10</v>
      </c>
      <c r="AD2719">
        <v>61200</v>
      </c>
      <c r="AE2719" t="s">
        <v>6025</v>
      </c>
      <c r="AF2719" s="1">
        <v>46203</v>
      </c>
      <c r="AG2719" t="s">
        <v>6685</v>
      </c>
      <c r="AH2719" t="s">
        <v>6027</v>
      </c>
      <c r="AI2719" t="s">
        <v>6028</v>
      </c>
      <c r="AJ2719" t="s">
        <v>6925</v>
      </c>
      <c r="AK2719">
        <v>4500</v>
      </c>
      <c r="AL2719">
        <v>25.2</v>
      </c>
      <c r="AM2719">
        <v>4474.8</v>
      </c>
      <c r="AN2719">
        <v>3400</v>
      </c>
      <c r="AO2719">
        <v>1074.8</v>
      </c>
      <c r="AP2719">
        <v>0.2402</v>
      </c>
    </row>
    <row r="2720" spans="1:42" x14ac:dyDescent="0.35">
      <c r="A2720" t="s">
        <v>3659</v>
      </c>
      <c r="B2720" s="1">
        <v>45931</v>
      </c>
      <c r="C2720" t="s">
        <v>1826</v>
      </c>
      <c r="D2720" t="s">
        <v>195</v>
      </c>
      <c r="E2720">
        <v>1</v>
      </c>
      <c r="F2720" t="s">
        <v>24</v>
      </c>
      <c r="G2720" t="s">
        <v>16</v>
      </c>
      <c r="H2720" t="s">
        <v>17</v>
      </c>
      <c r="I2720" t="s">
        <v>18</v>
      </c>
      <c r="J2720" t="s">
        <v>55</v>
      </c>
      <c r="K2720">
        <v>2025</v>
      </c>
      <c r="L2720" t="s">
        <v>51</v>
      </c>
      <c r="M2720" t="s">
        <v>5912</v>
      </c>
      <c r="N2720" t="s">
        <v>5913</v>
      </c>
      <c r="O2720" t="s">
        <v>5914</v>
      </c>
      <c r="P2720" t="s">
        <v>5891</v>
      </c>
      <c r="Q2720" t="s">
        <v>5915</v>
      </c>
      <c r="R2720">
        <v>125000</v>
      </c>
      <c r="S2720">
        <v>148000</v>
      </c>
      <c r="T2720">
        <v>0.15540000000000001</v>
      </c>
      <c r="U2720" t="s">
        <v>5893</v>
      </c>
      <c r="V2720">
        <v>12</v>
      </c>
      <c r="W2720" s="1">
        <v>44787</v>
      </c>
      <c r="X2720" t="s">
        <v>5894</v>
      </c>
      <c r="Y2720">
        <v>168</v>
      </c>
      <c r="Z2720">
        <v>62</v>
      </c>
      <c r="AA2720">
        <v>271</v>
      </c>
      <c r="AB2720">
        <v>0</v>
      </c>
      <c r="AC2720">
        <v>10</v>
      </c>
      <c r="AD2720">
        <v>0</v>
      </c>
      <c r="AE2720" t="s">
        <v>6029</v>
      </c>
      <c r="AF2720" s="1">
        <v>46203</v>
      </c>
      <c r="AG2720" t="s">
        <v>6663</v>
      </c>
      <c r="AH2720" t="s">
        <v>6027</v>
      </c>
      <c r="AI2720" t="s">
        <v>6028</v>
      </c>
      <c r="AJ2720" t="s">
        <v>6925</v>
      </c>
      <c r="AK2720">
        <v>148000</v>
      </c>
      <c r="AL2720">
        <v>5949.6</v>
      </c>
      <c r="AM2720">
        <v>142050.4</v>
      </c>
      <c r="AN2720">
        <v>125000</v>
      </c>
      <c r="AO2720">
        <v>17050.400000000001</v>
      </c>
      <c r="AP2720">
        <v>0.12</v>
      </c>
    </row>
    <row r="2721" spans="1:42" hidden="1" x14ac:dyDescent="0.35">
      <c r="A2721" t="s">
        <v>3660</v>
      </c>
      <c r="B2721" s="1">
        <v>45890</v>
      </c>
      <c r="C2721" t="s">
        <v>1088</v>
      </c>
      <c r="D2721" t="s">
        <v>439</v>
      </c>
      <c r="E2721">
        <v>1</v>
      </c>
      <c r="F2721" t="s">
        <v>128</v>
      </c>
      <c r="G2721" t="s">
        <v>96</v>
      </c>
      <c r="H2721" t="s">
        <v>25</v>
      </c>
      <c r="I2721" t="s">
        <v>43</v>
      </c>
      <c r="J2721" t="s">
        <v>59</v>
      </c>
      <c r="K2721">
        <v>2025</v>
      </c>
      <c r="L2721" t="s">
        <v>60</v>
      </c>
      <c r="M2721" t="s">
        <v>5953</v>
      </c>
      <c r="N2721" t="s">
        <v>5949</v>
      </c>
      <c r="O2721" t="s">
        <v>5954</v>
      </c>
      <c r="P2721" t="s">
        <v>5951</v>
      </c>
      <c r="Q2721" t="s">
        <v>5955</v>
      </c>
      <c r="R2721">
        <v>1400</v>
      </c>
      <c r="S2721">
        <v>1900</v>
      </c>
      <c r="T2721">
        <v>0.26319999999999999</v>
      </c>
      <c r="U2721" t="s">
        <v>5940</v>
      </c>
      <c r="V2721">
        <v>12</v>
      </c>
      <c r="W2721" s="1">
        <v>44681</v>
      </c>
      <c r="X2721" t="s">
        <v>5894</v>
      </c>
      <c r="Y2721">
        <v>129</v>
      </c>
      <c r="Z2721">
        <v>73</v>
      </c>
      <c r="AA2721">
        <v>194</v>
      </c>
      <c r="AB2721">
        <v>7</v>
      </c>
      <c r="AC2721">
        <v>10</v>
      </c>
      <c r="AD2721">
        <v>9800</v>
      </c>
      <c r="AE2721" t="s">
        <v>6025</v>
      </c>
      <c r="AF2721" s="1">
        <v>46203</v>
      </c>
      <c r="AG2721" t="s">
        <v>6187</v>
      </c>
      <c r="AH2721" t="s">
        <v>6027</v>
      </c>
      <c r="AI2721" t="s">
        <v>6028</v>
      </c>
      <c r="AJ2721" t="s">
        <v>6925</v>
      </c>
      <c r="AK2721">
        <v>1900</v>
      </c>
      <c r="AL2721">
        <v>84.55</v>
      </c>
      <c r="AM2721">
        <v>1815.45</v>
      </c>
      <c r="AN2721">
        <v>1400</v>
      </c>
      <c r="AO2721">
        <v>415.45</v>
      </c>
      <c r="AP2721">
        <v>0.2288</v>
      </c>
    </row>
    <row r="2722" spans="1:42" hidden="1" x14ac:dyDescent="0.35">
      <c r="A2722" t="s">
        <v>3661</v>
      </c>
      <c r="B2722" s="1">
        <v>45862</v>
      </c>
      <c r="C2722" t="s">
        <v>775</v>
      </c>
      <c r="D2722" t="s">
        <v>188</v>
      </c>
      <c r="E2722">
        <v>2</v>
      </c>
      <c r="F2722" t="s">
        <v>30</v>
      </c>
      <c r="G2722" t="s">
        <v>71</v>
      </c>
      <c r="H2722" t="s">
        <v>17</v>
      </c>
      <c r="I2722" t="s">
        <v>18</v>
      </c>
      <c r="J2722" t="s">
        <v>97</v>
      </c>
      <c r="K2722">
        <v>2025</v>
      </c>
      <c r="L2722" t="s">
        <v>60</v>
      </c>
      <c r="M2722" t="s">
        <v>5936</v>
      </c>
      <c r="N2722" t="s">
        <v>5931</v>
      </c>
      <c r="O2722" t="s">
        <v>5937</v>
      </c>
      <c r="P2722" t="s">
        <v>5938</v>
      </c>
      <c r="Q2722" t="s">
        <v>5939</v>
      </c>
      <c r="R2722">
        <v>3400</v>
      </c>
      <c r="S2722">
        <v>4500</v>
      </c>
      <c r="T2722">
        <v>0.24440000000000001</v>
      </c>
      <c r="U2722" t="s">
        <v>5940</v>
      </c>
      <c r="V2722">
        <v>6</v>
      </c>
      <c r="W2722" s="1">
        <v>45061</v>
      </c>
      <c r="X2722" t="s">
        <v>5894</v>
      </c>
      <c r="Y2722">
        <v>200</v>
      </c>
      <c r="Z2722">
        <v>91</v>
      </c>
      <c r="AA2722">
        <v>223</v>
      </c>
      <c r="AB2722">
        <v>18</v>
      </c>
      <c r="AC2722">
        <v>10</v>
      </c>
      <c r="AD2722">
        <v>61200</v>
      </c>
      <c r="AE2722" t="s">
        <v>6025</v>
      </c>
      <c r="AF2722" s="1">
        <v>46203</v>
      </c>
      <c r="AG2722" t="s">
        <v>6302</v>
      </c>
      <c r="AH2722" t="s">
        <v>6035</v>
      </c>
      <c r="AI2722" t="s">
        <v>6028</v>
      </c>
      <c r="AJ2722" t="s">
        <v>6925</v>
      </c>
      <c r="AK2722">
        <v>9000</v>
      </c>
      <c r="AL2722">
        <v>1039.5</v>
      </c>
      <c r="AM2722">
        <v>7960.5</v>
      </c>
      <c r="AN2722">
        <v>6800</v>
      </c>
      <c r="AO2722">
        <v>1160.5</v>
      </c>
      <c r="AP2722">
        <v>0.14580000000000001</v>
      </c>
    </row>
    <row r="2723" spans="1:42" hidden="1" x14ac:dyDescent="0.35">
      <c r="A2723" t="s">
        <v>3662</v>
      </c>
      <c r="B2723" s="1">
        <v>45770</v>
      </c>
      <c r="C2723" t="s">
        <v>258</v>
      </c>
      <c r="D2723" t="s">
        <v>92</v>
      </c>
      <c r="E2723">
        <v>1</v>
      </c>
      <c r="F2723" t="s">
        <v>30</v>
      </c>
      <c r="G2723" t="s">
        <v>16</v>
      </c>
      <c r="H2723" t="s">
        <v>32</v>
      </c>
      <c r="I2723" t="s">
        <v>26</v>
      </c>
      <c r="J2723" t="s">
        <v>44</v>
      </c>
      <c r="K2723">
        <v>2025</v>
      </c>
      <c r="L2723" t="s">
        <v>35</v>
      </c>
      <c r="M2723" t="s">
        <v>5973</v>
      </c>
      <c r="N2723" t="s">
        <v>5974</v>
      </c>
      <c r="O2723" t="s">
        <v>5975</v>
      </c>
      <c r="P2723" t="s">
        <v>5899</v>
      </c>
      <c r="Q2723" t="s">
        <v>5976</v>
      </c>
      <c r="R2723">
        <v>7600</v>
      </c>
      <c r="S2723">
        <v>9800</v>
      </c>
      <c r="T2723">
        <v>0.22450000000000001</v>
      </c>
      <c r="U2723" t="s">
        <v>5901</v>
      </c>
      <c r="V2723">
        <v>36</v>
      </c>
      <c r="W2723" s="1">
        <v>45281</v>
      </c>
      <c r="X2723" t="s">
        <v>5894</v>
      </c>
      <c r="Y2723">
        <v>214</v>
      </c>
      <c r="Z2723">
        <v>101</v>
      </c>
      <c r="AA2723">
        <v>188</v>
      </c>
      <c r="AB2723">
        <v>51</v>
      </c>
      <c r="AC2723">
        <v>10</v>
      </c>
      <c r="AD2723">
        <v>387600</v>
      </c>
      <c r="AE2723" t="s">
        <v>6025</v>
      </c>
      <c r="AF2723" s="1">
        <v>46203</v>
      </c>
      <c r="AG2723" t="s">
        <v>6158</v>
      </c>
      <c r="AH2723" t="s">
        <v>6035</v>
      </c>
      <c r="AI2723" t="s">
        <v>6028</v>
      </c>
      <c r="AJ2723" t="s">
        <v>6924</v>
      </c>
      <c r="AK2723">
        <v>9800</v>
      </c>
      <c r="AL2723">
        <v>1442.56</v>
      </c>
      <c r="AM2723">
        <v>8357.44</v>
      </c>
      <c r="AN2723">
        <v>7600</v>
      </c>
      <c r="AO2723">
        <v>757.44</v>
      </c>
      <c r="AP2723">
        <v>9.06E-2</v>
      </c>
    </row>
    <row r="2724" spans="1:42" hidden="1" x14ac:dyDescent="0.35">
      <c r="A2724" t="s">
        <v>3663</v>
      </c>
      <c r="B2724" s="1">
        <v>45738</v>
      </c>
      <c r="C2724" t="s">
        <v>3664</v>
      </c>
      <c r="D2724" t="s">
        <v>105</v>
      </c>
      <c r="E2724">
        <v>4</v>
      </c>
      <c r="F2724" t="s">
        <v>128</v>
      </c>
      <c r="G2724" t="s">
        <v>67</v>
      </c>
      <c r="H2724" t="s">
        <v>25</v>
      </c>
      <c r="I2724" t="s">
        <v>43</v>
      </c>
      <c r="J2724" t="s">
        <v>39</v>
      </c>
      <c r="K2724">
        <v>2025</v>
      </c>
      <c r="L2724" t="s">
        <v>20</v>
      </c>
      <c r="M2724" t="s">
        <v>5916</v>
      </c>
      <c r="N2724" t="s">
        <v>5913</v>
      </c>
      <c r="O2724" t="s">
        <v>5917</v>
      </c>
      <c r="P2724" t="s">
        <v>5918</v>
      </c>
      <c r="Q2724" t="s">
        <v>5919</v>
      </c>
      <c r="R2724">
        <v>63000</v>
      </c>
      <c r="S2724">
        <v>76000</v>
      </c>
      <c r="T2724">
        <v>0.1711</v>
      </c>
      <c r="U2724" t="s">
        <v>5920</v>
      </c>
      <c r="V2724">
        <v>12</v>
      </c>
      <c r="W2724" s="1">
        <v>44617</v>
      </c>
      <c r="X2724" t="s">
        <v>5894</v>
      </c>
      <c r="Y2724">
        <v>252</v>
      </c>
      <c r="Z2724">
        <v>75</v>
      </c>
      <c r="AA2724">
        <v>289</v>
      </c>
      <c r="AB2724">
        <v>48</v>
      </c>
      <c r="AC2724">
        <v>10</v>
      </c>
      <c r="AD2724">
        <v>3024000</v>
      </c>
      <c r="AE2724" t="s">
        <v>6025</v>
      </c>
      <c r="AF2724" s="1">
        <v>46203</v>
      </c>
      <c r="AG2724" t="s">
        <v>6889</v>
      </c>
      <c r="AH2724" t="s">
        <v>6027</v>
      </c>
      <c r="AI2724" t="s">
        <v>6028</v>
      </c>
      <c r="AJ2724" t="s">
        <v>6924</v>
      </c>
      <c r="AK2724">
        <v>304000</v>
      </c>
      <c r="AL2724">
        <v>18939.2</v>
      </c>
      <c r="AM2724">
        <v>285060.8</v>
      </c>
      <c r="AN2724">
        <v>252000</v>
      </c>
      <c r="AO2724">
        <v>33060.800000000003</v>
      </c>
      <c r="AP2724">
        <v>0.11600000000000001</v>
      </c>
    </row>
    <row r="2725" spans="1:42" hidden="1" x14ac:dyDescent="0.35">
      <c r="A2725" t="s">
        <v>3665</v>
      </c>
      <c r="B2725" s="1">
        <v>45692</v>
      </c>
      <c r="C2725" t="s">
        <v>959</v>
      </c>
      <c r="D2725" t="s">
        <v>70</v>
      </c>
      <c r="E2725">
        <v>1</v>
      </c>
      <c r="F2725" t="s">
        <v>30</v>
      </c>
      <c r="G2725" t="s">
        <v>16</v>
      </c>
      <c r="H2725" t="s">
        <v>25</v>
      </c>
      <c r="I2725" t="s">
        <v>18</v>
      </c>
      <c r="J2725" t="s">
        <v>19</v>
      </c>
      <c r="K2725">
        <v>2025</v>
      </c>
      <c r="L2725" t="s">
        <v>20</v>
      </c>
      <c r="M2725" t="s">
        <v>5970</v>
      </c>
      <c r="N2725" t="s">
        <v>5949</v>
      </c>
      <c r="O2725" t="s">
        <v>5971</v>
      </c>
      <c r="P2725" t="s">
        <v>5922</v>
      </c>
      <c r="Q2725" t="s">
        <v>5972</v>
      </c>
      <c r="R2725">
        <v>9500</v>
      </c>
      <c r="S2725">
        <v>12000</v>
      </c>
      <c r="T2725">
        <v>0.20830000000000001</v>
      </c>
      <c r="U2725" t="s">
        <v>5920</v>
      </c>
      <c r="V2725">
        <v>12</v>
      </c>
      <c r="W2725" s="1">
        <v>44840</v>
      </c>
      <c r="X2725" t="s">
        <v>5894</v>
      </c>
      <c r="Y2725">
        <v>160</v>
      </c>
      <c r="Z2725">
        <v>82</v>
      </c>
      <c r="AA2725">
        <v>171</v>
      </c>
      <c r="AB2725">
        <v>27</v>
      </c>
      <c r="AC2725">
        <v>10</v>
      </c>
      <c r="AD2725">
        <v>256500</v>
      </c>
      <c r="AE2725" t="s">
        <v>6025</v>
      </c>
      <c r="AF2725" s="1">
        <v>46203</v>
      </c>
      <c r="AG2725" t="s">
        <v>6357</v>
      </c>
      <c r="AH2725" t="s">
        <v>6027</v>
      </c>
      <c r="AI2725" t="s">
        <v>6028</v>
      </c>
      <c r="AJ2725" t="s">
        <v>6924</v>
      </c>
      <c r="AK2725">
        <v>12000</v>
      </c>
      <c r="AL2725">
        <v>512.4</v>
      </c>
      <c r="AM2725">
        <v>11487.6</v>
      </c>
      <c r="AN2725">
        <v>9500</v>
      </c>
      <c r="AO2725">
        <v>1987.6</v>
      </c>
      <c r="AP2725">
        <v>0.17299999999999999</v>
      </c>
    </row>
    <row r="2726" spans="1:42" hidden="1" x14ac:dyDescent="0.35">
      <c r="A2726" t="s">
        <v>3666</v>
      </c>
      <c r="B2726" s="1">
        <v>45892</v>
      </c>
      <c r="C2726" t="s">
        <v>1347</v>
      </c>
      <c r="D2726" t="s">
        <v>105</v>
      </c>
      <c r="E2726">
        <v>3</v>
      </c>
      <c r="F2726" t="s">
        <v>24</v>
      </c>
      <c r="G2726" t="s">
        <v>16</v>
      </c>
      <c r="H2726" t="s">
        <v>32</v>
      </c>
      <c r="I2726" t="s">
        <v>43</v>
      </c>
      <c r="J2726" t="s">
        <v>59</v>
      </c>
      <c r="K2726">
        <v>2025</v>
      </c>
      <c r="L2726" t="s">
        <v>60</v>
      </c>
      <c r="M2726" t="s">
        <v>5916</v>
      </c>
      <c r="N2726" t="s">
        <v>5913</v>
      </c>
      <c r="O2726" t="s">
        <v>5917</v>
      </c>
      <c r="P2726" t="s">
        <v>5918</v>
      </c>
      <c r="Q2726" t="s">
        <v>5919</v>
      </c>
      <c r="R2726">
        <v>63000</v>
      </c>
      <c r="S2726">
        <v>76000</v>
      </c>
      <c r="T2726">
        <v>0.1711</v>
      </c>
      <c r="U2726" t="s">
        <v>5920</v>
      </c>
      <c r="V2726">
        <v>12</v>
      </c>
      <c r="W2726" s="1">
        <v>44617</v>
      </c>
      <c r="X2726" t="s">
        <v>5894</v>
      </c>
      <c r="Y2726">
        <v>252</v>
      </c>
      <c r="Z2726">
        <v>75</v>
      </c>
      <c r="AA2726">
        <v>289</v>
      </c>
      <c r="AB2726">
        <v>48</v>
      </c>
      <c r="AC2726">
        <v>10</v>
      </c>
      <c r="AD2726">
        <v>3024000</v>
      </c>
      <c r="AE2726" t="s">
        <v>6025</v>
      </c>
      <c r="AF2726" s="1">
        <v>46203</v>
      </c>
      <c r="AG2726" t="s">
        <v>6441</v>
      </c>
      <c r="AH2726" t="s">
        <v>6027</v>
      </c>
      <c r="AI2726" t="s">
        <v>6028</v>
      </c>
      <c r="AJ2726" t="s">
        <v>6925</v>
      </c>
      <c r="AK2726">
        <v>228000</v>
      </c>
      <c r="AL2726">
        <v>26744.400000000001</v>
      </c>
      <c r="AM2726">
        <v>201255.6</v>
      </c>
      <c r="AN2726">
        <v>189000</v>
      </c>
      <c r="AO2726">
        <v>12255.6</v>
      </c>
      <c r="AP2726">
        <v>6.0900000000000003E-2</v>
      </c>
    </row>
    <row r="2727" spans="1:42" x14ac:dyDescent="0.35">
      <c r="A2727" t="s">
        <v>3667</v>
      </c>
      <c r="B2727" s="1">
        <v>45802</v>
      </c>
      <c r="C2727" t="s">
        <v>1366</v>
      </c>
      <c r="D2727" t="s">
        <v>54</v>
      </c>
      <c r="E2727">
        <v>2</v>
      </c>
      <c r="F2727" t="s">
        <v>128</v>
      </c>
      <c r="G2727" t="s">
        <v>71</v>
      </c>
      <c r="H2727" t="s">
        <v>32</v>
      </c>
      <c r="I2727" t="s">
        <v>18</v>
      </c>
      <c r="J2727" t="s">
        <v>75</v>
      </c>
      <c r="K2727">
        <v>2025</v>
      </c>
      <c r="L2727" t="s">
        <v>35</v>
      </c>
      <c r="M2727" t="s">
        <v>5888</v>
      </c>
      <c r="N2727" t="s">
        <v>5889</v>
      </c>
      <c r="O2727" t="s">
        <v>5890</v>
      </c>
      <c r="P2727" t="s">
        <v>5891</v>
      </c>
      <c r="Q2727" t="s">
        <v>5892</v>
      </c>
      <c r="R2727">
        <v>52000</v>
      </c>
      <c r="S2727">
        <v>65000</v>
      </c>
      <c r="T2727">
        <v>0.2</v>
      </c>
      <c r="U2727" t="s">
        <v>5893</v>
      </c>
      <c r="V2727">
        <v>12</v>
      </c>
      <c r="W2727" s="1">
        <v>45506</v>
      </c>
      <c r="X2727" t="s">
        <v>5894</v>
      </c>
      <c r="Y2727">
        <v>302</v>
      </c>
      <c r="Z2727">
        <v>109</v>
      </c>
      <c r="AA2727">
        <v>415</v>
      </c>
      <c r="AB2727">
        <v>0</v>
      </c>
      <c r="AC2727">
        <v>10</v>
      </c>
      <c r="AD2727">
        <v>0</v>
      </c>
      <c r="AE2727" t="s">
        <v>6029</v>
      </c>
      <c r="AF2727" s="1">
        <v>46203</v>
      </c>
      <c r="AG2727" t="s">
        <v>6504</v>
      </c>
      <c r="AH2727" t="s">
        <v>6027</v>
      </c>
      <c r="AI2727" t="s">
        <v>6028</v>
      </c>
      <c r="AJ2727" t="s">
        <v>6924</v>
      </c>
      <c r="AK2727">
        <v>130000</v>
      </c>
      <c r="AL2727">
        <v>17121</v>
      </c>
      <c r="AM2727">
        <v>112879</v>
      </c>
      <c r="AN2727">
        <v>104000</v>
      </c>
      <c r="AO2727">
        <v>8879</v>
      </c>
      <c r="AP2727">
        <v>7.8700000000000006E-2</v>
      </c>
    </row>
    <row r="2728" spans="1:42" hidden="1" x14ac:dyDescent="0.35">
      <c r="A2728" t="s">
        <v>3668</v>
      </c>
      <c r="B2728" s="1">
        <v>45695</v>
      </c>
      <c r="C2728" t="s">
        <v>1489</v>
      </c>
      <c r="D2728" t="s">
        <v>70</v>
      </c>
      <c r="E2728">
        <v>2</v>
      </c>
      <c r="F2728" t="s">
        <v>58</v>
      </c>
      <c r="G2728" t="s">
        <v>16</v>
      </c>
      <c r="H2728" t="s">
        <v>17</v>
      </c>
      <c r="I2728" t="s">
        <v>33</v>
      </c>
      <c r="J2728" t="s">
        <v>19</v>
      </c>
      <c r="K2728">
        <v>2025</v>
      </c>
      <c r="L2728" t="s">
        <v>20</v>
      </c>
      <c r="M2728" t="s">
        <v>5970</v>
      </c>
      <c r="N2728" t="s">
        <v>5949</v>
      </c>
      <c r="O2728" t="s">
        <v>5971</v>
      </c>
      <c r="P2728" t="s">
        <v>5922</v>
      </c>
      <c r="Q2728" t="s">
        <v>5972</v>
      </c>
      <c r="R2728">
        <v>9500</v>
      </c>
      <c r="S2728">
        <v>12000</v>
      </c>
      <c r="T2728">
        <v>0.20830000000000001</v>
      </c>
      <c r="U2728" t="s">
        <v>5920</v>
      </c>
      <c r="V2728">
        <v>12</v>
      </c>
      <c r="W2728" s="1">
        <v>44840</v>
      </c>
      <c r="X2728" t="s">
        <v>5894</v>
      </c>
      <c r="Y2728">
        <v>160</v>
      </c>
      <c r="Z2728">
        <v>82</v>
      </c>
      <c r="AA2728">
        <v>171</v>
      </c>
      <c r="AB2728">
        <v>27</v>
      </c>
      <c r="AC2728">
        <v>10</v>
      </c>
      <c r="AD2728">
        <v>256500</v>
      </c>
      <c r="AE2728" t="s">
        <v>6025</v>
      </c>
      <c r="AF2728" s="1">
        <v>46203</v>
      </c>
      <c r="AG2728" t="s">
        <v>6200</v>
      </c>
      <c r="AH2728" t="s">
        <v>6035</v>
      </c>
      <c r="AI2728" t="s">
        <v>6028</v>
      </c>
      <c r="AJ2728" t="s">
        <v>6924</v>
      </c>
      <c r="AK2728">
        <v>24000</v>
      </c>
      <c r="AL2728">
        <v>1963.2</v>
      </c>
      <c r="AM2728">
        <v>22036.799999999999</v>
      </c>
      <c r="AN2728">
        <v>19000</v>
      </c>
      <c r="AO2728">
        <v>3036.8</v>
      </c>
      <c r="AP2728">
        <v>0.13780000000000001</v>
      </c>
    </row>
    <row r="2729" spans="1:42" hidden="1" x14ac:dyDescent="0.35">
      <c r="A2729" t="s">
        <v>3669</v>
      </c>
      <c r="B2729" s="1">
        <v>45788</v>
      </c>
      <c r="C2729" t="s">
        <v>2849</v>
      </c>
      <c r="D2729" t="s">
        <v>14</v>
      </c>
      <c r="E2729">
        <v>1</v>
      </c>
      <c r="F2729" t="s">
        <v>24</v>
      </c>
      <c r="G2729" t="s">
        <v>67</v>
      </c>
      <c r="H2729" t="s">
        <v>17</v>
      </c>
      <c r="I2729" t="s">
        <v>33</v>
      </c>
      <c r="J2729" t="s">
        <v>75</v>
      </c>
      <c r="K2729">
        <v>2025</v>
      </c>
      <c r="L2729" t="s">
        <v>35</v>
      </c>
      <c r="M2729" t="s">
        <v>5934</v>
      </c>
      <c r="N2729" t="s">
        <v>5931</v>
      </c>
      <c r="O2729" t="s">
        <v>5932</v>
      </c>
      <c r="P2729" t="s">
        <v>5891</v>
      </c>
      <c r="Q2729" t="s">
        <v>5935</v>
      </c>
      <c r="R2729">
        <v>10800</v>
      </c>
      <c r="S2729">
        <v>13500</v>
      </c>
      <c r="T2729">
        <v>0.2</v>
      </c>
      <c r="U2729" t="s">
        <v>5893</v>
      </c>
      <c r="V2729">
        <v>12</v>
      </c>
      <c r="W2729" s="1">
        <v>44567</v>
      </c>
      <c r="X2729" t="s">
        <v>5894</v>
      </c>
      <c r="Y2729">
        <v>169</v>
      </c>
      <c r="Z2729">
        <v>68</v>
      </c>
      <c r="AA2729">
        <v>202</v>
      </c>
      <c r="AB2729">
        <v>85</v>
      </c>
      <c r="AC2729">
        <v>10</v>
      </c>
      <c r="AD2729">
        <v>918000</v>
      </c>
      <c r="AE2729" t="s">
        <v>6025</v>
      </c>
      <c r="AF2729" s="1">
        <v>46203</v>
      </c>
      <c r="AG2729" t="s">
        <v>6853</v>
      </c>
      <c r="AH2729" t="s">
        <v>6035</v>
      </c>
      <c r="AI2729" t="s">
        <v>6028</v>
      </c>
      <c r="AJ2729" t="s">
        <v>6924</v>
      </c>
      <c r="AK2729">
        <v>13500</v>
      </c>
      <c r="AL2729">
        <v>685.8</v>
      </c>
      <c r="AM2729">
        <v>12814.2</v>
      </c>
      <c r="AN2729">
        <v>10800</v>
      </c>
      <c r="AO2729">
        <v>2014.2</v>
      </c>
      <c r="AP2729">
        <v>0.15720000000000001</v>
      </c>
    </row>
    <row r="2730" spans="1:42" hidden="1" x14ac:dyDescent="0.35">
      <c r="A2730" t="s">
        <v>3670</v>
      </c>
      <c r="B2730" s="1">
        <v>45773</v>
      </c>
      <c r="C2730" t="s">
        <v>1323</v>
      </c>
      <c r="D2730" t="s">
        <v>78</v>
      </c>
      <c r="E2730">
        <v>1</v>
      </c>
      <c r="F2730" t="s">
        <v>24</v>
      </c>
      <c r="G2730" t="s">
        <v>31</v>
      </c>
      <c r="H2730" t="s">
        <v>17</v>
      </c>
      <c r="I2730" t="s">
        <v>18</v>
      </c>
      <c r="J2730" t="s">
        <v>44</v>
      </c>
      <c r="K2730">
        <v>2025</v>
      </c>
      <c r="L2730" t="s">
        <v>35</v>
      </c>
      <c r="M2730" t="s">
        <v>5992</v>
      </c>
      <c r="N2730" t="s">
        <v>5989</v>
      </c>
      <c r="O2730" t="s">
        <v>5993</v>
      </c>
      <c r="P2730" t="s">
        <v>5899</v>
      </c>
      <c r="Q2730" t="s">
        <v>5994</v>
      </c>
      <c r="R2730">
        <v>850</v>
      </c>
      <c r="S2730">
        <v>1200</v>
      </c>
      <c r="T2730">
        <v>0.29170000000000001</v>
      </c>
      <c r="U2730" t="s">
        <v>5901</v>
      </c>
      <c r="V2730">
        <v>6</v>
      </c>
      <c r="W2730" s="1">
        <v>45066</v>
      </c>
      <c r="X2730" t="s">
        <v>5894</v>
      </c>
      <c r="Y2730">
        <v>275</v>
      </c>
      <c r="Z2730">
        <v>92</v>
      </c>
      <c r="AA2730">
        <v>285</v>
      </c>
      <c r="AB2730">
        <v>78</v>
      </c>
      <c r="AC2730">
        <v>10</v>
      </c>
      <c r="AD2730">
        <v>66300</v>
      </c>
      <c r="AE2730" t="s">
        <v>6025</v>
      </c>
      <c r="AF2730" s="1">
        <v>46203</v>
      </c>
      <c r="AG2730" t="s">
        <v>6551</v>
      </c>
      <c r="AH2730" t="s">
        <v>6027</v>
      </c>
      <c r="AI2730" t="s">
        <v>6028</v>
      </c>
      <c r="AJ2730" t="s">
        <v>6924</v>
      </c>
      <c r="AK2730">
        <v>1200</v>
      </c>
      <c r="AL2730">
        <v>58.68</v>
      </c>
      <c r="AM2730">
        <v>1141.32</v>
      </c>
      <c r="AN2730">
        <v>850</v>
      </c>
      <c r="AO2730">
        <v>291.32</v>
      </c>
      <c r="AP2730">
        <v>0.25519999999999998</v>
      </c>
    </row>
    <row r="2731" spans="1:42" hidden="1" x14ac:dyDescent="0.35">
      <c r="A2731" t="s">
        <v>3671</v>
      </c>
      <c r="B2731" s="1">
        <v>45673</v>
      </c>
      <c r="C2731" t="s">
        <v>2090</v>
      </c>
      <c r="D2731" t="s">
        <v>65</v>
      </c>
      <c r="E2731">
        <v>2</v>
      </c>
      <c r="F2731" t="s">
        <v>30</v>
      </c>
      <c r="G2731" t="s">
        <v>16</v>
      </c>
      <c r="H2731" t="s">
        <v>32</v>
      </c>
      <c r="I2731" t="s">
        <v>33</v>
      </c>
      <c r="J2731" t="s">
        <v>112</v>
      </c>
      <c r="K2731">
        <v>2025</v>
      </c>
      <c r="L2731" t="s">
        <v>20</v>
      </c>
      <c r="M2731" t="s">
        <v>5906</v>
      </c>
      <c r="N2731" t="s">
        <v>5889</v>
      </c>
      <c r="O2731" t="s">
        <v>5898</v>
      </c>
      <c r="P2731" t="s">
        <v>5907</v>
      </c>
      <c r="Q2731" t="s">
        <v>5908</v>
      </c>
      <c r="R2731">
        <v>17500</v>
      </c>
      <c r="S2731">
        <v>22000</v>
      </c>
      <c r="T2731">
        <v>0.20449999999999999</v>
      </c>
      <c r="U2731" t="s">
        <v>5909</v>
      </c>
      <c r="V2731">
        <v>12</v>
      </c>
      <c r="W2731" s="1">
        <v>45337</v>
      </c>
      <c r="X2731" t="s">
        <v>5894</v>
      </c>
      <c r="Y2731">
        <v>373</v>
      </c>
      <c r="Z2731">
        <v>88</v>
      </c>
      <c r="AA2731">
        <v>389</v>
      </c>
      <c r="AB2731">
        <v>78</v>
      </c>
      <c r="AC2731">
        <v>10</v>
      </c>
      <c r="AD2731">
        <v>1365000</v>
      </c>
      <c r="AE2731" t="s">
        <v>6025</v>
      </c>
      <c r="AF2731" s="1">
        <v>46203</v>
      </c>
      <c r="AG2731" t="s">
        <v>6718</v>
      </c>
      <c r="AH2731" t="s">
        <v>6035</v>
      </c>
      <c r="AI2731" t="s">
        <v>6028</v>
      </c>
      <c r="AJ2731" t="s">
        <v>6924</v>
      </c>
      <c r="AK2731">
        <v>44000</v>
      </c>
      <c r="AL2731">
        <v>3308.8</v>
      </c>
      <c r="AM2731">
        <v>40691.199999999997</v>
      </c>
      <c r="AN2731">
        <v>35000</v>
      </c>
      <c r="AO2731">
        <v>5691.2</v>
      </c>
      <c r="AP2731">
        <v>0.1399</v>
      </c>
    </row>
    <row r="2732" spans="1:42" x14ac:dyDescent="0.35">
      <c r="A2732" t="s">
        <v>3672</v>
      </c>
      <c r="B2732" s="1">
        <v>45933</v>
      </c>
      <c r="C2732" t="s">
        <v>69</v>
      </c>
      <c r="D2732" t="s">
        <v>195</v>
      </c>
      <c r="E2732">
        <v>1</v>
      </c>
      <c r="F2732" t="s">
        <v>48</v>
      </c>
      <c r="G2732" t="s">
        <v>31</v>
      </c>
      <c r="H2732" t="s">
        <v>25</v>
      </c>
      <c r="I2732" t="s">
        <v>43</v>
      </c>
      <c r="J2732" t="s">
        <v>55</v>
      </c>
      <c r="K2732">
        <v>2025</v>
      </c>
      <c r="L2732" t="s">
        <v>51</v>
      </c>
      <c r="M2732" t="s">
        <v>5912</v>
      </c>
      <c r="N2732" t="s">
        <v>5913</v>
      </c>
      <c r="O2732" t="s">
        <v>5914</v>
      </c>
      <c r="P2732" t="s">
        <v>5891</v>
      </c>
      <c r="Q2732" t="s">
        <v>5915</v>
      </c>
      <c r="R2732">
        <v>125000</v>
      </c>
      <c r="S2732">
        <v>148000</v>
      </c>
      <c r="T2732">
        <v>0.15540000000000001</v>
      </c>
      <c r="U2732" t="s">
        <v>5893</v>
      </c>
      <c r="V2732">
        <v>12</v>
      </c>
      <c r="W2732" s="1">
        <v>44787</v>
      </c>
      <c r="X2732" t="s">
        <v>5894</v>
      </c>
      <c r="Y2732">
        <v>168</v>
      </c>
      <c r="Z2732">
        <v>62</v>
      </c>
      <c r="AA2732">
        <v>271</v>
      </c>
      <c r="AB2732">
        <v>0</v>
      </c>
      <c r="AC2732">
        <v>10</v>
      </c>
      <c r="AD2732">
        <v>0</v>
      </c>
      <c r="AE2732" t="s">
        <v>6029</v>
      </c>
      <c r="AF2732" s="1">
        <v>46203</v>
      </c>
      <c r="AG2732" t="s">
        <v>6071</v>
      </c>
      <c r="AH2732" t="s">
        <v>6027</v>
      </c>
      <c r="AI2732" t="s">
        <v>6028</v>
      </c>
      <c r="AJ2732" t="s">
        <v>6925</v>
      </c>
      <c r="AK2732">
        <v>148000</v>
      </c>
      <c r="AL2732">
        <v>10138</v>
      </c>
      <c r="AM2732">
        <v>137862</v>
      </c>
      <c r="AN2732">
        <v>125000</v>
      </c>
      <c r="AO2732">
        <v>12862</v>
      </c>
      <c r="AP2732">
        <v>9.3299999999999994E-2</v>
      </c>
    </row>
    <row r="2733" spans="1:42" x14ac:dyDescent="0.35">
      <c r="A2733" t="s">
        <v>3673</v>
      </c>
      <c r="B2733" s="1">
        <v>45817</v>
      </c>
      <c r="C2733" t="s">
        <v>1203</v>
      </c>
      <c r="D2733" t="s">
        <v>195</v>
      </c>
      <c r="E2733">
        <v>1</v>
      </c>
      <c r="F2733" t="s">
        <v>24</v>
      </c>
      <c r="G2733" t="s">
        <v>16</v>
      </c>
      <c r="H2733" t="s">
        <v>17</v>
      </c>
      <c r="I2733" t="s">
        <v>43</v>
      </c>
      <c r="J2733" t="s">
        <v>34</v>
      </c>
      <c r="K2733">
        <v>2025</v>
      </c>
      <c r="L2733" t="s">
        <v>35</v>
      </c>
      <c r="M2733" t="s">
        <v>5912</v>
      </c>
      <c r="N2733" t="s">
        <v>5913</v>
      </c>
      <c r="O2733" t="s">
        <v>5914</v>
      </c>
      <c r="P2733" t="s">
        <v>5891</v>
      </c>
      <c r="Q2733" t="s">
        <v>5915</v>
      </c>
      <c r="R2733">
        <v>125000</v>
      </c>
      <c r="S2733">
        <v>148000</v>
      </c>
      <c r="T2733">
        <v>0.15540000000000001</v>
      </c>
      <c r="U2733" t="s">
        <v>5893</v>
      </c>
      <c r="V2733">
        <v>12</v>
      </c>
      <c r="W2733" s="1">
        <v>44787</v>
      </c>
      <c r="X2733" t="s">
        <v>5894</v>
      </c>
      <c r="Y2733">
        <v>168</v>
      </c>
      <c r="Z2733">
        <v>62</v>
      </c>
      <c r="AA2733">
        <v>271</v>
      </c>
      <c r="AB2733">
        <v>0</v>
      </c>
      <c r="AC2733">
        <v>10</v>
      </c>
      <c r="AD2733">
        <v>0</v>
      </c>
      <c r="AE2733" t="s">
        <v>6029</v>
      </c>
      <c r="AF2733" s="1">
        <v>46203</v>
      </c>
      <c r="AG2733" t="s">
        <v>6462</v>
      </c>
      <c r="AH2733" t="s">
        <v>6027</v>
      </c>
      <c r="AI2733" t="s">
        <v>6028</v>
      </c>
      <c r="AJ2733" t="s">
        <v>6924</v>
      </c>
      <c r="AK2733">
        <v>148000</v>
      </c>
      <c r="AL2733">
        <v>20956.8</v>
      </c>
      <c r="AM2733">
        <v>127043.2</v>
      </c>
      <c r="AN2733">
        <v>125000</v>
      </c>
      <c r="AO2733">
        <v>2043.2</v>
      </c>
      <c r="AP2733">
        <v>1.61E-2</v>
      </c>
    </row>
    <row r="2734" spans="1:42" hidden="1" x14ac:dyDescent="0.35">
      <c r="A2734" t="s">
        <v>3674</v>
      </c>
      <c r="B2734" s="1">
        <v>45875</v>
      </c>
      <c r="C2734" t="s">
        <v>1286</v>
      </c>
      <c r="D2734" t="s">
        <v>123</v>
      </c>
      <c r="E2734">
        <v>1</v>
      </c>
      <c r="F2734" t="s">
        <v>24</v>
      </c>
      <c r="G2734" t="s">
        <v>16</v>
      </c>
      <c r="H2734" t="s">
        <v>17</v>
      </c>
      <c r="I2734" t="s">
        <v>33</v>
      </c>
      <c r="J2734" t="s">
        <v>59</v>
      </c>
      <c r="K2734">
        <v>2025</v>
      </c>
      <c r="L2734" t="s">
        <v>60</v>
      </c>
      <c r="M2734" t="s">
        <v>5927</v>
      </c>
      <c r="N2734" t="s">
        <v>5913</v>
      </c>
      <c r="O2734" t="s">
        <v>5917</v>
      </c>
      <c r="P2734" t="s">
        <v>5928</v>
      </c>
      <c r="Q2734" t="s">
        <v>5929</v>
      </c>
      <c r="R2734">
        <v>44000</v>
      </c>
      <c r="S2734">
        <v>53000</v>
      </c>
      <c r="T2734">
        <v>0.16980000000000001</v>
      </c>
      <c r="U2734" t="s">
        <v>5920</v>
      </c>
      <c r="V2734">
        <v>12</v>
      </c>
      <c r="W2734" s="1">
        <v>45435</v>
      </c>
      <c r="X2734" t="s">
        <v>5894</v>
      </c>
      <c r="Y2734">
        <v>246</v>
      </c>
      <c r="Z2734">
        <v>92</v>
      </c>
      <c r="AA2734">
        <v>223</v>
      </c>
      <c r="AB2734">
        <v>48</v>
      </c>
      <c r="AC2734">
        <v>10</v>
      </c>
      <c r="AD2734">
        <v>2112000</v>
      </c>
      <c r="AE2734" t="s">
        <v>6025</v>
      </c>
      <c r="AF2734" s="1">
        <v>46203</v>
      </c>
      <c r="AG2734" t="s">
        <v>6572</v>
      </c>
      <c r="AH2734" t="s">
        <v>6027</v>
      </c>
      <c r="AI2734" t="s">
        <v>6028</v>
      </c>
      <c r="AJ2734" t="s">
        <v>6925</v>
      </c>
      <c r="AK2734">
        <v>53000</v>
      </c>
      <c r="AL2734">
        <v>5035</v>
      </c>
      <c r="AM2734">
        <v>47965</v>
      </c>
      <c r="AN2734">
        <v>44000</v>
      </c>
      <c r="AO2734">
        <v>3965</v>
      </c>
      <c r="AP2734">
        <v>8.2699999999999996E-2</v>
      </c>
    </row>
    <row r="2735" spans="1:42" hidden="1" x14ac:dyDescent="0.35">
      <c r="A2735" t="s">
        <v>3675</v>
      </c>
      <c r="B2735" s="1">
        <v>45880</v>
      </c>
      <c r="C2735" t="s">
        <v>1698</v>
      </c>
      <c r="D2735" t="s">
        <v>208</v>
      </c>
      <c r="E2735">
        <v>4</v>
      </c>
      <c r="F2735" t="s">
        <v>128</v>
      </c>
      <c r="G2735" t="s">
        <v>31</v>
      </c>
      <c r="H2735" t="s">
        <v>32</v>
      </c>
      <c r="I2735" t="s">
        <v>18</v>
      </c>
      <c r="J2735" t="s">
        <v>59</v>
      </c>
      <c r="K2735">
        <v>2025</v>
      </c>
      <c r="L2735" t="s">
        <v>60</v>
      </c>
      <c r="M2735" t="s">
        <v>5910</v>
      </c>
      <c r="N2735" t="s">
        <v>5889</v>
      </c>
      <c r="O2735" t="s">
        <v>5898</v>
      </c>
      <c r="P2735" t="s">
        <v>5907</v>
      </c>
      <c r="Q2735" t="s">
        <v>5911</v>
      </c>
      <c r="R2735">
        <v>10500</v>
      </c>
      <c r="S2735">
        <v>13000</v>
      </c>
      <c r="T2735">
        <v>0.1923</v>
      </c>
      <c r="U2735" t="s">
        <v>5909</v>
      </c>
      <c r="V2735">
        <v>12</v>
      </c>
      <c r="W2735" s="1">
        <v>45395</v>
      </c>
      <c r="X2735" t="s">
        <v>5894</v>
      </c>
      <c r="Y2735">
        <v>256</v>
      </c>
      <c r="Z2735">
        <v>119</v>
      </c>
      <c r="AA2735">
        <v>288</v>
      </c>
      <c r="AB2735">
        <v>32</v>
      </c>
      <c r="AC2735">
        <v>10</v>
      </c>
      <c r="AD2735">
        <v>336000</v>
      </c>
      <c r="AE2735" t="s">
        <v>6025</v>
      </c>
      <c r="AF2735" s="1">
        <v>46203</v>
      </c>
      <c r="AG2735" t="s">
        <v>6626</v>
      </c>
      <c r="AH2735" t="s">
        <v>6035</v>
      </c>
      <c r="AI2735" t="s">
        <v>6028</v>
      </c>
      <c r="AJ2735" t="s">
        <v>6925</v>
      </c>
      <c r="AK2735">
        <v>52000</v>
      </c>
      <c r="AL2735">
        <v>722.8</v>
      </c>
      <c r="AM2735">
        <v>51277.2</v>
      </c>
      <c r="AN2735">
        <v>42000</v>
      </c>
      <c r="AO2735">
        <v>9277.2000000000007</v>
      </c>
      <c r="AP2735">
        <v>0.18090000000000001</v>
      </c>
    </row>
    <row r="2736" spans="1:42" hidden="1" x14ac:dyDescent="0.35">
      <c r="A2736" t="s">
        <v>3676</v>
      </c>
      <c r="B2736" s="1">
        <v>45671</v>
      </c>
      <c r="C2736" t="s">
        <v>553</v>
      </c>
      <c r="D2736" t="s">
        <v>115</v>
      </c>
      <c r="E2736">
        <v>1</v>
      </c>
      <c r="F2736" t="s">
        <v>24</v>
      </c>
      <c r="G2736" t="s">
        <v>16</v>
      </c>
      <c r="H2736" t="s">
        <v>25</v>
      </c>
      <c r="I2736" t="s">
        <v>18</v>
      </c>
      <c r="J2736" t="s">
        <v>112</v>
      </c>
      <c r="K2736">
        <v>2025</v>
      </c>
      <c r="L2736" t="s">
        <v>20</v>
      </c>
      <c r="M2736" t="s">
        <v>5988</v>
      </c>
      <c r="N2736" t="s">
        <v>5989</v>
      </c>
      <c r="O2736" t="s">
        <v>5990</v>
      </c>
      <c r="P2736" t="s">
        <v>5907</v>
      </c>
      <c r="Q2736" t="s">
        <v>5991</v>
      </c>
      <c r="R2736">
        <v>1600</v>
      </c>
      <c r="S2736">
        <v>2200</v>
      </c>
      <c r="T2736">
        <v>0.2727</v>
      </c>
      <c r="U2736" t="s">
        <v>5909</v>
      </c>
      <c r="V2736">
        <v>6</v>
      </c>
      <c r="W2736" s="1">
        <v>45040</v>
      </c>
      <c r="X2736" t="s">
        <v>5894</v>
      </c>
      <c r="Y2736">
        <v>84</v>
      </c>
      <c r="Z2736">
        <v>117</v>
      </c>
      <c r="AA2736">
        <v>174</v>
      </c>
      <c r="AB2736">
        <v>47</v>
      </c>
      <c r="AC2736">
        <v>10</v>
      </c>
      <c r="AD2736">
        <v>75200</v>
      </c>
      <c r="AE2736" t="s">
        <v>6025</v>
      </c>
      <c r="AF2736" s="1">
        <v>46203</v>
      </c>
      <c r="AG2736" t="s">
        <v>6335</v>
      </c>
      <c r="AH2736" t="s">
        <v>6035</v>
      </c>
      <c r="AI2736" t="s">
        <v>6028</v>
      </c>
      <c r="AJ2736" t="s">
        <v>6924</v>
      </c>
      <c r="AK2736">
        <v>2200</v>
      </c>
      <c r="AL2736">
        <v>217.14</v>
      </c>
      <c r="AM2736">
        <v>1982.86</v>
      </c>
      <c r="AN2736">
        <v>1600</v>
      </c>
      <c r="AO2736">
        <v>382.86</v>
      </c>
      <c r="AP2736">
        <v>0.19309999999999999</v>
      </c>
    </row>
    <row r="2737" spans="1:42" hidden="1" x14ac:dyDescent="0.35">
      <c r="A2737" t="s">
        <v>3677</v>
      </c>
      <c r="B2737" s="1">
        <v>45662</v>
      </c>
      <c r="C2737" t="s">
        <v>1217</v>
      </c>
      <c r="D2737" t="s">
        <v>188</v>
      </c>
      <c r="E2737">
        <v>1</v>
      </c>
      <c r="F2737" t="s">
        <v>58</v>
      </c>
      <c r="G2737" t="s">
        <v>71</v>
      </c>
      <c r="H2737" t="s">
        <v>17</v>
      </c>
      <c r="I2737" t="s">
        <v>18</v>
      </c>
      <c r="J2737" t="s">
        <v>112</v>
      </c>
      <c r="K2737">
        <v>2025</v>
      </c>
      <c r="L2737" t="s">
        <v>20</v>
      </c>
      <c r="M2737" t="s">
        <v>5936</v>
      </c>
      <c r="N2737" t="s">
        <v>5931</v>
      </c>
      <c r="O2737" t="s">
        <v>5937</v>
      </c>
      <c r="P2737" t="s">
        <v>5938</v>
      </c>
      <c r="Q2737" t="s">
        <v>5939</v>
      </c>
      <c r="R2737">
        <v>3400</v>
      </c>
      <c r="S2737">
        <v>4500</v>
      </c>
      <c r="T2737">
        <v>0.24440000000000001</v>
      </c>
      <c r="U2737" t="s">
        <v>5940</v>
      </c>
      <c r="V2737">
        <v>6</v>
      </c>
      <c r="W2737" s="1">
        <v>45061</v>
      </c>
      <c r="X2737" t="s">
        <v>5894</v>
      </c>
      <c r="Y2737">
        <v>200</v>
      </c>
      <c r="Z2737">
        <v>91</v>
      </c>
      <c r="AA2737">
        <v>223</v>
      </c>
      <c r="AB2737">
        <v>18</v>
      </c>
      <c r="AC2737">
        <v>10</v>
      </c>
      <c r="AD2737">
        <v>61200</v>
      </c>
      <c r="AE2737" t="s">
        <v>6025</v>
      </c>
      <c r="AF2737" s="1">
        <v>46203</v>
      </c>
      <c r="AG2737" t="s">
        <v>6562</v>
      </c>
      <c r="AH2737" t="s">
        <v>6027</v>
      </c>
      <c r="AI2737" t="s">
        <v>6028</v>
      </c>
      <c r="AJ2737" t="s">
        <v>6924</v>
      </c>
      <c r="AK2737">
        <v>4500</v>
      </c>
      <c r="AL2737">
        <v>306</v>
      </c>
      <c r="AM2737">
        <v>4194</v>
      </c>
      <c r="AN2737">
        <v>3400</v>
      </c>
      <c r="AO2737">
        <v>794</v>
      </c>
      <c r="AP2737">
        <v>0.1893</v>
      </c>
    </row>
    <row r="2738" spans="1:42" hidden="1" x14ac:dyDescent="0.35">
      <c r="A2738" t="s">
        <v>3678</v>
      </c>
      <c r="B2738" s="1">
        <v>45702</v>
      </c>
      <c r="C2738" t="s">
        <v>258</v>
      </c>
      <c r="D2738" t="s">
        <v>95</v>
      </c>
      <c r="E2738">
        <v>1</v>
      </c>
      <c r="F2738" t="s">
        <v>58</v>
      </c>
      <c r="G2738" t="s">
        <v>16</v>
      </c>
      <c r="H2738" t="s">
        <v>32</v>
      </c>
      <c r="I2738" t="s">
        <v>43</v>
      </c>
      <c r="J2738" t="s">
        <v>19</v>
      </c>
      <c r="K2738">
        <v>2025</v>
      </c>
      <c r="L2738" t="s">
        <v>20</v>
      </c>
      <c r="M2738" t="s">
        <v>5948</v>
      </c>
      <c r="N2738" t="s">
        <v>5949</v>
      </c>
      <c r="O2738" t="s">
        <v>5950</v>
      </c>
      <c r="P2738" t="s">
        <v>5951</v>
      </c>
      <c r="Q2738" t="s">
        <v>5952</v>
      </c>
      <c r="R2738">
        <v>2900</v>
      </c>
      <c r="S2738">
        <v>3800</v>
      </c>
      <c r="T2738">
        <v>0.23680000000000001</v>
      </c>
      <c r="U2738" t="s">
        <v>5940</v>
      </c>
      <c r="V2738">
        <v>12</v>
      </c>
      <c r="W2738" s="1">
        <v>45359</v>
      </c>
      <c r="X2738" t="s">
        <v>5894</v>
      </c>
      <c r="Y2738">
        <v>220</v>
      </c>
      <c r="Z2738">
        <v>49</v>
      </c>
      <c r="AA2738">
        <v>227</v>
      </c>
      <c r="AB2738">
        <v>23</v>
      </c>
      <c r="AC2738">
        <v>10</v>
      </c>
      <c r="AD2738">
        <v>66700</v>
      </c>
      <c r="AE2738" t="s">
        <v>6025</v>
      </c>
      <c r="AF2738" s="1">
        <v>46203</v>
      </c>
      <c r="AG2738" t="s">
        <v>6158</v>
      </c>
      <c r="AH2738" t="s">
        <v>6035</v>
      </c>
      <c r="AI2738" t="s">
        <v>6028</v>
      </c>
      <c r="AJ2738" t="s">
        <v>6924</v>
      </c>
      <c r="AK2738">
        <v>3800</v>
      </c>
      <c r="AL2738">
        <v>127.68</v>
      </c>
      <c r="AM2738">
        <v>3672.32</v>
      </c>
      <c r="AN2738">
        <v>2900</v>
      </c>
      <c r="AO2738">
        <v>772.32</v>
      </c>
      <c r="AP2738">
        <v>0.21029999999999999</v>
      </c>
    </row>
    <row r="2739" spans="1:42" hidden="1" x14ac:dyDescent="0.35">
      <c r="A2739" t="s">
        <v>3679</v>
      </c>
      <c r="B2739" s="1">
        <v>45857</v>
      </c>
      <c r="C2739" t="s">
        <v>1177</v>
      </c>
      <c r="D2739" t="s">
        <v>439</v>
      </c>
      <c r="E2739">
        <v>1</v>
      </c>
      <c r="F2739" t="s">
        <v>48</v>
      </c>
      <c r="G2739" t="s">
        <v>31</v>
      </c>
      <c r="H2739" t="s">
        <v>32</v>
      </c>
      <c r="I2739" t="s">
        <v>18</v>
      </c>
      <c r="J2739" t="s">
        <v>97</v>
      </c>
      <c r="K2739">
        <v>2025</v>
      </c>
      <c r="L2739" t="s">
        <v>60</v>
      </c>
      <c r="M2739" t="s">
        <v>5953</v>
      </c>
      <c r="N2739" t="s">
        <v>5949</v>
      </c>
      <c r="O2739" t="s">
        <v>5954</v>
      </c>
      <c r="P2739" t="s">
        <v>5951</v>
      </c>
      <c r="Q2739" t="s">
        <v>5955</v>
      </c>
      <c r="R2739">
        <v>1400</v>
      </c>
      <c r="S2739">
        <v>1900</v>
      </c>
      <c r="T2739">
        <v>0.26319999999999999</v>
      </c>
      <c r="U2739" t="s">
        <v>5940</v>
      </c>
      <c r="V2739">
        <v>12</v>
      </c>
      <c r="W2739" s="1">
        <v>44681</v>
      </c>
      <c r="X2739" t="s">
        <v>5894</v>
      </c>
      <c r="Y2739">
        <v>129</v>
      </c>
      <c r="Z2739">
        <v>73</v>
      </c>
      <c r="AA2739">
        <v>194</v>
      </c>
      <c r="AB2739">
        <v>7</v>
      </c>
      <c r="AC2739">
        <v>10</v>
      </c>
      <c r="AD2739">
        <v>9800</v>
      </c>
      <c r="AE2739" t="s">
        <v>6025</v>
      </c>
      <c r="AF2739" s="1">
        <v>46203</v>
      </c>
      <c r="AG2739" t="s">
        <v>6157</v>
      </c>
      <c r="AH2739" t="s">
        <v>6035</v>
      </c>
      <c r="AI2739" t="s">
        <v>6028</v>
      </c>
      <c r="AJ2739" t="s">
        <v>6925</v>
      </c>
      <c r="AK2739">
        <v>1900</v>
      </c>
      <c r="AL2739">
        <v>173.47</v>
      </c>
      <c r="AM2739">
        <v>1726.53</v>
      </c>
      <c r="AN2739">
        <v>1400</v>
      </c>
      <c r="AO2739">
        <v>326.52999999999997</v>
      </c>
      <c r="AP2739">
        <v>0.18909999999999999</v>
      </c>
    </row>
    <row r="2740" spans="1:42" hidden="1" x14ac:dyDescent="0.35">
      <c r="A2740" t="s">
        <v>3680</v>
      </c>
      <c r="B2740" s="1">
        <v>45906</v>
      </c>
      <c r="C2740" t="s">
        <v>197</v>
      </c>
      <c r="D2740" t="s">
        <v>29</v>
      </c>
      <c r="E2740">
        <v>2</v>
      </c>
      <c r="F2740" t="s">
        <v>15</v>
      </c>
      <c r="G2740" t="s">
        <v>31</v>
      </c>
      <c r="H2740" t="s">
        <v>32</v>
      </c>
      <c r="I2740" t="s">
        <v>26</v>
      </c>
      <c r="J2740" t="s">
        <v>109</v>
      </c>
      <c r="K2740">
        <v>2025</v>
      </c>
      <c r="L2740" t="s">
        <v>60</v>
      </c>
      <c r="M2740" t="s">
        <v>5985</v>
      </c>
      <c r="N2740" t="s">
        <v>5974</v>
      </c>
      <c r="O2740" t="s">
        <v>5986</v>
      </c>
      <c r="P2740" t="s">
        <v>5979</v>
      </c>
      <c r="Q2740" t="s">
        <v>5987</v>
      </c>
      <c r="R2740">
        <v>500</v>
      </c>
      <c r="S2740">
        <v>750</v>
      </c>
      <c r="T2740">
        <v>0.33329999999999999</v>
      </c>
      <c r="U2740" t="s">
        <v>5920</v>
      </c>
      <c r="V2740">
        <v>24</v>
      </c>
      <c r="W2740" s="1">
        <v>45007</v>
      </c>
      <c r="X2740" t="s">
        <v>5894</v>
      </c>
      <c r="Y2740">
        <v>294</v>
      </c>
      <c r="Z2740">
        <v>81</v>
      </c>
      <c r="AA2740">
        <v>264</v>
      </c>
      <c r="AB2740">
        <v>82</v>
      </c>
      <c r="AC2740">
        <v>10</v>
      </c>
      <c r="AD2740">
        <v>41000</v>
      </c>
      <c r="AE2740" t="s">
        <v>6025</v>
      </c>
      <c r="AF2740" s="1">
        <v>46203</v>
      </c>
      <c r="AG2740" t="s">
        <v>6055</v>
      </c>
      <c r="AH2740" t="s">
        <v>6035</v>
      </c>
      <c r="AI2740" t="s">
        <v>6028</v>
      </c>
      <c r="AJ2740" t="s">
        <v>6925</v>
      </c>
      <c r="AK2740">
        <v>1500</v>
      </c>
      <c r="AL2740">
        <v>14.4</v>
      </c>
      <c r="AM2740">
        <v>1485.6</v>
      </c>
      <c r="AN2740">
        <v>1000</v>
      </c>
      <c r="AO2740">
        <v>485.6</v>
      </c>
      <c r="AP2740">
        <v>0.32690000000000002</v>
      </c>
    </row>
    <row r="2741" spans="1:42" hidden="1" x14ac:dyDescent="0.35">
      <c r="A2741" t="s">
        <v>3681</v>
      </c>
      <c r="B2741" s="1">
        <v>45856</v>
      </c>
      <c r="C2741" t="s">
        <v>1229</v>
      </c>
      <c r="D2741" t="s">
        <v>188</v>
      </c>
      <c r="E2741">
        <v>2</v>
      </c>
      <c r="F2741" t="s">
        <v>24</v>
      </c>
      <c r="G2741" t="s">
        <v>31</v>
      </c>
      <c r="H2741" t="s">
        <v>17</v>
      </c>
      <c r="I2741" t="s">
        <v>18</v>
      </c>
      <c r="J2741" t="s">
        <v>97</v>
      </c>
      <c r="K2741">
        <v>2025</v>
      </c>
      <c r="L2741" t="s">
        <v>60</v>
      </c>
      <c r="M2741" t="s">
        <v>5936</v>
      </c>
      <c r="N2741" t="s">
        <v>5931</v>
      </c>
      <c r="O2741" t="s">
        <v>5937</v>
      </c>
      <c r="P2741" t="s">
        <v>5938</v>
      </c>
      <c r="Q2741" t="s">
        <v>5939</v>
      </c>
      <c r="R2741">
        <v>3400</v>
      </c>
      <c r="S2741">
        <v>4500</v>
      </c>
      <c r="T2741">
        <v>0.24440000000000001</v>
      </c>
      <c r="U2741" t="s">
        <v>5940</v>
      </c>
      <c r="V2741">
        <v>6</v>
      </c>
      <c r="W2741" s="1">
        <v>45061</v>
      </c>
      <c r="X2741" t="s">
        <v>5894</v>
      </c>
      <c r="Y2741">
        <v>200</v>
      </c>
      <c r="Z2741">
        <v>91</v>
      </c>
      <c r="AA2741">
        <v>223</v>
      </c>
      <c r="AB2741">
        <v>18</v>
      </c>
      <c r="AC2741">
        <v>10</v>
      </c>
      <c r="AD2741">
        <v>61200</v>
      </c>
      <c r="AE2741" t="s">
        <v>6025</v>
      </c>
      <c r="AF2741" s="1">
        <v>46203</v>
      </c>
      <c r="AG2741" t="s">
        <v>6443</v>
      </c>
      <c r="AH2741" t="s">
        <v>6027</v>
      </c>
      <c r="AI2741" t="s">
        <v>6028</v>
      </c>
      <c r="AJ2741" t="s">
        <v>6925</v>
      </c>
      <c r="AK2741">
        <v>9000</v>
      </c>
      <c r="AL2741">
        <v>427.5</v>
      </c>
      <c r="AM2741">
        <v>8572.5</v>
      </c>
      <c r="AN2741">
        <v>6800</v>
      </c>
      <c r="AO2741">
        <v>1772.5</v>
      </c>
      <c r="AP2741">
        <v>0.20680000000000001</v>
      </c>
    </row>
    <row r="2742" spans="1:42" x14ac:dyDescent="0.35">
      <c r="A2742" t="s">
        <v>3682</v>
      </c>
      <c r="B2742" s="1">
        <v>45760</v>
      </c>
      <c r="C2742" t="s">
        <v>1682</v>
      </c>
      <c r="D2742" t="s">
        <v>54</v>
      </c>
      <c r="E2742">
        <v>2</v>
      </c>
      <c r="F2742" t="s">
        <v>58</v>
      </c>
      <c r="G2742" t="s">
        <v>31</v>
      </c>
      <c r="H2742" t="s">
        <v>17</v>
      </c>
      <c r="I2742" t="s">
        <v>26</v>
      </c>
      <c r="J2742" t="s">
        <v>44</v>
      </c>
      <c r="K2742">
        <v>2025</v>
      </c>
      <c r="L2742" t="s">
        <v>35</v>
      </c>
      <c r="M2742" t="s">
        <v>5888</v>
      </c>
      <c r="N2742" t="s">
        <v>5889</v>
      </c>
      <c r="O2742" t="s">
        <v>5890</v>
      </c>
      <c r="P2742" t="s">
        <v>5891</v>
      </c>
      <c r="Q2742" t="s">
        <v>5892</v>
      </c>
      <c r="R2742">
        <v>52000</v>
      </c>
      <c r="S2742">
        <v>65000</v>
      </c>
      <c r="T2742">
        <v>0.2</v>
      </c>
      <c r="U2742" t="s">
        <v>5893</v>
      </c>
      <c r="V2742">
        <v>12</v>
      </c>
      <c r="W2742" s="1">
        <v>45506</v>
      </c>
      <c r="X2742" t="s">
        <v>5894</v>
      </c>
      <c r="Y2742">
        <v>302</v>
      </c>
      <c r="Z2742">
        <v>109</v>
      </c>
      <c r="AA2742">
        <v>415</v>
      </c>
      <c r="AB2742">
        <v>0</v>
      </c>
      <c r="AC2742">
        <v>10</v>
      </c>
      <c r="AD2742">
        <v>0</v>
      </c>
      <c r="AE2742" t="s">
        <v>6029</v>
      </c>
      <c r="AF2742" s="1">
        <v>46203</v>
      </c>
      <c r="AG2742" t="s">
        <v>6620</v>
      </c>
      <c r="AH2742" t="s">
        <v>6027</v>
      </c>
      <c r="AI2742" t="s">
        <v>6028</v>
      </c>
      <c r="AJ2742" t="s">
        <v>6924</v>
      </c>
      <c r="AK2742">
        <v>130000</v>
      </c>
      <c r="AL2742">
        <v>17134</v>
      </c>
      <c r="AM2742">
        <v>112866</v>
      </c>
      <c r="AN2742">
        <v>104000</v>
      </c>
      <c r="AO2742">
        <v>8866</v>
      </c>
      <c r="AP2742">
        <v>7.8600000000000003E-2</v>
      </c>
    </row>
    <row r="2743" spans="1:42" x14ac:dyDescent="0.35">
      <c r="A2743" t="s">
        <v>3683</v>
      </c>
      <c r="B2743" s="1">
        <v>45879</v>
      </c>
      <c r="C2743" t="s">
        <v>3684</v>
      </c>
      <c r="D2743" t="s">
        <v>54</v>
      </c>
      <c r="E2743">
        <v>1</v>
      </c>
      <c r="F2743" t="s">
        <v>30</v>
      </c>
      <c r="G2743" t="s">
        <v>31</v>
      </c>
      <c r="H2743" t="s">
        <v>25</v>
      </c>
      <c r="I2743" t="s">
        <v>43</v>
      </c>
      <c r="J2743" t="s">
        <v>59</v>
      </c>
      <c r="K2743">
        <v>2025</v>
      </c>
      <c r="L2743" t="s">
        <v>60</v>
      </c>
      <c r="M2743" t="s">
        <v>5888</v>
      </c>
      <c r="N2743" t="s">
        <v>5889</v>
      </c>
      <c r="O2743" t="s">
        <v>5890</v>
      </c>
      <c r="P2743" t="s">
        <v>5891</v>
      </c>
      <c r="Q2743" t="s">
        <v>5892</v>
      </c>
      <c r="R2743">
        <v>52000</v>
      </c>
      <c r="S2743">
        <v>65000</v>
      </c>
      <c r="T2743">
        <v>0.2</v>
      </c>
      <c r="U2743" t="s">
        <v>5893</v>
      </c>
      <c r="V2743">
        <v>12</v>
      </c>
      <c r="W2743" s="1">
        <v>45506</v>
      </c>
      <c r="X2743" t="s">
        <v>5894</v>
      </c>
      <c r="Y2743">
        <v>302</v>
      </c>
      <c r="Z2743">
        <v>109</v>
      </c>
      <c r="AA2743">
        <v>415</v>
      </c>
      <c r="AB2743">
        <v>0</v>
      </c>
      <c r="AC2743">
        <v>10</v>
      </c>
      <c r="AD2743">
        <v>0</v>
      </c>
      <c r="AE2743" t="s">
        <v>6029</v>
      </c>
      <c r="AF2743" s="1">
        <v>46203</v>
      </c>
      <c r="AG2743" t="s">
        <v>6891</v>
      </c>
      <c r="AH2743" t="s">
        <v>6027</v>
      </c>
      <c r="AI2743" t="s">
        <v>6028</v>
      </c>
      <c r="AJ2743" t="s">
        <v>6925</v>
      </c>
      <c r="AK2743">
        <v>65000</v>
      </c>
      <c r="AL2743">
        <v>4849</v>
      </c>
      <c r="AM2743">
        <v>60151</v>
      </c>
      <c r="AN2743">
        <v>52000</v>
      </c>
      <c r="AO2743">
        <v>8151</v>
      </c>
      <c r="AP2743">
        <v>0.13550000000000001</v>
      </c>
    </row>
    <row r="2744" spans="1:42" hidden="1" x14ac:dyDescent="0.35">
      <c r="A2744" t="s">
        <v>3685</v>
      </c>
      <c r="B2744" s="1">
        <v>45792</v>
      </c>
      <c r="C2744" t="s">
        <v>2044</v>
      </c>
      <c r="D2744" t="s">
        <v>118</v>
      </c>
      <c r="E2744">
        <v>2</v>
      </c>
      <c r="F2744" t="s">
        <v>30</v>
      </c>
      <c r="G2744" t="s">
        <v>96</v>
      </c>
      <c r="H2744" t="s">
        <v>17</v>
      </c>
      <c r="I2744" t="s">
        <v>33</v>
      </c>
      <c r="J2744" t="s">
        <v>75</v>
      </c>
      <c r="K2744">
        <v>2025</v>
      </c>
      <c r="L2744" t="s">
        <v>35</v>
      </c>
      <c r="M2744" t="s">
        <v>5902</v>
      </c>
      <c r="N2744" t="s">
        <v>5889</v>
      </c>
      <c r="O2744" t="s">
        <v>5898</v>
      </c>
      <c r="P2744" t="s">
        <v>5899</v>
      </c>
      <c r="Q2744" t="s">
        <v>5903</v>
      </c>
      <c r="R2744">
        <v>74000</v>
      </c>
      <c r="S2744">
        <v>88000</v>
      </c>
      <c r="T2744">
        <v>0.15909999999999999</v>
      </c>
      <c r="U2744" t="s">
        <v>5901</v>
      </c>
      <c r="V2744">
        <v>12</v>
      </c>
      <c r="W2744" s="1">
        <v>45459</v>
      </c>
      <c r="X2744" t="s">
        <v>5894</v>
      </c>
      <c r="Y2744">
        <v>214</v>
      </c>
      <c r="Z2744">
        <v>97</v>
      </c>
      <c r="AA2744">
        <v>218</v>
      </c>
      <c r="AB2744">
        <v>43</v>
      </c>
      <c r="AC2744">
        <v>10</v>
      </c>
      <c r="AD2744">
        <v>3182000</v>
      </c>
      <c r="AE2744" t="s">
        <v>6025</v>
      </c>
      <c r="AF2744" s="1">
        <v>46203</v>
      </c>
      <c r="AG2744" t="s">
        <v>6710</v>
      </c>
      <c r="AH2744" t="s">
        <v>6027</v>
      </c>
      <c r="AI2744" t="s">
        <v>6028</v>
      </c>
      <c r="AJ2744" t="s">
        <v>6924</v>
      </c>
      <c r="AK2744">
        <v>176000</v>
      </c>
      <c r="AL2744">
        <v>4822.3999999999996</v>
      </c>
      <c r="AM2744">
        <v>171177.60000000001</v>
      </c>
      <c r="AN2744">
        <v>148000</v>
      </c>
      <c r="AO2744">
        <v>23177.599999999999</v>
      </c>
      <c r="AP2744">
        <v>0.13539999999999999</v>
      </c>
    </row>
    <row r="2745" spans="1:42" x14ac:dyDescent="0.35">
      <c r="A2745" t="s">
        <v>3686</v>
      </c>
      <c r="B2745" s="1">
        <v>45746</v>
      </c>
      <c r="C2745" t="s">
        <v>266</v>
      </c>
      <c r="D2745" t="s">
        <v>195</v>
      </c>
      <c r="E2745">
        <v>1</v>
      </c>
      <c r="F2745" t="s">
        <v>30</v>
      </c>
      <c r="G2745" t="s">
        <v>16</v>
      </c>
      <c r="H2745" t="s">
        <v>32</v>
      </c>
      <c r="I2745" t="s">
        <v>33</v>
      </c>
      <c r="J2745" t="s">
        <v>39</v>
      </c>
      <c r="K2745">
        <v>2025</v>
      </c>
      <c r="L2745" t="s">
        <v>20</v>
      </c>
      <c r="M2745" t="s">
        <v>5912</v>
      </c>
      <c r="N2745" t="s">
        <v>5913</v>
      </c>
      <c r="O2745" t="s">
        <v>5914</v>
      </c>
      <c r="P2745" t="s">
        <v>5891</v>
      </c>
      <c r="Q2745" t="s">
        <v>5915</v>
      </c>
      <c r="R2745">
        <v>125000</v>
      </c>
      <c r="S2745">
        <v>148000</v>
      </c>
      <c r="T2745">
        <v>0.15540000000000001</v>
      </c>
      <c r="U2745" t="s">
        <v>5893</v>
      </c>
      <c r="V2745">
        <v>12</v>
      </c>
      <c r="W2745" s="1">
        <v>44787</v>
      </c>
      <c r="X2745" t="s">
        <v>5894</v>
      </c>
      <c r="Y2745">
        <v>168</v>
      </c>
      <c r="Z2745">
        <v>62</v>
      </c>
      <c r="AA2745">
        <v>271</v>
      </c>
      <c r="AB2745">
        <v>0</v>
      </c>
      <c r="AC2745">
        <v>10</v>
      </c>
      <c r="AD2745">
        <v>0</v>
      </c>
      <c r="AE2745" t="s">
        <v>6029</v>
      </c>
      <c r="AF2745" s="1">
        <v>46203</v>
      </c>
      <c r="AG2745" t="s">
        <v>6162</v>
      </c>
      <c r="AH2745" t="s">
        <v>6027</v>
      </c>
      <c r="AI2745" t="s">
        <v>6028</v>
      </c>
      <c r="AJ2745" t="s">
        <v>6924</v>
      </c>
      <c r="AK2745">
        <v>148000</v>
      </c>
      <c r="AL2745">
        <v>12609.6</v>
      </c>
      <c r="AM2745">
        <v>135390.39999999999</v>
      </c>
      <c r="AN2745">
        <v>125000</v>
      </c>
      <c r="AO2745">
        <v>10390.4</v>
      </c>
      <c r="AP2745">
        <v>7.6700000000000004E-2</v>
      </c>
    </row>
    <row r="2746" spans="1:42" hidden="1" x14ac:dyDescent="0.35">
      <c r="A2746" t="s">
        <v>3687</v>
      </c>
      <c r="B2746" s="1">
        <v>45819</v>
      </c>
      <c r="C2746" t="s">
        <v>1159</v>
      </c>
      <c r="D2746" t="s">
        <v>140</v>
      </c>
      <c r="E2746">
        <v>4</v>
      </c>
      <c r="F2746" t="s">
        <v>15</v>
      </c>
      <c r="G2746" t="s">
        <v>71</v>
      </c>
      <c r="H2746" t="s">
        <v>17</v>
      </c>
      <c r="I2746" t="s">
        <v>43</v>
      </c>
      <c r="J2746" t="s">
        <v>34</v>
      </c>
      <c r="K2746">
        <v>2025</v>
      </c>
      <c r="L2746" t="s">
        <v>35</v>
      </c>
      <c r="M2746" t="s">
        <v>5944</v>
      </c>
      <c r="N2746" t="s">
        <v>5931</v>
      </c>
      <c r="O2746" t="s">
        <v>5945</v>
      </c>
      <c r="P2746" t="s">
        <v>5946</v>
      </c>
      <c r="Q2746" t="s">
        <v>5947</v>
      </c>
      <c r="R2746">
        <v>6500</v>
      </c>
      <c r="S2746">
        <v>8500</v>
      </c>
      <c r="T2746">
        <v>0.23530000000000001</v>
      </c>
      <c r="U2746" t="s">
        <v>5940</v>
      </c>
      <c r="V2746">
        <v>6</v>
      </c>
      <c r="W2746" s="1">
        <v>44693</v>
      </c>
      <c r="X2746" t="s">
        <v>5894</v>
      </c>
      <c r="Y2746">
        <v>116</v>
      </c>
      <c r="Z2746">
        <v>117</v>
      </c>
      <c r="AA2746">
        <v>124</v>
      </c>
      <c r="AB2746">
        <v>67</v>
      </c>
      <c r="AC2746">
        <v>10</v>
      </c>
      <c r="AD2746">
        <v>435500</v>
      </c>
      <c r="AE2746" t="s">
        <v>6025</v>
      </c>
      <c r="AF2746" s="1">
        <v>46203</v>
      </c>
      <c r="AG2746" t="s">
        <v>6557</v>
      </c>
      <c r="AH2746" t="s">
        <v>6035</v>
      </c>
      <c r="AI2746" t="s">
        <v>6028</v>
      </c>
      <c r="AJ2746" t="s">
        <v>6924</v>
      </c>
      <c r="AK2746">
        <v>34000</v>
      </c>
      <c r="AL2746">
        <v>139.4</v>
      </c>
      <c r="AM2746">
        <v>33860.6</v>
      </c>
      <c r="AN2746">
        <v>26000</v>
      </c>
      <c r="AO2746">
        <v>7860.6</v>
      </c>
      <c r="AP2746">
        <v>0.2321</v>
      </c>
    </row>
    <row r="2747" spans="1:42" hidden="1" x14ac:dyDescent="0.35">
      <c r="A2747" t="s">
        <v>3688</v>
      </c>
      <c r="B2747" s="1">
        <v>45880</v>
      </c>
      <c r="C2747" t="s">
        <v>1286</v>
      </c>
      <c r="D2747" t="s">
        <v>140</v>
      </c>
      <c r="E2747">
        <v>2</v>
      </c>
      <c r="F2747" t="s">
        <v>30</v>
      </c>
      <c r="G2747" t="s">
        <v>31</v>
      </c>
      <c r="H2747" t="s">
        <v>32</v>
      </c>
      <c r="I2747" t="s">
        <v>18</v>
      </c>
      <c r="J2747" t="s">
        <v>59</v>
      </c>
      <c r="K2747">
        <v>2025</v>
      </c>
      <c r="L2747" t="s">
        <v>60</v>
      </c>
      <c r="M2747" t="s">
        <v>5944</v>
      </c>
      <c r="N2747" t="s">
        <v>5931</v>
      </c>
      <c r="O2747" t="s">
        <v>5945</v>
      </c>
      <c r="P2747" t="s">
        <v>5946</v>
      </c>
      <c r="Q2747" t="s">
        <v>5947</v>
      </c>
      <c r="R2747">
        <v>6500</v>
      </c>
      <c r="S2747">
        <v>8500</v>
      </c>
      <c r="T2747">
        <v>0.23530000000000001</v>
      </c>
      <c r="U2747" t="s">
        <v>5940</v>
      </c>
      <c r="V2747">
        <v>6</v>
      </c>
      <c r="W2747" s="1">
        <v>44693</v>
      </c>
      <c r="X2747" t="s">
        <v>5894</v>
      </c>
      <c r="Y2747">
        <v>116</v>
      </c>
      <c r="Z2747">
        <v>117</v>
      </c>
      <c r="AA2747">
        <v>124</v>
      </c>
      <c r="AB2747">
        <v>67</v>
      </c>
      <c r="AC2747">
        <v>10</v>
      </c>
      <c r="AD2747">
        <v>435500</v>
      </c>
      <c r="AE2747" t="s">
        <v>6025</v>
      </c>
      <c r="AF2747" s="1">
        <v>46203</v>
      </c>
      <c r="AG2747" t="s">
        <v>6572</v>
      </c>
      <c r="AH2747" t="s">
        <v>6027</v>
      </c>
      <c r="AI2747" t="s">
        <v>6028</v>
      </c>
      <c r="AJ2747" t="s">
        <v>6925</v>
      </c>
      <c r="AK2747">
        <v>17000</v>
      </c>
      <c r="AL2747">
        <v>1169.5999999999999</v>
      </c>
      <c r="AM2747">
        <v>15830.4</v>
      </c>
      <c r="AN2747">
        <v>13000</v>
      </c>
      <c r="AO2747">
        <v>2830.4</v>
      </c>
      <c r="AP2747">
        <v>0.17879999999999999</v>
      </c>
    </row>
    <row r="2748" spans="1:42" hidden="1" x14ac:dyDescent="0.35">
      <c r="A2748" t="s">
        <v>3689</v>
      </c>
      <c r="B2748" s="1">
        <v>45796</v>
      </c>
      <c r="C2748" t="s">
        <v>1231</v>
      </c>
      <c r="D2748" t="s">
        <v>118</v>
      </c>
      <c r="E2748">
        <v>5</v>
      </c>
      <c r="F2748" t="s">
        <v>48</v>
      </c>
      <c r="G2748" t="s">
        <v>31</v>
      </c>
      <c r="H2748" t="s">
        <v>17</v>
      </c>
      <c r="I2748" t="s">
        <v>26</v>
      </c>
      <c r="J2748" t="s">
        <v>75</v>
      </c>
      <c r="K2748">
        <v>2025</v>
      </c>
      <c r="L2748" t="s">
        <v>35</v>
      </c>
      <c r="M2748" t="s">
        <v>5902</v>
      </c>
      <c r="N2748" t="s">
        <v>5889</v>
      </c>
      <c r="O2748" t="s">
        <v>5898</v>
      </c>
      <c r="P2748" t="s">
        <v>5899</v>
      </c>
      <c r="Q2748" t="s">
        <v>5903</v>
      </c>
      <c r="R2748">
        <v>74000</v>
      </c>
      <c r="S2748">
        <v>88000</v>
      </c>
      <c r="T2748">
        <v>0.15909999999999999</v>
      </c>
      <c r="U2748" t="s">
        <v>5901</v>
      </c>
      <c r="V2748">
        <v>12</v>
      </c>
      <c r="W2748" s="1">
        <v>45459</v>
      </c>
      <c r="X2748" t="s">
        <v>5894</v>
      </c>
      <c r="Y2748">
        <v>214</v>
      </c>
      <c r="Z2748">
        <v>97</v>
      </c>
      <c r="AA2748">
        <v>218</v>
      </c>
      <c r="AB2748">
        <v>43</v>
      </c>
      <c r="AC2748">
        <v>10</v>
      </c>
      <c r="AD2748">
        <v>3182000</v>
      </c>
      <c r="AE2748" t="s">
        <v>6025</v>
      </c>
      <c r="AF2748" s="1">
        <v>46203</v>
      </c>
      <c r="AG2748" t="s">
        <v>6550</v>
      </c>
      <c r="AH2748" t="s">
        <v>6027</v>
      </c>
      <c r="AI2748" t="s">
        <v>6028</v>
      </c>
      <c r="AJ2748" t="s">
        <v>6924</v>
      </c>
      <c r="AK2748">
        <v>440000</v>
      </c>
      <c r="AL2748">
        <v>10252</v>
      </c>
      <c r="AM2748">
        <v>429748</v>
      </c>
      <c r="AN2748">
        <v>370000</v>
      </c>
      <c r="AO2748">
        <v>59748</v>
      </c>
      <c r="AP2748">
        <v>0.13900000000000001</v>
      </c>
    </row>
    <row r="2749" spans="1:42" hidden="1" x14ac:dyDescent="0.35">
      <c r="A2749" t="s">
        <v>3690</v>
      </c>
      <c r="B2749" s="1">
        <v>45908</v>
      </c>
      <c r="C2749" t="s">
        <v>1134</v>
      </c>
      <c r="D2749" t="s">
        <v>87</v>
      </c>
      <c r="E2749">
        <v>1</v>
      </c>
      <c r="F2749" t="s">
        <v>58</v>
      </c>
      <c r="G2749" t="s">
        <v>31</v>
      </c>
      <c r="H2749" t="s">
        <v>25</v>
      </c>
      <c r="I2749" t="s">
        <v>43</v>
      </c>
      <c r="J2749" t="s">
        <v>109</v>
      </c>
      <c r="K2749">
        <v>2025</v>
      </c>
      <c r="L2749" t="s">
        <v>60</v>
      </c>
      <c r="M2749" t="s">
        <v>5924</v>
      </c>
      <c r="N2749" t="s">
        <v>5913</v>
      </c>
      <c r="O2749" t="s">
        <v>5917</v>
      </c>
      <c r="P2749" t="s">
        <v>5925</v>
      </c>
      <c r="Q2749" t="s">
        <v>5926</v>
      </c>
      <c r="R2749">
        <v>46000</v>
      </c>
      <c r="S2749">
        <v>56000</v>
      </c>
      <c r="T2749">
        <v>0.17860000000000001</v>
      </c>
      <c r="U2749" t="s">
        <v>5920</v>
      </c>
      <c r="V2749">
        <v>12</v>
      </c>
      <c r="W2749" s="1">
        <v>44847</v>
      </c>
      <c r="X2749" t="s">
        <v>5894</v>
      </c>
      <c r="Y2749">
        <v>224</v>
      </c>
      <c r="Z2749">
        <v>96</v>
      </c>
      <c r="AA2749">
        <v>304</v>
      </c>
      <c r="AB2749">
        <v>54</v>
      </c>
      <c r="AC2749">
        <v>10</v>
      </c>
      <c r="AD2749">
        <v>2484000</v>
      </c>
      <c r="AE2749" t="s">
        <v>6025</v>
      </c>
      <c r="AF2749" s="1">
        <v>46203</v>
      </c>
      <c r="AG2749" t="s">
        <v>6368</v>
      </c>
      <c r="AH2749" t="s">
        <v>6027</v>
      </c>
      <c r="AI2749" t="s">
        <v>6028</v>
      </c>
      <c r="AJ2749" t="s">
        <v>6925</v>
      </c>
      <c r="AK2749">
        <v>56000</v>
      </c>
      <c r="AL2749">
        <v>4138.3999999999996</v>
      </c>
      <c r="AM2749">
        <v>51861.599999999999</v>
      </c>
      <c r="AN2749">
        <v>46000</v>
      </c>
      <c r="AO2749">
        <v>5861.6</v>
      </c>
      <c r="AP2749">
        <v>0.113</v>
      </c>
    </row>
    <row r="2750" spans="1:42" hidden="1" x14ac:dyDescent="0.35">
      <c r="A2750" t="s">
        <v>3691</v>
      </c>
      <c r="B2750" s="1">
        <v>45825</v>
      </c>
      <c r="C2750" t="s">
        <v>403</v>
      </c>
      <c r="D2750" t="s">
        <v>65</v>
      </c>
      <c r="E2750">
        <v>1</v>
      </c>
      <c r="F2750" t="s">
        <v>58</v>
      </c>
      <c r="G2750" t="s">
        <v>31</v>
      </c>
      <c r="H2750" t="s">
        <v>17</v>
      </c>
      <c r="I2750" t="s">
        <v>43</v>
      </c>
      <c r="J2750" t="s">
        <v>34</v>
      </c>
      <c r="K2750">
        <v>2025</v>
      </c>
      <c r="L2750" t="s">
        <v>35</v>
      </c>
      <c r="M2750" t="s">
        <v>5906</v>
      </c>
      <c r="N2750" t="s">
        <v>5889</v>
      </c>
      <c r="O2750" t="s">
        <v>5898</v>
      </c>
      <c r="P2750" t="s">
        <v>5907</v>
      </c>
      <c r="Q2750" t="s">
        <v>5908</v>
      </c>
      <c r="R2750">
        <v>17500</v>
      </c>
      <c r="S2750">
        <v>22000</v>
      </c>
      <c r="T2750">
        <v>0.20449999999999999</v>
      </c>
      <c r="U2750" t="s">
        <v>5909</v>
      </c>
      <c r="V2750">
        <v>12</v>
      </c>
      <c r="W2750" s="1">
        <v>45337</v>
      </c>
      <c r="X2750" t="s">
        <v>5894</v>
      </c>
      <c r="Y2750">
        <v>373</v>
      </c>
      <c r="Z2750">
        <v>88</v>
      </c>
      <c r="AA2750">
        <v>389</v>
      </c>
      <c r="AB2750">
        <v>78</v>
      </c>
      <c r="AC2750">
        <v>10</v>
      </c>
      <c r="AD2750">
        <v>1365000</v>
      </c>
      <c r="AE2750" t="s">
        <v>6025</v>
      </c>
      <c r="AF2750" s="1">
        <v>46203</v>
      </c>
      <c r="AG2750" t="s">
        <v>6136</v>
      </c>
      <c r="AH2750" t="s">
        <v>6035</v>
      </c>
      <c r="AI2750" t="s">
        <v>6028</v>
      </c>
      <c r="AJ2750" t="s">
        <v>6924</v>
      </c>
      <c r="AK2750">
        <v>22000</v>
      </c>
      <c r="AL2750">
        <v>1678.6</v>
      </c>
      <c r="AM2750">
        <v>20321.400000000001</v>
      </c>
      <c r="AN2750">
        <v>17500</v>
      </c>
      <c r="AO2750">
        <v>2821.4</v>
      </c>
      <c r="AP2750">
        <v>0.13880000000000001</v>
      </c>
    </row>
    <row r="2751" spans="1:42" hidden="1" x14ac:dyDescent="0.35">
      <c r="A2751" t="s">
        <v>3692</v>
      </c>
      <c r="B2751" s="1">
        <v>45723</v>
      </c>
      <c r="C2751" t="s">
        <v>1698</v>
      </c>
      <c r="D2751" t="s">
        <v>208</v>
      </c>
      <c r="E2751">
        <v>2</v>
      </c>
      <c r="F2751" t="s">
        <v>128</v>
      </c>
      <c r="G2751" t="s">
        <v>31</v>
      </c>
      <c r="H2751" t="s">
        <v>17</v>
      </c>
      <c r="I2751" t="s">
        <v>33</v>
      </c>
      <c r="J2751" t="s">
        <v>39</v>
      </c>
      <c r="K2751">
        <v>2025</v>
      </c>
      <c r="L2751" t="s">
        <v>20</v>
      </c>
      <c r="M2751" t="s">
        <v>5910</v>
      </c>
      <c r="N2751" t="s">
        <v>5889</v>
      </c>
      <c r="O2751" t="s">
        <v>5898</v>
      </c>
      <c r="P2751" t="s">
        <v>5907</v>
      </c>
      <c r="Q2751" t="s">
        <v>5911</v>
      </c>
      <c r="R2751">
        <v>10500</v>
      </c>
      <c r="S2751">
        <v>13000</v>
      </c>
      <c r="T2751">
        <v>0.1923</v>
      </c>
      <c r="U2751" t="s">
        <v>5909</v>
      </c>
      <c r="V2751">
        <v>12</v>
      </c>
      <c r="W2751" s="1">
        <v>45395</v>
      </c>
      <c r="X2751" t="s">
        <v>5894</v>
      </c>
      <c r="Y2751">
        <v>256</v>
      </c>
      <c r="Z2751">
        <v>119</v>
      </c>
      <c r="AA2751">
        <v>288</v>
      </c>
      <c r="AB2751">
        <v>32</v>
      </c>
      <c r="AC2751">
        <v>10</v>
      </c>
      <c r="AD2751">
        <v>336000</v>
      </c>
      <c r="AE2751" t="s">
        <v>6025</v>
      </c>
      <c r="AF2751" s="1">
        <v>46203</v>
      </c>
      <c r="AG2751" t="s">
        <v>6626</v>
      </c>
      <c r="AH2751" t="s">
        <v>6035</v>
      </c>
      <c r="AI2751" t="s">
        <v>6028</v>
      </c>
      <c r="AJ2751" t="s">
        <v>6924</v>
      </c>
      <c r="AK2751">
        <v>26000</v>
      </c>
      <c r="AL2751">
        <v>3229.2</v>
      </c>
      <c r="AM2751">
        <v>22770.799999999999</v>
      </c>
      <c r="AN2751">
        <v>21000</v>
      </c>
      <c r="AO2751">
        <v>1770.8</v>
      </c>
      <c r="AP2751">
        <v>7.7799999999999994E-2</v>
      </c>
    </row>
    <row r="2752" spans="1:42" hidden="1" x14ac:dyDescent="0.35">
      <c r="A2752" t="s">
        <v>3693</v>
      </c>
      <c r="B2752" s="1">
        <v>45776</v>
      </c>
      <c r="C2752" t="s">
        <v>256</v>
      </c>
      <c r="D2752" t="s">
        <v>105</v>
      </c>
      <c r="E2752">
        <v>4</v>
      </c>
      <c r="F2752" t="s">
        <v>66</v>
      </c>
      <c r="G2752" t="s">
        <v>16</v>
      </c>
      <c r="H2752" t="s">
        <v>32</v>
      </c>
      <c r="I2752" t="s">
        <v>43</v>
      </c>
      <c r="J2752" t="s">
        <v>44</v>
      </c>
      <c r="K2752">
        <v>2025</v>
      </c>
      <c r="L2752" t="s">
        <v>35</v>
      </c>
      <c r="M2752" t="s">
        <v>5916</v>
      </c>
      <c r="N2752" t="s">
        <v>5913</v>
      </c>
      <c r="O2752" t="s">
        <v>5917</v>
      </c>
      <c r="P2752" t="s">
        <v>5918</v>
      </c>
      <c r="Q2752" t="s">
        <v>5919</v>
      </c>
      <c r="R2752">
        <v>63000</v>
      </c>
      <c r="S2752">
        <v>76000</v>
      </c>
      <c r="T2752">
        <v>0.1711</v>
      </c>
      <c r="U2752" t="s">
        <v>5920</v>
      </c>
      <c r="V2752">
        <v>12</v>
      </c>
      <c r="W2752" s="1">
        <v>44617</v>
      </c>
      <c r="X2752" t="s">
        <v>5894</v>
      </c>
      <c r="Y2752">
        <v>252</v>
      </c>
      <c r="Z2752">
        <v>75</v>
      </c>
      <c r="AA2752">
        <v>289</v>
      </c>
      <c r="AB2752">
        <v>48</v>
      </c>
      <c r="AC2752">
        <v>10</v>
      </c>
      <c r="AD2752">
        <v>3024000</v>
      </c>
      <c r="AE2752" t="s">
        <v>6025</v>
      </c>
      <c r="AF2752" s="1">
        <v>46203</v>
      </c>
      <c r="AG2752" t="s">
        <v>6156</v>
      </c>
      <c r="AH2752" t="s">
        <v>6027</v>
      </c>
      <c r="AI2752" t="s">
        <v>6028</v>
      </c>
      <c r="AJ2752" t="s">
        <v>6924</v>
      </c>
      <c r="AK2752">
        <v>304000</v>
      </c>
      <c r="AL2752">
        <v>20307.2</v>
      </c>
      <c r="AM2752">
        <v>283692.79999999999</v>
      </c>
      <c r="AN2752">
        <v>252000</v>
      </c>
      <c r="AO2752">
        <v>31692.799999999999</v>
      </c>
      <c r="AP2752">
        <v>0.11169999999999999</v>
      </c>
    </row>
    <row r="2753" spans="1:42" hidden="1" x14ac:dyDescent="0.35">
      <c r="A2753" t="s">
        <v>3694</v>
      </c>
      <c r="B2753" s="1">
        <v>45927</v>
      </c>
      <c r="C2753" t="s">
        <v>163</v>
      </c>
      <c r="D2753" t="s">
        <v>74</v>
      </c>
      <c r="E2753">
        <v>1</v>
      </c>
      <c r="F2753" t="s">
        <v>48</v>
      </c>
      <c r="G2753" t="s">
        <v>31</v>
      </c>
      <c r="H2753" t="s">
        <v>32</v>
      </c>
      <c r="I2753" t="s">
        <v>26</v>
      </c>
      <c r="J2753" t="s">
        <v>109</v>
      </c>
      <c r="K2753">
        <v>2025</v>
      </c>
      <c r="L2753" t="s">
        <v>60</v>
      </c>
      <c r="M2753" t="s">
        <v>5963</v>
      </c>
      <c r="N2753" t="s">
        <v>5949</v>
      </c>
      <c r="O2753" t="s">
        <v>5964</v>
      </c>
      <c r="P2753" t="s">
        <v>5951</v>
      </c>
      <c r="Q2753" t="s">
        <v>5965</v>
      </c>
      <c r="R2753">
        <v>5700</v>
      </c>
      <c r="S2753">
        <v>7500</v>
      </c>
      <c r="T2753">
        <v>0.24</v>
      </c>
      <c r="U2753" t="s">
        <v>5940</v>
      </c>
      <c r="V2753">
        <v>12</v>
      </c>
      <c r="W2753" s="1">
        <v>44865</v>
      </c>
      <c r="X2753" t="s">
        <v>5894</v>
      </c>
      <c r="Y2753">
        <v>145</v>
      </c>
      <c r="Z2753">
        <v>60</v>
      </c>
      <c r="AA2753">
        <v>189</v>
      </c>
      <c r="AB2753">
        <v>10</v>
      </c>
      <c r="AC2753">
        <v>10</v>
      </c>
      <c r="AD2753">
        <v>57000</v>
      </c>
      <c r="AE2753" t="s">
        <v>6025</v>
      </c>
      <c r="AF2753" s="1">
        <v>46203</v>
      </c>
      <c r="AG2753" t="s">
        <v>6099</v>
      </c>
      <c r="AH2753" t="s">
        <v>6035</v>
      </c>
      <c r="AI2753" t="s">
        <v>6028</v>
      </c>
      <c r="AJ2753" t="s">
        <v>6925</v>
      </c>
      <c r="AK2753">
        <v>7500</v>
      </c>
      <c r="AL2753">
        <v>27</v>
      </c>
      <c r="AM2753">
        <v>7473</v>
      </c>
      <c r="AN2753">
        <v>5700</v>
      </c>
      <c r="AO2753">
        <v>1773</v>
      </c>
      <c r="AP2753">
        <v>0.23730000000000001</v>
      </c>
    </row>
    <row r="2754" spans="1:42" x14ac:dyDescent="0.35">
      <c r="A2754" t="s">
        <v>3695</v>
      </c>
      <c r="B2754" s="1">
        <v>45669</v>
      </c>
      <c r="C2754" t="s">
        <v>1286</v>
      </c>
      <c r="D2754" t="s">
        <v>54</v>
      </c>
      <c r="E2754">
        <v>1</v>
      </c>
      <c r="F2754" t="s">
        <v>24</v>
      </c>
      <c r="G2754" t="s">
        <v>71</v>
      </c>
      <c r="H2754" t="s">
        <v>25</v>
      </c>
      <c r="I2754" t="s">
        <v>43</v>
      </c>
      <c r="J2754" t="s">
        <v>112</v>
      </c>
      <c r="K2754">
        <v>2025</v>
      </c>
      <c r="L2754" t="s">
        <v>20</v>
      </c>
      <c r="M2754" t="s">
        <v>5888</v>
      </c>
      <c r="N2754" t="s">
        <v>5889</v>
      </c>
      <c r="O2754" t="s">
        <v>5890</v>
      </c>
      <c r="P2754" t="s">
        <v>5891</v>
      </c>
      <c r="Q2754" t="s">
        <v>5892</v>
      </c>
      <c r="R2754">
        <v>52000</v>
      </c>
      <c r="S2754">
        <v>65000</v>
      </c>
      <c r="T2754">
        <v>0.2</v>
      </c>
      <c r="U2754" t="s">
        <v>5893</v>
      </c>
      <c r="V2754">
        <v>12</v>
      </c>
      <c r="W2754" s="1">
        <v>45506</v>
      </c>
      <c r="X2754" t="s">
        <v>5894</v>
      </c>
      <c r="Y2754">
        <v>302</v>
      </c>
      <c r="Z2754">
        <v>109</v>
      </c>
      <c r="AA2754">
        <v>415</v>
      </c>
      <c r="AB2754">
        <v>0</v>
      </c>
      <c r="AC2754">
        <v>10</v>
      </c>
      <c r="AD2754">
        <v>0</v>
      </c>
      <c r="AE2754" t="s">
        <v>6029</v>
      </c>
      <c r="AF2754" s="1">
        <v>46203</v>
      </c>
      <c r="AG2754" t="s">
        <v>6572</v>
      </c>
      <c r="AH2754" t="s">
        <v>6027</v>
      </c>
      <c r="AI2754" t="s">
        <v>6028</v>
      </c>
      <c r="AJ2754" t="s">
        <v>6924</v>
      </c>
      <c r="AK2754">
        <v>65000</v>
      </c>
      <c r="AL2754">
        <v>2990</v>
      </c>
      <c r="AM2754">
        <v>62010</v>
      </c>
      <c r="AN2754">
        <v>52000</v>
      </c>
      <c r="AO2754">
        <v>10010</v>
      </c>
      <c r="AP2754">
        <v>0.16139999999999999</v>
      </c>
    </row>
    <row r="2755" spans="1:42" hidden="1" x14ac:dyDescent="0.35">
      <c r="A2755" t="s">
        <v>3696</v>
      </c>
      <c r="B2755" s="1">
        <v>45687</v>
      </c>
      <c r="C2755" t="s">
        <v>280</v>
      </c>
      <c r="D2755" t="s">
        <v>82</v>
      </c>
      <c r="E2755">
        <v>2</v>
      </c>
      <c r="F2755" t="s">
        <v>30</v>
      </c>
      <c r="G2755" t="s">
        <v>16</v>
      </c>
      <c r="H2755" t="s">
        <v>17</v>
      </c>
      <c r="I2755" t="s">
        <v>43</v>
      </c>
      <c r="J2755" t="s">
        <v>112</v>
      </c>
      <c r="K2755">
        <v>2025</v>
      </c>
      <c r="L2755" t="s">
        <v>20</v>
      </c>
      <c r="M2755" t="s">
        <v>5895</v>
      </c>
      <c r="N2755" t="s">
        <v>5889</v>
      </c>
      <c r="O2755" t="s">
        <v>5890</v>
      </c>
      <c r="P2755" t="s">
        <v>5891</v>
      </c>
      <c r="Q2755" t="s">
        <v>5896</v>
      </c>
      <c r="R2755">
        <v>78000</v>
      </c>
      <c r="S2755">
        <v>95000</v>
      </c>
      <c r="T2755">
        <v>0.1789</v>
      </c>
      <c r="U2755" t="s">
        <v>5893</v>
      </c>
      <c r="V2755">
        <v>12</v>
      </c>
      <c r="W2755" s="1">
        <v>45187</v>
      </c>
      <c r="X2755" t="s">
        <v>5894</v>
      </c>
      <c r="Y2755">
        <v>351</v>
      </c>
      <c r="Z2755">
        <v>112</v>
      </c>
      <c r="AA2755">
        <v>335</v>
      </c>
      <c r="AB2755">
        <v>32</v>
      </c>
      <c r="AC2755">
        <v>10</v>
      </c>
      <c r="AD2755">
        <v>2496000</v>
      </c>
      <c r="AE2755" t="s">
        <v>6025</v>
      </c>
      <c r="AF2755" s="1">
        <v>46203</v>
      </c>
      <c r="AG2755" t="s">
        <v>6117</v>
      </c>
      <c r="AH2755" t="s">
        <v>6035</v>
      </c>
      <c r="AI2755" t="s">
        <v>6028</v>
      </c>
      <c r="AJ2755" t="s">
        <v>6924</v>
      </c>
      <c r="AK2755">
        <v>190000</v>
      </c>
      <c r="AL2755">
        <v>23864</v>
      </c>
      <c r="AM2755">
        <v>166136</v>
      </c>
      <c r="AN2755">
        <v>156000</v>
      </c>
      <c r="AO2755">
        <v>10136</v>
      </c>
      <c r="AP2755">
        <v>6.0999999999999999E-2</v>
      </c>
    </row>
    <row r="2756" spans="1:42" hidden="1" x14ac:dyDescent="0.35">
      <c r="A2756" t="s">
        <v>3697</v>
      </c>
      <c r="B2756" s="1">
        <v>45956</v>
      </c>
      <c r="C2756" t="s">
        <v>963</v>
      </c>
      <c r="D2756" t="s">
        <v>108</v>
      </c>
      <c r="E2756">
        <v>1</v>
      </c>
      <c r="F2756" t="s">
        <v>24</v>
      </c>
      <c r="G2756" t="s">
        <v>16</v>
      </c>
      <c r="H2756" t="s">
        <v>32</v>
      </c>
      <c r="I2756" t="s">
        <v>43</v>
      </c>
      <c r="J2756" t="s">
        <v>55</v>
      </c>
      <c r="K2756">
        <v>2025</v>
      </c>
      <c r="L2756" t="s">
        <v>51</v>
      </c>
      <c r="M2756" t="s">
        <v>5977</v>
      </c>
      <c r="N2756" t="s">
        <v>5974</v>
      </c>
      <c r="O2756" t="s">
        <v>5978</v>
      </c>
      <c r="P2756" t="s">
        <v>5979</v>
      </c>
      <c r="Q2756" t="s">
        <v>5980</v>
      </c>
      <c r="R2756">
        <v>3000</v>
      </c>
      <c r="S2756">
        <v>3900</v>
      </c>
      <c r="T2756">
        <v>0.23080000000000001</v>
      </c>
      <c r="U2756" t="s">
        <v>5920</v>
      </c>
      <c r="V2756">
        <v>36</v>
      </c>
      <c r="W2756" s="1">
        <v>44816</v>
      </c>
      <c r="X2756" t="s">
        <v>5894</v>
      </c>
      <c r="Y2756">
        <v>237</v>
      </c>
      <c r="Z2756">
        <v>110</v>
      </c>
      <c r="AA2756">
        <v>240</v>
      </c>
      <c r="AB2756">
        <v>48</v>
      </c>
      <c r="AC2756">
        <v>10</v>
      </c>
      <c r="AD2756">
        <v>144000</v>
      </c>
      <c r="AE2756" t="s">
        <v>6025</v>
      </c>
      <c r="AF2756" s="1">
        <v>46203</v>
      </c>
      <c r="AG2756" t="s">
        <v>6061</v>
      </c>
      <c r="AH2756" t="s">
        <v>6027</v>
      </c>
      <c r="AI2756" t="s">
        <v>6028</v>
      </c>
      <c r="AJ2756" t="s">
        <v>6925</v>
      </c>
      <c r="AK2756">
        <v>3900</v>
      </c>
      <c r="AL2756">
        <v>347.88</v>
      </c>
      <c r="AM2756">
        <v>3552.12</v>
      </c>
      <c r="AN2756">
        <v>3000</v>
      </c>
      <c r="AO2756">
        <v>552.12</v>
      </c>
      <c r="AP2756">
        <v>0.15540000000000001</v>
      </c>
    </row>
    <row r="2757" spans="1:42" x14ac:dyDescent="0.35">
      <c r="A2757" t="s">
        <v>3698</v>
      </c>
      <c r="B2757" s="1">
        <v>45726</v>
      </c>
      <c r="C2757" t="s">
        <v>2037</v>
      </c>
      <c r="D2757" t="s">
        <v>195</v>
      </c>
      <c r="E2757">
        <v>1</v>
      </c>
      <c r="F2757" t="s">
        <v>66</v>
      </c>
      <c r="G2757" t="s">
        <v>96</v>
      </c>
      <c r="H2757" t="s">
        <v>17</v>
      </c>
      <c r="I2757" t="s">
        <v>33</v>
      </c>
      <c r="J2757" t="s">
        <v>39</v>
      </c>
      <c r="K2757">
        <v>2025</v>
      </c>
      <c r="L2757" t="s">
        <v>20</v>
      </c>
      <c r="M2757" t="s">
        <v>5912</v>
      </c>
      <c r="N2757" t="s">
        <v>5913</v>
      </c>
      <c r="O2757" t="s">
        <v>5914</v>
      </c>
      <c r="P2757" t="s">
        <v>5891</v>
      </c>
      <c r="Q2757" t="s">
        <v>5915</v>
      </c>
      <c r="R2757">
        <v>125000</v>
      </c>
      <c r="S2757">
        <v>148000</v>
      </c>
      <c r="T2757">
        <v>0.15540000000000001</v>
      </c>
      <c r="U2757" t="s">
        <v>5893</v>
      </c>
      <c r="V2757">
        <v>12</v>
      </c>
      <c r="W2757" s="1">
        <v>44787</v>
      </c>
      <c r="X2757" t="s">
        <v>5894</v>
      </c>
      <c r="Y2757">
        <v>168</v>
      </c>
      <c r="Z2757">
        <v>62</v>
      </c>
      <c r="AA2757">
        <v>271</v>
      </c>
      <c r="AB2757">
        <v>0</v>
      </c>
      <c r="AC2757">
        <v>10</v>
      </c>
      <c r="AD2757">
        <v>0</v>
      </c>
      <c r="AE2757" t="s">
        <v>6029</v>
      </c>
      <c r="AF2757" s="1">
        <v>46203</v>
      </c>
      <c r="AG2757" t="s">
        <v>6708</v>
      </c>
      <c r="AH2757" t="s">
        <v>6027</v>
      </c>
      <c r="AI2757" t="s">
        <v>6028</v>
      </c>
      <c r="AJ2757" t="s">
        <v>6924</v>
      </c>
      <c r="AK2757">
        <v>148000</v>
      </c>
      <c r="AL2757">
        <v>16812.8</v>
      </c>
      <c r="AM2757">
        <v>131187.20000000001</v>
      </c>
      <c r="AN2757">
        <v>125000</v>
      </c>
      <c r="AO2757">
        <v>6187.2</v>
      </c>
      <c r="AP2757">
        <v>4.7199999999999999E-2</v>
      </c>
    </row>
    <row r="2758" spans="1:42" hidden="1" x14ac:dyDescent="0.35">
      <c r="A2758" t="s">
        <v>3699</v>
      </c>
      <c r="B2758" s="1">
        <v>45732</v>
      </c>
      <c r="C2758" t="s">
        <v>2760</v>
      </c>
      <c r="D2758" t="s">
        <v>118</v>
      </c>
      <c r="E2758">
        <v>3</v>
      </c>
      <c r="F2758" t="s">
        <v>24</v>
      </c>
      <c r="G2758" t="s">
        <v>16</v>
      </c>
      <c r="H2758" t="s">
        <v>25</v>
      </c>
      <c r="I2758" t="s">
        <v>26</v>
      </c>
      <c r="J2758" t="s">
        <v>39</v>
      </c>
      <c r="K2758">
        <v>2025</v>
      </c>
      <c r="L2758" t="s">
        <v>20</v>
      </c>
      <c r="M2758" t="s">
        <v>5902</v>
      </c>
      <c r="N2758" t="s">
        <v>5889</v>
      </c>
      <c r="O2758" t="s">
        <v>5898</v>
      </c>
      <c r="P2758" t="s">
        <v>5899</v>
      </c>
      <c r="Q2758" t="s">
        <v>5903</v>
      </c>
      <c r="R2758">
        <v>74000</v>
      </c>
      <c r="S2758">
        <v>88000</v>
      </c>
      <c r="T2758">
        <v>0.15909999999999999</v>
      </c>
      <c r="U2758" t="s">
        <v>5901</v>
      </c>
      <c r="V2758">
        <v>12</v>
      </c>
      <c r="W2758" s="1">
        <v>45459</v>
      </c>
      <c r="X2758" t="s">
        <v>5894</v>
      </c>
      <c r="Y2758">
        <v>214</v>
      </c>
      <c r="Z2758">
        <v>97</v>
      </c>
      <c r="AA2758">
        <v>218</v>
      </c>
      <c r="AB2758">
        <v>43</v>
      </c>
      <c r="AC2758">
        <v>10</v>
      </c>
      <c r="AD2758">
        <v>3182000</v>
      </c>
      <c r="AE2758" t="s">
        <v>6025</v>
      </c>
      <c r="AF2758" s="1">
        <v>46203</v>
      </c>
      <c r="AG2758" t="s">
        <v>6843</v>
      </c>
      <c r="AH2758" t="s">
        <v>6035</v>
      </c>
      <c r="AI2758" t="s">
        <v>6028</v>
      </c>
      <c r="AJ2758" t="s">
        <v>6924</v>
      </c>
      <c r="AK2758">
        <v>264000</v>
      </c>
      <c r="AL2758">
        <v>10190.4</v>
      </c>
      <c r="AM2758">
        <v>253809.6</v>
      </c>
      <c r="AN2758">
        <v>222000</v>
      </c>
      <c r="AO2758">
        <v>31809.599999999999</v>
      </c>
      <c r="AP2758">
        <v>0.12529999999999999</v>
      </c>
    </row>
    <row r="2759" spans="1:42" hidden="1" x14ac:dyDescent="0.35">
      <c r="A2759" t="s">
        <v>3700</v>
      </c>
      <c r="B2759" s="1">
        <v>45888</v>
      </c>
      <c r="C2759" t="s">
        <v>309</v>
      </c>
      <c r="D2759" t="s">
        <v>87</v>
      </c>
      <c r="E2759">
        <v>2</v>
      </c>
      <c r="F2759" t="s">
        <v>30</v>
      </c>
      <c r="G2759" t="s">
        <v>67</v>
      </c>
      <c r="H2759" t="s">
        <v>32</v>
      </c>
      <c r="I2759" t="s">
        <v>43</v>
      </c>
      <c r="J2759" t="s">
        <v>59</v>
      </c>
      <c r="K2759">
        <v>2025</v>
      </c>
      <c r="L2759" t="s">
        <v>60</v>
      </c>
      <c r="M2759" t="s">
        <v>5924</v>
      </c>
      <c r="N2759" t="s">
        <v>5913</v>
      </c>
      <c r="O2759" t="s">
        <v>5917</v>
      </c>
      <c r="P2759" t="s">
        <v>5925</v>
      </c>
      <c r="Q2759" t="s">
        <v>5926</v>
      </c>
      <c r="R2759">
        <v>46000</v>
      </c>
      <c r="S2759">
        <v>56000</v>
      </c>
      <c r="T2759">
        <v>0.17860000000000001</v>
      </c>
      <c r="U2759" t="s">
        <v>5920</v>
      </c>
      <c r="V2759">
        <v>12</v>
      </c>
      <c r="W2759" s="1">
        <v>44847</v>
      </c>
      <c r="X2759" t="s">
        <v>5894</v>
      </c>
      <c r="Y2759">
        <v>224</v>
      </c>
      <c r="Z2759">
        <v>96</v>
      </c>
      <c r="AA2759">
        <v>304</v>
      </c>
      <c r="AB2759">
        <v>54</v>
      </c>
      <c r="AC2759">
        <v>10</v>
      </c>
      <c r="AD2759">
        <v>2484000</v>
      </c>
      <c r="AE2759" t="s">
        <v>6025</v>
      </c>
      <c r="AF2759" s="1">
        <v>46203</v>
      </c>
      <c r="AG2759" t="s">
        <v>6197</v>
      </c>
      <c r="AH2759" t="s">
        <v>6027</v>
      </c>
      <c r="AI2759" t="s">
        <v>6028</v>
      </c>
      <c r="AJ2759" t="s">
        <v>6925</v>
      </c>
      <c r="AK2759">
        <v>112000</v>
      </c>
      <c r="AL2759">
        <v>7313.6</v>
      </c>
      <c r="AM2759">
        <v>104686.39999999999</v>
      </c>
      <c r="AN2759">
        <v>92000</v>
      </c>
      <c r="AO2759">
        <v>12686.4</v>
      </c>
      <c r="AP2759">
        <v>0.1212</v>
      </c>
    </row>
    <row r="2760" spans="1:42" hidden="1" x14ac:dyDescent="0.35">
      <c r="A2760" t="s">
        <v>3701</v>
      </c>
      <c r="B2760" s="1">
        <v>45791</v>
      </c>
      <c r="C2760" t="s">
        <v>122</v>
      </c>
      <c r="D2760" t="s">
        <v>100</v>
      </c>
      <c r="E2760">
        <v>5</v>
      </c>
      <c r="F2760" t="s">
        <v>24</v>
      </c>
      <c r="G2760" t="s">
        <v>96</v>
      </c>
      <c r="H2760" t="s">
        <v>25</v>
      </c>
      <c r="I2760" t="s">
        <v>43</v>
      </c>
      <c r="J2760" t="s">
        <v>75</v>
      </c>
      <c r="K2760">
        <v>2025</v>
      </c>
      <c r="L2760" t="s">
        <v>35</v>
      </c>
      <c r="M2760" t="s">
        <v>5941</v>
      </c>
      <c r="N2760" t="s">
        <v>5931</v>
      </c>
      <c r="O2760" t="s">
        <v>5942</v>
      </c>
      <c r="P2760" t="s">
        <v>5938</v>
      </c>
      <c r="Q2760" t="s">
        <v>5943</v>
      </c>
      <c r="R2760">
        <v>9800</v>
      </c>
      <c r="S2760">
        <v>12500</v>
      </c>
      <c r="T2760">
        <v>0.216</v>
      </c>
      <c r="U2760" t="s">
        <v>5940</v>
      </c>
      <c r="V2760">
        <v>6</v>
      </c>
      <c r="W2760" s="1">
        <v>45383</v>
      </c>
      <c r="X2760" t="s">
        <v>5894</v>
      </c>
      <c r="Y2760">
        <v>102</v>
      </c>
      <c r="Z2760">
        <v>94</v>
      </c>
      <c r="AA2760">
        <v>142</v>
      </c>
      <c r="AB2760">
        <v>76</v>
      </c>
      <c r="AC2760">
        <v>10</v>
      </c>
      <c r="AD2760">
        <v>744800</v>
      </c>
      <c r="AE2760" t="s">
        <v>6025</v>
      </c>
      <c r="AF2760" s="1">
        <v>46203</v>
      </c>
      <c r="AG2760" t="s">
        <v>6062</v>
      </c>
      <c r="AH2760" t="s">
        <v>6027</v>
      </c>
      <c r="AI2760" t="s">
        <v>6028</v>
      </c>
      <c r="AJ2760" t="s">
        <v>6924</v>
      </c>
      <c r="AK2760">
        <v>62500</v>
      </c>
      <c r="AL2760">
        <v>9300</v>
      </c>
      <c r="AM2760">
        <v>53200</v>
      </c>
      <c r="AN2760">
        <v>49000</v>
      </c>
      <c r="AO2760">
        <v>4200</v>
      </c>
      <c r="AP2760">
        <v>7.8899999999999998E-2</v>
      </c>
    </row>
    <row r="2761" spans="1:42" hidden="1" x14ac:dyDescent="0.35">
      <c r="A2761" t="s">
        <v>3702</v>
      </c>
      <c r="B2761" s="1">
        <v>45714</v>
      </c>
      <c r="C2761" t="s">
        <v>1372</v>
      </c>
      <c r="D2761" t="s">
        <v>14</v>
      </c>
      <c r="E2761">
        <v>1</v>
      </c>
      <c r="F2761" t="s">
        <v>58</v>
      </c>
      <c r="G2761" t="s">
        <v>71</v>
      </c>
      <c r="H2761" t="s">
        <v>25</v>
      </c>
      <c r="I2761" t="s">
        <v>18</v>
      </c>
      <c r="J2761" t="s">
        <v>19</v>
      </c>
      <c r="K2761">
        <v>2025</v>
      </c>
      <c r="L2761" t="s">
        <v>20</v>
      </c>
      <c r="M2761" t="s">
        <v>5934</v>
      </c>
      <c r="N2761" t="s">
        <v>5931</v>
      </c>
      <c r="O2761" t="s">
        <v>5932</v>
      </c>
      <c r="P2761" t="s">
        <v>5891</v>
      </c>
      <c r="Q2761" t="s">
        <v>5935</v>
      </c>
      <c r="R2761">
        <v>10800</v>
      </c>
      <c r="S2761">
        <v>13500</v>
      </c>
      <c r="T2761">
        <v>0.2</v>
      </c>
      <c r="U2761" t="s">
        <v>5893</v>
      </c>
      <c r="V2761">
        <v>12</v>
      </c>
      <c r="W2761" s="1">
        <v>44567</v>
      </c>
      <c r="X2761" t="s">
        <v>5894</v>
      </c>
      <c r="Y2761">
        <v>169</v>
      </c>
      <c r="Z2761">
        <v>68</v>
      </c>
      <c r="AA2761">
        <v>202</v>
      </c>
      <c r="AB2761">
        <v>85</v>
      </c>
      <c r="AC2761">
        <v>10</v>
      </c>
      <c r="AD2761">
        <v>918000</v>
      </c>
      <c r="AE2761" t="s">
        <v>6025</v>
      </c>
      <c r="AF2761" s="1">
        <v>46203</v>
      </c>
      <c r="AG2761" t="s">
        <v>6543</v>
      </c>
      <c r="AH2761" t="s">
        <v>6027</v>
      </c>
      <c r="AI2761" t="s">
        <v>6028</v>
      </c>
      <c r="AJ2761" t="s">
        <v>6924</v>
      </c>
      <c r="AK2761">
        <v>13500</v>
      </c>
      <c r="AL2761">
        <v>1480.95</v>
      </c>
      <c r="AM2761">
        <v>12019.05</v>
      </c>
      <c r="AN2761">
        <v>10800</v>
      </c>
      <c r="AO2761">
        <v>1219.05</v>
      </c>
      <c r="AP2761">
        <v>0.1014</v>
      </c>
    </row>
    <row r="2762" spans="1:42" hidden="1" x14ac:dyDescent="0.35">
      <c r="A2762" t="s">
        <v>3703</v>
      </c>
      <c r="B2762" s="1">
        <v>45736</v>
      </c>
      <c r="C2762" t="s">
        <v>3176</v>
      </c>
      <c r="D2762" t="s">
        <v>173</v>
      </c>
      <c r="E2762">
        <v>1</v>
      </c>
      <c r="F2762" t="s">
        <v>30</v>
      </c>
      <c r="G2762" t="s">
        <v>16</v>
      </c>
      <c r="H2762" t="s">
        <v>32</v>
      </c>
      <c r="I2762" t="s">
        <v>43</v>
      </c>
      <c r="J2762" t="s">
        <v>39</v>
      </c>
      <c r="K2762">
        <v>2025</v>
      </c>
      <c r="L2762" t="s">
        <v>20</v>
      </c>
      <c r="M2762" t="s">
        <v>5904</v>
      </c>
      <c r="N2762" t="s">
        <v>5889</v>
      </c>
      <c r="O2762" t="s">
        <v>5898</v>
      </c>
      <c r="P2762" t="s">
        <v>5899</v>
      </c>
      <c r="Q2762" t="s">
        <v>5905</v>
      </c>
      <c r="R2762">
        <v>12500</v>
      </c>
      <c r="S2762">
        <v>15500</v>
      </c>
      <c r="T2762">
        <v>0.19350000000000001</v>
      </c>
      <c r="U2762" t="s">
        <v>5901</v>
      </c>
      <c r="V2762">
        <v>12</v>
      </c>
      <c r="W2762" s="1">
        <v>45140</v>
      </c>
      <c r="X2762" t="s">
        <v>5894</v>
      </c>
      <c r="Y2762">
        <v>313</v>
      </c>
      <c r="Z2762">
        <v>58</v>
      </c>
      <c r="AA2762">
        <v>294</v>
      </c>
      <c r="AB2762">
        <v>65</v>
      </c>
      <c r="AC2762">
        <v>10</v>
      </c>
      <c r="AD2762">
        <v>812500</v>
      </c>
      <c r="AE2762" t="s">
        <v>6025</v>
      </c>
      <c r="AF2762" s="1">
        <v>46203</v>
      </c>
      <c r="AG2762" t="s">
        <v>6862</v>
      </c>
      <c r="AH2762" t="s">
        <v>6035</v>
      </c>
      <c r="AI2762" t="s">
        <v>6028</v>
      </c>
      <c r="AJ2762" t="s">
        <v>6924</v>
      </c>
      <c r="AK2762">
        <v>15500</v>
      </c>
      <c r="AL2762">
        <v>1678.65</v>
      </c>
      <c r="AM2762">
        <v>13821.35</v>
      </c>
      <c r="AN2762">
        <v>12500</v>
      </c>
      <c r="AO2762">
        <v>1321.35</v>
      </c>
      <c r="AP2762">
        <v>9.5600000000000004E-2</v>
      </c>
    </row>
    <row r="2763" spans="1:42" hidden="1" x14ac:dyDescent="0.35">
      <c r="A2763" t="s">
        <v>3704</v>
      </c>
      <c r="B2763" s="1">
        <v>45895</v>
      </c>
      <c r="C2763" t="s">
        <v>2131</v>
      </c>
      <c r="D2763" t="s">
        <v>115</v>
      </c>
      <c r="E2763">
        <v>1</v>
      </c>
      <c r="F2763" t="s">
        <v>15</v>
      </c>
      <c r="G2763" t="s">
        <v>16</v>
      </c>
      <c r="H2763" t="s">
        <v>32</v>
      </c>
      <c r="I2763" t="s">
        <v>33</v>
      </c>
      <c r="J2763" t="s">
        <v>59</v>
      </c>
      <c r="K2763">
        <v>2025</v>
      </c>
      <c r="L2763" t="s">
        <v>60</v>
      </c>
      <c r="M2763" t="s">
        <v>5988</v>
      </c>
      <c r="N2763" t="s">
        <v>5989</v>
      </c>
      <c r="O2763" t="s">
        <v>5990</v>
      </c>
      <c r="P2763" t="s">
        <v>5907</v>
      </c>
      <c r="Q2763" t="s">
        <v>5991</v>
      </c>
      <c r="R2763">
        <v>1600</v>
      </c>
      <c r="S2763">
        <v>2200</v>
      </c>
      <c r="T2763">
        <v>0.2727</v>
      </c>
      <c r="U2763" t="s">
        <v>5909</v>
      </c>
      <c r="V2763">
        <v>6</v>
      </c>
      <c r="W2763" s="1">
        <v>45040</v>
      </c>
      <c r="X2763" t="s">
        <v>5894</v>
      </c>
      <c r="Y2763">
        <v>84</v>
      </c>
      <c r="Z2763">
        <v>117</v>
      </c>
      <c r="AA2763">
        <v>174</v>
      </c>
      <c r="AB2763">
        <v>47</v>
      </c>
      <c r="AC2763">
        <v>10</v>
      </c>
      <c r="AD2763">
        <v>75200</v>
      </c>
      <c r="AE2763" t="s">
        <v>6025</v>
      </c>
      <c r="AF2763" s="1">
        <v>46203</v>
      </c>
      <c r="AG2763" t="s">
        <v>6735</v>
      </c>
      <c r="AH2763" t="s">
        <v>6027</v>
      </c>
      <c r="AI2763" t="s">
        <v>6028</v>
      </c>
      <c r="AJ2763" t="s">
        <v>6925</v>
      </c>
      <c r="AK2763">
        <v>2200</v>
      </c>
      <c r="AL2763">
        <v>187.88</v>
      </c>
      <c r="AM2763">
        <v>2012.12</v>
      </c>
      <c r="AN2763">
        <v>1600</v>
      </c>
      <c r="AO2763">
        <v>412.12</v>
      </c>
      <c r="AP2763">
        <v>0.20480000000000001</v>
      </c>
    </row>
    <row r="2764" spans="1:42" hidden="1" x14ac:dyDescent="0.35">
      <c r="A2764" t="s">
        <v>3705</v>
      </c>
      <c r="B2764" s="1">
        <v>45831</v>
      </c>
      <c r="C2764" t="s">
        <v>91</v>
      </c>
      <c r="D2764" t="s">
        <v>183</v>
      </c>
      <c r="E2764">
        <v>2</v>
      </c>
      <c r="F2764" t="s">
        <v>58</v>
      </c>
      <c r="G2764" t="s">
        <v>79</v>
      </c>
      <c r="H2764" t="s">
        <v>32</v>
      </c>
      <c r="I2764" t="s">
        <v>43</v>
      </c>
      <c r="J2764" t="s">
        <v>34</v>
      </c>
      <c r="K2764">
        <v>2025</v>
      </c>
      <c r="L2764" t="s">
        <v>35</v>
      </c>
      <c r="M2764" t="s">
        <v>6010</v>
      </c>
      <c r="N2764" t="s">
        <v>5949</v>
      </c>
      <c r="O2764" t="s">
        <v>6011</v>
      </c>
      <c r="P2764" t="s">
        <v>6012</v>
      </c>
      <c r="Q2764" t="s">
        <v>6013</v>
      </c>
      <c r="R2764">
        <v>2700</v>
      </c>
      <c r="S2764">
        <v>3500</v>
      </c>
      <c r="T2764">
        <v>0.2286</v>
      </c>
      <c r="U2764" t="s">
        <v>5920</v>
      </c>
      <c r="V2764">
        <v>12</v>
      </c>
      <c r="W2764" s="1">
        <v>45369</v>
      </c>
      <c r="X2764" t="s">
        <v>5894</v>
      </c>
      <c r="Y2764">
        <v>71</v>
      </c>
      <c r="Z2764">
        <v>95</v>
      </c>
      <c r="AA2764">
        <v>147</v>
      </c>
      <c r="AB2764">
        <v>51</v>
      </c>
      <c r="AC2764">
        <v>10</v>
      </c>
      <c r="AD2764">
        <v>137700</v>
      </c>
      <c r="AE2764" t="s">
        <v>6025</v>
      </c>
      <c r="AF2764" s="1">
        <v>46203</v>
      </c>
      <c r="AG2764" t="s">
        <v>6074</v>
      </c>
      <c r="AH2764" t="s">
        <v>6027</v>
      </c>
      <c r="AI2764" t="s">
        <v>6028</v>
      </c>
      <c r="AJ2764" t="s">
        <v>6924</v>
      </c>
      <c r="AK2764">
        <v>7000</v>
      </c>
      <c r="AL2764">
        <v>887.6</v>
      </c>
      <c r="AM2764">
        <v>6112.4</v>
      </c>
      <c r="AN2764">
        <v>5400</v>
      </c>
      <c r="AO2764">
        <v>712.4</v>
      </c>
      <c r="AP2764">
        <v>0.11650000000000001</v>
      </c>
    </row>
    <row r="2765" spans="1:42" hidden="1" x14ac:dyDescent="0.35">
      <c r="A2765" t="s">
        <v>3706</v>
      </c>
      <c r="B2765" s="1">
        <v>45836</v>
      </c>
      <c r="C2765" t="s">
        <v>2290</v>
      </c>
      <c r="D2765" t="s">
        <v>74</v>
      </c>
      <c r="E2765">
        <v>1</v>
      </c>
      <c r="F2765" t="s">
        <v>24</v>
      </c>
      <c r="G2765" t="s">
        <v>71</v>
      </c>
      <c r="H2765" t="s">
        <v>32</v>
      </c>
      <c r="I2765" t="s">
        <v>26</v>
      </c>
      <c r="J2765" t="s">
        <v>34</v>
      </c>
      <c r="K2765">
        <v>2025</v>
      </c>
      <c r="L2765" t="s">
        <v>35</v>
      </c>
      <c r="M2765" t="s">
        <v>5963</v>
      </c>
      <c r="N2765" t="s">
        <v>5949</v>
      </c>
      <c r="O2765" t="s">
        <v>5964</v>
      </c>
      <c r="P2765" t="s">
        <v>5951</v>
      </c>
      <c r="Q2765" t="s">
        <v>5965</v>
      </c>
      <c r="R2765">
        <v>5700</v>
      </c>
      <c r="S2765">
        <v>7500</v>
      </c>
      <c r="T2765">
        <v>0.24</v>
      </c>
      <c r="U2765" t="s">
        <v>5940</v>
      </c>
      <c r="V2765">
        <v>12</v>
      </c>
      <c r="W2765" s="1">
        <v>44865</v>
      </c>
      <c r="X2765" t="s">
        <v>5894</v>
      </c>
      <c r="Y2765">
        <v>145</v>
      </c>
      <c r="Z2765">
        <v>60</v>
      </c>
      <c r="AA2765">
        <v>189</v>
      </c>
      <c r="AB2765">
        <v>10</v>
      </c>
      <c r="AC2765">
        <v>10</v>
      </c>
      <c r="AD2765">
        <v>57000</v>
      </c>
      <c r="AE2765" t="s">
        <v>6025</v>
      </c>
      <c r="AF2765" s="1">
        <v>46203</v>
      </c>
      <c r="AG2765" t="s">
        <v>6716</v>
      </c>
      <c r="AH2765" t="s">
        <v>6027</v>
      </c>
      <c r="AI2765" t="s">
        <v>6028</v>
      </c>
      <c r="AJ2765" t="s">
        <v>6924</v>
      </c>
      <c r="AK2765">
        <v>7500</v>
      </c>
      <c r="AL2765">
        <v>307.5</v>
      </c>
      <c r="AM2765">
        <v>7192.5</v>
      </c>
      <c r="AN2765">
        <v>5700</v>
      </c>
      <c r="AO2765">
        <v>1492.5</v>
      </c>
      <c r="AP2765">
        <v>0.20749999999999999</v>
      </c>
    </row>
    <row r="2766" spans="1:42" x14ac:dyDescent="0.35">
      <c r="A2766" t="s">
        <v>3707</v>
      </c>
      <c r="B2766" s="1">
        <v>45930</v>
      </c>
      <c r="C2766" t="s">
        <v>837</v>
      </c>
      <c r="D2766" t="s">
        <v>54</v>
      </c>
      <c r="E2766">
        <v>1</v>
      </c>
      <c r="F2766" t="s">
        <v>48</v>
      </c>
      <c r="G2766" t="s">
        <v>96</v>
      </c>
      <c r="H2766" t="s">
        <v>17</v>
      </c>
      <c r="I2766" t="s">
        <v>18</v>
      </c>
      <c r="J2766" t="s">
        <v>109</v>
      </c>
      <c r="K2766">
        <v>2025</v>
      </c>
      <c r="L2766" t="s">
        <v>60</v>
      </c>
      <c r="M2766" t="s">
        <v>5888</v>
      </c>
      <c r="N2766" t="s">
        <v>5889</v>
      </c>
      <c r="O2766" t="s">
        <v>5890</v>
      </c>
      <c r="P2766" t="s">
        <v>5891</v>
      </c>
      <c r="Q2766" t="s">
        <v>5892</v>
      </c>
      <c r="R2766">
        <v>52000</v>
      </c>
      <c r="S2766">
        <v>65000</v>
      </c>
      <c r="T2766">
        <v>0.2</v>
      </c>
      <c r="U2766" t="s">
        <v>5893</v>
      </c>
      <c r="V2766">
        <v>12</v>
      </c>
      <c r="W2766" s="1">
        <v>45506</v>
      </c>
      <c r="X2766" t="s">
        <v>5894</v>
      </c>
      <c r="Y2766">
        <v>302</v>
      </c>
      <c r="Z2766">
        <v>109</v>
      </c>
      <c r="AA2766">
        <v>415</v>
      </c>
      <c r="AB2766">
        <v>0</v>
      </c>
      <c r="AC2766">
        <v>10</v>
      </c>
      <c r="AD2766">
        <v>0</v>
      </c>
      <c r="AE2766" t="s">
        <v>6029</v>
      </c>
      <c r="AF2766" s="1">
        <v>46203</v>
      </c>
      <c r="AG2766" t="s">
        <v>6388</v>
      </c>
      <c r="AH2766" t="s">
        <v>6035</v>
      </c>
      <c r="AI2766" t="s">
        <v>6028</v>
      </c>
      <c r="AJ2766" t="s">
        <v>6925</v>
      </c>
      <c r="AK2766">
        <v>65000</v>
      </c>
      <c r="AL2766">
        <v>2301</v>
      </c>
      <c r="AM2766">
        <v>62699</v>
      </c>
      <c r="AN2766">
        <v>52000</v>
      </c>
      <c r="AO2766">
        <v>10699</v>
      </c>
      <c r="AP2766">
        <v>0.1706</v>
      </c>
    </row>
    <row r="2767" spans="1:42" hidden="1" x14ac:dyDescent="0.35">
      <c r="A2767" t="s">
        <v>3708</v>
      </c>
      <c r="B2767" s="1">
        <v>45831</v>
      </c>
      <c r="C2767" t="s">
        <v>934</v>
      </c>
      <c r="D2767" t="s">
        <v>65</v>
      </c>
      <c r="E2767">
        <v>2</v>
      </c>
      <c r="F2767" t="s">
        <v>128</v>
      </c>
      <c r="G2767" t="s">
        <v>31</v>
      </c>
      <c r="H2767" t="s">
        <v>17</v>
      </c>
      <c r="I2767" t="s">
        <v>18</v>
      </c>
      <c r="J2767" t="s">
        <v>34</v>
      </c>
      <c r="K2767">
        <v>2025</v>
      </c>
      <c r="L2767" t="s">
        <v>35</v>
      </c>
      <c r="M2767" t="s">
        <v>5906</v>
      </c>
      <c r="N2767" t="s">
        <v>5889</v>
      </c>
      <c r="O2767" t="s">
        <v>5898</v>
      </c>
      <c r="P2767" t="s">
        <v>5907</v>
      </c>
      <c r="Q2767" t="s">
        <v>5908</v>
      </c>
      <c r="R2767">
        <v>17500</v>
      </c>
      <c r="S2767">
        <v>22000</v>
      </c>
      <c r="T2767">
        <v>0.20449999999999999</v>
      </c>
      <c r="U2767" t="s">
        <v>5909</v>
      </c>
      <c r="V2767">
        <v>12</v>
      </c>
      <c r="W2767" s="1">
        <v>45337</v>
      </c>
      <c r="X2767" t="s">
        <v>5894</v>
      </c>
      <c r="Y2767">
        <v>373</v>
      </c>
      <c r="Z2767">
        <v>88</v>
      </c>
      <c r="AA2767">
        <v>389</v>
      </c>
      <c r="AB2767">
        <v>78</v>
      </c>
      <c r="AC2767">
        <v>10</v>
      </c>
      <c r="AD2767">
        <v>1365000</v>
      </c>
      <c r="AE2767" t="s">
        <v>6025</v>
      </c>
      <c r="AF2767" s="1">
        <v>46203</v>
      </c>
      <c r="AG2767" t="s">
        <v>6106</v>
      </c>
      <c r="AH2767" t="s">
        <v>6027</v>
      </c>
      <c r="AI2767" t="s">
        <v>6028</v>
      </c>
      <c r="AJ2767" t="s">
        <v>6924</v>
      </c>
      <c r="AK2767">
        <v>44000</v>
      </c>
      <c r="AL2767">
        <v>1430</v>
      </c>
      <c r="AM2767">
        <v>42570</v>
      </c>
      <c r="AN2767">
        <v>35000</v>
      </c>
      <c r="AO2767">
        <v>7570</v>
      </c>
      <c r="AP2767">
        <v>0.17780000000000001</v>
      </c>
    </row>
    <row r="2768" spans="1:42" hidden="1" x14ac:dyDescent="0.35">
      <c r="A2768" t="s">
        <v>3709</v>
      </c>
      <c r="B2768" s="1">
        <v>45722</v>
      </c>
      <c r="C2768" t="s">
        <v>939</v>
      </c>
      <c r="D2768" t="s">
        <v>47</v>
      </c>
      <c r="E2768">
        <v>1</v>
      </c>
      <c r="F2768" t="s">
        <v>128</v>
      </c>
      <c r="G2768" t="s">
        <v>31</v>
      </c>
      <c r="H2768" t="s">
        <v>32</v>
      </c>
      <c r="I2768" t="s">
        <v>26</v>
      </c>
      <c r="J2768" t="s">
        <v>39</v>
      </c>
      <c r="K2768">
        <v>2025</v>
      </c>
      <c r="L2768" t="s">
        <v>20</v>
      </c>
      <c r="M2768" t="s">
        <v>5995</v>
      </c>
      <c r="N2768" t="s">
        <v>5989</v>
      </c>
      <c r="O2768" t="s">
        <v>5996</v>
      </c>
      <c r="P2768" t="s">
        <v>5997</v>
      </c>
      <c r="Q2768" t="s">
        <v>5998</v>
      </c>
      <c r="R2768">
        <v>280</v>
      </c>
      <c r="S2768">
        <v>450</v>
      </c>
      <c r="T2768">
        <v>0.37780000000000002</v>
      </c>
      <c r="U2768" t="s">
        <v>5909</v>
      </c>
      <c r="V2768">
        <v>6</v>
      </c>
      <c r="W2768" s="1">
        <v>45144</v>
      </c>
      <c r="X2768" t="s">
        <v>5894</v>
      </c>
      <c r="Y2768">
        <v>217</v>
      </c>
      <c r="Z2768">
        <v>86</v>
      </c>
      <c r="AA2768">
        <v>212</v>
      </c>
      <c r="AB2768">
        <v>73</v>
      </c>
      <c r="AC2768">
        <v>10</v>
      </c>
      <c r="AD2768">
        <v>20440</v>
      </c>
      <c r="AE2768" t="s">
        <v>6025</v>
      </c>
      <c r="AF2768" s="1">
        <v>46203</v>
      </c>
      <c r="AG2768" t="s">
        <v>6263</v>
      </c>
      <c r="AH2768" t="s">
        <v>6035</v>
      </c>
      <c r="AI2768" t="s">
        <v>6028</v>
      </c>
      <c r="AJ2768" t="s">
        <v>6924</v>
      </c>
      <c r="AK2768">
        <v>450</v>
      </c>
      <c r="AL2768">
        <v>20.52</v>
      </c>
      <c r="AM2768">
        <v>429.48</v>
      </c>
      <c r="AN2768">
        <v>280</v>
      </c>
      <c r="AO2768">
        <v>149.47999999999999</v>
      </c>
      <c r="AP2768">
        <v>0.34799999999999998</v>
      </c>
    </row>
    <row r="2769" spans="1:42" hidden="1" x14ac:dyDescent="0.35">
      <c r="A2769" t="s">
        <v>3710</v>
      </c>
      <c r="B2769" s="1">
        <v>45684</v>
      </c>
      <c r="C2769" t="s">
        <v>2004</v>
      </c>
      <c r="D2769" t="s">
        <v>173</v>
      </c>
      <c r="E2769">
        <v>1</v>
      </c>
      <c r="F2769" t="s">
        <v>24</v>
      </c>
      <c r="G2769" t="s">
        <v>31</v>
      </c>
      <c r="H2769" t="s">
        <v>17</v>
      </c>
      <c r="I2769" t="s">
        <v>33</v>
      </c>
      <c r="J2769" t="s">
        <v>112</v>
      </c>
      <c r="K2769">
        <v>2025</v>
      </c>
      <c r="L2769" t="s">
        <v>20</v>
      </c>
      <c r="M2769" t="s">
        <v>5904</v>
      </c>
      <c r="N2769" t="s">
        <v>5889</v>
      </c>
      <c r="O2769" t="s">
        <v>5898</v>
      </c>
      <c r="P2769" t="s">
        <v>5899</v>
      </c>
      <c r="Q2769" t="s">
        <v>5905</v>
      </c>
      <c r="R2769">
        <v>12500</v>
      </c>
      <c r="S2769">
        <v>15500</v>
      </c>
      <c r="T2769">
        <v>0.19350000000000001</v>
      </c>
      <c r="U2769" t="s">
        <v>5901</v>
      </c>
      <c r="V2769">
        <v>12</v>
      </c>
      <c r="W2769" s="1">
        <v>45140</v>
      </c>
      <c r="X2769" t="s">
        <v>5894</v>
      </c>
      <c r="Y2769">
        <v>313</v>
      </c>
      <c r="Z2769">
        <v>58</v>
      </c>
      <c r="AA2769">
        <v>294</v>
      </c>
      <c r="AB2769">
        <v>65</v>
      </c>
      <c r="AC2769">
        <v>10</v>
      </c>
      <c r="AD2769">
        <v>812500</v>
      </c>
      <c r="AE2769" t="s">
        <v>6025</v>
      </c>
      <c r="AF2769" s="1">
        <v>46203</v>
      </c>
      <c r="AG2769" t="s">
        <v>6705</v>
      </c>
      <c r="AH2769" t="s">
        <v>6035</v>
      </c>
      <c r="AI2769" t="s">
        <v>6028</v>
      </c>
      <c r="AJ2769" t="s">
        <v>6924</v>
      </c>
      <c r="AK2769">
        <v>15500</v>
      </c>
      <c r="AL2769">
        <v>398.35</v>
      </c>
      <c r="AM2769">
        <v>15101.65</v>
      </c>
      <c r="AN2769">
        <v>12500</v>
      </c>
      <c r="AO2769">
        <v>2601.65</v>
      </c>
      <c r="AP2769">
        <v>0.17230000000000001</v>
      </c>
    </row>
    <row r="2770" spans="1:42" hidden="1" x14ac:dyDescent="0.35">
      <c r="A2770" t="s">
        <v>3711</v>
      </c>
      <c r="B2770" s="1">
        <v>45697</v>
      </c>
      <c r="C2770" t="s">
        <v>513</v>
      </c>
      <c r="D2770" t="s">
        <v>65</v>
      </c>
      <c r="E2770">
        <v>5</v>
      </c>
      <c r="F2770" t="s">
        <v>24</v>
      </c>
      <c r="G2770" t="s">
        <v>16</v>
      </c>
      <c r="H2770" t="s">
        <v>32</v>
      </c>
      <c r="I2770" t="s">
        <v>26</v>
      </c>
      <c r="J2770" t="s">
        <v>19</v>
      </c>
      <c r="K2770">
        <v>2025</v>
      </c>
      <c r="L2770" t="s">
        <v>20</v>
      </c>
      <c r="M2770" t="s">
        <v>5906</v>
      </c>
      <c r="N2770" t="s">
        <v>5889</v>
      </c>
      <c r="O2770" t="s">
        <v>5898</v>
      </c>
      <c r="P2770" t="s">
        <v>5907</v>
      </c>
      <c r="Q2770" t="s">
        <v>5908</v>
      </c>
      <c r="R2770">
        <v>17500</v>
      </c>
      <c r="S2770">
        <v>22000</v>
      </c>
      <c r="T2770">
        <v>0.20449999999999999</v>
      </c>
      <c r="U2770" t="s">
        <v>5909</v>
      </c>
      <c r="V2770">
        <v>12</v>
      </c>
      <c r="W2770" s="1">
        <v>45337</v>
      </c>
      <c r="X2770" t="s">
        <v>5894</v>
      </c>
      <c r="Y2770">
        <v>373</v>
      </c>
      <c r="Z2770">
        <v>88</v>
      </c>
      <c r="AA2770">
        <v>389</v>
      </c>
      <c r="AB2770">
        <v>78</v>
      </c>
      <c r="AC2770">
        <v>10</v>
      </c>
      <c r="AD2770">
        <v>1365000</v>
      </c>
      <c r="AE2770" t="s">
        <v>6025</v>
      </c>
      <c r="AF2770" s="1">
        <v>46203</v>
      </c>
      <c r="AG2770" t="s">
        <v>6311</v>
      </c>
      <c r="AH2770" t="s">
        <v>6035</v>
      </c>
      <c r="AI2770" t="s">
        <v>6028</v>
      </c>
      <c r="AJ2770" t="s">
        <v>6924</v>
      </c>
      <c r="AK2770">
        <v>110000</v>
      </c>
      <c r="AL2770">
        <v>15829</v>
      </c>
      <c r="AM2770">
        <v>94171</v>
      </c>
      <c r="AN2770">
        <v>87500</v>
      </c>
      <c r="AO2770">
        <v>6671</v>
      </c>
      <c r="AP2770">
        <v>7.0800000000000002E-2</v>
      </c>
    </row>
    <row r="2771" spans="1:42" hidden="1" x14ac:dyDescent="0.35">
      <c r="A2771" t="s">
        <v>3712</v>
      </c>
      <c r="B2771" s="1">
        <v>45810</v>
      </c>
      <c r="C2771" t="s">
        <v>190</v>
      </c>
      <c r="D2771" t="s">
        <v>74</v>
      </c>
      <c r="E2771">
        <v>4</v>
      </c>
      <c r="F2771" t="s">
        <v>66</v>
      </c>
      <c r="G2771" t="s">
        <v>16</v>
      </c>
      <c r="H2771" t="s">
        <v>32</v>
      </c>
      <c r="I2771" t="s">
        <v>33</v>
      </c>
      <c r="J2771" t="s">
        <v>34</v>
      </c>
      <c r="K2771">
        <v>2025</v>
      </c>
      <c r="L2771" t="s">
        <v>35</v>
      </c>
      <c r="M2771" t="s">
        <v>5963</v>
      </c>
      <c r="N2771" t="s">
        <v>5949</v>
      </c>
      <c r="O2771" t="s">
        <v>5964</v>
      </c>
      <c r="P2771" t="s">
        <v>5951</v>
      </c>
      <c r="Q2771" t="s">
        <v>5965</v>
      </c>
      <c r="R2771">
        <v>5700</v>
      </c>
      <c r="S2771">
        <v>7500</v>
      </c>
      <c r="T2771">
        <v>0.24</v>
      </c>
      <c r="U2771" t="s">
        <v>5940</v>
      </c>
      <c r="V2771">
        <v>12</v>
      </c>
      <c r="W2771" s="1">
        <v>44865</v>
      </c>
      <c r="X2771" t="s">
        <v>5894</v>
      </c>
      <c r="Y2771">
        <v>145</v>
      </c>
      <c r="Z2771">
        <v>60</v>
      </c>
      <c r="AA2771">
        <v>189</v>
      </c>
      <c r="AB2771">
        <v>10</v>
      </c>
      <c r="AC2771">
        <v>10</v>
      </c>
      <c r="AD2771">
        <v>57000</v>
      </c>
      <c r="AE2771" t="s">
        <v>6025</v>
      </c>
      <c r="AF2771" s="1">
        <v>46203</v>
      </c>
      <c r="AG2771" t="s">
        <v>6114</v>
      </c>
      <c r="AH2771" t="s">
        <v>6027</v>
      </c>
      <c r="AI2771" t="s">
        <v>6028</v>
      </c>
      <c r="AJ2771" t="s">
        <v>6924</v>
      </c>
      <c r="AK2771">
        <v>30000</v>
      </c>
      <c r="AL2771">
        <v>1944</v>
      </c>
      <c r="AM2771">
        <v>28056</v>
      </c>
      <c r="AN2771">
        <v>22800</v>
      </c>
      <c r="AO2771">
        <v>5256</v>
      </c>
      <c r="AP2771">
        <v>0.18729999999999999</v>
      </c>
    </row>
    <row r="2772" spans="1:42" hidden="1" x14ac:dyDescent="0.35">
      <c r="A2772" t="s">
        <v>3713</v>
      </c>
      <c r="B2772" s="1">
        <v>45658</v>
      </c>
      <c r="C2772" t="s">
        <v>77</v>
      </c>
      <c r="D2772" t="s">
        <v>140</v>
      </c>
      <c r="E2772">
        <v>2</v>
      </c>
      <c r="F2772" t="s">
        <v>30</v>
      </c>
      <c r="G2772" t="s">
        <v>16</v>
      </c>
      <c r="H2772" t="s">
        <v>17</v>
      </c>
      <c r="I2772" t="s">
        <v>33</v>
      </c>
      <c r="J2772" t="s">
        <v>112</v>
      </c>
      <c r="K2772">
        <v>2025</v>
      </c>
      <c r="L2772" t="s">
        <v>20</v>
      </c>
      <c r="M2772" t="s">
        <v>5944</v>
      </c>
      <c r="N2772" t="s">
        <v>5931</v>
      </c>
      <c r="O2772" t="s">
        <v>5945</v>
      </c>
      <c r="P2772" t="s">
        <v>5946</v>
      </c>
      <c r="Q2772" t="s">
        <v>5947</v>
      </c>
      <c r="R2772">
        <v>6500</v>
      </c>
      <c r="S2772">
        <v>8500</v>
      </c>
      <c r="T2772">
        <v>0.23530000000000001</v>
      </c>
      <c r="U2772" t="s">
        <v>5940</v>
      </c>
      <c r="V2772">
        <v>6</v>
      </c>
      <c r="W2772" s="1">
        <v>44693</v>
      </c>
      <c r="X2772" t="s">
        <v>5894</v>
      </c>
      <c r="Y2772">
        <v>116</v>
      </c>
      <c r="Z2772">
        <v>117</v>
      </c>
      <c r="AA2772">
        <v>124</v>
      </c>
      <c r="AB2772">
        <v>67</v>
      </c>
      <c r="AC2772">
        <v>10</v>
      </c>
      <c r="AD2772">
        <v>435500</v>
      </c>
      <c r="AE2772" t="s">
        <v>6025</v>
      </c>
      <c r="AF2772" s="1">
        <v>46203</v>
      </c>
      <c r="AG2772" t="s">
        <v>6076</v>
      </c>
      <c r="AH2772" t="s">
        <v>6035</v>
      </c>
      <c r="AI2772" t="s">
        <v>6028</v>
      </c>
      <c r="AJ2772" t="s">
        <v>6924</v>
      </c>
      <c r="AK2772">
        <v>17000</v>
      </c>
      <c r="AL2772">
        <v>1895.5</v>
      </c>
      <c r="AM2772">
        <v>15104.5</v>
      </c>
      <c r="AN2772">
        <v>13000</v>
      </c>
      <c r="AO2772">
        <v>2104.5</v>
      </c>
      <c r="AP2772">
        <v>0.13930000000000001</v>
      </c>
    </row>
    <row r="2773" spans="1:42" hidden="1" x14ac:dyDescent="0.35">
      <c r="A2773" t="s">
        <v>3714</v>
      </c>
      <c r="B2773" s="1">
        <v>45820</v>
      </c>
      <c r="C2773" t="s">
        <v>146</v>
      </c>
      <c r="D2773" t="s">
        <v>115</v>
      </c>
      <c r="E2773">
        <v>2</v>
      </c>
      <c r="F2773" t="s">
        <v>58</v>
      </c>
      <c r="G2773" t="s">
        <v>79</v>
      </c>
      <c r="H2773" t="s">
        <v>17</v>
      </c>
      <c r="I2773" t="s">
        <v>43</v>
      </c>
      <c r="J2773" t="s">
        <v>34</v>
      </c>
      <c r="K2773">
        <v>2025</v>
      </c>
      <c r="L2773" t="s">
        <v>35</v>
      </c>
      <c r="M2773" t="s">
        <v>5988</v>
      </c>
      <c r="N2773" t="s">
        <v>5989</v>
      </c>
      <c r="O2773" t="s">
        <v>5990</v>
      </c>
      <c r="P2773" t="s">
        <v>5907</v>
      </c>
      <c r="Q2773" t="s">
        <v>5991</v>
      </c>
      <c r="R2773">
        <v>1600</v>
      </c>
      <c r="S2773">
        <v>2200</v>
      </c>
      <c r="T2773">
        <v>0.2727</v>
      </c>
      <c r="U2773" t="s">
        <v>5909</v>
      </c>
      <c r="V2773">
        <v>6</v>
      </c>
      <c r="W2773" s="1">
        <v>45040</v>
      </c>
      <c r="X2773" t="s">
        <v>5894</v>
      </c>
      <c r="Y2773">
        <v>84</v>
      </c>
      <c r="Z2773">
        <v>117</v>
      </c>
      <c r="AA2773">
        <v>174</v>
      </c>
      <c r="AB2773">
        <v>47</v>
      </c>
      <c r="AC2773">
        <v>10</v>
      </c>
      <c r="AD2773">
        <v>75200</v>
      </c>
      <c r="AE2773" t="s">
        <v>6025</v>
      </c>
      <c r="AF2773" s="1">
        <v>46203</v>
      </c>
      <c r="AG2773" t="s">
        <v>6086</v>
      </c>
      <c r="AH2773" t="s">
        <v>6027</v>
      </c>
      <c r="AI2773" t="s">
        <v>6028</v>
      </c>
      <c r="AJ2773" t="s">
        <v>6924</v>
      </c>
      <c r="AK2773">
        <v>4400</v>
      </c>
      <c r="AL2773">
        <v>37.4</v>
      </c>
      <c r="AM2773">
        <v>4362.6000000000004</v>
      </c>
      <c r="AN2773">
        <v>3200</v>
      </c>
      <c r="AO2773">
        <v>1162.5999999999999</v>
      </c>
      <c r="AP2773">
        <v>0.26650000000000001</v>
      </c>
    </row>
    <row r="2774" spans="1:42" hidden="1" x14ac:dyDescent="0.35">
      <c r="A2774" t="s">
        <v>3715</v>
      </c>
      <c r="B2774" s="1">
        <v>45735</v>
      </c>
      <c r="C2774" t="s">
        <v>718</v>
      </c>
      <c r="D2774" t="s">
        <v>87</v>
      </c>
      <c r="E2774">
        <v>2</v>
      </c>
      <c r="F2774" t="s">
        <v>24</v>
      </c>
      <c r="G2774" t="s">
        <v>71</v>
      </c>
      <c r="H2774" t="s">
        <v>32</v>
      </c>
      <c r="I2774" t="s">
        <v>43</v>
      </c>
      <c r="J2774" t="s">
        <v>39</v>
      </c>
      <c r="K2774">
        <v>2025</v>
      </c>
      <c r="L2774" t="s">
        <v>20</v>
      </c>
      <c r="M2774" t="s">
        <v>5924</v>
      </c>
      <c r="N2774" t="s">
        <v>5913</v>
      </c>
      <c r="O2774" t="s">
        <v>5917</v>
      </c>
      <c r="P2774" t="s">
        <v>5925</v>
      </c>
      <c r="Q2774" t="s">
        <v>5926</v>
      </c>
      <c r="R2774">
        <v>46000</v>
      </c>
      <c r="S2774">
        <v>56000</v>
      </c>
      <c r="T2774">
        <v>0.17860000000000001</v>
      </c>
      <c r="U2774" t="s">
        <v>5920</v>
      </c>
      <c r="V2774">
        <v>12</v>
      </c>
      <c r="W2774" s="1">
        <v>44847</v>
      </c>
      <c r="X2774" t="s">
        <v>5894</v>
      </c>
      <c r="Y2774">
        <v>224</v>
      </c>
      <c r="Z2774">
        <v>96</v>
      </c>
      <c r="AA2774">
        <v>304</v>
      </c>
      <c r="AB2774">
        <v>54</v>
      </c>
      <c r="AC2774">
        <v>10</v>
      </c>
      <c r="AD2774">
        <v>2484000</v>
      </c>
      <c r="AE2774" t="s">
        <v>6025</v>
      </c>
      <c r="AF2774" s="1">
        <v>46203</v>
      </c>
      <c r="AG2774" t="s">
        <v>6400</v>
      </c>
      <c r="AH2774" t="s">
        <v>6027</v>
      </c>
      <c r="AI2774" t="s">
        <v>6028</v>
      </c>
      <c r="AJ2774" t="s">
        <v>6924</v>
      </c>
      <c r="AK2774">
        <v>112000</v>
      </c>
      <c r="AL2774">
        <v>15736</v>
      </c>
      <c r="AM2774">
        <v>96264</v>
      </c>
      <c r="AN2774">
        <v>92000</v>
      </c>
      <c r="AO2774">
        <v>4264</v>
      </c>
      <c r="AP2774">
        <v>4.4299999999999999E-2</v>
      </c>
    </row>
    <row r="2775" spans="1:42" hidden="1" x14ac:dyDescent="0.35">
      <c r="A2775" t="s">
        <v>3716</v>
      </c>
      <c r="B2775" s="1">
        <v>45873</v>
      </c>
      <c r="C2775" t="s">
        <v>1094</v>
      </c>
      <c r="D2775" t="s">
        <v>87</v>
      </c>
      <c r="E2775">
        <v>4</v>
      </c>
      <c r="F2775" t="s">
        <v>128</v>
      </c>
      <c r="G2775" t="s">
        <v>31</v>
      </c>
      <c r="H2775" t="s">
        <v>32</v>
      </c>
      <c r="I2775" t="s">
        <v>26</v>
      </c>
      <c r="J2775" t="s">
        <v>59</v>
      </c>
      <c r="K2775">
        <v>2025</v>
      </c>
      <c r="L2775" t="s">
        <v>60</v>
      </c>
      <c r="M2775" t="s">
        <v>5924</v>
      </c>
      <c r="N2775" t="s">
        <v>5913</v>
      </c>
      <c r="O2775" t="s">
        <v>5917</v>
      </c>
      <c r="P2775" t="s">
        <v>5925</v>
      </c>
      <c r="Q2775" t="s">
        <v>5926</v>
      </c>
      <c r="R2775">
        <v>46000</v>
      </c>
      <c r="S2775">
        <v>56000</v>
      </c>
      <c r="T2775">
        <v>0.17860000000000001</v>
      </c>
      <c r="U2775" t="s">
        <v>5920</v>
      </c>
      <c r="V2775">
        <v>12</v>
      </c>
      <c r="W2775" s="1">
        <v>44847</v>
      </c>
      <c r="X2775" t="s">
        <v>5894</v>
      </c>
      <c r="Y2775">
        <v>224</v>
      </c>
      <c r="Z2775">
        <v>96</v>
      </c>
      <c r="AA2775">
        <v>304</v>
      </c>
      <c r="AB2775">
        <v>54</v>
      </c>
      <c r="AC2775">
        <v>10</v>
      </c>
      <c r="AD2775">
        <v>2484000</v>
      </c>
      <c r="AE2775" t="s">
        <v>6025</v>
      </c>
      <c r="AF2775" s="1">
        <v>46203</v>
      </c>
      <c r="AG2775" t="s">
        <v>6540</v>
      </c>
      <c r="AH2775" t="s">
        <v>6027</v>
      </c>
      <c r="AI2775" t="s">
        <v>6028</v>
      </c>
      <c r="AJ2775" t="s">
        <v>6925</v>
      </c>
      <c r="AK2775">
        <v>224000</v>
      </c>
      <c r="AL2775">
        <v>15075.2</v>
      </c>
      <c r="AM2775">
        <v>208924.79999999999</v>
      </c>
      <c r="AN2775">
        <v>184000</v>
      </c>
      <c r="AO2775">
        <v>24924.799999999999</v>
      </c>
      <c r="AP2775">
        <v>0.1193</v>
      </c>
    </row>
    <row r="2776" spans="1:42" hidden="1" x14ac:dyDescent="0.35">
      <c r="A2776" t="s">
        <v>3717</v>
      </c>
      <c r="B2776" s="1">
        <v>45662</v>
      </c>
      <c r="C2776" t="s">
        <v>3718</v>
      </c>
      <c r="D2776" t="s">
        <v>65</v>
      </c>
      <c r="E2776">
        <v>1</v>
      </c>
      <c r="F2776" t="s">
        <v>24</v>
      </c>
      <c r="G2776" t="s">
        <v>96</v>
      </c>
      <c r="H2776" t="s">
        <v>17</v>
      </c>
      <c r="I2776" t="s">
        <v>18</v>
      </c>
      <c r="J2776" t="s">
        <v>112</v>
      </c>
      <c r="K2776">
        <v>2025</v>
      </c>
      <c r="L2776" t="s">
        <v>20</v>
      </c>
      <c r="M2776" t="s">
        <v>5906</v>
      </c>
      <c r="N2776" t="s">
        <v>5889</v>
      </c>
      <c r="O2776" t="s">
        <v>5898</v>
      </c>
      <c r="P2776" t="s">
        <v>5907</v>
      </c>
      <c r="Q2776" t="s">
        <v>5908</v>
      </c>
      <c r="R2776">
        <v>17500</v>
      </c>
      <c r="S2776">
        <v>22000</v>
      </c>
      <c r="T2776">
        <v>0.20449999999999999</v>
      </c>
      <c r="U2776" t="s">
        <v>5909</v>
      </c>
      <c r="V2776">
        <v>12</v>
      </c>
      <c r="W2776" s="1">
        <v>45337</v>
      </c>
      <c r="X2776" t="s">
        <v>5894</v>
      </c>
      <c r="Y2776">
        <v>373</v>
      </c>
      <c r="Z2776">
        <v>88</v>
      </c>
      <c r="AA2776">
        <v>389</v>
      </c>
      <c r="AB2776">
        <v>78</v>
      </c>
      <c r="AC2776">
        <v>10</v>
      </c>
      <c r="AD2776">
        <v>1365000</v>
      </c>
      <c r="AE2776" t="s">
        <v>6025</v>
      </c>
      <c r="AF2776" s="1">
        <v>46203</v>
      </c>
      <c r="AG2776" t="s">
        <v>6893</v>
      </c>
      <c r="AH2776" t="s">
        <v>6027</v>
      </c>
      <c r="AI2776" t="s">
        <v>6028</v>
      </c>
      <c r="AJ2776" t="s">
        <v>6924</v>
      </c>
      <c r="AK2776">
        <v>22000</v>
      </c>
      <c r="AL2776">
        <v>1566.4</v>
      </c>
      <c r="AM2776">
        <v>20433.599999999999</v>
      </c>
      <c r="AN2776">
        <v>17500</v>
      </c>
      <c r="AO2776">
        <v>2933.6</v>
      </c>
      <c r="AP2776">
        <v>0.14360000000000001</v>
      </c>
    </row>
    <row r="2777" spans="1:42" hidden="1" x14ac:dyDescent="0.35">
      <c r="A2777" t="s">
        <v>3719</v>
      </c>
      <c r="B2777" s="1">
        <v>45787</v>
      </c>
      <c r="C2777" t="s">
        <v>2470</v>
      </c>
      <c r="D2777" t="s">
        <v>82</v>
      </c>
      <c r="E2777">
        <v>2</v>
      </c>
      <c r="F2777" t="s">
        <v>48</v>
      </c>
      <c r="G2777" t="s">
        <v>96</v>
      </c>
      <c r="H2777" t="s">
        <v>25</v>
      </c>
      <c r="I2777" t="s">
        <v>33</v>
      </c>
      <c r="J2777" t="s">
        <v>75</v>
      </c>
      <c r="K2777">
        <v>2025</v>
      </c>
      <c r="L2777" t="s">
        <v>35</v>
      </c>
      <c r="M2777" t="s">
        <v>5895</v>
      </c>
      <c r="N2777" t="s">
        <v>5889</v>
      </c>
      <c r="O2777" t="s">
        <v>5890</v>
      </c>
      <c r="P2777" t="s">
        <v>5891</v>
      </c>
      <c r="Q2777" t="s">
        <v>5896</v>
      </c>
      <c r="R2777">
        <v>78000</v>
      </c>
      <c r="S2777">
        <v>95000</v>
      </c>
      <c r="T2777">
        <v>0.1789</v>
      </c>
      <c r="U2777" t="s">
        <v>5893</v>
      </c>
      <c r="V2777">
        <v>12</v>
      </c>
      <c r="W2777" s="1">
        <v>45187</v>
      </c>
      <c r="X2777" t="s">
        <v>5894</v>
      </c>
      <c r="Y2777">
        <v>351</v>
      </c>
      <c r="Z2777">
        <v>112</v>
      </c>
      <c r="AA2777">
        <v>335</v>
      </c>
      <c r="AB2777">
        <v>32</v>
      </c>
      <c r="AC2777">
        <v>10</v>
      </c>
      <c r="AD2777">
        <v>2496000</v>
      </c>
      <c r="AE2777" t="s">
        <v>6025</v>
      </c>
      <c r="AF2777" s="1">
        <v>46203</v>
      </c>
      <c r="AG2777" t="s">
        <v>6808</v>
      </c>
      <c r="AH2777" t="s">
        <v>6035</v>
      </c>
      <c r="AI2777" t="s">
        <v>6028</v>
      </c>
      <c r="AJ2777" t="s">
        <v>6924</v>
      </c>
      <c r="AK2777">
        <v>190000</v>
      </c>
      <c r="AL2777">
        <v>2394</v>
      </c>
      <c r="AM2777">
        <v>187606</v>
      </c>
      <c r="AN2777">
        <v>156000</v>
      </c>
      <c r="AO2777">
        <v>31606</v>
      </c>
      <c r="AP2777">
        <v>0.16850000000000001</v>
      </c>
    </row>
    <row r="2778" spans="1:42" hidden="1" x14ac:dyDescent="0.35">
      <c r="A2778" t="s">
        <v>3720</v>
      </c>
      <c r="B2778" s="1">
        <v>45854</v>
      </c>
      <c r="C2778" t="s">
        <v>1542</v>
      </c>
      <c r="D2778" t="s">
        <v>137</v>
      </c>
      <c r="E2778">
        <v>1</v>
      </c>
      <c r="F2778" t="s">
        <v>24</v>
      </c>
      <c r="G2778" t="s">
        <v>96</v>
      </c>
      <c r="H2778" t="s">
        <v>49</v>
      </c>
      <c r="I2778" t="s">
        <v>18</v>
      </c>
      <c r="J2778" t="s">
        <v>97</v>
      </c>
      <c r="K2778">
        <v>2025</v>
      </c>
      <c r="L2778" t="s">
        <v>60</v>
      </c>
      <c r="M2778" t="s">
        <v>5930</v>
      </c>
      <c r="N2778" t="s">
        <v>5931</v>
      </c>
      <c r="O2778" t="s">
        <v>5932</v>
      </c>
      <c r="P2778" t="s">
        <v>5891</v>
      </c>
      <c r="Q2778" t="s">
        <v>5933</v>
      </c>
      <c r="R2778">
        <v>14800</v>
      </c>
      <c r="S2778">
        <v>18500</v>
      </c>
      <c r="T2778">
        <v>0.2</v>
      </c>
      <c r="U2778" t="s">
        <v>5893</v>
      </c>
      <c r="V2778">
        <v>12</v>
      </c>
      <c r="W2778" s="1">
        <v>45474</v>
      </c>
      <c r="X2778" t="s">
        <v>5894</v>
      </c>
      <c r="Y2778">
        <v>213</v>
      </c>
      <c r="Z2778">
        <v>93</v>
      </c>
      <c r="AA2778">
        <v>278</v>
      </c>
      <c r="AB2778">
        <v>42</v>
      </c>
      <c r="AC2778">
        <v>10</v>
      </c>
      <c r="AD2778">
        <v>621600</v>
      </c>
      <c r="AE2778" t="s">
        <v>6025</v>
      </c>
      <c r="AF2778" s="1">
        <v>46203</v>
      </c>
      <c r="AG2778" t="s">
        <v>6585</v>
      </c>
      <c r="AH2778" t="s">
        <v>6035</v>
      </c>
      <c r="AI2778" t="s">
        <v>6028</v>
      </c>
      <c r="AJ2778" t="s">
        <v>6925</v>
      </c>
      <c r="AK2778">
        <v>18500</v>
      </c>
      <c r="AL2778">
        <v>1844.45</v>
      </c>
      <c r="AM2778">
        <v>16655.55</v>
      </c>
      <c r="AN2778">
        <v>14800</v>
      </c>
      <c r="AO2778">
        <v>1855.55</v>
      </c>
      <c r="AP2778">
        <v>0.1114</v>
      </c>
    </row>
    <row r="2779" spans="1:42" hidden="1" x14ac:dyDescent="0.35">
      <c r="A2779" t="s">
        <v>3721</v>
      </c>
      <c r="B2779" s="1">
        <v>45719</v>
      </c>
      <c r="C2779" t="s">
        <v>1019</v>
      </c>
      <c r="D2779" t="s">
        <v>221</v>
      </c>
      <c r="E2779">
        <v>1</v>
      </c>
      <c r="F2779" t="s">
        <v>24</v>
      </c>
      <c r="G2779" t="s">
        <v>16</v>
      </c>
      <c r="H2779" t="s">
        <v>32</v>
      </c>
      <c r="I2779" t="s">
        <v>33</v>
      </c>
      <c r="J2779" t="s">
        <v>39</v>
      </c>
      <c r="K2779">
        <v>2025</v>
      </c>
      <c r="L2779" t="s">
        <v>20</v>
      </c>
      <c r="M2779" t="s">
        <v>5966</v>
      </c>
      <c r="N2779" t="s">
        <v>5967</v>
      </c>
      <c r="O2779" t="s">
        <v>5968</v>
      </c>
      <c r="P2779" t="s">
        <v>5899</v>
      </c>
      <c r="Q2779" t="s">
        <v>5969</v>
      </c>
      <c r="R2779">
        <v>11500</v>
      </c>
      <c r="S2779">
        <v>14500</v>
      </c>
      <c r="T2779">
        <v>0.2069</v>
      </c>
      <c r="U2779" t="s">
        <v>5901</v>
      </c>
      <c r="V2779">
        <v>12</v>
      </c>
      <c r="W2779" s="1">
        <v>44903</v>
      </c>
      <c r="X2779" t="s">
        <v>5894</v>
      </c>
      <c r="Y2779">
        <v>217</v>
      </c>
      <c r="Z2779">
        <v>53</v>
      </c>
      <c r="AA2779">
        <v>253</v>
      </c>
      <c r="AB2779">
        <v>61</v>
      </c>
      <c r="AC2779">
        <v>10</v>
      </c>
      <c r="AD2779">
        <v>701500</v>
      </c>
      <c r="AE2779" t="s">
        <v>6025</v>
      </c>
      <c r="AF2779" s="1">
        <v>46203</v>
      </c>
      <c r="AG2779" t="s">
        <v>6516</v>
      </c>
      <c r="AH2779" t="s">
        <v>6027</v>
      </c>
      <c r="AI2779" t="s">
        <v>6028</v>
      </c>
      <c r="AJ2779" t="s">
        <v>6924</v>
      </c>
      <c r="AK2779">
        <v>14500</v>
      </c>
      <c r="AL2779">
        <v>1518.15</v>
      </c>
      <c r="AM2779">
        <v>12981.85</v>
      </c>
      <c r="AN2779">
        <v>11500</v>
      </c>
      <c r="AO2779">
        <v>1481.85</v>
      </c>
      <c r="AP2779">
        <v>0.11409999999999999</v>
      </c>
    </row>
    <row r="2780" spans="1:42" hidden="1" x14ac:dyDescent="0.35">
      <c r="A2780" t="s">
        <v>3722</v>
      </c>
      <c r="B2780" s="1">
        <v>45695</v>
      </c>
      <c r="C2780" t="s">
        <v>1184</v>
      </c>
      <c r="D2780" t="s">
        <v>118</v>
      </c>
      <c r="E2780">
        <v>1</v>
      </c>
      <c r="F2780" t="s">
        <v>30</v>
      </c>
      <c r="G2780" t="s">
        <v>67</v>
      </c>
      <c r="H2780" t="s">
        <v>25</v>
      </c>
      <c r="I2780" t="s">
        <v>18</v>
      </c>
      <c r="J2780" t="s">
        <v>19</v>
      </c>
      <c r="K2780">
        <v>2025</v>
      </c>
      <c r="L2780" t="s">
        <v>20</v>
      </c>
      <c r="M2780" t="s">
        <v>5902</v>
      </c>
      <c r="N2780" t="s">
        <v>5889</v>
      </c>
      <c r="O2780" t="s">
        <v>5898</v>
      </c>
      <c r="P2780" t="s">
        <v>5899</v>
      </c>
      <c r="Q2780" t="s">
        <v>5903</v>
      </c>
      <c r="R2780">
        <v>74000</v>
      </c>
      <c r="S2780">
        <v>88000</v>
      </c>
      <c r="T2780">
        <v>0.15909999999999999</v>
      </c>
      <c r="U2780" t="s">
        <v>5901</v>
      </c>
      <c r="V2780">
        <v>12</v>
      </c>
      <c r="W2780" s="1">
        <v>45459</v>
      </c>
      <c r="X2780" t="s">
        <v>5894</v>
      </c>
      <c r="Y2780">
        <v>214</v>
      </c>
      <c r="Z2780">
        <v>97</v>
      </c>
      <c r="AA2780">
        <v>218</v>
      </c>
      <c r="AB2780">
        <v>43</v>
      </c>
      <c r="AC2780">
        <v>10</v>
      </c>
      <c r="AD2780">
        <v>3182000</v>
      </c>
      <c r="AE2780" t="s">
        <v>6025</v>
      </c>
      <c r="AF2780" s="1">
        <v>46203</v>
      </c>
      <c r="AG2780" t="s">
        <v>6468</v>
      </c>
      <c r="AH2780" t="s">
        <v>6027</v>
      </c>
      <c r="AI2780" t="s">
        <v>6028</v>
      </c>
      <c r="AJ2780" t="s">
        <v>6924</v>
      </c>
      <c r="AK2780">
        <v>88000</v>
      </c>
      <c r="AL2780">
        <v>9785.6</v>
      </c>
      <c r="AM2780">
        <v>78214.399999999994</v>
      </c>
      <c r="AN2780">
        <v>74000</v>
      </c>
      <c r="AO2780">
        <v>4214.3999999999996</v>
      </c>
      <c r="AP2780">
        <v>5.3900000000000003E-2</v>
      </c>
    </row>
    <row r="2781" spans="1:42" hidden="1" x14ac:dyDescent="0.35">
      <c r="A2781" t="s">
        <v>3723</v>
      </c>
      <c r="B2781" s="1">
        <v>45844</v>
      </c>
      <c r="C2781" t="s">
        <v>965</v>
      </c>
      <c r="D2781" t="s">
        <v>29</v>
      </c>
      <c r="E2781">
        <v>1</v>
      </c>
      <c r="F2781" t="s">
        <v>48</v>
      </c>
      <c r="G2781" t="s">
        <v>16</v>
      </c>
      <c r="H2781" t="s">
        <v>32</v>
      </c>
      <c r="I2781" t="s">
        <v>33</v>
      </c>
      <c r="J2781" t="s">
        <v>97</v>
      </c>
      <c r="K2781">
        <v>2025</v>
      </c>
      <c r="L2781" t="s">
        <v>60</v>
      </c>
      <c r="M2781" t="s">
        <v>5985</v>
      </c>
      <c r="N2781" t="s">
        <v>5974</v>
      </c>
      <c r="O2781" t="s">
        <v>5986</v>
      </c>
      <c r="P2781" t="s">
        <v>5979</v>
      </c>
      <c r="Q2781" t="s">
        <v>5987</v>
      </c>
      <c r="R2781">
        <v>500</v>
      </c>
      <c r="S2781">
        <v>750</v>
      </c>
      <c r="T2781">
        <v>0.33329999999999999</v>
      </c>
      <c r="U2781" t="s">
        <v>5920</v>
      </c>
      <c r="V2781">
        <v>24</v>
      </c>
      <c r="W2781" s="1">
        <v>45007</v>
      </c>
      <c r="X2781" t="s">
        <v>5894</v>
      </c>
      <c r="Y2781">
        <v>294</v>
      </c>
      <c r="Z2781">
        <v>81</v>
      </c>
      <c r="AA2781">
        <v>264</v>
      </c>
      <c r="AB2781">
        <v>82</v>
      </c>
      <c r="AC2781">
        <v>10</v>
      </c>
      <c r="AD2781">
        <v>41000</v>
      </c>
      <c r="AE2781" t="s">
        <v>6025</v>
      </c>
      <c r="AF2781" s="1">
        <v>46203</v>
      </c>
      <c r="AG2781" t="s">
        <v>6429</v>
      </c>
      <c r="AH2781" t="s">
        <v>6027</v>
      </c>
      <c r="AI2781" t="s">
        <v>6028</v>
      </c>
      <c r="AJ2781" t="s">
        <v>6925</v>
      </c>
      <c r="AK2781">
        <v>750</v>
      </c>
      <c r="AL2781">
        <v>85.95</v>
      </c>
      <c r="AM2781">
        <v>664.05</v>
      </c>
      <c r="AN2781">
        <v>500</v>
      </c>
      <c r="AO2781">
        <v>164.05</v>
      </c>
      <c r="AP2781">
        <v>0.247</v>
      </c>
    </row>
    <row r="2782" spans="1:42" hidden="1" x14ac:dyDescent="0.35">
      <c r="A2782" t="s">
        <v>3724</v>
      </c>
      <c r="B2782" s="1">
        <v>45961</v>
      </c>
      <c r="C2782" t="s">
        <v>2533</v>
      </c>
      <c r="D2782" t="s">
        <v>65</v>
      </c>
      <c r="E2782">
        <v>1</v>
      </c>
      <c r="F2782" t="s">
        <v>24</v>
      </c>
      <c r="G2782" t="s">
        <v>16</v>
      </c>
      <c r="H2782" t="s">
        <v>17</v>
      </c>
      <c r="I2782" t="s">
        <v>43</v>
      </c>
      <c r="J2782" t="s">
        <v>55</v>
      </c>
      <c r="K2782">
        <v>2025</v>
      </c>
      <c r="L2782" t="s">
        <v>51</v>
      </c>
      <c r="M2782" t="s">
        <v>5906</v>
      </c>
      <c r="N2782" t="s">
        <v>5889</v>
      </c>
      <c r="O2782" t="s">
        <v>5898</v>
      </c>
      <c r="P2782" t="s">
        <v>5907</v>
      </c>
      <c r="Q2782" t="s">
        <v>5908</v>
      </c>
      <c r="R2782">
        <v>17500</v>
      </c>
      <c r="S2782">
        <v>22000</v>
      </c>
      <c r="T2782">
        <v>0.20449999999999999</v>
      </c>
      <c r="U2782" t="s">
        <v>5909</v>
      </c>
      <c r="V2782">
        <v>12</v>
      </c>
      <c r="W2782" s="1">
        <v>45337</v>
      </c>
      <c r="X2782" t="s">
        <v>5894</v>
      </c>
      <c r="Y2782">
        <v>373</v>
      </c>
      <c r="Z2782">
        <v>88</v>
      </c>
      <c r="AA2782">
        <v>389</v>
      </c>
      <c r="AB2782">
        <v>78</v>
      </c>
      <c r="AC2782">
        <v>10</v>
      </c>
      <c r="AD2782">
        <v>1365000</v>
      </c>
      <c r="AE2782" t="s">
        <v>6025</v>
      </c>
      <c r="AF2782" s="1">
        <v>46203</v>
      </c>
      <c r="AG2782" t="s">
        <v>6819</v>
      </c>
      <c r="AH2782" t="s">
        <v>6027</v>
      </c>
      <c r="AI2782" t="s">
        <v>6028</v>
      </c>
      <c r="AJ2782" t="s">
        <v>6925</v>
      </c>
      <c r="AK2782">
        <v>22000</v>
      </c>
      <c r="AL2782">
        <v>2560.8000000000002</v>
      </c>
      <c r="AM2782">
        <v>19439.2</v>
      </c>
      <c r="AN2782">
        <v>17500</v>
      </c>
      <c r="AO2782">
        <v>1939.2</v>
      </c>
      <c r="AP2782">
        <v>9.98E-2</v>
      </c>
    </row>
    <row r="2783" spans="1:42" hidden="1" x14ac:dyDescent="0.35">
      <c r="A2783" t="s">
        <v>3725</v>
      </c>
      <c r="B2783" s="1">
        <v>45920</v>
      </c>
      <c r="C2783" t="s">
        <v>837</v>
      </c>
      <c r="D2783" t="s">
        <v>173</v>
      </c>
      <c r="E2783">
        <v>1</v>
      </c>
      <c r="F2783" t="s">
        <v>30</v>
      </c>
      <c r="G2783" t="s">
        <v>31</v>
      </c>
      <c r="H2783" t="s">
        <v>17</v>
      </c>
      <c r="I2783" t="s">
        <v>43</v>
      </c>
      <c r="J2783" t="s">
        <v>109</v>
      </c>
      <c r="K2783">
        <v>2025</v>
      </c>
      <c r="L2783" t="s">
        <v>60</v>
      </c>
      <c r="M2783" t="s">
        <v>5904</v>
      </c>
      <c r="N2783" t="s">
        <v>5889</v>
      </c>
      <c r="O2783" t="s">
        <v>5898</v>
      </c>
      <c r="P2783" t="s">
        <v>5899</v>
      </c>
      <c r="Q2783" t="s">
        <v>5905</v>
      </c>
      <c r="R2783">
        <v>12500</v>
      </c>
      <c r="S2783">
        <v>15500</v>
      </c>
      <c r="T2783">
        <v>0.19350000000000001</v>
      </c>
      <c r="U2783" t="s">
        <v>5901</v>
      </c>
      <c r="V2783">
        <v>12</v>
      </c>
      <c r="W2783" s="1">
        <v>45140</v>
      </c>
      <c r="X2783" t="s">
        <v>5894</v>
      </c>
      <c r="Y2783">
        <v>313</v>
      </c>
      <c r="Z2783">
        <v>58</v>
      </c>
      <c r="AA2783">
        <v>294</v>
      </c>
      <c r="AB2783">
        <v>65</v>
      </c>
      <c r="AC2783">
        <v>10</v>
      </c>
      <c r="AD2783">
        <v>812500</v>
      </c>
      <c r="AE2783" t="s">
        <v>6025</v>
      </c>
      <c r="AF2783" s="1">
        <v>46203</v>
      </c>
      <c r="AG2783" t="s">
        <v>6388</v>
      </c>
      <c r="AH2783" t="s">
        <v>6035</v>
      </c>
      <c r="AI2783" t="s">
        <v>6028</v>
      </c>
      <c r="AJ2783" t="s">
        <v>6925</v>
      </c>
      <c r="AK2783">
        <v>15500</v>
      </c>
      <c r="AL2783">
        <v>184.45</v>
      </c>
      <c r="AM2783">
        <v>15315.55</v>
      </c>
      <c r="AN2783">
        <v>12500</v>
      </c>
      <c r="AO2783">
        <v>2815.55</v>
      </c>
      <c r="AP2783">
        <v>0.18379999999999999</v>
      </c>
    </row>
    <row r="2784" spans="1:42" x14ac:dyDescent="0.35">
      <c r="A2784" t="s">
        <v>3726</v>
      </c>
      <c r="B2784" s="1">
        <v>45675</v>
      </c>
      <c r="C2784" t="s">
        <v>2229</v>
      </c>
      <c r="D2784" t="s">
        <v>54</v>
      </c>
      <c r="E2784">
        <v>1</v>
      </c>
      <c r="F2784" t="s">
        <v>24</v>
      </c>
      <c r="G2784" t="s">
        <v>96</v>
      </c>
      <c r="H2784" t="s">
        <v>17</v>
      </c>
      <c r="I2784" t="s">
        <v>43</v>
      </c>
      <c r="J2784" t="s">
        <v>112</v>
      </c>
      <c r="K2784">
        <v>2025</v>
      </c>
      <c r="L2784" t="s">
        <v>20</v>
      </c>
      <c r="M2784" t="s">
        <v>5888</v>
      </c>
      <c r="N2784" t="s">
        <v>5889</v>
      </c>
      <c r="O2784" t="s">
        <v>5890</v>
      </c>
      <c r="P2784" t="s">
        <v>5891</v>
      </c>
      <c r="Q2784" t="s">
        <v>5892</v>
      </c>
      <c r="R2784">
        <v>52000</v>
      </c>
      <c r="S2784">
        <v>65000</v>
      </c>
      <c r="T2784">
        <v>0.2</v>
      </c>
      <c r="U2784" t="s">
        <v>5893</v>
      </c>
      <c r="V2784">
        <v>12</v>
      </c>
      <c r="W2784" s="1">
        <v>45506</v>
      </c>
      <c r="X2784" t="s">
        <v>5894</v>
      </c>
      <c r="Y2784">
        <v>302</v>
      </c>
      <c r="Z2784">
        <v>109</v>
      </c>
      <c r="AA2784">
        <v>415</v>
      </c>
      <c r="AB2784">
        <v>0</v>
      </c>
      <c r="AC2784">
        <v>10</v>
      </c>
      <c r="AD2784">
        <v>0</v>
      </c>
      <c r="AE2784" t="s">
        <v>6029</v>
      </c>
      <c r="AF2784" s="1">
        <v>46203</v>
      </c>
      <c r="AG2784" t="s">
        <v>6760</v>
      </c>
      <c r="AH2784" t="s">
        <v>6027</v>
      </c>
      <c r="AI2784" t="s">
        <v>6028</v>
      </c>
      <c r="AJ2784" t="s">
        <v>6924</v>
      </c>
      <c r="AK2784">
        <v>65000</v>
      </c>
      <c r="AL2784">
        <v>7169.5</v>
      </c>
      <c r="AM2784">
        <v>57830.5</v>
      </c>
      <c r="AN2784">
        <v>52000</v>
      </c>
      <c r="AO2784">
        <v>5830.5</v>
      </c>
      <c r="AP2784">
        <v>0.1008</v>
      </c>
    </row>
    <row r="2785" spans="1:42" hidden="1" x14ac:dyDescent="0.35">
      <c r="A2785" t="s">
        <v>3727</v>
      </c>
      <c r="B2785" s="1">
        <v>45730</v>
      </c>
      <c r="C2785" t="s">
        <v>1019</v>
      </c>
      <c r="D2785" t="s">
        <v>377</v>
      </c>
      <c r="E2785">
        <v>3</v>
      </c>
      <c r="F2785" t="s">
        <v>30</v>
      </c>
      <c r="G2785" t="s">
        <v>16</v>
      </c>
      <c r="H2785" t="s">
        <v>32</v>
      </c>
      <c r="I2785" t="s">
        <v>43</v>
      </c>
      <c r="J2785" t="s">
        <v>39</v>
      </c>
      <c r="K2785">
        <v>2025</v>
      </c>
      <c r="L2785" t="s">
        <v>20</v>
      </c>
      <c r="M2785" t="s">
        <v>6007</v>
      </c>
      <c r="N2785" t="s">
        <v>5889</v>
      </c>
      <c r="O2785" t="s">
        <v>6008</v>
      </c>
      <c r="P2785" t="s">
        <v>5899</v>
      </c>
      <c r="Q2785" t="s">
        <v>6009</v>
      </c>
      <c r="R2785">
        <v>12000</v>
      </c>
      <c r="S2785">
        <v>15000</v>
      </c>
      <c r="T2785">
        <v>0.2</v>
      </c>
      <c r="U2785" t="s">
        <v>5901</v>
      </c>
      <c r="V2785">
        <v>12</v>
      </c>
      <c r="W2785" s="1">
        <v>45557</v>
      </c>
      <c r="X2785" t="s">
        <v>5894</v>
      </c>
      <c r="Y2785">
        <v>118</v>
      </c>
      <c r="Z2785">
        <v>87</v>
      </c>
      <c r="AA2785">
        <v>209</v>
      </c>
      <c r="AB2785">
        <v>10</v>
      </c>
      <c r="AC2785">
        <v>10</v>
      </c>
      <c r="AD2785">
        <v>120000</v>
      </c>
      <c r="AE2785" t="s">
        <v>6025</v>
      </c>
      <c r="AF2785" s="1">
        <v>46203</v>
      </c>
      <c r="AG2785" t="s">
        <v>6516</v>
      </c>
      <c r="AH2785" t="s">
        <v>6027</v>
      </c>
      <c r="AI2785" t="s">
        <v>6028</v>
      </c>
      <c r="AJ2785" t="s">
        <v>6924</v>
      </c>
      <c r="AK2785">
        <v>45000</v>
      </c>
      <c r="AL2785">
        <v>6538.5</v>
      </c>
      <c r="AM2785">
        <v>38461.5</v>
      </c>
      <c r="AN2785">
        <v>36000</v>
      </c>
      <c r="AO2785">
        <v>2461.5</v>
      </c>
      <c r="AP2785">
        <v>6.4000000000000001E-2</v>
      </c>
    </row>
    <row r="2786" spans="1:42" hidden="1" x14ac:dyDescent="0.35">
      <c r="A2786" t="s">
        <v>3728</v>
      </c>
      <c r="B2786" s="1">
        <v>45863</v>
      </c>
      <c r="C2786" t="s">
        <v>1437</v>
      </c>
      <c r="D2786" t="s">
        <v>82</v>
      </c>
      <c r="E2786">
        <v>1</v>
      </c>
      <c r="F2786" t="s">
        <v>58</v>
      </c>
      <c r="G2786" t="s">
        <v>16</v>
      </c>
      <c r="H2786" t="s">
        <v>49</v>
      </c>
      <c r="I2786" t="s">
        <v>43</v>
      </c>
      <c r="J2786" t="s">
        <v>97</v>
      </c>
      <c r="K2786">
        <v>2025</v>
      </c>
      <c r="L2786" t="s">
        <v>60</v>
      </c>
      <c r="M2786" t="s">
        <v>5895</v>
      </c>
      <c r="N2786" t="s">
        <v>5889</v>
      </c>
      <c r="O2786" t="s">
        <v>5890</v>
      </c>
      <c r="P2786" t="s">
        <v>5891</v>
      </c>
      <c r="Q2786" t="s">
        <v>5896</v>
      </c>
      <c r="R2786">
        <v>78000</v>
      </c>
      <c r="S2786">
        <v>95000</v>
      </c>
      <c r="T2786">
        <v>0.1789</v>
      </c>
      <c r="U2786" t="s">
        <v>5893</v>
      </c>
      <c r="V2786">
        <v>12</v>
      </c>
      <c r="W2786" s="1">
        <v>45187</v>
      </c>
      <c r="X2786" t="s">
        <v>5894</v>
      </c>
      <c r="Y2786">
        <v>351</v>
      </c>
      <c r="Z2786">
        <v>112</v>
      </c>
      <c r="AA2786">
        <v>335</v>
      </c>
      <c r="AB2786">
        <v>32</v>
      </c>
      <c r="AC2786">
        <v>10</v>
      </c>
      <c r="AD2786">
        <v>2496000</v>
      </c>
      <c r="AE2786" t="s">
        <v>6025</v>
      </c>
      <c r="AF2786" s="1">
        <v>46203</v>
      </c>
      <c r="AG2786" t="s">
        <v>6549</v>
      </c>
      <c r="AH2786" t="s">
        <v>6027</v>
      </c>
      <c r="AI2786" t="s">
        <v>6028</v>
      </c>
      <c r="AJ2786" t="s">
        <v>6925</v>
      </c>
      <c r="AK2786">
        <v>95000</v>
      </c>
      <c r="AL2786">
        <v>3752.5</v>
      </c>
      <c r="AM2786">
        <v>91247.5</v>
      </c>
      <c r="AN2786">
        <v>78000</v>
      </c>
      <c r="AO2786">
        <v>13247.5</v>
      </c>
      <c r="AP2786">
        <v>0.1452</v>
      </c>
    </row>
    <row r="2787" spans="1:42" hidden="1" x14ac:dyDescent="0.35">
      <c r="A2787" t="s">
        <v>3729</v>
      </c>
      <c r="B2787" s="1">
        <v>45768</v>
      </c>
      <c r="C2787" t="s">
        <v>1471</v>
      </c>
      <c r="D2787" t="s">
        <v>137</v>
      </c>
      <c r="E2787">
        <v>1</v>
      </c>
      <c r="F2787" t="s">
        <v>24</v>
      </c>
      <c r="G2787" t="s">
        <v>16</v>
      </c>
      <c r="H2787" t="s">
        <v>32</v>
      </c>
      <c r="I2787" t="s">
        <v>43</v>
      </c>
      <c r="J2787" t="s">
        <v>44</v>
      </c>
      <c r="K2787">
        <v>2025</v>
      </c>
      <c r="L2787" t="s">
        <v>35</v>
      </c>
      <c r="M2787" t="s">
        <v>5930</v>
      </c>
      <c r="N2787" t="s">
        <v>5931</v>
      </c>
      <c r="O2787" t="s">
        <v>5932</v>
      </c>
      <c r="P2787" t="s">
        <v>5891</v>
      </c>
      <c r="Q2787" t="s">
        <v>5933</v>
      </c>
      <c r="R2787">
        <v>14800</v>
      </c>
      <c r="S2787">
        <v>18500</v>
      </c>
      <c r="T2787">
        <v>0.2</v>
      </c>
      <c r="U2787" t="s">
        <v>5893</v>
      </c>
      <c r="V2787">
        <v>12</v>
      </c>
      <c r="W2787" s="1">
        <v>45474</v>
      </c>
      <c r="X2787" t="s">
        <v>5894</v>
      </c>
      <c r="Y2787">
        <v>213</v>
      </c>
      <c r="Z2787">
        <v>93</v>
      </c>
      <c r="AA2787">
        <v>278</v>
      </c>
      <c r="AB2787">
        <v>42</v>
      </c>
      <c r="AC2787">
        <v>10</v>
      </c>
      <c r="AD2787">
        <v>621600</v>
      </c>
      <c r="AE2787" t="s">
        <v>6025</v>
      </c>
      <c r="AF2787" s="1">
        <v>46203</v>
      </c>
      <c r="AG2787" t="s">
        <v>6583</v>
      </c>
      <c r="AH2787" t="s">
        <v>6027</v>
      </c>
      <c r="AI2787" t="s">
        <v>6028</v>
      </c>
      <c r="AJ2787" t="s">
        <v>6924</v>
      </c>
      <c r="AK2787">
        <v>18500</v>
      </c>
      <c r="AL2787">
        <v>913.9</v>
      </c>
      <c r="AM2787">
        <v>17586.099999999999</v>
      </c>
      <c r="AN2787">
        <v>14800</v>
      </c>
      <c r="AO2787">
        <v>2786.1</v>
      </c>
      <c r="AP2787">
        <v>0.15840000000000001</v>
      </c>
    </row>
    <row r="2788" spans="1:42" hidden="1" x14ac:dyDescent="0.35">
      <c r="A2788" t="s">
        <v>3730</v>
      </c>
      <c r="B2788" s="1">
        <v>45753</v>
      </c>
      <c r="C2788" t="s">
        <v>1635</v>
      </c>
      <c r="D2788" t="s">
        <v>82</v>
      </c>
      <c r="E2788">
        <v>1</v>
      </c>
      <c r="F2788" t="s">
        <v>58</v>
      </c>
      <c r="G2788" t="s">
        <v>16</v>
      </c>
      <c r="H2788" t="s">
        <v>25</v>
      </c>
      <c r="I2788" t="s">
        <v>33</v>
      </c>
      <c r="J2788" t="s">
        <v>44</v>
      </c>
      <c r="K2788">
        <v>2025</v>
      </c>
      <c r="L2788" t="s">
        <v>35</v>
      </c>
      <c r="M2788" t="s">
        <v>5895</v>
      </c>
      <c r="N2788" t="s">
        <v>5889</v>
      </c>
      <c r="O2788" t="s">
        <v>5890</v>
      </c>
      <c r="P2788" t="s">
        <v>5891</v>
      </c>
      <c r="Q2788" t="s">
        <v>5896</v>
      </c>
      <c r="R2788">
        <v>78000</v>
      </c>
      <c r="S2788">
        <v>95000</v>
      </c>
      <c r="T2788">
        <v>0.1789</v>
      </c>
      <c r="U2788" t="s">
        <v>5893</v>
      </c>
      <c r="V2788">
        <v>12</v>
      </c>
      <c r="W2788" s="1">
        <v>45187</v>
      </c>
      <c r="X2788" t="s">
        <v>5894</v>
      </c>
      <c r="Y2788">
        <v>351</v>
      </c>
      <c r="Z2788">
        <v>112</v>
      </c>
      <c r="AA2788">
        <v>335</v>
      </c>
      <c r="AB2788">
        <v>32</v>
      </c>
      <c r="AC2788">
        <v>10</v>
      </c>
      <c r="AD2788">
        <v>2496000</v>
      </c>
      <c r="AE2788" t="s">
        <v>6025</v>
      </c>
      <c r="AF2788" s="1">
        <v>46203</v>
      </c>
      <c r="AG2788" t="s">
        <v>6607</v>
      </c>
      <c r="AH2788" t="s">
        <v>6035</v>
      </c>
      <c r="AI2788" t="s">
        <v>6028</v>
      </c>
      <c r="AJ2788" t="s">
        <v>6924</v>
      </c>
      <c r="AK2788">
        <v>95000</v>
      </c>
      <c r="AL2788">
        <v>5975.5</v>
      </c>
      <c r="AM2788">
        <v>89024.5</v>
      </c>
      <c r="AN2788">
        <v>78000</v>
      </c>
      <c r="AO2788">
        <v>11024.5</v>
      </c>
      <c r="AP2788">
        <v>0.12379999999999999</v>
      </c>
    </row>
    <row r="2789" spans="1:42" hidden="1" x14ac:dyDescent="0.35">
      <c r="A2789" t="s">
        <v>3731</v>
      </c>
      <c r="B2789" s="1">
        <v>45958</v>
      </c>
      <c r="C2789" t="s">
        <v>2269</v>
      </c>
      <c r="D2789" t="s">
        <v>92</v>
      </c>
      <c r="E2789">
        <v>3</v>
      </c>
      <c r="F2789" t="s">
        <v>24</v>
      </c>
      <c r="G2789" t="s">
        <v>16</v>
      </c>
      <c r="H2789" t="s">
        <v>17</v>
      </c>
      <c r="I2789" t="s">
        <v>33</v>
      </c>
      <c r="J2789" t="s">
        <v>55</v>
      </c>
      <c r="K2789">
        <v>2025</v>
      </c>
      <c r="L2789" t="s">
        <v>51</v>
      </c>
      <c r="M2789" t="s">
        <v>5973</v>
      </c>
      <c r="N2789" t="s">
        <v>5974</v>
      </c>
      <c r="O2789" t="s">
        <v>5975</v>
      </c>
      <c r="P2789" t="s">
        <v>5899</v>
      </c>
      <c r="Q2789" t="s">
        <v>5976</v>
      </c>
      <c r="R2789">
        <v>7600</v>
      </c>
      <c r="S2789">
        <v>9800</v>
      </c>
      <c r="T2789">
        <v>0.22450000000000001</v>
      </c>
      <c r="U2789" t="s">
        <v>5901</v>
      </c>
      <c r="V2789">
        <v>36</v>
      </c>
      <c r="W2789" s="1">
        <v>45281</v>
      </c>
      <c r="X2789" t="s">
        <v>5894</v>
      </c>
      <c r="Y2789">
        <v>214</v>
      </c>
      <c r="Z2789">
        <v>101</v>
      </c>
      <c r="AA2789">
        <v>188</v>
      </c>
      <c r="AB2789">
        <v>51</v>
      </c>
      <c r="AC2789">
        <v>10</v>
      </c>
      <c r="AD2789">
        <v>387600</v>
      </c>
      <c r="AE2789" t="s">
        <v>6025</v>
      </c>
      <c r="AF2789" s="1">
        <v>46203</v>
      </c>
      <c r="AG2789" t="s">
        <v>6770</v>
      </c>
      <c r="AH2789" t="s">
        <v>6035</v>
      </c>
      <c r="AI2789" t="s">
        <v>6028</v>
      </c>
      <c r="AJ2789" t="s">
        <v>6925</v>
      </c>
      <c r="AK2789">
        <v>29400</v>
      </c>
      <c r="AL2789">
        <v>1252.44</v>
      </c>
      <c r="AM2789">
        <v>28147.56</v>
      </c>
      <c r="AN2789">
        <v>22800</v>
      </c>
      <c r="AO2789">
        <v>5347.56</v>
      </c>
      <c r="AP2789">
        <v>0.19</v>
      </c>
    </row>
    <row r="2790" spans="1:42" hidden="1" x14ac:dyDescent="0.35">
      <c r="A2790" t="s">
        <v>3732</v>
      </c>
      <c r="B2790" s="1">
        <v>45818</v>
      </c>
      <c r="C2790" t="s">
        <v>2054</v>
      </c>
      <c r="D2790" t="s">
        <v>23</v>
      </c>
      <c r="E2790">
        <v>1</v>
      </c>
      <c r="F2790" t="s">
        <v>24</v>
      </c>
      <c r="G2790" t="s">
        <v>71</v>
      </c>
      <c r="H2790" t="s">
        <v>25</v>
      </c>
      <c r="I2790" t="s">
        <v>26</v>
      </c>
      <c r="J2790" t="s">
        <v>34</v>
      </c>
      <c r="K2790">
        <v>2025</v>
      </c>
      <c r="L2790" t="s">
        <v>35</v>
      </c>
      <c r="M2790" t="s">
        <v>5921</v>
      </c>
      <c r="N2790" t="s">
        <v>5913</v>
      </c>
      <c r="O2790" t="s">
        <v>5917</v>
      </c>
      <c r="P2790" t="s">
        <v>5922</v>
      </c>
      <c r="Q2790" t="s">
        <v>5923</v>
      </c>
      <c r="R2790">
        <v>57000</v>
      </c>
      <c r="S2790">
        <v>69000</v>
      </c>
      <c r="T2790">
        <v>0.1739</v>
      </c>
      <c r="U2790" t="s">
        <v>5920</v>
      </c>
      <c r="V2790">
        <v>12</v>
      </c>
      <c r="W2790" s="1">
        <v>44862</v>
      </c>
      <c r="X2790" t="s">
        <v>5894</v>
      </c>
      <c r="Y2790">
        <v>244</v>
      </c>
      <c r="Z2790">
        <v>55</v>
      </c>
      <c r="AA2790">
        <v>276</v>
      </c>
      <c r="AB2790">
        <v>9</v>
      </c>
      <c r="AC2790">
        <v>10</v>
      </c>
      <c r="AD2790">
        <v>513000</v>
      </c>
      <c r="AE2790" t="s">
        <v>6025</v>
      </c>
      <c r="AF2790" s="1">
        <v>46203</v>
      </c>
      <c r="AG2790" t="s">
        <v>6711</v>
      </c>
      <c r="AH2790" t="s">
        <v>6027</v>
      </c>
      <c r="AI2790" t="s">
        <v>6028</v>
      </c>
      <c r="AJ2790" t="s">
        <v>6924</v>
      </c>
      <c r="AK2790">
        <v>69000</v>
      </c>
      <c r="AL2790">
        <v>8148.9</v>
      </c>
      <c r="AM2790">
        <v>60851.1</v>
      </c>
      <c r="AN2790">
        <v>57000</v>
      </c>
      <c r="AO2790">
        <v>3851.1</v>
      </c>
      <c r="AP2790">
        <v>6.3299999999999995E-2</v>
      </c>
    </row>
    <row r="2791" spans="1:42" hidden="1" x14ac:dyDescent="0.35">
      <c r="A2791" t="s">
        <v>3733</v>
      </c>
      <c r="B2791" s="1">
        <v>45918</v>
      </c>
      <c r="C2791" t="s">
        <v>1725</v>
      </c>
      <c r="D2791" t="s">
        <v>216</v>
      </c>
      <c r="E2791">
        <v>1</v>
      </c>
      <c r="F2791" t="s">
        <v>58</v>
      </c>
      <c r="G2791" t="s">
        <v>31</v>
      </c>
      <c r="H2791" t="s">
        <v>32</v>
      </c>
      <c r="I2791" t="s">
        <v>26</v>
      </c>
      <c r="J2791" t="s">
        <v>109</v>
      </c>
      <c r="K2791">
        <v>2025</v>
      </c>
      <c r="L2791" t="s">
        <v>60</v>
      </c>
      <c r="M2791" t="s">
        <v>5999</v>
      </c>
      <c r="N2791" t="s">
        <v>5989</v>
      </c>
      <c r="O2791" t="s">
        <v>6000</v>
      </c>
      <c r="P2791" t="s">
        <v>6001</v>
      </c>
      <c r="Q2791" t="s">
        <v>6002</v>
      </c>
      <c r="R2791">
        <v>300</v>
      </c>
      <c r="S2791">
        <v>500</v>
      </c>
      <c r="T2791">
        <v>0.4</v>
      </c>
      <c r="U2791" t="s">
        <v>5940</v>
      </c>
      <c r="V2791">
        <v>3</v>
      </c>
      <c r="W2791" s="1">
        <v>45115</v>
      </c>
      <c r="X2791" t="s">
        <v>5894</v>
      </c>
      <c r="Y2791">
        <v>197</v>
      </c>
      <c r="Z2791">
        <v>100</v>
      </c>
      <c r="AA2791">
        <v>205</v>
      </c>
      <c r="AB2791">
        <v>66</v>
      </c>
      <c r="AC2791">
        <v>10</v>
      </c>
      <c r="AD2791">
        <v>19800</v>
      </c>
      <c r="AE2791" t="s">
        <v>6025</v>
      </c>
      <c r="AF2791" s="1">
        <v>46203</v>
      </c>
      <c r="AG2791" t="s">
        <v>6633</v>
      </c>
      <c r="AH2791" t="s">
        <v>6027</v>
      </c>
      <c r="AI2791" t="s">
        <v>6028</v>
      </c>
      <c r="AJ2791" t="s">
        <v>6925</v>
      </c>
      <c r="AK2791">
        <v>500</v>
      </c>
      <c r="AL2791">
        <v>3.05</v>
      </c>
      <c r="AM2791">
        <v>496.95</v>
      </c>
      <c r="AN2791">
        <v>300</v>
      </c>
      <c r="AO2791">
        <v>196.95</v>
      </c>
      <c r="AP2791">
        <v>0.39629999999999999</v>
      </c>
    </row>
    <row r="2792" spans="1:42" hidden="1" x14ac:dyDescent="0.35">
      <c r="A2792" t="s">
        <v>3734</v>
      </c>
      <c r="B2792" s="1">
        <v>45837</v>
      </c>
      <c r="C2792" t="s">
        <v>1441</v>
      </c>
      <c r="D2792" t="s">
        <v>180</v>
      </c>
      <c r="E2792">
        <v>2</v>
      </c>
      <c r="F2792" t="s">
        <v>24</v>
      </c>
      <c r="G2792" t="s">
        <v>96</v>
      </c>
      <c r="H2792" t="s">
        <v>25</v>
      </c>
      <c r="I2792" t="s">
        <v>43</v>
      </c>
      <c r="J2792" t="s">
        <v>34</v>
      </c>
      <c r="K2792">
        <v>2025</v>
      </c>
      <c r="L2792" t="s">
        <v>35</v>
      </c>
      <c r="M2792" t="s">
        <v>5956</v>
      </c>
      <c r="N2792" t="s">
        <v>5949</v>
      </c>
      <c r="O2792" t="s">
        <v>5957</v>
      </c>
      <c r="P2792" t="s">
        <v>5958</v>
      </c>
      <c r="Q2792" t="s">
        <v>5959</v>
      </c>
      <c r="R2792">
        <v>3100</v>
      </c>
      <c r="S2792">
        <v>4200</v>
      </c>
      <c r="T2792">
        <v>0.26190000000000002</v>
      </c>
      <c r="U2792" t="s">
        <v>5909</v>
      </c>
      <c r="V2792">
        <v>12</v>
      </c>
      <c r="W2792" s="1">
        <v>45029</v>
      </c>
      <c r="X2792" t="s">
        <v>5894</v>
      </c>
      <c r="Y2792">
        <v>165</v>
      </c>
      <c r="Z2792">
        <v>119</v>
      </c>
      <c r="AA2792">
        <v>218</v>
      </c>
      <c r="AB2792">
        <v>22</v>
      </c>
      <c r="AC2792">
        <v>10</v>
      </c>
      <c r="AD2792">
        <v>68200</v>
      </c>
      <c r="AE2792" t="s">
        <v>6025</v>
      </c>
      <c r="AF2792" s="1">
        <v>46203</v>
      </c>
      <c r="AG2792" t="s">
        <v>6496</v>
      </c>
      <c r="AH2792" t="s">
        <v>6027</v>
      </c>
      <c r="AI2792" t="s">
        <v>6028</v>
      </c>
      <c r="AJ2792" t="s">
        <v>6924</v>
      </c>
      <c r="AK2792">
        <v>8400</v>
      </c>
      <c r="AL2792">
        <v>335.16</v>
      </c>
      <c r="AM2792">
        <v>8064.84</v>
      </c>
      <c r="AN2792">
        <v>6200</v>
      </c>
      <c r="AO2792">
        <v>1864.84</v>
      </c>
      <c r="AP2792">
        <v>0.23119999999999999</v>
      </c>
    </row>
    <row r="2793" spans="1:42" hidden="1" x14ac:dyDescent="0.35">
      <c r="A2793" t="s">
        <v>3735</v>
      </c>
      <c r="B2793" s="1">
        <v>45761</v>
      </c>
      <c r="C2793" t="s">
        <v>3736</v>
      </c>
      <c r="D2793" t="s">
        <v>29</v>
      </c>
      <c r="E2793">
        <v>2</v>
      </c>
      <c r="F2793" t="s">
        <v>128</v>
      </c>
      <c r="G2793" t="s">
        <v>16</v>
      </c>
      <c r="H2793" t="s">
        <v>25</v>
      </c>
      <c r="I2793" t="s">
        <v>18</v>
      </c>
      <c r="J2793" t="s">
        <v>44</v>
      </c>
      <c r="K2793">
        <v>2025</v>
      </c>
      <c r="L2793" t="s">
        <v>35</v>
      </c>
      <c r="M2793" t="s">
        <v>5985</v>
      </c>
      <c r="N2793" t="s">
        <v>5974</v>
      </c>
      <c r="O2793" t="s">
        <v>5986</v>
      </c>
      <c r="P2793" t="s">
        <v>5979</v>
      </c>
      <c r="Q2793" t="s">
        <v>5987</v>
      </c>
      <c r="R2793">
        <v>500</v>
      </c>
      <c r="S2793">
        <v>750</v>
      </c>
      <c r="T2793">
        <v>0.33329999999999999</v>
      </c>
      <c r="U2793" t="s">
        <v>5920</v>
      </c>
      <c r="V2793">
        <v>24</v>
      </c>
      <c r="W2793" s="1">
        <v>45007</v>
      </c>
      <c r="X2793" t="s">
        <v>5894</v>
      </c>
      <c r="Y2793">
        <v>294</v>
      </c>
      <c r="Z2793">
        <v>81</v>
      </c>
      <c r="AA2793">
        <v>264</v>
      </c>
      <c r="AB2793">
        <v>82</v>
      </c>
      <c r="AC2793">
        <v>10</v>
      </c>
      <c r="AD2793">
        <v>41000</v>
      </c>
      <c r="AE2793" t="s">
        <v>6025</v>
      </c>
      <c r="AF2793" s="1">
        <v>46203</v>
      </c>
      <c r="AG2793" t="s">
        <v>6896</v>
      </c>
      <c r="AH2793" t="s">
        <v>6027</v>
      </c>
      <c r="AI2793" t="s">
        <v>6028</v>
      </c>
      <c r="AJ2793" t="s">
        <v>6924</v>
      </c>
      <c r="AK2793">
        <v>1500</v>
      </c>
      <c r="AL2793">
        <v>173.55</v>
      </c>
      <c r="AM2793">
        <v>1326.45</v>
      </c>
      <c r="AN2793">
        <v>1000</v>
      </c>
      <c r="AO2793">
        <v>326.45</v>
      </c>
      <c r="AP2793">
        <v>0.24610000000000001</v>
      </c>
    </row>
    <row r="2794" spans="1:42" x14ac:dyDescent="0.35">
      <c r="A2794" t="s">
        <v>3737</v>
      </c>
      <c r="B2794" s="1">
        <v>45835</v>
      </c>
      <c r="C2794" t="s">
        <v>2891</v>
      </c>
      <c r="D2794" t="s">
        <v>54</v>
      </c>
      <c r="E2794">
        <v>1</v>
      </c>
      <c r="F2794" t="s">
        <v>128</v>
      </c>
      <c r="G2794" t="s">
        <v>16</v>
      </c>
      <c r="H2794" t="s">
        <v>17</v>
      </c>
      <c r="I2794" t="s">
        <v>33</v>
      </c>
      <c r="J2794" t="s">
        <v>34</v>
      </c>
      <c r="K2794">
        <v>2025</v>
      </c>
      <c r="L2794" t="s">
        <v>35</v>
      </c>
      <c r="M2794" t="s">
        <v>5888</v>
      </c>
      <c r="N2794" t="s">
        <v>5889</v>
      </c>
      <c r="O2794" t="s">
        <v>5890</v>
      </c>
      <c r="P2794" t="s">
        <v>5891</v>
      </c>
      <c r="Q2794" t="s">
        <v>5892</v>
      </c>
      <c r="R2794">
        <v>52000</v>
      </c>
      <c r="S2794">
        <v>65000</v>
      </c>
      <c r="T2794">
        <v>0.2</v>
      </c>
      <c r="U2794" t="s">
        <v>5893</v>
      </c>
      <c r="V2794">
        <v>12</v>
      </c>
      <c r="W2794" s="1">
        <v>45506</v>
      </c>
      <c r="X2794" t="s">
        <v>5894</v>
      </c>
      <c r="Y2794">
        <v>302</v>
      </c>
      <c r="Z2794">
        <v>109</v>
      </c>
      <c r="AA2794">
        <v>415</v>
      </c>
      <c r="AB2794">
        <v>0</v>
      </c>
      <c r="AC2794">
        <v>10</v>
      </c>
      <c r="AD2794">
        <v>0</v>
      </c>
      <c r="AE2794" t="s">
        <v>6029</v>
      </c>
      <c r="AF2794" s="1">
        <v>46203</v>
      </c>
      <c r="AG2794" t="s">
        <v>6840</v>
      </c>
      <c r="AH2794" t="s">
        <v>6027</v>
      </c>
      <c r="AI2794" t="s">
        <v>6028</v>
      </c>
      <c r="AJ2794" t="s">
        <v>6924</v>
      </c>
      <c r="AK2794">
        <v>65000</v>
      </c>
      <c r="AL2794">
        <v>5967</v>
      </c>
      <c r="AM2794">
        <v>59033</v>
      </c>
      <c r="AN2794">
        <v>52000</v>
      </c>
      <c r="AO2794">
        <v>7033</v>
      </c>
      <c r="AP2794">
        <v>0.1191</v>
      </c>
    </row>
    <row r="2795" spans="1:42" hidden="1" x14ac:dyDescent="0.35">
      <c r="A2795" t="s">
        <v>3738</v>
      </c>
      <c r="B2795" s="1">
        <v>45672</v>
      </c>
      <c r="C2795" t="s">
        <v>912</v>
      </c>
      <c r="D2795" t="s">
        <v>74</v>
      </c>
      <c r="E2795">
        <v>5</v>
      </c>
      <c r="F2795" t="s">
        <v>30</v>
      </c>
      <c r="G2795" t="s">
        <v>31</v>
      </c>
      <c r="H2795" t="s">
        <v>25</v>
      </c>
      <c r="I2795" t="s">
        <v>43</v>
      </c>
      <c r="J2795" t="s">
        <v>112</v>
      </c>
      <c r="K2795">
        <v>2025</v>
      </c>
      <c r="L2795" t="s">
        <v>20</v>
      </c>
      <c r="M2795" t="s">
        <v>5963</v>
      </c>
      <c r="N2795" t="s">
        <v>5949</v>
      </c>
      <c r="O2795" t="s">
        <v>5964</v>
      </c>
      <c r="P2795" t="s">
        <v>5951</v>
      </c>
      <c r="Q2795" t="s">
        <v>5965</v>
      </c>
      <c r="R2795">
        <v>5700</v>
      </c>
      <c r="S2795">
        <v>7500</v>
      </c>
      <c r="T2795">
        <v>0.24</v>
      </c>
      <c r="U2795" t="s">
        <v>5940</v>
      </c>
      <c r="V2795">
        <v>12</v>
      </c>
      <c r="W2795" s="1">
        <v>44865</v>
      </c>
      <c r="X2795" t="s">
        <v>5894</v>
      </c>
      <c r="Y2795">
        <v>145</v>
      </c>
      <c r="Z2795">
        <v>60</v>
      </c>
      <c r="AA2795">
        <v>189</v>
      </c>
      <c r="AB2795">
        <v>10</v>
      </c>
      <c r="AC2795">
        <v>10</v>
      </c>
      <c r="AD2795">
        <v>57000</v>
      </c>
      <c r="AE2795" t="s">
        <v>6025</v>
      </c>
      <c r="AF2795" s="1">
        <v>46203</v>
      </c>
      <c r="AG2795" t="s">
        <v>6041</v>
      </c>
      <c r="AH2795" t="s">
        <v>6035</v>
      </c>
      <c r="AI2795" t="s">
        <v>6028</v>
      </c>
      <c r="AJ2795" t="s">
        <v>6924</v>
      </c>
      <c r="AK2795">
        <v>37500</v>
      </c>
      <c r="AL2795">
        <v>2688.75</v>
      </c>
      <c r="AM2795">
        <v>34811.25</v>
      </c>
      <c r="AN2795">
        <v>28500</v>
      </c>
      <c r="AO2795">
        <v>6311.25</v>
      </c>
      <c r="AP2795">
        <v>0.18129999999999999</v>
      </c>
    </row>
    <row r="2796" spans="1:42" hidden="1" x14ac:dyDescent="0.35">
      <c r="A2796" t="s">
        <v>3739</v>
      </c>
      <c r="B2796" s="1">
        <v>45858</v>
      </c>
      <c r="C2796" t="s">
        <v>1991</v>
      </c>
      <c r="D2796" t="s">
        <v>29</v>
      </c>
      <c r="E2796">
        <v>5</v>
      </c>
      <c r="F2796" t="s">
        <v>128</v>
      </c>
      <c r="G2796" t="s">
        <v>16</v>
      </c>
      <c r="H2796" t="s">
        <v>32</v>
      </c>
      <c r="I2796" t="s">
        <v>18</v>
      </c>
      <c r="J2796" t="s">
        <v>97</v>
      </c>
      <c r="K2796">
        <v>2025</v>
      </c>
      <c r="L2796" t="s">
        <v>60</v>
      </c>
      <c r="M2796" t="s">
        <v>5985</v>
      </c>
      <c r="N2796" t="s">
        <v>5974</v>
      </c>
      <c r="O2796" t="s">
        <v>5986</v>
      </c>
      <c r="P2796" t="s">
        <v>5979</v>
      </c>
      <c r="Q2796" t="s">
        <v>5987</v>
      </c>
      <c r="R2796">
        <v>500</v>
      </c>
      <c r="S2796">
        <v>750</v>
      </c>
      <c r="T2796">
        <v>0.33329999999999999</v>
      </c>
      <c r="U2796" t="s">
        <v>5920</v>
      </c>
      <c r="V2796">
        <v>24</v>
      </c>
      <c r="W2796" s="1">
        <v>45007</v>
      </c>
      <c r="X2796" t="s">
        <v>5894</v>
      </c>
      <c r="Y2796">
        <v>294</v>
      </c>
      <c r="Z2796">
        <v>81</v>
      </c>
      <c r="AA2796">
        <v>264</v>
      </c>
      <c r="AB2796">
        <v>82</v>
      </c>
      <c r="AC2796">
        <v>10</v>
      </c>
      <c r="AD2796">
        <v>41000</v>
      </c>
      <c r="AE2796" t="s">
        <v>6025</v>
      </c>
      <c r="AF2796" s="1">
        <v>46203</v>
      </c>
      <c r="AG2796" t="s">
        <v>6701</v>
      </c>
      <c r="AH2796" t="s">
        <v>6035</v>
      </c>
      <c r="AI2796" t="s">
        <v>6028</v>
      </c>
      <c r="AJ2796" t="s">
        <v>6925</v>
      </c>
      <c r="AK2796">
        <v>3750</v>
      </c>
      <c r="AL2796">
        <v>242.62</v>
      </c>
      <c r="AM2796">
        <v>3507.38</v>
      </c>
      <c r="AN2796">
        <v>2500</v>
      </c>
      <c r="AO2796">
        <v>1007.38</v>
      </c>
      <c r="AP2796">
        <v>0.28720000000000001</v>
      </c>
    </row>
    <row r="2797" spans="1:42" hidden="1" x14ac:dyDescent="0.35">
      <c r="A2797" t="s">
        <v>3740</v>
      </c>
      <c r="B2797" s="1">
        <v>45756</v>
      </c>
      <c r="C2797" t="s">
        <v>3741</v>
      </c>
      <c r="D2797" t="s">
        <v>118</v>
      </c>
      <c r="E2797">
        <v>1</v>
      </c>
      <c r="F2797" t="s">
        <v>48</v>
      </c>
      <c r="G2797" t="s">
        <v>16</v>
      </c>
      <c r="H2797" t="s">
        <v>32</v>
      </c>
      <c r="I2797" t="s">
        <v>18</v>
      </c>
      <c r="J2797" t="s">
        <v>44</v>
      </c>
      <c r="K2797">
        <v>2025</v>
      </c>
      <c r="L2797" t="s">
        <v>35</v>
      </c>
      <c r="M2797" t="s">
        <v>5902</v>
      </c>
      <c r="N2797" t="s">
        <v>5889</v>
      </c>
      <c r="O2797" t="s">
        <v>5898</v>
      </c>
      <c r="P2797" t="s">
        <v>5899</v>
      </c>
      <c r="Q2797" t="s">
        <v>5903</v>
      </c>
      <c r="R2797">
        <v>74000</v>
      </c>
      <c r="S2797">
        <v>88000</v>
      </c>
      <c r="T2797">
        <v>0.15909999999999999</v>
      </c>
      <c r="U2797" t="s">
        <v>5901</v>
      </c>
      <c r="V2797">
        <v>12</v>
      </c>
      <c r="W2797" s="1">
        <v>45459</v>
      </c>
      <c r="X2797" t="s">
        <v>5894</v>
      </c>
      <c r="Y2797">
        <v>214</v>
      </c>
      <c r="Z2797">
        <v>97</v>
      </c>
      <c r="AA2797">
        <v>218</v>
      </c>
      <c r="AB2797">
        <v>43</v>
      </c>
      <c r="AC2797">
        <v>10</v>
      </c>
      <c r="AD2797">
        <v>3182000</v>
      </c>
      <c r="AE2797" t="s">
        <v>6025</v>
      </c>
      <c r="AF2797" s="1">
        <v>46203</v>
      </c>
      <c r="AG2797" t="s">
        <v>6897</v>
      </c>
      <c r="AH2797" t="s">
        <v>6027</v>
      </c>
      <c r="AI2797" t="s">
        <v>6028</v>
      </c>
      <c r="AJ2797" t="s">
        <v>6924</v>
      </c>
      <c r="AK2797">
        <v>88000</v>
      </c>
      <c r="AL2797">
        <v>4373.6000000000004</v>
      </c>
      <c r="AM2797">
        <v>83626.399999999994</v>
      </c>
      <c r="AN2797">
        <v>74000</v>
      </c>
      <c r="AO2797">
        <v>9626.4</v>
      </c>
      <c r="AP2797">
        <v>0.11509999999999999</v>
      </c>
    </row>
    <row r="2798" spans="1:42" hidden="1" x14ac:dyDescent="0.35">
      <c r="A2798" t="s">
        <v>3742</v>
      </c>
      <c r="B2798" s="1">
        <v>45931</v>
      </c>
      <c r="C2798" t="s">
        <v>335</v>
      </c>
      <c r="D2798" t="s">
        <v>23</v>
      </c>
      <c r="E2798">
        <v>3</v>
      </c>
      <c r="F2798" t="s">
        <v>24</v>
      </c>
      <c r="G2798" t="s">
        <v>16</v>
      </c>
      <c r="H2798" t="s">
        <v>17</v>
      </c>
      <c r="I2798" t="s">
        <v>26</v>
      </c>
      <c r="J2798" t="s">
        <v>55</v>
      </c>
      <c r="K2798">
        <v>2025</v>
      </c>
      <c r="L2798" t="s">
        <v>51</v>
      </c>
      <c r="M2798" t="s">
        <v>5921</v>
      </c>
      <c r="N2798" t="s">
        <v>5913</v>
      </c>
      <c r="O2798" t="s">
        <v>5917</v>
      </c>
      <c r="P2798" t="s">
        <v>5922</v>
      </c>
      <c r="Q2798" t="s">
        <v>5923</v>
      </c>
      <c r="R2798">
        <v>57000</v>
      </c>
      <c r="S2798">
        <v>69000</v>
      </c>
      <c r="T2798">
        <v>0.1739</v>
      </c>
      <c r="U2798" t="s">
        <v>5920</v>
      </c>
      <c r="V2798">
        <v>12</v>
      </c>
      <c r="W2798" s="1">
        <v>44862</v>
      </c>
      <c r="X2798" t="s">
        <v>5894</v>
      </c>
      <c r="Y2798">
        <v>244</v>
      </c>
      <c r="Z2798">
        <v>55</v>
      </c>
      <c r="AA2798">
        <v>276</v>
      </c>
      <c r="AB2798">
        <v>9</v>
      </c>
      <c r="AC2798">
        <v>10</v>
      </c>
      <c r="AD2798">
        <v>513000</v>
      </c>
      <c r="AE2798" t="s">
        <v>6025</v>
      </c>
      <c r="AF2798" s="1">
        <v>46203</v>
      </c>
      <c r="AG2798" t="s">
        <v>6215</v>
      </c>
      <c r="AH2798" t="s">
        <v>6035</v>
      </c>
      <c r="AI2798" t="s">
        <v>6028</v>
      </c>
      <c r="AJ2798" t="s">
        <v>6925</v>
      </c>
      <c r="AK2798">
        <v>207000</v>
      </c>
      <c r="AL2798">
        <v>4140</v>
      </c>
      <c r="AM2798">
        <v>202860</v>
      </c>
      <c r="AN2798">
        <v>171000</v>
      </c>
      <c r="AO2798">
        <v>31860</v>
      </c>
      <c r="AP2798">
        <v>0.15709999999999999</v>
      </c>
    </row>
    <row r="2799" spans="1:42" hidden="1" x14ac:dyDescent="0.35">
      <c r="A2799" t="s">
        <v>3743</v>
      </c>
      <c r="B2799" s="1">
        <v>45741</v>
      </c>
      <c r="C2799" t="s">
        <v>1441</v>
      </c>
      <c r="D2799" t="s">
        <v>82</v>
      </c>
      <c r="E2799">
        <v>1</v>
      </c>
      <c r="F2799" t="s">
        <v>48</v>
      </c>
      <c r="G2799" t="s">
        <v>16</v>
      </c>
      <c r="H2799" t="s">
        <v>17</v>
      </c>
      <c r="I2799" t="s">
        <v>26</v>
      </c>
      <c r="J2799" t="s">
        <v>39</v>
      </c>
      <c r="K2799">
        <v>2025</v>
      </c>
      <c r="L2799" t="s">
        <v>20</v>
      </c>
      <c r="M2799" t="s">
        <v>5895</v>
      </c>
      <c r="N2799" t="s">
        <v>5889</v>
      </c>
      <c r="O2799" t="s">
        <v>5890</v>
      </c>
      <c r="P2799" t="s">
        <v>5891</v>
      </c>
      <c r="Q2799" t="s">
        <v>5896</v>
      </c>
      <c r="R2799">
        <v>78000</v>
      </c>
      <c r="S2799">
        <v>95000</v>
      </c>
      <c r="T2799">
        <v>0.1789</v>
      </c>
      <c r="U2799" t="s">
        <v>5893</v>
      </c>
      <c r="V2799">
        <v>12</v>
      </c>
      <c r="W2799" s="1">
        <v>45187</v>
      </c>
      <c r="X2799" t="s">
        <v>5894</v>
      </c>
      <c r="Y2799">
        <v>351</v>
      </c>
      <c r="Z2799">
        <v>112</v>
      </c>
      <c r="AA2799">
        <v>335</v>
      </c>
      <c r="AB2799">
        <v>32</v>
      </c>
      <c r="AC2799">
        <v>10</v>
      </c>
      <c r="AD2799">
        <v>2496000</v>
      </c>
      <c r="AE2799" t="s">
        <v>6025</v>
      </c>
      <c r="AF2799" s="1">
        <v>46203</v>
      </c>
      <c r="AG2799" t="s">
        <v>6496</v>
      </c>
      <c r="AH2799" t="s">
        <v>6027</v>
      </c>
      <c r="AI2799" t="s">
        <v>6028</v>
      </c>
      <c r="AJ2799" t="s">
        <v>6924</v>
      </c>
      <c r="AK2799">
        <v>95000</v>
      </c>
      <c r="AL2799">
        <v>598.5</v>
      </c>
      <c r="AM2799">
        <v>94401.5</v>
      </c>
      <c r="AN2799">
        <v>78000</v>
      </c>
      <c r="AO2799">
        <v>16401.5</v>
      </c>
      <c r="AP2799">
        <v>0.17369999999999999</v>
      </c>
    </row>
    <row r="2800" spans="1:42" hidden="1" x14ac:dyDescent="0.35">
      <c r="A2800" t="s">
        <v>3744</v>
      </c>
      <c r="B2800" s="1">
        <v>45662</v>
      </c>
      <c r="C2800" t="s">
        <v>1740</v>
      </c>
      <c r="D2800" t="s">
        <v>173</v>
      </c>
      <c r="E2800">
        <v>1</v>
      </c>
      <c r="F2800" t="s">
        <v>48</v>
      </c>
      <c r="G2800" t="s">
        <v>16</v>
      </c>
      <c r="H2800" t="s">
        <v>25</v>
      </c>
      <c r="I2800" t="s">
        <v>26</v>
      </c>
      <c r="J2800" t="s">
        <v>112</v>
      </c>
      <c r="K2800">
        <v>2025</v>
      </c>
      <c r="L2800" t="s">
        <v>20</v>
      </c>
      <c r="M2800" t="s">
        <v>5904</v>
      </c>
      <c r="N2800" t="s">
        <v>5889</v>
      </c>
      <c r="O2800" t="s">
        <v>5898</v>
      </c>
      <c r="P2800" t="s">
        <v>5899</v>
      </c>
      <c r="Q2800" t="s">
        <v>5905</v>
      </c>
      <c r="R2800">
        <v>12500</v>
      </c>
      <c r="S2800">
        <v>15500</v>
      </c>
      <c r="T2800">
        <v>0.19350000000000001</v>
      </c>
      <c r="U2800" t="s">
        <v>5901</v>
      </c>
      <c r="V2800">
        <v>12</v>
      </c>
      <c r="W2800" s="1">
        <v>45140</v>
      </c>
      <c r="X2800" t="s">
        <v>5894</v>
      </c>
      <c r="Y2800">
        <v>313</v>
      </c>
      <c r="Z2800">
        <v>58</v>
      </c>
      <c r="AA2800">
        <v>294</v>
      </c>
      <c r="AB2800">
        <v>65</v>
      </c>
      <c r="AC2800">
        <v>10</v>
      </c>
      <c r="AD2800">
        <v>812500</v>
      </c>
      <c r="AE2800" t="s">
        <v>6025</v>
      </c>
      <c r="AF2800" s="1">
        <v>46203</v>
      </c>
      <c r="AG2800" t="s">
        <v>6639</v>
      </c>
      <c r="AH2800" t="s">
        <v>6035</v>
      </c>
      <c r="AI2800" t="s">
        <v>6028</v>
      </c>
      <c r="AJ2800" t="s">
        <v>6924</v>
      </c>
      <c r="AK2800">
        <v>15500</v>
      </c>
      <c r="AL2800">
        <v>1219.8499999999999</v>
      </c>
      <c r="AM2800">
        <v>14280.15</v>
      </c>
      <c r="AN2800">
        <v>12500</v>
      </c>
      <c r="AO2800">
        <v>1780.15</v>
      </c>
      <c r="AP2800">
        <v>0.12470000000000001</v>
      </c>
    </row>
    <row r="2801" spans="1:42" hidden="1" x14ac:dyDescent="0.35">
      <c r="A2801" t="s">
        <v>3745</v>
      </c>
      <c r="B2801" s="1">
        <v>45852</v>
      </c>
      <c r="C2801" t="s">
        <v>1684</v>
      </c>
      <c r="D2801" t="s">
        <v>221</v>
      </c>
      <c r="E2801">
        <v>1</v>
      </c>
      <c r="F2801" t="s">
        <v>24</v>
      </c>
      <c r="G2801" t="s">
        <v>31</v>
      </c>
      <c r="H2801" t="s">
        <v>25</v>
      </c>
      <c r="I2801" t="s">
        <v>43</v>
      </c>
      <c r="J2801" t="s">
        <v>97</v>
      </c>
      <c r="K2801">
        <v>2025</v>
      </c>
      <c r="L2801" t="s">
        <v>60</v>
      </c>
      <c r="M2801" t="s">
        <v>5966</v>
      </c>
      <c r="N2801" t="s">
        <v>5967</v>
      </c>
      <c r="O2801" t="s">
        <v>5968</v>
      </c>
      <c r="P2801" t="s">
        <v>5899</v>
      </c>
      <c r="Q2801" t="s">
        <v>5969</v>
      </c>
      <c r="R2801">
        <v>11500</v>
      </c>
      <c r="S2801">
        <v>14500</v>
      </c>
      <c r="T2801">
        <v>0.2069</v>
      </c>
      <c r="U2801" t="s">
        <v>5901</v>
      </c>
      <c r="V2801">
        <v>12</v>
      </c>
      <c r="W2801" s="1">
        <v>44903</v>
      </c>
      <c r="X2801" t="s">
        <v>5894</v>
      </c>
      <c r="Y2801">
        <v>217</v>
      </c>
      <c r="Z2801">
        <v>53</v>
      </c>
      <c r="AA2801">
        <v>253</v>
      </c>
      <c r="AB2801">
        <v>61</v>
      </c>
      <c r="AC2801">
        <v>10</v>
      </c>
      <c r="AD2801">
        <v>701500</v>
      </c>
      <c r="AE2801" t="s">
        <v>6025</v>
      </c>
      <c r="AF2801" s="1">
        <v>46203</v>
      </c>
      <c r="AG2801" t="s">
        <v>6621</v>
      </c>
      <c r="AH2801" t="s">
        <v>6035</v>
      </c>
      <c r="AI2801" t="s">
        <v>6028</v>
      </c>
      <c r="AJ2801" t="s">
        <v>6925</v>
      </c>
      <c r="AK2801">
        <v>14500</v>
      </c>
      <c r="AL2801">
        <v>53.65</v>
      </c>
      <c r="AM2801">
        <v>14446.35</v>
      </c>
      <c r="AN2801">
        <v>11500</v>
      </c>
      <c r="AO2801">
        <v>2946.35</v>
      </c>
      <c r="AP2801">
        <v>0.20399999999999999</v>
      </c>
    </row>
    <row r="2802" spans="1:42" hidden="1" x14ac:dyDescent="0.35">
      <c r="A2802" t="s">
        <v>3746</v>
      </c>
      <c r="B2802" s="1">
        <v>45710</v>
      </c>
      <c r="C2802" t="s">
        <v>1759</v>
      </c>
      <c r="D2802" t="s">
        <v>100</v>
      </c>
      <c r="E2802">
        <v>2</v>
      </c>
      <c r="F2802" t="s">
        <v>128</v>
      </c>
      <c r="G2802" t="s">
        <v>31</v>
      </c>
      <c r="H2802" t="s">
        <v>32</v>
      </c>
      <c r="I2802" t="s">
        <v>43</v>
      </c>
      <c r="J2802" t="s">
        <v>19</v>
      </c>
      <c r="K2802">
        <v>2025</v>
      </c>
      <c r="L2802" t="s">
        <v>20</v>
      </c>
      <c r="M2802" t="s">
        <v>5941</v>
      </c>
      <c r="N2802" t="s">
        <v>5931</v>
      </c>
      <c r="O2802" t="s">
        <v>5942</v>
      </c>
      <c r="P2802" t="s">
        <v>5938</v>
      </c>
      <c r="Q2802" t="s">
        <v>5943</v>
      </c>
      <c r="R2802">
        <v>9800</v>
      </c>
      <c r="S2802">
        <v>12500</v>
      </c>
      <c r="T2802">
        <v>0.216</v>
      </c>
      <c r="U2802" t="s">
        <v>5940</v>
      </c>
      <c r="V2802">
        <v>6</v>
      </c>
      <c r="W2802" s="1">
        <v>45383</v>
      </c>
      <c r="X2802" t="s">
        <v>5894</v>
      </c>
      <c r="Y2802">
        <v>102</v>
      </c>
      <c r="Z2802">
        <v>94</v>
      </c>
      <c r="AA2802">
        <v>142</v>
      </c>
      <c r="AB2802">
        <v>76</v>
      </c>
      <c r="AC2802">
        <v>10</v>
      </c>
      <c r="AD2802">
        <v>744800</v>
      </c>
      <c r="AE2802" t="s">
        <v>6025</v>
      </c>
      <c r="AF2802" s="1">
        <v>46203</v>
      </c>
      <c r="AG2802" t="s">
        <v>6646</v>
      </c>
      <c r="AH2802" t="s">
        <v>6027</v>
      </c>
      <c r="AI2802" t="s">
        <v>6028</v>
      </c>
      <c r="AJ2802" t="s">
        <v>6924</v>
      </c>
      <c r="AK2802">
        <v>25000</v>
      </c>
      <c r="AL2802">
        <v>1190</v>
      </c>
      <c r="AM2802">
        <v>23810</v>
      </c>
      <c r="AN2802">
        <v>19600</v>
      </c>
      <c r="AO2802">
        <v>4210</v>
      </c>
      <c r="AP2802">
        <v>0.17680000000000001</v>
      </c>
    </row>
    <row r="2803" spans="1:42" hidden="1" x14ac:dyDescent="0.35">
      <c r="A2803" t="s">
        <v>3747</v>
      </c>
      <c r="B2803" s="1">
        <v>45917</v>
      </c>
      <c r="C2803" t="s">
        <v>1201</v>
      </c>
      <c r="D2803" t="s">
        <v>105</v>
      </c>
      <c r="E2803">
        <v>1</v>
      </c>
      <c r="F2803" t="s">
        <v>128</v>
      </c>
      <c r="G2803" t="s">
        <v>16</v>
      </c>
      <c r="H2803" t="s">
        <v>25</v>
      </c>
      <c r="I2803" t="s">
        <v>43</v>
      </c>
      <c r="J2803" t="s">
        <v>109</v>
      </c>
      <c r="K2803">
        <v>2025</v>
      </c>
      <c r="L2803" t="s">
        <v>60</v>
      </c>
      <c r="M2803" t="s">
        <v>5916</v>
      </c>
      <c r="N2803" t="s">
        <v>5913</v>
      </c>
      <c r="O2803" t="s">
        <v>5917</v>
      </c>
      <c r="P2803" t="s">
        <v>5918</v>
      </c>
      <c r="Q2803" t="s">
        <v>5919</v>
      </c>
      <c r="R2803">
        <v>63000</v>
      </c>
      <c r="S2803">
        <v>76000</v>
      </c>
      <c r="T2803">
        <v>0.1711</v>
      </c>
      <c r="U2803" t="s">
        <v>5920</v>
      </c>
      <c r="V2803">
        <v>12</v>
      </c>
      <c r="W2803" s="1">
        <v>44617</v>
      </c>
      <c r="X2803" t="s">
        <v>5894</v>
      </c>
      <c r="Y2803">
        <v>252</v>
      </c>
      <c r="Z2803">
        <v>75</v>
      </c>
      <c r="AA2803">
        <v>289</v>
      </c>
      <c r="AB2803">
        <v>48</v>
      </c>
      <c r="AC2803">
        <v>10</v>
      </c>
      <c r="AD2803">
        <v>3024000</v>
      </c>
      <c r="AE2803" t="s">
        <v>6025</v>
      </c>
      <c r="AF2803" s="1">
        <v>46203</v>
      </c>
      <c r="AG2803" t="s">
        <v>6095</v>
      </c>
      <c r="AH2803" t="s">
        <v>6035</v>
      </c>
      <c r="AI2803" t="s">
        <v>6028</v>
      </c>
      <c r="AJ2803" t="s">
        <v>6925</v>
      </c>
      <c r="AK2803">
        <v>76000</v>
      </c>
      <c r="AL2803">
        <v>2948.8</v>
      </c>
      <c r="AM2803">
        <v>73051.199999999997</v>
      </c>
      <c r="AN2803">
        <v>63000</v>
      </c>
      <c r="AO2803">
        <v>10051.200000000001</v>
      </c>
      <c r="AP2803">
        <v>0.1376</v>
      </c>
    </row>
    <row r="2804" spans="1:42" hidden="1" x14ac:dyDescent="0.35">
      <c r="A2804" t="s">
        <v>3748</v>
      </c>
      <c r="B2804" s="1">
        <v>45684</v>
      </c>
      <c r="C2804" t="s">
        <v>833</v>
      </c>
      <c r="D2804" t="s">
        <v>205</v>
      </c>
      <c r="E2804">
        <v>1</v>
      </c>
      <c r="F2804" t="s">
        <v>24</v>
      </c>
      <c r="G2804" t="s">
        <v>16</v>
      </c>
      <c r="H2804" t="s">
        <v>25</v>
      </c>
      <c r="I2804" t="s">
        <v>33</v>
      </c>
      <c r="J2804" t="s">
        <v>112</v>
      </c>
      <c r="K2804">
        <v>2025</v>
      </c>
      <c r="L2804" t="s">
        <v>20</v>
      </c>
      <c r="M2804" t="s">
        <v>6003</v>
      </c>
      <c r="N2804" t="s">
        <v>5989</v>
      </c>
      <c r="O2804" t="s">
        <v>6004</v>
      </c>
      <c r="P2804" t="s">
        <v>6005</v>
      </c>
      <c r="Q2804" t="s">
        <v>6006</v>
      </c>
      <c r="R2804">
        <v>420</v>
      </c>
      <c r="S2804">
        <v>650</v>
      </c>
      <c r="T2804">
        <v>0.3538</v>
      </c>
      <c r="U2804" t="s">
        <v>5909</v>
      </c>
      <c r="V2804">
        <v>6</v>
      </c>
      <c r="W2804" s="1">
        <v>45071</v>
      </c>
      <c r="X2804" t="s">
        <v>5894</v>
      </c>
      <c r="Y2804">
        <v>160</v>
      </c>
      <c r="Z2804">
        <v>85</v>
      </c>
      <c r="AA2804">
        <v>167</v>
      </c>
      <c r="AB2804">
        <v>56</v>
      </c>
      <c r="AC2804">
        <v>10</v>
      </c>
      <c r="AD2804">
        <v>23520</v>
      </c>
      <c r="AE2804" t="s">
        <v>6025</v>
      </c>
      <c r="AF2804" s="1">
        <v>46203</v>
      </c>
      <c r="AG2804" t="s">
        <v>6459</v>
      </c>
      <c r="AH2804" t="s">
        <v>6035</v>
      </c>
      <c r="AI2804" t="s">
        <v>6028</v>
      </c>
      <c r="AJ2804" t="s">
        <v>6924</v>
      </c>
      <c r="AK2804">
        <v>650</v>
      </c>
      <c r="AL2804">
        <v>81.7</v>
      </c>
      <c r="AM2804">
        <v>568.29999999999995</v>
      </c>
      <c r="AN2804">
        <v>420</v>
      </c>
      <c r="AO2804">
        <v>148.30000000000001</v>
      </c>
      <c r="AP2804">
        <v>0.26100000000000001</v>
      </c>
    </row>
    <row r="2805" spans="1:42" hidden="1" x14ac:dyDescent="0.35">
      <c r="A2805" t="s">
        <v>3749</v>
      </c>
      <c r="B2805" s="1">
        <v>45910</v>
      </c>
      <c r="C2805" t="s">
        <v>499</v>
      </c>
      <c r="D2805" t="s">
        <v>23</v>
      </c>
      <c r="E2805">
        <v>1</v>
      </c>
      <c r="F2805" t="s">
        <v>30</v>
      </c>
      <c r="G2805" t="s">
        <v>16</v>
      </c>
      <c r="H2805" t="s">
        <v>25</v>
      </c>
      <c r="I2805" t="s">
        <v>26</v>
      </c>
      <c r="J2805" t="s">
        <v>109</v>
      </c>
      <c r="K2805">
        <v>2025</v>
      </c>
      <c r="L2805" t="s">
        <v>60</v>
      </c>
      <c r="M2805" t="s">
        <v>5921</v>
      </c>
      <c r="N2805" t="s">
        <v>5913</v>
      </c>
      <c r="O2805" t="s">
        <v>5917</v>
      </c>
      <c r="P2805" t="s">
        <v>5922</v>
      </c>
      <c r="Q2805" t="s">
        <v>5923</v>
      </c>
      <c r="R2805">
        <v>57000</v>
      </c>
      <c r="S2805">
        <v>69000</v>
      </c>
      <c r="T2805">
        <v>0.1739</v>
      </c>
      <c r="U2805" t="s">
        <v>5920</v>
      </c>
      <c r="V2805">
        <v>12</v>
      </c>
      <c r="W2805" s="1">
        <v>44862</v>
      </c>
      <c r="X2805" t="s">
        <v>5894</v>
      </c>
      <c r="Y2805">
        <v>244</v>
      </c>
      <c r="Z2805">
        <v>55</v>
      </c>
      <c r="AA2805">
        <v>276</v>
      </c>
      <c r="AB2805">
        <v>9</v>
      </c>
      <c r="AC2805">
        <v>10</v>
      </c>
      <c r="AD2805">
        <v>513000</v>
      </c>
      <c r="AE2805" t="s">
        <v>6025</v>
      </c>
      <c r="AF2805" s="1">
        <v>46203</v>
      </c>
      <c r="AG2805" t="s">
        <v>6306</v>
      </c>
      <c r="AH2805" t="s">
        <v>6027</v>
      </c>
      <c r="AI2805" t="s">
        <v>6028</v>
      </c>
      <c r="AJ2805" t="s">
        <v>6925</v>
      </c>
      <c r="AK2805">
        <v>69000</v>
      </c>
      <c r="AL2805">
        <v>8859.6</v>
      </c>
      <c r="AM2805">
        <v>60140.4</v>
      </c>
      <c r="AN2805">
        <v>57000</v>
      </c>
      <c r="AO2805">
        <v>3140.4</v>
      </c>
      <c r="AP2805">
        <v>5.2200000000000003E-2</v>
      </c>
    </row>
    <row r="2806" spans="1:42" hidden="1" x14ac:dyDescent="0.35">
      <c r="A2806" t="s">
        <v>3750</v>
      </c>
      <c r="B2806" s="1">
        <v>45932</v>
      </c>
      <c r="C2806" t="s">
        <v>1627</v>
      </c>
      <c r="D2806" t="s">
        <v>205</v>
      </c>
      <c r="E2806">
        <v>1</v>
      </c>
      <c r="F2806" t="s">
        <v>48</v>
      </c>
      <c r="G2806" t="s">
        <v>31</v>
      </c>
      <c r="H2806" t="s">
        <v>25</v>
      </c>
      <c r="I2806" t="s">
        <v>33</v>
      </c>
      <c r="J2806" t="s">
        <v>55</v>
      </c>
      <c r="K2806">
        <v>2025</v>
      </c>
      <c r="L2806" t="s">
        <v>51</v>
      </c>
      <c r="M2806" t="s">
        <v>6003</v>
      </c>
      <c r="N2806" t="s">
        <v>5989</v>
      </c>
      <c r="O2806" t="s">
        <v>6004</v>
      </c>
      <c r="P2806" t="s">
        <v>6005</v>
      </c>
      <c r="Q2806" t="s">
        <v>6006</v>
      </c>
      <c r="R2806">
        <v>420</v>
      </c>
      <c r="S2806">
        <v>650</v>
      </c>
      <c r="T2806">
        <v>0.3538</v>
      </c>
      <c r="U2806" t="s">
        <v>5909</v>
      </c>
      <c r="V2806">
        <v>6</v>
      </c>
      <c r="W2806" s="1">
        <v>45071</v>
      </c>
      <c r="X2806" t="s">
        <v>5894</v>
      </c>
      <c r="Y2806">
        <v>160</v>
      </c>
      <c r="Z2806">
        <v>85</v>
      </c>
      <c r="AA2806">
        <v>167</v>
      </c>
      <c r="AB2806">
        <v>56</v>
      </c>
      <c r="AC2806">
        <v>10</v>
      </c>
      <c r="AD2806">
        <v>23520</v>
      </c>
      <c r="AE2806" t="s">
        <v>6025</v>
      </c>
      <c r="AF2806" s="1">
        <v>46203</v>
      </c>
      <c r="AG2806" t="s">
        <v>6603</v>
      </c>
      <c r="AH2806" t="s">
        <v>6035</v>
      </c>
      <c r="AI2806" t="s">
        <v>6028</v>
      </c>
      <c r="AJ2806" t="s">
        <v>6925</v>
      </c>
      <c r="AK2806">
        <v>650</v>
      </c>
      <c r="AL2806">
        <v>86.26</v>
      </c>
      <c r="AM2806">
        <v>563.74</v>
      </c>
      <c r="AN2806">
        <v>420</v>
      </c>
      <c r="AO2806">
        <v>143.74</v>
      </c>
      <c r="AP2806">
        <v>0.255</v>
      </c>
    </row>
    <row r="2807" spans="1:42" x14ac:dyDescent="0.35">
      <c r="A2807" t="s">
        <v>3751</v>
      </c>
      <c r="B2807" s="1">
        <v>45933</v>
      </c>
      <c r="C2807" t="s">
        <v>1111</v>
      </c>
      <c r="D2807" t="s">
        <v>195</v>
      </c>
      <c r="E2807">
        <v>1</v>
      </c>
      <c r="F2807" t="s">
        <v>48</v>
      </c>
      <c r="G2807" t="s">
        <v>96</v>
      </c>
      <c r="H2807" t="s">
        <v>25</v>
      </c>
      <c r="I2807" t="s">
        <v>33</v>
      </c>
      <c r="J2807" t="s">
        <v>55</v>
      </c>
      <c r="K2807">
        <v>2025</v>
      </c>
      <c r="L2807" t="s">
        <v>51</v>
      </c>
      <c r="M2807" t="s">
        <v>5912</v>
      </c>
      <c r="N2807" t="s">
        <v>5913</v>
      </c>
      <c r="O2807" t="s">
        <v>5914</v>
      </c>
      <c r="P2807" t="s">
        <v>5891</v>
      </c>
      <c r="Q2807" t="s">
        <v>5915</v>
      </c>
      <c r="R2807">
        <v>125000</v>
      </c>
      <c r="S2807">
        <v>148000</v>
      </c>
      <c r="T2807">
        <v>0.15540000000000001</v>
      </c>
      <c r="U2807" t="s">
        <v>5893</v>
      </c>
      <c r="V2807">
        <v>12</v>
      </c>
      <c r="W2807" s="1">
        <v>44787</v>
      </c>
      <c r="X2807" t="s">
        <v>5894</v>
      </c>
      <c r="Y2807">
        <v>168</v>
      </c>
      <c r="Z2807">
        <v>62</v>
      </c>
      <c r="AA2807">
        <v>271</v>
      </c>
      <c r="AB2807">
        <v>0</v>
      </c>
      <c r="AC2807">
        <v>10</v>
      </c>
      <c r="AD2807">
        <v>0</v>
      </c>
      <c r="AE2807" t="s">
        <v>6029</v>
      </c>
      <c r="AF2807" s="1">
        <v>46203</v>
      </c>
      <c r="AG2807" t="s">
        <v>6078</v>
      </c>
      <c r="AH2807" t="s">
        <v>6027</v>
      </c>
      <c r="AI2807" t="s">
        <v>6028</v>
      </c>
      <c r="AJ2807" t="s">
        <v>6925</v>
      </c>
      <c r="AK2807">
        <v>148000</v>
      </c>
      <c r="AL2807">
        <v>15525.2</v>
      </c>
      <c r="AM2807">
        <v>132474.79999999999</v>
      </c>
      <c r="AN2807">
        <v>125000</v>
      </c>
      <c r="AO2807">
        <v>7474.8</v>
      </c>
      <c r="AP2807">
        <v>5.6399999999999999E-2</v>
      </c>
    </row>
    <row r="2808" spans="1:42" hidden="1" x14ac:dyDescent="0.35">
      <c r="A2808" t="s">
        <v>3752</v>
      </c>
      <c r="B2808" s="1">
        <v>45887</v>
      </c>
      <c r="C2808" t="s">
        <v>1060</v>
      </c>
      <c r="D2808" t="s">
        <v>23</v>
      </c>
      <c r="E2808">
        <v>1</v>
      </c>
      <c r="F2808" t="s">
        <v>128</v>
      </c>
      <c r="G2808" t="s">
        <v>96</v>
      </c>
      <c r="H2808" t="s">
        <v>17</v>
      </c>
      <c r="I2808" t="s">
        <v>26</v>
      </c>
      <c r="J2808" t="s">
        <v>59</v>
      </c>
      <c r="K2808">
        <v>2025</v>
      </c>
      <c r="L2808" t="s">
        <v>60</v>
      </c>
      <c r="M2808" t="s">
        <v>5921</v>
      </c>
      <c r="N2808" t="s">
        <v>5913</v>
      </c>
      <c r="O2808" t="s">
        <v>5917</v>
      </c>
      <c r="P2808" t="s">
        <v>5922</v>
      </c>
      <c r="Q2808" t="s">
        <v>5923</v>
      </c>
      <c r="R2808">
        <v>57000</v>
      </c>
      <c r="S2808">
        <v>69000</v>
      </c>
      <c r="T2808">
        <v>0.1739</v>
      </c>
      <c r="U2808" t="s">
        <v>5920</v>
      </c>
      <c r="V2808">
        <v>12</v>
      </c>
      <c r="W2808" s="1">
        <v>44862</v>
      </c>
      <c r="X2808" t="s">
        <v>5894</v>
      </c>
      <c r="Y2808">
        <v>244</v>
      </c>
      <c r="Z2808">
        <v>55</v>
      </c>
      <c r="AA2808">
        <v>276</v>
      </c>
      <c r="AB2808">
        <v>9</v>
      </c>
      <c r="AC2808">
        <v>10</v>
      </c>
      <c r="AD2808">
        <v>513000</v>
      </c>
      <c r="AE2808" t="s">
        <v>6025</v>
      </c>
      <c r="AF2808" s="1">
        <v>46203</v>
      </c>
      <c r="AG2808" t="s">
        <v>6523</v>
      </c>
      <c r="AH2808" t="s">
        <v>6035</v>
      </c>
      <c r="AI2808" t="s">
        <v>6028</v>
      </c>
      <c r="AJ2808" t="s">
        <v>6925</v>
      </c>
      <c r="AK2808">
        <v>69000</v>
      </c>
      <c r="AL2808">
        <v>3836.4</v>
      </c>
      <c r="AM2808">
        <v>65163.6</v>
      </c>
      <c r="AN2808">
        <v>57000</v>
      </c>
      <c r="AO2808">
        <v>8163.6</v>
      </c>
      <c r="AP2808">
        <v>0.12529999999999999</v>
      </c>
    </row>
    <row r="2809" spans="1:42" hidden="1" x14ac:dyDescent="0.35">
      <c r="A2809" t="s">
        <v>3753</v>
      </c>
      <c r="B2809" s="1">
        <v>45908</v>
      </c>
      <c r="C2809" t="s">
        <v>802</v>
      </c>
      <c r="D2809" t="s">
        <v>205</v>
      </c>
      <c r="E2809">
        <v>3</v>
      </c>
      <c r="F2809" t="s">
        <v>128</v>
      </c>
      <c r="G2809" t="s">
        <v>16</v>
      </c>
      <c r="H2809" t="s">
        <v>32</v>
      </c>
      <c r="I2809" t="s">
        <v>43</v>
      </c>
      <c r="J2809" t="s">
        <v>109</v>
      </c>
      <c r="K2809">
        <v>2025</v>
      </c>
      <c r="L2809" t="s">
        <v>60</v>
      </c>
      <c r="M2809" t="s">
        <v>6003</v>
      </c>
      <c r="N2809" t="s">
        <v>5989</v>
      </c>
      <c r="O2809" t="s">
        <v>6004</v>
      </c>
      <c r="P2809" t="s">
        <v>6005</v>
      </c>
      <c r="Q2809" t="s">
        <v>6006</v>
      </c>
      <c r="R2809">
        <v>420</v>
      </c>
      <c r="S2809">
        <v>650</v>
      </c>
      <c r="T2809">
        <v>0.3538</v>
      </c>
      <c r="U2809" t="s">
        <v>5909</v>
      </c>
      <c r="V2809">
        <v>6</v>
      </c>
      <c r="W2809" s="1">
        <v>45071</v>
      </c>
      <c r="X2809" t="s">
        <v>5894</v>
      </c>
      <c r="Y2809">
        <v>160</v>
      </c>
      <c r="Z2809">
        <v>85</v>
      </c>
      <c r="AA2809">
        <v>167</v>
      </c>
      <c r="AB2809">
        <v>56</v>
      </c>
      <c r="AC2809">
        <v>10</v>
      </c>
      <c r="AD2809">
        <v>23520</v>
      </c>
      <c r="AE2809" t="s">
        <v>6025</v>
      </c>
      <c r="AF2809" s="1">
        <v>46203</v>
      </c>
      <c r="AG2809" t="s">
        <v>6447</v>
      </c>
      <c r="AH2809" t="s">
        <v>6035</v>
      </c>
      <c r="AI2809" t="s">
        <v>6028</v>
      </c>
      <c r="AJ2809" t="s">
        <v>6925</v>
      </c>
      <c r="AK2809">
        <v>1950</v>
      </c>
      <c r="AL2809">
        <v>226</v>
      </c>
      <c r="AM2809">
        <v>1724</v>
      </c>
      <c r="AN2809">
        <v>1260</v>
      </c>
      <c r="AO2809">
        <v>464</v>
      </c>
      <c r="AP2809">
        <v>0.26910000000000001</v>
      </c>
    </row>
    <row r="2810" spans="1:42" hidden="1" x14ac:dyDescent="0.35">
      <c r="A2810" t="s">
        <v>3754</v>
      </c>
      <c r="B2810" s="1">
        <v>45845</v>
      </c>
      <c r="C2810" t="s">
        <v>175</v>
      </c>
      <c r="D2810" t="s">
        <v>200</v>
      </c>
      <c r="E2810">
        <v>2</v>
      </c>
      <c r="F2810" t="s">
        <v>30</v>
      </c>
      <c r="G2810" t="s">
        <v>16</v>
      </c>
      <c r="H2810" t="s">
        <v>25</v>
      </c>
      <c r="I2810" t="s">
        <v>43</v>
      </c>
      <c r="J2810" t="s">
        <v>97</v>
      </c>
      <c r="K2810">
        <v>2025</v>
      </c>
      <c r="L2810" t="s">
        <v>60</v>
      </c>
      <c r="M2810" t="s">
        <v>5960</v>
      </c>
      <c r="N2810" t="s">
        <v>5949</v>
      </c>
      <c r="O2810" t="s">
        <v>5961</v>
      </c>
      <c r="P2810" t="s">
        <v>5951</v>
      </c>
      <c r="Q2810" t="s">
        <v>5962</v>
      </c>
      <c r="R2810">
        <v>2100</v>
      </c>
      <c r="S2810">
        <v>2800</v>
      </c>
      <c r="T2810">
        <v>0.25</v>
      </c>
      <c r="U2810" t="s">
        <v>5940</v>
      </c>
      <c r="V2810">
        <v>12</v>
      </c>
      <c r="W2810" s="1">
        <v>45378</v>
      </c>
      <c r="X2810" t="s">
        <v>5894</v>
      </c>
      <c r="Y2810">
        <v>198</v>
      </c>
      <c r="Z2810">
        <v>79</v>
      </c>
      <c r="AA2810">
        <v>243</v>
      </c>
      <c r="AB2810">
        <v>87</v>
      </c>
      <c r="AC2810">
        <v>10</v>
      </c>
      <c r="AD2810">
        <v>182700</v>
      </c>
      <c r="AE2810" t="s">
        <v>6025</v>
      </c>
      <c r="AF2810" s="1">
        <v>46203</v>
      </c>
      <c r="AG2810" t="s">
        <v>6107</v>
      </c>
      <c r="AH2810" t="s">
        <v>6035</v>
      </c>
      <c r="AI2810" t="s">
        <v>6028</v>
      </c>
      <c r="AJ2810" t="s">
        <v>6925</v>
      </c>
      <c r="AK2810">
        <v>5600</v>
      </c>
      <c r="AL2810">
        <v>413.84</v>
      </c>
      <c r="AM2810">
        <v>5186.16</v>
      </c>
      <c r="AN2810">
        <v>4200</v>
      </c>
      <c r="AO2810">
        <v>986.16</v>
      </c>
      <c r="AP2810">
        <v>0.19020000000000001</v>
      </c>
    </row>
    <row r="2811" spans="1:42" hidden="1" x14ac:dyDescent="0.35">
      <c r="A2811" t="s">
        <v>3755</v>
      </c>
      <c r="B2811" s="1">
        <v>45804</v>
      </c>
      <c r="C2811" t="s">
        <v>1015</v>
      </c>
      <c r="D2811" t="s">
        <v>221</v>
      </c>
      <c r="E2811">
        <v>1</v>
      </c>
      <c r="F2811" t="s">
        <v>128</v>
      </c>
      <c r="G2811" t="s">
        <v>16</v>
      </c>
      <c r="H2811" t="s">
        <v>32</v>
      </c>
      <c r="I2811" t="s">
        <v>43</v>
      </c>
      <c r="J2811" t="s">
        <v>75</v>
      </c>
      <c r="K2811">
        <v>2025</v>
      </c>
      <c r="L2811" t="s">
        <v>35</v>
      </c>
      <c r="M2811" t="s">
        <v>5966</v>
      </c>
      <c r="N2811" t="s">
        <v>5967</v>
      </c>
      <c r="O2811" t="s">
        <v>5968</v>
      </c>
      <c r="P2811" t="s">
        <v>5899</v>
      </c>
      <c r="Q2811" t="s">
        <v>5969</v>
      </c>
      <c r="R2811">
        <v>11500</v>
      </c>
      <c r="S2811">
        <v>14500</v>
      </c>
      <c r="T2811">
        <v>0.2069</v>
      </c>
      <c r="U2811" t="s">
        <v>5901</v>
      </c>
      <c r="V2811">
        <v>12</v>
      </c>
      <c r="W2811" s="1">
        <v>44903</v>
      </c>
      <c r="X2811" t="s">
        <v>5894</v>
      </c>
      <c r="Y2811">
        <v>217</v>
      </c>
      <c r="Z2811">
        <v>53</v>
      </c>
      <c r="AA2811">
        <v>253</v>
      </c>
      <c r="AB2811">
        <v>61</v>
      </c>
      <c r="AC2811">
        <v>10</v>
      </c>
      <c r="AD2811">
        <v>701500</v>
      </c>
      <c r="AE2811" t="s">
        <v>6025</v>
      </c>
      <c r="AF2811" s="1">
        <v>46203</v>
      </c>
      <c r="AG2811" t="s">
        <v>6272</v>
      </c>
      <c r="AH2811" t="s">
        <v>6027</v>
      </c>
      <c r="AI2811" t="s">
        <v>6028</v>
      </c>
      <c r="AJ2811" t="s">
        <v>6924</v>
      </c>
      <c r="AK2811">
        <v>14500</v>
      </c>
      <c r="AL2811">
        <v>825.05</v>
      </c>
      <c r="AM2811">
        <v>13674.95</v>
      </c>
      <c r="AN2811">
        <v>11500</v>
      </c>
      <c r="AO2811">
        <v>2174.9499999999998</v>
      </c>
      <c r="AP2811">
        <v>0.159</v>
      </c>
    </row>
    <row r="2812" spans="1:42" hidden="1" x14ac:dyDescent="0.35">
      <c r="A2812" t="s">
        <v>3756</v>
      </c>
      <c r="B2812" s="1">
        <v>45743</v>
      </c>
      <c r="C2812" t="s">
        <v>1832</v>
      </c>
      <c r="D2812" t="s">
        <v>108</v>
      </c>
      <c r="E2812">
        <v>4</v>
      </c>
      <c r="F2812" t="s">
        <v>24</v>
      </c>
      <c r="G2812" t="s">
        <v>31</v>
      </c>
      <c r="H2812" t="s">
        <v>25</v>
      </c>
      <c r="I2812" t="s">
        <v>43</v>
      </c>
      <c r="J2812" t="s">
        <v>39</v>
      </c>
      <c r="K2812">
        <v>2025</v>
      </c>
      <c r="L2812" t="s">
        <v>20</v>
      </c>
      <c r="M2812" t="s">
        <v>5977</v>
      </c>
      <c r="N2812" t="s">
        <v>5974</v>
      </c>
      <c r="O2812" t="s">
        <v>5978</v>
      </c>
      <c r="P2812" t="s">
        <v>5979</v>
      </c>
      <c r="Q2812" t="s">
        <v>5980</v>
      </c>
      <c r="R2812">
        <v>3000</v>
      </c>
      <c r="S2812">
        <v>3900</v>
      </c>
      <c r="T2812">
        <v>0.23080000000000001</v>
      </c>
      <c r="U2812" t="s">
        <v>5920</v>
      </c>
      <c r="V2812">
        <v>36</v>
      </c>
      <c r="W2812" s="1">
        <v>44816</v>
      </c>
      <c r="X2812" t="s">
        <v>5894</v>
      </c>
      <c r="Y2812">
        <v>237</v>
      </c>
      <c r="Z2812">
        <v>110</v>
      </c>
      <c r="AA2812">
        <v>240</v>
      </c>
      <c r="AB2812">
        <v>48</v>
      </c>
      <c r="AC2812">
        <v>10</v>
      </c>
      <c r="AD2812">
        <v>144000</v>
      </c>
      <c r="AE2812" t="s">
        <v>6025</v>
      </c>
      <c r="AF2812" s="1">
        <v>46203</v>
      </c>
      <c r="AG2812" t="s">
        <v>6664</v>
      </c>
      <c r="AH2812" t="s">
        <v>6027</v>
      </c>
      <c r="AI2812" t="s">
        <v>6028</v>
      </c>
      <c r="AJ2812" t="s">
        <v>6924</v>
      </c>
      <c r="AK2812">
        <v>15600</v>
      </c>
      <c r="AL2812">
        <v>1439.88</v>
      </c>
      <c r="AM2812">
        <v>14160.12</v>
      </c>
      <c r="AN2812">
        <v>12000</v>
      </c>
      <c r="AO2812">
        <v>2160.12</v>
      </c>
      <c r="AP2812">
        <v>0.1525</v>
      </c>
    </row>
    <row r="2813" spans="1:42" hidden="1" x14ac:dyDescent="0.35">
      <c r="A2813" t="s">
        <v>3757</v>
      </c>
      <c r="B2813" s="1">
        <v>45685</v>
      </c>
      <c r="C2813" t="s">
        <v>84</v>
      </c>
      <c r="D2813" t="s">
        <v>439</v>
      </c>
      <c r="E2813">
        <v>2</v>
      </c>
      <c r="F2813" t="s">
        <v>30</v>
      </c>
      <c r="G2813" t="s">
        <v>67</v>
      </c>
      <c r="H2813" t="s">
        <v>32</v>
      </c>
      <c r="I2813" t="s">
        <v>43</v>
      </c>
      <c r="J2813" t="s">
        <v>112</v>
      </c>
      <c r="K2813">
        <v>2025</v>
      </c>
      <c r="L2813" t="s">
        <v>20</v>
      </c>
      <c r="M2813" t="s">
        <v>5953</v>
      </c>
      <c r="N2813" t="s">
        <v>5949</v>
      </c>
      <c r="O2813" t="s">
        <v>5954</v>
      </c>
      <c r="P2813" t="s">
        <v>5951</v>
      </c>
      <c r="Q2813" t="s">
        <v>5955</v>
      </c>
      <c r="R2813">
        <v>1400</v>
      </c>
      <c r="S2813">
        <v>1900</v>
      </c>
      <c r="T2813">
        <v>0.26319999999999999</v>
      </c>
      <c r="U2813" t="s">
        <v>5940</v>
      </c>
      <c r="V2813">
        <v>12</v>
      </c>
      <c r="W2813" s="1">
        <v>44681</v>
      </c>
      <c r="X2813" t="s">
        <v>5894</v>
      </c>
      <c r="Y2813">
        <v>129</v>
      </c>
      <c r="Z2813">
        <v>73</v>
      </c>
      <c r="AA2813">
        <v>194</v>
      </c>
      <c r="AB2813">
        <v>7</v>
      </c>
      <c r="AC2813">
        <v>10</v>
      </c>
      <c r="AD2813">
        <v>9800</v>
      </c>
      <c r="AE2813" t="s">
        <v>6025</v>
      </c>
      <c r="AF2813" s="1">
        <v>46203</v>
      </c>
      <c r="AG2813" t="s">
        <v>6034</v>
      </c>
      <c r="AH2813" t="s">
        <v>6035</v>
      </c>
      <c r="AI2813" t="s">
        <v>6028</v>
      </c>
      <c r="AJ2813" t="s">
        <v>6924</v>
      </c>
      <c r="AK2813">
        <v>3800</v>
      </c>
      <c r="AL2813">
        <v>100.32</v>
      </c>
      <c r="AM2813">
        <v>3699.68</v>
      </c>
      <c r="AN2813">
        <v>2800</v>
      </c>
      <c r="AO2813">
        <v>899.68</v>
      </c>
      <c r="AP2813">
        <v>0.2432</v>
      </c>
    </row>
    <row r="2814" spans="1:42" hidden="1" x14ac:dyDescent="0.35">
      <c r="A2814" t="s">
        <v>3758</v>
      </c>
      <c r="B2814" s="1">
        <v>45808</v>
      </c>
      <c r="C2814" t="s">
        <v>1983</v>
      </c>
      <c r="D2814" t="s">
        <v>82</v>
      </c>
      <c r="E2814">
        <v>1</v>
      </c>
      <c r="F2814" t="s">
        <v>48</v>
      </c>
      <c r="G2814" t="s">
        <v>31</v>
      </c>
      <c r="H2814" t="s">
        <v>17</v>
      </c>
      <c r="I2814" t="s">
        <v>33</v>
      </c>
      <c r="J2814" t="s">
        <v>75</v>
      </c>
      <c r="K2814">
        <v>2025</v>
      </c>
      <c r="L2814" t="s">
        <v>35</v>
      </c>
      <c r="M2814" t="s">
        <v>5895</v>
      </c>
      <c r="N2814" t="s">
        <v>5889</v>
      </c>
      <c r="O2814" t="s">
        <v>5890</v>
      </c>
      <c r="P2814" t="s">
        <v>5891</v>
      </c>
      <c r="Q2814" t="s">
        <v>5896</v>
      </c>
      <c r="R2814">
        <v>78000</v>
      </c>
      <c r="S2814">
        <v>95000</v>
      </c>
      <c r="T2814">
        <v>0.1789</v>
      </c>
      <c r="U2814" t="s">
        <v>5893</v>
      </c>
      <c r="V2814">
        <v>12</v>
      </c>
      <c r="W2814" s="1">
        <v>45187</v>
      </c>
      <c r="X2814" t="s">
        <v>5894</v>
      </c>
      <c r="Y2814">
        <v>351</v>
      </c>
      <c r="Z2814">
        <v>112</v>
      </c>
      <c r="AA2814">
        <v>335</v>
      </c>
      <c r="AB2814">
        <v>32</v>
      </c>
      <c r="AC2814">
        <v>10</v>
      </c>
      <c r="AD2814">
        <v>2496000</v>
      </c>
      <c r="AE2814" t="s">
        <v>6025</v>
      </c>
      <c r="AF2814" s="1">
        <v>46203</v>
      </c>
      <c r="AG2814" t="s">
        <v>6698</v>
      </c>
      <c r="AH2814" t="s">
        <v>6035</v>
      </c>
      <c r="AI2814" t="s">
        <v>6028</v>
      </c>
      <c r="AJ2814" t="s">
        <v>6924</v>
      </c>
      <c r="AK2814">
        <v>95000</v>
      </c>
      <c r="AL2814">
        <v>2964</v>
      </c>
      <c r="AM2814">
        <v>92036</v>
      </c>
      <c r="AN2814">
        <v>78000</v>
      </c>
      <c r="AO2814">
        <v>14036</v>
      </c>
      <c r="AP2814">
        <v>0.1525</v>
      </c>
    </row>
    <row r="2815" spans="1:42" hidden="1" x14ac:dyDescent="0.35">
      <c r="A2815" t="s">
        <v>3759</v>
      </c>
      <c r="B2815" s="1">
        <v>45760</v>
      </c>
      <c r="C2815" t="s">
        <v>2960</v>
      </c>
      <c r="D2815" t="s">
        <v>92</v>
      </c>
      <c r="E2815">
        <v>1</v>
      </c>
      <c r="F2815" t="s">
        <v>128</v>
      </c>
      <c r="G2815" t="s">
        <v>16</v>
      </c>
      <c r="H2815" t="s">
        <v>17</v>
      </c>
      <c r="I2815" t="s">
        <v>43</v>
      </c>
      <c r="J2815" t="s">
        <v>44</v>
      </c>
      <c r="K2815">
        <v>2025</v>
      </c>
      <c r="L2815" t="s">
        <v>35</v>
      </c>
      <c r="M2815" t="s">
        <v>5973</v>
      </c>
      <c r="N2815" t="s">
        <v>5974</v>
      </c>
      <c r="O2815" t="s">
        <v>5975</v>
      </c>
      <c r="P2815" t="s">
        <v>5899</v>
      </c>
      <c r="Q2815" t="s">
        <v>5976</v>
      </c>
      <c r="R2815">
        <v>7600</v>
      </c>
      <c r="S2815">
        <v>9800</v>
      </c>
      <c r="T2815">
        <v>0.22450000000000001</v>
      </c>
      <c r="U2815" t="s">
        <v>5901</v>
      </c>
      <c r="V2815">
        <v>36</v>
      </c>
      <c r="W2815" s="1">
        <v>45281</v>
      </c>
      <c r="X2815" t="s">
        <v>5894</v>
      </c>
      <c r="Y2815">
        <v>214</v>
      </c>
      <c r="Z2815">
        <v>101</v>
      </c>
      <c r="AA2815">
        <v>188</v>
      </c>
      <c r="AB2815">
        <v>51</v>
      </c>
      <c r="AC2815">
        <v>10</v>
      </c>
      <c r="AD2815">
        <v>387600</v>
      </c>
      <c r="AE2815" t="s">
        <v>6025</v>
      </c>
      <c r="AF2815" s="1">
        <v>46203</v>
      </c>
      <c r="AG2815" t="s">
        <v>6796</v>
      </c>
      <c r="AH2815" t="s">
        <v>6027</v>
      </c>
      <c r="AI2815" t="s">
        <v>6028</v>
      </c>
      <c r="AJ2815" t="s">
        <v>6924</v>
      </c>
      <c r="AK2815">
        <v>9800</v>
      </c>
      <c r="AL2815">
        <v>1245.58</v>
      </c>
      <c r="AM2815">
        <v>8554.42</v>
      </c>
      <c r="AN2815">
        <v>7600</v>
      </c>
      <c r="AO2815">
        <v>954.42</v>
      </c>
      <c r="AP2815">
        <v>0.1116</v>
      </c>
    </row>
    <row r="2816" spans="1:42" hidden="1" x14ac:dyDescent="0.35">
      <c r="A2816" t="s">
        <v>3760</v>
      </c>
      <c r="B2816" s="1">
        <v>45952</v>
      </c>
      <c r="C2816" t="s">
        <v>2835</v>
      </c>
      <c r="D2816" t="s">
        <v>23</v>
      </c>
      <c r="E2816">
        <v>1</v>
      </c>
      <c r="F2816" t="s">
        <v>58</v>
      </c>
      <c r="G2816" t="s">
        <v>16</v>
      </c>
      <c r="H2816" t="s">
        <v>17</v>
      </c>
      <c r="I2816" t="s">
        <v>43</v>
      </c>
      <c r="J2816" t="s">
        <v>55</v>
      </c>
      <c r="K2816">
        <v>2025</v>
      </c>
      <c r="L2816" t="s">
        <v>51</v>
      </c>
      <c r="M2816" t="s">
        <v>5921</v>
      </c>
      <c r="N2816" t="s">
        <v>5913</v>
      </c>
      <c r="O2816" t="s">
        <v>5917</v>
      </c>
      <c r="P2816" t="s">
        <v>5922</v>
      </c>
      <c r="Q2816" t="s">
        <v>5923</v>
      </c>
      <c r="R2816">
        <v>57000</v>
      </c>
      <c r="S2816">
        <v>69000</v>
      </c>
      <c r="T2816">
        <v>0.1739</v>
      </c>
      <c r="U2816" t="s">
        <v>5920</v>
      </c>
      <c r="V2816">
        <v>12</v>
      </c>
      <c r="W2816" s="1">
        <v>44862</v>
      </c>
      <c r="X2816" t="s">
        <v>5894</v>
      </c>
      <c r="Y2816">
        <v>244</v>
      </c>
      <c r="Z2816">
        <v>55</v>
      </c>
      <c r="AA2816">
        <v>276</v>
      </c>
      <c r="AB2816">
        <v>9</v>
      </c>
      <c r="AC2816">
        <v>10</v>
      </c>
      <c r="AD2816">
        <v>513000</v>
      </c>
      <c r="AE2816" t="s">
        <v>6025</v>
      </c>
      <c r="AF2816" s="1">
        <v>46203</v>
      </c>
      <c r="AG2816" t="s">
        <v>6852</v>
      </c>
      <c r="AH2816" t="s">
        <v>6035</v>
      </c>
      <c r="AI2816" t="s">
        <v>6028</v>
      </c>
      <c r="AJ2816" t="s">
        <v>6925</v>
      </c>
      <c r="AK2816">
        <v>69000</v>
      </c>
      <c r="AL2816">
        <v>7327.8</v>
      </c>
      <c r="AM2816">
        <v>61672.2</v>
      </c>
      <c r="AN2816">
        <v>57000</v>
      </c>
      <c r="AO2816">
        <v>4672.2</v>
      </c>
      <c r="AP2816">
        <v>7.5800000000000006E-2</v>
      </c>
    </row>
    <row r="2817" spans="1:42" x14ac:dyDescent="0.35">
      <c r="A2817" t="s">
        <v>3761</v>
      </c>
      <c r="B2817" s="1">
        <v>45709</v>
      </c>
      <c r="C2817" t="s">
        <v>824</v>
      </c>
      <c r="D2817" t="s">
        <v>54</v>
      </c>
      <c r="E2817">
        <v>1</v>
      </c>
      <c r="F2817" t="s">
        <v>128</v>
      </c>
      <c r="G2817" t="s">
        <v>96</v>
      </c>
      <c r="H2817" t="s">
        <v>17</v>
      </c>
      <c r="I2817" t="s">
        <v>43</v>
      </c>
      <c r="J2817" t="s">
        <v>19</v>
      </c>
      <c r="K2817">
        <v>2025</v>
      </c>
      <c r="L2817" t="s">
        <v>20</v>
      </c>
      <c r="M2817" t="s">
        <v>5888</v>
      </c>
      <c r="N2817" t="s">
        <v>5889</v>
      </c>
      <c r="O2817" t="s">
        <v>5890</v>
      </c>
      <c r="P2817" t="s">
        <v>5891</v>
      </c>
      <c r="Q2817" t="s">
        <v>5892</v>
      </c>
      <c r="R2817">
        <v>52000</v>
      </c>
      <c r="S2817">
        <v>65000</v>
      </c>
      <c r="T2817">
        <v>0.2</v>
      </c>
      <c r="U2817" t="s">
        <v>5893</v>
      </c>
      <c r="V2817">
        <v>12</v>
      </c>
      <c r="W2817" s="1">
        <v>45506</v>
      </c>
      <c r="X2817" t="s">
        <v>5894</v>
      </c>
      <c r="Y2817">
        <v>302</v>
      </c>
      <c r="Z2817">
        <v>109</v>
      </c>
      <c r="AA2817">
        <v>415</v>
      </c>
      <c r="AB2817">
        <v>0</v>
      </c>
      <c r="AC2817">
        <v>10</v>
      </c>
      <c r="AD2817">
        <v>0</v>
      </c>
      <c r="AE2817" t="s">
        <v>6029</v>
      </c>
      <c r="AF2817" s="1">
        <v>46203</v>
      </c>
      <c r="AG2817" t="s">
        <v>6453</v>
      </c>
      <c r="AH2817" t="s">
        <v>6035</v>
      </c>
      <c r="AI2817" t="s">
        <v>6028</v>
      </c>
      <c r="AJ2817" t="s">
        <v>6924</v>
      </c>
      <c r="AK2817">
        <v>65000</v>
      </c>
      <c r="AL2817">
        <v>4524</v>
      </c>
      <c r="AM2817">
        <v>60476</v>
      </c>
      <c r="AN2817">
        <v>52000</v>
      </c>
      <c r="AO2817">
        <v>8476</v>
      </c>
      <c r="AP2817">
        <v>0.14019999999999999</v>
      </c>
    </row>
    <row r="2818" spans="1:42" hidden="1" x14ac:dyDescent="0.35">
      <c r="A2818" t="s">
        <v>3762</v>
      </c>
      <c r="B2818" s="1">
        <v>45931</v>
      </c>
      <c r="C2818" t="s">
        <v>358</v>
      </c>
      <c r="D2818" t="s">
        <v>188</v>
      </c>
      <c r="E2818">
        <v>3</v>
      </c>
      <c r="F2818" t="s">
        <v>48</v>
      </c>
      <c r="G2818" t="s">
        <v>96</v>
      </c>
      <c r="H2818" t="s">
        <v>25</v>
      </c>
      <c r="I2818" t="s">
        <v>26</v>
      </c>
      <c r="J2818" t="s">
        <v>55</v>
      </c>
      <c r="K2818">
        <v>2025</v>
      </c>
      <c r="L2818" t="s">
        <v>51</v>
      </c>
      <c r="M2818" t="s">
        <v>5936</v>
      </c>
      <c r="N2818" t="s">
        <v>5931</v>
      </c>
      <c r="O2818" t="s">
        <v>5937</v>
      </c>
      <c r="P2818" t="s">
        <v>5938</v>
      </c>
      <c r="Q2818" t="s">
        <v>5939</v>
      </c>
      <c r="R2818">
        <v>3400</v>
      </c>
      <c r="S2818">
        <v>4500</v>
      </c>
      <c r="T2818">
        <v>0.24440000000000001</v>
      </c>
      <c r="U2818" t="s">
        <v>5940</v>
      </c>
      <c r="V2818">
        <v>6</v>
      </c>
      <c r="W2818" s="1">
        <v>45061</v>
      </c>
      <c r="X2818" t="s">
        <v>5894</v>
      </c>
      <c r="Y2818">
        <v>200</v>
      </c>
      <c r="Z2818">
        <v>91</v>
      </c>
      <c r="AA2818">
        <v>223</v>
      </c>
      <c r="AB2818">
        <v>18</v>
      </c>
      <c r="AC2818">
        <v>10</v>
      </c>
      <c r="AD2818">
        <v>61200</v>
      </c>
      <c r="AE2818" t="s">
        <v>6025</v>
      </c>
      <c r="AF2818" s="1">
        <v>46203</v>
      </c>
      <c r="AG2818" t="s">
        <v>6229</v>
      </c>
      <c r="AH2818" t="s">
        <v>6035</v>
      </c>
      <c r="AI2818" t="s">
        <v>6028</v>
      </c>
      <c r="AJ2818" t="s">
        <v>6925</v>
      </c>
      <c r="AK2818">
        <v>13500</v>
      </c>
      <c r="AL2818">
        <v>206.55</v>
      </c>
      <c r="AM2818">
        <v>13293.45</v>
      </c>
      <c r="AN2818">
        <v>10200</v>
      </c>
      <c r="AO2818">
        <v>3093.45</v>
      </c>
      <c r="AP2818">
        <v>0.23269999999999999</v>
      </c>
    </row>
    <row r="2819" spans="1:42" hidden="1" x14ac:dyDescent="0.35">
      <c r="A2819" t="s">
        <v>3763</v>
      </c>
      <c r="B2819" s="1">
        <v>45877</v>
      </c>
      <c r="C2819" t="s">
        <v>426</v>
      </c>
      <c r="D2819" t="s">
        <v>173</v>
      </c>
      <c r="E2819">
        <v>1</v>
      </c>
      <c r="F2819" t="s">
        <v>30</v>
      </c>
      <c r="G2819" t="s">
        <v>71</v>
      </c>
      <c r="H2819" t="s">
        <v>17</v>
      </c>
      <c r="I2819" t="s">
        <v>26</v>
      </c>
      <c r="J2819" t="s">
        <v>59</v>
      </c>
      <c r="K2819">
        <v>2025</v>
      </c>
      <c r="L2819" t="s">
        <v>60</v>
      </c>
      <c r="M2819" t="s">
        <v>5904</v>
      </c>
      <c r="N2819" t="s">
        <v>5889</v>
      </c>
      <c r="O2819" t="s">
        <v>5898</v>
      </c>
      <c r="P2819" t="s">
        <v>5899</v>
      </c>
      <c r="Q2819" t="s">
        <v>5905</v>
      </c>
      <c r="R2819">
        <v>12500</v>
      </c>
      <c r="S2819">
        <v>15500</v>
      </c>
      <c r="T2819">
        <v>0.19350000000000001</v>
      </c>
      <c r="U2819" t="s">
        <v>5901</v>
      </c>
      <c r="V2819">
        <v>12</v>
      </c>
      <c r="W2819" s="1">
        <v>45140</v>
      </c>
      <c r="X2819" t="s">
        <v>5894</v>
      </c>
      <c r="Y2819">
        <v>313</v>
      </c>
      <c r="Z2819">
        <v>58</v>
      </c>
      <c r="AA2819">
        <v>294</v>
      </c>
      <c r="AB2819">
        <v>65</v>
      </c>
      <c r="AC2819">
        <v>10</v>
      </c>
      <c r="AD2819">
        <v>812500</v>
      </c>
      <c r="AE2819" t="s">
        <v>6025</v>
      </c>
      <c r="AF2819" s="1">
        <v>46203</v>
      </c>
      <c r="AG2819" t="s">
        <v>6266</v>
      </c>
      <c r="AH2819" t="s">
        <v>6035</v>
      </c>
      <c r="AI2819" t="s">
        <v>6028</v>
      </c>
      <c r="AJ2819" t="s">
        <v>6925</v>
      </c>
      <c r="AK2819">
        <v>15500</v>
      </c>
      <c r="AL2819">
        <v>2216.5</v>
      </c>
      <c r="AM2819">
        <v>13283.5</v>
      </c>
      <c r="AN2819">
        <v>12500</v>
      </c>
      <c r="AO2819">
        <v>783.5</v>
      </c>
      <c r="AP2819">
        <v>5.8999999999999997E-2</v>
      </c>
    </row>
    <row r="2820" spans="1:42" hidden="1" x14ac:dyDescent="0.35">
      <c r="A2820" t="s">
        <v>3764</v>
      </c>
      <c r="B2820" s="1">
        <v>45661</v>
      </c>
      <c r="C2820" t="s">
        <v>490</v>
      </c>
      <c r="D2820" t="s">
        <v>29</v>
      </c>
      <c r="E2820">
        <v>3</v>
      </c>
      <c r="F2820" t="s">
        <v>48</v>
      </c>
      <c r="G2820" t="s">
        <v>16</v>
      </c>
      <c r="H2820" t="s">
        <v>25</v>
      </c>
      <c r="I2820" t="s">
        <v>43</v>
      </c>
      <c r="J2820" t="s">
        <v>112</v>
      </c>
      <c r="K2820">
        <v>2025</v>
      </c>
      <c r="L2820" t="s">
        <v>20</v>
      </c>
      <c r="M2820" t="s">
        <v>5985</v>
      </c>
      <c r="N2820" t="s">
        <v>5974</v>
      </c>
      <c r="O2820" t="s">
        <v>5986</v>
      </c>
      <c r="P2820" t="s">
        <v>5979</v>
      </c>
      <c r="Q2820" t="s">
        <v>5987</v>
      </c>
      <c r="R2820">
        <v>500</v>
      </c>
      <c r="S2820">
        <v>750</v>
      </c>
      <c r="T2820">
        <v>0.33329999999999999</v>
      </c>
      <c r="U2820" t="s">
        <v>5920</v>
      </c>
      <c r="V2820">
        <v>24</v>
      </c>
      <c r="W2820" s="1">
        <v>45007</v>
      </c>
      <c r="X2820" t="s">
        <v>5894</v>
      </c>
      <c r="Y2820">
        <v>294</v>
      </c>
      <c r="Z2820">
        <v>81</v>
      </c>
      <c r="AA2820">
        <v>264</v>
      </c>
      <c r="AB2820">
        <v>82</v>
      </c>
      <c r="AC2820">
        <v>10</v>
      </c>
      <c r="AD2820">
        <v>41000</v>
      </c>
      <c r="AE2820" t="s">
        <v>6025</v>
      </c>
      <c r="AF2820" s="1">
        <v>46203</v>
      </c>
      <c r="AG2820" t="s">
        <v>6300</v>
      </c>
      <c r="AH2820" t="s">
        <v>6027</v>
      </c>
      <c r="AI2820" t="s">
        <v>6028</v>
      </c>
      <c r="AJ2820" t="s">
        <v>6924</v>
      </c>
      <c r="AK2820">
        <v>2250</v>
      </c>
      <c r="AL2820">
        <v>333.23</v>
      </c>
      <c r="AM2820">
        <v>1916.77</v>
      </c>
      <c r="AN2820">
        <v>1500</v>
      </c>
      <c r="AO2820">
        <v>416.77</v>
      </c>
      <c r="AP2820">
        <v>0.21740000000000001</v>
      </c>
    </row>
    <row r="2821" spans="1:42" hidden="1" x14ac:dyDescent="0.35">
      <c r="A2821" t="s">
        <v>3765</v>
      </c>
      <c r="B2821" s="1">
        <v>45799</v>
      </c>
      <c r="C2821" t="s">
        <v>2797</v>
      </c>
      <c r="D2821" t="s">
        <v>87</v>
      </c>
      <c r="E2821">
        <v>1</v>
      </c>
      <c r="F2821" t="s">
        <v>24</v>
      </c>
      <c r="G2821" t="s">
        <v>16</v>
      </c>
      <c r="H2821" t="s">
        <v>32</v>
      </c>
      <c r="I2821" t="s">
        <v>43</v>
      </c>
      <c r="J2821" t="s">
        <v>75</v>
      </c>
      <c r="K2821">
        <v>2025</v>
      </c>
      <c r="L2821" t="s">
        <v>35</v>
      </c>
      <c r="M2821" t="s">
        <v>5924</v>
      </c>
      <c r="N2821" t="s">
        <v>5913</v>
      </c>
      <c r="O2821" t="s">
        <v>5917</v>
      </c>
      <c r="P2821" t="s">
        <v>5925</v>
      </c>
      <c r="Q2821" t="s">
        <v>5926</v>
      </c>
      <c r="R2821">
        <v>46000</v>
      </c>
      <c r="S2821">
        <v>56000</v>
      </c>
      <c r="T2821">
        <v>0.17860000000000001</v>
      </c>
      <c r="U2821" t="s">
        <v>5920</v>
      </c>
      <c r="V2821">
        <v>12</v>
      </c>
      <c r="W2821" s="1">
        <v>44847</v>
      </c>
      <c r="X2821" t="s">
        <v>5894</v>
      </c>
      <c r="Y2821">
        <v>224</v>
      </c>
      <c r="Z2821">
        <v>96</v>
      </c>
      <c r="AA2821">
        <v>304</v>
      </c>
      <c r="AB2821">
        <v>54</v>
      </c>
      <c r="AC2821">
        <v>10</v>
      </c>
      <c r="AD2821">
        <v>2484000</v>
      </c>
      <c r="AE2821" t="s">
        <v>6025</v>
      </c>
      <c r="AF2821" s="1">
        <v>46203</v>
      </c>
      <c r="AG2821" t="s">
        <v>6753</v>
      </c>
      <c r="AH2821" t="s">
        <v>6027</v>
      </c>
      <c r="AI2821" t="s">
        <v>6028</v>
      </c>
      <c r="AJ2821" t="s">
        <v>6924</v>
      </c>
      <c r="AK2821">
        <v>56000</v>
      </c>
      <c r="AL2821">
        <v>481.6</v>
      </c>
      <c r="AM2821">
        <v>55518.400000000001</v>
      </c>
      <c r="AN2821">
        <v>46000</v>
      </c>
      <c r="AO2821">
        <v>9518.4</v>
      </c>
      <c r="AP2821">
        <v>0.1714</v>
      </c>
    </row>
    <row r="2822" spans="1:42" hidden="1" x14ac:dyDescent="0.35">
      <c r="A2822" t="s">
        <v>3766</v>
      </c>
      <c r="B2822" s="1">
        <v>45894</v>
      </c>
      <c r="C2822" t="s">
        <v>740</v>
      </c>
      <c r="D2822" t="s">
        <v>100</v>
      </c>
      <c r="E2822">
        <v>3</v>
      </c>
      <c r="F2822" t="s">
        <v>30</v>
      </c>
      <c r="G2822" t="s">
        <v>71</v>
      </c>
      <c r="H2822" t="s">
        <v>17</v>
      </c>
      <c r="I2822" t="s">
        <v>43</v>
      </c>
      <c r="J2822" t="s">
        <v>59</v>
      </c>
      <c r="K2822">
        <v>2025</v>
      </c>
      <c r="L2822" t="s">
        <v>60</v>
      </c>
      <c r="M2822" t="s">
        <v>5941</v>
      </c>
      <c r="N2822" t="s">
        <v>5931</v>
      </c>
      <c r="O2822" t="s">
        <v>5942</v>
      </c>
      <c r="P2822" t="s">
        <v>5938</v>
      </c>
      <c r="Q2822" t="s">
        <v>5943</v>
      </c>
      <c r="R2822">
        <v>9800</v>
      </c>
      <c r="S2822">
        <v>12500</v>
      </c>
      <c r="T2822">
        <v>0.216</v>
      </c>
      <c r="U2822" t="s">
        <v>5940</v>
      </c>
      <c r="V2822">
        <v>6</v>
      </c>
      <c r="W2822" s="1">
        <v>45383</v>
      </c>
      <c r="X2822" t="s">
        <v>5894</v>
      </c>
      <c r="Y2822">
        <v>102</v>
      </c>
      <c r="Z2822">
        <v>94</v>
      </c>
      <c r="AA2822">
        <v>142</v>
      </c>
      <c r="AB2822">
        <v>76</v>
      </c>
      <c r="AC2822">
        <v>10</v>
      </c>
      <c r="AD2822">
        <v>744800</v>
      </c>
      <c r="AE2822" t="s">
        <v>6025</v>
      </c>
      <c r="AF2822" s="1">
        <v>46203</v>
      </c>
      <c r="AG2822" t="s">
        <v>6423</v>
      </c>
      <c r="AH2822" t="s">
        <v>6035</v>
      </c>
      <c r="AI2822" t="s">
        <v>6028</v>
      </c>
      <c r="AJ2822" t="s">
        <v>6925</v>
      </c>
      <c r="AK2822">
        <v>37500</v>
      </c>
      <c r="AL2822">
        <v>4597.5</v>
      </c>
      <c r="AM2822">
        <v>32902.5</v>
      </c>
      <c r="AN2822">
        <v>29400</v>
      </c>
      <c r="AO2822">
        <v>3502.5</v>
      </c>
      <c r="AP2822">
        <v>0.1065</v>
      </c>
    </row>
    <row r="2823" spans="1:42" hidden="1" x14ac:dyDescent="0.35">
      <c r="A2823" t="s">
        <v>3767</v>
      </c>
      <c r="B2823" s="1">
        <v>45931</v>
      </c>
      <c r="C2823" t="s">
        <v>1570</v>
      </c>
      <c r="D2823" t="s">
        <v>47</v>
      </c>
      <c r="E2823">
        <v>1</v>
      </c>
      <c r="F2823" t="s">
        <v>48</v>
      </c>
      <c r="G2823" t="s">
        <v>79</v>
      </c>
      <c r="H2823" t="s">
        <v>32</v>
      </c>
      <c r="I2823" t="s">
        <v>26</v>
      </c>
      <c r="J2823" t="s">
        <v>55</v>
      </c>
      <c r="K2823">
        <v>2025</v>
      </c>
      <c r="L2823" t="s">
        <v>51</v>
      </c>
      <c r="M2823" t="s">
        <v>5995</v>
      </c>
      <c r="N2823" t="s">
        <v>5989</v>
      </c>
      <c r="O2823" t="s">
        <v>5996</v>
      </c>
      <c r="P2823" t="s">
        <v>5997</v>
      </c>
      <c r="Q2823" t="s">
        <v>5998</v>
      </c>
      <c r="R2823">
        <v>280</v>
      </c>
      <c r="S2823">
        <v>450</v>
      </c>
      <c r="T2823">
        <v>0.37780000000000002</v>
      </c>
      <c r="U2823" t="s">
        <v>5909</v>
      </c>
      <c r="V2823">
        <v>6</v>
      </c>
      <c r="W2823" s="1">
        <v>45144</v>
      </c>
      <c r="X2823" t="s">
        <v>5894</v>
      </c>
      <c r="Y2823">
        <v>217</v>
      </c>
      <c r="Z2823">
        <v>86</v>
      </c>
      <c r="AA2823">
        <v>212</v>
      </c>
      <c r="AB2823">
        <v>73</v>
      </c>
      <c r="AC2823">
        <v>10</v>
      </c>
      <c r="AD2823">
        <v>20440</v>
      </c>
      <c r="AE2823" t="s">
        <v>6025</v>
      </c>
      <c r="AF2823" s="1">
        <v>46203</v>
      </c>
      <c r="AG2823" t="s">
        <v>6590</v>
      </c>
      <c r="AH2823" t="s">
        <v>6027</v>
      </c>
      <c r="AI2823" t="s">
        <v>6028</v>
      </c>
      <c r="AJ2823" t="s">
        <v>6925</v>
      </c>
      <c r="AK2823">
        <v>450</v>
      </c>
      <c r="AL2823">
        <v>26.91</v>
      </c>
      <c r="AM2823">
        <v>423.09</v>
      </c>
      <c r="AN2823">
        <v>280</v>
      </c>
      <c r="AO2823">
        <v>143.09</v>
      </c>
      <c r="AP2823">
        <v>0.3382</v>
      </c>
    </row>
    <row r="2824" spans="1:42" x14ac:dyDescent="0.35">
      <c r="A2824" t="s">
        <v>3768</v>
      </c>
      <c r="B2824" s="1">
        <v>45769</v>
      </c>
      <c r="C2824" t="s">
        <v>1635</v>
      </c>
      <c r="D2824" t="s">
        <v>54</v>
      </c>
      <c r="E2824">
        <v>2</v>
      </c>
      <c r="F2824" t="s">
        <v>24</v>
      </c>
      <c r="G2824" t="s">
        <v>16</v>
      </c>
      <c r="H2824" t="s">
        <v>25</v>
      </c>
      <c r="I2824" t="s">
        <v>33</v>
      </c>
      <c r="J2824" t="s">
        <v>44</v>
      </c>
      <c r="K2824">
        <v>2025</v>
      </c>
      <c r="L2824" t="s">
        <v>35</v>
      </c>
      <c r="M2824" t="s">
        <v>5888</v>
      </c>
      <c r="N2824" t="s">
        <v>5889</v>
      </c>
      <c r="O2824" t="s">
        <v>5890</v>
      </c>
      <c r="P2824" t="s">
        <v>5891</v>
      </c>
      <c r="Q2824" t="s">
        <v>5892</v>
      </c>
      <c r="R2824">
        <v>52000</v>
      </c>
      <c r="S2824">
        <v>65000</v>
      </c>
      <c r="T2824">
        <v>0.2</v>
      </c>
      <c r="U2824" t="s">
        <v>5893</v>
      </c>
      <c r="V2824">
        <v>12</v>
      </c>
      <c r="W2824" s="1">
        <v>45506</v>
      </c>
      <c r="X2824" t="s">
        <v>5894</v>
      </c>
      <c r="Y2824">
        <v>302</v>
      </c>
      <c r="Z2824">
        <v>109</v>
      </c>
      <c r="AA2824">
        <v>415</v>
      </c>
      <c r="AB2824">
        <v>0</v>
      </c>
      <c r="AC2824">
        <v>10</v>
      </c>
      <c r="AD2824">
        <v>0</v>
      </c>
      <c r="AE2824" t="s">
        <v>6029</v>
      </c>
      <c r="AF2824" s="1">
        <v>46203</v>
      </c>
      <c r="AG2824" t="s">
        <v>6607</v>
      </c>
      <c r="AH2824" t="s">
        <v>6035</v>
      </c>
      <c r="AI2824" t="s">
        <v>6028</v>
      </c>
      <c r="AJ2824" t="s">
        <v>6924</v>
      </c>
      <c r="AK2824">
        <v>130000</v>
      </c>
      <c r="AL2824">
        <v>3159</v>
      </c>
      <c r="AM2824">
        <v>126841</v>
      </c>
      <c r="AN2824">
        <v>104000</v>
      </c>
      <c r="AO2824">
        <v>22841</v>
      </c>
      <c r="AP2824">
        <v>0.18010000000000001</v>
      </c>
    </row>
    <row r="2825" spans="1:42" hidden="1" x14ac:dyDescent="0.35">
      <c r="A2825" t="s">
        <v>3769</v>
      </c>
      <c r="B2825" s="1">
        <v>45761</v>
      </c>
      <c r="C2825" t="s">
        <v>309</v>
      </c>
      <c r="D2825" t="s">
        <v>180</v>
      </c>
      <c r="E2825">
        <v>2</v>
      </c>
      <c r="F2825" t="s">
        <v>30</v>
      </c>
      <c r="G2825" t="s">
        <v>31</v>
      </c>
      <c r="H2825" t="s">
        <v>32</v>
      </c>
      <c r="I2825" t="s">
        <v>26</v>
      </c>
      <c r="J2825" t="s">
        <v>44</v>
      </c>
      <c r="K2825">
        <v>2025</v>
      </c>
      <c r="L2825" t="s">
        <v>35</v>
      </c>
      <c r="M2825" t="s">
        <v>5956</v>
      </c>
      <c r="N2825" t="s">
        <v>5949</v>
      </c>
      <c r="O2825" t="s">
        <v>5957</v>
      </c>
      <c r="P2825" t="s">
        <v>5958</v>
      </c>
      <c r="Q2825" t="s">
        <v>5959</v>
      </c>
      <c r="R2825">
        <v>3100</v>
      </c>
      <c r="S2825">
        <v>4200</v>
      </c>
      <c r="T2825">
        <v>0.26190000000000002</v>
      </c>
      <c r="U2825" t="s">
        <v>5909</v>
      </c>
      <c r="V2825">
        <v>12</v>
      </c>
      <c r="W2825" s="1">
        <v>45029</v>
      </c>
      <c r="X2825" t="s">
        <v>5894</v>
      </c>
      <c r="Y2825">
        <v>165</v>
      </c>
      <c r="Z2825">
        <v>119</v>
      </c>
      <c r="AA2825">
        <v>218</v>
      </c>
      <c r="AB2825">
        <v>22</v>
      </c>
      <c r="AC2825">
        <v>10</v>
      </c>
      <c r="AD2825">
        <v>68200</v>
      </c>
      <c r="AE2825" t="s">
        <v>6025</v>
      </c>
      <c r="AF2825" s="1">
        <v>46203</v>
      </c>
      <c r="AG2825" t="s">
        <v>6197</v>
      </c>
      <c r="AH2825" t="s">
        <v>6027</v>
      </c>
      <c r="AI2825" t="s">
        <v>6028</v>
      </c>
      <c r="AJ2825" t="s">
        <v>6924</v>
      </c>
      <c r="AK2825">
        <v>8400</v>
      </c>
      <c r="AL2825">
        <v>362.88</v>
      </c>
      <c r="AM2825">
        <v>8037.12</v>
      </c>
      <c r="AN2825">
        <v>6200</v>
      </c>
      <c r="AO2825">
        <v>1837.12</v>
      </c>
      <c r="AP2825">
        <v>0.2286</v>
      </c>
    </row>
    <row r="2826" spans="1:42" hidden="1" x14ac:dyDescent="0.35">
      <c r="A2826" t="s">
        <v>3770</v>
      </c>
      <c r="B2826" s="1">
        <v>45684</v>
      </c>
      <c r="C2826" t="s">
        <v>1286</v>
      </c>
      <c r="D2826" t="s">
        <v>65</v>
      </c>
      <c r="E2826">
        <v>1</v>
      </c>
      <c r="F2826" t="s">
        <v>24</v>
      </c>
      <c r="G2826" t="s">
        <v>31</v>
      </c>
      <c r="H2826" t="s">
        <v>32</v>
      </c>
      <c r="I2826" t="s">
        <v>26</v>
      </c>
      <c r="J2826" t="s">
        <v>112</v>
      </c>
      <c r="K2826">
        <v>2025</v>
      </c>
      <c r="L2826" t="s">
        <v>20</v>
      </c>
      <c r="M2826" t="s">
        <v>5906</v>
      </c>
      <c r="N2826" t="s">
        <v>5889</v>
      </c>
      <c r="O2826" t="s">
        <v>5898</v>
      </c>
      <c r="P2826" t="s">
        <v>5907</v>
      </c>
      <c r="Q2826" t="s">
        <v>5908</v>
      </c>
      <c r="R2826">
        <v>17500</v>
      </c>
      <c r="S2826">
        <v>22000</v>
      </c>
      <c r="T2826">
        <v>0.20449999999999999</v>
      </c>
      <c r="U2826" t="s">
        <v>5909</v>
      </c>
      <c r="V2826">
        <v>12</v>
      </c>
      <c r="W2826" s="1">
        <v>45337</v>
      </c>
      <c r="X2826" t="s">
        <v>5894</v>
      </c>
      <c r="Y2826">
        <v>373</v>
      </c>
      <c r="Z2826">
        <v>88</v>
      </c>
      <c r="AA2826">
        <v>389</v>
      </c>
      <c r="AB2826">
        <v>78</v>
      </c>
      <c r="AC2826">
        <v>10</v>
      </c>
      <c r="AD2826">
        <v>1365000</v>
      </c>
      <c r="AE2826" t="s">
        <v>6025</v>
      </c>
      <c r="AF2826" s="1">
        <v>46203</v>
      </c>
      <c r="AG2826" t="s">
        <v>6572</v>
      </c>
      <c r="AH2826" t="s">
        <v>6027</v>
      </c>
      <c r="AI2826" t="s">
        <v>6028</v>
      </c>
      <c r="AJ2826" t="s">
        <v>6924</v>
      </c>
      <c r="AK2826">
        <v>22000</v>
      </c>
      <c r="AL2826">
        <v>2057</v>
      </c>
      <c r="AM2826">
        <v>19943</v>
      </c>
      <c r="AN2826">
        <v>17500</v>
      </c>
      <c r="AO2826">
        <v>2443</v>
      </c>
      <c r="AP2826">
        <v>0.1225</v>
      </c>
    </row>
    <row r="2827" spans="1:42" hidden="1" x14ac:dyDescent="0.35">
      <c r="A2827" t="s">
        <v>3771</v>
      </c>
      <c r="B2827" s="1">
        <v>45856</v>
      </c>
      <c r="C2827" t="s">
        <v>1943</v>
      </c>
      <c r="D2827" t="s">
        <v>123</v>
      </c>
      <c r="E2827">
        <v>4</v>
      </c>
      <c r="F2827" t="s">
        <v>66</v>
      </c>
      <c r="G2827" t="s">
        <v>31</v>
      </c>
      <c r="H2827" t="s">
        <v>17</v>
      </c>
      <c r="I2827" t="s">
        <v>18</v>
      </c>
      <c r="J2827" t="s">
        <v>97</v>
      </c>
      <c r="K2827">
        <v>2025</v>
      </c>
      <c r="L2827" t="s">
        <v>60</v>
      </c>
      <c r="M2827" t="s">
        <v>5927</v>
      </c>
      <c r="N2827" t="s">
        <v>5913</v>
      </c>
      <c r="O2827" t="s">
        <v>5917</v>
      </c>
      <c r="P2827" t="s">
        <v>5928</v>
      </c>
      <c r="Q2827" t="s">
        <v>5929</v>
      </c>
      <c r="R2827">
        <v>44000</v>
      </c>
      <c r="S2827">
        <v>53000</v>
      </c>
      <c r="T2827">
        <v>0.16980000000000001</v>
      </c>
      <c r="U2827" t="s">
        <v>5920</v>
      </c>
      <c r="V2827">
        <v>12</v>
      </c>
      <c r="W2827" s="1">
        <v>45435</v>
      </c>
      <c r="X2827" t="s">
        <v>5894</v>
      </c>
      <c r="Y2827">
        <v>246</v>
      </c>
      <c r="Z2827">
        <v>92</v>
      </c>
      <c r="AA2827">
        <v>223</v>
      </c>
      <c r="AB2827">
        <v>48</v>
      </c>
      <c r="AC2827">
        <v>10</v>
      </c>
      <c r="AD2827">
        <v>2112000</v>
      </c>
      <c r="AE2827" t="s">
        <v>6025</v>
      </c>
      <c r="AF2827" s="1">
        <v>46203</v>
      </c>
      <c r="AG2827" t="s">
        <v>6688</v>
      </c>
      <c r="AH2827" t="s">
        <v>6027</v>
      </c>
      <c r="AI2827" t="s">
        <v>6028</v>
      </c>
      <c r="AJ2827" t="s">
        <v>6925</v>
      </c>
      <c r="AK2827">
        <v>212000</v>
      </c>
      <c r="AL2827">
        <v>16557.2</v>
      </c>
      <c r="AM2827">
        <v>195442.8</v>
      </c>
      <c r="AN2827">
        <v>176000</v>
      </c>
      <c r="AO2827">
        <v>19442.8</v>
      </c>
      <c r="AP2827">
        <v>9.9500000000000005E-2</v>
      </c>
    </row>
    <row r="2828" spans="1:42" x14ac:dyDescent="0.35">
      <c r="A2828" t="s">
        <v>3772</v>
      </c>
      <c r="B2828" s="1">
        <v>45895</v>
      </c>
      <c r="C2828" t="s">
        <v>2131</v>
      </c>
      <c r="D2828" t="s">
        <v>195</v>
      </c>
      <c r="E2828">
        <v>1</v>
      </c>
      <c r="F2828" t="s">
        <v>58</v>
      </c>
      <c r="G2828" t="s">
        <v>16</v>
      </c>
      <c r="H2828" t="s">
        <v>25</v>
      </c>
      <c r="I2828" t="s">
        <v>33</v>
      </c>
      <c r="J2828" t="s">
        <v>59</v>
      </c>
      <c r="K2828">
        <v>2025</v>
      </c>
      <c r="L2828" t="s">
        <v>60</v>
      </c>
      <c r="M2828" t="s">
        <v>5912</v>
      </c>
      <c r="N2828" t="s">
        <v>5913</v>
      </c>
      <c r="O2828" t="s">
        <v>5914</v>
      </c>
      <c r="P2828" t="s">
        <v>5891</v>
      </c>
      <c r="Q2828" t="s">
        <v>5915</v>
      </c>
      <c r="R2828">
        <v>125000</v>
      </c>
      <c r="S2828">
        <v>148000</v>
      </c>
      <c r="T2828">
        <v>0.15540000000000001</v>
      </c>
      <c r="U2828" t="s">
        <v>5893</v>
      </c>
      <c r="V2828">
        <v>12</v>
      </c>
      <c r="W2828" s="1">
        <v>44787</v>
      </c>
      <c r="X2828" t="s">
        <v>5894</v>
      </c>
      <c r="Y2828">
        <v>168</v>
      </c>
      <c r="Z2828">
        <v>62</v>
      </c>
      <c r="AA2828">
        <v>271</v>
      </c>
      <c r="AB2828">
        <v>0</v>
      </c>
      <c r="AC2828">
        <v>10</v>
      </c>
      <c r="AD2828">
        <v>0</v>
      </c>
      <c r="AE2828" t="s">
        <v>6029</v>
      </c>
      <c r="AF2828" s="1">
        <v>46203</v>
      </c>
      <c r="AG2828" t="s">
        <v>6735</v>
      </c>
      <c r="AH2828" t="s">
        <v>6027</v>
      </c>
      <c r="AI2828" t="s">
        <v>6028</v>
      </c>
      <c r="AJ2828" t="s">
        <v>6925</v>
      </c>
      <c r="AK2828">
        <v>148000</v>
      </c>
      <c r="AL2828">
        <v>14977.6</v>
      </c>
      <c r="AM2828">
        <v>133022.39999999999</v>
      </c>
      <c r="AN2828">
        <v>125000</v>
      </c>
      <c r="AO2828">
        <v>8022.4</v>
      </c>
      <c r="AP2828">
        <v>6.0299999999999999E-2</v>
      </c>
    </row>
    <row r="2829" spans="1:42" hidden="1" x14ac:dyDescent="0.35">
      <c r="A2829" t="s">
        <v>3773</v>
      </c>
      <c r="B2829" s="1">
        <v>45658</v>
      </c>
      <c r="C2829" t="s">
        <v>175</v>
      </c>
      <c r="D2829" t="s">
        <v>82</v>
      </c>
      <c r="E2829">
        <v>1</v>
      </c>
      <c r="F2829" t="s">
        <v>24</v>
      </c>
      <c r="G2829" t="s">
        <v>71</v>
      </c>
      <c r="H2829" t="s">
        <v>17</v>
      </c>
      <c r="I2829" t="s">
        <v>33</v>
      </c>
      <c r="J2829" t="s">
        <v>112</v>
      </c>
      <c r="K2829">
        <v>2025</v>
      </c>
      <c r="L2829" t="s">
        <v>20</v>
      </c>
      <c r="M2829" t="s">
        <v>5895</v>
      </c>
      <c r="N2829" t="s">
        <v>5889</v>
      </c>
      <c r="O2829" t="s">
        <v>5890</v>
      </c>
      <c r="P2829" t="s">
        <v>5891</v>
      </c>
      <c r="Q2829" t="s">
        <v>5896</v>
      </c>
      <c r="R2829">
        <v>78000</v>
      </c>
      <c r="S2829">
        <v>95000</v>
      </c>
      <c r="T2829">
        <v>0.1789</v>
      </c>
      <c r="U2829" t="s">
        <v>5893</v>
      </c>
      <c r="V2829">
        <v>12</v>
      </c>
      <c r="W2829" s="1">
        <v>45187</v>
      </c>
      <c r="X2829" t="s">
        <v>5894</v>
      </c>
      <c r="Y2829">
        <v>351</v>
      </c>
      <c r="Z2829">
        <v>112</v>
      </c>
      <c r="AA2829">
        <v>335</v>
      </c>
      <c r="AB2829">
        <v>32</v>
      </c>
      <c r="AC2829">
        <v>10</v>
      </c>
      <c r="AD2829">
        <v>2496000</v>
      </c>
      <c r="AE2829" t="s">
        <v>6025</v>
      </c>
      <c r="AF2829" s="1">
        <v>46203</v>
      </c>
      <c r="AG2829" t="s">
        <v>6107</v>
      </c>
      <c r="AH2829" t="s">
        <v>6035</v>
      </c>
      <c r="AI2829" t="s">
        <v>6028</v>
      </c>
      <c r="AJ2829" t="s">
        <v>6924</v>
      </c>
      <c r="AK2829">
        <v>95000</v>
      </c>
      <c r="AL2829">
        <v>12834.5</v>
      </c>
      <c r="AM2829">
        <v>82165.5</v>
      </c>
      <c r="AN2829">
        <v>78000</v>
      </c>
      <c r="AO2829">
        <v>4165.5</v>
      </c>
      <c r="AP2829">
        <v>5.0700000000000002E-2</v>
      </c>
    </row>
    <row r="2830" spans="1:42" hidden="1" x14ac:dyDescent="0.35">
      <c r="A2830" t="s">
        <v>3774</v>
      </c>
      <c r="B2830" s="1">
        <v>45913</v>
      </c>
      <c r="C2830" t="s">
        <v>204</v>
      </c>
      <c r="D2830" t="s">
        <v>82</v>
      </c>
      <c r="E2830">
        <v>2</v>
      </c>
      <c r="F2830" t="s">
        <v>15</v>
      </c>
      <c r="G2830" t="s">
        <v>31</v>
      </c>
      <c r="H2830" t="s">
        <v>17</v>
      </c>
      <c r="I2830" t="s">
        <v>33</v>
      </c>
      <c r="J2830" t="s">
        <v>109</v>
      </c>
      <c r="K2830">
        <v>2025</v>
      </c>
      <c r="L2830" t="s">
        <v>60</v>
      </c>
      <c r="M2830" t="s">
        <v>5895</v>
      </c>
      <c r="N2830" t="s">
        <v>5889</v>
      </c>
      <c r="O2830" t="s">
        <v>5890</v>
      </c>
      <c r="P2830" t="s">
        <v>5891</v>
      </c>
      <c r="Q2830" t="s">
        <v>5896</v>
      </c>
      <c r="R2830">
        <v>78000</v>
      </c>
      <c r="S2830">
        <v>95000</v>
      </c>
      <c r="T2830">
        <v>0.1789</v>
      </c>
      <c r="U2830" t="s">
        <v>5893</v>
      </c>
      <c r="V2830">
        <v>12</v>
      </c>
      <c r="W2830" s="1">
        <v>45187</v>
      </c>
      <c r="X2830" t="s">
        <v>5894</v>
      </c>
      <c r="Y2830">
        <v>351</v>
      </c>
      <c r="Z2830">
        <v>112</v>
      </c>
      <c r="AA2830">
        <v>335</v>
      </c>
      <c r="AB2830">
        <v>32</v>
      </c>
      <c r="AC2830">
        <v>10</v>
      </c>
      <c r="AD2830">
        <v>2496000</v>
      </c>
      <c r="AE2830" t="s">
        <v>6025</v>
      </c>
      <c r="AF2830" s="1">
        <v>46203</v>
      </c>
      <c r="AG2830" t="s">
        <v>6123</v>
      </c>
      <c r="AH2830" t="s">
        <v>6035</v>
      </c>
      <c r="AI2830" t="s">
        <v>6028</v>
      </c>
      <c r="AJ2830" t="s">
        <v>6925</v>
      </c>
      <c r="AK2830">
        <v>190000</v>
      </c>
      <c r="AL2830">
        <v>18050</v>
      </c>
      <c r="AM2830">
        <v>171950</v>
      </c>
      <c r="AN2830">
        <v>156000</v>
      </c>
      <c r="AO2830">
        <v>15950</v>
      </c>
      <c r="AP2830">
        <v>9.2799999999999994E-2</v>
      </c>
    </row>
    <row r="2831" spans="1:42" hidden="1" x14ac:dyDescent="0.35">
      <c r="A2831" t="s">
        <v>3775</v>
      </c>
      <c r="B2831" s="1">
        <v>45716</v>
      </c>
      <c r="C2831" t="s">
        <v>570</v>
      </c>
      <c r="D2831" t="s">
        <v>23</v>
      </c>
      <c r="E2831">
        <v>3</v>
      </c>
      <c r="F2831" t="s">
        <v>48</v>
      </c>
      <c r="G2831" t="s">
        <v>31</v>
      </c>
      <c r="H2831" t="s">
        <v>17</v>
      </c>
      <c r="I2831" t="s">
        <v>43</v>
      </c>
      <c r="J2831" t="s">
        <v>19</v>
      </c>
      <c r="K2831">
        <v>2025</v>
      </c>
      <c r="L2831" t="s">
        <v>20</v>
      </c>
      <c r="M2831" t="s">
        <v>5921</v>
      </c>
      <c r="N2831" t="s">
        <v>5913</v>
      </c>
      <c r="O2831" t="s">
        <v>5917</v>
      </c>
      <c r="P2831" t="s">
        <v>5922</v>
      </c>
      <c r="Q2831" t="s">
        <v>5923</v>
      </c>
      <c r="R2831">
        <v>57000</v>
      </c>
      <c r="S2831">
        <v>69000</v>
      </c>
      <c r="T2831">
        <v>0.1739</v>
      </c>
      <c r="U2831" t="s">
        <v>5920</v>
      </c>
      <c r="V2831">
        <v>12</v>
      </c>
      <c r="W2831" s="1">
        <v>44862</v>
      </c>
      <c r="X2831" t="s">
        <v>5894</v>
      </c>
      <c r="Y2831">
        <v>244</v>
      </c>
      <c r="Z2831">
        <v>55</v>
      </c>
      <c r="AA2831">
        <v>276</v>
      </c>
      <c r="AB2831">
        <v>9</v>
      </c>
      <c r="AC2831">
        <v>10</v>
      </c>
      <c r="AD2831">
        <v>513000</v>
      </c>
      <c r="AE2831" t="s">
        <v>6025</v>
      </c>
      <c r="AF2831" s="1">
        <v>46203</v>
      </c>
      <c r="AG2831" t="s">
        <v>6344</v>
      </c>
      <c r="AH2831" t="s">
        <v>6027</v>
      </c>
      <c r="AI2831" t="s">
        <v>6028</v>
      </c>
      <c r="AJ2831" t="s">
        <v>6924</v>
      </c>
      <c r="AK2831">
        <v>207000</v>
      </c>
      <c r="AL2831">
        <v>22128.3</v>
      </c>
      <c r="AM2831">
        <v>184871.7</v>
      </c>
      <c r="AN2831">
        <v>171000</v>
      </c>
      <c r="AO2831">
        <v>13871.7</v>
      </c>
      <c r="AP2831">
        <v>7.4999999999999997E-2</v>
      </c>
    </row>
    <row r="2832" spans="1:42" hidden="1" x14ac:dyDescent="0.35">
      <c r="A2832" t="s">
        <v>3776</v>
      </c>
      <c r="B2832" s="1">
        <v>45942</v>
      </c>
      <c r="C2832" t="s">
        <v>62</v>
      </c>
      <c r="D2832" t="s">
        <v>208</v>
      </c>
      <c r="E2832">
        <v>4</v>
      </c>
      <c r="F2832" t="s">
        <v>15</v>
      </c>
      <c r="G2832" t="s">
        <v>16</v>
      </c>
      <c r="H2832" t="s">
        <v>17</v>
      </c>
      <c r="I2832" t="s">
        <v>43</v>
      </c>
      <c r="J2832" t="s">
        <v>55</v>
      </c>
      <c r="K2832">
        <v>2025</v>
      </c>
      <c r="L2832" t="s">
        <v>51</v>
      </c>
      <c r="M2832" t="s">
        <v>5910</v>
      </c>
      <c r="N2832" t="s">
        <v>5889</v>
      </c>
      <c r="O2832" t="s">
        <v>5898</v>
      </c>
      <c r="P2832" t="s">
        <v>5907</v>
      </c>
      <c r="Q2832" t="s">
        <v>5911</v>
      </c>
      <c r="R2832">
        <v>10500</v>
      </c>
      <c r="S2832">
        <v>13000</v>
      </c>
      <c r="T2832">
        <v>0.1923</v>
      </c>
      <c r="U2832" t="s">
        <v>5909</v>
      </c>
      <c r="V2832">
        <v>12</v>
      </c>
      <c r="W2832" s="1">
        <v>45395</v>
      </c>
      <c r="X2832" t="s">
        <v>5894</v>
      </c>
      <c r="Y2832">
        <v>256</v>
      </c>
      <c r="Z2832">
        <v>119</v>
      </c>
      <c r="AA2832">
        <v>288</v>
      </c>
      <c r="AB2832">
        <v>32</v>
      </c>
      <c r="AC2832">
        <v>10</v>
      </c>
      <c r="AD2832">
        <v>336000</v>
      </c>
      <c r="AE2832" t="s">
        <v>6025</v>
      </c>
      <c r="AF2832" s="1">
        <v>46203</v>
      </c>
      <c r="AG2832" t="s">
        <v>6032</v>
      </c>
      <c r="AH2832" t="s">
        <v>6027</v>
      </c>
      <c r="AI2832" t="s">
        <v>6028</v>
      </c>
      <c r="AJ2832" t="s">
        <v>6925</v>
      </c>
      <c r="AK2832">
        <v>52000</v>
      </c>
      <c r="AL2832">
        <v>5122</v>
      </c>
      <c r="AM2832">
        <v>46878</v>
      </c>
      <c r="AN2832">
        <v>42000</v>
      </c>
      <c r="AO2832">
        <v>4878</v>
      </c>
      <c r="AP2832">
        <v>0.1041</v>
      </c>
    </row>
    <row r="2833" spans="1:42" hidden="1" x14ac:dyDescent="0.35">
      <c r="A2833" t="s">
        <v>3777</v>
      </c>
      <c r="B2833" s="1">
        <v>45761</v>
      </c>
      <c r="C2833" t="s">
        <v>1179</v>
      </c>
      <c r="D2833" t="s">
        <v>439</v>
      </c>
      <c r="E2833">
        <v>1</v>
      </c>
      <c r="F2833" t="s">
        <v>24</v>
      </c>
      <c r="G2833" t="s">
        <v>67</v>
      </c>
      <c r="H2833" t="s">
        <v>17</v>
      </c>
      <c r="I2833" t="s">
        <v>26</v>
      </c>
      <c r="J2833" t="s">
        <v>44</v>
      </c>
      <c r="K2833">
        <v>2025</v>
      </c>
      <c r="L2833" t="s">
        <v>35</v>
      </c>
      <c r="M2833" t="s">
        <v>5953</v>
      </c>
      <c r="N2833" t="s">
        <v>5949</v>
      </c>
      <c r="O2833" t="s">
        <v>5954</v>
      </c>
      <c r="P2833" t="s">
        <v>5951</v>
      </c>
      <c r="Q2833" t="s">
        <v>5955</v>
      </c>
      <c r="R2833">
        <v>1400</v>
      </c>
      <c r="S2833">
        <v>1900</v>
      </c>
      <c r="T2833">
        <v>0.26319999999999999</v>
      </c>
      <c r="U2833" t="s">
        <v>5940</v>
      </c>
      <c r="V2833">
        <v>12</v>
      </c>
      <c r="W2833" s="1">
        <v>44681</v>
      </c>
      <c r="X2833" t="s">
        <v>5894</v>
      </c>
      <c r="Y2833">
        <v>129</v>
      </c>
      <c r="Z2833">
        <v>73</v>
      </c>
      <c r="AA2833">
        <v>194</v>
      </c>
      <c r="AB2833">
        <v>7</v>
      </c>
      <c r="AC2833">
        <v>10</v>
      </c>
      <c r="AD2833">
        <v>9800</v>
      </c>
      <c r="AE2833" t="s">
        <v>6025</v>
      </c>
      <c r="AF2833" s="1">
        <v>46203</v>
      </c>
      <c r="AG2833" t="s">
        <v>6493</v>
      </c>
      <c r="AH2833" t="s">
        <v>6027</v>
      </c>
      <c r="AI2833" t="s">
        <v>6028</v>
      </c>
      <c r="AJ2833" t="s">
        <v>6924</v>
      </c>
      <c r="AK2833">
        <v>1900</v>
      </c>
      <c r="AL2833">
        <v>236.93</v>
      </c>
      <c r="AM2833">
        <v>1663.07</v>
      </c>
      <c r="AN2833">
        <v>1400</v>
      </c>
      <c r="AO2833">
        <v>263.07</v>
      </c>
      <c r="AP2833">
        <v>0.15820000000000001</v>
      </c>
    </row>
    <row r="2834" spans="1:42" hidden="1" x14ac:dyDescent="0.35">
      <c r="A2834" t="s">
        <v>3778</v>
      </c>
      <c r="B2834" s="1">
        <v>45663</v>
      </c>
      <c r="C2834" t="s">
        <v>2675</v>
      </c>
      <c r="D2834" t="s">
        <v>100</v>
      </c>
      <c r="E2834">
        <v>4</v>
      </c>
      <c r="F2834" t="s">
        <v>15</v>
      </c>
      <c r="G2834" t="s">
        <v>71</v>
      </c>
      <c r="H2834" t="s">
        <v>17</v>
      </c>
      <c r="I2834" t="s">
        <v>33</v>
      </c>
      <c r="J2834" t="s">
        <v>112</v>
      </c>
      <c r="K2834">
        <v>2025</v>
      </c>
      <c r="L2834" t="s">
        <v>20</v>
      </c>
      <c r="M2834" t="s">
        <v>5941</v>
      </c>
      <c r="N2834" t="s">
        <v>5931</v>
      </c>
      <c r="O2834" t="s">
        <v>5942</v>
      </c>
      <c r="P2834" t="s">
        <v>5938</v>
      </c>
      <c r="Q2834" t="s">
        <v>5943</v>
      </c>
      <c r="R2834">
        <v>9800</v>
      </c>
      <c r="S2834">
        <v>12500</v>
      </c>
      <c r="T2834">
        <v>0.216</v>
      </c>
      <c r="U2834" t="s">
        <v>5940</v>
      </c>
      <c r="V2834">
        <v>6</v>
      </c>
      <c r="W2834" s="1">
        <v>45383</v>
      </c>
      <c r="X2834" t="s">
        <v>5894</v>
      </c>
      <c r="Y2834">
        <v>102</v>
      </c>
      <c r="Z2834">
        <v>94</v>
      </c>
      <c r="AA2834">
        <v>142</v>
      </c>
      <c r="AB2834">
        <v>76</v>
      </c>
      <c r="AC2834">
        <v>10</v>
      </c>
      <c r="AD2834">
        <v>744800</v>
      </c>
      <c r="AE2834" t="s">
        <v>6025</v>
      </c>
      <c r="AF2834" s="1">
        <v>46203</v>
      </c>
      <c r="AG2834" t="s">
        <v>6825</v>
      </c>
      <c r="AH2834" t="s">
        <v>6027</v>
      </c>
      <c r="AI2834" t="s">
        <v>6028</v>
      </c>
      <c r="AJ2834" t="s">
        <v>6924</v>
      </c>
      <c r="AK2834">
        <v>50000</v>
      </c>
      <c r="AL2834">
        <v>3435</v>
      </c>
      <c r="AM2834">
        <v>46565</v>
      </c>
      <c r="AN2834">
        <v>39200</v>
      </c>
      <c r="AO2834">
        <v>7365</v>
      </c>
      <c r="AP2834">
        <v>0.15820000000000001</v>
      </c>
    </row>
    <row r="2835" spans="1:42" hidden="1" x14ac:dyDescent="0.35">
      <c r="A2835" t="s">
        <v>3779</v>
      </c>
      <c r="B2835" s="1">
        <v>45751</v>
      </c>
      <c r="C2835" t="s">
        <v>947</v>
      </c>
      <c r="D2835" t="s">
        <v>216</v>
      </c>
      <c r="E2835">
        <v>1</v>
      </c>
      <c r="F2835" t="s">
        <v>128</v>
      </c>
      <c r="G2835" t="s">
        <v>16</v>
      </c>
      <c r="H2835" t="s">
        <v>17</v>
      </c>
      <c r="I2835" t="s">
        <v>18</v>
      </c>
      <c r="J2835" t="s">
        <v>44</v>
      </c>
      <c r="K2835">
        <v>2025</v>
      </c>
      <c r="L2835" t="s">
        <v>35</v>
      </c>
      <c r="M2835" t="s">
        <v>5999</v>
      </c>
      <c r="N2835" t="s">
        <v>5989</v>
      </c>
      <c r="O2835" t="s">
        <v>6000</v>
      </c>
      <c r="P2835" t="s">
        <v>6001</v>
      </c>
      <c r="Q2835" t="s">
        <v>6002</v>
      </c>
      <c r="R2835">
        <v>300</v>
      </c>
      <c r="S2835">
        <v>500</v>
      </c>
      <c r="T2835">
        <v>0.4</v>
      </c>
      <c r="U2835" t="s">
        <v>5940</v>
      </c>
      <c r="V2835">
        <v>3</v>
      </c>
      <c r="W2835" s="1">
        <v>45115</v>
      </c>
      <c r="X2835" t="s">
        <v>5894</v>
      </c>
      <c r="Y2835">
        <v>197</v>
      </c>
      <c r="Z2835">
        <v>100</v>
      </c>
      <c r="AA2835">
        <v>205</v>
      </c>
      <c r="AB2835">
        <v>66</v>
      </c>
      <c r="AC2835">
        <v>10</v>
      </c>
      <c r="AD2835">
        <v>19800</v>
      </c>
      <c r="AE2835" t="s">
        <v>6025</v>
      </c>
      <c r="AF2835" s="1">
        <v>46203</v>
      </c>
      <c r="AG2835" t="s">
        <v>6495</v>
      </c>
      <c r="AH2835" t="s">
        <v>6035</v>
      </c>
      <c r="AI2835" t="s">
        <v>6028</v>
      </c>
      <c r="AJ2835" t="s">
        <v>6924</v>
      </c>
      <c r="AK2835">
        <v>500</v>
      </c>
      <c r="AL2835">
        <v>35.15</v>
      </c>
      <c r="AM2835">
        <v>464.85</v>
      </c>
      <c r="AN2835">
        <v>300</v>
      </c>
      <c r="AO2835">
        <v>164.85</v>
      </c>
      <c r="AP2835">
        <v>0.35460000000000003</v>
      </c>
    </row>
    <row r="2836" spans="1:42" x14ac:dyDescent="0.35">
      <c r="A2836" t="s">
        <v>3780</v>
      </c>
      <c r="B2836" s="1">
        <v>45703</v>
      </c>
      <c r="C2836" t="s">
        <v>142</v>
      </c>
      <c r="D2836" t="s">
        <v>195</v>
      </c>
      <c r="E2836">
        <v>1</v>
      </c>
      <c r="F2836" t="s">
        <v>48</v>
      </c>
      <c r="G2836" t="s">
        <v>31</v>
      </c>
      <c r="H2836" t="s">
        <v>17</v>
      </c>
      <c r="I2836" t="s">
        <v>33</v>
      </c>
      <c r="J2836" t="s">
        <v>19</v>
      </c>
      <c r="K2836">
        <v>2025</v>
      </c>
      <c r="L2836" t="s">
        <v>20</v>
      </c>
      <c r="M2836" t="s">
        <v>5912</v>
      </c>
      <c r="N2836" t="s">
        <v>5913</v>
      </c>
      <c r="O2836" t="s">
        <v>5914</v>
      </c>
      <c r="P2836" t="s">
        <v>5891</v>
      </c>
      <c r="Q2836" t="s">
        <v>5915</v>
      </c>
      <c r="R2836">
        <v>125000</v>
      </c>
      <c r="S2836">
        <v>148000</v>
      </c>
      <c r="T2836">
        <v>0.15540000000000001</v>
      </c>
      <c r="U2836" t="s">
        <v>5893</v>
      </c>
      <c r="V2836">
        <v>12</v>
      </c>
      <c r="W2836" s="1">
        <v>44787</v>
      </c>
      <c r="X2836" t="s">
        <v>5894</v>
      </c>
      <c r="Y2836">
        <v>168</v>
      </c>
      <c r="Z2836">
        <v>62</v>
      </c>
      <c r="AA2836">
        <v>271</v>
      </c>
      <c r="AB2836">
        <v>0</v>
      </c>
      <c r="AC2836">
        <v>10</v>
      </c>
      <c r="AD2836">
        <v>0</v>
      </c>
      <c r="AE2836" t="s">
        <v>6029</v>
      </c>
      <c r="AF2836" s="1">
        <v>46203</v>
      </c>
      <c r="AG2836" t="s">
        <v>6060</v>
      </c>
      <c r="AH2836" t="s">
        <v>6027</v>
      </c>
      <c r="AI2836" t="s">
        <v>6028</v>
      </c>
      <c r="AJ2836" t="s">
        <v>6924</v>
      </c>
      <c r="AK2836">
        <v>148000</v>
      </c>
      <c r="AL2836">
        <v>5194.8</v>
      </c>
      <c r="AM2836">
        <v>142805.20000000001</v>
      </c>
      <c r="AN2836">
        <v>125000</v>
      </c>
      <c r="AO2836">
        <v>17805.2</v>
      </c>
      <c r="AP2836">
        <v>0.12470000000000001</v>
      </c>
    </row>
    <row r="2837" spans="1:42" hidden="1" x14ac:dyDescent="0.35">
      <c r="A2837" t="s">
        <v>3781</v>
      </c>
      <c r="B2837" s="1">
        <v>45864</v>
      </c>
      <c r="C2837" t="s">
        <v>353</v>
      </c>
      <c r="D2837" t="s">
        <v>65</v>
      </c>
      <c r="E2837">
        <v>1</v>
      </c>
      <c r="F2837" t="s">
        <v>48</v>
      </c>
      <c r="G2837" t="s">
        <v>16</v>
      </c>
      <c r="H2837" t="s">
        <v>32</v>
      </c>
      <c r="I2837" t="s">
        <v>43</v>
      </c>
      <c r="J2837" t="s">
        <v>97</v>
      </c>
      <c r="K2837">
        <v>2025</v>
      </c>
      <c r="L2837" t="s">
        <v>60</v>
      </c>
      <c r="M2837" t="s">
        <v>5906</v>
      </c>
      <c r="N2837" t="s">
        <v>5889</v>
      </c>
      <c r="O2837" t="s">
        <v>5898</v>
      </c>
      <c r="P2837" t="s">
        <v>5907</v>
      </c>
      <c r="Q2837" t="s">
        <v>5908</v>
      </c>
      <c r="R2837">
        <v>17500</v>
      </c>
      <c r="S2837">
        <v>22000</v>
      </c>
      <c r="T2837">
        <v>0.20449999999999999</v>
      </c>
      <c r="U2837" t="s">
        <v>5909</v>
      </c>
      <c r="V2837">
        <v>12</v>
      </c>
      <c r="W2837" s="1">
        <v>45337</v>
      </c>
      <c r="X2837" t="s">
        <v>5894</v>
      </c>
      <c r="Y2837">
        <v>373</v>
      </c>
      <c r="Z2837">
        <v>88</v>
      </c>
      <c r="AA2837">
        <v>389</v>
      </c>
      <c r="AB2837">
        <v>78</v>
      </c>
      <c r="AC2837">
        <v>10</v>
      </c>
      <c r="AD2837">
        <v>1365000</v>
      </c>
      <c r="AE2837" t="s">
        <v>6025</v>
      </c>
      <c r="AF2837" s="1">
        <v>46203</v>
      </c>
      <c r="AG2837" t="s">
        <v>6226</v>
      </c>
      <c r="AH2837" t="s">
        <v>6035</v>
      </c>
      <c r="AI2837" t="s">
        <v>6028</v>
      </c>
      <c r="AJ2837" t="s">
        <v>6925</v>
      </c>
      <c r="AK2837">
        <v>22000</v>
      </c>
      <c r="AL2837">
        <v>1247.4000000000001</v>
      </c>
      <c r="AM2837">
        <v>20752.599999999999</v>
      </c>
      <c r="AN2837">
        <v>17500</v>
      </c>
      <c r="AO2837">
        <v>3252.6</v>
      </c>
      <c r="AP2837">
        <v>0.15670000000000001</v>
      </c>
    </row>
    <row r="2838" spans="1:42" hidden="1" x14ac:dyDescent="0.35">
      <c r="A2838" t="s">
        <v>3782</v>
      </c>
      <c r="B2838" s="1">
        <v>45857</v>
      </c>
      <c r="C2838" t="s">
        <v>494</v>
      </c>
      <c r="D2838" t="s">
        <v>216</v>
      </c>
      <c r="E2838">
        <v>1</v>
      </c>
      <c r="F2838" t="s">
        <v>30</v>
      </c>
      <c r="G2838" t="s">
        <v>31</v>
      </c>
      <c r="H2838" t="s">
        <v>25</v>
      </c>
      <c r="I2838" t="s">
        <v>18</v>
      </c>
      <c r="J2838" t="s">
        <v>97</v>
      </c>
      <c r="K2838">
        <v>2025</v>
      </c>
      <c r="L2838" t="s">
        <v>60</v>
      </c>
      <c r="M2838" t="s">
        <v>5999</v>
      </c>
      <c r="N2838" t="s">
        <v>5989</v>
      </c>
      <c r="O2838" t="s">
        <v>6000</v>
      </c>
      <c r="P2838" t="s">
        <v>6001</v>
      </c>
      <c r="Q2838" t="s">
        <v>6002</v>
      </c>
      <c r="R2838">
        <v>300</v>
      </c>
      <c r="S2838">
        <v>500</v>
      </c>
      <c r="T2838">
        <v>0.4</v>
      </c>
      <c r="U2838" t="s">
        <v>5940</v>
      </c>
      <c r="V2838">
        <v>3</v>
      </c>
      <c r="W2838" s="1">
        <v>45115</v>
      </c>
      <c r="X2838" t="s">
        <v>5894</v>
      </c>
      <c r="Y2838">
        <v>197</v>
      </c>
      <c r="Z2838">
        <v>100</v>
      </c>
      <c r="AA2838">
        <v>205</v>
      </c>
      <c r="AB2838">
        <v>66</v>
      </c>
      <c r="AC2838">
        <v>10</v>
      </c>
      <c r="AD2838">
        <v>19800</v>
      </c>
      <c r="AE2838" t="s">
        <v>6025</v>
      </c>
      <c r="AF2838" s="1">
        <v>46203</v>
      </c>
      <c r="AG2838" t="s">
        <v>6303</v>
      </c>
      <c r="AH2838" t="s">
        <v>6035</v>
      </c>
      <c r="AI2838" t="s">
        <v>6028</v>
      </c>
      <c r="AJ2838" t="s">
        <v>6925</v>
      </c>
      <c r="AK2838">
        <v>500</v>
      </c>
      <c r="AL2838">
        <v>61.65</v>
      </c>
      <c r="AM2838">
        <v>438.35</v>
      </c>
      <c r="AN2838">
        <v>300</v>
      </c>
      <c r="AO2838">
        <v>138.35</v>
      </c>
      <c r="AP2838">
        <v>0.31559999999999999</v>
      </c>
    </row>
    <row r="2839" spans="1:42" hidden="1" x14ac:dyDescent="0.35">
      <c r="A2839" t="s">
        <v>3783</v>
      </c>
      <c r="B2839" s="1">
        <v>45822</v>
      </c>
      <c r="C2839" t="s">
        <v>3223</v>
      </c>
      <c r="D2839" t="s">
        <v>14</v>
      </c>
      <c r="E2839">
        <v>1</v>
      </c>
      <c r="F2839" t="s">
        <v>128</v>
      </c>
      <c r="G2839" t="s">
        <v>71</v>
      </c>
      <c r="H2839" t="s">
        <v>17</v>
      </c>
      <c r="I2839" t="s">
        <v>33</v>
      </c>
      <c r="J2839" t="s">
        <v>34</v>
      </c>
      <c r="K2839">
        <v>2025</v>
      </c>
      <c r="L2839" t="s">
        <v>35</v>
      </c>
      <c r="M2839" t="s">
        <v>5934</v>
      </c>
      <c r="N2839" t="s">
        <v>5931</v>
      </c>
      <c r="O2839" t="s">
        <v>5932</v>
      </c>
      <c r="P2839" t="s">
        <v>5891</v>
      </c>
      <c r="Q2839" t="s">
        <v>5935</v>
      </c>
      <c r="R2839">
        <v>10800</v>
      </c>
      <c r="S2839">
        <v>13500</v>
      </c>
      <c r="T2839">
        <v>0.2</v>
      </c>
      <c r="U2839" t="s">
        <v>5893</v>
      </c>
      <c r="V2839">
        <v>12</v>
      </c>
      <c r="W2839" s="1">
        <v>44567</v>
      </c>
      <c r="X2839" t="s">
        <v>5894</v>
      </c>
      <c r="Y2839">
        <v>169</v>
      </c>
      <c r="Z2839">
        <v>68</v>
      </c>
      <c r="AA2839">
        <v>202</v>
      </c>
      <c r="AB2839">
        <v>85</v>
      </c>
      <c r="AC2839">
        <v>10</v>
      </c>
      <c r="AD2839">
        <v>918000</v>
      </c>
      <c r="AE2839" t="s">
        <v>6025</v>
      </c>
      <c r="AF2839" s="1">
        <v>46203</v>
      </c>
      <c r="AG2839" t="s">
        <v>6868</v>
      </c>
      <c r="AH2839" t="s">
        <v>6035</v>
      </c>
      <c r="AI2839" t="s">
        <v>6028</v>
      </c>
      <c r="AJ2839" t="s">
        <v>6924</v>
      </c>
      <c r="AK2839">
        <v>13500</v>
      </c>
      <c r="AL2839">
        <v>1286.55</v>
      </c>
      <c r="AM2839">
        <v>12213.45</v>
      </c>
      <c r="AN2839">
        <v>10800</v>
      </c>
      <c r="AO2839">
        <v>1413.45</v>
      </c>
      <c r="AP2839">
        <v>0.1157</v>
      </c>
    </row>
    <row r="2840" spans="1:42" hidden="1" x14ac:dyDescent="0.35">
      <c r="A2840" t="s">
        <v>3784</v>
      </c>
      <c r="B2840" s="1">
        <v>45703</v>
      </c>
      <c r="C2840" t="s">
        <v>1770</v>
      </c>
      <c r="D2840" t="s">
        <v>137</v>
      </c>
      <c r="E2840">
        <v>1</v>
      </c>
      <c r="F2840" t="s">
        <v>24</v>
      </c>
      <c r="G2840" t="s">
        <v>31</v>
      </c>
      <c r="H2840" t="s">
        <v>32</v>
      </c>
      <c r="I2840" t="s">
        <v>33</v>
      </c>
      <c r="J2840" t="s">
        <v>19</v>
      </c>
      <c r="K2840">
        <v>2025</v>
      </c>
      <c r="L2840" t="s">
        <v>20</v>
      </c>
      <c r="M2840" t="s">
        <v>5930</v>
      </c>
      <c r="N2840" t="s">
        <v>5931</v>
      </c>
      <c r="O2840" t="s">
        <v>5932</v>
      </c>
      <c r="P2840" t="s">
        <v>5891</v>
      </c>
      <c r="Q2840" t="s">
        <v>5933</v>
      </c>
      <c r="R2840">
        <v>14800</v>
      </c>
      <c r="S2840">
        <v>18500</v>
      </c>
      <c r="T2840">
        <v>0.2</v>
      </c>
      <c r="U2840" t="s">
        <v>5893</v>
      </c>
      <c r="V2840">
        <v>12</v>
      </c>
      <c r="W2840" s="1">
        <v>45474</v>
      </c>
      <c r="X2840" t="s">
        <v>5894</v>
      </c>
      <c r="Y2840">
        <v>213</v>
      </c>
      <c r="Z2840">
        <v>93</v>
      </c>
      <c r="AA2840">
        <v>278</v>
      </c>
      <c r="AB2840">
        <v>42</v>
      </c>
      <c r="AC2840">
        <v>10</v>
      </c>
      <c r="AD2840">
        <v>621600</v>
      </c>
      <c r="AE2840" t="s">
        <v>6025</v>
      </c>
      <c r="AF2840" s="1">
        <v>46203</v>
      </c>
      <c r="AG2840" t="s">
        <v>6648</v>
      </c>
      <c r="AH2840" t="s">
        <v>6027</v>
      </c>
      <c r="AI2840" t="s">
        <v>6028</v>
      </c>
      <c r="AJ2840" t="s">
        <v>6924</v>
      </c>
      <c r="AK2840">
        <v>18500</v>
      </c>
      <c r="AL2840">
        <v>68.45</v>
      </c>
      <c r="AM2840">
        <v>18431.55</v>
      </c>
      <c r="AN2840">
        <v>14800</v>
      </c>
      <c r="AO2840">
        <v>3631.55</v>
      </c>
      <c r="AP2840">
        <v>0.19700000000000001</v>
      </c>
    </row>
    <row r="2841" spans="1:42" hidden="1" x14ac:dyDescent="0.35">
      <c r="A2841" t="s">
        <v>3785</v>
      </c>
      <c r="B2841" s="1">
        <v>45865</v>
      </c>
      <c r="C2841" t="s">
        <v>1728</v>
      </c>
      <c r="D2841" t="s">
        <v>208</v>
      </c>
      <c r="E2841">
        <v>1</v>
      </c>
      <c r="F2841" t="s">
        <v>128</v>
      </c>
      <c r="G2841" t="s">
        <v>31</v>
      </c>
      <c r="H2841" t="s">
        <v>25</v>
      </c>
      <c r="I2841" t="s">
        <v>43</v>
      </c>
      <c r="J2841" t="s">
        <v>97</v>
      </c>
      <c r="K2841">
        <v>2025</v>
      </c>
      <c r="L2841" t="s">
        <v>60</v>
      </c>
      <c r="M2841" t="s">
        <v>5910</v>
      </c>
      <c r="N2841" t="s">
        <v>5889</v>
      </c>
      <c r="O2841" t="s">
        <v>5898</v>
      </c>
      <c r="P2841" t="s">
        <v>5907</v>
      </c>
      <c r="Q2841" t="s">
        <v>5911</v>
      </c>
      <c r="R2841">
        <v>10500</v>
      </c>
      <c r="S2841">
        <v>13000</v>
      </c>
      <c r="T2841">
        <v>0.1923</v>
      </c>
      <c r="U2841" t="s">
        <v>5909</v>
      </c>
      <c r="V2841">
        <v>12</v>
      </c>
      <c r="W2841" s="1">
        <v>45395</v>
      </c>
      <c r="X2841" t="s">
        <v>5894</v>
      </c>
      <c r="Y2841">
        <v>256</v>
      </c>
      <c r="Z2841">
        <v>119</v>
      </c>
      <c r="AA2841">
        <v>288</v>
      </c>
      <c r="AB2841">
        <v>32</v>
      </c>
      <c r="AC2841">
        <v>10</v>
      </c>
      <c r="AD2841">
        <v>336000</v>
      </c>
      <c r="AE2841" t="s">
        <v>6025</v>
      </c>
      <c r="AF2841" s="1">
        <v>46203</v>
      </c>
      <c r="AG2841" t="s">
        <v>6634</v>
      </c>
      <c r="AH2841" t="s">
        <v>6027</v>
      </c>
      <c r="AI2841" t="s">
        <v>6028</v>
      </c>
      <c r="AJ2841" t="s">
        <v>6925</v>
      </c>
      <c r="AK2841">
        <v>13000</v>
      </c>
      <c r="AL2841">
        <v>638.29999999999995</v>
      </c>
      <c r="AM2841">
        <v>12361.7</v>
      </c>
      <c r="AN2841">
        <v>10500</v>
      </c>
      <c r="AO2841">
        <v>1861.7</v>
      </c>
      <c r="AP2841">
        <v>0.15060000000000001</v>
      </c>
    </row>
    <row r="2842" spans="1:42" hidden="1" x14ac:dyDescent="0.35">
      <c r="A2842" t="s">
        <v>3786</v>
      </c>
      <c r="B2842" s="1">
        <v>45890</v>
      </c>
      <c r="C2842" t="s">
        <v>478</v>
      </c>
      <c r="D2842" t="s">
        <v>377</v>
      </c>
      <c r="E2842">
        <v>3</v>
      </c>
      <c r="F2842" t="s">
        <v>30</v>
      </c>
      <c r="G2842" t="s">
        <v>31</v>
      </c>
      <c r="H2842" t="s">
        <v>17</v>
      </c>
      <c r="I2842" t="s">
        <v>18</v>
      </c>
      <c r="J2842" t="s">
        <v>59</v>
      </c>
      <c r="K2842">
        <v>2025</v>
      </c>
      <c r="L2842" t="s">
        <v>60</v>
      </c>
      <c r="M2842" t="s">
        <v>6007</v>
      </c>
      <c r="N2842" t="s">
        <v>5889</v>
      </c>
      <c r="O2842" t="s">
        <v>6008</v>
      </c>
      <c r="P2842" t="s">
        <v>5899</v>
      </c>
      <c r="Q2842" t="s">
        <v>6009</v>
      </c>
      <c r="R2842">
        <v>12000</v>
      </c>
      <c r="S2842">
        <v>15000</v>
      </c>
      <c r="T2842">
        <v>0.2</v>
      </c>
      <c r="U2842" t="s">
        <v>5901</v>
      </c>
      <c r="V2842">
        <v>12</v>
      </c>
      <c r="W2842" s="1">
        <v>45557</v>
      </c>
      <c r="X2842" t="s">
        <v>5894</v>
      </c>
      <c r="Y2842">
        <v>118</v>
      </c>
      <c r="Z2842">
        <v>87</v>
      </c>
      <c r="AA2842">
        <v>209</v>
      </c>
      <c r="AB2842">
        <v>10</v>
      </c>
      <c r="AC2842">
        <v>10</v>
      </c>
      <c r="AD2842">
        <v>120000</v>
      </c>
      <c r="AE2842" t="s">
        <v>6025</v>
      </c>
      <c r="AF2842" s="1">
        <v>46203</v>
      </c>
      <c r="AG2842" t="s">
        <v>6258</v>
      </c>
      <c r="AH2842" t="s">
        <v>6027</v>
      </c>
      <c r="AI2842" t="s">
        <v>6028</v>
      </c>
      <c r="AJ2842" t="s">
        <v>6925</v>
      </c>
      <c r="AK2842">
        <v>45000</v>
      </c>
      <c r="AL2842">
        <v>4072.5</v>
      </c>
      <c r="AM2842">
        <v>40927.5</v>
      </c>
      <c r="AN2842">
        <v>36000</v>
      </c>
      <c r="AO2842">
        <v>4927.5</v>
      </c>
      <c r="AP2842">
        <v>0.12039999999999999</v>
      </c>
    </row>
    <row r="2843" spans="1:42" hidden="1" x14ac:dyDescent="0.35">
      <c r="A2843" t="s">
        <v>3787</v>
      </c>
      <c r="B2843" s="1">
        <v>45820</v>
      </c>
      <c r="C2843" t="s">
        <v>758</v>
      </c>
      <c r="D2843" t="s">
        <v>87</v>
      </c>
      <c r="E2843">
        <v>1</v>
      </c>
      <c r="F2843" t="s">
        <v>24</v>
      </c>
      <c r="G2843" t="s">
        <v>31</v>
      </c>
      <c r="H2843" t="s">
        <v>25</v>
      </c>
      <c r="I2843" t="s">
        <v>18</v>
      </c>
      <c r="J2843" t="s">
        <v>34</v>
      </c>
      <c r="K2843">
        <v>2025</v>
      </c>
      <c r="L2843" t="s">
        <v>35</v>
      </c>
      <c r="M2843" t="s">
        <v>5924</v>
      </c>
      <c r="N2843" t="s">
        <v>5913</v>
      </c>
      <c r="O2843" t="s">
        <v>5917</v>
      </c>
      <c r="P2843" t="s">
        <v>5925</v>
      </c>
      <c r="Q2843" t="s">
        <v>5926</v>
      </c>
      <c r="R2843">
        <v>46000</v>
      </c>
      <c r="S2843">
        <v>56000</v>
      </c>
      <c r="T2843">
        <v>0.17860000000000001</v>
      </c>
      <c r="U2843" t="s">
        <v>5920</v>
      </c>
      <c r="V2843">
        <v>12</v>
      </c>
      <c r="W2843" s="1">
        <v>44847</v>
      </c>
      <c r="X2843" t="s">
        <v>5894</v>
      </c>
      <c r="Y2843">
        <v>224</v>
      </c>
      <c r="Z2843">
        <v>96</v>
      </c>
      <c r="AA2843">
        <v>304</v>
      </c>
      <c r="AB2843">
        <v>54</v>
      </c>
      <c r="AC2843">
        <v>10</v>
      </c>
      <c r="AD2843">
        <v>2484000</v>
      </c>
      <c r="AE2843" t="s">
        <v>6025</v>
      </c>
      <c r="AF2843" s="1">
        <v>46203</v>
      </c>
      <c r="AG2843" t="s">
        <v>6356</v>
      </c>
      <c r="AH2843" t="s">
        <v>6035</v>
      </c>
      <c r="AI2843" t="s">
        <v>6028</v>
      </c>
      <c r="AJ2843" t="s">
        <v>6924</v>
      </c>
      <c r="AK2843">
        <v>56000</v>
      </c>
      <c r="AL2843">
        <v>4323.2</v>
      </c>
      <c r="AM2843">
        <v>51676.800000000003</v>
      </c>
      <c r="AN2843">
        <v>46000</v>
      </c>
      <c r="AO2843">
        <v>5676.8</v>
      </c>
      <c r="AP2843">
        <v>0.1099</v>
      </c>
    </row>
    <row r="2844" spans="1:42" hidden="1" x14ac:dyDescent="0.35">
      <c r="A2844" t="s">
        <v>3788</v>
      </c>
      <c r="B2844" s="1">
        <v>45694</v>
      </c>
      <c r="C2844" t="s">
        <v>154</v>
      </c>
      <c r="D2844" t="s">
        <v>105</v>
      </c>
      <c r="E2844">
        <v>1</v>
      </c>
      <c r="F2844" t="s">
        <v>58</v>
      </c>
      <c r="G2844" t="s">
        <v>31</v>
      </c>
      <c r="H2844" t="s">
        <v>25</v>
      </c>
      <c r="I2844" t="s">
        <v>33</v>
      </c>
      <c r="J2844" t="s">
        <v>19</v>
      </c>
      <c r="K2844">
        <v>2025</v>
      </c>
      <c r="L2844" t="s">
        <v>20</v>
      </c>
      <c r="M2844" t="s">
        <v>5916</v>
      </c>
      <c r="N2844" t="s">
        <v>5913</v>
      </c>
      <c r="O2844" t="s">
        <v>5917</v>
      </c>
      <c r="P2844" t="s">
        <v>5918</v>
      </c>
      <c r="Q2844" t="s">
        <v>5919</v>
      </c>
      <c r="R2844">
        <v>63000</v>
      </c>
      <c r="S2844">
        <v>76000</v>
      </c>
      <c r="T2844">
        <v>0.1711</v>
      </c>
      <c r="U2844" t="s">
        <v>5920</v>
      </c>
      <c r="V2844">
        <v>12</v>
      </c>
      <c r="W2844" s="1">
        <v>44617</v>
      </c>
      <c r="X2844" t="s">
        <v>5894</v>
      </c>
      <c r="Y2844">
        <v>252</v>
      </c>
      <c r="Z2844">
        <v>75</v>
      </c>
      <c r="AA2844">
        <v>289</v>
      </c>
      <c r="AB2844">
        <v>48</v>
      </c>
      <c r="AC2844">
        <v>10</v>
      </c>
      <c r="AD2844">
        <v>3024000</v>
      </c>
      <c r="AE2844" t="s">
        <v>6025</v>
      </c>
      <c r="AF2844" s="1">
        <v>46203</v>
      </c>
      <c r="AG2844" t="s">
        <v>6092</v>
      </c>
      <c r="AH2844" t="s">
        <v>6035</v>
      </c>
      <c r="AI2844" t="s">
        <v>6028</v>
      </c>
      <c r="AJ2844" t="s">
        <v>6924</v>
      </c>
      <c r="AK2844">
        <v>76000</v>
      </c>
      <c r="AL2844">
        <v>4658.8</v>
      </c>
      <c r="AM2844">
        <v>71341.2</v>
      </c>
      <c r="AN2844">
        <v>63000</v>
      </c>
      <c r="AO2844">
        <v>8341.2000000000007</v>
      </c>
      <c r="AP2844">
        <v>0.1169</v>
      </c>
    </row>
    <row r="2845" spans="1:42" hidden="1" x14ac:dyDescent="0.35">
      <c r="A2845" t="s">
        <v>3789</v>
      </c>
      <c r="B2845" s="1">
        <v>45925</v>
      </c>
      <c r="C2845" t="s">
        <v>2037</v>
      </c>
      <c r="D2845" t="s">
        <v>65</v>
      </c>
      <c r="E2845">
        <v>3</v>
      </c>
      <c r="F2845" t="s">
        <v>58</v>
      </c>
      <c r="G2845" t="s">
        <v>16</v>
      </c>
      <c r="H2845" t="s">
        <v>32</v>
      </c>
      <c r="I2845" t="s">
        <v>18</v>
      </c>
      <c r="J2845" t="s">
        <v>109</v>
      </c>
      <c r="K2845">
        <v>2025</v>
      </c>
      <c r="L2845" t="s">
        <v>60</v>
      </c>
      <c r="M2845" t="s">
        <v>5906</v>
      </c>
      <c r="N2845" t="s">
        <v>5889</v>
      </c>
      <c r="O2845" t="s">
        <v>5898</v>
      </c>
      <c r="P2845" t="s">
        <v>5907</v>
      </c>
      <c r="Q2845" t="s">
        <v>5908</v>
      </c>
      <c r="R2845">
        <v>17500</v>
      </c>
      <c r="S2845">
        <v>22000</v>
      </c>
      <c r="T2845">
        <v>0.20449999999999999</v>
      </c>
      <c r="U2845" t="s">
        <v>5909</v>
      </c>
      <c r="V2845">
        <v>12</v>
      </c>
      <c r="W2845" s="1">
        <v>45337</v>
      </c>
      <c r="X2845" t="s">
        <v>5894</v>
      </c>
      <c r="Y2845">
        <v>373</v>
      </c>
      <c r="Z2845">
        <v>88</v>
      </c>
      <c r="AA2845">
        <v>389</v>
      </c>
      <c r="AB2845">
        <v>78</v>
      </c>
      <c r="AC2845">
        <v>10</v>
      </c>
      <c r="AD2845">
        <v>1365000</v>
      </c>
      <c r="AE2845" t="s">
        <v>6025</v>
      </c>
      <c r="AF2845" s="1">
        <v>46203</v>
      </c>
      <c r="AG2845" t="s">
        <v>6708</v>
      </c>
      <c r="AH2845" t="s">
        <v>6027</v>
      </c>
      <c r="AI2845" t="s">
        <v>6028</v>
      </c>
      <c r="AJ2845" t="s">
        <v>6925</v>
      </c>
      <c r="AK2845">
        <v>66000</v>
      </c>
      <c r="AL2845">
        <v>6507.6</v>
      </c>
      <c r="AM2845">
        <v>59492.4</v>
      </c>
      <c r="AN2845">
        <v>52500</v>
      </c>
      <c r="AO2845">
        <v>6992.4</v>
      </c>
      <c r="AP2845">
        <v>0.11749999999999999</v>
      </c>
    </row>
    <row r="2846" spans="1:42" x14ac:dyDescent="0.35">
      <c r="A2846" t="s">
        <v>3790</v>
      </c>
      <c r="B2846" s="1">
        <v>45814</v>
      </c>
      <c r="C2846" t="s">
        <v>917</v>
      </c>
      <c r="D2846" t="s">
        <v>54</v>
      </c>
      <c r="E2846">
        <v>5</v>
      </c>
      <c r="F2846" t="s">
        <v>58</v>
      </c>
      <c r="G2846" t="s">
        <v>71</v>
      </c>
      <c r="H2846" t="s">
        <v>25</v>
      </c>
      <c r="I2846" t="s">
        <v>43</v>
      </c>
      <c r="J2846" t="s">
        <v>34</v>
      </c>
      <c r="K2846">
        <v>2025</v>
      </c>
      <c r="L2846" t="s">
        <v>35</v>
      </c>
      <c r="M2846" t="s">
        <v>5888</v>
      </c>
      <c r="N2846" t="s">
        <v>5889</v>
      </c>
      <c r="O2846" t="s">
        <v>5890</v>
      </c>
      <c r="P2846" t="s">
        <v>5891</v>
      </c>
      <c r="Q2846" t="s">
        <v>5892</v>
      </c>
      <c r="R2846">
        <v>52000</v>
      </c>
      <c r="S2846">
        <v>65000</v>
      </c>
      <c r="T2846">
        <v>0.2</v>
      </c>
      <c r="U2846" t="s">
        <v>5893</v>
      </c>
      <c r="V2846">
        <v>12</v>
      </c>
      <c r="W2846" s="1">
        <v>45506</v>
      </c>
      <c r="X2846" t="s">
        <v>5894</v>
      </c>
      <c r="Y2846">
        <v>302</v>
      </c>
      <c r="Z2846">
        <v>109</v>
      </c>
      <c r="AA2846">
        <v>415</v>
      </c>
      <c r="AB2846">
        <v>0</v>
      </c>
      <c r="AC2846">
        <v>10</v>
      </c>
      <c r="AD2846">
        <v>0</v>
      </c>
      <c r="AE2846" t="s">
        <v>6029</v>
      </c>
      <c r="AF2846" s="1">
        <v>46203</v>
      </c>
      <c r="AG2846" t="s">
        <v>6191</v>
      </c>
      <c r="AH2846" t="s">
        <v>6027</v>
      </c>
      <c r="AI2846" t="s">
        <v>6028</v>
      </c>
      <c r="AJ2846" t="s">
        <v>6924</v>
      </c>
      <c r="AK2846">
        <v>325000</v>
      </c>
      <c r="AL2846">
        <v>40657.5</v>
      </c>
      <c r="AM2846">
        <v>284342.5</v>
      </c>
      <c r="AN2846">
        <v>260000</v>
      </c>
      <c r="AO2846">
        <v>24342.5</v>
      </c>
      <c r="AP2846">
        <v>8.5599999999999996E-2</v>
      </c>
    </row>
    <row r="2847" spans="1:42" hidden="1" x14ac:dyDescent="0.35">
      <c r="A2847" t="s">
        <v>3791</v>
      </c>
      <c r="B2847" s="1">
        <v>45886</v>
      </c>
      <c r="C2847" t="s">
        <v>1035</v>
      </c>
      <c r="D2847" t="s">
        <v>208</v>
      </c>
      <c r="E2847">
        <v>1</v>
      </c>
      <c r="F2847" t="s">
        <v>24</v>
      </c>
      <c r="G2847" t="s">
        <v>31</v>
      </c>
      <c r="H2847" t="s">
        <v>17</v>
      </c>
      <c r="I2847" t="s">
        <v>26</v>
      </c>
      <c r="J2847" t="s">
        <v>59</v>
      </c>
      <c r="K2847">
        <v>2025</v>
      </c>
      <c r="L2847" t="s">
        <v>60</v>
      </c>
      <c r="M2847" t="s">
        <v>5910</v>
      </c>
      <c r="N2847" t="s">
        <v>5889</v>
      </c>
      <c r="O2847" t="s">
        <v>5898</v>
      </c>
      <c r="P2847" t="s">
        <v>5907</v>
      </c>
      <c r="Q2847" t="s">
        <v>5911</v>
      </c>
      <c r="R2847">
        <v>10500</v>
      </c>
      <c r="S2847">
        <v>13000</v>
      </c>
      <c r="T2847">
        <v>0.1923</v>
      </c>
      <c r="U2847" t="s">
        <v>5909</v>
      </c>
      <c r="V2847">
        <v>12</v>
      </c>
      <c r="W2847" s="1">
        <v>45395</v>
      </c>
      <c r="X2847" t="s">
        <v>5894</v>
      </c>
      <c r="Y2847">
        <v>256</v>
      </c>
      <c r="Z2847">
        <v>119</v>
      </c>
      <c r="AA2847">
        <v>288</v>
      </c>
      <c r="AB2847">
        <v>32</v>
      </c>
      <c r="AC2847">
        <v>10</v>
      </c>
      <c r="AD2847">
        <v>336000</v>
      </c>
      <c r="AE2847" t="s">
        <v>6025</v>
      </c>
      <c r="AF2847" s="1">
        <v>46203</v>
      </c>
      <c r="AG2847" t="s">
        <v>6458</v>
      </c>
      <c r="AH2847" t="s">
        <v>6027</v>
      </c>
      <c r="AI2847" t="s">
        <v>6028</v>
      </c>
      <c r="AJ2847" t="s">
        <v>6925</v>
      </c>
      <c r="AK2847">
        <v>13000</v>
      </c>
      <c r="AL2847">
        <v>1804.4</v>
      </c>
      <c r="AM2847">
        <v>11195.6</v>
      </c>
      <c r="AN2847">
        <v>10500</v>
      </c>
      <c r="AO2847">
        <v>695.6</v>
      </c>
      <c r="AP2847">
        <v>6.2100000000000002E-2</v>
      </c>
    </row>
    <row r="2848" spans="1:42" hidden="1" x14ac:dyDescent="0.35">
      <c r="A2848" t="s">
        <v>3792</v>
      </c>
      <c r="B2848" s="1">
        <v>45806</v>
      </c>
      <c r="C2848" t="s">
        <v>624</v>
      </c>
      <c r="D2848" t="s">
        <v>208</v>
      </c>
      <c r="E2848">
        <v>5</v>
      </c>
      <c r="F2848" t="s">
        <v>48</v>
      </c>
      <c r="G2848" t="s">
        <v>16</v>
      </c>
      <c r="H2848" t="s">
        <v>25</v>
      </c>
      <c r="I2848" t="s">
        <v>26</v>
      </c>
      <c r="J2848" t="s">
        <v>75</v>
      </c>
      <c r="K2848">
        <v>2025</v>
      </c>
      <c r="L2848" t="s">
        <v>35</v>
      </c>
      <c r="M2848" t="s">
        <v>5910</v>
      </c>
      <c r="N2848" t="s">
        <v>5889</v>
      </c>
      <c r="O2848" t="s">
        <v>5898</v>
      </c>
      <c r="P2848" t="s">
        <v>5907</v>
      </c>
      <c r="Q2848" t="s">
        <v>5911</v>
      </c>
      <c r="R2848">
        <v>10500</v>
      </c>
      <c r="S2848">
        <v>13000</v>
      </c>
      <c r="T2848">
        <v>0.1923</v>
      </c>
      <c r="U2848" t="s">
        <v>5909</v>
      </c>
      <c r="V2848">
        <v>12</v>
      </c>
      <c r="W2848" s="1">
        <v>45395</v>
      </c>
      <c r="X2848" t="s">
        <v>5894</v>
      </c>
      <c r="Y2848">
        <v>256</v>
      </c>
      <c r="Z2848">
        <v>119</v>
      </c>
      <c r="AA2848">
        <v>288</v>
      </c>
      <c r="AB2848">
        <v>32</v>
      </c>
      <c r="AC2848">
        <v>10</v>
      </c>
      <c r="AD2848">
        <v>336000</v>
      </c>
      <c r="AE2848" t="s">
        <v>6025</v>
      </c>
      <c r="AF2848" s="1">
        <v>46203</v>
      </c>
      <c r="AG2848" t="s">
        <v>6127</v>
      </c>
      <c r="AH2848" t="s">
        <v>6027</v>
      </c>
      <c r="AI2848" t="s">
        <v>6028</v>
      </c>
      <c r="AJ2848" t="s">
        <v>6924</v>
      </c>
      <c r="AK2848">
        <v>65000</v>
      </c>
      <c r="AL2848">
        <v>1053</v>
      </c>
      <c r="AM2848">
        <v>63947</v>
      </c>
      <c r="AN2848">
        <v>52500</v>
      </c>
      <c r="AO2848">
        <v>11447</v>
      </c>
      <c r="AP2848">
        <v>0.17899999999999999</v>
      </c>
    </row>
    <row r="2849" spans="1:42" hidden="1" x14ac:dyDescent="0.35">
      <c r="A2849" t="s">
        <v>3793</v>
      </c>
      <c r="B2849" s="1">
        <v>45708</v>
      </c>
      <c r="C2849" t="s">
        <v>744</v>
      </c>
      <c r="D2849" t="s">
        <v>108</v>
      </c>
      <c r="E2849">
        <v>1</v>
      </c>
      <c r="F2849" t="s">
        <v>30</v>
      </c>
      <c r="G2849" t="s">
        <v>16</v>
      </c>
      <c r="H2849" t="s">
        <v>17</v>
      </c>
      <c r="I2849" t="s">
        <v>26</v>
      </c>
      <c r="J2849" t="s">
        <v>19</v>
      </c>
      <c r="K2849">
        <v>2025</v>
      </c>
      <c r="L2849" t="s">
        <v>20</v>
      </c>
      <c r="M2849" t="s">
        <v>5977</v>
      </c>
      <c r="N2849" t="s">
        <v>5974</v>
      </c>
      <c r="O2849" t="s">
        <v>5978</v>
      </c>
      <c r="P2849" t="s">
        <v>5979</v>
      </c>
      <c r="Q2849" t="s">
        <v>5980</v>
      </c>
      <c r="R2849">
        <v>3000</v>
      </c>
      <c r="S2849">
        <v>3900</v>
      </c>
      <c r="T2849">
        <v>0.23080000000000001</v>
      </c>
      <c r="U2849" t="s">
        <v>5920</v>
      </c>
      <c r="V2849">
        <v>36</v>
      </c>
      <c r="W2849" s="1">
        <v>44816</v>
      </c>
      <c r="X2849" t="s">
        <v>5894</v>
      </c>
      <c r="Y2849">
        <v>237</v>
      </c>
      <c r="Z2849">
        <v>110</v>
      </c>
      <c r="AA2849">
        <v>240</v>
      </c>
      <c r="AB2849">
        <v>48</v>
      </c>
      <c r="AC2849">
        <v>10</v>
      </c>
      <c r="AD2849">
        <v>144000</v>
      </c>
      <c r="AE2849" t="s">
        <v>6025</v>
      </c>
      <c r="AF2849" s="1">
        <v>46203</v>
      </c>
      <c r="AG2849" t="s">
        <v>6425</v>
      </c>
      <c r="AH2849" t="s">
        <v>6035</v>
      </c>
      <c r="AI2849" t="s">
        <v>6028</v>
      </c>
      <c r="AJ2849" t="s">
        <v>6924</v>
      </c>
      <c r="AK2849">
        <v>3900</v>
      </c>
      <c r="AL2849">
        <v>215.67</v>
      </c>
      <c r="AM2849">
        <v>3684.33</v>
      </c>
      <c r="AN2849">
        <v>3000</v>
      </c>
      <c r="AO2849">
        <v>684.33</v>
      </c>
      <c r="AP2849">
        <v>0.1857</v>
      </c>
    </row>
    <row r="2850" spans="1:42" x14ac:dyDescent="0.35">
      <c r="A2850" t="s">
        <v>3794</v>
      </c>
      <c r="B2850" s="1">
        <v>45811</v>
      </c>
      <c r="C2850" t="s">
        <v>2533</v>
      </c>
      <c r="D2850" t="s">
        <v>42</v>
      </c>
      <c r="E2850">
        <v>3</v>
      </c>
      <c r="F2850" t="s">
        <v>128</v>
      </c>
      <c r="G2850" t="s">
        <v>71</v>
      </c>
      <c r="H2850" t="s">
        <v>25</v>
      </c>
      <c r="I2850" t="s">
        <v>33</v>
      </c>
      <c r="J2850" t="s">
        <v>34</v>
      </c>
      <c r="K2850">
        <v>2025</v>
      </c>
      <c r="L2850" t="s">
        <v>35</v>
      </c>
      <c r="M2850" t="s">
        <v>5897</v>
      </c>
      <c r="N2850" t="s">
        <v>5889</v>
      </c>
      <c r="O2850" t="s">
        <v>5898</v>
      </c>
      <c r="P2850" t="s">
        <v>5899</v>
      </c>
      <c r="Q2850" t="s">
        <v>5900</v>
      </c>
      <c r="R2850">
        <v>31000</v>
      </c>
      <c r="S2850">
        <v>38000</v>
      </c>
      <c r="T2850">
        <v>0.1842</v>
      </c>
      <c r="U2850" t="s">
        <v>5901</v>
      </c>
      <c r="V2850">
        <v>12</v>
      </c>
      <c r="W2850" s="1">
        <v>45246</v>
      </c>
      <c r="X2850" t="s">
        <v>5894</v>
      </c>
      <c r="Y2850">
        <v>278</v>
      </c>
      <c r="Z2850">
        <v>80</v>
      </c>
      <c r="AA2850">
        <v>346</v>
      </c>
      <c r="AB2850">
        <v>0</v>
      </c>
      <c r="AC2850">
        <v>10</v>
      </c>
      <c r="AD2850">
        <v>0</v>
      </c>
      <c r="AE2850" t="s">
        <v>6029</v>
      </c>
      <c r="AF2850" s="1">
        <v>46203</v>
      </c>
      <c r="AG2850" t="s">
        <v>6819</v>
      </c>
      <c r="AH2850" t="s">
        <v>6027</v>
      </c>
      <c r="AI2850" t="s">
        <v>6028</v>
      </c>
      <c r="AJ2850" t="s">
        <v>6924</v>
      </c>
      <c r="AK2850">
        <v>114000</v>
      </c>
      <c r="AL2850">
        <v>16279.2</v>
      </c>
      <c r="AM2850">
        <v>97720.8</v>
      </c>
      <c r="AN2850">
        <v>93000</v>
      </c>
      <c r="AO2850">
        <v>4720.8</v>
      </c>
      <c r="AP2850">
        <v>4.8300000000000003E-2</v>
      </c>
    </row>
    <row r="2851" spans="1:42" hidden="1" x14ac:dyDescent="0.35">
      <c r="A2851" t="s">
        <v>3795</v>
      </c>
      <c r="B2851" s="1">
        <v>45836</v>
      </c>
      <c r="C2851" t="s">
        <v>1553</v>
      </c>
      <c r="D2851" t="s">
        <v>29</v>
      </c>
      <c r="E2851">
        <v>1</v>
      </c>
      <c r="F2851" t="s">
        <v>128</v>
      </c>
      <c r="G2851" t="s">
        <v>96</v>
      </c>
      <c r="H2851" t="s">
        <v>32</v>
      </c>
      <c r="I2851" t="s">
        <v>18</v>
      </c>
      <c r="J2851" t="s">
        <v>34</v>
      </c>
      <c r="K2851">
        <v>2025</v>
      </c>
      <c r="L2851" t="s">
        <v>35</v>
      </c>
      <c r="M2851" t="s">
        <v>5985</v>
      </c>
      <c r="N2851" t="s">
        <v>5974</v>
      </c>
      <c r="O2851" t="s">
        <v>5986</v>
      </c>
      <c r="P2851" t="s">
        <v>5979</v>
      </c>
      <c r="Q2851" t="s">
        <v>5987</v>
      </c>
      <c r="R2851">
        <v>500</v>
      </c>
      <c r="S2851">
        <v>750</v>
      </c>
      <c r="T2851">
        <v>0.33329999999999999</v>
      </c>
      <c r="U2851" t="s">
        <v>5920</v>
      </c>
      <c r="V2851">
        <v>24</v>
      </c>
      <c r="W2851" s="1">
        <v>45007</v>
      </c>
      <c r="X2851" t="s">
        <v>5894</v>
      </c>
      <c r="Y2851">
        <v>294</v>
      </c>
      <c r="Z2851">
        <v>81</v>
      </c>
      <c r="AA2851">
        <v>264</v>
      </c>
      <c r="AB2851">
        <v>82</v>
      </c>
      <c r="AC2851">
        <v>10</v>
      </c>
      <c r="AD2851">
        <v>41000</v>
      </c>
      <c r="AE2851" t="s">
        <v>6025</v>
      </c>
      <c r="AF2851" s="1">
        <v>46203</v>
      </c>
      <c r="AG2851" t="s">
        <v>6586</v>
      </c>
      <c r="AH2851" t="s">
        <v>6027</v>
      </c>
      <c r="AI2851" t="s">
        <v>6028</v>
      </c>
      <c r="AJ2851" t="s">
        <v>6924</v>
      </c>
      <c r="AK2851">
        <v>750</v>
      </c>
      <c r="AL2851">
        <v>53.77</v>
      </c>
      <c r="AM2851">
        <v>696.23</v>
      </c>
      <c r="AN2851">
        <v>500</v>
      </c>
      <c r="AO2851">
        <v>196.23</v>
      </c>
      <c r="AP2851">
        <v>0.28179999999999999</v>
      </c>
    </row>
    <row r="2852" spans="1:42" x14ac:dyDescent="0.35">
      <c r="A2852" t="s">
        <v>3796</v>
      </c>
      <c r="B2852" s="1">
        <v>45901</v>
      </c>
      <c r="C2852" t="s">
        <v>1908</v>
      </c>
      <c r="D2852" t="s">
        <v>54</v>
      </c>
      <c r="E2852">
        <v>1</v>
      </c>
      <c r="F2852" t="s">
        <v>128</v>
      </c>
      <c r="G2852" t="s">
        <v>16</v>
      </c>
      <c r="H2852" t="s">
        <v>17</v>
      </c>
      <c r="I2852" t="s">
        <v>18</v>
      </c>
      <c r="J2852" t="s">
        <v>109</v>
      </c>
      <c r="K2852">
        <v>2025</v>
      </c>
      <c r="L2852" t="s">
        <v>60</v>
      </c>
      <c r="M2852" t="s">
        <v>5888</v>
      </c>
      <c r="N2852" t="s">
        <v>5889</v>
      </c>
      <c r="O2852" t="s">
        <v>5890</v>
      </c>
      <c r="P2852" t="s">
        <v>5891</v>
      </c>
      <c r="Q2852" t="s">
        <v>5892</v>
      </c>
      <c r="R2852">
        <v>52000</v>
      </c>
      <c r="S2852">
        <v>65000</v>
      </c>
      <c r="T2852">
        <v>0.2</v>
      </c>
      <c r="U2852" t="s">
        <v>5893</v>
      </c>
      <c r="V2852">
        <v>12</v>
      </c>
      <c r="W2852" s="1">
        <v>45506</v>
      </c>
      <c r="X2852" t="s">
        <v>5894</v>
      </c>
      <c r="Y2852">
        <v>302</v>
      </c>
      <c r="Z2852">
        <v>109</v>
      </c>
      <c r="AA2852">
        <v>415</v>
      </c>
      <c r="AB2852">
        <v>0</v>
      </c>
      <c r="AC2852">
        <v>10</v>
      </c>
      <c r="AD2852">
        <v>0</v>
      </c>
      <c r="AE2852" t="s">
        <v>6029</v>
      </c>
      <c r="AF2852" s="1">
        <v>46203</v>
      </c>
      <c r="AG2852" t="s">
        <v>6681</v>
      </c>
      <c r="AH2852" t="s">
        <v>6035</v>
      </c>
      <c r="AI2852" t="s">
        <v>6028</v>
      </c>
      <c r="AJ2852" t="s">
        <v>6925</v>
      </c>
      <c r="AK2852">
        <v>65000</v>
      </c>
      <c r="AL2852">
        <v>5174</v>
      </c>
      <c r="AM2852">
        <v>59826</v>
      </c>
      <c r="AN2852">
        <v>52000</v>
      </c>
      <c r="AO2852">
        <v>7826</v>
      </c>
      <c r="AP2852">
        <v>0.1308</v>
      </c>
    </row>
    <row r="2853" spans="1:42" hidden="1" x14ac:dyDescent="0.35">
      <c r="A2853" t="s">
        <v>3797</v>
      </c>
      <c r="B2853" s="1">
        <v>45688</v>
      </c>
      <c r="C2853" t="s">
        <v>1678</v>
      </c>
      <c r="D2853" t="s">
        <v>23</v>
      </c>
      <c r="E2853">
        <v>1</v>
      </c>
      <c r="F2853" t="s">
        <v>24</v>
      </c>
      <c r="G2853" t="s">
        <v>16</v>
      </c>
      <c r="H2853" t="s">
        <v>25</v>
      </c>
      <c r="I2853" t="s">
        <v>33</v>
      </c>
      <c r="J2853" t="s">
        <v>112</v>
      </c>
      <c r="K2853">
        <v>2025</v>
      </c>
      <c r="L2853" t="s">
        <v>20</v>
      </c>
      <c r="M2853" t="s">
        <v>5921</v>
      </c>
      <c r="N2853" t="s">
        <v>5913</v>
      </c>
      <c r="O2853" t="s">
        <v>5917</v>
      </c>
      <c r="P2853" t="s">
        <v>5922</v>
      </c>
      <c r="Q2853" t="s">
        <v>5923</v>
      </c>
      <c r="R2853">
        <v>57000</v>
      </c>
      <c r="S2853">
        <v>69000</v>
      </c>
      <c r="T2853">
        <v>0.1739</v>
      </c>
      <c r="U2853" t="s">
        <v>5920</v>
      </c>
      <c r="V2853">
        <v>12</v>
      </c>
      <c r="W2853" s="1">
        <v>44862</v>
      </c>
      <c r="X2853" t="s">
        <v>5894</v>
      </c>
      <c r="Y2853">
        <v>244</v>
      </c>
      <c r="Z2853">
        <v>55</v>
      </c>
      <c r="AA2853">
        <v>276</v>
      </c>
      <c r="AB2853">
        <v>9</v>
      </c>
      <c r="AC2853">
        <v>10</v>
      </c>
      <c r="AD2853">
        <v>513000</v>
      </c>
      <c r="AE2853" t="s">
        <v>6025</v>
      </c>
      <c r="AF2853" s="1">
        <v>46203</v>
      </c>
      <c r="AG2853" t="s">
        <v>6619</v>
      </c>
      <c r="AH2853" t="s">
        <v>6035</v>
      </c>
      <c r="AI2853" t="s">
        <v>6028</v>
      </c>
      <c r="AJ2853" t="s">
        <v>6924</v>
      </c>
      <c r="AK2853">
        <v>69000</v>
      </c>
      <c r="AL2853">
        <v>9114.9</v>
      </c>
      <c r="AM2853">
        <v>59885.1</v>
      </c>
      <c r="AN2853">
        <v>57000</v>
      </c>
      <c r="AO2853">
        <v>2885.1</v>
      </c>
      <c r="AP2853">
        <v>4.82E-2</v>
      </c>
    </row>
    <row r="2854" spans="1:42" hidden="1" x14ac:dyDescent="0.35">
      <c r="A2854" t="s">
        <v>3798</v>
      </c>
      <c r="B2854" s="1">
        <v>45807</v>
      </c>
      <c r="C2854" t="s">
        <v>536</v>
      </c>
      <c r="D2854" t="s">
        <v>180</v>
      </c>
      <c r="E2854">
        <v>2</v>
      </c>
      <c r="F2854" t="s">
        <v>48</v>
      </c>
      <c r="G2854" t="s">
        <v>96</v>
      </c>
      <c r="H2854" t="s">
        <v>25</v>
      </c>
      <c r="I2854" t="s">
        <v>33</v>
      </c>
      <c r="J2854" t="s">
        <v>75</v>
      </c>
      <c r="K2854">
        <v>2025</v>
      </c>
      <c r="L2854" t="s">
        <v>35</v>
      </c>
      <c r="M2854" t="s">
        <v>5956</v>
      </c>
      <c r="N2854" t="s">
        <v>5949</v>
      </c>
      <c r="O2854" t="s">
        <v>5957</v>
      </c>
      <c r="P2854" t="s">
        <v>5958</v>
      </c>
      <c r="Q2854" t="s">
        <v>5959</v>
      </c>
      <c r="R2854">
        <v>3100</v>
      </c>
      <c r="S2854">
        <v>4200</v>
      </c>
      <c r="T2854">
        <v>0.26190000000000002</v>
      </c>
      <c r="U2854" t="s">
        <v>5909</v>
      </c>
      <c r="V2854">
        <v>12</v>
      </c>
      <c r="W2854" s="1">
        <v>45029</v>
      </c>
      <c r="X2854" t="s">
        <v>5894</v>
      </c>
      <c r="Y2854">
        <v>165</v>
      </c>
      <c r="Z2854">
        <v>119</v>
      </c>
      <c r="AA2854">
        <v>218</v>
      </c>
      <c r="AB2854">
        <v>22</v>
      </c>
      <c r="AC2854">
        <v>10</v>
      </c>
      <c r="AD2854">
        <v>68200</v>
      </c>
      <c r="AE2854" t="s">
        <v>6025</v>
      </c>
      <c r="AF2854" s="1">
        <v>46203</v>
      </c>
      <c r="AG2854" t="s">
        <v>6328</v>
      </c>
      <c r="AH2854" t="s">
        <v>6035</v>
      </c>
      <c r="AI2854" t="s">
        <v>6028</v>
      </c>
      <c r="AJ2854" t="s">
        <v>6924</v>
      </c>
      <c r="AK2854">
        <v>8400</v>
      </c>
      <c r="AL2854">
        <v>872.76</v>
      </c>
      <c r="AM2854">
        <v>7527.24</v>
      </c>
      <c r="AN2854">
        <v>6200</v>
      </c>
      <c r="AO2854">
        <v>1327.24</v>
      </c>
      <c r="AP2854">
        <v>0.17630000000000001</v>
      </c>
    </row>
    <row r="2855" spans="1:42" hidden="1" x14ac:dyDescent="0.35">
      <c r="A2855" t="s">
        <v>3799</v>
      </c>
      <c r="B2855" s="1">
        <v>45873</v>
      </c>
      <c r="C2855" t="s">
        <v>1246</v>
      </c>
      <c r="D2855" t="s">
        <v>82</v>
      </c>
      <c r="E2855">
        <v>1</v>
      </c>
      <c r="F2855" t="s">
        <v>128</v>
      </c>
      <c r="G2855" t="s">
        <v>16</v>
      </c>
      <c r="H2855" t="s">
        <v>32</v>
      </c>
      <c r="I2855" t="s">
        <v>43</v>
      </c>
      <c r="J2855" t="s">
        <v>59</v>
      </c>
      <c r="K2855">
        <v>2025</v>
      </c>
      <c r="L2855" t="s">
        <v>60</v>
      </c>
      <c r="M2855" t="s">
        <v>5895</v>
      </c>
      <c r="N2855" t="s">
        <v>5889</v>
      </c>
      <c r="O2855" t="s">
        <v>5890</v>
      </c>
      <c r="P2855" t="s">
        <v>5891</v>
      </c>
      <c r="Q2855" t="s">
        <v>5896</v>
      </c>
      <c r="R2855">
        <v>78000</v>
      </c>
      <c r="S2855">
        <v>95000</v>
      </c>
      <c r="T2855">
        <v>0.1789</v>
      </c>
      <c r="U2855" t="s">
        <v>5893</v>
      </c>
      <c r="V2855">
        <v>12</v>
      </c>
      <c r="W2855" s="1">
        <v>45187</v>
      </c>
      <c r="X2855" t="s">
        <v>5894</v>
      </c>
      <c r="Y2855">
        <v>351</v>
      </c>
      <c r="Z2855">
        <v>112</v>
      </c>
      <c r="AA2855">
        <v>335</v>
      </c>
      <c r="AB2855">
        <v>32</v>
      </c>
      <c r="AC2855">
        <v>10</v>
      </c>
      <c r="AD2855">
        <v>2496000</v>
      </c>
      <c r="AE2855" t="s">
        <v>6025</v>
      </c>
      <c r="AF2855" s="1">
        <v>46203</v>
      </c>
      <c r="AG2855" t="s">
        <v>6390</v>
      </c>
      <c r="AH2855" t="s">
        <v>6035</v>
      </c>
      <c r="AI2855" t="s">
        <v>6028</v>
      </c>
      <c r="AJ2855" t="s">
        <v>6925</v>
      </c>
      <c r="AK2855">
        <v>95000</v>
      </c>
      <c r="AL2855">
        <v>11390.5</v>
      </c>
      <c r="AM2855">
        <v>83609.5</v>
      </c>
      <c r="AN2855">
        <v>78000</v>
      </c>
      <c r="AO2855">
        <v>5609.5</v>
      </c>
      <c r="AP2855">
        <v>6.7100000000000007E-2</v>
      </c>
    </row>
    <row r="2856" spans="1:42" hidden="1" x14ac:dyDescent="0.35">
      <c r="A2856" t="s">
        <v>3800</v>
      </c>
      <c r="B2856" s="1">
        <v>45870</v>
      </c>
      <c r="C2856" t="s">
        <v>1899</v>
      </c>
      <c r="D2856" t="s">
        <v>100</v>
      </c>
      <c r="E2856">
        <v>1</v>
      </c>
      <c r="F2856" t="s">
        <v>24</v>
      </c>
      <c r="G2856" t="s">
        <v>96</v>
      </c>
      <c r="H2856" t="s">
        <v>25</v>
      </c>
      <c r="I2856" t="s">
        <v>43</v>
      </c>
      <c r="J2856" t="s">
        <v>59</v>
      </c>
      <c r="K2856">
        <v>2025</v>
      </c>
      <c r="L2856" t="s">
        <v>60</v>
      </c>
      <c r="M2856" t="s">
        <v>5941</v>
      </c>
      <c r="N2856" t="s">
        <v>5931</v>
      </c>
      <c r="O2856" t="s">
        <v>5942</v>
      </c>
      <c r="P2856" t="s">
        <v>5938</v>
      </c>
      <c r="Q2856" t="s">
        <v>5943</v>
      </c>
      <c r="R2856">
        <v>9800</v>
      </c>
      <c r="S2856">
        <v>12500</v>
      </c>
      <c r="T2856">
        <v>0.216</v>
      </c>
      <c r="U2856" t="s">
        <v>5940</v>
      </c>
      <c r="V2856">
        <v>6</v>
      </c>
      <c r="W2856" s="1">
        <v>45383</v>
      </c>
      <c r="X2856" t="s">
        <v>5894</v>
      </c>
      <c r="Y2856">
        <v>102</v>
      </c>
      <c r="Z2856">
        <v>94</v>
      </c>
      <c r="AA2856">
        <v>142</v>
      </c>
      <c r="AB2856">
        <v>76</v>
      </c>
      <c r="AC2856">
        <v>10</v>
      </c>
      <c r="AD2856">
        <v>744800</v>
      </c>
      <c r="AE2856" t="s">
        <v>6025</v>
      </c>
      <c r="AF2856" s="1">
        <v>46203</v>
      </c>
      <c r="AG2856" t="s">
        <v>6679</v>
      </c>
      <c r="AH2856" t="s">
        <v>6027</v>
      </c>
      <c r="AI2856" t="s">
        <v>6028</v>
      </c>
      <c r="AJ2856" t="s">
        <v>6925</v>
      </c>
      <c r="AK2856">
        <v>12500</v>
      </c>
      <c r="AL2856">
        <v>1250</v>
      </c>
      <c r="AM2856">
        <v>11250</v>
      </c>
      <c r="AN2856">
        <v>9800</v>
      </c>
      <c r="AO2856">
        <v>1450</v>
      </c>
      <c r="AP2856">
        <v>0.12889999999999999</v>
      </c>
    </row>
    <row r="2857" spans="1:42" x14ac:dyDescent="0.35">
      <c r="A2857" t="s">
        <v>3801</v>
      </c>
      <c r="B2857" s="1">
        <v>45858</v>
      </c>
      <c r="C2857" t="s">
        <v>1407</v>
      </c>
      <c r="D2857" t="s">
        <v>42</v>
      </c>
      <c r="E2857">
        <v>2</v>
      </c>
      <c r="F2857" t="s">
        <v>58</v>
      </c>
      <c r="G2857" t="s">
        <v>16</v>
      </c>
      <c r="H2857" t="s">
        <v>17</v>
      </c>
      <c r="I2857" t="s">
        <v>33</v>
      </c>
      <c r="J2857" t="s">
        <v>97</v>
      </c>
      <c r="K2857">
        <v>2025</v>
      </c>
      <c r="L2857" t="s">
        <v>60</v>
      </c>
      <c r="M2857" t="s">
        <v>5897</v>
      </c>
      <c r="N2857" t="s">
        <v>5889</v>
      </c>
      <c r="O2857" t="s">
        <v>5898</v>
      </c>
      <c r="P2857" t="s">
        <v>5899</v>
      </c>
      <c r="Q2857" t="s">
        <v>5900</v>
      </c>
      <c r="R2857">
        <v>31000</v>
      </c>
      <c r="S2857">
        <v>38000</v>
      </c>
      <c r="T2857">
        <v>0.1842</v>
      </c>
      <c r="U2857" t="s">
        <v>5901</v>
      </c>
      <c r="V2857">
        <v>12</v>
      </c>
      <c r="W2857" s="1">
        <v>45246</v>
      </c>
      <c r="X2857" t="s">
        <v>5894</v>
      </c>
      <c r="Y2857">
        <v>278</v>
      </c>
      <c r="Z2857">
        <v>80</v>
      </c>
      <c r="AA2857">
        <v>346</v>
      </c>
      <c r="AB2857">
        <v>0</v>
      </c>
      <c r="AC2857">
        <v>10</v>
      </c>
      <c r="AD2857">
        <v>0</v>
      </c>
      <c r="AE2857" t="s">
        <v>6029</v>
      </c>
      <c r="AF2857" s="1">
        <v>46203</v>
      </c>
      <c r="AG2857" t="s">
        <v>6112</v>
      </c>
      <c r="AH2857" t="s">
        <v>6035</v>
      </c>
      <c r="AI2857" t="s">
        <v>6028</v>
      </c>
      <c r="AJ2857" t="s">
        <v>6925</v>
      </c>
      <c r="AK2857">
        <v>76000</v>
      </c>
      <c r="AL2857">
        <v>6878</v>
      </c>
      <c r="AM2857">
        <v>69122</v>
      </c>
      <c r="AN2857">
        <v>62000</v>
      </c>
      <c r="AO2857">
        <v>7122</v>
      </c>
      <c r="AP2857">
        <v>0.10299999999999999</v>
      </c>
    </row>
    <row r="2858" spans="1:42" hidden="1" x14ac:dyDescent="0.35">
      <c r="A2858" t="s">
        <v>3802</v>
      </c>
      <c r="B2858" s="1">
        <v>45887</v>
      </c>
      <c r="C2858" t="s">
        <v>934</v>
      </c>
      <c r="D2858" t="s">
        <v>29</v>
      </c>
      <c r="E2858">
        <v>3</v>
      </c>
      <c r="F2858" t="s">
        <v>24</v>
      </c>
      <c r="G2858" t="s">
        <v>31</v>
      </c>
      <c r="H2858" t="s">
        <v>32</v>
      </c>
      <c r="I2858" t="s">
        <v>18</v>
      </c>
      <c r="J2858" t="s">
        <v>59</v>
      </c>
      <c r="K2858">
        <v>2025</v>
      </c>
      <c r="L2858" t="s">
        <v>60</v>
      </c>
      <c r="M2858" t="s">
        <v>5985</v>
      </c>
      <c r="N2858" t="s">
        <v>5974</v>
      </c>
      <c r="O2858" t="s">
        <v>5986</v>
      </c>
      <c r="P2858" t="s">
        <v>5979</v>
      </c>
      <c r="Q2858" t="s">
        <v>5987</v>
      </c>
      <c r="R2858">
        <v>500</v>
      </c>
      <c r="S2858">
        <v>750</v>
      </c>
      <c r="T2858">
        <v>0.33329999999999999</v>
      </c>
      <c r="U2858" t="s">
        <v>5920</v>
      </c>
      <c r="V2858">
        <v>24</v>
      </c>
      <c r="W2858" s="1">
        <v>45007</v>
      </c>
      <c r="X2858" t="s">
        <v>5894</v>
      </c>
      <c r="Y2858">
        <v>294</v>
      </c>
      <c r="Z2858">
        <v>81</v>
      </c>
      <c r="AA2858">
        <v>264</v>
      </c>
      <c r="AB2858">
        <v>82</v>
      </c>
      <c r="AC2858">
        <v>10</v>
      </c>
      <c r="AD2858">
        <v>41000</v>
      </c>
      <c r="AE2858" t="s">
        <v>6025</v>
      </c>
      <c r="AF2858" s="1">
        <v>46203</v>
      </c>
      <c r="AG2858" t="s">
        <v>6106</v>
      </c>
      <c r="AH2858" t="s">
        <v>6027</v>
      </c>
      <c r="AI2858" t="s">
        <v>6028</v>
      </c>
      <c r="AJ2858" t="s">
        <v>6925</v>
      </c>
      <c r="AK2858">
        <v>2250</v>
      </c>
      <c r="AL2858">
        <v>318.82</v>
      </c>
      <c r="AM2858">
        <v>1931.18</v>
      </c>
      <c r="AN2858">
        <v>1500</v>
      </c>
      <c r="AO2858">
        <v>431.18</v>
      </c>
      <c r="AP2858">
        <v>0.2233</v>
      </c>
    </row>
    <row r="2859" spans="1:42" hidden="1" x14ac:dyDescent="0.35">
      <c r="A2859" t="s">
        <v>3803</v>
      </c>
      <c r="B2859" s="1">
        <v>45822</v>
      </c>
      <c r="C2859" t="s">
        <v>2891</v>
      </c>
      <c r="D2859" t="s">
        <v>377</v>
      </c>
      <c r="E2859">
        <v>2</v>
      </c>
      <c r="F2859" t="s">
        <v>58</v>
      </c>
      <c r="G2859" t="s">
        <v>96</v>
      </c>
      <c r="H2859" t="s">
        <v>25</v>
      </c>
      <c r="I2859" t="s">
        <v>43</v>
      </c>
      <c r="J2859" t="s">
        <v>34</v>
      </c>
      <c r="K2859">
        <v>2025</v>
      </c>
      <c r="L2859" t="s">
        <v>35</v>
      </c>
      <c r="M2859" t="s">
        <v>6007</v>
      </c>
      <c r="N2859" t="s">
        <v>5889</v>
      </c>
      <c r="O2859" t="s">
        <v>6008</v>
      </c>
      <c r="P2859" t="s">
        <v>5899</v>
      </c>
      <c r="Q2859" t="s">
        <v>6009</v>
      </c>
      <c r="R2859">
        <v>12000</v>
      </c>
      <c r="S2859">
        <v>15000</v>
      </c>
      <c r="T2859">
        <v>0.2</v>
      </c>
      <c r="U2859" t="s">
        <v>5901</v>
      </c>
      <c r="V2859">
        <v>12</v>
      </c>
      <c r="W2859" s="1">
        <v>45557</v>
      </c>
      <c r="X2859" t="s">
        <v>5894</v>
      </c>
      <c r="Y2859">
        <v>118</v>
      </c>
      <c r="Z2859">
        <v>87</v>
      </c>
      <c r="AA2859">
        <v>209</v>
      </c>
      <c r="AB2859">
        <v>10</v>
      </c>
      <c r="AC2859">
        <v>10</v>
      </c>
      <c r="AD2859">
        <v>120000</v>
      </c>
      <c r="AE2859" t="s">
        <v>6025</v>
      </c>
      <c r="AF2859" s="1">
        <v>46203</v>
      </c>
      <c r="AG2859" t="s">
        <v>6840</v>
      </c>
      <c r="AH2859" t="s">
        <v>6027</v>
      </c>
      <c r="AI2859" t="s">
        <v>6028</v>
      </c>
      <c r="AJ2859" t="s">
        <v>6924</v>
      </c>
      <c r="AK2859">
        <v>30000</v>
      </c>
      <c r="AL2859">
        <v>1287</v>
      </c>
      <c r="AM2859">
        <v>28713</v>
      </c>
      <c r="AN2859">
        <v>24000</v>
      </c>
      <c r="AO2859">
        <v>4713</v>
      </c>
      <c r="AP2859">
        <v>0.1641</v>
      </c>
    </row>
    <row r="2860" spans="1:42" hidden="1" x14ac:dyDescent="0.35">
      <c r="A2860" t="s">
        <v>3804</v>
      </c>
      <c r="B2860" s="1">
        <v>45705</v>
      </c>
      <c r="C2860" t="s">
        <v>789</v>
      </c>
      <c r="D2860" t="s">
        <v>118</v>
      </c>
      <c r="E2860">
        <v>1</v>
      </c>
      <c r="F2860" t="s">
        <v>58</v>
      </c>
      <c r="G2860" t="s">
        <v>96</v>
      </c>
      <c r="H2860" t="s">
        <v>25</v>
      </c>
      <c r="I2860" t="s">
        <v>33</v>
      </c>
      <c r="J2860" t="s">
        <v>19</v>
      </c>
      <c r="K2860">
        <v>2025</v>
      </c>
      <c r="L2860" t="s">
        <v>20</v>
      </c>
      <c r="M2860" t="s">
        <v>5902</v>
      </c>
      <c r="N2860" t="s">
        <v>5889</v>
      </c>
      <c r="O2860" t="s">
        <v>5898</v>
      </c>
      <c r="P2860" t="s">
        <v>5899</v>
      </c>
      <c r="Q2860" t="s">
        <v>5903</v>
      </c>
      <c r="R2860">
        <v>74000</v>
      </c>
      <c r="S2860">
        <v>88000</v>
      </c>
      <c r="T2860">
        <v>0.15909999999999999</v>
      </c>
      <c r="U2860" t="s">
        <v>5901</v>
      </c>
      <c r="V2860">
        <v>12</v>
      </c>
      <c r="W2860" s="1">
        <v>45459</v>
      </c>
      <c r="X2860" t="s">
        <v>5894</v>
      </c>
      <c r="Y2860">
        <v>214</v>
      </c>
      <c r="Z2860">
        <v>97</v>
      </c>
      <c r="AA2860">
        <v>218</v>
      </c>
      <c r="AB2860">
        <v>43</v>
      </c>
      <c r="AC2860">
        <v>10</v>
      </c>
      <c r="AD2860">
        <v>3182000</v>
      </c>
      <c r="AE2860" t="s">
        <v>6025</v>
      </c>
      <c r="AF2860" s="1">
        <v>46203</v>
      </c>
      <c r="AG2860" t="s">
        <v>6439</v>
      </c>
      <c r="AH2860" t="s">
        <v>6035</v>
      </c>
      <c r="AI2860" t="s">
        <v>6028</v>
      </c>
      <c r="AJ2860" t="s">
        <v>6924</v>
      </c>
      <c r="AK2860">
        <v>88000</v>
      </c>
      <c r="AL2860">
        <v>5605.6</v>
      </c>
      <c r="AM2860">
        <v>82394.399999999994</v>
      </c>
      <c r="AN2860">
        <v>74000</v>
      </c>
      <c r="AO2860">
        <v>8394.4</v>
      </c>
      <c r="AP2860">
        <v>0.1019</v>
      </c>
    </row>
    <row r="2861" spans="1:42" hidden="1" x14ac:dyDescent="0.35">
      <c r="A2861" t="s">
        <v>3805</v>
      </c>
      <c r="B2861" s="1">
        <v>45735</v>
      </c>
      <c r="C2861" t="s">
        <v>3806</v>
      </c>
      <c r="D2861" t="s">
        <v>82</v>
      </c>
      <c r="E2861">
        <v>1</v>
      </c>
      <c r="F2861" t="s">
        <v>24</v>
      </c>
      <c r="G2861" t="s">
        <v>96</v>
      </c>
      <c r="H2861" t="s">
        <v>32</v>
      </c>
      <c r="I2861" t="s">
        <v>43</v>
      </c>
      <c r="J2861" t="s">
        <v>39</v>
      </c>
      <c r="K2861">
        <v>2025</v>
      </c>
      <c r="L2861" t="s">
        <v>20</v>
      </c>
      <c r="M2861" t="s">
        <v>5895</v>
      </c>
      <c r="N2861" t="s">
        <v>5889</v>
      </c>
      <c r="O2861" t="s">
        <v>5890</v>
      </c>
      <c r="P2861" t="s">
        <v>5891</v>
      </c>
      <c r="Q2861" t="s">
        <v>5896</v>
      </c>
      <c r="R2861">
        <v>78000</v>
      </c>
      <c r="S2861">
        <v>95000</v>
      </c>
      <c r="T2861">
        <v>0.1789</v>
      </c>
      <c r="U2861" t="s">
        <v>5893</v>
      </c>
      <c r="V2861">
        <v>12</v>
      </c>
      <c r="W2861" s="1">
        <v>45187</v>
      </c>
      <c r="X2861" t="s">
        <v>5894</v>
      </c>
      <c r="Y2861">
        <v>351</v>
      </c>
      <c r="Z2861">
        <v>112</v>
      </c>
      <c r="AA2861">
        <v>335</v>
      </c>
      <c r="AB2861">
        <v>32</v>
      </c>
      <c r="AC2861">
        <v>10</v>
      </c>
      <c r="AD2861">
        <v>2496000</v>
      </c>
      <c r="AE2861" t="s">
        <v>6025</v>
      </c>
      <c r="AF2861" s="1">
        <v>46203</v>
      </c>
      <c r="AG2861" t="s">
        <v>6899</v>
      </c>
      <c r="AH2861" t="s">
        <v>6035</v>
      </c>
      <c r="AI2861" t="s">
        <v>6028</v>
      </c>
      <c r="AJ2861" t="s">
        <v>6924</v>
      </c>
      <c r="AK2861">
        <v>95000</v>
      </c>
      <c r="AL2861">
        <v>209</v>
      </c>
      <c r="AM2861">
        <v>94791</v>
      </c>
      <c r="AN2861">
        <v>78000</v>
      </c>
      <c r="AO2861">
        <v>16791</v>
      </c>
      <c r="AP2861">
        <v>0.17710000000000001</v>
      </c>
    </row>
    <row r="2862" spans="1:42" hidden="1" x14ac:dyDescent="0.35">
      <c r="A2862" t="s">
        <v>3807</v>
      </c>
      <c r="B2862" s="1">
        <v>45832</v>
      </c>
      <c r="C2862" t="s">
        <v>681</v>
      </c>
      <c r="D2862" t="s">
        <v>74</v>
      </c>
      <c r="E2862">
        <v>4</v>
      </c>
      <c r="F2862" t="s">
        <v>58</v>
      </c>
      <c r="G2862" t="s">
        <v>16</v>
      </c>
      <c r="H2862" t="s">
        <v>17</v>
      </c>
      <c r="I2862" t="s">
        <v>18</v>
      </c>
      <c r="J2862" t="s">
        <v>34</v>
      </c>
      <c r="K2862">
        <v>2025</v>
      </c>
      <c r="L2862" t="s">
        <v>35</v>
      </c>
      <c r="M2862" t="s">
        <v>5963</v>
      </c>
      <c r="N2862" t="s">
        <v>5949</v>
      </c>
      <c r="O2862" t="s">
        <v>5964</v>
      </c>
      <c r="P2862" t="s">
        <v>5951</v>
      </c>
      <c r="Q2862" t="s">
        <v>5965</v>
      </c>
      <c r="R2862">
        <v>5700</v>
      </c>
      <c r="S2862">
        <v>7500</v>
      </c>
      <c r="T2862">
        <v>0.24</v>
      </c>
      <c r="U2862" t="s">
        <v>5940</v>
      </c>
      <c r="V2862">
        <v>12</v>
      </c>
      <c r="W2862" s="1">
        <v>44865</v>
      </c>
      <c r="X2862" t="s">
        <v>5894</v>
      </c>
      <c r="Y2862">
        <v>145</v>
      </c>
      <c r="Z2862">
        <v>60</v>
      </c>
      <c r="AA2862">
        <v>189</v>
      </c>
      <c r="AB2862">
        <v>10</v>
      </c>
      <c r="AC2862">
        <v>10</v>
      </c>
      <c r="AD2862">
        <v>57000</v>
      </c>
      <c r="AE2862" t="s">
        <v>6025</v>
      </c>
      <c r="AF2862" s="1">
        <v>46203</v>
      </c>
      <c r="AG2862" t="s">
        <v>6397</v>
      </c>
      <c r="AH2862" t="s">
        <v>6035</v>
      </c>
      <c r="AI2862" t="s">
        <v>6028</v>
      </c>
      <c r="AJ2862" t="s">
        <v>6924</v>
      </c>
      <c r="AK2862">
        <v>30000</v>
      </c>
      <c r="AL2862">
        <v>4158</v>
      </c>
      <c r="AM2862">
        <v>25842</v>
      </c>
      <c r="AN2862">
        <v>22800</v>
      </c>
      <c r="AO2862">
        <v>3042</v>
      </c>
      <c r="AP2862">
        <v>0.1177</v>
      </c>
    </row>
    <row r="2863" spans="1:42" hidden="1" x14ac:dyDescent="0.35">
      <c r="A2863" t="s">
        <v>3808</v>
      </c>
      <c r="B2863" s="1">
        <v>45754</v>
      </c>
      <c r="C2863" t="s">
        <v>851</v>
      </c>
      <c r="D2863" t="s">
        <v>23</v>
      </c>
      <c r="E2863">
        <v>3</v>
      </c>
      <c r="F2863" t="s">
        <v>48</v>
      </c>
      <c r="G2863" t="s">
        <v>71</v>
      </c>
      <c r="H2863" t="s">
        <v>17</v>
      </c>
      <c r="I2863" t="s">
        <v>43</v>
      </c>
      <c r="J2863" t="s">
        <v>44</v>
      </c>
      <c r="K2863">
        <v>2025</v>
      </c>
      <c r="L2863" t="s">
        <v>35</v>
      </c>
      <c r="M2863" t="s">
        <v>5921</v>
      </c>
      <c r="N2863" t="s">
        <v>5913</v>
      </c>
      <c r="O2863" t="s">
        <v>5917</v>
      </c>
      <c r="P2863" t="s">
        <v>5922</v>
      </c>
      <c r="Q2863" t="s">
        <v>5923</v>
      </c>
      <c r="R2863">
        <v>57000</v>
      </c>
      <c r="S2863">
        <v>69000</v>
      </c>
      <c r="T2863">
        <v>0.1739</v>
      </c>
      <c r="U2863" t="s">
        <v>5920</v>
      </c>
      <c r="V2863">
        <v>12</v>
      </c>
      <c r="W2863" s="1">
        <v>44862</v>
      </c>
      <c r="X2863" t="s">
        <v>5894</v>
      </c>
      <c r="Y2863">
        <v>244</v>
      </c>
      <c r="Z2863">
        <v>55</v>
      </c>
      <c r="AA2863">
        <v>276</v>
      </c>
      <c r="AB2863">
        <v>9</v>
      </c>
      <c r="AC2863">
        <v>10</v>
      </c>
      <c r="AD2863">
        <v>513000</v>
      </c>
      <c r="AE2863" t="s">
        <v>6025</v>
      </c>
      <c r="AF2863" s="1">
        <v>46203</v>
      </c>
      <c r="AG2863" t="s">
        <v>6463</v>
      </c>
      <c r="AH2863" t="s">
        <v>6035</v>
      </c>
      <c r="AI2863" t="s">
        <v>6028</v>
      </c>
      <c r="AJ2863" t="s">
        <v>6924</v>
      </c>
      <c r="AK2863">
        <v>207000</v>
      </c>
      <c r="AL2863">
        <v>22583.7</v>
      </c>
      <c r="AM2863">
        <v>184416.3</v>
      </c>
      <c r="AN2863">
        <v>171000</v>
      </c>
      <c r="AO2863">
        <v>13416.3</v>
      </c>
      <c r="AP2863">
        <v>7.2800000000000004E-2</v>
      </c>
    </row>
    <row r="2864" spans="1:42" hidden="1" x14ac:dyDescent="0.35">
      <c r="A2864" t="s">
        <v>3809</v>
      </c>
      <c r="B2864" s="1">
        <v>45868</v>
      </c>
      <c r="C2864" t="s">
        <v>3810</v>
      </c>
      <c r="D2864" t="s">
        <v>439</v>
      </c>
      <c r="E2864">
        <v>1</v>
      </c>
      <c r="F2864" t="s">
        <v>58</v>
      </c>
      <c r="G2864" t="s">
        <v>96</v>
      </c>
      <c r="H2864" t="s">
        <v>32</v>
      </c>
      <c r="I2864" t="s">
        <v>43</v>
      </c>
      <c r="J2864" t="s">
        <v>97</v>
      </c>
      <c r="K2864">
        <v>2025</v>
      </c>
      <c r="L2864" t="s">
        <v>60</v>
      </c>
      <c r="M2864" t="s">
        <v>5953</v>
      </c>
      <c r="N2864" t="s">
        <v>5949</v>
      </c>
      <c r="O2864" t="s">
        <v>5954</v>
      </c>
      <c r="P2864" t="s">
        <v>5951</v>
      </c>
      <c r="Q2864" t="s">
        <v>5955</v>
      </c>
      <c r="R2864">
        <v>1400</v>
      </c>
      <c r="S2864">
        <v>1900</v>
      </c>
      <c r="T2864">
        <v>0.26319999999999999</v>
      </c>
      <c r="U2864" t="s">
        <v>5940</v>
      </c>
      <c r="V2864">
        <v>12</v>
      </c>
      <c r="W2864" s="1">
        <v>44681</v>
      </c>
      <c r="X2864" t="s">
        <v>5894</v>
      </c>
      <c r="Y2864">
        <v>129</v>
      </c>
      <c r="Z2864">
        <v>73</v>
      </c>
      <c r="AA2864">
        <v>194</v>
      </c>
      <c r="AB2864">
        <v>7</v>
      </c>
      <c r="AC2864">
        <v>10</v>
      </c>
      <c r="AD2864">
        <v>9800</v>
      </c>
      <c r="AE2864" t="s">
        <v>6025</v>
      </c>
      <c r="AF2864" s="1">
        <v>46203</v>
      </c>
      <c r="AG2864" t="s">
        <v>6900</v>
      </c>
      <c r="AH2864" t="s">
        <v>6027</v>
      </c>
      <c r="AI2864" t="s">
        <v>6028</v>
      </c>
      <c r="AJ2864" t="s">
        <v>6925</v>
      </c>
      <c r="AK2864">
        <v>1900</v>
      </c>
      <c r="AL2864">
        <v>277.02</v>
      </c>
      <c r="AM2864">
        <v>1622.98</v>
      </c>
      <c r="AN2864">
        <v>1400</v>
      </c>
      <c r="AO2864">
        <v>222.98</v>
      </c>
      <c r="AP2864">
        <v>0.13739999999999999</v>
      </c>
    </row>
    <row r="2865" spans="1:42" hidden="1" x14ac:dyDescent="0.35">
      <c r="A2865" t="s">
        <v>3811</v>
      </c>
      <c r="B2865" s="1">
        <v>45715</v>
      </c>
      <c r="C2865" t="s">
        <v>611</v>
      </c>
      <c r="D2865" t="s">
        <v>140</v>
      </c>
      <c r="E2865">
        <v>1</v>
      </c>
      <c r="F2865" t="s">
        <v>58</v>
      </c>
      <c r="G2865" t="s">
        <v>31</v>
      </c>
      <c r="H2865" t="s">
        <v>17</v>
      </c>
      <c r="I2865" t="s">
        <v>18</v>
      </c>
      <c r="J2865" t="s">
        <v>19</v>
      </c>
      <c r="K2865">
        <v>2025</v>
      </c>
      <c r="L2865" t="s">
        <v>20</v>
      </c>
      <c r="M2865" t="s">
        <v>5944</v>
      </c>
      <c r="N2865" t="s">
        <v>5931</v>
      </c>
      <c r="O2865" t="s">
        <v>5945</v>
      </c>
      <c r="P2865" t="s">
        <v>5946</v>
      </c>
      <c r="Q2865" t="s">
        <v>5947</v>
      </c>
      <c r="R2865">
        <v>6500</v>
      </c>
      <c r="S2865">
        <v>8500</v>
      </c>
      <c r="T2865">
        <v>0.23530000000000001</v>
      </c>
      <c r="U2865" t="s">
        <v>5940</v>
      </c>
      <c r="V2865">
        <v>6</v>
      </c>
      <c r="W2865" s="1">
        <v>44693</v>
      </c>
      <c r="X2865" t="s">
        <v>5894</v>
      </c>
      <c r="Y2865">
        <v>116</v>
      </c>
      <c r="Z2865">
        <v>117</v>
      </c>
      <c r="AA2865">
        <v>124</v>
      </c>
      <c r="AB2865">
        <v>67</v>
      </c>
      <c r="AC2865">
        <v>10</v>
      </c>
      <c r="AD2865">
        <v>435500</v>
      </c>
      <c r="AE2865" t="s">
        <v>6025</v>
      </c>
      <c r="AF2865" s="1">
        <v>46203</v>
      </c>
      <c r="AG2865" t="s">
        <v>6366</v>
      </c>
      <c r="AH2865" t="s">
        <v>6027</v>
      </c>
      <c r="AI2865" t="s">
        <v>6028</v>
      </c>
      <c r="AJ2865" t="s">
        <v>6924</v>
      </c>
      <c r="AK2865">
        <v>8500</v>
      </c>
      <c r="AL2865">
        <v>829.6</v>
      </c>
      <c r="AM2865">
        <v>7670.4</v>
      </c>
      <c r="AN2865">
        <v>6500</v>
      </c>
      <c r="AO2865">
        <v>1170.4000000000001</v>
      </c>
      <c r="AP2865">
        <v>0.15260000000000001</v>
      </c>
    </row>
    <row r="2866" spans="1:42" hidden="1" x14ac:dyDescent="0.35">
      <c r="A2866" t="s">
        <v>3812</v>
      </c>
      <c r="B2866" s="1">
        <v>45885</v>
      </c>
      <c r="C2866" t="s">
        <v>1748</v>
      </c>
      <c r="D2866" t="s">
        <v>70</v>
      </c>
      <c r="E2866">
        <v>3</v>
      </c>
      <c r="F2866" t="s">
        <v>30</v>
      </c>
      <c r="G2866" t="s">
        <v>96</v>
      </c>
      <c r="H2866" t="s">
        <v>32</v>
      </c>
      <c r="I2866" t="s">
        <v>18</v>
      </c>
      <c r="J2866" t="s">
        <v>59</v>
      </c>
      <c r="K2866">
        <v>2025</v>
      </c>
      <c r="L2866" t="s">
        <v>60</v>
      </c>
      <c r="M2866" t="s">
        <v>5970</v>
      </c>
      <c r="N2866" t="s">
        <v>5949</v>
      </c>
      <c r="O2866" t="s">
        <v>5971</v>
      </c>
      <c r="P2866" t="s">
        <v>5922</v>
      </c>
      <c r="Q2866" t="s">
        <v>5972</v>
      </c>
      <c r="R2866">
        <v>9500</v>
      </c>
      <c r="S2866">
        <v>12000</v>
      </c>
      <c r="T2866">
        <v>0.20830000000000001</v>
      </c>
      <c r="U2866" t="s">
        <v>5920</v>
      </c>
      <c r="V2866">
        <v>12</v>
      </c>
      <c r="W2866" s="1">
        <v>44840</v>
      </c>
      <c r="X2866" t="s">
        <v>5894</v>
      </c>
      <c r="Y2866">
        <v>160</v>
      </c>
      <c r="Z2866">
        <v>82</v>
      </c>
      <c r="AA2866">
        <v>171</v>
      </c>
      <c r="AB2866">
        <v>27</v>
      </c>
      <c r="AC2866">
        <v>10</v>
      </c>
      <c r="AD2866">
        <v>256500</v>
      </c>
      <c r="AE2866" t="s">
        <v>6025</v>
      </c>
      <c r="AF2866" s="1">
        <v>46203</v>
      </c>
      <c r="AG2866" t="s">
        <v>6642</v>
      </c>
      <c r="AH2866" t="s">
        <v>6035</v>
      </c>
      <c r="AI2866" t="s">
        <v>6028</v>
      </c>
      <c r="AJ2866" t="s">
        <v>6925</v>
      </c>
      <c r="AK2866">
        <v>36000</v>
      </c>
      <c r="AL2866">
        <v>1213.2</v>
      </c>
      <c r="AM2866">
        <v>34786.800000000003</v>
      </c>
      <c r="AN2866">
        <v>28500</v>
      </c>
      <c r="AO2866">
        <v>6286.8</v>
      </c>
      <c r="AP2866">
        <v>0.1807</v>
      </c>
    </row>
    <row r="2867" spans="1:42" hidden="1" x14ac:dyDescent="0.35">
      <c r="A2867" t="s">
        <v>3813</v>
      </c>
      <c r="B2867" s="1">
        <v>45752</v>
      </c>
      <c r="C2867" t="s">
        <v>1527</v>
      </c>
      <c r="D2867" t="s">
        <v>221</v>
      </c>
      <c r="E2867">
        <v>1</v>
      </c>
      <c r="F2867" t="s">
        <v>48</v>
      </c>
      <c r="G2867" t="s">
        <v>16</v>
      </c>
      <c r="H2867" t="s">
        <v>32</v>
      </c>
      <c r="I2867" t="s">
        <v>26</v>
      </c>
      <c r="J2867" t="s">
        <v>44</v>
      </c>
      <c r="K2867">
        <v>2025</v>
      </c>
      <c r="L2867" t="s">
        <v>35</v>
      </c>
      <c r="M2867" t="s">
        <v>5966</v>
      </c>
      <c r="N2867" t="s">
        <v>5967</v>
      </c>
      <c r="O2867" t="s">
        <v>5968</v>
      </c>
      <c r="P2867" t="s">
        <v>5899</v>
      </c>
      <c r="Q2867" t="s">
        <v>5969</v>
      </c>
      <c r="R2867">
        <v>11500</v>
      </c>
      <c r="S2867">
        <v>14500</v>
      </c>
      <c r="T2867">
        <v>0.2069</v>
      </c>
      <c r="U2867" t="s">
        <v>5901</v>
      </c>
      <c r="V2867">
        <v>12</v>
      </c>
      <c r="W2867" s="1">
        <v>44903</v>
      </c>
      <c r="X2867" t="s">
        <v>5894</v>
      </c>
      <c r="Y2867">
        <v>217</v>
      </c>
      <c r="Z2867">
        <v>53</v>
      </c>
      <c r="AA2867">
        <v>253</v>
      </c>
      <c r="AB2867">
        <v>61</v>
      </c>
      <c r="AC2867">
        <v>10</v>
      </c>
      <c r="AD2867">
        <v>701500</v>
      </c>
      <c r="AE2867" t="s">
        <v>6025</v>
      </c>
      <c r="AF2867" s="1">
        <v>46203</v>
      </c>
      <c r="AG2867" t="s">
        <v>6404</v>
      </c>
      <c r="AH2867" t="s">
        <v>6027</v>
      </c>
      <c r="AI2867" t="s">
        <v>6028</v>
      </c>
      <c r="AJ2867" t="s">
        <v>6924</v>
      </c>
      <c r="AK2867">
        <v>14500</v>
      </c>
      <c r="AL2867">
        <v>443.7</v>
      </c>
      <c r="AM2867">
        <v>14056.3</v>
      </c>
      <c r="AN2867">
        <v>11500</v>
      </c>
      <c r="AO2867">
        <v>2556.3000000000002</v>
      </c>
      <c r="AP2867">
        <v>0.18190000000000001</v>
      </c>
    </row>
    <row r="2868" spans="1:42" hidden="1" x14ac:dyDescent="0.35">
      <c r="A2868" t="s">
        <v>3814</v>
      </c>
      <c r="B2868" s="1">
        <v>45834</v>
      </c>
      <c r="C2868" t="s">
        <v>397</v>
      </c>
      <c r="D2868" t="s">
        <v>208</v>
      </c>
      <c r="E2868">
        <v>1</v>
      </c>
      <c r="F2868" t="s">
        <v>66</v>
      </c>
      <c r="G2868" t="s">
        <v>71</v>
      </c>
      <c r="H2868" t="s">
        <v>25</v>
      </c>
      <c r="I2868" t="s">
        <v>43</v>
      </c>
      <c r="J2868" t="s">
        <v>34</v>
      </c>
      <c r="K2868">
        <v>2025</v>
      </c>
      <c r="L2868" t="s">
        <v>35</v>
      </c>
      <c r="M2868" t="s">
        <v>5910</v>
      </c>
      <c r="N2868" t="s">
        <v>5889</v>
      </c>
      <c r="O2868" t="s">
        <v>5898</v>
      </c>
      <c r="P2868" t="s">
        <v>5907</v>
      </c>
      <c r="Q2868" t="s">
        <v>5911</v>
      </c>
      <c r="R2868">
        <v>10500</v>
      </c>
      <c r="S2868">
        <v>13000</v>
      </c>
      <c r="T2868">
        <v>0.1923</v>
      </c>
      <c r="U2868" t="s">
        <v>5909</v>
      </c>
      <c r="V2868">
        <v>12</v>
      </c>
      <c r="W2868" s="1">
        <v>45395</v>
      </c>
      <c r="X2868" t="s">
        <v>5894</v>
      </c>
      <c r="Y2868">
        <v>256</v>
      </c>
      <c r="Z2868">
        <v>119</v>
      </c>
      <c r="AA2868">
        <v>288</v>
      </c>
      <c r="AB2868">
        <v>32</v>
      </c>
      <c r="AC2868">
        <v>10</v>
      </c>
      <c r="AD2868">
        <v>336000</v>
      </c>
      <c r="AE2868" t="s">
        <v>6025</v>
      </c>
      <c r="AF2868" s="1">
        <v>46203</v>
      </c>
      <c r="AG2868" t="s">
        <v>6252</v>
      </c>
      <c r="AH2868" t="s">
        <v>6027</v>
      </c>
      <c r="AI2868" t="s">
        <v>6028</v>
      </c>
      <c r="AJ2868" t="s">
        <v>6924</v>
      </c>
      <c r="AK2868">
        <v>13000</v>
      </c>
      <c r="AL2868">
        <v>548.6</v>
      </c>
      <c r="AM2868">
        <v>12451.4</v>
      </c>
      <c r="AN2868">
        <v>10500</v>
      </c>
      <c r="AO2868">
        <v>1951.4</v>
      </c>
      <c r="AP2868">
        <v>0.15670000000000001</v>
      </c>
    </row>
    <row r="2869" spans="1:42" x14ac:dyDescent="0.35">
      <c r="A2869" t="s">
        <v>3815</v>
      </c>
      <c r="B2869" s="1">
        <v>45732</v>
      </c>
      <c r="C2869" t="s">
        <v>57</v>
      </c>
      <c r="D2869" t="s">
        <v>42</v>
      </c>
      <c r="E2869">
        <v>1</v>
      </c>
      <c r="F2869" t="s">
        <v>30</v>
      </c>
      <c r="G2869" t="s">
        <v>71</v>
      </c>
      <c r="H2869" t="s">
        <v>25</v>
      </c>
      <c r="I2869" t="s">
        <v>33</v>
      </c>
      <c r="J2869" t="s">
        <v>39</v>
      </c>
      <c r="K2869">
        <v>2025</v>
      </c>
      <c r="L2869" t="s">
        <v>20</v>
      </c>
      <c r="M2869" t="s">
        <v>5897</v>
      </c>
      <c r="N2869" t="s">
        <v>5889</v>
      </c>
      <c r="O2869" t="s">
        <v>5898</v>
      </c>
      <c r="P2869" t="s">
        <v>5899</v>
      </c>
      <c r="Q2869" t="s">
        <v>5900</v>
      </c>
      <c r="R2869">
        <v>31000</v>
      </c>
      <c r="S2869">
        <v>38000</v>
      </c>
      <c r="T2869">
        <v>0.1842</v>
      </c>
      <c r="U2869" t="s">
        <v>5901</v>
      </c>
      <c r="V2869">
        <v>12</v>
      </c>
      <c r="W2869" s="1">
        <v>45246</v>
      </c>
      <c r="X2869" t="s">
        <v>5894</v>
      </c>
      <c r="Y2869">
        <v>278</v>
      </c>
      <c r="Z2869">
        <v>80</v>
      </c>
      <c r="AA2869">
        <v>346</v>
      </c>
      <c r="AB2869">
        <v>0</v>
      </c>
      <c r="AC2869">
        <v>10</v>
      </c>
      <c r="AD2869">
        <v>0</v>
      </c>
      <c r="AE2869" t="s">
        <v>6029</v>
      </c>
      <c r="AF2869" s="1">
        <v>46203</v>
      </c>
      <c r="AG2869" t="s">
        <v>6056</v>
      </c>
      <c r="AH2869" t="s">
        <v>6035</v>
      </c>
      <c r="AI2869" t="s">
        <v>6028</v>
      </c>
      <c r="AJ2869" t="s">
        <v>6924</v>
      </c>
      <c r="AK2869">
        <v>38000</v>
      </c>
      <c r="AL2869">
        <v>3268</v>
      </c>
      <c r="AM2869">
        <v>34732</v>
      </c>
      <c r="AN2869">
        <v>31000</v>
      </c>
      <c r="AO2869">
        <v>3732</v>
      </c>
      <c r="AP2869">
        <v>0.1075</v>
      </c>
    </row>
    <row r="2870" spans="1:42" x14ac:dyDescent="0.35">
      <c r="A2870" t="s">
        <v>3816</v>
      </c>
      <c r="B2870" s="1">
        <v>45764</v>
      </c>
      <c r="C2870" t="s">
        <v>812</v>
      </c>
      <c r="D2870" t="s">
        <v>42</v>
      </c>
      <c r="E2870">
        <v>3</v>
      </c>
      <c r="F2870" t="s">
        <v>24</v>
      </c>
      <c r="G2870" t="s">
        <v>31</v>
      </c>
      <c r="H2870" t="s">
        <v>32</v>
      </c>
      <c r="I2870" t="s">
        <v>33</v>
      </c>
      <c r="J2870" t="s">
        <v>44</v>
      </c>
      <c r="K2870">
        <v>2025</v>
      </c>
      <c r="L2870" t="s">
        <v>35</v>
      </c>
      <c r="M2870" t="s">
        <v>5897</v>
      </c>
      <c r="N2870" t="s">
        <v>5889</v>
      </c>
      <c r="O2870" t="s">
        <v>5898</v>
      </c>
      <c r="P2870" t="s">
        <v>5899</v>
      </c>
      <c r="Q2870" t="s">
        <v>5900</v>
      </c>
      <c r="R2870">
        <v>31000</v>
      </c>
      <c r="S2870">
        <v>38000</v>
      </c>
      <c r="T2870">
        <v>0.1842</v>
      </c>
      <c r="U2870" t="s">
        <v>5901</v>
      </c>
      <c r="V2870">
        <v>12</v>
      </c>
      <c r="W2870" s="1">
        <v>45246</v>
      </c>
      <c r="X2870" t="s">
        <v>5894</v>
      </c>
      <c r="Y2870">
        <v>278</v>
      </c>
      <c r="Z2870">
        <v>80</v>
      </c>
      <c r="AA2870">
        <v>346</v>
      </c>
      <c r="AB2870">
        <v>0</v>
      </c>
      <c r="AC2870">
        <v>10</v>
      </c>
      <c r="AD2870">
        <v>0</v>
      </c>
      <c r="AE2870" t="s">
        <v>6029</v>
      </c>
      <c r="AF2870" s="1">
        <v>46203</v>
      </c>
      <c r="AG2870" t="s">
        <v>6416</v>
      </c>
      <c r="AH2870" t="s">
        <v>6027</v>
      </c>
      <c r="AI2870" t="s">
        <v>6028</v>
      </c>
      <c r="AJ2870" t="s">
        <v>6924</v>
      </c>
      <c r="AK2870">
        <v>114000</v>
      </c>
      <c r="AL2870">
        <v>4662.6000000000004</v>
      </c>
      <c r="AM2870">
        <v>109337.4</v>
      </c>
      <c r="AN2870">
        <v>93000</v>
      </c>
      <c r="AO2870">
        <v>16337.4</v>
      </c>
      <c r="AP2870">
        <v>0.14940000000000001</v>
      </c>
    </row>
    <row r="2871" spans="1:42" hidden="1" x14ac:dyDescent="0.35">
      <c r="A2871" t="s">
        <v>3817</v>
      </c>
      <c r="B2871" s="1">
        <v>45735</v>
      </c>
      <c r="C2871" t="s">
        <v>2462</v>
      </c>
      <c r="D2871" t="s">
        <v>95</v>
      </c>
      <c r="E2871">
        <v>1</v>
      </c>
      <c r="F2871" t="s">
        <v>24</v>
      </c>
      <c r="G2871" t="s">
        <v>16</v>
      </c>
      <c r="H2871" t="s">
        <v>32</v>
      </c>
      <c r="I2871" t="s">
        <v>33</v>
      </c>
      <c r="J2871" t="s">
        <v>39</v>
      </c>
      <c r="K2871">
        <v>2025</v>
      </c>
      <c r="L2871" t="s">
        <v>20</v>
      </c>
      <c r="M2871" t="s">
        <v>5948</v>
      </c>
      <c r="N2871" t="s">
        <v>5949</v>
      </c>
      <c r="O2871" t="s">
        <v>5950</v>
      </c>
      <c r="P2871" t="s">
        <v>5951</v>
      </c>
      <c r="Q2871" t="s">
        <v>5952</v>
      </c>
      <c r="R2871">
        <v>2900</v>
      </c>
      <c r="S2871">
        <v>3800</v>
      </c>
      <c r="T2871">
        <v>0.23680000000000001</v>
      </c>
      <c r="U2871" t="s">
        <v>5940</v>
      </c>
      <c r="V2871">
        <v>12</v>
      </c>
      <c r="W2871" s="1">
        <v>45359</v>
      </c>
      <c r="X2871" t="s">
        <v>5894</v>
      </c>
      <c r="Y2871">
        <v>220</v>
      </c>
      <c r="Z2871">
        <v>49</v>
      </c>
      <c r="AA2871">
        <v>227</v>
      </c>
      <c r="AB2871">
        <v>23</v>
      </c>
      <c r="AC2871">
        <v>10</v>
      </c>
      <c r="AD2871">
        <v>66700</v>
      </c>
      <c r="AE2871" t="s">
        <v>6025</v>
      </c>
      <c r="AF2871" s="1">
        <v>46203</v>
      </c>
      <c r="AG2871" t="s">
        <v>6806</v>
      </c>
      <c r="AH2871" t="s">
        <v>6035</v>
      </c>
      <c r="AI2871" t="s">
        <v>6028</v>
      </c>
      <c r="AJ2871" t="s">
        <v>6924</v>
      </c>
      <c r="AK2871">
        <v>3800</v>
      </c>
      <c r="AL2871">
        <v>140.97999999999999</v>
      </c>
      <c r="AM2871">
        <v>3659.02</v>
      </c>
      <c r="AN2871">
        <v>2900</v>
      </c>
      <c r="AO2871">
        <v>759.02</v>
      </c>
      <c r="AP2871">
        <v>0.2074</v>
      </c>
    </row>
    <row r="2872" spans="1:42" hidden="1" x14ac:dyDescent="0.35">
      <c r="A2872" t="s">
        <v>3818</v>
      </c>
      <c r="B2872" s="1">
        <v>45823</v>
      </c>
      <c r="C2872" t="s">
        <v>983</v>
      </c>
      <c r="D2872" t="s">
        <v>87</v>
      </c>
      <c r="E2872">
        <v>4</v>
      </c>
      <c r="F2872" t="s">
        <v>48</v>
      </c>
      <c r="G2872" t="s">
        <v>96</v>
      </c>
      <c r="H2872" t="s">
        <v>32</v>
      </c>
      <c r="I2872" t="s">
        <v>43</v>
      </c>
      <c r="J2872" t="s">
        <v>34</v>
      </c>
      <c r="K2872">
        <v>2025</v>
      </c>
      <c r="L2872" t="s">
        <v>35</v>
      </c>
      <c r="M2872" t="s">
        <v>5924</v>
      </c>
      <c r="N2872" t="s">
        <v>5913</v>
      </c>
      <c r="O2872" t="s">
        <v>5917</v>
      </c>
      <c r="P2872" t="s">
        <v>5925</v>
      </c>
      <c r="Q2872" t="s">
        <v>5926</v>
      </c>
      <c r="R2872">
        <v>46000</v>
      </c>
      <c r="S2872">
        <v>56000</v>
      </c>
      <c r="T2872">
        <v>0.17860000000000001</v>
      </c>
      <c r="U2872" t="s">
        <v>5920</v>
      </c>
      <c r="V2872">
        <v>12</v>
      </c>
      <c r="W2872" s="1">
        <v>44847</v>
      </c>
      <c r="X2872" t="s">
        <v>5894</v>
      </c>
      <c r="Y2872">
        <v>224</v>
      </c>
      <c r="Z2872">
        <v>96</v>
      </c>
      <c r="AA2872">
        <v>304</v>
      </c>
      <c r="AB2872">
        <v>54</v>
      </c>
      <c r="AC2872">
        <v>10</v>
      </c>
      <c r="AD2872">
        <v>2484000</v>
      </c>
      <c r="AE2872" t="s">
        <v>6025</v>
      </c>
      <c r="AF2872" s="1">
        <v>46203</v>
      </c>
      <c r="AG2872" t="s">
        <v>6489</v>
      </c>
      <c r="AH2872" t="s">
        <v>6027</v>
      </c>
      <c r="AI2872" t="s">
        <v>6028</v>
      </c>
      <c r="AJ2872" t="s">
        <v>6924</v>
      </c>
      <c r="AK2872">
        <v>224000</v>
      </c>
      <c r="AL2872">
        <v>9094.4</v>
      </c>
      <c r="AM2872">
        <v>214905.60000000001</v>
      </c>
      <c r="AN2872">
        <v>184000</v>
      </c>
      <c r="AO2872">
        <v>30905.599999999999</v>
      </c>
      <c r="AP2872">
        <v>0.14380000000000001</v>
      </c>
    </row>
    <row r="2873" spans="1:42" hidden="1" x14ac:dyDescent="0.35">
      <c r="A2873" t="s">
        <v>3819</v>
      </c>
      <c r="B2873" s="1">
        <v>45774</v>
      </c>
      <c r="C2873" t="s">
        <v>2090</v>
      </c>
      <c r="D2873" t="s">
        <v>78</v>
      </c>
      <c r="E2873">
        <v>1</v>
      </c>
      <c r="F2873" t="s">
        <v>24</v>
      </c>
      <c r="G2873" t="s">
        <v>16</v>
      </c>
      <c r="H2873" t="s">
        <v>17</v>
      </c>
      <c r="I2873" t="s">
        <v>26</v>
      </c>
      <c r="J2873" t="s">
        <v>44</v>
      </c>
      <c r="K2873">
        <v>2025</v>
      </c>
      <c r="L2873" t="s">
        <v>35</v>
      </c>
      <c r="M2873" t="s">
        <v>5992</v>
      </c>
      <c r="N2873" t="s">
        <v>5989</v>
      </c>
      <c r="O2873" t="s">
        <v>5993</v>
      </c>
      <c r="P2873" t="s">
        <v>5899</v>
      </c>
      <c r="Q2873" t="s">
        <v>5994</v>
      </c>
      <c r="R2873">
        <v>850</v>
      </c>
      <c r="S2873">
        <v>1200</v>
      </c>
      <c r="T2873">
        <v>0.29170000000000001</v>
      </c>
      <c r="U2873" t="s">
        <v>5901</v>
      </c>
      <c r="V2873">
        <v>6</v>
      </c>
      <c r="W2873" s="1">
        <v>45066</v>
      </c>
      <c r="X2873" t="s">
        <v>5894</v>
      </c>
      <c r="Y2873">
        <v>275</v>
      </c>
      <c r="Z2873">
        <v>92</v>
      </c>
      <c r="AA2873">
        <v>285</v>
      </c>
      <c r="AB2873">
        <v>78</v>
      </c>
      <c r="AC2873">
        <v>10</v>
      </c>
      <c r="AD2873">
        <v>66300</v>
      </c>
      <c r="AE2873" t="s">
        <v>6025</v>
      </c>
      <c r="AF2873" s="1">
        <v>46203</v>
      </c>
      <c r="AG2873" t="s">
        <v>6718</v>
      </c>
      <c r="AH2873" t="s">
        <v>6035</v>
      </c>
      <c r="AI2873" t="s">
        <v>6028</v>
      </c>
      <c r="AJ2873" t="s">
        <v>6924</v>
      </c>
      <c r="AK2873">
        <v>1200</v>
      </c>
      <c r="AL2873">
        <v>124.32</v>
      </c>
      <c r="AM2873">
        <v>1075.68</v>
      </c>
      <c r="AN2873">
        <v>850</v>
      </c>
      <c r="AO2873">
        <v>225.68</v>
      </c>
      <c r="AP2873">
        <v>0.20979999999999999</v>
      </c>
    </row>
    <row r="2874" spans="1:42" hidden="1" x14ac:dyDescent="0.35">
      <c r="A2874" t="s">
        <v>3820</v>
      </c>
      <c r="B2874" s="1">
        <v>45930</v>
      </c>
      <c r="C2874" t="s">
        <v>2680</v>
      </c>
      <c r="D2874" t="s">
        <v>118</v>
      </c>
      <c r="E2874">
        <v>2</v>
      </c>
      <c r="F2874" t="s">
        <v>128</v>
      </c>
      <c r="G2874" t="s">
        <v>16</v>
      </c>
      <c r="H2874" t="s">
        <v>17</v>
      </c>
      <c r="I2874" t="s">
        <v>43</v>
      </c>
      <c r="J2874" t="s">
        <v>109</v>
      </c>
      <c r="K2874">
        <v>2025</v>
      </c>
      <c r="L2874" t="s">
        <v>60</v>
      </c>
      <c r="M2874" t="s">
        <v>5902</v>
      </c>
      <c r="N2874" t="s">
        <v>5889</v>
      </c>
      <c r="O2874" t="s">
        <v>5898</v>
      </c>
      <c r="P2874" t="s">
        <v>5899</v>
      </c>
      <c r="Q2874" t="s">
        <v>5903</v>
      </c>
      <c r="R2874">
        <v>74000</v>
      </c>
      <c r="S2874">
        <v>88000</v>
      </c>
      <c r="T2874">
        <v>0.15909999999999999</v>
      </c>
      <c r="U2874" t="s">
        <v>5901</v>
      </c>
      <c r="V2874">
        <v>12</v>
      </c>
      <c r="W2874" s="1">
        <v>45459</v>
      </c>
      <c r="X2874" t="s">
        <v>5894</v>
      </c>
      <c r="Y2874">
        <v>214</v>
      </c>
      <c r="Z2874">
        <v>97</v>
      </c>
      <c r="AA2874">
        <v>218</v>
      </c>
      <c r="AB2874">
        <v>43</v>
      </c>
      <c r="AC2874">
        <v>10</v>
      </c>
      <c r="AD2874">
        <v>3182000</v>
      </c>
      <c r="AE2874" t="s">
        <v>6025</v>
      </c>
      <c r="AF2874" s="1">
        <v>46203</v>
      </c>
      <c r="AG2874" t="s">
        <v>6747</v>
      </c>
      <c r="AH2874" t="s">
        <v>6027</v>
      </c>
      <c r="AI2874" t="s">
        <v>6028</v>
      </c>
      <c r="AJ2874" t="s">
        <v>6925</v>
      </c>
      <c r="AK2874">
        <v>176000</v>
      </c>
      <c r="AL2874">
        <v>26030.400000000001</v>
      </c>
      <c r="AM2874">
        <v>149969.60000000001</v>
      </c>
      <c r="AN2874">
        <v>148000</v>
      </c>
      <c r="AO2874">
        <v>1969.6</v>
      </c>
      <c r="AP2874">
        <v>1.3100000000000001E-2</v>
      </c>
    </row>
    <row r="2875" spans="1:42" hidden="1" x14ac:dyDescent="0.35">
      <c r="A2875" t="s">
        <v>3821</v>
      </c>
      <c r="B2875" s="1">
        <v>45894</v>
      </c>
      <c r="C2875" t="s">
        <v>368</v>
      </c>
      <c r="D2875" t="s">
        <v>92</v>
      </c>
      <c r="E2875">
        <v>2</v>
      </c>
      <c r="F2875" t="s">
        <v>24</v>
      </c>
      <c r="G2875" t="s">
        <v>31</v>
      </c>
      <c r="H2875" t="s">
        <v>32</v>
      </c>
      <c r="I2875" t="s">
        <v>43</v>
      </c>
      <c r="J2875" t="s">
        <v>59</v>
      </c>
      <c r="K2875">
        <v>2025</v>
      </c>
      <c r="L2875" t="s">
        <v>60</v>
      </c>
      <c r="M2875" t="s">
        <v>5973</v>
      </c>
      <c r="N2875" t="s">
        <v>5974</v>
      </c>
      <c r="O2875" t="s">
        <v>5975</v>
      </c>
      <c r="P2875" t="s">
        <v>5899</v>
      </c>
      <c r="Q2875" t="s">
        <v>5976</v>
      </c>
      <c r="R2875">
        <v>7600</v>
      </c>
      <c r="S2875">
        <v>9800</v>
      </c>
      <c r="T2875">
        <v>0.22450000000000001</v>
      </c>
      <c r="U2875" t="s">
        <v>5901</v>
      </c>
      <c r="V2875">
        <v>36</v>
      </c>
      <c r="W2875" s="1">
        <v>45281</v>
      </c>
      <c r="X2875" t="s">
        <v>5894</v>
      </c>
      <c r="Y2875">
        <v>214</v>
      </c>
      <c r="Z2875">
        <v>101</v>
      </c>
      <c r="AA2875">
        <v>188</v>
      </c>
      <c r="AB2875">
        <v>51</v>
      </c>
      <c r="AC2875">
        <v>10</v>
      </c>
      <c r="AD2875">
        <v>387600</v>
      </c>
      <c r="AE2875" t="s">
        <v>6025</v>
      </c>
      <c r="AF2875" s="1">
        <v>46203</v>
      </c>
      <c r="AG2875" t="s">
        <v>6235</v>
      </c>
      <c r="AH2875" t="s">
        <v>6027</v>
      </c>
      <c r="AI2875" t="s">
        <v>6028</v>
      </c>
      <c r="AJ2875" t="s">
        <v>6925</v>
      </c>
      <c r="AK2875">
        <v>19600</v>
      </c>
      <c r="AL2875">
        <v>278.32</v>
      </c>
      <c r="AM2875">
        <v>19321.68</v>
      </c>
      <c r="AN2875">
        <v>15200</v>
      </c>
      <c r="AO2875">
        <v>4121.68</v>
      </c>
      <c r="AP2875">
        <v>0.21329999999999999</v>
      </c>
    </row>
    <row r="2876" spans="1:42" hidden="1" x14ac:dyDescent="0.35">
      <c r="A2876" t="s">
        <v>3822</v>
      </c>
      <c r="B2876" s="1">
        <v>45689</v>
      </c>
      <c r="C2876" t="s">
        <v>256</v>
      </c>
      <c r="D2876" t="s">
        <v>140</v>
      </c>
      <c r="E2876">
        <v>1</v>
      </c>
      <c r="F2876" t="s">
        <v>128</v>
      </c>
      <c r="G2876" t="s">
        <v>16</v>
      </c>
      <c r="H2876" t="s">
        <v>17</v>
      </c>
      <c r="I2876" t="s">
        <v>26</v>
      </c>
      <c r="J2876" t="s">
        <v>19</v>
      </c>
      <c r="K2876">
        <v>2025</v>
      </c>
      <c r="L2876" t="s">
        <v>20</v>
      </c>
      <c r="M2876" t="s">
        <v>5944</v>
      </c>
      <c r="N2876" t="s">
        <v>5931</v>
      </c>
      <c r="O2876" t="s">
        <v>5945</v>
      </c>
      <c r="P2876" t="s">
        <v>5946</v>
      </c>
      <c r="Q2876" t="s">
        <v>5947</v>
      </c>
      <c r="R2876">
        <v>6500</v>
      </c>
      <c r="S2876">
        <v>8500</v>
      </c>
      <c r="T2876">
        <v>0.23530000000000001</v>
      </c>
      <c r="U2876" t="s">
        <v>5940</v>
      </c>
      <c r="V2876">
        <v>6</v>
      </c>
      <c r="W2876" s="1">
        <v>44693</v>
      </c>
      <c r="X2876" t="s">
        <v>5894</v>
      </c>
      <c r="Y2876">
        <v>116</v>
      </c>
      <c r="Z2876">
        <v>117</v>
      </c>
      <c r="AA2876">
        <v>124</v>
      </c>
      <c r="AB2876">
        <v>67</v>
      </c>
      <c r="AC2876">
        <v>10</v>
      </c>
      <c r="AD2876">
        <v>435500</v>
      </c>
      <c r="AE2876" t="s">
        <v>6025</v>
      </c>
      <c r="AF2876" s="1">
        <v>46203</v>
      </c>
      <c r="AG2876" t="s">
        <v>6156</v>
      </c>
      <c r="AH2876" t="s">
        <v>6027</v>
      </c>
      <c r="AI2876" t="s">
        <v>6028</v>
      </c>
      <c r="AJ2876" t="s">
        <v>6924</v>
      </c>
      <c r="AK2876">
        <v>8500</v>
      </c>
      <c r="AL2876">
        <v>391</v>
      </c>
      <c r="AM2876">
        <v>8109</v>
      </c>
      <c r="AN2876">
        <v>6500</v>
      </c>
      <c r="AO2876">
        <v>1609</v>
      </c>
      <c r="AP2876">
        <v>0.19839999999999999</v>
      </c>
    </row>
    <row r="2877" spans="1:42" hidden="1" x14ac:dyDescent="0.35">
      <c r="A2877" t="s">
        <v>3823</v>
      </c>
      <c r="B2877" s="1">
        <v>45762</v>
      </c>
      <c r="C2877" t="s">
        <v>770</v>
      </c>
      <c r="D2877" t="s">
        <v>82</v>
      </c>
      <c r="E2877">
        <v>2</v>
      </c>
      <c r="F2877" t="s">
        <v>24</v>
      </c>
      <c r="G2877" t="s">
        <v>96</v>
      </c>
      <c r="H2877" t="s">
        <v>32</v>
      </c>
      <c r="I2877" t="s">
        <v>26</v>
      </c>
      <c r="J2877" t="s">
        <v>44</v>
      </c>
      <c r="K2877">
        <v>2025</v>
      </c>
      <c r="L2877" t="s">
        <v>35</v>
      </c>
      <c r="M2877" t="s">
        <v>5895</v>
      </c>
      <c r="N2877" t="s">
        <v>5889</v>
      </c>
      <c r="O2877" t="s">
        <v>5890</v>
      </c>
      <c r="P2877" t="s">
        <v>5891</v>
      </c>
      <c r="Q2877" t="s">
        <v>5896</v>
      </c>
      <c r="R2877">
        <v>78000</v>
      </c>
      <c r="S2877">
        <v>95000</v>
      </c>
      <c r="T2877">
        <v>0.1789</v>
      </c>
      <c r="U2877" t="s">
        <v>5893</v>
      </c>
      <c r="V2877">
        <v>12</v>
      </c>
      <c r="W2877" s="1">
        <v>45187</v>
      </c>
      <c r="X2877" t="s">
        <v>5894</v>
      </c>
      <c r="Y2877">
        <v>351</v>
      </c>
      <c r="Z2877">
        <v>112</v>
      </c>
      <c r="AA2877">
        <v>335</v>
      </c>
      <c r="AB2877">
        <v>32</v>
      </c>
      <c r="AC2877">
        <v>10</v>
      </c>
      <c r="AD2877">
        <v>2496000</v>
      </c>
      <c r="AE2877" t="s">
        <v>6025</v>
      </c>
      <c r="AF2877" s="1">
        <v>46203</v>
      </c>
      <c r="AG2877" t="s">
        <v>6282</v>
      </c>
      <c r="AH2877" t="s">
        <v>6035</v>
      </c>
      <c r="AI2877" t="s">
        <v>6028</v>
      </c>
      <c r="AJ2877" t="s">
        <v>6924</v>
      </c>
      <c r="AK2877">
        <v>190000</v>
      </c>
      <c r="AL2877">
        <v>12179</v>
      </c>
      <c r="AM2877">
        <v>177821</v>
      </c>
      <c r="AN2877">
        <v>156000</v>
      </c>
      <c r="AO2877">
        <v>21821</v>
      </c>
      <c r="AP2877">
        <v>0.1227</v>
      </c>
    </row>
    <row r="2878" spans="1:42" hidden="1" x14ac:dyDescent="0.35">
      <c r="A2878" t="s">
        <v>3824</v>
      </c>
      <c r="B2878" s="1">
        <v>45805</v>
      </c>
      <c r="C2878" t="s">
        <v>677</v>
      </c>
      <c r="D2878" t="s">
        <v>188</v>
      </c>
      <c r="E2878">
        <v>1</v>
      </c>
      <c r="F2878" t="s">
        <v>30</v>
      </c>
      <c r="G2878" t="s">
        <v>96</v>
      </c>
      <c r="H2878" t="s">
        <v>32</v>
      </c>
      <c r="I2878" t="s">
        <v>26</v>
      </c>
      <c r="J2878" t="s">
        <v>75</v>
      </c>
      <c r="K2878">
        <v>2025</v>
      </c>
      <c r="L2878" t="s">
        <v>35</v>
      </c>
      <c r="M2878" t="s">
        <v>5936</v>
      </c>
      <c r="N2878" t="s">
        <v>5931</v>
      </c>
      <c r="O2878" t="s">
        <v>5937</v>
      </c>
      <c r="P2878" t="s">
        <v>5938</v>
      </c>
      <c r="Q2878" t="s">
        <v>5939</v>
      </c>
      <c r="R2878">
        <v>3400</v>
      </c>
      <c r="S2878">
        <v>4500</v>
      </c>
      <c r="T2878">
        <v>0.24440000000000001</v>
      </c>
      <c r="U2878" t="s">
        <v>5940</v>
      </c>
      <c r="V2878">
        <v>6</v>
      </c>
      <c r="W2878" s="1">
        <v>45061</v>
      </c>
      <c r="X2878" t="s">
        <v>5894</v>
      </c>
      <c r="Y2878">
        <v>200</v>
      </c>
      <c r="Z2878">
        <v>91</v>
      </c>
      <c r="AA2878">
        <v>223</v>
      </c>
      <c r="AB2878">
        <v>18</v>
      </c>
      <c r="AC2878">
        <v>10</v>
      </c>
      <c r="AD2878">
        <v>61200</v>
      </c>
      <c r="AE2878" t="s">
        <v>6025</v>
      </c>
      <c r="AF2878" s="1">
        <v>46203</v>
      </c>
      <c r="AG2878" t="s">
        <v>6105</v>
      </c>
      <c r="AH2878" t="s">
        <v>6035</v>
      </c>
      <c r="AI2878" t="s">
        <v>6028</v>
      </c>
      <c r="AJ2878" t="s">
        <v>6924</v>
      </c>
      <c r="AK2878">
        <v>4500</v>
      </c>
      <c r="AL2878">
        <v>409.95</v>
      </c>
      <c r="AM2878">
        <v>4090.05</v>
      </c>
      <c r="AN2878">
        <v>3400</v>
      </c>
      <c r="AO2878">
        <v>690.05</v>
      </c>
      <c r="AP2878">
        <v>0.16869999999999999</v>
      </c>
    </row>
    <row r="2879" spans="1:42" hidden="1" x14ac:dyDescent="0.35">
      <c r="A2879" t="s">
        <v>3825</v>
      </c>
      <c r="B2879" s="1">
        <v>45753</v>
      </c>
      <c r="C2879" t="s">
        <v>3153</v>
      </c>
      <c r="D2879" t="s">
        <v>173</v>
      </c>
      <c r="E2879">
        <v>2</v>
      </c>
      <c r="F2879" t="s">
        <v>48</v>
      </c>
      <c r="G2879" t="s">
        <v>71</v>
      </c>
      <c r="H2879" t="s">
        <v>17</v>
      </c>
      <c r="I2879" t="s">
        <v>43</v>
      </c>
      <c r="J2879" t="s">
        <v>44</v>
      </c>
      <c r="K2879">
        <v>2025</v>
      </c>
      <c r="L2879" t="s">
        <v>35</v>
      </c>
      <c r="M2879" t="s">
        <v>5904</v>
      </c>
      <c r="N2879" t="s">
        <v>5889</v>
      </c>
      <c r="O2879" t="s">
        <v>5898</v>
      </c>
      <c r="P2879" t="s">
        <v>5899</v>
      </c>
      <c r="Q2879" t="s">
        <v>5905</v>
      </c>
      <c r="R2879">
        <v>12500</v>
      </c>
      <c r="S2879">
        <v>15500</v>
      </c>
      <c r="T2879">
        <v>0.19350000000000001</v>
      </c>
      <c r="U2879" t="s">
        <v>5901</v>
      </c>
      <c r="V2879">
        <v>12</v>
      </c>
      <c r="W2879" s="1">
        <v>45140</v>
      </c>
      <c r="X2879" t="s">
        <v>5894</v>
      </c>
      <c r="Y2879">
        <v>313</v>
      </c>
      <c r="Z2879">
        <v>58</v>
      </c>
      <c r="AA2879">
        <v>294</v>
      </c>
      <c r="AB2879">
        <v>65</v>
      </c>
      <c r="AC2879">
        <v>10</v>
      </c>
      <c r="AD2879">
        <v>812500</v>
      </c>
      <c r="AE2879" t="s">
        <v>6025</v>
      </c>
      <c r="AF2879" s="1">
        <v>46203</v>
      </c>
      <c r="AG2879" t="s">
        <v>6860</v>
      </c>
      <c r="AH2879" t="s">
        <v>6035</v>
      </c>
      <c r="AI2879" t="s">
        <v>6028</v>
      </c>
      <c r="AJ2879" t="s">
        <v>6924</v>
      </c>
      <c r="AK2879">
        <v>31000</v>
      </c>
      <c r="AL2879">
        <v>2154.5</v>
      </c>
      <c r="AM2879">
        <v>28845.5</v>
      </c>
      <c r="AN2879">
        <v>25000</v>
      </c>
      <c r="AO2879">
        <v>3845.5</v>
      </c>
      <c r="AP2879">
        <v>0.1333</v>
      </c>
    </row>
    <row r="2880" spans="1:42" hidden="1" x14ac:dyDescent="0.35">
      <c r="A2880" t="s">
        <v>3826</v>
      </c>
      <c r="B2880" s="1">
        <v>45958</v>
      </c>
      <c r="C2880" t="s">
        <v>1684</v>
      </c>
      <c r="D2880" t="s">
        <v>137</v>
      </c>
      <c r="E2880">
        <v>2</v>
      </c>
      <c r="F2880" t="s">
        <v>15</v>
      </c>
      <c r="G2880" t="s">
        <v>31</v>
      </c>
      <c r="H2880" t="s">
        <v>32</v>
      </c>
      <c r="I2880" t="s">
        <v>43</v>
      </c>
      <c r="J2880" t="s">
        <v>55</v>
      </c>
      <c r="K2880">
        <v>2025</v>
      </c>
      <c r="L2880" t="s">
        <v>51</v>
      </c>
      <c r="M2880" t="s">
        <v>5930</v>
      </c>
      <c r="N2880" t="s">
        <v>5931</v>
      </c>
      <c r="O2880" t="s">
        <v>5932</v>
      </c>
      <c r="P2880" t="s">
        <v>5891</v>
      </c>
      <c r="Q2880" t="s">
        <v>5933</v>
      </c>
      <c r="R2880">
        <v>14800</v>
      </c>
      <c r="S2880">
        <v>18500</v>
      </c>
      <c r="T2880">
        <v>0.2</v>
      </c>
      <c r="U2880" t="s">
        <v>5893</v>
      </c>
      <c r="V2880">
        <v>12</v>
      </c>
      <c r="W2880" s="1">
        <v>45474</v>
      </c>
      <c r="X2880" t="s">
        <v>5894</v>
      </c>
      <c r="Y2880">
        <v>213</v>
      </c>
      <c r="Z2880">
        <v>93</v>
      </c>
      <c r="AA2880">
        <v>278</v>
      </c>
      <c r="AB2880">
        <v>42</v>
      </c>
      <c r="AC2880">
        <v>10</v>
      </c>
      <c r="AD2880">
        <v>621600</v>
      </c>
      <c r="AE2880" t="s">
        <v>6025</v>
      </c>
      <c r="AF2880" s="1">
        <v>46203</v>
      </c>
      <c r="AG2880" t="s">
        <v>6621</v>
      </c>
      <c r="AH2880" t="s">
        <v>6035</v>
      </c>
      <c r="AI2880" t="s">
        <v>6028</v>
      </c>
      <c r="AJ2880" t="s">
        <v>6925</v>
      </c>
      <c r="AK2880">
        <v>37000</v>
      </c>
      <c r="AL2880">
        <v>5468.6</v>
      </c>
      <c r="AM2880">
        <v>31531.4</v>
      </c>
      <c r="AN2880">
        <v>29600</v>
      </c>
      <c r="AO2880">
        <v>1931.4</v>
      </c>
      <c r="AP2880">
        <v>6.13E-2</v>
      </c>
    </row>
    <row r="2881" spans="1:42" hidden="1" x14ac:dyDescent="0.35">
      <c r="A2881" t="s">
        <v>3827</v>
      </c>
      <c r="B2881" s="1">
        <v>45673</v>
      </c>
      <c r="C2881" t="s">
        <v>1960</v>
      </c>
      <c r="D2881" t="s">
        <v>78</v>
      </c>
      <c r="E2881">
        <v>2</v>
      </c>
      <c r="F2881" t="s">
        <v>128</v>
      </c>
      <c r="G2881" t="s">
        <v>79</v>
      </c>
      <c r="H2881" t="s">
        <v>32</v>
      </c>
      <c r="I2881" t="s">
        <v>18</v>
      </c>
      <c r="J2881" t="s">
        <v>112</v>
      </c>
      <c r="K2881">
        <v>2025</v>
      </c>
      <c r="L2881" t="s">
        <v>20</v>
      </c>
      <c r="M2881" t="s">
        <v>5992</v>
      </c>
      <c r="N2881" t="s">
        <v>5989</v>
      </c>
      <c r="O2881" t="s">
        <v>5993</v>
      </c>
      <c r="P2881" t="s">
        <v>5899</v>
      </c>
      <c r="Q2881" t="s">
        <v>5994</v>
      </c>
      <c r="R2881">
        <v>850</v>
      </c>
      <c r="S2881">
        <v>1200</v>
      </c>
      <c r="T2881">
        <v>0.29170000000000001</v>
      </c>
      <c r="U2881" t="s">
        <v>5901</v>
      </c>
      <c r="V2881">
        <v>6</v>
      </c>
      <c r="W2881" s="1">
        <v>45066</v>
      </c>
      <c r="X2881" t="s">
        <v>5894</v>
      </c>
      <c r="Y2881">
        <v>275</v>
      </c>
      <c r="Z2881">
        <v>92</v>
      </c>
      <c r="AA2881">
        <v>285</v>
      </c>
      <c r="AB2881">
        <v>78</v>
      </c>
      <c r="AC2881">
        <v>10</v>
      </c>
      <c r="AD2881">
        <v>66300</v>
      </c>
      <c r="AE2881" t="s">
        <v>6025</v>
      </c>
      <c r="AF2881" s="1">
        <v>46203</v>
      </c>
      <c r="AG2881" t="s">
        <v>6693</v>
      </c>
      <c r="AH2881" t="s">
        <v>6027</v>
      </c>
      <c r="AI2881" t="s">
        <v>6028</v>
      </c>
      <c r="AJ2881" t="s">
        <v>6924</v>
      </c>
      <c r="AK2881">
        <v>2400</v>
      </c>
      <c r="AL2881">
        <v>58.08</v>
      </c>
      <c r="AM2881">
        <v>2341.92</v>
      </c>
      <c r="AN2881">
        <v>1700</v>
      </c>
      <c r="AO2881">
        <v>641.91999999999996</v>
      </c>
      <c r="AP2881">
        <v>0.27410000000000001</v>
      </c>
    </row>
    <row r="2882" spans="1:42" hidden="1" x14ac:dyDescent="0.35">
      <c r="A2882" t="s">
        <v>3828</v>
      </c>
      <c r="B2882" s="1">
        <v>45740</v>
      </c>
      <c r="C2882" t="s">
        <v>364</v>
      </c>
      <c r="D2882" t="s">
        <v>439</v>
      </c>
      <c r="E2882">
        <v>1</v>
      </c>
      <c r="F2882" t="s">
        <v>24</v>
      </c>
      <c r="G2882" t="s">
        <v>16</v>
      </c>
      <c r="H2882" t="s">
        <v>32</v>
      </c>
      <c r="I2882" t="s">
        <v>43</v>
      </c>
      <c r="J2882" t="s">
        <v>39</v>
      </c>
      <c r="K2882">
        <v>2025</v>
      </c>
      <c r="L2882" t="s">
        <v>20</v>
      </c>
      <c r="M2882" t="s">
        <v>5953</v>
      </c>
      <c r="N2882" t="s">
        <v>5949</v>
      </c>
      <c r="O2882" t="s">
        <v>5954</v>
      </c>
      <c r="P2882" t="s">
        <v>5951</v>
      </c>
      <c r="Q2882" t="s">
        <v>5955</v>
      </c>
      <c r="R2882">
        <v>1400</v>
      </c>
      <c r="S2882">
        <v>1900</v>
      </c>
      <c r="T2882">
        <v>0.26319999999999999</v>
      </c>
      <c r="U2882" t="s">
        <v>5940</v>
      </c>
      <c r="V2882">
        <v>12</v>
      </c>
      <c r="W2882" s="1">
        <v>44681</v>
      </c>
      <c r="X2882" t="s">
        <v>5894</v>
      </c>
      <c r="Y2882">
        <v>129</v>
      </c>
      <c r="Z2882">
        <v>73</v>
      </c>
      <c r="AA2882">
        <v>194</v>
      </c>
      <c r="AB2882">
        <v>7</v>
      </c>
      <c r="AC2882">
        <v>10</v>
      </c>
      <c r="AD2882">
        <v>9800</v>
      </c>
      <c r="AE2882" t="s">
        <v>6025</v>
      </c>
      <c r="AF2882" s="1">
        <v>46203</v>
      </c>
      <c r="AG2882" t="s">
        <v>6194</v>
      </c>
      <c r="AH2882" t="s">
        <v>6035</v>
      </c>
      <c r="AI2882" t="s">
        <v>6028</v>
      </c>
      <c r="AJ2882" t="s">
        <v>6924</v>
      </c>
      <c r="AK2882">
        <v>1900</v>
      </c>
      <c r="AL2882">
        <v>184.68</v>
      </c>
      <c r="AM2882">
        <v>1715.32</v>
      </c>
      <c r="AN2882">
        <v>1400</v>
      </c>
      <c r="AO2882">
        <v>315.32</v>
      </c>
      <c r="AP2882">
        <v>0.18379999999999999</v>
      </c>
    </row>
    <row r="2883" spans="1:42" hidden="1" x14ac:dyDescent="0.35">
      <c r="A2883" t="s">
        <v>3829</v>
      </c>
      <c r="B2883" s="1">
        <v>45809</v>
      </c>
      <c r="C2883" t="s">
        <v>1076</v>
      </c>
      <c r="D2883" t="s">
        <v>78</v>
      </c>
      <c r="E2883">
        <v>2</v>
      </c>
      <c r="F2883" t="s">
        <v>48</v>
      </c>
      <c r="G2883" t="s">
        <v>67</v>
      </c>
      <c r="H2883" t="s">
        <v>25</v>
      </c>
      <c r="I2883" t="s">
        <v>43</v>
      </c>
      <c r="J2883" t="s">
        <v>34</v>
      </c>
      <c r="K2883">
        <v>2025</v>
      </c>
      <c r="L2883" t="s">
        <v>35</v>
      </c>
      <c r="M2883" t="s">
        <v>5992</v>
      </c>
      <c r="N2883" t="s">
        <v>5989</v>
      </c>
      <c r="O2883" t="s">
        <v>5993</v>
      </c>
      <c r="P2883" t="s">
        <v>5899</v>
      </c>
      <c r="Q2883" t="s">
        <v>5994</v>
      </c>
      <c r="R2883">
        <v>850</v>
      </c>
      <c r="S2883">
        <v>1200</v>
      </c>
      <c r="T2883">
        <v>0.29170000000000001</v>
      </c>
      <c r="U2883" t="s">
        <v>5901</v>
      </c>
      <c r="V2883">
        <v>6</v>
      </c>
      <c r="W2883" s="1">
        <v>45066</v>
      </c>
      <c r="X2883" t="s">
        <v>5894</v>
      </c>
      <c r="Y2883">
        <v>275</v>
      </c>
      <c r="Z2883">
        <v>92</v>
      </c>
      <c r="AA2883">
        <v>285</v>
      </c>
      <c r="AB2883">
        <v>78</v>
      </c>
      <c r="AC2883">
        <v>10</v>
      </c>
      <c r="AD2883">
        <v>66300</v>
      </c>
      <c r="AE2883" t="s">
        <v>6025</v>
      </c>
      <c r="AF2883" s="1">
        <v>46203</v>
      </c>
      <c r="AG2883" t="s">
        <v>6364</v>
      </c>
      <c r="AH2883" t="s">
        <v>6027</v>
      </c>
      <c r="AI2883" t="s">
        <v>6028</v>
      </c>
      <c r="AJ2883" t="s">
        <v>6924</v>
      </c>
      <c r="AK2883">
        <v>2400</v>
      </c>
      <c r="AL2883">
        <v>71.28</v>
      </c>
      <c r="AM2883">
        <v>2328.7199999999998</v>
      </c>
      <c r="AN2883">
        <v>1700</v>
      </c>
      <c r="AO2883">
        <v>628.72</v>
      </c>
      <c r="AP2883">
        <v>0.27</v>
      </c>
    </row>
    <row r="2884" spans="1:42" hidden="1" x14ac:dyDescent="0.35">
      <c r="A2884" t="s">
        <v>3830</v>
      </c>
      <c r="B2884" s="1">
        <v>45934</v>
      </c>
      <c r="C2884" t="s">
        <v>339</v>
      </c>
      <c r="D2884" t="s">
        <v>137</v>
      </c>
      <c r="E2884">
        <v>2</v>
      </c>
      <c r="F2884" t="s">
        <v>128</v>
      </c>
      <c r="G2884" t="s">
        <v>31</v>
      </c>
      <c r="H2884" t="s">
        <v>25</v>
      </c>
      <c r="I2884" t="s">
        <v>33</v>
      </c>
      <c r="J2884" t="s">
        <v>55</v>
      </c>
      <c r="K2884">
        <v>2025</v>
      </c>
      <c r="L2884" t="s">
        <v>51</v>
      </c>
      <c r="M2884" t="s">
        <v>5930</v>
      </c>
      <c r="N2884" t="s">
        <v>5931</v>
      </c>
      <c r="O2884" t="s">
        <v>5932</v>
      </c>
      <c r="P2884" t="s">
        <v>5891</v>
      </c>
      <c r="Q2884" t="s">
        <v>5933</v>
      </c>
      <c r="R2884">
        <v>14800</v>
      </c>
      <c r="S2884">
        <v>18500</v>
      </c>
      <c r="T2884">
        <v>0.2</v>
      </c>
      <c r="U2884" t="s">
        <v>5893</v>
      </c>
      <c r="V2884">
        <v>12</v>
      </c>
      <c r="W2884" s="1">
        <v>45474</v>
      </c>
      <c r="X2884" t="s">
        <v>5894</v>
      </c>
      <c r="Y2884">
        <v>213</v>
      </c>
      <c r="Z2884">
        <v>93</v>
      </c>
      <c r="AA2884">
        <v>278</v>
      </c>
      <c r="AB2884">
        <v>42</v>
      </c>
      <c r="AC2884">
        <v>10</v>
      </c>
      <c r="AD2884">
        <v>621600</v>
      </c>
      <c r="AE2884" t="s">
        <v>6025</v>
      </c>
      <c r="AF2884" s="1">
        <v>46203</v>
      </c>
      <c r="AG2884" t="s">
        <v>6218</v>
      </c>
      <c r="AH2884" t="s">
        <v>6035</v>
      </c>
      <c r="AI2884" t="s">
        <v>6028</v>
      </c>
      <c r="AJ2884" t="s">
        <v>6925</v>
      </c>
      <c r="AK2884">
        <v>37000</v>
      </c>
      <c r="AL2884">
        <v>2834.2</v>
      </c>
      <c r="AM2884">
        <v>34165.800000000003</v>
      </c>
      <c r="AN2884">
        <v>29600</v>
      </c>
      <c r="AO2884">
        <v>4565.8</v>
      </c>
      <c r="AP2884">
        <v>0.1336</v>
      </c>
    </row>
    <row r="2885" spans="1:42" hidden="1" x14ac:dyDescent="0.35">
      <c r="A2885" t="s">
        <v>3831</v>
      </c>
      <c r="B2885" s="1">
        <v>45850</v>
      </c>
      <c r="C2885" t="s">
        <v>2057</v>
      </c>
      <c r="D2885" t="s">
        <v>377</v>
      </c>
      <c r="E2885">
        <v>1</v>
      </c>
      <c r="F2885" t="s">
        <v>66</v>
      </c>
      <c r="G2885" t="s">
        <v>16</v>
      </c>
      <c r="H2885" t="s">
        <v>25</v>
      </c>
      <c r="I2885" t="s">
        <v>43</v>
      </c>
      <c r="J2885" t="s">
        <v>97</v>
      </c>
      <c r="K2885">
        <v>2025</v>
      </c>
      <c r="L2885" t="s">
        <v>60</v>
      </c>
      <c r="M2885" t="s">
        <v>6007</v>
      </c>
      <c r="N2885" t="s">
        <v>5889</v>
      </c>
      <c r="O2885" t="s">
        <v>6008</v>
      </c>
      <c r="P2885" t="s">
        <v>5899</v>
      </c>
      <c r="Q2885" t="s">
        <v>6009</v>
      </c>
      <c r="R2885">
        <v>12000</v>
      </c>
      <c r="S2885">
        <v>15000</v>
      </c>
      <c r="T2885">
        <v>0.2</v>
      </c>
      <c r="U2885" t="s">
        <v>5901</v>
      </c>
      <c r="V2885">
        <v>12</v>
      </c>
      <c r="W2885" s="1">
        <v>45557</v>
      </c>
      <c r="X2885" t="s">
        <v>5894</v>
      </c>
      <c r="Y2885">
        <v>118</v>
      </c>
      <c r="Z2885">
        <v>87</v>
      </c>
      <c r="AA2885">
        <v>209</v>
      </c>
      <c r="AB2885">
        <v>10</v>
      </c>
      <c r="AC2885">
        <v>10</v>
      </c>
      <c r="AD2885">
        <v>120000</v>
      </c>
      <c r="AE2885" t="s">
        <v>6025</v>
      </c>
      <c r="AF2885" s="1">
        <v>46203</v>
      </c>
      <c r="AG2885" t="s">
        <v>6712</v>
      </c>
      <c r="AH2885" t="s">
        <v>6027</v>
      </c>
      <c r="AI2885" t="s">
        <v>6028</v>
      </c>
      <c r="AJ2885" t="s">
        <v>6925</v>
      </c>
      <c r="AK2885">
        <v>15000</v>
      </c>
      <c r="AL2885">
        <v>928.5</v>
      </c>
      <c r="AM2885">
        <v>14071.5</v>
      </c>
      <c r="AN2885">
        <v>12000</v>
      </c>
      <c r="AO2885">
        <v>2071.5</v>
      </c>
      <c r="AP2885">
        <v>0.1472</v>
      </c>
    </row>
    <row r="2886" spans="1:42" hidden="1" x14ac:dyDescent="0.35">
      <c r="A2886" t="s">
        <v>3832</v>
      </c>
      <c r="B2886" s="1">
        <v>45757</v>
      </c>
      <c r="C2886" t="s">
        <v>1627</v>
      </c>
      <c r="D2886" t="s">
        <v>108</v>
      </c>
      <c r="E2886">
        <v>1</v>
      </c>
      <c r="F2886" t="s">
        <v>24</v>
      </c>
      <c r="G2886" t="s">
        <v>96</v>
      </c>
      <c r="H2886" t="s">
        <v>17</v>
      </c>
      <c r="I2886" t="s">
        <v>33</v>
      </c>
      <c r="J2886" t="s">
        <v>44</v>
      </c>
      <c r="K2886">
        <v>2025</v>
      </c>
      <c r="L2886" t="s">
        <v>35</v>
      </c>
      <c r="M2886" t="s">
        <v>5977</v>
      </c>
      <c r="N2886" t="s">
        <v>5974</v>
      </c>
      <c r="O2886" t="s">
        <v>5978</v>
      </c>
      <c r="P2886" t="s">
        <v>5979</v>
      </c>
      <c r="Q2886" t="s">
        <v>5980</v>
      </c>
      <c r="R2886">
        <v>3000</v>
      </c>
      <c r="S2886">
        <v>3900</v>
      </c>
      <c r="T2886">
        <v>0.23080000000000001</v>
      </c>
      <c r="U2886" t="s">
        <v>5920</v>
      </c>
      <c r="V2886">
        <v>36</v>
      </c>
      <c r="W2886" s="1">
        <v>44816</v>
      </c>
      <c r="X2886" t="s">
        <v>5894</v>
      </c>
      <c r="Y2886">
        <v>237</v>
      </c>
      <c r="Z2886">
        <v>110</v>
      </c>
      <c r="AA2886">
        <v>240</v>
      </c>
      <c r="AB2886">
        <v>48</v>
      </c>
      <c r="AC2886">
        <v>10</v>
      </c>
      <c r="AD2886">
        <v>144000</v>
      </c>
      <c r="AE2886" t="s">
        <v>6025</v>
      </c>
      <c r="AF2886" s="1">
        <v>46203</v>
      </c>
      <c r="AG2886" t="s">
        <v>6603</v>
      </c>
      <c r="AH2886" t="s">
        <v>6035</v>
      </c>
      <c r="AI2886" t="s">
        <v>6028</v>
      </c>
      <c r="AJ2886" t="s">
        <v>6924</v>
      </c>
      <c r="AK2886">
        <v>3900</v>
      </c>
      <c r="AL2886">
        <v>519.87</v>
      </c>
      <c r="AM2886">
        <v>3380.13</v>
      </c>
      <c r="AN2886">
        <v>3000</v>
      </c>
      <c r="AO2886">
        <v>380.13</v>
      </c>
      <c r="AP2886">
        <v>0.1125</v>
      </c>
    </row>
    <row r="2887" spans="1:42" hidden="1" x14ac:dyDescent="0.35">
      <c r="A2887" t="s">
        <v>3833</v>
      </c>
      <c r="B2887" s="1">
        <v>45890</v>
      </c>
      <c r="C2887" t="s">
        <v>1846</v>
      </c>
      <c r="D2887" t="s">
        <v>105</v>
      </c>
      <c r="E2887">
        <v>4</v>
      </c>
      <c r="F2887" t="s">
        <v>24</v>
      </c>
      <c r="G2887" t="s">
        <v>96</v>
      </c>
      <c r="H2887" t="s">
        <v>25</v>
      </c>
      <c r="I2887" t="s">
        <v>26</v>
      </c>
      <c r="J2887" t="s">
        <v>59</v>
      </c>
      <c r="K2887">
        <v>2025</v>
      </c>
      <c r="L2887" t="s">
        <v>60</v>
      </c>
      <c r="M2887" t="s">
        <v>5916</v>
      </c>
      <c r="N2887" t="s">
        <v>5913</v>
      </c>
      <c r="O2887" t="s">
        <v>5917</v>
      </c>
      <c r="P2887" t="s">
        <v>5918</v>
      </c>
      <c r="Q2887" t="s">
        <v>5919</v>
      </c>
      <c r="R2887">
        <v>63000</v>
      </c>
      <c r="S2887">
        <v>76000</v>
      </c>
      <c r="T2887">
        <v>0.1711</v>
      </c>
      <c r="U2887" t="s">
        <v>5920</v>
      </c>
      <c r="V2887">
        <v>12</v>
      </c>
      <c r="W2887" s="1">
        <v>44617</v>
      </c>
      <c r="X2887" t="s">
        <v>5894</v>
      </c>
      <c r="Y2887">
        <v>252</v>
      </c>
      <c r="Z2887">
        <v>75</v>
      </c>
      <c r="AA2887">
        <v>289</v>
      </c>
      <c r="AB2887">
        <v>48</v>
      </c>
      <c r="AC2887">
        <v>10</v>
      </c>
      <c r="AD2887">
        <v>3024000</v>
      </c>
      <c r="AE2887" t="s">
        <v>6025</v>
      </c>
      <c r="AF2887" s="1">
        <v>46203</v>
      </c>
      <c r="AG2887" t="s">
        <v>6668</v>
      </c>
      <c r="AH2887" t="s">
        <v>6035</v>
      </c>
      <c r="AI2887" t="s">
        <v>6028</v>
      </c>
      <c r="AJ2887" t="s">
        <v>6925</v>
      </c>
      <c r="AK2887">
        <v>304000</v>
      </c>
      <c r="AL2887">
        <v>8603.2000000000007</v>
      </c>
      <c r="AM2887">
        <v>295396.8</v>
      </c>
      <c r="AN2887">
        <v>252000</v>
      </c>
      <c r="AO2887">
        <v>43396.800000000003</v>
      </c>
      <c r="AP2887">
        <v>0.1469</v>
      </c>
    </row>
    <row r="2888" spans="1:42" x14ac:dyDescent="0.35">
      <c r="A2888" t="s">
        <v>3834</v>
      </c>
      <c r="B2888" s="1">
        <v>45780</v>
      </c>
      <c r="C2888" t="s">
        <v>1475</v>
      </c>
      <c r="D2888" t="s">
        <v>42</v>
      </c>
      <c r="E2888">
        <v>1</v>
      </c>
      <c r="F2888" t="s">
        <v>58</v>
      </c>
      <c r="G2888" t="s">
        <v>31</v>
      </c>
      <c r="H2888" t="s">
        <v>25</v>
      </c>
      <c r="I2888" t="s">
        <v>18</v>
      </c>
      <c r="J2888" t="s">
        <v>75</v>
      </c>
      <c r="K2888">
        <v>2025</v>
      </c>
      <c r="L2888" t="s">
        <v>35</v>
      </c>
      <c r="M2888" t="s">
        <v>5897</v>
      </c>
      <c r="N2888" t="s">
        <v>5889</v>
      </c>
      <c r="O2888" t="s">
        <v>5898</v>
      </c>
      <c r="P2888" t="s">
        <v>5899</v>
      </c>
      <c r="Q2888" t="s">
        <v>5900</v>
      </c>
      <c r="R2888">
        <v>31000</v>
      </c>
      <c r="S2888">
        <v>38000</v>
      </c>
      <c r="T2888">
        <v>0.1842</v>
      </c>
      <c r="U2888" t="s">
        <v>5901</v>
      </c>
      <c r="V2888">
        <v>12</v>
      </c>
      <c r="W2888" s="1">
        <v>45246</v>
      </c>
      <c r="X2888" t="s">
        <v>5894</v>
      </c>
      <c r="Y2888">
        <v>278</v>
      </c>
      <c r="Z2888">
        <v>80</v>
      </c>
      <c r="AA2888">
        <v>346</v>
      </c>
      <c r="AB2888">
        <v>0</v>
      </c>
      <c r="AC2888">
        <v>10</v>
      </c>
      <c r="AD2888">
        <v>0</v>
      </c>
      <c r="AE2888" t="s">
        <v>6029</v>
      </c>
      <c r="AF2888" s="1">
        <v>46203</v>
      </c>
      <c r="AG2888" t="s">
        <v>6528</v>
      </c>
      <c r="AH2888" t="s">
        <v>6035</v>
      </c>
      <c r="AI2888" t="s">
        <v>6028</v>
      </c>
      <c r="AJ2888" t="s">
        <v>6924</v>
      </c>
      <c r="AK2888">
        <v>38000</v>
      </c>
      <c r="AL2888">
        <v>877.8</v>
      </c>
      <c r="AM2888">
        <v>37122.199999999997</v>
      </c>
      <c r="AN2888">
        <v>31000</v>
      </c>
      <c r="AO2888">
        <v>6122.2</v>
      </c>
      <c r="AP2888">
        <v>0.16489999999999999</v>
      </c>
    </row>
    <row r="2889" spans="1:42" hidden="1" x14ac:dyDescent="0.35">
      <c r="A2889" t="s">
        <v>3835</v>
      </c>
      <c r="B2889" s="1">
        <v>45696</v>
      </c>
      <c r="C2889" t="s">
        <v>572</v>
      </c>
      <c r="D2889" t="s">
        <v>221</v>
      </c>
      <c r="E2889">
        <v>1</v>
      </c>
      <c r="F2889" t="s">
        <v>24</v>
      </c>
      <c r="G2889" t="s">
        <v>16</v>
      </c>
      <c r="H2889" t="s">
        <v>25</v>
      </c>
      <c r="I2889" t="s">
        <v>43</v>
      </c>
      <c r="J2889" t="s">
        <v>19</v>
      </c>
      <c r="K2889">
        <v>2025</v>
      </c>
      <c r="L2889" t="s">
        <v>20</v>
      </c>
      <c r="M2889" t="s">
        <v>5966</v>
      </c>
      <c r="N2889" t="s">
        <v>5967</v>
      </c>
      <c r="O2889" t="s">
        <v>5968</v>
      </c>
      <c r="P2889" t="s">
        <v>5899</v>
      </c>
      <c r="Q2889" t="s">
        <v>5969</v>
      </c>
      <c r="R2889">
        <v>11500</v>
      </c>
      <c r="S2889">
        <v>14500</v>
      </c>
      <c r="T2889">
        <v>0.2069</v>
      </c>
      <c r="U2889" t="s">
        <v>5901</v>
      </c>
      <c r="V2889">
        <v>12</v>
      </c>
      <c r="W2889" s="1">
        <v>44903</v>
      </c>
      <c r="X2889" t="s">
        <v>5894</v>
      </c>
      <c r="Y2889">
        <v>217</v>
      </c>
      <c r="Z2889">
        <v>53</v>
      </c>
      <c r="AA2889">
        <v>253</v>
      </c>
      <c r="AB2889">
        <v>61</v>
      </c>
      <c r="AC2889">
        <v>10</v>
      </c>
      <c r="AD2889">
        <v>701500</v>
      </c>
      <c r="AE2889" t="s">
        <v>6025</v>
      </c>
      <c r="AF2889" s="1">
        <v>46203</v>
      </c>
      <c r="AG2889" t="s">
        <v>6224</v>
      </c>
      <c r="AH2889" t="s">
        <v>6027</v>
      </c>
      <c r="AI2889" t="s">
        <v>6028</v>
      </c>
      <c r="AJ2889" t="s">
        <v>6924</v>
      </c>
      <c r="AK2889">
        <v>14500</v>
      </c>
      <c r="AL2889">
        <v>1003.4</v>
      </c>
      <c r="AM2889">
        <v>13496.6</v>
      </c>
      <c r="AN2889">
        <v>11500</v>
      </c>
      <c r="AO2889">
        <v>1996.6</v>
      </c>
      <c r="AP2889">
        <v>0.1479</v>
      </c>
    </row>
    <row r="2890" spans="1:42" hidden="1" x14ac:dyDescent="0.35">
      <c r="A2890" t="s">
        <v>3836</v>
      </c>
      <c r="B2890" s="1">
        <v>45674</v>
      </c>
      <c r="C2890" t="s">
        <v>231</v>
      </c>
      <c r="D2890" t="s">
        <v>180</v>
      </c>
      <c r="E2890">
        <v>1</v>
      </c>
      <c r="F2890" t="s">
        <v>48</v>
      </c>
      <c r="G2890" t="s">
        <v>31</v>
      </c>
      <c r="H2890" t="s">
        <v>25</v>
      </c>
      <c r="I2890" t="s">
        <v>43</v>
      </c>
      <c r="J2890" t="s">
        <v>112</v>
      </c>
      <c r="K2890">
        <v>2025</v>
      </c>
      <c r="L2890" t="s">
        <v>20</v>
      </c>
      <c r="M2890" t="s">
        <v>5956</v>
      </c>
      <c r="N2890" t="s">
        <v>5949</v>
      </c>
      <c r="O2890" t="s">
        <v>5957</v>
      </c>
      <c r="P2890" t="s">
        <v>5958</v>
      </c>
      <c r="Q2890" t="s">
        <v>5959</v>
      </c>
      <c r="R2890">
        <v>3100</v>
      </c>
      <c r="S2890">
        <v>4200</v>
      </c>
      <c r="T2890">
        <v>0.26190000000000002</v>
      </c>
      <c r="U2890" t="s">
        <v>5909</v>
      </c>
      <c r="V2890">
        <v>12</v>
      </c>
      <c r="W2890" s="1">
        <v>45029</v>
      </c>
      <c r="X2890" t="s">
        <v>5894</v>
      </c>
      <c r="Y2890">
        <v>165</v>
      </c>
      <c r="Z2890">
        <v>119</v>
      </c>
      <c r="AA2890">
        <v>218</v>
      </c>
      <c r="AB2890">
        <v>22</v>
      </c>
      <c r="AC2890">
        <v>10</v>
      </c>
      <c r="AD2890">
        <v>68200</v>
      </c>
      <c r="AE2890" t="s">
        <v>6025</v>
      </c>
      <c r="AF2890" s="1">
        <v>46203</v>
      </c>
      <c r="AG2890" t="s">
        <v>6139</v>
      </c>
      <c r="AH2890" t="s">
        <v>6027</v>
      </c>
      <c r="AI2890" t="s">
        <v>6028</v>
      </c>
      <c r="AJ2890" t="s">
        <v>6924</v>
      </c>
      <c r="AK2890">
        <v>4200</v>
      </c>
      <c r="AL2890">
        <v>269.64</v>
      </c>
      <c r="AM2890">
        <v>3930.36</v>
      </c>
      <c r="AN2890">
        <v>3100</v>
      </c>
      <c r="AO2890">
        <v>830.36</v>
      </c>
      <c r="AP2890">
        <v>0.21129999999999999</v>
      </c>
    </row>
    <row r="2891" spans="1:42" hidden="1" x14ac:dyDescent="0.35">
      <c r="A2891" t="s">
        <v>3837</v>
      </c>
      <c r="B2891" s="1">
        <v>45765</v>
      </c>
      <c r="C2891" t="s">
        <v>2098</v>
      </c>
      <c r="D2891" t="s">
        <v>82</v>
      </c>
      <c r="E2891">
        <v>3</v>
      </c>
      <c r="F2891" t="s">
        <v>30</v>
      </c>
      <c r="G2891" t="s">
        <v>96</v>
      </c>
      <c r="H2891" t="s">
        <v>32</v>
      </c>
      <c r="I2891" t="s">
        <v>26</v>
      </c>
      <c r="J2891" t="s">
        <v>44</v>
      </c>
      <c r="K2891">
        <v>2025</v>
      </c>
      <c r="L2891" t="s">
        <v>35</v>
      </c>
      <c r="M2891" t="s">
        <v>5895</v>
      </c>
      <c r="N2891" t="s">
        <v>5889</v>
      </c>
      <c r="O2891" t="s">
        <v>5890</v>
      </c>
      <c r="P2891" t="s">
        <v>5891</v>
      </c>
      <c r="Q2891" t="s">
        <v>5896</v>
      </c>
      <c r="R2891">
        <v>78000</v>
      </c>
      <c r="S2891">
        <v>95000</v>
      </c>
      <c r="T2891">
        <v>0.1789</v>
      </c>
      <c r="U2891" t="s">
        <v>5893</v>
      </c>
      <c r="V2891">
        <v>12</v>
      </c>
      <c r="W2891" s="1">
        <v>45187</v>
      </c>
      <c r="X2891" t="s">
        <v>5894</v>
      </c>
      <c r="Y2891">
        <v>351</v>
      </c>
      <c r="Z2891">
        <v>112</v>
      </c>
      <c r="AA2891">
        <v>335</v>
      </c>
      <c r="AB2891">
        <v>32</v>
      </c>
      <c r="AC2891">
        <v>10</v>
      </c>
      <c r="AD2891">
        <v>2496000</v>
      </c>
      <c r="AE2891" t="s">
        <v>6025</v>
      </c>
      <c r="AF2891" s="1">
        <v>46203</v>
      </c>
      <c r="AG2891" t="s">
        <v>6721</v>
      </c>
      <c r="AH2891" t="s">
        <v>6027</v>
      </c>
      <c r="AI2891" t="s">
        <v>6028</v>
      </c>
      <c r="AJ2891" t="s">
        <v>6924</v>
      </c>
      <c r="AK2891">
        <v>285000</v>
      </c>
      <c r="AL2891">
        <v>38332.5</v>
      </c>
      <c r="AM2891">
        <v>246667.5</v>
      </c>
      <c r="AN2891">
        <v>234000</v>
      </c>
      <c r="AO2891">
        <v>12667.5</v>
      </c>
      <c r="AP2891">
        <v>5.1400000000000001E-2</v>
      </c>
    </row>
    <row r="2892" spans="1:42" hidden="1" x14ac:dyDescent="0.35">
      <c r="A2892" t="s">
        <v>3838</v>
      </c>
      <c r="B2892" s="1">
        <v>45755</v>
      </c>
      <c r="C2892" t="s">
        <v>220</v>
      </c>
      <c r="D2892" t="s">
        <v>377</v>
      </c>
      <c r="E2892">
        <v>2</v>
      </c>
      <c r="F2892" t="s">
        <v>48</v>
      </c>
      <c r="G2892" t="s">
        <v>79</v>
      </c>
      <c r="H2892" t="s">
        <v>25</v>
      </c>
      <c r="I2892" t="s">
        <v>43</v>
      </c>
      <c r="J2892" t="s">
        <v>44</v>
      </c>
      <c r="K2892">
        <v>2025</v>
      </c>
      <c r="L2892" t="s">
        <v>35</v>
      </c>
      <c r="M2892" t="s">
        <v>6007</v>
      </c>
      <c r="N2892" t="s">
        <v>5889</v>
      </c>
      <c r="O2892" t="s">
        <v>6008</v>
      </c>
      <c r="P2892" t="s">
        <v>5899</v>
      </c>
      <c r="Q2892" t="s">
        <v>6009</v>
      </c>
      <c r="R2892">
        <v>12000</v>
      </c>
      <c r="S2892">
        <v>15000</v>
      </c>
      <c r="T2892">
        <v>0.2</v>
      </c>
      <c r="U2892" t="s">
        <v>5901</v>
      </c>
      <c r="V2892">
        <v>12</v>
      </c>
      <c r="W2892" s="1">
        <v>45557</v>
      </c>
      <c r="X2892" t="s">
        <v>5894</v>
      </c>
      <c r="Y2892">
        <v>118</v>
      </c>
      <c r="Z2892">
        <v>87</v>
      </c>
      <c r="AA2892">
        <v>209</v>
      </c>
      <c r="AB2892">
        <v>10</v>
      </c>
      <c r="AC2892">
        <v>10</v>
      </c>
      <c r="AD2892">
        <v>120000</v>
      </c>
      <c r="AE2892" t="s">
        <v>6025</v>
      </c>
      <c r="AF2892" s="1">
        <v>46203</v>
      </c>
      <c r="AG2892" t="s">
        <v>6133</v>
      </c>
      <c r="AH2892" t="s">
        <v>6035</v>
      </c>
      <c r="AI2892" t="s">
        <v>6028</v>
      </c>
      <c r="AJ2892" t="s">
        <v>6924</v>
      </c>
      <c r="AK2892">
        <v>30000</v>
      </c>
      <c r="AL2892">
        <v>4056</v>
      </c>
      <c r="AM2892">
        <v>25944</v>
      </c>
      <c r="AN2892">
        <v>24000</v>
      </c>
      <c r="AO2892">
        <v>1944</v>
      </c>
      <c r="AP2892">
        <v>7.4899999999999994E-2</v>
      </c>
    </row>
    <row r="2893" spans="1:42" hidden="1" x14ac:dyDescent="0.35">
      <c r="A2893" t="s">
        <v>3839</v>
      </c>
      <c r="B2893" s="1">
        <v>45957</v>
      </c>
      <c r="C2893" t="s">
        <v>64</v>
      </c>
      <c r="D2893" t="s">
        <v>118</v>
      </c>
      <c r="E2893">
        <v>1</v>
      </c>
      <c r="F2893" t="s">
        <v>24</v>
      </c>
      <c r="G2893" t="s">
        <v>96</v>
      </c>
      <c r="H2893" t="s">
        <v>32</v>
      </c>
      <c r="I2893" t="s">
        <v>33</v>
      </c>
      <c r="J2893" t="s">
        <v>55</v>
      </c>
      <c r="K2893">
        <v>2025</v>
      </c>
      <c r="L2893" t="s">
        <v>51</v>
      </c>
      <c r="M2893" t="s">
        <v>5902</v>
      </c>
      <c r="N2893" t="s">
        <v>5889</v>
      </c>
      <c r="O2893" t="s">
        <v>5898</v>
      </c>
      <c r="P2893" t="s">
        <v>5899</v>
      </c>
      <c r="Q2893" t="s">
        <v>5903</v>
      </c>
      <c r="R2893">
        <v>74000</v>
      </c>
      <c r="S2893">
        <v>88000</v>
      </c>
      <c r="T2893">
        <v>0.15909999999999999</v>
      </c>
      <c r="U2893" t="s">
        <v>5901</v>
      </c>
      <c r="V2893">
        <v>12</v>
      </c>
      <c r="W2893" s="1">
        <v>45459</v>
      </c>
      <c r="X2893" t="s">
        <v>5894</v>
      </c>
      <c r="Y2893">
        <v>214</v>
      </c>
      <c r="Z2893">
        <v>97</v>
      </c>
      <c r="AA2893">
        <v>218</v>
      </c>
      <c r="AB2893">
        <v>43</v>
      </c>
      <c r="AC2893">
        <v>10</v>
      </c>
      <c r="AD2893">
        <v>3182000</v>
      </c>
      <c r="AE2893" t="s">
        <v>6025</v>
      </c>
      <c r="AF2893" s="1">
        <v>46203</v>
      </c>
      <c r="AG2893" t="s">
        <v>6049</v>
      </c>
      <c r="AH2893" t="s">
        <v>6027</v>
      </c>
      <c r="AI2893" t="s">
        <v>6028</v>
      </c>
      <c r="AJ2893" t="s">
        <v>6925</v>
      </c>
      <c r="AK2893">
        <v>88000</v>
      </c>
      <c r="AL2893">
        <v>8773.6</v>
      </c>
      <c r="AM2893">
        <v>79226.399999999994</v>
      </c>
      <c r="AN2893">
        <v>74000</v>
      </c>
      <c r="AO2893">
        <v>5226.3999999999996</v>
      </c>
      <c r="AP2893">
        <v>6.6000000000000003E-2</v>
      </c>
    </row>
    <row r="2894" spans="1:42" hidden="1" x14ac:dyDescent="0.35">
      <c r="A2894" t="s">
        <v>3840</v>
      </c>
      <c r="B2894" s="1">
        <v>45718</v>
      </c>
      <c r="C2894" t="s">
        <v>292</v>
      </c>
      <c r="D2894" t="s">
        <v>108</v>
      </c>
      <c r="E2894">
        <v>2</v>
      </c>
      <c r="F2894" t="s">
        <v>24</v>
      </c>
      <c r="G2894" t="s">
        <v>79</v>
      </c>
      <c r="H2894" t="s">
        <v>32</v>
      </c>
      <c r="I2894" t="s">
        <v>26</v>
      </c>
      <c r="J2894" t="s">
        <v>39</v>
      </c>
      <c r="K2894">
        <v>2025</v>
      </c>
      <c r="L2894" t="s">
        <v>20</v>
      </c>
      <c r="M2894" t="s">
        <v>5977</v>
      </c>
      <c r="N2894" t="s">
        <v>5974</v>
      </c>
      <c r="O2894" t="s">
        <v>5978</v>
      </c>
      <c r="P2894" t="s">
        <v>5979</v>
      </c>
      <c r="Q2894" t="s">
        <v>5980</v>
      </c>
      <c r="R2894">
        <v>3000</v>
      </c>
      <c r="S2894">
        <v>3900</v>
      </c>
      <c r="T2894">
        <v>0.23080000000000001</v>
      </c>
      <c r="U2894" t="s">
        <v>5920</v>
      </c>
      <c r="V2894">
        <v>36</v>
      </c>
      <c r="W2894" s="1">
        <v>44816</v>
      </c>
      <c r="X2894" t="s">
        <v>5894</v>
      </c>
      <c r="Y2894">
        <v>237</v>
      </c>
      <c r="Z2894">
        <v>110</v>
      </c>
      <c r="AA2894">
        <v>240</v>
      </c>
      <c r="AB2894">
        <v>48</v>
      </c>
      <c r="AC2894">
        <v>10</v>
      </c>
      <c r="AD2894">
        <v>144000</v>
      </c>
      <c r="AE2894" t="s">
        <v>6025</v>
      </c>
      <c r="AF2894" s="1">
        <v>46203</v>
      </c>
      <c r="AG2894" t="s">
        <v>6182</v>
      </c>
      <c r="AH2894" t="s">
        <v>6035</v>
      </c>
      <c r="AI2894" t="s">
        <v>6028</v>
      </c>
      <c r="AJ2894" t="s">
        <v>6924</v>
      </c>
      <c r="AK2894">
        <v>7800</v>
      </c>
      <c r="AL2894">
        <v>64.739999999999995</v>
      </c>
      <c r="AM2894">
        <v>7735.26</v>
      </c>
      <c r="AN2894">
        <v>6000</v>
      </c>
      <c r="AO2894">
        <v>1735.26</v>
      </c>
      <c r="AP2894">
        <v>0.2243</v>
      </c>
    </row>
    <row r="2895" spans="1:42" hidden="1" x14ac:dyDescent="0.35">
      <c r="A2895" t="s">
        <v>3841</v>
      </c>
      <c r="B2895" s="1">
        <v>45892</v>
      </c>
      <c r="C2895" t="s">
        <v>3104</v>
      </c>
      <c r="D2895" t="s">
        <v>216</v>
      </c>
      <c r="E2895">
        <v>2</v>
      </c>
      <c r="F2895" t="s">
        <v>24</v>
      </c>
      <c r="G2895" t="s">
        <v>79</v>
      </c>
      <c r="H2895" t="s">
        <v>25</v>
      </c>
      <c r="I2895" t="s">
        <v>26</v>
      </c>
      <c r="J2895" t="s">
        <v>59</v>
      </c>
      <c r="K2895">
        <v>2025</v>
      </c>
      <c r="L2895" t="s">
        <v>60</v>
      </c>
      <c r="M2895" t="s">
        <v>5999</v>
      </c>
      <c r="N2895" t="s">
        <v>5989</v>
      </c>
      <c r="O2895" t="s">
        <v>6000</v>
      </c>
      <c r="P2895" t="s">
        <v>6001</v>
      </c>
      <c r="Q2895" t="s">
        <v>6002</v>
      </c>
      <c r="R2895">
        <v>300</v>
      </c>
      <c r="S2895">
        <v>500</v>
      </c>
      <c r="T2895">
        <v>0.4</v>
      </c>
      <c r="U2895" t="s">
        <v>5940</v>
      </c>
      <c r="V2895">
        <v>3</v>
      </c>
      <c r="W2895" s="1">
        <v>45115</v>
      </c>
      <c r="X2895" t="s">
        <v>5894</v>
      </c>
      <c r="Y2895">
        <v>197</v>
      </c>
      <c r="Z2895">
        <v>100</v>
      </c>
      <c r="AA2895">
        <v>205</v>
      </c>
      <c r="AB2895">
        <v>66</v>
      </c>
      <c r="AC2895">
        <v>10</v>
      </c>
      <c r="AD2895">
        <v>19800</v>
      </c>
      <c r="AE2895" t="s">
        <v>6025</v>
      </c>
      <c r="AF2895" s="1">
        <v>46203</v>
      </c>
      <c r="AG2895" t="s">
        <v>6859</v>
      </c>
      <c r="AH2895" t="s">
        <v>6027</v>
      </c>
      <c r="AI2895" t="s">
        <v>6028</v>
      </c>
      <c r="AJ2895" t="s">
        <v>6925</v>
      </c>
      <c r="AK2895">
        <v>1000</v>
      </c>
      <c r="AL2895">
        <v>120.2</v>
      </c>
      <c r="AM2895">
        <v>879.8</v>
      </c>
      <c r="AN2895">
        <v>600</v>
      </c>
      <c r="AO2895">
        <v>279.8</v>
      </c>
      <c r="AP2895">
        <v>0.318</v>
      </c>
    </row>
    <row r="2896" spans="1:42" hidden="1" x14ac:dyDescent="0.35">
      <c r="A2896" t="s">
        <v>3842</v>
      </c>
      <c r="B2896" s="1">
        <v>45823</v>
      </c>
      <c r="C2896" t="s">
        <v>927</v>
      </c>
      <c r="D2896" t="s">
        <v>105</v>
      </c>
      <c r="E2896">
        <v>1</v>
      </c>
      <c r="F2896" t="s">
        <v>58</v>
      </c>
      <c r="G2896" t="s">
        <v>71</v>
      </c>
      <c r="H2896" t="s">
        <v>17</v>
      </c>
      <c r="I2896" t="s">
        <v>33</v>
      </c>
      <c r="J2896" t="s">
        <v>34</v>
      </c>
      <c r="K2896">
        <v>2025</v>
      </c>
      <c r="L2896" t="s">
        <v>35</v>
      </c>
      <c r="M2896" t="s">
        <v>5916</v>
      </c>
      <c r="N2896" t="s">
        <v>5913</v>
      </c>
      <c r="O2896" t="s">
        <v>5917</v>
      </c>
      <c r="P2896" t="s">
        <v>5918</v>
      </c>
      <c r="Q2896" t="s">
        <v>5919</v>
      </c>
      <c r="R2896">
        <v>63000</v>
      </c>
      <c r="S2896">
        <v>76000</v>
      </c>
      <c r="T2896">
        <v>0.1711</v>
      </c>
      <c r="U2896" t="s">
        <v>5920</v>
      </c>
      <c r="V2896">
        <v>12</v>
      </c>
      <c r="W2896" s="1">
        <v>44617</v>
      </c>
      <c r="X2896" t="s">
        <v>5894</v>
      </c>
      <c r="Y2896">
        <v>252</v>
      </c>
      <c r="Z2896">
        <v>75</v>
      </c>
      <c r="AA2896">
        <v>289</v>
      </c>
      <c r="AB2896">
        <v>48</v>
      </c>
      <c r="AC2896">
        <v>10</v>
      </c>
      <c r="AD2896">
        <v>3024000</v>
      </c>
      <c r="AE2896" t="s">
        <v>6025</v>
      </c>
      <c r="AF2896" s="1">
        <v>46203</v>
      </c>
      <c r="AG2896" t="s">
        <v>6491</v>
      </c>
      <c r="AH2896" t="s">
        <v>6027</v>
      </c>
      <c r="AI2896" t="s">
        <v>6028</v>
      </c>
      <c r="AJ2896" t="s">
        <v>6924</v>
      </c>
      <c r="AK2896">
        <v>76000</v>
      </c>
      <c r="AL2896">
        <v>8291.6</v>
      </c>
      <c r="AM2896">
        <v>67708.399999999994</v>
      </c>
      <c r="AN2896">
        <v>63000</v>
      </c>
      <c r="AO2896">
        <v>4708.3999999999996</v>
      </c>
      <c r="AP2896">
        <v>6.9500000000000006E-2</v>
      </c>
    </row>
    <row r="2897" spans="1:42" hidden="1" x14ac:dyDescent="0.35">
      <c r="A2897" t="s">
        <v>3843</v>
      </c>
      <c r="B2897" s="1">
        <v>45863</v>
      </c>
      <c r="C2897" t="s">
        <v>505</v>
      </c>
      <c r="D2897" t="s">
        <v>87</v>
      </c>
      <c r="E2897">
        <v>1</v>
      </c>
      <c r="F2897" t="s">
        <v>58</v>
      </c>
      <c r="G2897" t="s">
        <v>67</v>
      </c>
      <c r="H2897" t="s">
        <v>17</v>
      </c>
      <c r="I2897" t="s">
        <v>33</v>
      </c>
      <c r="J2897" t="s">
        <v>97</v>
      </c>
      <c r="K2897">
        <v>2025</v>
      </c>
      <c r="L2897" t="s">
        <v>60</v>
      </c>
      <c r="M2897" t="s">
        <v>5924</v>
      </c>
      <c r="N2897" t="s">
        <v>5913</v>
      </c>
      <c r="O2897" t="s">
        <v>5917</v>
      </c>
      <c r="P2897" t="s">
        <v>5925</v>
      </c>
      <c r="Q2897" t="s">
        <v>5926</v>
      </c>
      <c r="R2897">
        <v>46000</v>
      </c>
      <c r="S2897">
        <v>56000</v>
      </c>
      <c r="T2897">
        <v>0.17860000000000001</v>
      </c>
      <c r="U2897" t="s">
        <v>5920</v>
      </c>
      <c r="V2897">
        <v>12</v>
      </c>
      <c r="W2897" s="1">
        <v>44847</v>
      </c>
      <c r="X2897" t="s">
        <v>5894</v>
      </c>
      <c r="Y2897">
        <v>224</v>
      </c>
      <c r="Z2897">
        <v>96</v>
      </c>
      <c r="AA2897">
        <v>304</v>
      </c>
      <c r="AB2897">
        <v>54</v>
      </c>
      <c r="AC2897">
        <v>10</v>
      </c>
      <c r="AD2897">
        <v>2484000</v>
      </c>
      <c r="AE2897" t="s">
        <v>6025</v>
      </c>
      <c r="AF2897" s="1">
        <v>46203</v>
      </c>
      <c r="AG2897" t="s">
        <v>6308</v>
      </c>
      <c r="AH2897" t="s">
        <v>6027</v>
      </c>
      <c r="AI2897" t="s">
        <v>6028</v>
      </c>
      <c r="AJ2897" t="s">
        <v>6925</v>
      </c>
      <c r="AK2897">
        <v>56000</v>
      </c>
      <c r="AL2897">
        <v>6182.4</v>
      </c>
      <c r="AM2897">
        <v>49817.599999999999</v>
      </c>
      <c r="AN2897">
        <v>46000</v>
      </c>
      <c r="AO2897">
        <v>3817.6</v>
      </c>
      <c r="AP2897">
        <v>7.6600000000000001E-2</v>
      </c>
    </row>
    <row r="2898" spans="1:42" x14ac:dyDescent="0.35">
      <c r="A2898" t="s">
        <v>3844</v>
      </c>
      <c r="B2898" s="1">
        <v>45850</v>
      </c>
      <c r="C2898" t="s">
        <v>2524</v>
      </c>
      <c r="D2898" t="s">
        <v>42</v>
      </c>
      <c r="E2898">
        <v>1</v>
      </c>
      <c r="F2898" t="s">
        <v>58</v>
      </c>
      <c r="G2898" t="s">
        <v>71</v>
      </c>
      <c r="H2898" t="s">
        <v>17</v>
      </c>
      <c r="I2898" t="s">
        <v>43</v>
      </c>
      <c r="J2898" t="s">
        <v>97</v>
      </c>
      <c r="K2898">
        <v>2025</v>
      </c>
      <c r="L2898" t="s">
        <v>60</v>
      </c>
      <c r="M2898" t="s">
        <v>5897</v>
      </c>
      <c r="N2898" t="s">
        <v>5889</v>
      </c>
      <c r="O2898" t="s">
        <v>5898</v>
      </c>
      <c r="P2898" t="s">
        <v>5899</v>
      </c>
      <c r="Q2898" t="s">
        <v>5900</v>
      </c>
      <c r="R2898">
        <v>31000</v>
      </c>
      <c r="S2898">
        <v>38000</v>
      </c>
      <c r="T2898">
        <v>0.1842</v>
      </c>
      <c r="U2898" t="s">
        <v>5901</v>
      </c>
      <c r="V2898">
        <v>12</v>
      </c>
      <c r="W2898" s="1">
        <v>45246</v>
      </c>
      <c r="X2898" t="s">
        <v>5894</v>
      </c>
      <c r="Y2898">
        <v>278</v>
      </c>
      <c r="Z2898">
        <v>80</v>
      </c>
      <c r="AA2898">
        <v>346</v>
      </c>
      <c r="AB2898">
        <v>0</v>
      </c>
      <c r="AC2898">
        <v>10</v>
      </c>
      <c r="AD2898">
        <v>0</v>
      </c>
      <c r="AE2898" t="s">
        <v>6029</v>
      </c>
      <c r="AF2898" s="1">
        <v>46203</v>
      </c>
      <c r="AG2898" t="s">
        <v>6798</v>
      </c>
      <c r="AH2898" t="s">
        <v>6027</v>
      </c>
      <c r="AI2898" t="s">
        <v>6028</v>
      </c>
      <c r="AJ2898" t="s">
        <v>6925</v>
      </c>
      <c r="AK2898">
        <v>38000</v>
      </c>
      <c r="AL2898">
        <v>915.8</v>
      </c>
      <c r="AM2898">
        <v>37084.199999999997</v>
      </c>
      <c r="AN2898">
        <v>31000</v>
      </c>
      <c r="AO2898">
        <v>6084.2</v>
      </c>
      <c r="AP2898">
        <v>0.1641</v>
      </c>
    </row>
    <row r="2899" spans="1:42" x14ac:dyDescent="0.35">
      <c r="A2899" t="s">
        <v>3845</v>
      </c>
      <c r="B2899" s="1">
        <v>45863</v>
      </c>
      <c r="C2899" t="s">
        <v>2286</v>
      </c>
      <c r="D2899" t="s">
        <v>54</v>
      </c>
      <c r="E2899">
        <v>1</v>
      </c>
      <c r="F2899" t="s">
        <v>24</v>
      </c>
      <c r="G2899" t="s">
        <v>31</v>
      </c>
      <c r="H2899" t="s">
        <v>17</v>
      </c>
      <c r="I2899" t="s">
        <v>18</v>
      </c>
      <c r="J2899" t="s">
        <v>97</v>
      </c>
      <c r="K2899">
        <v>2025</v>
      </c>
      <c r="L2899" t="s">
        <v>60</v>
      </c>
      <c r="M2899" t="s">
        <v>5888</v>
      </c>
      <c r="N2899" t="s">
        <v>5889</v>
      </c>
      <c r="O2899" t="s">
        <v>5890</v>
      </c>
      <c r="P2899" t="s">
        <v>5891</v>
      </c>
      <c r="Q2899" t="s">
        <v>5892</v>
      </c>
      <c r="R2899">
        <v>52000</v>
      </c>
      <c r="S2899">
        <v>65000</v>
      </c>
      <c r="T2899">
        <v>0.2</v>
      </c>
      <c r="U2899" t="s">
        <v>5893</v>
      </c>
      <c r="V2899">
        <v>12</v>
      </c>
      <c r="W2899" s="1">
        <v>45506</v>
      </c>
      <c r="X2899" t="s">
        <v>5894</v>
      </c>
      <c r="Y2899">
        <v>302</v>
      </c>
      <c r="Z2899">
        <v>109</v>
      </c>
      <c r="AA2899">
        <v>415</v>
      </c>
      <c r="AB2899">
        <v>0</v>
      </c>
      <c r="AC2899">
        <v>10</v>
      </c>
      <c r="AD2899">
        <v>0</v>
      </c>
      <c r="AE2899" t="s">
        <v>6029</v>
      </c>
      <c r="AF2899" s="1">
        <v>46203</v>
      </c>
      <c r="AG2899" t="s">
        <v>6775</v>
      </c>
      <c r="AH2899" t="s">
        <v>6035</v>
      </c>
      <c r="AI2899" t="s">
        <v>6028</v>
      </c>
      <c r="AJ2899" t="s">
        <v>6925</v>
      </c>
      <c r="AK2899">
        <v>65000</v>
      </c>
      <c r="AL2899">
        <v>9243</v>
      </c>
      <c r="AM2899">
        <v>55757</v>
      </c>
      <c r="AN2899">
        <v>52000</v>
      </c>
      <c r="AO2899">
        <v>3757</v>
      </c>
      <c r="AP2899">
        <v>6.7400000000000002E-2</v>
      </c>
    </row>
    <row r="2900" spans="1:42" hidden="1" x14ac:dyDescent="0.35">
      <c r="A2900" t="s">
        <v>3846</v>
      </c>
      <c r="B2900" s="1">
        <v>45700</v>
      </c>
      <c r="C2900" t="s">
        <v>1832</v>
      </c>
      <c r="D2900" t="s">
        <v>439</v>
      </c>
      <c r="E2900">
        <v>4</v>
      </c>
      <c r="F2900" t="s">
        <v>30</v>
      </c>
      <c r="G2900" t="s">
        <v>31</v>
      </c>
      <c r="H2900" t="s">
        <v>32</v>
      </c>
      <c r="I2900" t="s">
        <v>33</v>
      </c>
      <c r="J2900" t="s">
        <v>19</v>
      </c>
      <c r="K2900">
        <v>2025</v>
      </c>
      <c r="L2900" t="s">
        <v>20</v>
      </c>
      <c r="M2900" t="s">
        <v>5953</v>
      </c>
      <c r="N2900" t="s">
        <v>5949</v>
      </c>
      <c r="O2900" t="s">
        <v>5954</v>
      </c>
      <c r="P2900" t="s">
        <v>5951</v>
      </c>
      <c r="Q2900" t="s">
        <v>5955</v>
      </c>
      <c r="R2900">
        <v>1400</v>
      </c>
      <c r="S2900">
        <v>1900</v>
      </c>
      <c r="T2900">
        <v>0.26319999999999999</v>
      </c>
      <c r="U2900" t="s">
        <v>5940</v>
      </c>
      <c r="V2900">
        <v>12</v>
      </c>
      <c r="W2900" s="1">
        <v>44681</v>
      </c>
      <c r="X2900" t="s">
        <v>5894</v>
      </c>
      <c r="Y2900">
        <v>129</v>
      </c>
      <c r="Z2900">
        <v>73</v>
      </c>
      <c r="AA2900">
        <v>194</v>
      </c>
      <c r="AB2900">
        <v>7</v>
      </c>
      <c r="AC2900">
        <v>10</v>
      </c>
      <c r="AD2900">
        <v>9800</v>
      </c>
      <c r="AE2900" t="s">
        <v>6025</v>
      </c>
      <c r="AF2900" s="1">
        <v>46203</v>
      </c>
      <c r="AG2900" t="s">
        <v>6664</v>
      </c>
      <c r="AH2900" t="s">
        <v>6027</v>
      </c>
      <c r="AI2900" t="s">
        <v>6028</v>
      </c>
      <c r="AJ2900" t="s">
        <v>6924</v>
      </c>
      <c r="AK2900">
        <v>7600</v>
      </c>
      <c r="AL2900">
        <v>39.520000000000003</v>
      </c>
      <c r="AM2900">
        <v>7560.48</v>
      </c>
      <c r="AN2900">
        <v>5600</v>
      </c>
      <c r="AO2900">
        <v>1960.48</v>
      </c>
      <c r="AP2900">
        <v>0.25929999999999997</v>
      </c>
    </row>
    <row r="2901" spans="1:42" hidden="1" x14ac:dyDescent="0.35">
      <c r="A2901" t="s">
        <v>3847</v>
      </c>
      <c r="B2901" s="1">
        <v>45824</v>
      </c>
      <c r="C2901" t="s">
        <v>761</v>
      </c>
      <c r="D2901" t="s">
        <v>65</v>
      </c>
      <c r="E2901">
        <v>2</v>
      </c>
      <c r="F2901" t="s">
        <v>30</v>
      </c>
      <c r="G2901" t="s">
        <v>16</v>
      </c>
      <c r="H2901" t="s">
        <v>32</v>
      </c>
      <c r="I2901" t="s">
        <v>26</v>
      </c>
      <c r="J2901" t="s">
        <v>34</v>
      </c>
      <c r="K2901">
        <v>2025</v>
      </c>
      <c r="L2901" t="s">
        <v>35</v>
      </c>
      <c r="M2901" t="s">
        <v>5906</v>
      </c>
      <c r="N2901" t="s">
        <v>5889</v>
      </c>
      <c r="O2901" t="s">
        <v>5898</v>
      </c>
      <c r="P2901" t="s">
        <v>5907</v>
      </c>
      <c r="Q2901" t="s">
        <v>5908</v>
      </c>
      <c r="R2901">
        <v>17500</v>
      </c>
      <c r="S2901">
        <v>22000</v>
      </c>
      <c r="T2901">
        <v>0.20449999999999999</v>
      </c>
      <c r="U2901" t="s">
        <v>5909</v>
      </c>
      <c r="V2901">
        <v>12</v>
      </c>
      <c r="W2901" s="1">
        <v>45337</v>
      </c>
      <c r="X2901" t="s">
        <v>5894</v>
      </c>
      <c r="Y2901">
        <v>373</v>
      </c>
      <c r="Z2901">
        <v>88</v>
      </c>
      <c r="AA2901">
        <v>389</v>
      </c>
      <c r="AB2901">
        <v>78</v>
      </c>
      <c r="AC2901">
        <v>10</v>
      </c>
      <c r="AD2901">
        <v>1365000</v>
      </c>
      <c r="AE2901" t="s">
        <v>6025</v>
      </c>
      <c r="AF2901" s="1">
        <v>46203</v>
      </c>
      <c r="AG2901" t="s">
        <v>6431</v>
      </c>
      <c r="AH2901" t="s">
        <v>6035</v>
      </c>
      <c r="AI2901" t="s">
        <v>6028</v>
      </c>
      <c r="AJ2901" t="s">
        <v>6924</v>
      </c>
      <c r="AK2901">
        <v>44000</v>
      </c>
      <c r="AL2901">
        <v>1192.4000000000001</v>
      </c>
      <c r="AM2901">
        <v>42807.6</v>
      </c>
      <c r="AN2901">
        <v>35000</v>
      </c>
      <c r="AO2901">
        <v>7807.6</v>
      </c>
      <c r="AP2901">
        <v>0.18240000000000001</v>
      </c>
    </row>
    <row r="2902" spans="1:42" hidden="1" x14ac:dyDescent="0.35">
      <c r="A2902" t="s">
        <v>3848</v>
      </c>
      <c r="B2902" s="1">
        <v>45778</v>
      </c>
      <c r="C2902" t="s">
        <v>339</v>
      </c>
      <c r="D2902" t="s">
        <v>137</v>
      </c>
      <c r="E2902">
        <v>1</v>
      </c>
      <c r="F2902" t="s">
        <v>24</v>
      </c>
      <c r="G2902" t="s">
        <v>31</v>
      </c>
      <c r="H2902" t="s">
        <v>25</v>
      </c>
      <c r="I2902" t="s">
        <v>18</v>
      </c>
      <c r="J2902" t="s">
        <v>75</v>
      </c>
      <c r="K2902">
        <v>2025</v>
      </c>
      <c r="L2902" t="s">
        <v>35</v>
      </c>
      <c r="M2902" t="s">
        <v>5930</v>
      </c>
      <c r="N2902" t="s">
        <v>5931</v>
      </c>
      <c r="O2902" t="s">
        <v>5932</v>
      </c>
      <c r="P2902" t="s">
        <v>5891</v>
      </c>
      <c r="Q2902" t="s">
        <v>5933</v>
      </c>
      <c r="R2902">
        <v>14800</v>
      </c>
      <c r="S2902">
        <v>18500</v>
      </c>
      <c r="T2902">
        <v>0.2</v>
      </c>
      <c r="U2902" t="s">
        <v>5893</v>
      </c>
      <c r="V2902">
        <v>12</v>
      </c>
      <c r="W2902" s="1">
        <v>45474</v>
      </c>
      <c r="X2902" t="s">
        <v>5894</v>
      </c>
      <c r="Y2902">
        <v>213</v>
      </c>
      <c r="Z2902">
        <v>93</v>
      </c>
      <c r="AA2902">
        <v>278</v>
      </c>
      <c r="AB2902">
        <v>42</v>
      </c>
      <c r="AC2902">
        <v>10</v>
      </c>
      <c r="AD2902">
        <v>621600</v>
      </c>
      <c r="AE2902" t="s">
        <v>6025</v>
      </c>
      <c r="AF2902" s="1">
        <v>46203</v>
      </c>
      <c r="AG2902" t="s">
        <v>6218</v>
      </c>
      <c r="AH2902" t="s">
        <v>6035</v>
      </c>
      <c r="AI2902" t="s">
        <v>6028</v>
      </c>
      <c r="AJ2902" t="s">
        <v>6924</v>
      </c>
      <c r="AK2902">
        <v>18500</v>
      </c>
      <c r="AL2902">
        <v>1933.25</v>
      </c>
      <c r="AM2902">
        <v>16566.75</v>
      </c>
      <c r="AN2902">
        <v>14800</v>
      </c>
      <c r="AO2902">
        <v>1766.75</v>
      </c>
      <c r="AP2902">
        <v>0.1066</v>
      </c>
    </row>
    <row r="2903" spans="1:42" hidden="1" x14ac:dyDescent="0.35">
      <c r="A2903" t="s">
        <v>3849</v>
      </c>
      <c r="B2903" s="1">
        <v>45936</v>
      </c>
      <c r="C2903" t="s">
        <v>2253</v>
      </c>
      <c r="D2903" t="s">
        <v>105</v>
      </c>
      <c r="E2903">
        <v>1</v>
      </c>
      <c r="F2903" t="s">
        <v>48</v>
      </c>
      <c r="G2903" t="s">
        <v>16</v>
      </c>
      <c r="H2903" t="s">
        <v>32</v>
      </c>
      <c r="I2903" t="s">
        <v>18</v>
      </c>
      <c r="J2903" t="s">
        <v>55</v>
      </c>
      <c r="K2903">
        <v>2025</v>
      </c>
      <c r="L2903" t="s">
        <v>51</v>
      </c>
      <c r="M2903" t="s">
        <v>5916</v>
      </c>
      <c r="N2903" t="s">
        <v>5913</v>
      </c>
      <c r="O2903" t="s">
        <v>5917</v>
      </c>
      <c r="P2903" t="s">
        <v>5918</v>
      </c>
      <c r="Q2903" t="s">
        <v>5919</v>
      </c>
      <c r="R2903">
        <v>63000</v>
      </c>
      <c r="S2903">
        <v>76000</v>
      </c>
      <c r="T2903">
        <v>0.1711</v>
      </c>
      <c r="U2903" t="s">
        <v>5920</v>
      </c>
      <c r="V2903">
        <v>12</v>
      </c>
      <c r="W2903" s="1">
        <v>44617</v>
      </c>
      <c r="X2903" t="s">
        <v>5894</v>
      </c>
      <c r="Y2903">
        <v>252</v>
      </c>
      <c r="Z2903">
        <v>75</v>
      </c>
      <c r="AA2903">
        <v>289</v>
      </c>
      <c r="AB2903">
        <v>48</v>
      </c>
      <c r="AC2903">
        <v>10</v>
      </c>
      <c r="AD2903">
        <v>3024000</v>
      </c>
      <c r="AE2903" t="s">
        <v>6025</v>
      </c>
      <c r="AF2903" s="1">
        <v>46203</v>
      </c>
      <c r="AG2903" t="s">
        <v>6765</v>
      </c>
      <c r="AH2903" t="s">
        <v>6027</v>
      </c>
      <c r="AI2903" t="s">
        <v>6028</v>
      </c>
      <c r="AJ2903" t="s">
        <v>6925</v>
      </c>
      <c r="AK2903">
        <v>76000</v>
      </c>
      <c r="AL2903">
        <v>7372</v>
      </c>
      <c r="AM2903">
        <v>68628</v>
      </c>
      <c r="AN2903">
        <v>63000</v>
      </c>
      <c r="AO2903">
        <v>5628</v>
      </c>
      <c r="AP2903">
        <v>8.2000000000000003E-2</v>
      </c>
    </row>
    <row r="2904" spans="1:42" hidden="1" x14ac:dyDescent="0.35">
      <c r="A2904" t="s">
        <v>3850</v>
      </c>
      <c r="B2904" s="1">
        <v>45859</v>
      </c>
      <c r="C2904" t="s">
        <v>770</v>
      </c>
      <c r="D2904" t="s">
        <v>105</v>
      </c>
      <c r="E2904">
        <v>1</v>
      </c>
      <c r="F2904" t="s">
        <v>128</v>
      </c>
      <c r="G2904" t="s">
        <v>31</v>
      </c>
      <c r="H2904" t="s">
        <v>25</v>
      </c>
      <c r="I2904" t="s">
        <v>43</v>
      </c>
      <c r="J2904" t="s">
        <v>97</v>
      </c>
      <c r="K2904">
        <v>2025</v>
      </c>
      <c r="L2904" t="s">
        <v>60</v>
      </c>
      <c r="M2904" t="s">
        <v>5916</v>
      </c>
      <c r="N2904" t="s">
        <v>5913</v>
      </c>
      <c r="O2904" t="s">
        <v>5917</v>
      </c>
      <c r="P2904" t="s">
        <v>5918</v>
      </c>
      <c r="Q2904" t="s">
        <v>5919</v>
      </c>
      <c r="R2904">
        <v>63000</v>
      </c>
      <c r="S2904">
        <v>76000</v>
      </c>
      <c r="T2904">
        <v>0.1711</v>
      </c>
      <c r="U2904" t="s">
        <v>5920</v>
      </c>
      <c r="V2904">
        <v>12</v>
      </c>
      <c r="W2904" s="1">
        <v>44617</v>
      </c>
      <c r="X2904" t="s">
        <v>5894</v>
      </c>
      <c r="Y2904">
        <v>252</v>
      </c>
      <c r="Z2904">
        <v>75</v>
      </c>
      <c r="AA2904">
        <v>289</v>
      </c>
      <c r="AB2904">
        <v>48</v>
      </c>
      <c r="AC2904">
        <v>10</v>
      </c>
      <c r="AD2904">
        <v>3024000</v>
      </c>
      <c r="AE2904" t="s">
        <v>6025</v>
      </c>
      <c r="AF2904" s="1">
        <v>46203</v>
      </c>
      <c r="AG2904" t="s">
        <v>6282</v>
      </c>
      <c r="AH2904" t="s">
        <v>6035</v>
      </c>
      <c r="AI2904" t="s">
        <v>6028</v>
      </c>
      <c r="AJ2904" t="s">
        <v>6925</v>
      </c>
      <c r="AK2904">
        <v>76000</v>
      </c>
      <c r="AL2904">
        <v>2249.6</v>
      </c>
      <c r="AM2904">
        <v>73750.399999999994</v>
      </c>
      <c r="AN2904">
        <v>63000</v>
      </c>
      <c r="AO2904">
        <v>10750.4</v>
      </c>
      <c r="AP2904">
        <v>0.14580000000000001</v>
      </c>
    </row>
    <row r="2905" spans="1:42" hidden="1" x14ac:dyDescent="0.35">
      <c r="A2905" t="s">
        <v>3851</v>
      </c>
      <c r="B2905" s="1">
        <v>45686</v>
      </c>
      <c r="C2905" t="s">
        <v>736</v>
      </c>
      <c r="D2905" t="s">
        <v>87</v>
      </c>
      <c r="E2905">
        <v>1</v>
      </c>
      <c r="F2905" t="s">
        <v>30</v>
      </c>
      <c r="G2905" t="s">
        <v>31</v>
      </c>
      <c r="H2905" t="s">
        <v>17</v>
      </c>
      <c r="I2905" t="s">
        <v>43</v>
      </c>
      <c r="J2905" t="s">
        <v>112</v>
      </c>
      <c r="K2905">
        <v>2025</v>
      </c>
      <c r="L2905" t="s">
        <v>20</v>
      </c>
      <c r="M2905" t="s">
        <v>5924</v>
      </c>
      <c r="N2905" t="s">
        <v>5913</v>
      </c>
      <c r="O2905" t="s">
        <v>5917</v>
      </c>
      <c r="P2905" t="s">
        <v>5925</v>
      </c>
      <c r="Q2905" t="s">
        <v>5926</v>
      </c>
      <c r="R2905">
        <v>46000</v>
      </c>
      <c r="S2905">
        <v>56000</v>
      </c>
      <c r="T2905">
        <v>0.17860000000000001</v>
      </c>
      <c r="U2905" t="s">
        <v>5920</v>
      </c>
      <c r="V2905">
        <v>12</v>
      </c>
      <c r="W2905" s="1">
        <v>44847</v>
      </c>
      <c r="X2905" t="s">
        <v>5894</v>
      </c>
      <c r="Y2905">
        <v>224</v>
      </c>
      <c r="Z2905">
        <v>96</v>
      </c>
      <c r="AA2905">
        <v>304</v>
      </c>
      <c r="AB2905">
        <v>54</v>
      </c>
      <c r="AC2905">
        <v>10</v>
      </c>
      <c r="AD2905">
        <v>2484000</v>
      </c>
      <c r="AE2905" t="s">
        <v>6025</v>
      </c>
      <c r="AF2905" s="1">
        <v>46203</v>
      </c>
      <c r="AG2905" t="s">
        <v>6421</v>
      </c>
      <c r="AH2905" t="s">
        <v>6035</v>
      </c>
      <c r="AI2905" t="s">
        <v>6028</v>
      </c>
      <c r="AJ2905" t="s">
        <v>6924</v>
      </c>
      <c r="AK2905">
        <v>56000</v>
      </c>
      <c r="AL2905">
        <v>6910.4</v>
      </c>
      <c r="AM2905">
        <v>49089.599999999999</v>
      </c>
      <c r="AN2905">
        <v>46000</v>
      </c>
      <c r="AO2905">
        <v>3089.6</v>
      </c>
      <c r="AP2905">
        <v>6.2899999999999998E-2</v>
      </c>
    </row>
    <row r="2906" spans="1:42" hidden="1" x14ac:dyDescent="0.35">
      <c r="A2906" t="s">
        <v>3852</v>
      </c>
      <c r="B2906" s="1">
        <v>45703</v>
      </c>
      <c r="C2906" t="s">
        <v>793</v>
      </c>
      <c r="D2906" t="s">
        <v>82</v>
      </c>
      <c r="E2906">
        <v>2</v>
      </c>
      <c r="F2906" t="s">
        <v>30</v>
      </c>
      <c r="G2906" t="s">
        <v>16</v>
      </c>
      <c r="H2906" t="s">
        <v>17</v>
      </c>
      <c r="I2906" t="s">
        <v>43</v>
      </c>
      <c r="J2906" t="s">
        <v>19</v>
      </c>
      <c r="K2906">
        <v>2025</v>
      </c>
      <c r="L2906" t="s">
        <v>20</v>
      </c>
      <c r="M2906" t="s">
        <v>5895</v>
      </c>
      <c r="N2906" t="s">
        <v>5889</v>
      </c>
      <c r="O2906" t="s">
        <v>5890</v>
      </c>
      <c r="P2906" t="s">
        <v>5891</v>
      </c>
      <c r="Q2906" t="s">
        <v>5896</v>
      </c>
      <c r="R2906">
        <v>78000</v>
      </c>
      <c r="S2906">
        <v>95000</v>
      </c>
      <c r="T2906">
        <v>0.1789</v>
      </c>
      <c r="U2906" t="s">
        <v>5893</v>
      </c>
      <c r="V2906">
        <v>12</v>
      </c>
      <c r="W2906" s="1">
        <v>45187</v>
      </c>
      <c r="X2906" t="s">
        <v>5894</v>
      </c>
      <c r="Y2906">
        <v>351</v>
      </c>
      <c r="Z2906">
        <v>112</v>
      </c>
      <c r="AA2906">
        <v>335</v>
      </c>
      <c r="AB2906">
        <v>32</v>
      </c>
      <c r="AC2906">
        <v>10</v>
      </c>
      <c r="AD2906">
        <v>2496000</v>
      </c>
      <c r="AE2906" t="s">
        <v>6025</v>
      </c>
      <c r="AF2906" s="1">
        <v>46203</v>
      </c>
      <c r="AG2906" t="s">
        <v>6398</v>
      </c>
      <c r="AH2906" t="s">
        <v>6027</v>
      </c>
      <c r="AI2906" t="s">
        <v>6028</v>
      </c>
      <c r="AJ2906" t="s">
        <v>6924</v>
      </c>
      <c r="AK2906">
        <v>190000</v>
      </c>
      <c r="AL2906">
        <v>7942</v>
      </c>
      <c r="AM2906">
        <v>182058</v>
      </c>
      <c r="AN2906">
        <v>156000</v>
      </c>
      <c r="AO2906">
        <v>26058</v>
      </c>
      <c r="AP2906">
        <v>0.1431</v>
      </c>
    </row>
    <row r="2907" spans="1:42" hidden="1" x14ac:dyDescent="0.35">
      <c r="A2907" t="s">
        <v>3853</v>
      </c>
      <c r="B2907" s="1">
        <v>45851</v>
      </c>
      <c r="C2907" t="s">
        <v>2529</v>
      </c>
      <c r="D2907" t="s">
        <v>115</v>
      </c>
      <c r="E2907">
        <v>2</v>
      </c>
      <c r="F2907" t="s">
        <v>58</v>
      </c>
      <c r="G2907" t="s">
        <v>71</v>
      </c>
      <c r="H2907" t="s">
        <v>32</v>
      </c>
      <c r="I2907" t="s">
        <v>18</v>
      </c>
      <c r="J2907" t="s">
        <v>97</v>
      </c>
      <c r="K2907">
        <v>2025</v>
      </c>
      <c r="L2907" t="s">
        <v>60</v>
      </c>
      <c r="M2907" t="s">
        <v>5988</v>
      </c>
      <c r="N2907" t="s">
        <v>5989</v>
      </c>
      <c r="O2907" t="s">
        <v>5990</v>
      </c>
      <c r="P2907" t="s">
        <v>5907</v>
      </c>
      <c r="Q2907" t="s">
        <v>5991</v>
      </c>
      <c r="R2907">
        <v>1600</v>
      </c>
      <c r="S2907">
        <v>2200</v>
      </c>
      <c r="T2907">
        <v>0.2727</v>
      </c>
      <c r="U2907" t="s">
        <v>5909</v>
      </c>
      <c r="V2907">
        <v>6</v>
      </c>
      <c r="W2907" s="1">
        <v>45040</v>
      </c>
      <c r="X2907" t="s">
        <v>5894</v>
      </c>
      <c r="Y2907">
        <v>84</v>
      </c>
      <c r="Z2907">
        <v>117</v>
      </c>
      <c r="AA2907">
        <v>174</v>
      </c>
      <c r="AB2907">
        <v>47</v>
      </c>
      <c r="AC2907">
        <v>10</v>
      </c>
      <c r="AD2907">
        <v>75200</v>
      </c>
      <c r="AE2907" t="s">
        <v>6025</v>
      </c>
      <c r="AF2907" s="1">
        <v>46203</v>
      </c>
      <c r="AG2907" t="s">
        <v>6816</v>
      </c>
      <c r="AH2907" t="s">
        <v>6027</v>
      </c>
      <c r="AI2907" t="s">
        <v>6028</v>
      </c>
      <c r="AJ2907" t="s">
        <v>6925</v>
      </c>
      <c r="AK2907">
        <v>4400</v>
      </c>
      <c r="AL2907">
        <v>87.12</v>
      </c>
      <c r="AM2907">
        <v>4312.88</v>
      </c>
      <c r="AN2907">
        <v>3200</v>
      </c>
      <c r="AO2907">
        <v>1112.8800000000001</v>
      </c>
      <c r="AP2907">
        <v>0.25800000000000001</v>
      </c>
    </row>
    <row r="2908" spans="1:42" hidden="1" x14ac:dyDescent="0.35">
      <c r="A2908" t="s">
        <v>3854</v>
      </c>
      <c r="B2908" s="1">
        <v>45844</v>
      </c>
      <c r="C2908" t="s">
        <v>1846</v>
      </c>
      <c r="D2908" t="s">
        <v>105</v>
      </c>
      <c r="E2908">
        <v>1</v>
      </c>
      <c r="F2908" t="s">
        <v>48</v>
      </c>
      <c r="G2908" t="s">
        <v>96</v>
      </c>
      <c r="H2908" t="s">
        <v>25</v>
      </c>
      <c r="I2908" t="s">
        <v>33</v>
      </c>
      <c r="J2908" t="s">
        <v>97</v>
      </c>
      <c r="K2908">
        <v>2025</v>
      </c>
      <c r="L2908" t="s">
        <v>60</v>
      </c>
      <c r="M2908" t="s">
        <v>5916</v>
      </c>
      <c r="N2908" t="s">
        <v>5913</v>
      </c>
      <c r="O2908" t="s">
        <v>5917</v>
      </c>
      <c r="P2908" t="s">
        <v>5918</v>
      </c>
      <c r="Q2908" t="s">
        <v>5919</v>
      </c>
      <c r="R2908">
        <v>63000</v>
      </c>
      <c r="S2908">
        <v>76000</v>
      </c>
      <c r="T2908">
        <v>0.1711</v>
      </c>
      <c r="U2908" t="s">
        <v>5920</v>
      </c>
      <c r="V2908">
        <v>12</v>
      </c>
      <c r="W2908" s="1">
        <v>44617</v>
      </c>
      <c r="X2908" t="s">
        <v>5894</v>
      </c>
      <c r="Y2908">
        <v>252</v>
      </c>
      <c r="Z2908">
        <v>75</v>
      </c>
      <c r="AA2908">
        <v>289</v>
      </c>
      <c r="AB2908">
        <v>48</v>
      </c>
      <c r="AC2908">
        <v>10</v>
      </c>
      <c r="AD2908">
        <v>3024000</v>
      </c>
      <c r="AE2908" t="s">
        <v>6025</v>
      </c>
      <c r="AF2908" s="1">
        <v>46203</v>
      </c>
      <c r="AG2908" t="s">
        <v>6668</v>
      </c>
      <c r="AH2908" t="s">
        <v>6035</v>
      </c>
      <c r="AI2908" t="s">
        <v>6028</v>
      </c>
      <c r="AJ2908" t="s">
        <v>6925</v>
      </c>
      <c r="AK2908">
        <v>76000</v>
      </c>
      <c r="AL2908">
        <v>258.39999999999998</v>
      </c>
      <c r="AM2908">
        <v>75741.600000000006</v>
      </c>
      <c r="AN2908">
        <v>63000</v>
      </c>
      <c r="AO2908">
        <v>12741.6</v>
      </c>
      <c r="AP2908">
        <v>0.16819999999999999</v>
      </c>
    </row>
    <row r="2909" spans="1:42" hidden="1" x14ac:dyDescent="0.35">
      <c r="A2909" t="s">
        <v>3855</v>
      </c>
      <c r="B2909" s="1">
        <v>45700</v>
      </c>
      <c r="C2909" t="s">
        <v>3856</v>
      </c>
      <c r="D2909" t="s">
        <v>87</v>
      </c>
      <c r="E2909">
        <v>1</v>
      </c>
      <c r="F2909" t="s">
        <v>58</v>
      </c>
      <c r="G2909" t="s">
        <v>67</v>
      </c>
      <c r="H2909" t="s">
        <v>32</v>
      </c>
      <c r="I2909" t="s">
        <v>43</v>
      </c>
      <c r="J2909" t="s">
        <v>19</v>
      </c>
      <c r="K2909">
        <v>2025</v>
      </c>
      <c r="L2909" t="s">
        <v>20</v>
      </c>
      <c r="M2909" t="s">
        <v>5924</v>
      </c>
      <c r="N2909" t="s">
        <v>5913</v>
      </c>
      <c r="O2909" t="s">
        <v>5917</v>
      </c>
      <c r="P2909" t="s">
        <v>5925</v>
      </c>
      <c r="Q2909" t="s">
        <v>5926</v>
      </c>
      <c r="R2909">
        <v>46000</v>
      </c>
      <c r="S2909">
        <v>56000</v>
      </c>
      <c r="T2909">
        <v>0.17860000000000001</v>
      </c>
      <c r="U2909" t="s">
        <v>5920</v>
      </c>
      <c r="V2909">
        <v>12</v>
      </c>
      <c r="W2909" s="1">
        <v>44847</v>
      </c>
      <c r="X2909" t="s">
        <v>5894</v>
      </c>
      <c r="Y2909">
        <v>224</v>
      </c>
      <c r="Z2909">
        <v>96</v>
      </c>
      <c r="AA2909">
        <v>304</v>
      </c>
      <c r="AB2909">
        <v>54</v>
      </c>
      <c r="AC2909">
        <v>10</v>
      </c>
      <c r="AD2909">
        <v>2484000</v>
      </c>
      <c r="AE2909" t="s">
        <v>6025</v>
      </c>
      <c r="AF2909" s="1">
        <v>46203</v>
      </c>
      <c r="AG2909" t="s">
        <v>6903</v>
      </c>
      <c r="AH2909" t="s">
        <v>6035</v>
      </c>
      <c r="AI2909" t="s">
        <v>6028</v>
      </c>
      <c r="AJ2909" t="s">
        <v>6924</v>
      </c>
      <c r="AK2909">
        <v>56000</v>
      </c>
      <c r="AL2909">
        <v>5062.3999999999996</v>
      </c>
      <c r="AM2909">
        <v>50937.599999999999</v>
      </c>
      <c r="AN2909">
        <v>46000</v>
      </c>
      <c r="AO2909">
        <v>4937.6000000000004</v>
      </c>
      <c r="AP2909">
        <v>9.69E-2</v>
      </c>
    </row>
    <row r="2910" spans="1:42" hidden="1" x14ac:dyDescent="0.35">
      <c r="A2910" t="s">
        <v>3857</v>
      </c>
      <c r="B2910" s="1">
        <v>45736</v>
      </c>
      <c r="C2910" t="s">
        <v>1671</v>
      </c>
      <c r="D2910" t="s">
        <v>14</v>
      </c>
      <c r="E2910">
        <v>1</v>
      </c>
      <c r="F2910" t="s">
        <v>24</v>
      </c>
      <c r="G2910" t="s">
        <v>16</v>
      </c>
      <c r="H2910" t="s">
        <v>32</v>
      </c>
      <c r="I2910" t="s">
        <v>43</v>
      </c>
      <c r="J2910" t="s">
        <v>39</v>
      </c>
      <c r="K2910">
        <v>2025</v>
      </c>
      <c r="L2910" t="s">
        <v>20</v>
      </c>
      <c r="M2910" t="s">
        <v>5934</v>
      </c>
      <c r="N2910" t="s">
        <v>5931</v>
      </c>
      <c r="O2910" t="s">
        <v>5932</v>
      </c>
      <c r="P2910" t="s">
        <v>5891</v>
      </c>
      <c r="Q2910" t="s">
        <v>5935</v>
      </c>
      <c r="R2910">
        <v>10800</v>
      </c>
      <c r="S2910">
        <v>13500</v>
      </c>
      <c r="T2910">
        <v>0.2</v>
      </c>
      <c r="U2910" t="s">
        <v>5893</v>
      </c>
      <c r="V2910">
        <v>12</v>
      </c>
      <c r="W2910" s="1">
        <v>44567</v>
      </c>
      <c r="X2910" t="s">
        <v>5894</v>
      </c>
      <c r="Y2910">
        <v>169</v>
      </c>
      <c r="Z2910">
        <v>68</v>
      </c>
      <c r="AA2910">
        <v>202</v>
      </c>
      <c r="AB2910">
        <v>85</v>
      </c>
      <c r="AC2910">
        <v>10</v>
      </c>
      <c r="AD2910">
        <v>918000</v>
      </c>
      <c r="AE2910" t="s">
        <v>6025</v>
      </c>
      <c r="AF2910" s="1">
        <v>46203</v>
      </c>
      <c r="AG2910" t="s">
        <v>6618</v>
      </c>
      <c r="AH2910" t="s">
        <v>6027</v>
      </c>
      <c r="AI2910" t="s">
        <v>6028</v>
      </c>
      <c r="AJ2910" t="s">
        <v>6924</v>
      </c>
      <c r="AK2910">
        <v>13500</v>
      </c>
      <c r="AL2910">
        <v>519.75</v>
      </c>
      <c r="AM2910">
        <v>12980.25</v>
      </c>
      <c r="AN2910">
        <v>10800</v>
      </c>
      <c r="AO2910">
        <v>2180.25</v>
      </c>
      <c r="AP2910">
        <v>0.16800000000000001</v>
      </c>
    </row>
    <row r="2911" spans="1:42" hidden="1" x14ac:dyDescent="0.35">
      <c r="A2911" t="s">
        <v>3858</v>
      </c>
      <c r="B2911" s="1">
        <v>45852</v>
      </c>
      <c r="C2911" t="s">
        <v>734</v>
      </c>
      <c r="D2911" t="s">
        <v>188</v>
      </c>
      <c r="E2911">
        <v>1</v>
      </c>
      <c r="F2911" t="s">
        <v>48</v>
      </c>
      <c r="G2911" t="s">
        <v>16</v>
      </c>
      <c r="H2911" t="s">
        <v>32</v>
      </c>
      <c r="I2911" t="s">
        <v>18</v>
      </c>
      <c r="J2911" t="s">
        <v>97</v>
      </c>
      <c r="K2911">
        <v>2025</v>
      </c>
      <c r="L2911" t="s">
        <v>60</v>
      </c>
      <c r="M2911" t="s">
        <v>5936</v>
      </c>
      <c r="N2911" t="s">
        <v>5931</v>
      </c>
      <c r="O2911" t="s">
        <v>5937</v>
      </c>
      <c r="P2911" t="s">
        <v>5938</v>
      </c>
      <c r="Q2911" t="s">
        <v>5939</v>
      </c>
      <c r="R2911">
        <v>3400</v>
      </c>
      <c r="S2911">
        <v>4500</v>
      </c>
      <c r="T2911">
        <v>0.24440000000000001</v>
      </c>
      <c r="U2911" t="s">
        <v>5940</v>
      </c>
      <c r="V2911">
        <v>6</v>
      </c>
      <c r="W2911" s="1">
        <v>45061</v>
      </c>
      <c r="X2911" t="s">
        <v>5894</v>
      </c>
      <c r="Y2911">
        <v>200</v>
      </c>
      <c r="Z2911">
        <v>91</v>
      </c>
      <c r="AA2911">
        <v>223</v>
      </c>
      <c r="AB2911">
        <v>18</v>
      </c>
      <c r="AC2911">
        <v>10</v>
      </c>
      <c r="AD2911">
        <v>61200</v>
      </c>
      <c r="AE2911" t="s">
        <v>6025</v>
      </c>
      <c r="AF2911" s="1">
        <v>46203</v>
      </c>
      <c r="AG2911" t="s">
        <v>6420</v>
      </c>
      <c r="AH2911" t="s">
        <v>6035</v>
      </c>
      <c r="AI2911" t="s">
        <v>6028</v>
      </c>
      <c r="AJ2911" t="s">
        <v>6925</v>
      </c>
      <c r="AK2911">
        <v>4500</v>
      </c>
      <c r="AL2911">
        <v>422.55</v>
      </c>
      <c r="AM2911">
        <v>4077.45</v>
      </c>
      <c r="AN2911">
        <v>3400</v>
      </c>
      <c r="AO2911">
        <v>677.45</v>
      </c>
      <c r="AP2911">
        <v>0.1661</v>
      </c>
    </row>
    <row r="2912" spans="1:42" hidden="1" x14ac:dyDescent="0.35">
      <c r="A2912" t="s">
        <v>3859</v>
      </c>
      <c r="B2912" s="1">
        <v>45949</v>
      </c>
      <c r="C2912" t="s">
        <v>3860</v>
      </c>
      <c r="D2912" t="s">
        <v>92</v>
      </c>
      <c r="E2912">
        <v>2</v>
      </c>
      <c r="F2912" t="s">
        <v>30</v>
      </c>
      <c r="G2912" t="s">
        <v>31</v>
      </c>
      <c r="H2912" t="s">
        <v>32</v>
      </c>
      <c r="I2912" t="s">
        <v>43</v>
      </c>
      <c r="J2912" t="s">
        <v>55</v>
      </c>
      <c r="K2912">
        <v>2025</v>
      </c>
      <c r="L2912" t="s">
        <v>51</v>
      </c>
      <c r="M2912" t="s">
        <v>5973</v>
      </c>
      <c r="N2912" t="s">
        <v>5974</v>
      </c>
      <c r="O2912" t="s">
        <v>5975</v>
      </c>
      <c r="P2912" t="s">
        <v>5899</v>
      </c>
      <c r="Q2912" t="s">
        <v>5976</v>
      </c>
      <c r="R2912">
        <v>7600</v>
      </c>
      <c r="S2912">
        <v>9800</v>
      </c>
      <c r="T2912">
        <v>0.22450000000000001</v>
      </c>
      <c r="U2912" t="s">
        <v>5901</v>
      </c>
      <c r="V2912">
        <v>36</v>
      </c>
      <c r="W2912" s="1">
        <v>45281</v>
      </c>
      <c r="X2912" t="s">
        <v>5894</v>
      </c>
      <c r="Y2912">
        <v>214</v>
      </c>
      <c r="Z2912">
        <v>101</v>
      </c>
      <c r="AA2912">
        <v>188</v>
      </c>
      <c r="AB2912">
        <v>51</v>
      </c>
      <c r="AC2912">
        <v>10</v>
      </c>
      <c r="AD2912">
        <v>387600</v>
      </c>
      <c r="AE2912" t="s">
        <v>6025</v>
      </c>
      <c r="AF2912" s="1">
        <v>46203</v>
      </c>
      <c r="AG2912" t="s">
        <v>6904</v>
      </c>
      <c r="AH2912" t="s">
        <v>6027</v>
      </c>
      <c r="AI2912" t="s">
        <v>6028</v>
      </c>
      <c r="AJ2912" t="s">
        <v>6925</v>
      </c>
      <c r="AK2912">
        <v>19600</v>
      </c>
      <c r="AL2912">
        <v>531.16</v>
      </c>
      <c r="AM2912">
        <v>19068.84</v>
      </c>
      <c r="AN2912">
        <v>15200</v>
      </c>
      <c r="AO2912">
        <v>3868.84</v>
      </c>
      <c r="AP2912">
        <v>0.2029</v>
      </c>
    </row>
    <row r="2913" spans="1:42" x14ac:dyDescent="0.35">
      <c r="A2913" t="s">
        <v>3861</v>
      </c>
      <c r="B2913" s="1">
        <v>45828</v>
      </c>
      <c r="C2913" t="s">
        <v>1157</v>
      </c>
      <c r="D2913" t="s">
        <v>54</v>
      </c>
      <c r="E2913">
        <v>5</v>
      </c>
      <c r="F2913" t="s">
        <v>15</v>
      </c>
      <c r="G2913" t="s">
        <v>96</v>
      </c>
      <c r="H2913" t="s">
        <v>32</v>
      </c>
      <c r="I2913" t="s">
        <v>43</v>
      </c>
      <c r="J2913" t="s">
        <v>34</v>
      </c>
      <c r="K2913">
        <v>2025</v>
      </c>
      <c r="L2913" t="s">
        <v>35</v>
      </c>
      <c r="M2913" t="s">
        <v>5888</v>
      </c>
      <c r="N2913" t="s">
        <v>5889</v>
      </c>
      <c r="O2913" t="s">
        <v>5890</v>
      </c>
      <c r="P2913" t="s">
        <v>5891</v>
      </c>
      <c r="Q2913" t="s">
        <v>5892</v>
      </c>
      <c r="R2913">
        <v>52000</v>
      </c>
      <c r="S2913">
        <v>65000</v>
      </c>
      <c r="T2913">
        <v>0.2</v>
      </c>
      <c r="U2913" t="s">
        <v>5893</v>
      </c>
      <c r="V2913">
        <v>12</v>
      </c>
      <c r="W2913" s="1">
        <v>45506</v>
      </c>
      <c r="X2913" t="s">
        <v>5894</v>
      </c>
      <c r="Y2913">
        <v>302</v>
      </c>
      <c r="Z2913">
        <v>109</v>
      </c>
      <c r="AA2913">
        <v>415</v>
      </c>
      <c r="AB2913">
        <v>0</v>
      </c>
      <c r="AC2913">
        <v>10</v>
      </c>
      <c r="AD2913">
        <v>0</v>
      </c>
      <c r="AE2913" t="s">
        <v>6029</v>
      </c>
      <c r="AF2913" s="1">
        <v>46203</v>
      </c>
      <c r="AG2913" t="s">
        <v>6450</v>
      </c>
      <c r="AH2913" t="s">
        <v>6027</v>
      </c>
      <c r="AI2913" t="s">
        <v>6028</v>
      </c>
      <c r="AJ2913" t="s">
        <v>6924</v>
      </c>
      <c r="AK2913">
        <v>325000</v>
      </c>
      <c r="AL2913">
        <v>8125</v>
      </c>
      <c r="AM2913">
        <v>316875</v>
      </c>
      <c r="AN2913">
        <v>260000</v>
      </c>
      <c r="AO2913">
        <v>56875</v>
      </c>
      <c r="AP2913">
        <v>0.17949999999999999</v>
      </c>
    </row>
    <row r="2914" spans="1:42" x14ac:dyDescent="0.35">
      <c r="A2914" t="s">
        <v>3862</v>
      </c>
      <c r="B2914" s="1">
        <v>45861</v>
      </c>
      <c r="C2914" t="s">
        <v>1465</v>
      </c>
      <c r="D2914" t="s">
        <v>54</v>
      </c>
      <c r="E2914">
        <v>3</v>
      </c>
      <c r="F2914" t="s">
        <v>24</v>
      </c>
      <c r="G2914" t="s">
        <v>16</v>
      </c>
      <c r="H2914" t="s">
        <v>32</v>
      </c>
      <c r="I2914" t="s">
        <v>43</v>
      </c>
      <c r="J2914" t="s">
        <v>97</v>
      </c>
      <c r="K2914">
        <v>2025</v>
      </c>
      <c r="L2914" t="s">
        <v>60</v>
      </c>
      <c r="M2914" t="s">
        <v>5888</v>
      </c>
      <c r="N2914" t="s">
        <v>5889</v>
      </c>
      <c r="O2914" t="s">
        <v>5890</v>
      </c>
      <c r="P2914" t="s">
        <v>5891</v>
      </c>
      <c r="Q2914" t="s">
        <v>5892</v>
      </c>
      <c r="R2914">
        <v>52000</v>
      </c>
      <c r="S2914">
        <v>65000</v>
      </c>
      <c r="T2914">
        <v>0.2</v>
      </c>
      <c r="U2914" t="s">
        <v>5893</v>
      </c>
      <c r="V2914">
        <v>12</v>
      </c>
      <c r="W2914" s="1">
        <v>45506</v>
      </c>
      <c r="X2914" t="s">
        <v>5894</v>
      </c>
      <c r="Y2914">
        <v>302</v>
      </c>
      <c r="Z2914">
        <v>109</v>
      </c>
      <c r="AA2914">
        <v>415</v>
      </c>
      <c r="AB2914">
        <v>0</v>
      </c>
      <c r="AC2914">
        <v>10</v>
      </c>
      <c r="AD2914">
        <v>0</v>
      </c>
      <c r="AE2914" t="s">
        <v>6029</v>
      </c>
      <c r="AF2914" s="1">
        <v>46203</v>
      </c>
      <c r="AG2914" t="s">
        <v>6485</v>
      </c>
      <c r="AH2914" t="s">
        <v>6027</v>
      </c>
      <c r="AI2914" t="s">
        <v>6028</v>
      </c>
      <c r="AJ2914" t="s">
        <v>6925</v>
      </c>
      <c r="AK2914">
        <v>195000</v>
      </c>
      <c r="AL2914">
        <v>2808</v>
      </c>
      <c r="AM2914">
        <v>192192</v>
      </c>
      <c r="AN2914">
        <v>156000</v>
      </c>
      <c r="AO2914">
        <v>36192</v>
      </c>
      <c r="AP2914">
        <v>0.1883</v>
      </c>
    </row>
    <row r="2915" spans="1:42" hidden="1" x14ac:dyDescent="0.35">
      <c r="A2915" t="s">
        <v>3863</v>
      </c>
      <c r="B2915" s="1">
        <v>45913</v>
      </c>
      <c r="C2915" t="s">
        <v>1211</v>
      </c>
      <c r="D2915" t="s">
        <v>105</v>
      </c>
      <c r="E2915">
        <v>1</v>
      </c>
      <c r="F2915" t="s">
        <v>58</v>
      </c>
      <c r="G2915" t="s">
        <v>16</v>
      </c>
      <c r="H2915" t="s">
        <v>17</v>
      </c>
      <c r="I2915" t="s">
        <v>43</v>
      </c>
      <c r="J2915" t="s">
        <v>109</v>
      </c>
      <c r="K2915">
        <v>2025</v>
      </c>
      <c r="L2915" t="s">
        <v>60</v>
      </c>
      <c r="M2915" t="s">
        <v>5916</v>
      </c>
      <c r="N2915" t="s">
        <v>5913</v>
      </c>
      <c r="O2915" t="s">
        <v>5917</v>
      </c>
      <c r="P2915" t="s">
        <v>5918</v>
      </c>
      <c r="Q2915" t="s">
        <v>5919</v>
      </c>
      <c r="R2915">
        <v>63000</v>
      </c>
      <c r="S2915">
        <v>76000</v>
      </c>
      <c r="T2915">
        <v>0.1711</v>
      </c>
      <c r="U2915" t="s">
        <v>5920</v>
      </c>
      <c r="V2915">
        <v>12</v>
      </c>
      <c r="W2915" s="1">
        <v>44617</v>
      </c>
      <c r="X2915" t="s">
        <v>5894</v>
      </c>
      <c r="Y2915">
        <v>252</v>
      </c>
      <c r="Z2915">
        <v>75</v>
      </c>
      <c r="AA2915">
        <v>289</v>
      </c>
      <c r="AB2915">
        <v>48</v>
      </c>
      <c r="AC2915">
        <v>10</v>
      </c>
      <c r="AD2915">
        <v>3024000</v>
      </c>
      <c r="AE2915" t="s">
        <v>6025</v>
      </c>
      <c r="AF2915" s="1">
        <v>46203</v>
      </c>
      <c r="AG2915" t="s">
        <v>6560</v>
      </c>
      <c r="AH2915" t="s">
        <v>6035</v>
      </c>
      <c r="AI2915" t="s">
        <v>6028</v>
      </c>
      <c r="AJ2915" t="s">
        <v>6925</v>
      </c>
      <c r="AK2915">
        <v>76000</v>
      </c>
      <c r="AL2915">
        <v>3184.4</v>
      </c>
      <c r="AM2915">
        <v>72815.600000000006</v>
      </c>
      <c r="AN2915">
        <v>63000</v>
      </c>
      <c r="AO2915">
        <v>9815.6</v>
      </c>
      <c r="AP2915">
        <v>0.1348</v>
      </c>
    </row>
    <row r="2916" spans="1:42" hidden="1" x14ac:dyDescent="0.35">
      <c r="A2916" t="s">
        <v>3864</v>
      </c>
      <c r="B2916" s="1">
        <v>45696</v>
      </c>
      <c r="C2916" t="s">
        <v>321</v>
      </c>
      <c r="D2916" t="s">
        <v>82</v>
      </c>
      <c r="E2916">
        <v>1</v>
      </c>
      <c r="F2916" t="s">
        <v>128</v>
      </c>
      <c r="G2916" t="s">
        <v>31</v>
      </c>
      <c r="H2916" t="s">
        <v>32</v>
      </c>
      <c r="I2916" t="s">
        <v>18</v>
      </c>
      <c r="J2916" t="s">
        <v>19</v>
      </c>
      <c r="K2916">
        <v>2025</v>
      </c>
      <c r="L2916" t="s">
        <v>20</v>
      </c>
      <c r="M2916" t="s">
        <v>5895</v>
      </c>
      <c r="N2916" t="s">
        <v>5889</v>
      </c>
      <c r="O2916" t="s">
        <v>5890</v>
      </c>
      <c r="P2916" t="s">
        <v>5891</v>
      </c>
      <c r="Q2916" t="s">
        <v>5896</v>
      </c>
      <c r="R2916">
        <v>78000</v>
      </c>
      <c r="S2916">
        <v>95000</v>
      </c>
      <c r="T2916">
        <v>0.1789</v>
      </c>
      <c r="U2916" t="s">
        <v>5893</v>
      </c>
      <c r="V2916">
        <v>12</v>
      </c>
      <c r="W2916" s="1">
        <v>45187</v>
      </c>
      <c r="X2916" t="s">
        <v>5894</v>
      </c>
      <c r="Y2916">
        <v>351</v>
      </c>
      <c r="Z2916">
        <v>112</v>
      </c>
      <c r="AA2916">
        <v>335</v>
      </c>
      <c r="AB2916">
        <v>32</v>
      </c>
      <c r="AC2916">
        <v>10</v>
      </c>
      <c r="AD2916">
        <v>2496000</v>
      </c>
      <c r="AE2916" t="s">
        <v>6025</v>
      </c>
      <c r="AF2916" s="1">
        <v>46203</v>
      </c>
      <c r="AG2916" t="s">
        <v>6206</v>
      </c>
      <c r="AH2916" t="s">
        <v>6035</v>
      </c>
      <c r="AI2916" t="s">
        <v>6028</v>
      </c>
      <c r="AJ2916" t="s">
        <v>6924</v>
      </c>
      <c r="AK2916">
        <v>95000</v>
      </c>
      <c r="AL2916">
        <v>874</v>
      </c>
      <c r="AM2916">
        <v>94126</v>
      </c>
      <c r="AN2916">
        <v>78000</v>
      </c>
      <c r="AO2916">
        <v>16126</v>
      </c>
      <c r="AP2916">
        <v>0.17130000000000001</v>
      </c>
    </row>
    <row r="2917" spans="1:42" hidden="1" x14ac:dyDescent="0.35">
      <c r="A2917" t="s">
        <v>3865</v>
      </c>
      <c r="B2917" s="1">
        <v>45680</v>
      </c>
      <c r="C2917" t="s">
        <v>555</v>
      </c>
      <c r="D2917" t="s">
        <v>200</v>
      </c>
      <c r="E2917">
        <v>2</v>
      </c>
      <c r="F2917" t="s">
        <v>24</v>
      </c>
      <c r="G2917" t="s">
        <v>67</v>
      </c>
      <c r="H2917" t="s">
        <v>25</v>
      </c>
      <c r="I2917" t="s">
        <v>18</v>
      </c>
      <c r="J2917" t="s">
        <v>112</v>
      </c>
      <c r="K2917">
        <v>2025</v>
      </c>
      <c r="L2917" t="s">
        <v>20</v>
      </c>
      <c r="M2917" t="s">
        <v>5960</v>
      </c>
      <c r="N2917" t="s">
        <v>5949</v>
      </c>
      <c r="O2917" t="s">
        <v>5961</v>
      </c>
      <c r="P2917" t="s">
        <v>5951</v>
      </c>
      <c r="Q2917" t="s">
        <v>5962</v>
      </c>
      <c r="R2917">
        <v>2100</v>
      </c>
      <c r="S2917">
        <v>2800</v>
      </c>
      <c r="T2917">
        <v>0.25</v>
      </c>
      <c r="U2917" t="s">
        <v>5940</v>
      </c>
      <c r="V2917">
        <v>12</v>
      </c>
      <c r="W2917" s="1">
        <v>45378</v>
      </c>
      <c r="X2917" t="s">
        <v>5894</v>
      </c>
      <c r="Y2917">
        <v>198</v>
      </c>
      <c r="Z2917">
        <v>79</v>
      </c>
      <c r="AA2917">
        <v>243</v>
      </c>
      <c r="AB2917">
        <v>87</v>
      </c>
      <c r="AC2917">
        <v>10</v>
      </c>
      <c r="AD2917">
        <v>182700</v>
      </c>
      <c r="AE2917" t="s">
        <v>6025</v>
      </c>
      <c r="AF2917" s="1">
        <v>46203</v>
      </c>
      <c r="AG2917" t="s">
        <v>6336</v>
      </c>
      <c r="AH2917" t="s">
        <v>6035</v>
      </c>
      <c r="AI2917" t="s">
        <v>6028</v>
      </c>
      <c r="AJ2917" t="s">
        <v>6924</v>
      </c>
      <c r="AK2917">
        <v>5600</v>
      </c>
      <c r="AL2917">
        <v>691.04</v>
      </c>
      <c r="AM2917">
        <v>4908.96</v>
      </c>
      <c r="AN2917">
        <v>4200</v>
      </c>
      <c r="AO2917">
        <v>708.96</v>
      </c>
      <c r="AP2917">
        <v>0.1444</v>
      </c>
    </row>
    <row r="2918" spans="1:42" hidden="1" x14ac:dyDescent="0.35">
      <c r="A2918" t="s">
        <v>3866</v>
      </c>
      <c r="B2918" s="1">
        <v>45870</v>
      </c>
      <c r="C2918" t="s">
        <v>851</v>
      </c>
      <c r="D2918" t="s">
        <v>439</v>
      </c>
      <c r="E2918">
        <v>3</v>
      </c>
      <c r="F2918" t="s">
        <v>24</v>
      </c>
      <c r="G2918" t="s">
        <v>16</v>
      </c>
      <c r="H2918" t="s">
        <v>32</v>
      </c>
      <c r="I2918" t="s">
        <v>43</v>
      </c>
      <c r="J2918" t="s">
        <v>59</v>
      </c>
      <c r="K2918">
        <v>2025</v>
      </c>
      <c r="L2918" t="s">
        <v>60</v>
      </c>
      <c r="M2918" t="s">
        <v>5953</v>
      </c>
      <c r="N2918" t="s">
        <v>5949</v>
      </c>
      <c r="O2918" t="s">
        <v>5954</v>
      </c>
      <c r="P2918" t="s">
        <v>5951</v>
      </c>
      <c r="Q2918" t="s">
        <v>5955</v>
      </c>
      <c r="R2918">
        <v>1400</v>
      </c>
      <c r="S2918">
        <v>1900</v>
      </c>
      <c r="T2918">
        <v>0.26319999999999999</v>
      </c>
      <c r="U2918" t="s">
        <v>5940</v>
      </c>
      <c r="V2918">
        <v>12</v>
      </c>
      <c r="W2918" s="1">
        <v>44681</v>
      </c>
      <c r="X2918" t="s">
        <v>5894</v>
      </c>
      <c r="Y2918">
        <v>129</v>
      </c>
      <c r="Z2918">
        <v>73</v>
      </c>
      <c r="AA2918">
        <v>194</v>
      </c>
      <c r="AB2918">
        <v>7</v>
      </c>
      <c r="AC2918">
        <v>10</v>
      </c>
      <c r="AD2918">
        <v>9800</v>
      </c>
      <c r="AE2918" t="s">
        <v>6025</v>
      </c>
      <c r="AF2918" s="1">
        <v>46203</v>
      </c>
      <c r="AG2918" t="s">
        <v>6463</v>
      </c>
      <c r="AH2918" t="s">
        <v>6035</v>
      </c>
      <c r="AI2918" t="s">
        <v>6028</v>
      </c>
      <c r="AJ2918" t="s">
        <v>6925</v>
      </c>
      <c r="AK2918">
        <v>5700</v>
      </c>
      <c r="AL2918">
        <v>127.68</v>
      </c>
      <c r="AM2918">
        <v>5572.32</v>
      </c>
      <c r="AN2918">
        <v>4200</v>
      </c>
      <c r="AO2918">
        <v>1372.32</v>
      </c>
      <c r="AP2918">
        <v>0.24629999999999999</v>
      </c>
    </row>
    <row r="2919" spans="1:42" hidden="1" x14ac:dyDescent="0.35">
      <c r="A2919" t="s">
        <v>3867</v>
      </c>
      <c r="B2919" s="1">
        <v>45726</v>
      </c>
      <c r="C2919" t="s">
        <v>3089</v>
      </c>
      <c r="D2919" t="s">
        <v>118</v>
      </c>
      <c r="E2919">
        <v>1</v>
      </c>
      <c r="F2919" t="s">
        <v>48</v>
      </c>
      <c r="G2919" t="s">
        <v>71</v>
      </c>
      <c r="H2919" t="s">
        <v>25</v>
      </c>
      <c r="I2919" t="s">
        <v>18</v>
      </c>
      <c r="J2919" t="s">
        <v>39</v>
      </c>
      <c r="K2919">
        <v>2025</v>
      </c>
      <c r="L2919" t="s">
        <v>20</v>
      </c>
      <c r="M2919" t="s">
        <v>5902</v>
      </c>
      <c r="N2919" t="s">
        <v>5889</v>
      </c>
      <c r="O2919" t="s">
        <v>5898</v>
      </c>
      <c r="P2919" t="s">
        <v>5899</v>
      </c>
      <c r="Q2919" t="s">
        <v>5903</v>
      </c>
      <c r="R2919">
        <v>74000</v>
      </c>
      <c r="S2919">
        <v>88000</v>
      </c>
      <c r="T2919">
        <v>0.15909999999999999</v>
      </c>
      <c r="U2919" t="s">
        <v>5901</v>
      </c>
      <c r="V2919">
        <v>12</v>
      </c>
      <c r="W2919" s="1">
        <v>45459</v>
      </c>
      <c r="X2919" t="s">
        <v>5894</v>
      </c>
      <c r="Y2919">
        <v>214</v>
      </c>
      <c r="Z2919">
        <v>97</v>
      </c>
      <c r="AA2919">
        <v>218</v>
      </c>
      <c r="AB2919">
        <v>43</v>
      </c>
      <c r="AC2919">
        <v>10</v>
      </c>
      <c r="AD2919">
        <v>3182000</v>
      </c>
      <c r="AE2919" t="s">
        <v>6025</v>
      </c>
      <c r="AF2919" s="1">
        <v>46203</v>
      </c>
      <c r="AG2919" t="s">
        <v>6820</v>
      </c>
      <c r="AH2919" t="s">
        <v>6035</v>
      </c>
      <c r="AI2919" t="s">
        <v>6028</v>
      </c>
      <c r="AJ2919" t="s">
        <v>6924</v>
      </c>
      <c r="AK2919">
        <v>88000</v>
      </c>
      <c r="AL2919">
        <v>12953.6</v>
      </c>
      <c r="AM2919">
        <v>75046.399999999994</v>
      </c>
      <c r="AN2919">
        <v>74000</v>
      </c>
      <c r="AO2919">
        <v>1046.4000000000001</v>
      </c>
      <c r="AP2919">
        <v>1.3899999999999999E-2</v>
      </c>
    </row>
    <row r="2920" spans="1:42" hidden="1" x14ac:dyDescent="0.35">
      <c r="A2920" t="s">
        <v>3868</v>
      </c>
      <c r="B2920" s="1">
        <v>45878</v>
      </c>
      <c r="C2920" t="s">
        <v>756</v>
      </c>
      <c r="D2920" t="s">
        <v>23</v>
      </c>
      <c r="E2920">
        <v>2</v>
      </c>
      <c r="F2920" t="s">
        <v>128</v>
      </c>
      <c r="G2920" t="s">
        <v>31</v>
      </c>
      <c r="H2920" t="s">
        <v>32</v>
      </c>
      <c r="I2920" t="s">
        <v>18</v>
      </c>
      <c r="J2920" t="s">
        <v>59</v>
      </c>
      <c r="K2920">
        <v>2025</v>
      </c>
      <c r="L2920" t="s">
        <v>60</v>
      </c>
      <c r="M2920" t="s">
        <v>5921</v>
      </c>
      <c r="N2920" t="s">
        <v>5913</v>
      </c>
      <c r="O2920" t="s">
        <v>5917</v>
      </c>
      <c r="P2920" t="s">
        <v>5922</v>
      </c>
      <c r="Q2920" t="s">
        <v>5923</v>
      </c>
      <c r="R2920">
        <v>57000</v>
      </c>
      <c r="S2920">
        <v>69000</v>
      </c>
      <c r="T2920">
        <v>0.1739</v>
      </c>
      <c r="U2920" t="s">
        <v>5920</v>
      </c>
      <c r="V2920">
        <v>12</v>
      </c>
      <c r="W2920" s="1">
        <v>44862</v>
      </c>
      <c r="X2920" t="s">
        <v>5894</v>
      </c>
      <c r="Y2920">
        <v>244</v>
      </c>
      <c r="Z2920">
        <v>55</v>
      </c>
      <c r="AA2920">
        <v>276</v>
      </c>
      <c r="AB2920">
        <v>9</v>
      </c>
      <c r="AC2920">
        <v>10</v>
      </c>
      <c r="AD2920">
        <v>513000</v>
      </c>
      <c r="AE2920" t="s">
        <v>6025</v>
      </c>
      <c r="AF2920" s="1">
        <v>46203</v>
      </c>
      <c r="AG2920" t="s">
        <v>6430</v>
      </c>
      <c r="AH2920" t="s">
        <v>6035</v>
      </c>
      <c r="AI2920" t="s">
        <v>6028</v>
      </c>
      <c r="AJ2920" t="s">
        <v>6925</v>
      </c>
      <c r="AK2920">
        <v>138000</v>
      </c>
      <c r="AL2920">
        <v>20037.599999999999</v>
      </c>
      <c r="AM2920">
        <v>117962.4</v>
      </c>
      <c r="AN2920">
        <v>114000</v>
      </c>
      <c r="AO2920">
        <v>3962.4</v>
      </c>
      <c r="AP2920">
        <v>3.3599999999999998E-2</v>
      </c>
    </row>
    <row r="2921" spans="1:42" hidden="1" x14ac:dyDescent="0.35">
      <c r="A2921" t="s">
        <v>3869</v>
      </c>
      <c r="B2921" s="1">
        <v>45810</v>
      </c>
      <c r="C2921" t="s">
        <v>1859</v>
      </c>
      <c r="D2921" t="s">
        <v>180</v>
      </c>
      <c r="E2921">
        <v>3</v>
      </c>
      <c r="F2921" t="s">
        <v>24</v>
      </c>
      <c r="G2921" t="s">
        <v>16</v>
      </c>
      <c r="H2921" t="s">
        <v>32</v>
      </c>
      <c r="I2921" t="s">
        <v>26</v>
      </c>
      <c r="J2921" t="s">
        <v>34</v>
      </c>
      <c r="K2921">
        <v>2025</v>
      </c>
      <c r="L2921" t="s">
        <v>35</v>
      </c>
      <c r="M2921" t="s">
        <v>5956</v>
      </c>
      <c r="N2921" t="s">
        <v>5949</v>
      </c>
      <c r="O2921" t="s">
        <v>5957</v>
      </c>
      <c r="P2921" t="s">
        <v>5958</v>
      </c>
      <c r="Q2921" t="s">
        <v>5959</v>
      </c>
      <c r="R2921">
        <v>3100</v>
      </c>
      <c r="S2921">
        <v>4200</v>
      </c>
      <c r="T2921">
        <v>0.26190000000000002</v>
      </c>
      <c r="U2921" t="s">
        <v>5909</v>
      </c>
      <c r="V2921">
        <v>12</v>
      </c>
      <c r="W2921" s="1">
        <v>45029</v>
      </c>
      <c r="X2921" t="s">
        <v>5894</v>
      </c>
      <c r="Y2921">
        <v>165</v>
      </c>
      <c r="Z2921">
        <v>119</v>
      </c>
      <c r="AA2921">
        <v>218</v>
      </c>
      <c r="AB2921">
        <v>22</v>
      </c>
      <c r="AC2921">
        <v>10</v>
      </c>
      <c r="AD2921">
        <v>68200</v>
      </c>
      <c r="AE2921" t="s">
        <v>6025</v>
      </c>
      <c r="AF2921" s="1">
        <v>46203</v>
      </c>
      <c r="AG2921" t="s">
        <v>6672</v>
      </c>
      <c r="AH2921" t="s">
        <v>6027</v>
      </c>
      <c r="AI2921" t="s">
        <v>6028</v>
      </c>
      <c r="AJ2921" t="s">
        <v>6924</v>
      </c>
      <c r="AK2921">
        <v>12600</v>
      </c>
      <c r="AL2921">
        <v>20.16</v>
      </c>
      <c r="AM2921">
        <v>12579.84</v>
      </c>
      <c r="AN2921">
        <v>9300</v>
      </c>
      <c r="AO2921">
        <v>3279.84</v>
      </c>
      <c r="AP2921">
        <v>0.26069999999999999</v>
      </c>
    </row>
    <row r="2922" spans="1:42" hidden="1" x14ac:dyDescent="0.35">
      <c r="A2922" t="s">
        <v>3870</v>
      </c>
      <c r="B2922" s="1">
        <v>45666</v>
      </c>
      <c r="C2922" t="s">
        <v>1989</v>
      </c>
      <c r="D2922" t="s">
        <v>205</v>
      </c>
      <c r="E2922">
        <v>1</v>
      </c>
      <c r="F2922" t="s">
        <v>48</v>
      </c>
      <c r="G2922" t="s">
        <v>31</v>
      </c>
      <c r="H2922" t="s">
        <v>32</v>
      </c>
      <c r="I2922" t="s">
        <v>18</v>
      </c>
      <c r="J2922" t="s">
        <v>112</v>
      </c>
      <c r="K2922">
        <v>2025</v>
      </c>
      <c r="L2922" t="s">
        <v>20</v>
      </c>
      <c r="M2922" t="s">
        <v>6003</v>
      </c>
      <c r="N2922" t="s">
        <v>5989</v>
      </c>
      <c r="O2922" t="s">
        <v>6004</v>
      </c>
      <c r="P2922" t="s">
        <v>6005</v>
      </c>
      <c r="Q2922" t="s">
        <v>6006</v>
      </c>
      <c r="R2922">
        <v>420</v>
      </c>
      <c r="S2922">
        <v>650</v>
      </c>
      <c r="T2922">
        <v>0.3538</v>
      </c>
      <c r="U2922" t="s">
        <v>5909</v>
      </c>
      <c r="V2922">
        <v>6</v>
      </c>
      <c r="W2922" s="1">
        <v>45071</v>
      </c>
      <c r="X2922" t="s">
        <v>5894</v>
      </c>
      <c r="Y2922">
        <v>160</v>
      </c>
      <c r="Z2922">
        <v>85</v>
      </c>
      <c r="AA2922">
        <v>167</v>
      </c>
      <c r="AB2922">
        <v>56</v>
      </c>
      <c r="AC2922">
        <v>10</v>
      </c>
      <c r="AD2922">
        <v>23520</v>
      </c>
      <c r="AE2922" t="s">
        <v>6025</v>
      </c>
      <c r="AF2922" s="1">
        <v>46203</v>
      </c>
      <c r="AG2922" t="s">
        <v>6700</v>
      </c>
      <c r="AH2922" t="s">
        <v>6027</v>
      </c>
      <c r="AI2922" t="s">
        <v>6028</v>
      </c>
      <c r="AJ2922" t="s">
        <v>6924</v>
      </c>
      <c r="AK2922">
        <v>650</v>
      </c>
      <c r="AL2922">
        <v>12.87</v>
      </c>
      <c r="AM2922">
        <v>637.13</v>
      </c>
      <c r="AN2922">
        <v>420</v>
      </c>
      <c r="AO2922">
        <v>217.13</v>
      </c>
      <c r="AP2922">
        <v>0.34079999999999999</v>
      </c>
    </row>
    <row r="2923" spans="1:42" hidden="1" x14ac:dyDescent="0.35">
      <c r="A2923" t="s">
        <v>3871</v>
      </c>
      <c r="B2923" s="1">
        <v>45856</v>
      </c>
      <c r="C2923" t="s">
        <v>551</v>
      </c>
      <c r="D2923" t="s">
        <v>108</v>
      </c>
      <c r="E2923">
        <v>2</v>
      </c>
      <c r="F2923" t="s">
        <v>48</v>
      </c>
      <c r="G2923" t="s">
        <v>31</v>
      </c>
      <c r="H2923" t="s">
        <v>32</v>
      </c>
      <c r="I2923" t="s">
        <v>43</v>
      </c>
      <c r="J2923" t="s">
        <v>97</v>
      </c>
      <c r="K2923">
        <v>2025</v>
      </c>
      <c r="L2923" t="s">
        <v>60</v>
      </c>
      <c r="M2923" t="s">
        <v>5977</v>
      </c>
      <c r="N2923" t="s">
        <v>5974</v>
      </c>
      <c r="O2923" t="s">
        <v>5978</v>
      </c>
      <c r="P2923" t="s">
        <v>5979</v>
      </c>
      <c r="Q2923" t="s">
        <v>5980</v>
      </c>
      <c r="R2923">
        <v>3000</v>
      </c>
      <c r="S2923">
        <v>3900</v>
      </c>
      <c r="T2923">
        <v>0.23080000000000001</v>
      </c>
      <c r="U2923" t="s">
        <v>5920</v>
      </c>
      <c r="V2923">
        <v>36</v>
      </c>
      <c r="W2923" s="1">
        <v>44816</v>
      </c>
      <c r="X2923" t="s">
        <v>5894</v>
      </c>
      <c r="Y2923">
        <v>237</v>
      </c>
      <c r="Z2923">
        <v>110</v>
      </c>
      <c r="AA2923">
        <v>240</v>
      </c>
      <c r="AB2923">
        <v>48</v>
      </c>
      <c r="AC2923">
        <v>10</v>
      </c>
      <c r="AD2923">
        <v>144000</v>
      </c>
      <c r="AE2923" t="s">
        <v>6025</v>
      </c>
      <c r="AF2923" s="1">
        <v>46203</v>
      </c>
      <c r="AG2923" t="s">
        <v>6334</v>
      </c>
      <c r="AH2923" t="s">
        <v>6035</v>
      </c>
      <c r="AI2923" t="s">
        <v>6028</v>
      </c>
      <c r="AJ2923" t="s">
        <v>6925</v>
      </c>
      <c r="AK2923">
        <v>7800</v>
      </c>
      <c r="AL2923">
        <v>1065.48</v>
      </c>
      <c r="AM2923">
        <v>6734.52</v>
      </c>
      <c r="AN2923">
        <v>6000</v>
      </c>
      <c r="AO2923">
        <v>734.52</v>
      </c>
      <c r="AP2923">
        <v>0.1091</v>
      </c>
    </row>
    <row r="2924" spans="1:42" x14ac:dyDescent="0.35">
      <c r="A2924" t="s">
        <v>3872</v>
      </c>
      <c r="B2924" s="1">
        <v>45810</v>
      </c>
      <c r="C2924" t="s">
        <v>223</v>
      </c>
      <c r="D2924" t="s">
        <v>42</v>
      </c>
      <c r="E2924">
        <v>1</v>
      </c>
      <c r="F2924" t="s">
        <v>24</v>
      </c>
      <c r="G2924" t="s">
        <v>96</v>
      </c>
      <c r="H2924" t="s">
        <v>17</v>
      </c>
      <c r="I2924" t="s">
        <v>26</v>
      </c>
      <c r="J2924" t="s">
        <v>34</v>
      </c>
      <c r="K2924">
        <v>2025</v>
      </c>
      <c r="L2924" t="s">
        <v>35</v>
      </c>
      <c r="M2924" t="s">
        <v>5897</v>
      </c>
      <c r="N2924" t="s">
        <v>5889</v>
      </c>
      <c r="O2924" t="s">
        <v>5898</v>
      </c>
      <c r="P2924" t="s">
        <v>5899</v>
      </c>
      <c r="Q2924" t="s">
        <v>5900</v>
      </c>
      <c r="R2924">
        <v>31000</v>
      </c>
      <c r="S2924">
        <v>38000</v>
      </c>
      <c r="T2924">
        <v>0.1842</v>
      </c>
      <c r="U2924" t="s">
        <v>5901</v>
      </c>
      <c r="V2924">
        <v>12</v>
      </c>
      <c r="W2924" s="1">
        <v>45246</v>
      </c>
      <c r="X2924" t="s">
        <v>5894</v>
      </c>
      <c r="Y2924">
        <v>278</v>
      </c>
      <c r="Z2924">
        <v>80</v>
      </c>
      <c r="AA2924">
        <v>346</v>
      </c>
      <c r="AB2924">
        <v>0</v>
      </c>
      <c r="AC2924">
        <v>10</v>
      </c>
      <c r="AD2924">
        <v>0</v>
      </c>
      <c r="AE2924" t="s">
        <v>6029</v>
      </c>
      <c r="AF2924" s="1">
        <v>46203</v>
      </c>
      <c r="AG2924" t="s">
        <v>6134</v>
      </c>
      <c r="AH2924" t="s">
        <v>6035</v>
      </c>
      <c r="AI2924" t="s">
        <v>6028</v>
      </c>
      <c r="AJ2924" t="s">
        <v>6924</v>
      </c>
      <c r="AK2924">
        <v>38000</v>
      </c>
      <c r="AL2924">
        <v>3940.6</v>
      </c>
      <c r="AM2924">
        <v>34059.4</v>
      </c>
      <c r="AN2924">
        <v>31000</v>
      </c>
      <c r="AO2924">
        <v>3059.4</v>
      </c>
      <c r="AP2924">
        <v>8.9800000000000005E-2</v>
      </c>
    </row>
    <row r="2925" spans="1:42" hidden="1" x14ac:dyDescent="0.35">
      <c r="A2925" t="s">
        <v>3873</v>
      </c>
      <c r="B2925" s="1">
        <v>45822</v>
      </c>
      <c r="C2925" t="s">
        <v>1509</v>
      </c>
      <c r="D2925" t="s">
        <v>65</v>
      </c>
      <c r="E2925">
        <v>1</v>
      </c>
      <c r="F2925" t="s">
        <v>128</v>
      </c>
      <c r="G2925" t="s">
        <v>96</v>
      </c>
      <c r="H2925" t="s">
        <v>17</v>
      </c>
      <c r="I2925" t="s">
        <v>26</v>
      </c>
      <c r="J2925" t="s">
        <v>34</v>
      </c>
      <c r="K2925">
        <v>2025</v>
      </c>
      <c r="L2925" t="s">
        <v>35</v>
      </c>
      <c r="M2925" t="s">
        <v>5906</v>
      </c>
      <c r="N2925" t="s">
        <v>5889</v>
      </c>
      <c r="O2925" t="s">
        <v>5898</v>
      </c>
      <c r="P2925" t="s">
        <v>5907</v>
      </c>
      <c r="Q2925" t="s">
        <v>5908</v>
      </c>
      <c r="R2925">
        <v>17500</v>
      </c>
      <c r="S2925">
        <v>22000</v>
      </c>
      <c r="T2925">
        <v>0.20449999999999999</v>
      </c>
      <c r="U2925" t="s">
        <v>5909</v>
      </c>
      <c r="V2925">
        <v>12</v>
      </c>
      <c r="W2925" s="1">
        <v>45337</v>
      </c>
      <c r="X2925" t="s">
        <v>5894</v>
      </c>
      <c r="Y2925">
        <v>373</v>
      </c>
      <c r="Z2925">
        <v>88</v>
      </c>
      <c r="AA2925">
        <v>389</v>
      </c>
      <c r="AB2925">
        <v>78</v>
      </c>
      <c r="AC2925">
        <v>10</v>
      </c>
      <c r="AD2925">
        <v>1365000</v>
      </c>
      <c r="AE2925" t="s">
        <v>6025</v>
      </c>
      <c r="AF2925" s="1">
        <v>46203</v>
      </c>
      <c r="AG2925" t="s">
        <v>6227</v>
      </c>
      <c r="AH2925" t="s">
        <v>6027</v>
      </c>
      <c r="AI2925" t="s">
        <v>6028</v>
      </c>
      <c r="AJ2925" t="s">
        <v>6924</v>
      </c>
      <c r="AK2925">
        <v>22000</v>
      </c>
      <c r="AL2925">
        <v>2670.8</v>
      </c>
      <c r="AM2925">
        <v>19329.2</v>
      </c>
      <c r="AN2925">
        <v>17500</v>
      </c>
      <c r="AO2925">
        <v>1829.2</v>
      </c>
      <c r="AP2925">
        <v>9.4600000000000004E-2</v>
      </c>
    </row>
    <row r="2926" spans="1:42" hidden="1" x14ac:dyDescent="0.35">
      <c r="A2926" t="s">
        <v>3874</v>
      </c>
      <c r="B2926" s="1">
        <v>45790</v>
      </c>
      <c r="C2926" t="s">
        <v>1730</v>
      </c>
      <c r="D2926" t="s">
        <v>173</v>
      </c>
      <c r="E2926">
        <v>1</v>
      </c>
      <c r="F2926" t="s">
        <v>30</v>
      </c>
      <c r="G2926" t="s">
        <v>31</v>
      </c>
      <c r="H2926" t="s">
        <v>32</v>
      </c>
      <c r="I2926" t="s">
        <v>43</v>
      </c>
      <c r="J2926" t="s">
        <v>75</v>
      </c>
      <c r="K2926">
        <v>2025</v>
      </c>
      <c r="L2926" t="s">
        <v>35</v>
      </c>
      <c r="M2926" t="s">
        <v>5904</v>
      </c>
      <c r="N2926" t="s">
        <v>5889</v>
      </c>
      <c r="O2926" t="s">
        <v>5898</v>
      </c>
      <c r="P2926" t="s">
        <v>5899</v>
      </c>
      <c r="Q2926" t="s">
        <v>5905</v>
      </c>
      <c r="R2926">
        <v>12500</v>
      </c>
      <c r="S2926">
        <v>15500</v>
      </c>
      <c r="T2926">
        <v>0.19350000000000001</v>
      </c>
      <c r="U2926" t="s">
        <v>5901</v>
      </c>
      <c r="V2926">
        <v>12</v>
      </c>
      <c r="W2926" s="1">
        <v>45140</v>
      </c>
      <c r="X2926" t="s">
        <v>5894</v>
      </c>
      <c r="Y2926">
        <v>313</v>
      </c>
      <c r="Z2926">
        <v>58</v>
      </c>
      <c r="AA2926">
        <v>294</v>
      </c>
      <c r="AB2926">
        <v>65</v>
      </c>
      <c r="AC2926">
        <v>10</v>
      </c>
      <c r="AD2926">
        <v>812500</v>
      </c>
      <c r="AE2926" t="s">
        <v>6025</v>
      </c>
      <c r="AF2926" s="1">
        <v>46203</v>
      </c>
      <c r="AG2926" t="s">
        <v>6635</v>
      </c>
      <c r="AH2926" t="s">
        <v>6035</v>
      </c>
      <c r="AI2926" t="s">
        <v>6028</v>
      </c>
      <c r="AJ2926" t="s">
        <v>6924</v>
      </c>
      <c r="AK2926">
        <v>15500</v>
      </c>
      <c r="AL2926">
        <v>2307.9499999999998</v>
      </c>
      <c r="AM2926">
        <v>13192.05</v>
      </c>
      <c r="AN2926">
        <v>12500</v>
      </c>
      <c r="AO2926">
        <v>692.05</v>
      </c>
      <c r="AP2926">
        <v>5.2499999999999998E-2</v>
      </c>
    </row>
    <row r="2927" spans="1:42" hidden="1" x14ac:dyDescent="0.35">
      <c r="A2927" t="s">
        <v>3875</v>
      </c>
      <c r="B2927" s="1">
        <v>45713</v>
      </c>
      <c r="C2927" t="s">
        <v>2075</v>
      </c>
      <c r="D2927" t="s">
        <v>47</v>
      </c>
      <c r="E2927">
        <v>1</v>
      </c>
      <c r="F2927" t="s">
        <v>24</v>
      </c>
      <c r="G2927" t="s">
        <v>31</v>
      </c>
      <c r="H2927" t="s">
        <v>32</v>
      </c>
      <c r="I2927" t="s">
        <v>18</v>
      </c>
      <c r="J2927" t="s">
        <v>19</v>
      </c>
      <c r="K2927">
        <v>2025</v>
      </c>
      <c r="L2927" t="s">
        <v>20</v>
      </c>
      <c r="M2927" t="s">
        <v>5995</v>
      </c>
      <c r="N2927" t="s">
        <v>5989</v>
      </c>
      <c r="O2927" t="s">
        <v>5996</v>
      </c>
      <c r="P2927" t="s">
        <v>5997</v>
      </c>
      <c r="Q2927" t="s">
        <v>5998</v>
      </c>
      <c r="R2927">
        <v>280</v>
      </c>
      <c r="S2927">
        <v>450</v>
      </c>
      <c r="T2927">
        <v>0.37780000000000002</v>
      </c>
      <c r="U2927" t="s">
        <v>5909</v>
      </c>
      <c r="V2927">
        <v>6</v>
      </c>
      <c r="W2927" s="1">
        <v>45144</v>
      </c>
      <c r="X2927" t="s">
        <v>5894</v>
      </c>
      <c r="Y2927">
        <v>217</v>
      </c>
      <c r="Z2927">
        <v>86</v>
      </c>
      <c r="AA2927">
        <v>212</v>
      </c>
      <c r="AB2927">
        <v>73</v>
      </c>
      <c r="AC2927">
        <v>10</v>
      </c>
      <c r="AD2927">
        <v>20440</v>
      </c>
      <c r="AE2927" t="s">
        <v>6025</v>
      </c>
      <c r="AF2927" s="1">
        <v>46203</v>
      </c>
      <c r="AG2927" t="s">
        <v>6723</v>
      </c>
      <c r="AH2927" t="s">
        <v>6035</v>
      </c>
      <c r="AI2927" t="s">
        <v>6028</v>
      </c>
      <c r="AJ2927" t="s">
        <v>6924</v>
      </c>
      <c r="AK2927">
        <v>450</v>
      </c>
      <c r="AL2927">
        <v>50.71</v>
      </c>
      <c r="AM2927">
        <v>399.29</v>
      </c>
      <c r="AN2927">
        <v>280</v>
      </c>
      <c r="AO2927">
        <v>119.29</v>
      </c>
      <c r="AP2927">
        <v>0.29880000000000001</v>
      </c>
    </row>
    <row r="2928" spans="1:42" hidden="1" x14ac:dyDescent="0.35">
      <c r="A2928" t="s">
        <v>3876</v>
      </c>
      <c r="B2928" s="1">
        <v>45814</v>
      </c>
      <c r="C2928" t="s">
        <v>2060</v>
      </c>
      <c r="D2928" t="s">
        <v>105</v>
      </c>
      <c r="E2928">
        <v>4</v>
      </c>
      <c r="F2928" t="s">
        <v>128</v>
      </c>
      <c r="G2928" t="s">
        <v>71</v>
      </c>
      <c r="H2928" t="s">
        <v>25</v>
      </c>
      <c r="I2928" t="s">
        <v>33</v>
      </c>
      <c r="J2928" t="s">
        <v>34</v>
      </c>
      <c r="K2928">
        <v>2025</v>
      </c>
      <c r="L2928" t="s">
        <v>35</v>
      </c>
      <c r="M2928" t="s">
        <v>5916</v>
      </c>
      <c r="N2928" t="s">
        <v>5913</v>
      </c>
      <c r="O2928" t="s">
        <v>5917</v>
      </c>
      <c r="P2928" t="s">
        <v>5918</v>
      </c>
      <c r="Q2928" t="s">
        <v>5919</v>
      </c>
      <c r="R2928">
        <v>63000</v>
      </c>
      <c r="S2928">
        <v>76000</v>
      </c>
      <c r="T2928">
        <v>0.1711</v>
      </c>
      <c r="U2928" t="s">
        <v>5920</v>
      </c>
      <c r="V2928">
        <v>12</v>
      </c>
      <c r="W2928" s="1">
        <v>44617</v>
      </c>
      <c r="X2928" t="s">
        <v>5894</v>
      </c>
      <c r="Y2928">
        <v>252</v>
      </c>
      <c r="Z2928">
        <v>75</v>
      </c>
      <c r="AA2928">
        <v>289</v>
      </c>
      <c r="AB2928">
        <v>48</v>
      </c>
      <c r="AC2928">
        <v>10</v>
      </c>
      <c r="AD2928">
        <v>3024000</v>
      </c>
      <c r="AE2928" t="s">
        <v>6025</v>
      </c>
      <c r="AF2928" s="1">
        <v>46203</v>
      </c>
      <c r="AG2928" t="s">
        <v>6713</v>
      </c>
      <c r="AH2928" t="s">
        <v>6035</v>
      </c>
      <c r="AI2928" t="s">
        <v>6028</v>
      </c>
      <c r="AJ2928" t="s">
        <v>6924</v>
      </c>
      <c r="AK2928">
        <v>304000</v>
      </c>
      <c r="AL2928">
        <v>1580.8</v>
      </c>
      <c r="AM2928">
        <v>302419.20000000001</v>
      </c>
      <c r="AN2928">
        <v>252000</v>
      </c>
      <c r="AO2928">
        <v>50419.199999999997</v>
      </c>
      <c r="AP2928">
        <v>0.16669999999999999</v>
      </c>
    </row>
    <row r="2929" spans="1:42" x14ac:dyDescent="0.35">
      <c r="A2929" t="s">
        <v>3877</v>
      </c>
      <c r="B2929" s="1">
        <v>45905</v>
      </c>
      <c r="C2929" t="s">
        <v>643</v>
      </c>
      <c r="D2929" t="s">
        <v>42</v>
      </c>
      <c r="E2929">
        <v>1</v>
      </c>
      <c r="F2929" t="s">
        <v>24</v>
      </c>
      <c r="G2929" t="s">
        <v>31</v>
      </c>
      <c r="H2929" t="s">
        <v>17</v>
      </c>
      <c r="I2929" t="s">
        <v>33</v>
      </c>
      <c r="J2929" t="s">
        <v>109</v>
      </c>
      <c r="K2929">
        <v>2025</v>
      </c>
      <c r="L2929" t="s">
        <v>60</v>
      </c>
      <c r="M2929" t="s">
        <v>5897</v>
      </c>
      <c r="N2929" t="s">
        <v>5889</v>
      </c>
      <c r="O2929" t="s">
        <v>5898</v>
      </c>
      <c r="P2929" t="s">
        <v>5899</v>
      </c>
      <c r="Q2929" t="s">
        <v>5900</v>
      </c>
      <c r="R2929">
        <v>31000</v>
      </c>
      <c r="S2929">
        <v>38000</v>
      </c>
      <c r="T2929">
        <v>0.1842</v>
      </c>
      <c r="U2929" t="s">
        <v>5901</v>
      </c>
      <c r="V2929">
        <v>12</v>
      </c>
      <c r="W2929" s="1">
        <v>45246</v>
      </c>
      <c r="X2929" t="s">
        <v>5894</v>
      </c>
      <c r="Y2929">
        <v>278</v>
      </c>
      <c r="Z2929">
        <v>80</v>
      </c>
      <c r="AA2929">
        <v>346</v>
      </c>
      <c r="AB2929">
        <v>0</v>
      </c>
      <c r="AC2929">
        <v>10</v>
      </c>
      <c r="AD2929">
        <v>0</v>
      </c>
      <c r="AE2929" t="s">
        <v>6029</v>
      </c>
      <c r="AF2929" s="1">
        <v>46203</v>
      </c>
      <c r="AG2929" t="s">
        <v>6381</v>
      </c>
      <c r="AH2929" t="s">
        <v>6035</v>
      </c>
      <c r="AI2929" t="s">
        <v>6028</v>
      </c>
      <c r="AJ2929" t="s">
        <v>6925</v>
      </c>
      <c r="AK2929">
        <v>38000</v>
      </c>
      <c r="AL2929">
        <v>1352.8</v>
      </c>
      <c r="AM2929">
        <v>36647.199999999997</v>
      </c>
      <c r="AN2929">
        <v>31000</v>
      </c>
      <c r="AO2929">
        <v>5647.2</v>
      </c>
      <c r="AP2929">
        <v>0.15409999999999999</v>
      </c>
    </row>
    <row r="2930" spans="1:42" hidden="1" x14ac:dyDescent="0.35">
      <c r="A2930" t="s">
        <v>3878</v>
      </c>
      <c r="B2930" s="1">
        <v>45769</v>
      </c>
      <c r="C2930" t="s">
        <v>1633</v>
      </c>
      <c r="D2930" t="s">
        <v>78</v>
      </c>
      <c r="E2930">
        <v>1</v>
      </c>
      <c r="F2930" t="s">
        <v>15</v>
      </c>
      <c r="G2930" t="s">
        <v>31</v>
      </c>
      <c r="H2930" t="s">
        <v>25</v>
      </c>
      <c r="I2930" t="s">
        <v>43</v>
      </c>
      <c r="J2930" t="s">
        <v>44</v>
      </c>
      <c r="K2930">
        <v>2025</v>
      </c>
      <c r="L2930" t="s">
        <v>35</v>
      </c>
      <c r="M2930" t="s">
        <v>5992</v>
      </c>
      <c r="N2930" t="s">
        <v>5989</v>
      </c>
      <c r="O2930" t="s">
        <v>5993</v>
      </c>
      <c r="P2930" t="s">
        <v>5899</v>
      </c>
      <c r="Q2930" t="s">
        <v>5994</v>
      </c>
      <c r="R2930">
        <v>850</v>
      </c>
      <c r="S2930">
        <v>1200</v>
      </c>
      <c r="T2930">
        <v>0.29170000000000001</v>
      </c>
      <c r="U2930" t="s">
        <v>5901</v>
      </c>
      <c r="V2930">
        <v>6</v>
      </c>
      <c r="W2930" s="1">
        <v>45066</v>
      </c>
      <c r="X2930" t="s">
        <v>5894</v>
      </c>
      <c r="Y2930">
        <v>275</v>
      </c>
      <c r="Z2930">
        <v>92</v>
      </c>
      <c r="AA2930">
        <v>285</v>
      </c>
      <c r="AB2930">
        <v>78</v>
      </c>
      <c r="AC2930">
        <v>10</v>
      </c>
      <c r="AD2930">
        <v>66300</v>
      </c>
      <c r="AE2930" t="s">
        <v>6025</v>
      </c>
      <c r="AF2930" s="1">
        <v>46203</v>
      </c>
      <c r="AG2930" t="s">
        <v>6606</v>
      </c>
      <c r="AH2930" t="s">
        <v>6035</v>
      </c>
      <c r="AI2930" t="s">
        <v>6028</v>
      </c>
      <c r="AJ2930" t="s">
        <v>6924</v>
      </c>
      <c r="AK2930">
        <v>1200</v>
      </c>
      <c r="AL2930">
        <v>45.36</v>
      </c>
      <c r="AM2930">
        <v>1154.6400000000001</v>
      </c>
      <c r="AN2930">
        <v>850</v>
      </c>
      <c r="AO2930">
        <v>304.64</v>
      </c>
      <c r="AP2930">
        <v>0.26379999999999998</v>
      </c>
    </row>
    <row r="2931" spans="1:42" hidden="1" x14ac:dyDescent="0.35">
      <c r="A2931" t="s">
        <v>3879</v>
      </c>
      <c r="B2931" s="1">
        <v>45677</v>
      </c>
      <c r="C2931" t="s">
        <v>1128</v>
      </c>
      <c r="D2931" t="s">
        <v>74</v>
      </c>
      <c r="E2931">
        <v>2</v>
      </c>
      <c r="F2931" t="s">
        <v>48</v>
      </c>
      <c r="G2931" t="s">
        <v>96</v>
      </c>
      <c r="H2931" t="s">
        <v>17</v>
      </c>
      <c r="I2931" t="s">
        <v>33</v>
      </c>
      <c r="J2931" t="s">
        <v>112</v>
      </c>
      <c r="K2931">
        <v>2025</v>
      </c>
      <c r="L2931" t="s">
        <v>20</v>
      </c>
      <c r="M2931" t="s">
        <v>5963</v>
      </c>
      <c r="N2931" t="s">
        <v>5949</v>
      </c>
      <c r="O2931" t="s">
        <v>5964</v>
      </c>
      <c r="P2931" t="s">
        <v>5951</v>
      </c>
      <c r="Q2931" t="s">
        <v>5965</v>
      </c>
      <c r="R2931">
        <v>5700</v>
      </c>
      <c r="S2931">
        <v>7500</v>
      </c>
      <c r="T2931">
        <v>0.24</v>
      </c>
      <c r="U2931" t="s">
        <v>5940</v>
      </c>
      <c r="V2931">
        <v>12</v>
      </c>
      <c r="W2931" s="1">
        <v>44865</v>
      </c>
      <c r="X2931" t="s">
        <v>5894</v>
      </c>
      <c r="Y2931">
        <v>145</v>
      </c>
      <c r="Z2931">
        <v>60</v>
      </c>
      <c r="AA2931">
        <v>189</v>
      </c>
      <c r="AB2931">
        <v>10</v>
      </c>
      <c r="AC2931">
        <v>10</v>
      </c>
      <c r="AD2931">
        <v>57000</v>
      </c>
      <c r="AE2931" t="s">
        <v>6025</v>
      </c>
      <c r="AF2931" s="1">
        <v>46203</v>
      </c>
      <c r="AG2931" t="s">
        <v>6525</v>
      </c>
      <c r="AH2931" t="s">
        <v>6027</v>
      </c>
      <c r="AI2931" t="s">
        <v>6028</v>
      </c>
      <c r="AJ2931" t="s">
        <v>6924</v>
      </c>
      <c r="AK2931">
        <v>15000</v>
      </c>
      <c r="AL2931">
        <v>810</v>
      </c>
      <c r="AM2931">
        <v>14190</v>
      </c>
      <c r="AN2931">
        <v>11400</v>
      </c>
      <c r="AO2931">
        <v>2790</v>
      </c>
      <c r="AP2931">
        <v>0.1966</v>
      </c>
    </row>
    <row r="2932" spans="1:42" hidden="1" x14ac:dyDescent="0.35">
      <c r="A2932" t="s">
        <v>3880</v>
      </c>
      <c r="B2932" s="1">
        <v>45937</v>
      </c>
      <c r="C2932" t="s">
        <v>303</v>
      </c>
      <c r="D2932" t="s">
        <v>65</v>
      </c>
      <c r="E2932">
        <v>1</v>
      </c>
      <c r="F2932" t="s">
        <v>24</v>
      </c>
      <c r="G2932" t="s">
        <v>31</v>
      </c>
      <c r="H2932" t="s">
        <v>17</v>
      </c>
      <c r="I2932" t="s">
        <v>18</v>
      </c>
      <c r="J2932" t="s">
        <v>55</v>
      </c>
      <c r="K2932">
        <v>2025</v>
      </c>
      <c r="L2932" t="s">
        <v>51</v>
      </c>
      <c r="M2932" t="s">
        <v>5906</v>
      </c>
      <c r="N2932" t="s">
        <v>5889</v>
      </c>
      <c r="O2932" t="s">
        <v>5898</v>
      </c>
      <c r="P2932" t="s">
        <v>5907</v>
      </c>
      <c r="Q2932" t="s">
        <v>5908</v>
      </c>
      <c r="R2932">
        <v>17500</v>
      </c>
      <c r="S2932">
        <v>22000</v>
      </c>
      <c r="T2932">
        <v>0.20449999999999999</v>
      </c>
      <c r="U2932" t="s">
        <v>5909</v>
      </c>
      <c r="V2932">
        <v>12</v>
      </c>
      <c r="W2932" s="1">
        <v>45337</v>
      </c>
      <c r="X2932" t="s">
        <v>5894</v>
      </c>
      <c r="Y2932">
        <v>373</v>
      </c>
      <c r="Z2932">
        <v>88</v>
      </c>
      <c r="AA2932">
        <v>389</v>
      </c>
      <c r="AB2932">
        <v>78</v>
      </c>
      <c r="AC2932">
        <v>10</v>
      </c>
      <c r="AD2932">
        <v>1365000</v>
      </c>
      <c r="AE2932" t="s">
        <v>6025</v>
      </c>
      <c r="AF2932" s="1">
        <v>46203</v>
      </c>
      <c r="AG2932" t="s">
        <v>6192</v>
      </c>
      <c r="AH2932" t="s">
        <v>6035</v>
      </c>
      <c r="AI2932" t="s">
        <v>6028</v>
      </c>
      <c r="AJ2932" t="s">
        <v>6925</v>
      </c>
      <c r="AK2932">
        <v>22000</v>
      </c>
      <c r="AL2932">
        <v>1287</v>
      </c>
      <c r="AM2932">
        <v>20713</v>
      </c>
      <c r="AN2932">
        <v>17500</v>
      </c>
      <c r="AO2932">
        <v>3213</v>
      </c>
      <c r="AP2932">
        <v>0.15509999999999999</v>
      </c>
    </row>
    <row r="2933" spans="1:42" x14ac:dyDescent="0.35">
      <c r="A2933" t="s">
        <v>3881</v>
      </c>
      <c r="B2933" s="1">
        <v>45706</v>
      </c>
      <c r="C2933" t="s">
        <v>139</v>
      </c>
      <c r="D2933" t="s">
        <v>195</v>
      </c>
      <c r="E2933">
        <v>4</v>
      </c>
      <c r="F2933" t="s">
        <v>24</v>
      </c>
      <c r="G2933" t="s">
        <v>31</v>
      </c>
      <c r="H2933" t="s">
        <v>49</v>
      </c>
      <c r="I2933" t="s">
        <v>18</v>
      </c>
      <c r="J2933" t="s">
        <v>19</v>
      </c>
      <c r="K2933">
        <v>2025</v>
      </c>
      <c r="L2933" t="s">
        <v>20</v>
      </c>
      <c r="M2933" t="s">
        <v>5912</v>
      </c>
      <c r="N2933" t="s">
        <v>5913</v>
      </c>
      <c r="O2933" t="s">
        <v>5914</v>
      </c>
      <c r="P2933" t="s">
        <v>5891</v>
      </c>
      <c r="Q2933" t="s">
        <v>5915</v>
      </c>
      <c r="R2933">
        <v>125000</v>
      </c>
      <c r="S2933">
        <v>148000</v>
      </c>
      <c r="T2933">
        <v>0.15540000000000001</v>
      </c>
      <c r="U2933" t="s">
        <v>5893</v>
      </c>
      <c r="V2933">
        <v>12</v>
      </c>
      <c r="W2933" s="1">
        <v>44787</v>
      </c>
      <c r="X2933" t="s">
        <v>5894</v>
      </c>
      <c r="Y2933">
        <v>168</v>
      </c>
      <c r="Z2933">
        <v>62</v>
      </c>
      <c r="AA2933">
        <v>271</v>
      </c>
      <c r="AB2933">
        <v>0</v>
      </c>
      <c r="AC2933">
        <v>10</v>
      </c>
      <c r="AD2933">
        <v>0</v>
      </c>
      <c r="AE2933" t="s">
        <v>6029</v>
      </c>
      <c r="AF2933" s="1">
        <v>46203</v>
      </c>
      <c r="AG2933" t="s">
        <v>6068</v>
      </c>
      <c r="AH2933" t="s">
        <v>6027</v>
      </c>
      <c r="AI2933" t="s">
        <v>6028</v>
      </c>
      <c r="AJ2933" t="s">
        <v>6924</v>
      </c>
      <c r="AK2933">
        <v>592000</v>
      </c>
      <c r="AL2933">
        <v>73052.800000000003</v>
      </c>
      <c r="AM2933">
        <v>518947.2</v>
      </c>
      <c r="AN2933">
        <v>500000</v>
      </c>
      <c r="AO2933">
        <v>18947.2</v>
      </c>
      <c r="AP2933">
        <v>3.6499999999999998E-2</v>
      </c>
    </row>
    <row r="2934" spans="1:42" hidden="1" x14ac:dyDescent="0.35">
      <c r="A2934" t="s">
        <v>3882</v>
      </c>
      <c r="B2934" s="1">
        <v>45675</v>
      </c>
      <c r="C2934" t="s">
        <v>1190</v>
      </c>
      <c r="D2934" t="s">
        <v>70</v>
      </c>
      <c r="E2934">
        <v>2</v>
      </c>
      <c r="F2934" t="s">
        <v>24</v>
      </c>
      <c r="G2934" t="s">
        <v>96</v>
      </c>
      <c r="H2934" t="s">
        <v>32</v>
      </c>
      <c r="I2934" t="s">
        <v>33</v>
      </c>
      <c r="J2934" t="s">
        <v>112</v>
      </c>
      <c r="K2934">
        <v>2025</v>
      </c>
      <c r="L2934" t="s">
        <v>20</v>
      </c>
      <c r="M2934" t="s">
        <v>5970</v>
      </c>
      <c r="N2934" t="s">
        <v>5949</v>
      </c>
      <c r="O2934" t="s">
        <v>5971</v>
      </c>
      <c r="P2934" t="s">
        <v>5922</v>
      </c>
      <c r="Q2934" t="s">
        <v>5972</v>
      </c>
      <c r="R2934">
        <v>9500</v>
      </c>
      <c r="S2934">
        <v>12000</v>
      </c>
      <c r="T2934">
        <v>0.20830000000000001</v>
      </c>
      <c r="U2934" t="s">
        <v>5920</v>
      </c>
      <c r="V2934">
        <v>12</v>
      </c>
      <c r="W2934" s="1">
        <v>44840</v>
      </c>
      <c r="X2934" t="s">
        <v>5894</v>
      </c>
      <c r="Y2934">
        <v>160</v>
      </c>
      <c r="Z2934">
        <v>82</v>
      </c>
      <c r="AA2934">
        <v>171</v>
      </c>
      <c r="AB2934">
        <v>27</v>
      </c>
      <c r="AC2934">
        <v>10</v>
      </c>
      <c r="AD2934">
        <v>256500</v>
      </c>
      <c r="AE2934" t="s">
        <v>6025</v>
      </c>
      <c r="AF2934" s="1">
        <v>46203</v>
      </c>
      <c r="AG2934" t="s">
        <v>6213</v>
      </c>
      <c r="AH2934" t="s">
        <v>6035</v>
      </c>
      <c r="AI2934" t="s">
        <v>6028</v>
      </c>
      <c r="AJ2934" t="s">
        <v>6924</v>
      </c>
      <c r="AK2934">
        <v>24000</v>
      </c>
      <c r="AL2934">
        <v>3124.8</v>
      </c>
      <c r="AM2934">
        <v>20875.2</v>
      </c>
      <c r="AN2934">
        <v>19000</v>
      </c>
      <c r="AO2934">
        <v>1875.2</v>
      </c>
      <c r="AP2934">
        <v>8.9800000000000005E-2</v>
      </c>
    </row>
    <row r="2935" spans="1:42" hidden="1" x14ac:dyDescent="0.35">
      <c r="A2935" t="s">
        <v>3883</v>
      </c>
      <c r="B2935" s="1">
        <v>45831</v>
      </c>
      <c r="C2935" t="s">
        <v>120</v>
      </c>
      <c r="D2935" t="s">
        <v>137</v>
      </c>
      <c r="E2935">
        <v>4</v>
      </c>
      <c r="F2935" t="s">
        <v>48</v>
      </c>
      <c r="G2935" t="s">
        <v>96</v>
      </c>
      <c r="H2935" t="s">
        <v>49</v>
      </c>
      <c r="I2935" t="s">
        <v>26</v>
      </c>
      <c r="J2935" t="s">
        <v>34</v>
      </c>
      <c r="K2935">
        <v>2025</v>
      </c>
      <c r="L2935" t="s">
        <v>35</v>
      </c>
      <c r="M2935" t="s">
        <v>5930</v>
      </c>
      <c r="N2935" t="s">
        <v>5931</v>
      </c>
      <c r="O2935" t="s">
        <v>5932</v>
      </c>
      <c r="P2935" t="s">
        <v>5891</v>
      </c>
      <c r="Q2935" t="s">
        <v>5933</v>
      </c>
      <c r="R2935">
        <v>14800</v>
      </c>
      <c r="S2935">
        <v>18500</v>
      </c>
      <c r="T2935">
        <v>0.2</v>
      </c>
      <c r="U2935" t="s">
        <v>5893</v>
      </c>
      <c r="V2935">
        <v>12</v>
      </c>
      <c r="W2935" s="1">
        <v>45474</v>
      </c>
      <c r="X2935" t="s">
        <v>5894</v>
      </c>
      <c r="Y2935">
        <v>213</v>
      </c>
      <c r="Z2935">
        <v>93</v>
      </c>
      <c r="AA2935">
        <v>278</v>
      </c>
      <c r="AB2935">
        <v>42</v>
      </c>
      <c r="AC2935">
        <v>10</v>
      </c>
      <c r="AD2935">
        <v>621600</v>
      </c>
      <c r="AE2935" t="s">
        <v>6025</v>
      </c>
      <c r="AF2935" s="1">
        <v>46203</v>
      </c>
      <c r="AG2935" t="s">
        <v>6043</v>
      </c>
      <c r="AH2935" t="s">
        <v>6027</v>
      </c>
      <c r="AI2935" t="s">
        <v>6028</v>
      </c>
      <c r="AJ2935" t="s">
        <v>6924</v>
      </c>
      <c r="AK2935">
        <v>74000</v>
      </c>
      <c r="AL2935">
        <v>5239.2</v>
      </c>
      <c r="AM2935">
        <v>68760.800000000003</v>
      </c>
      <c r="AN2935">
        <v>59200</v>
      </c>
      <c r="AO2935">
        <v>9560.7999999999993</v>
      </c>
      <c r="AP2935">
        <v>0.13900000000000001</v>
      </c>
    </row>
    <row r="2936" spans="1:42" hidden="1" x14ac:dyDescent="0.35">
      <c r="A2936" t="s">
        <v>3884</v>
      </c>
      <c r="B2936" s="1">
        <v>45955</v>
      </c>
      <c r="C2936" t="s">
        <v>391</v>
      </c>
      <c r="D2936" t="s">
        <v>29</v>
      </c>
      <c r="E2936">
        <v>2</v>
      </c>
      <c r="F2936" t="s">
        <v>58</v>
      </c>
      <c r="G2936" t="s">
        <v>16</v>
      </c>
      <c r="H2936" t="s">
        <v>25</v>
      </c>
      <c r="I2936" t="s">
        <v>26</v>
      </c>
      <c r="J2936" t="s">
        <v>55</v>
      </c>
      <c r="K2936">
        <v>2025</v>
      </c>
      <c r="L2936" t="s">
        <v>51</v>
      </c>
      <c r="M2936" t="s">
        <v>5985</v>
      </c>
      <c r="N2936" t="s">
        <v>5974</v>
      </c>
      <c r="O2936" t="s">
        <v>5986</v>
      </c>
      <c r="P2936" t="s">
        <v>5979</v>
      </c>
      <c r="Q2936" t="s">
        <v>5987</v>
      </c>
      <c r="R2936">
        <v>500</v>
      </c>
      <c r="S2936">
        <v>750</v>
      </c>
      <c r="T2936">
        <v>0.33329999999999999</v>
      </c>
      <c r="U2936" t="s">
        <v>5920</v>
      </c>
      <c r="V2936">
        <v>24</v>
      </c>
      <c r="W2936" s="1">
        <v>45007</v>
      </c>
      <c r="X2936" t="s">
        <v>5894</v>
      </c>
      <c r="Y2936">
        <v>294</v>
      </c>
      <c r="Z2936">
        <v>81</v>
      </c>
      <c r="AA2936">
        <v>264</v>
      </c>
      <c r="AB2936">
        <v>82</v>
      </c>
      <c r="AC2936">
        <v>10</v>
      </c>
      <c r="AD2936">
        <v>41000</v>
      </c>
      <c r="AE2936" t="s">
        <v>6025</v>
      </c>
      <c r="AF2936" s="1">
        <v>46203</v>
      </c>
      <c r="AG2936" t="s">
        <v>6249</v>
      </c>
      <c r="AH2936" t="s">
        <v>6035</v>
      </c>
      <c r="AI2936" t="s">
        <v>6028</v>
      </c>
      <c r="AJ2936" t="s">
        <v>6925</v>
      </c>
      <c r="AK2936">
        <v>1500</v>
      </c>
      <c r="AL2936">
        <v>66.599999999999994</v>
      </c>
      <c r="AM2936">
        <v>1433.4</v>
      </c>
      <c r="AN2936">
        <v>1000</v>
      </c>
      <c r="AO2936">
        <v>433.4</v>
      </c>
      <c r="AP2936">
        <v>0.3024</v>
      </c>
    </row>
    <row r="2937" spans="1:42" hidden="1" x14ac:dyDescent="0.35">
      <c r="A2937" t="s">
        <v>3885</v>
      </c>
      <c r="B2937" s="1">
        <v>45724</v>
      </c>
      <c r="C2937" t="s">
        <v>401</v>
      </c>
      <c r="D2937" t="s">
        <v>105</v>
      </c>
      <c r="E2937">
        <v>1</v>
      </c>
      <c r="F2937" t="s">
        <v>30</v>
      </c>
      <c r="G2937" t="s">
        <v>16</v>
      </c>
      <c r="H2937" t="s">
        <v>25</v>
      </c>
      <c r="I2937" t="s">
        <v>43</v>
      </c>
      <c r="J2937" t="s">
        <v>39</v>
      </c>
      <c r="K2937">
        <v>2025</v>
      </c>
      <c r="L2937" t="s">
        <v>20</v>
      </c>
      <c r="M2937" t="s">
        <v>5916</v>
      </c>
      <c r="N2937" t="s">
        <v>5913</v>
      </c>
      <c r="O2937" t="s">
        <v>5917</v>
      </c>
      <c r="P2937" t="s">
        <v>5918</v>
      </c>
      <c r="Q2937" t="s">
        <v>5919</v>
      </c>
      <c r="R2937">
        <v>63000</v>
      </c>
      <c r="S2937">
        <v>76000</v>
      </c>
      <c r="T2937">
        <v>0.1711</v>
      </c>
      <c r="U2937" t="s">
        <v>5920</v>
      </c>
      <c r="V2937">
        <v>12</v>
      </c>
      <c r="W2937" s="1">
        <v>44617</v>
      </c>
      <c r="X2937" t="s">
        <v>5894</v>
      </c>
      <c r="Y2937">
        <v>252</v>
      </c>
      <c r="Z2937">
        <v>75</v>
      </c>
      <c r="AA2937">
        <v>289</v>
      </c>
      <c r="AB2937">
        <v>48</v>
      </c>
      <c r="AC2937">
        <v>10</v>
      </c>
      <c r="AD2937">
        <v>3024000</v>
      </c>
      <c r="AE2937" t="s">
        <v>6025</v>
      </c>
      <c r="AF2937" s="1">
        <v>46203</v>
      </c>
      <c r="AG2937" t="s">
        <v>6254</v>
      </c>
      <c r="AH2937" t="s">
        <v>6035</v>
      </c>
      <c r="AI2937" t="s">
        <v>6028</v>
      </c>
      <c r="AJ2937" t="s">
        <v>6924</v>
      </c>
      <c r="AK2937">
        <v>76000</v>
      </c>
      <c r="AL2937">
        <v>7850.8</v>
      </c>
      <c r="AM2937">
        <v>68149.2</v>
      </c>
      <c r="AN2937">
        <v>63000</v>
      </c>
      <c r="AO2937">
        <v>5149.2</v>
      </c>
      <c r="AP2937">
        <v>7.5600000000000001E-2</v>
      </c>
    </row>
    <row r="2938" spans="1:42" hidden="1" x14ac:dyDescent="0.35">
      <c r="A2938" t="s">
        <v>3886</v>
      </c>
      <c r="B2938" s="1">
        <v>45758</v>
      </c>
      <c r="C2938" t="s">
        <v>2153</v>
      </c>
      <c r="D2938" t="s">
        <v>100</v>
      </c>
      <c r="E2938">
        <v>1</v>
      </c>
      <c r="F2938" t="s">
        <v>58</v>
      </c>
      <c r="G2938" t="s">
        <v>31</v>
      </c>
      <c r="H2938" t="s">
        <v>17</v>
      </c>
      <c r="I2938" t="s">
        <v>43</v>
      </c>
      <c r="J2938" t="s">
        <v>44</v>
      </c>
      <c r="K2938">
        <v>2025</v>
      </c>
      <c r="L2938" t="s">
        <v>35</v>
      </c>
      <c r="M2938" t="s">
        <v>5941</v>
      </c>
      <c r="N2938" t="s">
        <v>5931</v>
      </c>
      <c r="O2938" t="s">
        <v>5942</v>
      </c>
      <c r="P2938" t="s">
        <v>5938</v>
      </c>
      <c r="Q2938" t="s">
        <v>5943</v>
      </c>
      <c r="R2938">
        <v>9800</v>
      </c>
      <c r="S2938">
        <v>12500</v>
      </c>
      <c r="T2938">
        <v>0.216</v>
      </c>
      <c r="U2938" t="s">
        <v>5940</v>
      </c>
      <c r="V2938">
        <v>6</v>
      </c>
      <c r="W2938" s="1">
        <v>45383</v>
      </c>
      <c r="X2938" t="s">
        <v>5894</v>
      </c>
      <c r="Y2938">
        <v>102</v>
      </c>
      <c r="Z2938">
        <v>94</v>
      </c>
      <c r="AA2938">
        <v>142</v>
      </c>
      <c r="AB2938">
        <v>76</v>
      </c>
      <c r="AC2938">
        <v>10</v>
      </c>
      <c r="AD2938">
        <v>744800</v>
      </c>
      <c r="AE2938" t="s">
        <v>6025</v>
      </c>
      <c r="AF2938" s="1">
        <v>46203</v>
      </c>
      <c r="AG2938" t="s">
        <v>6741</v>
      </c>
      <c r="AH2938" t="s">
        <v>6035</v>
      </c>
      <c r="AI2938" t="s">
        <v>6028</v>
      </c>
      <c r="AJ2938" t="s">
        <v>6924</v>
      </c>
      <c r="AK2938">
        <v>12500</v>
      </c>
      <c r="AL2938">
        <v>1198.75</v>
      </c>
      <c r="AM2938">
        <v>11301.25</v>
      </c>
      <c r="AN2938">
        <v>9800</v>
      </c>
      <c r="AO2938">
        <v>1501.25</v>
      </c>
      <c r="AP2938">
        <v>0.1328</v>
      </c>
    </row>
    <row r="2939" spans="1:42" hidden="1" x14ac:dyDescent="0.35">
      <c r="A2939" t="s">
        <v>3887</v>
      </c>
      <c r="B2939" s="1">
        <v>45890</v>
      </c>
      <c r="C2939" t="s">
        <v>1164</v>
      </c>
      <c r="D2939" t="s">
        <v>47</v>
      </c>
      <c r="E2939">
        <v>3</v>
      </c>
      <c r="F2939" t="s">
        <v>48</v>
      </c>
      <c r="G2939" t="s">
        <v>31</v>
      </c>
      <c r="H2939" t="s">
        <v>32</v>
      </c>
      <c r="I2939" t="s">
        <v>26</v>
      </c>
      <c r="J2939" t="s">
        <v>59</v>
      </c>
      <c r="K2939">
        <v>2025</v>
      </c>
      <c r="L2939" t="s">
        <v>60</v>
      </c>
      <c r="M2939" t="s">
        <v>5995</v>
      </c>
      <c r="N2939" t="s">
        <v>5989</v>
      </c>
      <c r="O2939" t="s">
        <v>5996</v>
      </c>
      <c r="P2939" t="s">
        <v>5997</v>
      </c>
      <c r="Q2939" t="s">
        <v>5998</v>
      </c>
      <c r="R2939">
        <v>280</v>
      </c>
      <c r="S2939">
        <v>450</v>
      </c>
      <c r="T2939">
        <v>0.37780000000000002</v>
      </c>
      <c r="U2939" t="s">
        <v>5909</v>
      </c>
      <c r="V2939">
        <v>6</v>
      </c>
      <c r="W2939" s="1">
        <v>45144</v>
      </c>
      <c r="X2939" t="s">
        <v>5894</v>
      </c>
      <c r="Y2939">
        <v>217</v>
      </c>
      <c r="Z2939">
        <v>86</v>
      </c>
      <c r="AA2939">
        <v>212</v>
      </c>
      <c r="AB2939">
        <v>73</v>
      </c>
      <c r="AC2939">
        <v>10</v>
      </c>
      <c r="AD2939">
        <v>20440</v>
      </c>
      <c r="AE2939" t="s">
        <v>6025</v>
      </c>
      <c r="AF2939" s="1">
        <v>46203</v>
      </c>
      <c r="AG2939" t="s">
        <v>6183</v>
      </c>
      <c r="AH2939" t="s">
        <v>6035</v>
      </c>
      <c r="AI2939" t="s">
        <v>6028</v>
      </c>
      <c r="AJ2939" t="s">
        <v>6925</v>
      </c>
      <c r="AK2939">
        <v>1350</v>
      </c>
      <c r="AL2939">
        <v>23.89</v>
      </c>
      <c r="AM2939">
        <v>1326.11</v>
      </c>
      <c r="AN2939">
        <v>840</v>
      </c>
      <c r="AO2939">
        <v>486.11</v>
      </c>
      <c r="AP2939">
        <v>0.36659999999999998</v>
      </c>
    </row>
    <row r="2940" spans="1:42" hidden="1" x14ac:dyDescent="0.35">
      <c r="A2940" t="s">
        <v>3888</v>
      </c>
      <c r="B2940" s="1">
        <v>45764</v>
      </c>
      <c r="C2940" t="s">
        <v>1211</v>
      </c>
      <c r="D2940" t="s">
        <v>115</v>
      </c>
      <c r="E2940">
        <v>1</v>
      </c>
      <c r="F2940" t="s">
        <v>58</v>
      </c>
      <c r="G2940" t="s">
        <v>16</v>
      </c>
      <c r="H2940" t="s">
        <v>17</v>
      </c>
      <c r="I2940" t="s">
        <v>43</v>
      </c>
      <c r="J2940" t="s">
        <v>44</v>
      </c>
      <c r="K2940">
        <v>2025</v>
      </c>
      <c r="L2940" t="s">
        <v>35</v>
      </c>
      <c r="M2940" t="s">
        <v>5988</v>
      </c>
      <c r="N2940" t="s">
        <v>5989</v>
      </c>
      <c r="O2940" t="s">
        <v>5990</v>
      </c>
      <c r="P2940" t="s">
        <v>5907</v>
      </c>
      <c r="Q2940" t="s">
        <v>5991</v>
      </c>
      <c r="R2940">
        <v>1600</v>
      </c>
      <c r="S2940">
        <v>2200</v>
      </c>
      <c r="T2940">
        <v>0.2727</v>
      </c>
      <c r="U2940" t="s">
        <v>5909</v>
      </c>
      <c r="V2940">
        <v>6</v>
      </c>
      <c r="W2940" s="1">
        <v>45040</v>
      </c>
      <c r="X2940" t="s">
        <v>5894</v>
      </c>
      <c r="Y2940">
        <v>84</v>
      </c>
      <c r="Z2940">
        <v>117</v>
      </c>
      <c r="AA2940">
        <v>174</v>
      </c>
      <c r="AB2940">
        <v>47</v>
      </c>
      <c r="AC2940">
        <v>10</v>
      </c>
      <c r="AD2940">
        <v>75200</v>
      </c>
      <c r="AE2940" t="s">
        <v>6025</v>
      </c>
      <c r="AF2940" s="1">
        <v>46203</v>
      </c>
      <c r="AG2940" t="s">
        <v>6560</v>
      </c>
      <c r="AH2940" t="s">
        <v>6035</v>
      </c>
      <c r="AI2940" t="s">
        <v>6028</v>
      </c>
      <c r="AJ2940" t="s">
        <v>6924</v>
      </c>
      <c r="AK2940">
        <v>2200</v>
      </c>
      <c r="AL2940">
        <v>11.66</v>
      </c>
      <c r="AM2940">
        <v>2188.34</v>
      </c>
      <c r="AN2940">
        <v>1600</v>
      </c>
      <c r="AO2940">
        <v>588.34</v>
      </c>
      <c r="AP2940">
        <v>0.26889999999999997</v>
      </c>
    </row>
    <row r="2941" spans="1:42" hidden="1" x14ac:dyDescent="0.35">
      <c r="A2941" t="s">
        <v>3889</v>
      </c>
      <c r="B2941" s="1">
        <v>45691</v>
      </c>
      <c r="C2941" t="s">
        <v>903</v>
      </c>
      <c r="D2941" t="s">
        <v>439</v>
      </c>
      <c r="E2941">
        <v>2</v>
      </c>
      <c r="F2941" t="s">
        <v>24</v>
      </c>
      <c r="G2941" t="s">
        <v>31</v>
      </c>
      <c r="H2941" t="s">
        <v>25</v>
      </c>
      <c r="I2941" t="s">
        <v>33</v>
      </c>
      <c r="J2941" t="s">
        <v>19</v>
      </c>
      <c r="K2941">
        <v>2025</v>
      </c>
      <c r="L2941" t="s">
        <v>20</v>
      </c>
      <c r="M2941" t="s">
        <v>5953</v>
      </c>
      <c r="N2941" t="s">
        <v>5949</v>
      </c>
      <c r="O2941" t="s">
        <v>5954</v>
      </c>
      <c r="P2941" t="s">
        <v>5951</v>
      </c>
      <c r="Q2941" t="s">
        <v>5955</v>
      </c>
      <c r="R2941">
        <v>1400</v>
      </c>
      <c r="S2941">
        <v>1900</v>
      </c>
      <c r="T2941">
        <v>0.26319999999999999</v>
      </c>
      <c r="U2941" t="s">
        <v>5940</v>
      </c>
      <c r="V2941">
        <v>12</v>
      </c>
      <c r="W2941" s="1">
        <v>44681</v>
      </c>
      <c r="X2941" t="s">
        <v>5894</v>
      </c>
      <c r="Y2941">
        <v>129</v>
      </c>
      <c r="Z2941">
        <v>73</v>
      </c>
      <c r="AA2941">
        <v>194</v>
      </c>
      <c r="AB2941">
        <v>7</v>
      </c>
      <c r="AC2941">
        <v>10</v>
      </c>
      <c r="AD2941">
        <v>9800</v>
      </c>
      <c r="AE2941" t="s">
        <v>6025</v>
      </c>
      <c r="AF2941" s="1">
        <v>46203</v>
      </c>
      <c r="AG2941" t="s">
        <v>6383</v>
      </c>
      <c r="AH2941" t="s">
        <v>6027</v>
      </c>
      <c r="AI2941" t="s">
        <v>6028</v>
      </c>
      <c r="AJ2941" t="s">
        <v>6924</v>
      </c>
      <c r="AK2941">
        <v>3800</v>
      </c>
      <c r="AL2941">
        <v>401.28</v>
      </c>
      <c r="AM2941">
        <v>3398.72</v>
      </c>
      <c r="AN2941">
        <v>2800</v>
      </c>
      <c r="AO2941">
        <v>598.72</v>
      </c>
      <c r="AP2941">
        <v>0.1762</v>
      </c>
    </row>
    <row r="2942" spans="1:42" hidden="1" x14ac:dyDescent="0.35">
      <c r="A2942" t="s">
        <v>3890</v>
      </c>
      <c r="B2942" s="1">
        <v>45959</v>
      </c>
      <c r="C2942" t="s">
        <v>2739</v>
      </c>
      <c r="D2942" t="s">
        <v>95</v>
      </c>
      <c r="E2942">
        <v>2</v>
      </c>
      <c r="F2942" t="s">
        <v>58</v>
      </c>
      <c r="G2942" t="s">
        <v>71</v>
      </c>
      <c r="H2942" t="s">
        <v>32</v>
      </c>
      <c r="I2942" t="s">
        <v>26</v>
      </c>
      <c r="J2942" t="s">
        <v>55</v>
      </c>
      <c r="K2942">
        <v>2025</v>
      </c>
      <c r="L2942" t="s">
        <v>51</v>
      </c>
      <c r="M2942" t="s">
        <v>5948</v>
      </c>
      <c r="N2942" t="s">
        <v>5949</v>
      </c>
      <c r="O2942" t="s">
        <v>5950</v>
      </c>
      <c r="P2942" t="s">
        <v>5951</v>
      </c>
      <c r="Q2942" t="s">
        <v>5952</v>
      </c>
      <c r="R2942">
        <v>2900</v>
      </c>
      <c r="S2942">
        <v>3800</v>
      </c>
      <c r="T2942">
        <v>0.23680000000000001</v>
      </c>
      <c r="U2942" t="s">
        <v>5940</v>
      </c>
      <c r="V2942">
        <v>12</v>
      </c>
      <c r="W2942" s="1">
        <v>45359</v>
      </c>
      <c r="X2942" t="s">
        <v>5894</v>
      </c>
      <c r="Y2942">
        <v>220</v>
      </c>
      <c r="Z2942">
        <v>49</v>
      </c>
      <c r="AA2942">
        <v>227</v>
      </c>
      <c r="AB2942">
        <v>23</v>
      </c>
      <c r="AC2942">
        <v>10</v>
      </c>
      <c r="AD2942">
        <v>66700</v>
      </c>
      <c r="AE2942" t="s">
        <v>6025</v>
      </c>
      <c r="AF2942" s="1">
        <v>46203</v>
      </c>
      <c r="AG2942" t="s">
        <v>6841</v>
      </c>
      <c r="AH2942" t="s">
        <v>6035</v>
      </c>
      <c r="AI2942" t="s">
        <v>6028</v>
      </c>
      <c r="AJ2942" t="s">
        <v>6925</v>
      </c>
      <c r="AK2942">
        <v>7600</v>
      </c>
      <c r="AL2942">
        <v>869.44</v>
      </c>
      <c r="AM2942">
        <v>6730.56</v>
      </c>
      <c r="AN2942">
        <v>5800</v>
      </c>
      <c r="AO2942">
        <v>930.56</v>
      </c>
      <c r="AP2942">
        <v>0.13830000000000001</v>
      </c>
    </row>
    <row r="2943" spans="1:42" hidden="1" x14ac:dyDescent="0.35">
      <c r="A2943" t="s">
        <v>3891</v>
      </c>
      <c r="B2943" s="1">
        <v>45877</v>
      </c>
      <c r="C2943" t="s">
        <v>3684</v>
      </c>
      <c r="D2943" t="s">
        <v>377</v>
      </c>
      <c r="E2943">
        <v>3</v>
      </c>
      <c r="F2943" t="s">
        <v>30</v>
      </c>
      <c r="G2943" t="s">
        <v>71</v>
      </c>
      <c r="H2943" t="s">
        <v>32</v>
      </c>
      <c r="I2943" t="s">
        <v>33</v>
      </c>
      <c r="J2943" t="s">
        <v>59</v>
      </c>
      <c r="K2943">
        <v>2025</v>
      </c>
      <c r="L2943" t="s">
        <v>60</v>
      </c>
      <c r="M2943" t="s">
        <v>6007</v>
      </c>
      <c r="N2943" t="s">
        <v>5889</v>
      </c>
      <c r="O2943" t="s">
        <v>6008</v>
      </c>
      <c r="P2943" t="s">
        <v>5899</v>
      </c>
      <c r="Q2943" t="s">
        <v>6009</v>
      </c>
      <c r="R2943">
        <v>12000</v>
      </c>
      <c r="S2943">
        <v>15000</v>
      </c>
      <c r="T2943">
        <v>0.2</v>
      </c>
      <c r="U2943" t="s">
        <v>5901</v>
      </c>
      <c r="V2943">
        <v>12</v>
      </c>
      <c r="W2943" s="1">
        <v>45557</v>
      </c>
      <c r="X2943" t="s">
        <v>5894</v>
      </c>
      <c r="Y2943">
        <v>118</v>
      </c>
      <c r="Z2943">
        <v>87</v>
      </c>
      <c r="AA2943">
        <v>209</v>
      </c>
      <c r="AB2943">
        <v>10</v>
      </c>
      <c r="AC2943">
        <v>10</v>
      </c>
      <c r="AD2943">
        <v>120000</v>
      </c>
      <c r="AE2943" t="s">
        <v>6025</v>
      </c>
      <c r="AF2943" s="1">
        <v>46203</v>
      </c>
      <c r="AG2943" t="s">
        <v>6891</v>
      </c>
      <c r="AH2943" t="s">
        <v>6027</v>
      </c>
      <c r="AI2943" t="s">
        <v>6028</v>
      </c>
      <c r="AJ2943" t="s">
        <v>6925</v>
      </c>
      <c r="AK2943">
        <v>45000</v>
      </c>
      <c r="AL2943">
        <v>1363.5</v>
      </c>
      <c r="AM2943">
        <v>43636.5</v>
      </c>
      <c r="AN2943">
        <v>36000</v>
      </c>
      <c r="AO2943">
        <v>7636.5</v>
      </c>
      <c r="AP2943">
        <v>0.17499999999999999</v>
      </c>
    </row>
    <row r="2944" spans="1:42" hidden="1" x14ac:dyDescent="0.35">
      <c r="A2944" t="s">
        <v>3892</v>
      </c>
      <c r="B2944" s="1">
        <v>45951</v>
      </c>
      <c r="C2944" t="s">
        <v>520</v>
      </c>
      <c r="D2944" t="s">
        <v>137</v>
      </c>
      <c r="E2944">
        <v>4</v>
      </c>
      <c r="F2944" t="s">
        <v>24</v>
      </c>
      <c r="G2944" t="s">
        <v>71</v>
      </c>
      <c r="H2944" t="s">
        <v>32</v>
      </c>
      <c r="I2944" t="s">
        <v>33</v>
      </c>
      <c r="J2944" t="s">
        <v>55</v>
      </c>
      <c r="K2944">
        <v>2025</v>
      </c>
      <c r="L2944" t="s">
        <v>51</v>
      </c>
      <c r="M2944" t="s">
        <v>5930</v>
      </c>
      <c r="N2944" t="s">
        <v>5931</v>
      </c>
      <c r="O2944" t="s">
        <v>5932</v>
      </c>
      <c r="P2944" t="s">
        <v>5891</v>
      </c>
      <c r="Q2944" t="s">
        <v>5933</v>
      </c>
      <c r="R2944">
        <v>14800</v>
      </c>
      <c r="S2944">
        <v>18500</v>
      </c>
      <c r="T2944">
        <v>0.2</v>
      </c>
      <c r="U2944" t="s">
        <v>5893</v>
      </c>
      <c r="V2944">
        <v>12</v>
      </c>
      <c r="W2944" s="1">
        <v>45474</v>
      </c>
      <c r="X2944" t="s">
        <v>5894</v>
      </c>
      <c r="Y2944">
        <v>213</v>
      </c>
      <c r="Z2944">
        <v>93</v>
      </c>
      <c r="AA2944">
        <v>278</v>
      </c>
      <c r="AB2944">
        <v>42</v>
      </c>
      <c r="AC2944">
        <v>10</v>
      </c>
      <c r="AD2944">
        <v>621600</v>
      </c>
      <c r="AE2944" t="s">
        <v>6025</v>
      </c>
      <c r="AF2944" s="1">
        <v>46203</v>
      </c>
      <c r="AG2944" t="s">
        <v>6317</v>
      </c>
      <c r="AH2944" t="s">
        <v>6027</v>
      </c>
      <c r="AI2944" t="s">
        <v>6028</v>
      </c>
      <c r="AJ2944" t="s">
        <v>6925</v>
      </c>
      <c r="AK2944">
        <v>74000</v>
      </c>
      <c r="AL2944">
        <v>9768</v>
      </c>
      <c r="AM2944">
        <v>64232</v>
      </c>
      <c r="AN2944">
        <v>59200</v>
      </c>
      <c r="AO2944">
        <v>5032</v>
      </c>
      <c r="AP2944">
        <v>7.8299999999999995E-2</v>
      </c>
    </row>
    <row r="2945" spans="1:42" hidden="1" x14ac:dyDescent="0.35">
      <c r="A2945" t="s">
        <v>3893</v>
      </c>
      <c r="B2945" s="1">
        <v>45695</v>
      </c>
      <c r="C2945" t="s">
        <v>3894</v>
      </c>
      <c r="D2945" t="s">
        <v>123</v>
      </c>
      <c r="E2945">
        <v>1</v>
      </c>
      <c r="F2945" t="s">
        <v>30</v>
      </c>
      <c r="G2945" t="s">
        <v>31</v>
      </c>
      <c r="H2945" t="s">
        <v>17</v>
      </c>
      <c r="I2945" t="s">
        <v>43</v>
      </c>
      <c r="J2945" t="s">
        <v>19</v>
      </c>
      <c r="K2945">
        <v>2025</v>
      </c>
      <c r="L2945" t="s">
        <v>20</v>
      </c>
      <c r="M2945" t="s">
        <v>5927</v>
      </c>
      <c r="N2945" t="s">
        <v>5913</v>
      </c>
      <c r="O2945" t="s">
        <v>5917</v>
      </c>
      <c r="P2945" t="s">
        <v>5928</v>
      </c>
      <c r="Q2945" t="s">
        <v>5929</v>
      </c>
      <c r="R2945">
        <v>44000</v>
      </c>
      <c r="S2945">
        <v>53000</v>
      </c>
      <c r="T2945">
        <v>0.16980000000000001</v>
      </c>
      <c r="U2945" t="s">
        <v>5920</v>
      </c>
      <c r="V2945">
        <v>12</v>
      </c>
      <c r="W2945" s="1">
        <v>45435</v>
      </c>
      <c r="X2945" t="s">
        <v>5894</v>
      </c>
      <c r="Y2945">
        <v>246</v>
      </c>
      <c r="Z2945">
        <v>92</v>
      </c>
      <c r="AA2945">
        <v>223</v>
      </c>
      <c r="AB2945">
        <v>48</v>
      </c>
      <c r="AC2945">
        <v>10</v>
      </c>
      <c r="AD2945">
        <v>2112000</v>
      </c>
      <c r="AE2945" t="s">
        <v>6025</v>
      </c>
      <c r="AF2945" s="1">
        <v>46203</v>
      </c>
      <c r="AG2945" t="s">
        <v>6901</v>
      </c>
      <c r="AH2945" t="s">
        <v>6027</v>
      </c>
      <c r="AI2945" t="s">
        <v>6028</v>
      </c>
      <c r="AJ2945" t="s">
        <v>6924</v>
      </c>
      <c r="AK2945">
        <v>53000</v>
      </c>
      <c r="AL2945">
        <v>4399</v>
      </c>
      <c r="AM2945">
        <v>48601</v>
      </c>
      <c r="AN2945">
        <v>44000</v>
      </c>
      <c r="AO2945">
        <v>4601</v>
      </c>
      <c r="AP2945">
        <v>9.4700000000000006E-2</v>
      </c>
    </row>
    <row r="2946" spans="1:42" hidden="1" x14ac:dyDescent="0.35">
      <c r="A2946" t="s">
        <v>3895</v>
      </c>
      <c r="B2946" s="1">
        <v>45704</v>
      </c>
      <c r="C2946" t="s">
        <v>154</v>
      </c>
      <c r="D2946" t="s">
        <v>180</v>
      </c>
      <c r="E2946">
        <v>2</v>
      </c>
      <c r="F2946" t="s">
        <v>30</v>
      </c>
      <c r="G2946" t="s">
        <v>96</v>
      </c>
      <c r="H2946" t="s">
        <v>17</v>
      </c>
      <c r="I2946" t="s">
        <v>18</v>
      </c>
      <c r="J2946" t="s">
        <v>19</v>
      </c>
      <c r="K2946">
        <v>2025</v>
      </c>
      <c r="L2946" t="s">
        <v>20</v>
      </c>
      <c r="M2946" t="s">
        <v>5956</v>
      </c>
      <c r="N2946" t="s">
        <v>5949</v>
      </c>
      <c r="O2946" t="s">
        <v>5957</v>
      </c>
      <c r="P2946" t="s">
        <v>5958</v>
      </c>
      <c r="Q2946" t="s">
        <v>5959</v>
      </c>
      <c r="R2946">
        <v>3100</v>
      </c>
      <c r="S2946">
        <v>4200</v>
      </c>
      <c r="T2946">
        <v>0.26190000000000002</v>
      </c>
      <c r="U2946" t="s">
        <v>5909</v>
      </c>
      <c r="V2946">
        <v>12</v>
      </c>
      <c r="W2946" s="1">
        <v>45029</v>
      </c>
      <c r="X2946" t="s">
        <v>5894</v>
      </c>
      <c r="Y2946">
        <v>165</v>
      </c>
      <c r="Z2946">
        <v>119</v>
      </c>
      <c r="AA2946">
        <v>218</v>
      </c>
      <c r="AB2946">
        <v>22</v>
      </c>
      <c r="AC2946">
        <v>10</v>
      </c>
      <c r="AD2946">
        <v>68200</v>
      </c>
      <c r="AE2946" t="s">
        <v>6025</v>
      </c>
      <c r="AF2946" s="1">
        <v>46203</v>
      </c>
      <c r="AG2946" t="s">
        <v>6092</v>
      </c>
      <c r="AH2946" t="s">
        <v>6035</v>
      </c>
      <c r="AI2946" t="s">
        <v>6028</v>
      </c>
      <c r="AJ2946" t="s">
        <v>6924</v>
      </c>
      <c r="AK2946">
        <v>8400</v>
      </c>
      <c r="AL2946">
        <v>612.36</v>
      </c>
      <c r="AM2946">
        <v>7787.64</v>
      </c>
      <c r="AN2946">
        <v>6200</v>
      </c>
      <c r="AO2946">
        <v>1587.64</v>
      </c>
      <c r="AP2946">
        <v>0.2039</v>
      </c>
    </row>
    <row r="2947" spans="1:42" hidden="1" x14ac:dyDescent="0.35">
      <c r="A2947" t="s">
        <v>3896</v>
      </c>
      <c r="B2947" s="1">
        <v>45856</v>
      </c>
      <c r="C2947" t="s">
        <v>393</v>
      </c>
      <c r="D2947" t="s">
        <v>78</v>
      </c>
      <c r="E2947">
        <v>2</v>
      </c>
      <c r="F2947" t="s">
        <v>48</v>
      </c>
      <c r="G2947" t="s">
        <v>16</v>
      </c>
      <c r="H2947" t="s">
        <v>25</v>
      </c>
      <c r="I2947" t="s">
        <v>26</v>
      </c>
      <c r="J2947" t="s">
        <v>97</v>
      </c>
      <c r="K2947">
        <v>2025</v>
      </c>
      <c r="L2947" t="s">
        <v>60</v>
      </c>
      <c r="M2947" t="s">
        <v>5992</v>
      </c>
      <c r="N2947" t="s">
        <v>5989</v>
      </c>
      <c r="O2947" t="s">
        <v>5993</v>
      </c>
      <c r="P2947" t="s">
        <v>5899</v>
      </c>
      <c r="Q2947" t="s">
        <v>5994</v>
      </c>
      <c r="R2947">
        <v>850</v>
      </c>
      <c r="S2947">
        <v>1200</v>
      </c>
      <c r="T2947">
        <v>0.29170000000000001</v>
      </c>
      <c r="U2947" t="s">
        <v>5901</v>
      </c>
      <c r="V2947">
        <v>6</v>
      </c>
      <c r="W2947" s="1">
        <v>45066</v>
      </c>
      <c r="X2947" t="s">
        <v>5894</v>
      </c>
      <c r="Y2947">
        <v>275</v>
      </c>
      <c r="Z2947">
        <v>92</v>
      </c>
      <c r="AA2947">
        <v>285</v>
      </c>
      <c r="AB2947">
        <v>78</v>
      </c>
      <c r="AC2947">
        <v>10</v>
      </c>
      <c r="AD2947">
        <v>66300</v>
      </c>
      <c r="AE2947" t="s">
        <v>6025</v>
      </c>
      <c r="AF2947" s="1">
        <v>46203</v>
      </c>
      <c r="AG2947" t="s">
        <v>6250</v>
      </c>
      <c r="AH2947" t="s">
        <v>6035</v>
      </c>
      <c r="AI2947" t="s">
        <v>6028</v>
      </c>
      <c r="AJ2947" t="s">
        <v>6925</v>
      </c>
      <c r="AK2947">
        <v>2400</v>
      </c>
      <c r="AL2947">
        <v>352.8</v>
      </c>
      <c r="AM2947">
        <v>2047.2</v>
      </c>
      <c r="AN2947">
        <v>1700</v>
      </c>
      <c r="AO2947">
        <v>347.2</v>
      </c>
      <c r="AP2947">
        <v>0.1696</v>
      </c>
    </row>
    <row r="2948" spans="1:42" hidden="1" x14ac:dyDescent="0.35">
      <c r="A2948" t="s">
        <v>3897</v>
      </c>
      <c r="B2948" s="1">
        <v>45732</v>
      </c>
      <c r="C2948" t="s">
        <v>530</v>
      </c>
      <c r="D2948" t="s">
        <v>123</v>
      </c>
      <c r="E2948">
        <v>1</v>
      </c>
      <c r="F2948" t="s">
        <v>48</v>
      </c>
      <c r="G2948" t="s">
        <v>16</v>
      </c>
      <c r="H2948" t="s">
        <v>32</v>
      </c>
      <c r="I2948" t="s">
        <v>18</v>
      </c>
      <c r="J2948" t="s">
        <v>39</v>
      </c>
      <c r="K2948">
        <v>2025</v>
      </c>
      <c r="L2948" t="s">
        <v>20</v>
      </c>
      <c r="M2948" t="s">
        <v>5927</v>
      </c>
      <c r="N2948" t="s">
        <v>5913</v>
      </c>
      <c r="O2948" t="s">
        <v>5917</v>
      </c>
      <c r="P2948" t="s">
        <v>5928</v>
      </c>
      <c r="Q2948" t="s">
        <v>5929</v>
      </c>
      <c r="R2948">
        <v>44000</v>
      </c>
      <c r="S2948">
        <v>53000</v>
      </c>
      <c r="T2948">
        <v>0.16980000000000001</v>
      </c>
      <c r="U2948" t="s">
        <v>5920</v>
      </c>
      <c r="V2948">
        <v>12</v>
      </c>
      <c r="W2948" s="1">
        <v>45435</v>
      </c>
      <c r="X2948" t="s">
        <v>5894</v>
      </c>
      <c r="Y2948">
        <v>246</v>
      </c>
      <c r="Z2948">
        <v>92</v>
      </c>
      <c r="AA2948">
        <v>223</v>
      </c>
      <c r="AB2948">
        <v>48</v>
      </c>
      <c r="AC2948">
        <v>10</v>
      </c>
      <c r="AD2948">
        <v>2112000</v>
      </c>
      <c r="AE2948" t="s">
        <v>6025</v>
      </c>
      <c r="AF2948" s="1">
        <v>46203</v>
      </c>
      <c r="AG2948" t="s">
        <v>6149</v>
      </c>
      <c r="AH2948" t="s">
        <v>6035</v>
      </c>
      <c r="AI2948" t="s">
        <v>6028</v>
      </c>
      <c r="AJ2948" t="s">
        <v>6924</v>
      </c>
      <c r="AK2948">
        <v>53000</v>
      </c>
      <c r="AL2948">
        <v>7897</v>
      </c>
      <c r="AM2948">
        <v>45103</v>
      </c>
      <c r="AN2948">
        <v>44000</v>
      </c>
      <c r="AO2948">
        <v>1103</v>
      </c>
      <c r="AP2948">
        <v>2.4500000000000001E-2</v>
      </c>
    </row>
    <row r="2949" spans="1:42" hidden="1" x14ac:dyDescent="0.35">
      <c r="A2949" t="s">
        <v>3898</v>
      </c>
      <c r="B2949" s="1">
        <v>45901</v>
      </c>
      <c r="C2949" t="s">
        <v>246</v>
      </c>
      <c r="D2949" t="s">
        <v>118</v>
      </c>
      <c r="E2949">
        <v>4</v>
      </c>
      <c r="F2949" t="s">
        <v>15</v>
      </c>
      <c r="G2949" t="s">
        <v>71</v>
      </c>
      <c r="H2949" t="s">
        <v>32</v>
      </c>
      <c r="I2949" t="s">
        <v>18</v>
      </c>
      <c r="J2949" t="s">
        <v>109</v>
      </c>
      <c r="K2949">
        <v>2025</v>
      </c>
      <c r="L2949" t="s">
        <v>60</v>
      </c>
      <c r="M2949" t="s">
        <v>5902</v>
      </c>
      <c r="N2949" t="s">
        <v>5889</v>
      </c>
      <c r="O2949" t="s">
        <v>5898</v>
      </c>
      <c r="P2949" t="s">
        <v>5899</v>
      </c>
      <c r="Q2949" t="s">
        <v>5903</v>
      </c>
      <c r="R2949">
        <v>74000</v>
      </c>
      <c r="S2949">
        <v>88000</v>
      </c>
      <c r="T2949">
        <v>0.15909999999999999</v>
      </c>
      <c r="U2949" t="s">
        <v>5901</v>
      </c>
      <c r="V2949">
        <v>12</v>
      </c>
      <c r="W2949" s="1">
        <v>45459</v>
      </c>
      <c r="X2949" t="s">
        <v>5894</v>
      </c>
      <c r="Y2949">
        <v>214</v>
      </c>
      <c r="Z2949">
        <v>97</v>
      </c>
      <c r="AA2949">
        <v>218</v>
      </c>
      <c r="AB2949">
        <v>43</v>
      </c>
      <c r="AC2949">
        <v>10</v>
      </c>
      <c r="AD2949">
        <v>3182000</v>
      </c>
      <c r="AE2949" t="s">
        <v>6025</v>
      </c>
      <c r="AF2949" s="1">
        <v>46203</v>
      </c>
      <c r="AG2949" t="s">
        <v>6148</v>
      </c>
      <c r="AH2949" t="s">
        <v>6035</v>
      </c>
      <c r="AI2949" t="s">
        <v>6028</v>
      </c>
      <c r="AJ2949" t="s">
        <v>6925</v>
      </c>
      <c r="AK2949">
        <v>352000</v>
      </c>
      <c r="AL2949">
        <v>8342.4</v>
      </c>
      <c r="AM2949">
        <v>343657.6</v>
      </c>
      <c r="AN2949">
        <v>296000</v>
      </c>
      <c r="AO2949">
        <v>47657.599999999999</v>
      </c>
      <c r="AP2949">
        <v>0.13869999999999999</v>
      </c>
    </row>
    <row r="2950" spans="1:42" hidden="1" x14ac:dyDescent="0.35">
      <c r="A2950" t="s">
        <v>3899</v>
      </c>
      <c r="B2950" s="1">
        <v>45725</v>
      </c>
      <c r="C2950" t="s">
        <v>1211</v>
      </c>
      <c r="D2950" t="s">
        <v>82</v>
      </c>
      <c r="E2950">
        <v>3</v>
      </c>
      <c r="F2950" t="s">
        <v>30</v>
      </c>
      <c r="G2950" t="s">
        <v>31</v>
      </c>
      <c r="H2950" t="s">
        <v>25</v>
      </c>
      <c r="I2950" t="s">
        <v>26</v>
      </c>
      <c r="J2950" t="s">
        <v>39</v>
      </c>
      <c r="K2950">
        <v>2025</v>
      </c>
      <c r="L2950" t="s">
        <v>20</v>
      </c>
      <c r="M2950" t="s">
        <v>5895</v>
      </c>
      <c r="N2950" t="s">
        <v>5889</v>
      </c>
      <c r="O2950" t="s">
        <v>5890</v>
      </c>
      <c r="P2950" t="s">
        <v>5891</v>
      </c>
      <c r="Q2950" t="s">
        <v>5896</v>
      </c>
      <c r="R2950">
        <v>78000</v>
      </c>
      <c r="S2950">
        <v>95000</v>
      </c>
      <c r="T2950">
        <v>0.1789</v>
      </c>
      <c r="U2950" t="s">
        <v>5893</v>
      </c>
      <c r="V2950">
        <v>12</v>
      </c>
      <c r="W2950" s="1">
        <v>45187</v>
      </c>
      <c r="X2950" t="s">
        <v>5894</v>
      </c>
      <c r="Y2950">
        <v>351</v>
      </c>
      <c r="Z2950">
        <v>112</v>
      </c>
      <c r="AA2950">
        <v>335</v>
      </c>
      <c r="AB2950">
        <v>32</v>
      </c>
      <c r="AC2950">
        <v>10</v>
      </c>
      <c r="AD2950">
        <v>2496000</v>
      </c>
      <c r="AE2950" t="s">
        <v>6025</v>
      </c>
      <c r="AF2950" s="1">
        <v>46203</v>
      </c>
      <c r="AG2950" t="s">
        <v>6560</v>
      </c>
      <c r="AH2950" t="s">
        <v>6035</v>
      </c>
      <c r="AI2950" t="s">
        <v>6028</v>
      </c>
      <c r="AJ2950" t="s">
        <v>6924</v>
      </c>
      <c r="AK2950">
        <v>285000</v>
      </c>
      <c r="AL2950">
        <v>2223</v>
      </c>
      <c r="AM2950">
        <v>282777</v>
      </c>
      <c r="AN2950">
        <v>234000</v>
      </c>
      <c r="AO2950">
        <v>48777</v>
      </c>
      <c r="AP2950">
        <v>0.17249999999999999</v>
      </c>
    </row>
    <row r="2951" spans="1:42" hidden="1" x14ac:dyDescent="0.35">
      <c r="A2951" t="s">
        <v>3900</v>
      </c>
      <c r="B2951" s="1">
        <v>45758</v>
      </c>
      <c r="C2951" t="s">
        <v>2649</v>
      </c>
      <c r="D2951" t="s">
        <v>205</v>
      </c>
      <c r="E2951">
        <v>2</v>
      </c>
      <c r="F2951" t="s">
        <v>48</v>
      </c>
      <c r="G2951" t="s">
        <v>16</v>
      </c>
      <c r="H2951" t="s">
        <v>25</v>
      </c>
      <c r="I2951" t="s">
        <v>18</v>
      </c>
      <c r="J2951" t="s">
        <v>44</v>
      </c>
      <c r="K2951">
        <v>2025</v>
      </c>
      <c r="L2951" t="s">
        <v>35</v>
      </c>
      <c r="M2951" t="s">
        <v>6003</v>
      </c>
      <c r="N2951" t="s">
        <v>5989</v>
      </c>
      <c r="O2951" t="s">
        <v>6004</v>
      </c>
      <c r="P2951" t="s">
        <v>6005</v>
      </c>
      <c r="Q2951" t="s">
        <v>6006</v>
      </c>
      <c r="R2951">
        <v>420</v>
      </c>
      <c r="S2951">
        <v>650</v>
      </c>
      <c r="T2951">
        <v>0.3538</v>
      </c>
      <c r="U2951" t="s">
        <v>5909</v>
      </c>
      <c r="V2951">
        <v>6</v>
      </c>
      <c r="W2951" s="1">
        <v>45071</v>
      </c>
      <c r="X2951" t="s">
        <v>5894</v>
      </c>
      <c r="Y2951">
        <v>160</v>
      </c>
      <c r="Z2951">
        <v>85</v>
      </c>
      <c r="AA2951">
        <v>167</v>
      </c>
      <c r="AB2951">
        <v>56</v>
      </c>
      <c r="AC2951">
        <v>10</v>
      </c>
      <c r="AD2951">
        <v>23520</v>
      </c>
      <c r="AE2951" t="s">
        <v>6025</v>
      </c>
      <c r="AF2951" s="1">
        <v>46203</v>
      </c>
      <c r="AG2951" t="s">
        <v>6824</v>
      </c>
      <c r="AH2951" t="s">
        <v>6027</v>
      </c>
      <c r="AI2951" t="s">
        <v>6028</v>
      </c>
      <c r="AJ2951" t="s">
        <v>6924</v>
      </c>
      <c r="AK2951">
        <v>1300</v>
      </c>
      <c r="AL2951">
        <v>171.34</v>
      </c>
      <c r="AM2951">
        <v>1128.6600000000001</v>
      </c>
      <c r="AN2951">
        <v>840</v>
      </c>
      <c r="AO2951">
        <v>288.66000000000003</v>
      </c>
      <c r="AP2951">
        <v>0.25580000000000003</v>
      </c>
    </row>
    <row r="2952" spans="1:42" x14ac:dyDescent="0.35">
      <c r="A2952" t="s">
        <v>3901</v>
      </c>
      <c r="B2952" s="1">
        <v>45925</v>
      </c>
      <c r="C2952" t="s">
        <v>240</v>
      </c>
      <c r="D2952" t="s">
        <v>54</v>
      </c>
      <c r="E2952">
        <v>1</v>
      </c>
      <c r="F2952" t="s">
        <v>30</v>
      </c>
      <c r="G2952" t="s">
        <v>16</v>
      </c>
      <c r="H2952" t="s">
        <v>17</v>
      </c>
      <c r="I2952" t="s">
        <v>43</v>
      </c>
      <c r="J2952" t="s">
        <v>109</v>
      </c>
      <c r="K2952">
        <v>2025</v>
      </c>
      <c r="L2952" t="s">
        <v>60</v>
      </c>
      <c r="M2952" t="s">
        <v>5888</v>
      </c>
      <c r="N2952" t="s">
        <v>5889</v>
      </c>
      <c r="O2952" t="s">
        <v>5890</v>
      </c>
      <c r="P2952" t="s">
        <v>5891</v>
      </c>
      <c r="Q2952" t="s">
        <v>5892</v>
      </c>
      <c r="R2952">
        <v>52000</v>
      </c>
      <c r="S2952">
        <v>65000</v>
      </c>
      <c r="T2952">
        <v>0.2</v>
      </c>
      <c r="U2952" t="s">
        <v>5893</v>
      </c>
      <c r="V2952">
        <v>12</v>
      </c>
      <c r="W2952" s="1">
        <v>45506</v>
      </c>
      <c r="X2952" t="s">
        <v>5894</v>
      </c>
      <c r="Y2952">
        <v>302</v>
      </c>
      <c r="Z2952">
        <v>109</v>
      </c>
      <c r="AA2952">
        <v>415</v>
      </c>
      <c r="AB2952">
        <v>0</v>
      </c>
      <c r="AC2952">
        <v>10</v>
      </c>
      <c r="AD2952">
        <v>0</v>
      </c>
      <c r="AE2952" t="s">
        <v>6029</v>
      </c>
      <c r="AF2952" s="1">
        <v>46203</v>
      </c>
      <c r="AG2952" t="s">
        <v>6143</v>
      </c>
      <c r="AH2952" t="s">
        <v>6035</v>
      </c>
      <c r="AI2952" t="s">
        <v>6028</v>
      </c>
      <c r="AJ2952" t="s">
        <v>6925</v>
      </c>
      <c r="AK2952">
        <v>65000</v>
      </c>
      <c r="AL2952">
        <v>8073</v>
      </c>
      <c r="AM2952">
        <v>56927</v>
      </c>
      <c r="AN2952">
        <v>52000</v>
      </c>
      <c r="AO2952">
        <v>4927</v>
      </c>
      <c r="AP2952">
        <v>8.6499999999999994E-2</v>
      </c>
    </row>
    <row r="2953" spans="1:42" hidden="1" x14ac:dyDescent="0.35">
      <c r="A2953" t="s">
        <v>3902</v>
      </c>
      <c r="B2953" s="1">
        <v>45939</v>
      </c>
      <c r="C2953" t="s">
        <v>1304</v>
      </c>
      <c r="D2953" t="s">
        <v>38</v>
      </c>
      <c r="E2953">
        <v>1</v>
      </c>
      <c r="F2953" t="s">
        <v>48</v>
      </c>
      <c r="G2953" t="s">
        <v>71</v>
      </c>
      <c r="H2953" t="s">
        <v>17</v>
      </c>
      <c r="I2953" t="s">
        <v>26</v>
      </c>
      <c r="J2953" t="s">
        <v>55</v>
      </c>
      <c r="K2953">
        <v>2025</v>
      </c>
      <c r="L2953" t="s">
        <v>51</v>
      </c>
      <c r="M2953" t="s">
        <v>5981</v>
      </c>
      <c r="N2953" t="s">
        <v>5974</v>
      </c>
      <c r="O2953" t="s">
        <v>5982</v>
      </c>
      <c r="P2953" t="s">
        <v>5983</v>
      </c>
      <c r="Q2953" t="s">
        <v>5984</v>
      </c>
      <c r="R2953">
        <v>3700</v>
      </c>
      <c r="S2953">
        <v>4800</v>
      </c>
      <c r="T2953">
        <v>0.22919999999999999</v>
      </c>
      <c r="U2953" t="s">
        <v>5920</v>
      </c>
      <c r="V2953">
        <v>24</v>
      </c>
      <c r="W2953" s="1">
        <v>45552</v>
      </c>
      <c r="X2953" t="s">
        <v>5894</v>
      </c>
      <c r="Y2953">
        <v>158</v>
      </c>
      <c r="Z2953">
        <v>108</v>
      </c>
      <c r="AA2953">
        <v>132</v>
      </c>
      <c r="AB2953">
        <v>61</v>
      </c>
      <c r="AC2953">
        <v>10</v>
      </c>
      <c r="AD2953">
        <v>225700</v>
      </c>
      <c r="AE2953" t="s">
        <v>6025</v>
      </c>
      <c r="AF2953" s="1">
        <v>46203</v>
      </c>
      <c r="AG2953" t="s">
        <v>6310</v>
      </c>
      <c r="AH2953" t="s">
        <v>6027</v>
      </c>
      <c r="AI2953" t="s">
        <v>6028</v>
      </c>
      <c r="AJ2953" t="s">
        <v>6925</v>
      </c>
      <c r="AK2953">
        <v>4800</v>
      </c>
      <c r="AL2953">
        <v>674.4</v>
      </c>
      <c r="AM2953">
        <v>4125.6000000000004</v>
      </c>
      <c r="AN2953">
        <v>3700</v>
      </c>
      <c r="AO2953">
        <v>425.6</v>
      </c>
      <c r="AP2953">
        <v>0.1032</v>
      </c>
    </row>
    <row r="2954" spans="1:42" hidden="1" x14ac:dyDescent="0.35">
      <c r="A2954" t="s">
        <v>3903</v>
      </c>
      <c r="B2954" s="1">
        <v>45890</v>
      </c>
      <c r="C2954" t="s">
        <v>2127</v>
      </c>
      <c r="D2954" t="s">
        <v>180</v>
      </c>
      <c r="E2954">
        <v>4</v>
      </c>
      <c r="F2954" t="s">
        <v>24</v>
      </c>
      <c r="G2954" t="s">
        <v>71</v>
      </c>
      <c r="H2954" t="s">
        <v>32</v>
      </c>
      <c r="I2954" t="s">
        <v>43</v>
      </c>
      <c r="J2954" t="s">
        <v>59</v>
      </c>
      <c r="K2954">
        <v>2025</v>
      </c>
      <c r="L2954" t="s">
        <v>60</v>
      </c>
      <c r="M2954" t="s">
        <v>5956</v>
      </c>
      <c r="N2954" t="s">
        <v>5949</v>
      </c>
      <c r="O2954" t="s">
        <v>5957</v>
      </c>
      <c r="P2954" t="s">
        <v>5958</v>
      </c>
      <c r="Q2954" t="s">
        <v>5959</v>
      </c>
      <c r="R2954">
        <v>3100</v>
      </c>
      <c r="S2954">
        <v>4200</v>
      </c>
      <c r="T2954">
        <v>0.26190000000000002</v>
      </c>
      <c r="U2954" t="s">
        <v>5909</v>
      </c>
      <c r="V2954">
        <v>12</v>
      </c>
      <c r="W2954" s="1">
        <v>45029</v>
      </c>
      <c r="X2954" t="s">
        <v>5894</v>
      </c>
      <c r="Y2954">
        <v>165</v>
      </c>
      <c r="Z2954">
        <v>119</v>
      </c>
      <c r="AA2954">
        <v>218</v>
      </c>
      <c r="AB2954">
        <v>22</v>
      </c>
      <c r="AC2954">
        <v>10</v>
      </c>
      <c r="AD2954">
        <v>68200</v>
      </c>
      <c r="AE2954" t="s">
        <v>6025</v>
      </c>
      <c r="AF2954" s="1">
        <v>46203</v>
      </c>
      <c r="AG2954" t="s">
        <v>6733</v>
      </c>
      <c r="AH2954" t="s">
        <v>6027</v>
      </c>
      <c r="AI2954" t="s">
        <v>6028</v>
      </c>
      <c r="AJ2954" t="s">
        <v>6925</v>
      </c>
      <c r="AK2954">
        <v>16800</v>
      </c>
      <c r="AL2954">
        <v>959.28</v>
      </c>
      <c r="AM2954">
        <v>15840.72</v>
      </c>
      <c r="AN2954">
        <v>12400</v>
      </c>
      <c r="AO2954">
        <v>3440.72</v>
      </c>
      <c r="AP2954">
        <v>0.2172</v>
      </c>
    </row>
    <row r="2955" spans="1:42" hidden="1" x14ac:dyDescent="0.35">
      <c r="A2955" t="s">
        <v>3904</v>
      </c>
      <c r="B2955" s="1">
        <v>45837</v>
      </c>
      <c r="C2955" t="s">
        <v>469</v>
      </c>
      <c r="D2955" t="s">
        <v>221</v>
      </c>
      <c r="E2955">
        <v>1</v>
      </c>
      <c r="F2955" t="s">
        <v>24</v>
      </c>
      <c r="G2955" t="s">
        <v>31</v>
      </c>
      <c r="H2955" t="s">
        <v>25</v>
      </c>
      <c r="I2955" t="s">
        <v>26</v>
      </c>
      <c r="J2955" t="s">
        <v>34</v>
      </c>
      <c r="K2955">
        <v>2025</v>
      </c>
      <c r="L2955" t="s">
        <v>35</v>
      </c>
      <c r="M2955" t="s">
        <v>5966</v>
      </c>
      <c r="N2955" t="s">
        <v>5967</v>
      </c>
      <c r="O2955" t="s">
        <v>5968</v>
      </c>
      <c r="P2955" t="s">
        <v>5899</v>
      </c>
      <c r="Q2955" t="s">
        <v>5969</v>
      </c>
      <c r="R2955">
        <v>11500</v>
      </c>
      <c r="S2955">
        <v>14500</v>
      </c>
      <c r="T2955">
        <v>0.2069</v>
      </c>
      <c r="U2955" t="s">
        <v>5901</v>
      </c>
      <c r="V2955">
        <v>12</v>
      </c>
      <c r="W2955" s="1">
        <v>44903</v>
      </c>
      <c r="X2955" t="s">
        <v>5894</v>
      </c>
      <c r="Y2955">
        <v>217</v>
      </c>
      <c r="Z2955">
        <v>53</v>
      </c>
      <c r="AA2955">
        <v>253</v>
      </c>
      <c r="AB2955">
        <v>61</v>
      </c>
      <c r="AC2955">
        <v>10</v>
      </c>
      <c r="AD2955">
        <v>701500</v>
      </c>
      <c r="AE2955" t="s">
        <v>6025</v>
      </c>
      <c r="AF2955" s="1">
        <v>46203</v>
      </c>
      <c r="AG2955" t="s">
        <v>6256</v>
      </c>
      <c r="AH2955" t="s">
        <v>6035</v>
      </c>
      <c r="AI2955" t="s">
        <v>6028</v>
      </c>
      <c r="AJ2955" t="s">
        <v>6924</v>
      </c>
      <c r="AK2955">
        <v>14500</v>
      </c>
      <c r="AL2955">
        <v>1742.9</v>
      </c>
      <c r="AM2955">
        <v>12757.1</v>
      </c>
      <c r="AN2955">
        <v>11500</v>
      </c>
      <c r="AO2955">
        <v>1257.0999999999999</v>
      </c>
      <c r="AP2955">
        <v>9.8500000000000004E-2</v>
      </c>
    </row>
    <row r="2956" spans="1:42" hidden="1" x14ac:dyDescent="0.35">
      <c r="A2956" t="s">
        <v>3905</v>
      </c>
      <c r="B2956" s="1">
        <v>45825</v>
      </c>
      <c r="C2956" t="s">
        <v>1832</v>
      </c>
      <c r="D2956" t="s">
        <v>105</v>
      </c>
      <c r="E2956">
        <v>1</v>
      </c>
      <c r="F2956" t="s">
        <v>24</v>
      </c>
      <c r="G2956" t="s">
        <v>16</v>
      </c>
      <c r="H2956" t="s">
        <v>32</v>
      </c>
      <c r="I2956" t="s">
        <v>26</v>
      </c>
      <c r="J2956" t="s">
        <v>34</v>
      </c>
      <c r="K2956">
        <v>2025</v>
      </c>
      <c r="L2956" t="s">
        <v>35</v>
      </c>
      <c r="M2956" t="s">
        <v>5916</v>
      </c>
      <c r="N2956" t="s">
        <v>5913</v>
      </c>
      <c r="O2956" t="s">
        <v>5917</v>
      </c>
      <c r="P2956" t="s">
        <v>5918</v>
      </c>
      <c r="Q2956" t="s">
        <v>5919</v>
      </c>
      <c r="R2956">
        <v>63000</v>
      </c>
      <c r="S2956">
        <v>76000</v>
      </c>
      <c r="T2956">
        <v>0.1711</v>
      </c>
      <c r="U2956" t="s">
        <v>5920</v>
      </c>
      <c r="V2956">
        <v>12</v>
      </c>
      <c r="W2956" s="1">
        <v>44617</v>
      </c>
      <c r="X2956" t="s">
        <v>5894</v>
      </c>
      <c r="Y2956">
        <v>252</v>
      </c>
      <c r="Z2956">
        <v>75</v>
      </c>
      <c r="AA2956">
        <v>289</v>
      </c>
      <c r="AB2956">
        <v>48</v>
      </c>
      <c r="AC2956">
        <v>10</v>
      </c>
      <c r="AD2956">
        <v>3024000</v>
      </c>
      <c r="AE2956" t="s">
        <v>6025</v>
      </c>
      <c r="AF2956" s="1">
        <v>46203</v>
      </c>
      <c r="AG2956" t="s">
        <v>6664</v>
      </c>
      <c r="AH2956" t="s">
        <v>6027</v>
      </c>
      <c r="AI2956" t="s">
        <v>6028</v>
      </c>
      <c r="AJ2956" t="s">
        <v>6924</v>
      </c>
      <c r="AK2956">
        <v>76000</v>
      </c>
      <c r="AL2956">
        <v>10617.2</v>
      </c>
      <c r="AM2956">
        <v>65382.8</v>
      </c>
      <c r="AN2956">
        <v>63000</v>
      </c>
      <c r="AO2956">
        <v>2382.8000000000002</v>
      </c>
      <c r="AP2956">
        <v>3.6400000000000002E-2</v>
      </c>
    </row>
    <row r="2957" spans="1:42" hidden="1" x14ac:dyDescent="0.35">
      <c r="A2957" t="s">
        <v>3906</v>
      </c>
      <c r="B2957" s="1">
        <v>45759</v>
      </c>
      <c r="C2957" t="s">
        <v>355</v>
      </c>
      <c r="D2957" t="s">
        <v>216</v>
      </c>
      <c r="E2957">
        <v>2</v>
      </c>
      <c r="F2957" t="s">
        <v>30</v>
      </c>
      <c r="G2957" t="s">
        <v>16</v>
      </c>
      <c r="H2957" t="s">
        <v>17</v>
      </c>
      <c r="I2957" t="s">
        <v>43</v>
      </c>
      <c r="J2957" t="s">
        <v>44</v>
      </c>
      <c r="K2957">
        <v>2025</v>
      </c>
      <c r="L2957" t="s">
        <v>35</v>
      </c>
      <c r="M2957" t="s">
        <v>5999</v>
      </c>
      <c r="N2957" t="s">
        <v>5989</v>
      </c>
      <c r="O2957" t="s">
        <v>6000</v>
      </c>
      <c r="P2957" t="s">
        <v>6001</v>
      </c>
      <c r="Q2957" t="s">
        <v>6002</v>
      </c>
      <c r="R2957">
        <v>300</v>
      </c>
      <c r="S2957">
        <v>500</v>
      </c>
      <c r="T2957">
        <v>0.4</v>
      </c>
      <c r="U2957" t="s">
        <v>5940</v>
      </c>
      <c r="V2957">
        <v>3</v>
      </c>
      <c r="W2957" s="1">
        <v>45115</v>
      </c>
      <c r="X2957" t="s">
        <v>5894</v>
      </c>
      <c r="Y2957">
        <v>197</v>
      </c>
      <c r="Z2957">
        <v>100</v>
      </c>
      <c r="AA2957">
        <v>205</v>
      </c>
      <c r="AB2957">
        <v>66</v>
      </c>
      <c r="AC2957">
        <v>10</v>
      </c>
      <c r="AD2957">
        <v>19800</v>
      </c>
      <c r="AE2957" t="s">
        <v>6025</v>
      </c>
      <c r="AF2957" s="1">
        <v>46203</v>
      </c>
      <c r="AG2957" t="s">
        <v>6228</v>
      </c>
      <c r="AH2957" t="s">
        <v>6035</v>
      </c>
      <c r="AI2957" t="s">
        <v>6028</v>
      </c>
      <c r="AJ2957" t="s">
        <v>6924</v>
      </c>
      <c r="AK2957">
        <v>1000</v>
      </c>
      <c r="AL2957">
        <v>98.3</v>
      </c>
      <c r="AM2957">
        <v>901.7</v>
      </c>
      <c r="AN2957">
        <v>600</v>
      </c>
      <c r="AO2957">
        <v>301.7</v>
      </c>
      <c r="AP2957">
        <v>0.33460000000000001</v>
      </c>
    </row>
    <row r="2958" spans="1:42" hidden="1" x14ac:dyDescent="0.35">
      <c r="A2958" t="s">
        <v>3907</v>
      </c>
      <c r="B2958" s="1">
        <v>45872</v>
      </c>
      <c r="C2958" t="s">
        <v>2893</v>
      </c>
      <c r="D2958" t="s">
        <v>65</v>
      </c>
      <c r="E2958">
        <v>2</v>
      </c>
      <c r="F2958" t="s">
        <v>30</v>
      </c>
      <c r="G2958" t="s">
        <v>16</v>
      </c>
      <c r="H2958" t="s">
        <v>32</v>
      </c>
      <c r="I2958" t="s">
        <v>18</v>
      </c>
      <c r="J2958" t="s">
        <v>59</v>
      </c>
      <c r="K2958">
        <v>2025</v>
      </c>
      <c r="L2958" t="s">
        <v>60</v>
      </c>
      <c r="M2958" t="s">
        <v>5906</v>
      </c>
      <c r="N2958" t="s">
        <v>5889</v>
      </c>
      <c r="O2958" t="s">
        <v>5898</v>
      </c>
      <c r="P2958" t="s">
        <v>5907</v>
      </c>
      <c r="Q2958" t="s">
        <v>5908</v>
      </c>
      <c r="R2958">
        <v>17500</v>
      </c>
      <c r="S2958">
        <v>22000</v>
      </c>
      <c r="T2958">
        <v>0.20449999999999999</v>
      </c>
      <c r="U2958" t="s">
        <v>5909</v>
      </c>
      <c r="V2958">
        <v>12</v>
      </c>
      <c r="W2958" s="1">
        <v>45337</v>
      </c>
      <c r="X2958" t="s">
        <v>5894</v>
      </c>
      <c r="Y2958">
        <v>373</v>
      </c>
      <c r="Z2958">
        <v>88</v>
      </c>
      <c r="AA2958">
        <v>389</v>
      </c>
      <c r="AB2958">
        <v>78</v>
      </c>
      <c r="AC2958">
        <v>10</v>
      </c>
      <c r="AD2958">
        <v>1365000</v>
      </c>
      <c r="AE2958" t="s">
        <v>6025</v>
      </c>
      <c r="AF2958" s="1">
        <v>46203</v>
      </c>
      <c r="AG2958" t="s">
        <v>6726</v>
      </c>
      <c r="AH2958" t="s">
        <v>6027</v>
      </c>
      <c r="AI2958" t="s">
        <v>6028</v>
      </c>
      <c r="AJ2958" t="s">
        <v>6925</v>
      </c>
      <c r="AK2958">
        <v>44000</v>
      </c>
      <c r="AL2958">
        <v>976.8</v>
      </c>
      <c r="AM2958">
        <v>43023.199999999997</v>
      </c>
      <c r="AN2958">
        <v>35000</v>
      </c>
      <c r="AO2958">
        <v>8023.2</v>
      </c>
      <c r="AP2958">
        <v>0.1865</v>
      </c>
    </row>
    <row r="2959" spans="1:42" hidden="1" x14ac:dyDescent="0.35">
      <c r="A2959" t="s">
        <v>3908</v>
      </c>
      <c r="B2959" s="1">
        <v>45951</v>
      </c>
      <c r="C2959" t="s">
        <v>2893</v>
      </c>
      <c r="D2959" t="s">
        <v>205</v>
      </c>
      <c r="E2959">
        <v>5</v>
      </c>
      <c r="F2959" t="s">
        <v>58</v>
      </c>
      <c r="G2959" t="s">
        <v>16</v>
      </c>
      <c r="H2959" t="s">
        <v>25</v>
      </c>
      <c r="I2959" t="s">
        <v>26</v>
      </c>
      <c r="J2959" t="s">
        <v>55</v>
      </c>
      <c r="K2959">
        <v>2025</v>
      </c>
      <c r="L2959" t="s">
        <v>51</v>
      </c>
      <c r="M2959" t="s">
        <v>6003</v>
      </c>
      <c r="N2959" t="s">
        <v>5989</v>
      </c>
      <c r="O2959" t="s">
        <v>6004</v>
      </c>
      <c r="P2959" t="s">
        <v>6005</v>
      </c>
      <c r="Q2959" t="s">
        <v>6006</v>
      </c>
      <c r="R2959">
        <v>420</v>
      </c>
      <c r="S2959">
        <v>650</v>
      </c>
      <c r="T2959">
        <v>0.3538</v>
      </c>
      <c r="U2959" t="s">
        <v>5909</v>
      </c>
      <c r="V2959">
        <v>6</v>
      </c>
      <c r="W2959" s="1">
        <v>45071</v>
      </c>
      <c r="X2959" t="s">
        <v>5894</v>
      </c>
      <c r="Y2959">
        <v>160</v>
      </c>
      <c r="Z2959">
        <v>85</v>
      </c>
      <c r="AA2959">
        <v>167</v>
      </c>
      <c r="AB2959">
        <v>56</v>
      </c>
      <c r="AC2959">
        <v>10</v>
      </c>
      <c r="AD2959">
        <v>23520</v>
      </c>
      <c r="AE2959" t="s">
        <v>6025</v>
      </c>
      <c r="AF2959" s="1">
        <v>46203</v>
      </c>
      <c r="AG2959" t="s">
        <v>6726</v>
      </c>
      <c r="AH2959" t="s">
        <v>6027</v>
      </c>
      <c r="AI2959" t="s">
        <v>6028</v>
      </c>
      <c r="AJ2959" t="s">
        <v>6925</v>
      </c>
      <c r="AK2959">
        <v>3250</v>
      </c>
      <c r="AL2959">
        <v>52.65</v>
      </c>
      <c r="AM2959">
        <v>3197.35</v>
      </c>
      <c r="AN2959">
        <v>2100</v>
      </c>
      <c r="AO2959">
        <v>1097.3499999999999</v>
      </c>
      <c r="AP2959">
        <v>0.34320000000000001</v>
      </c>
    </row>
    <row r="2960" spans="1:42" hidden="1" x14ac:dyDescent="0.35">
      <c r="A2960" t="s">
        <v>3909</v>
      </c>
      <c r="B2960" s="1">
        <v>45849</v>
      </c>
      <c r="C2960" t="s">
        <v>1714</v>
      </c>
      <c r="D2960" t="s">
        <v>38</v>
      </c>
      <c r="E2960">
        <v>3</v>
      </c>
      <c r="F2960" t="s">
        <v>24</v>
      </c>
      <c r="G2960" t="s">
        <v>96</v>
      </c>
      <c r="H2960" t="s">
        <v>32</v>
      </c>
      <c r="I2960" t="s">
        <v>26</v>
      </c>
      <c r="J2960" t="s">
        <v>97</v>
      </c>
      <c r="K2960">
        <v>2025</v>
      </c>
      <c r="L2960" t="s">
        <v>60</v>
      </c>
      <c r="M2960" t="s">
        <v>5981</v>
      </c>
      <c r="N2960" t="s">
        <v>5974</v>
      </c>
      <c r="O2960" t="s">
        <v>5982</v>
      </c>
      <c r="P2960" t="s">
        <v>5983</v>
      </c>
      <c r="Q2960" t="s">
        <v>5984</v>
      </c>
      <c r="R2960">
        <v>3700</v>
      </c>
      <c r="S2960">
        <v>4800</v>
      </c>
      <c r="T2960">
        <v>0.22919999999999999</v>
      </c>
      <c r="U2960" t="s">
        <v>5920</v>
      </c>
      <c r="V2960">
        <v>24</v>
      </c>
      <c r="W2960" s="1">
        <v>45552</v>
      </c>
      <c r="X2960" t="s">
        <v>5894</v>
      </c>
      <c r="Y2960">
        <v>158</v>
      </c>
      <c r="Z2960">
        <v>108</v>
      </c>
      <c r="AA2960">
        <v>132</v>
      </c>
      <c r="AB2960">
        <v>61</v>
      </c>
      <c r="AC2960">
        <v>10</v>
      </c>
      <c r="AD2960">
        <v>225700</v>
      </c>
      <c r="AE2960" t="s">
        <v>6025</v>
      </c>
      <c r="AF2960" s="1">
        <v>46203</v>
      </c>
      <c r="AG2960" t="s">
        <v>6630</v>
      </c>
      <c r="AH2960" t="s">
        <v>6027</v>
      </c>
      <c r="AI2960" t="s">
        <v>6028</v>
      </c>
      <c r="AJ2960" t="s">
        <v>6925</v>
      </c>
      <c r="AK2960">
        <v>14400</v>
      </c>
      <c r="AL2960">
        <v>1753.92</v>
      </c>
      <c r="AM2960">
        <v>12646.08</v>
      </c>
      <c r="AN2960">
        <v>11100</v>
      </c>
      <c r="AO2960">
        <v>1546.08</v>
      </c>
      <c r="AP2960">
        <v>0.12230000000000001</v>
      </c>
    </row>
    <row r="2961" spans="1:42" x14ac:dyDescent="0.35">
      <c r="A2961" t="s">
        <v>3910</v>
      </c>
      <c r="B2961" s="1">
        <v>45665</v>
      </c>
      <c r="C2961" t="s">
        <v>1684</v>
      </c>
      <c r="D2961" t="s">
        <v>54</v>
      </c>
      <c r="E2961">
        <v>3</v>
      </c>
      <c r="F2961" t="s">
        <v>30</v>
      </c>
      <c r="G2961" t="s">
        <v>31</v>
      </c>
      <c r="H2961" t="s">
        <v>17</v>
      </c>
      <c r="I2961" t="s">
        <v>43</v>
      </c>
      <c r="J2961" t="s">
        <v>112</v>
      </c>
      <c r="K2961">
        <v>2025</v>
      </c>
      <c r="L2961" t="s">
        <v>20</v>
      </c>
      <c r="M2961" t="s">
        <v>5888</v>
      </c>
      <c r="N2961" t="s">
        <v>5889</v>
      </c>
      <c r="O2961" t="s">
        <v>5890</v>
      </c>
      <c r="P2961" t="s">
        <v>5891</v>
      </c>
      <c r="Q2961" t="s">
        <v>5892</v>
      </c>
      <c r="R2961">
        <v>52000</v>
      </c>
      <c r="S2961">
        <v>65000</v>
      </c>
      <c r="T2961">
        <v>0.2</v>
      </c>
      <c r="U2961" t="s">
        <v>5893</v>
      </c>
      <c r="V2961">
        <v>12</v>
      </c>
      <c r="W2961" s="1">
        <v>45506</v>
      </c>
      <c r="X2961" t="s">
        <v>5894</v>
      </c>
      <c r="Y2961">
        <v>302</v>
      </c>
      <c r="Z2961">
        <v>109</v>
      </c>
      <c r="AA2961">
        <v>415</v>
      </c>
      <c r="AB2961">
        <v>0</v>
      </c>
      <c r="AC2961">
        <v>10</v>
      </c>
      <c r="AD2961">
        <v>0</v>
      </c>
      <c r="AE2961" t="s">
        <v>6029</v>
      </c>
      <c r="AF2961" s="1">
        <v>46203</v>
      </c>
      <c r="AG2961" t="s">
        <v>6621</v>
      </c>
      <c r="AH2961" t="s">
        <v>6035</v>
      </c>
      <c r="AI2961" t="s">
        <v>6028</v>
      </c>
      <c r="AJ2961" t="s">
        <v>6924</v>
      </c>
      <c r="AK2961">
        <v>195000</v>
      </c>
      <c r="AL2961">
        <v>13864.5</v>
      </c>
      <c r="AM2961">
        <v>181135.5</v>
      </c>
      <c r="AN2961">
        <v>156000</v>
      </c>
      <c r="AO2961">
        <v>25135.5</v>
      </c>
      <c r="AP2961">
        <v>0.13880000000000001</v>
      </c>
    </row>
    <row r="2962" spans="1:42" x14ac:dyDescent="0.35">
      <c r="A2962" t="s">
        <v>3911</v>
      </c>
      <c r="B2962" s="1">
        <v>45734</v>
      </c>
      <c r="C2962" t="s">
        <v>1205</v>
      </c>
      <c r="D2962" t="s">
        <v>42</v>
      </c>
      <c r="E2962">
        <v>1</v>
      </c>
      <c r="F2962" t="s">
        <v>58</v>
      </c>
      <c r="G2962" t="s">
        <v>79</v>
      </c>
      <c r="H2962" t="s">
        <v>25</v>
      </c>
      <c r="I2962" t="s">
        <v>18</v>
      </c>
      <c r="J2962" t="s">
        <v>39</v>
      </c>
      <c r="K2962">
        <v>2025</v>
      </c>
      <c r="L2962" t="s">
        <v>20</v>
      </c>
      <c r="M2962" t="s">
        <v>5897</v>
      </c>
      <c r="N2962" t="s">
        <v>5889</v>
      </c>
      <c r="O2962" t="s">
        <v>5898</v>
      </c>
      <c r="P2962" t="s">
        <v>5899</v>
      </c>
      <c r="Q2962" t="s">
        <v>5900</v>
      </c>
      <c r="R2962">
        <v>31000</v>
      </c>
      <c r="S2962">
        <v>38000</v>
      </c>
      <c r="T2962">
        <v>0.1842</v>
      </c>
      <c r="U2962" t="s">
        <v>5901</v>
      </c>
      <c r="V2962">
        <v>12</v>
      </c>
      <c r="W2962" s="1">
        <v>45246</v>
      </c>
      <c r="X2962" t="s">
        <v>5894</v>
      </c>
      <c r="Y2962">
        <v>278</v>
      </c>
      <c r="Z2962">
        <v>80</v>
      </c>
      <c r="AA2962">
        <v>346</v>
      </c>
      <c r="AB2962">
        <v>0</v>
      </c>
      <c r="AC2962">
        <v>10</v>
      </c>
      <c r="AD2962">
        <v>0</v>
      </c>
      <c r="AE2962" t="s">
        <v>6029</v>
      </c>
      <c r="AF2962" s="1">
        <v>46203</v>
      </c>
      <c r="AG2962" t="s">
        <v>6047</v>
      </c>
      <c r="AH2962" t="s">
        <v>6035</v>
      </c>
      <c r="AI2962" t="s">
        <v>6028</v>
      </c>
      <c r="AJ2962" t="s">
        <v>6924</v>
      </c>
      <c r="AK2962">
        <v>38000</v>
      </c>
      <c r="AL2962">
        <v>1736.6</v>
      </c>
      <c r="AM2962">
        <v>36263.4</v>
      </c>
      <c r="AN2962">
        <v>31000</v>
      </c>
      <c r="AO2962">
        <v>5263.4</v>
      </c>
      <c r="AP2962">
        <v>0.14510000000000001</v>
      </c>
    </row>
    <row r="2963" spans="1:42" hidden="1" x14ac:dyDescent="0.35">
      <c r="A2963" t="s">
        <v>3912</v>
      </c>
      <c r="B2963" s="1">
        <v>45860</v>
      </c>
      <c r="C2963" t="s">
        <v>1177</v>
      </c>
      <c r="D2963" t="s">
        <v>137</v>
      </c>
      <c r="E2963">
        <v>2</v>
      </c>
      <c r="F2963" t="s">
        <v>66</v>
      </c>
      <c r="G2963" t="s">
        <v>31</v>
      </c>
      <c r="H2963" t="s">
        <v>25</v>
      </c>
      <c r="I2963" t="s">
        <v>26</v>
      </c>
      <c r="J2963" t="s">
        <v>97</v>
      </c>
      <c r="K2963">
        <v>2025</v>
      </c>
      <c r="L2963" t="s">
        <v>60</v>
      </c>
      <c r="M2963" t="s">
        <v>5930</v>
      </c>
      <c r="N2963" t="s">
        <v>5931</v>
      </c>
      <c r="O2963" t="s">
        <v>5932</v>
      </c>
      <c r="P2963" t="s">
        <v>5891</v>
      </c>
      <c r="Q2963" t="s">
        <v>5933</v>
      </c>
      <c r="R2963">
        <v>14800</v>
      </c>
      <c r="S2963">
        <v>18500</v>
      </c>
      <c r="T2963">
        <v>0.2</v>
      </c>
      <c r="U2963" t="s">
        <v>5893</v>
      </c>
      <c r="V2963">
        <v>12</v>
      </c>
      <c r="W2963" s="1">
        <v>45474</v>
      </c>
      <c r="X2963" t="s">
        <v>5894</v>
      </c>
      <c r="Y2963">
        <v>213</v>
      </c>
      <c r="Z2963">
        <v>93</v>
      </c>
      <c r="AA2963">
        <v>278</v>
      </c>
      <c r="AB2963">
        <v>42</v>
      </c>
      <c r="AC2963">
        <v>10</v>
      </c>
      <c r="AD2963">
        <v>621600</v>
      </c>
      <c r="AE2963" t="s">
        <v>6025</v>
      </c>
      <c r="AF2963" s="1">
        <v>46203</v>
      </c>
      <c r="AG2963" t="s">
        <v>6157</v>
      </c>
      <c r="AH2963" t="s">
        <v>6035</v>
      </c>
      <c r="AI2963" t="s">
        <v>6028</v>
      </c>
      <c r="AJ2963" t="s">
        <v>6925</v>
      </c>
      <c r="AK2963">
        <v>37000</v>
      </c>
      <c r="AL2963">
        <v>3022.9</v>
      </c>
      <c r="AM2963">
        <v>33977.1</v>
      </c>
      <c r="AN2963">
        <v>29600</v>
      </c>
      <c r="AO2963">
        <v>4377.1000000000004</v>
      </c>
      <c r="AP2963">
        <v>0.1288</v>
      </c>
    </row>
    <row r="2964" spans="1:42" hidden="1" x14ac:dyDescent="0.35">
      <c r="A2964" t="s">
        <v>3913</v>
      </c>
      <c r="B2964" s="1">
        <v>45884</v>
      </c>
      <c r="C2964" t="s">
        <v>840</v>
      </c>
      <c r="D2964" t="s">
        <v>439</v>
      </c>
      <c r="E2964">
        <v>3</v>
      </c>
      <c r="F2964" t="s">
        <v>128</v>
      </c>
      <c r="G2964" t="s">
        <v>31</v>
      </c>
      <c r="H2964" t="s">
        <v>17</v>
      </c>
      <c r="I2964" t="s">
        <v>43</v>
      </c>
      <c r="J2964" t="s">
        <v>59</v>
      </c>
      <c r="K2964">
        <v>2025</v>
      </c>
      <c r="L2964" t="s">
        <v>60</v>
      </c>
      <c r="M2964" t="s">
        <v>5953</v>
      </c>
      <c r="N2964" t="s">
        <v>5949</v>
      </c>
      <c r="O2964" t="s">
        <v>5954</v>
      </c>
      <c r="P2964" t="s">
        <v>5951</v>
      </c>
      <c r="Q2964" t="s">
        <v>5955</v>
      </c>
      <c r="R2964">
        <v>1400</v>
      </c>
      <c r="S2964">
        <v>1900</v>
      </c>
      <c r="T2964">
        <v>0.26319999999999999</v>
      </c>
      <c r="U2964" t="s">
        <v>5940</v>
      </c>
      <c r="V2964">
        <v>12</v>
      </c>
      <c r="W2964" s="1">
        <v>44681</v>
      </c>
      <c r="X2964" t="s">
        <v>5894</v>
      </c>
      <c r="Y2964">
        <v>129</v>
      </c>
      <c r="Z2964">
        <v>73</v>
      </c>
      <c r="AA2964">
        <v>194</v>
      </c>
      <c r="AB2964">
        <v>7</v>
      </c>
      <c r="AC2964">
        <v>10</v>
      </c>
      <c r="AD2964">
        <v>9800</v>
      </c>
      <c r="AE2964" t="s">
        <v>6025</v>
      </c>
      <c r="AF2964" s="1">
        <v>46203</v>
      </c>
      <c r="AG2964" t="s">
        <v>6305</v>
      </c>
      <c r="AH2964" t="s">
        <v>6027</v>
      </c>
      <c r="AI2964" t="s">
        <v>6028</v>
      </c>
      <c r="AJ2964" t="s">
        <v>6925</v>
      </c>
      <c r="AK2964">
        <v>5700</v>
      </c>
      <c r="AL2964">
        <v>401.85</v>
      </c>
      <c r="AM2964">
        <v>5298.15</v>
      </c>
      <c r="AN2964">
        <v>4200</v>
      </c>
      <c r="AO2964">
        <v>1098.1500000000001</v>
      </c>
      <c r="AP2964">
        <v>0.20730000000000001</v>
      </c>
    </row>
    <row r="2965" spans="1:42" x14ac:dyDescent="0.35">
      <c r="A2965" t="s">
        <v>3914</v>
      </c>
      <c r="B2965" s="1">
        <v>45681</v>
      </c>
      <c r="C2965" t="s">
        <v>2116</v>
      </c>
      <c r="D2965" t="s">
        <v>42</v>
      </c>
      <c r="E2965">
        <v>1</v>
      </c>
      <c r="F2965" t="s">
        <v>128</v>
      </c>
      <c r="G2965" t="s">
        <v>71</v>
      </c>
      <c r="H2965" t="s">
        <v>17</v>
      </c>
      <c r="I2965" t="s">
        <v>33</v>
      </c>
      <c r="J2965" t="s">
        <v>112</v>
      </c>
      <c r="K2965">
        <v>2025</v>
      </c>
      <c r="L2965" t="s">
        <v>20</v>
      </c>
      <c r="M2965" t="s">
        <v>5897</v>
      </c>
      <c r="N2965" t="s">
        <v>5889</v>
      </c>
      <c r="O2965" t="s">
        <v>5898</v>
      </c>
      <c r="P2965" t="s">
        <v>5899</v>
      </c>
      <c r="Q2965" t="s">
        <v>5900</v>
      </c>
      <c r="R2965">
        <v>31000</v>
      </c>
      <c r="S2965">
        <v>38000</v>
      </c>
      <c r="T2965">
        <v>0.1842</v>
      </c>
      <c r="U2965" t="s">
        <v>5901</v>
      </c>
      <c r="V2965">
        <v>12</v>
      </c>
      <c r="W2965" s="1">
        <v>45246</v>
      </c>
      <c r="X2965" t="s">
        <v>5894</v>
      </c>
      <c r="Y2965">
        <v>278</v>
      </c>
      <c r="Z2965">
        <v>80</v>
      </c>
      <c r="AA2965">
        <v>346</v>
      </c>
      <c r="AB2965">
        <v>0</v>
      </c>
      <c r="AC2965">
        <v>10</v>
      </c>
      <c r="AD2965">
        <v>0</v>
      </c>
      <c r="AE2965" t="s">
        <v>6029</v>
      </c>
      <c r="AF2965" s="1">
        <v>46203</v>
      </c>
      <c r="AG2965" t="s">
        <v>6728</v>
      </c>
      <c r="AH2965" t="s">
        <v>6035</v>
      </c>
      <c r="AI2965" t="s">
        <v>6028</v>
      </c>
      <c r="AJ2965" t="s">
        <v>6924</v>
      </c>
      <c r="AK2965">
        <v>38000</v>
      </c>
      <c r="AL2965">
        <v>950</v>
      </c>
      <c r="AM2965">
        <v>37050</v>
      </c>
      <c r="AN2965">
        <v>31000</v>
      </c>
      <c r="AO2965">
        <v>6050</v>
      </c>
      <c r="AP2965">
        <v>0.1633</v>
      </c>
    </row>
    <row r="2966" spans="1:42" hidden="1" x14ac:dyDescent="0.35">
      <c r="A2966" t="s">
        <v>3915</v>
      </c>
      <c r="B2966" s="1">
        <v>45661</v>
      </c>
      <c r="C2966" t="s">
        <v>86</v>
      </c>
      <c r="D2966" t="s">
        <v>123</v>
      </c>
      <c r="E2966">
        <v>1</v>
      </c>
      <c r="F2966" t="s">
        <v>48</v>
      </c>
      <c r="G2966" t="s">
        <v>31</v>
      </c>
      <c r="H2966" t="s">
        <v>17</v>
      </c>
      <c r="I2966" t="s">
        <v>26</v>
      </c>
      <c r="J2966" t="s">
        <v>112</v>
      </c>
      <c r="K2966">
        <v>2025</v>
      </c>
      <c r="L2966" t="s">
        <v>20</v>
      </c>
      <c r="M2966" t="s">
        <v>5927</v>
      </c>
      <c r="N2966" t="s">
        <v>5913</v>
      </c>
      <c r="O2966" t="s">
        <v>5917</v>
      </c>
      <c r="P2966" t="s">
        <v>5928</v>
      </c>
      <c r="Q2966" t="s">
        <v>5929</v>
      </c>
      <c r="R2966">
        <v>44000</v>
      </c>
      <c r="S2966">
        <v>53000</v>
      </c>
      <c r="T2966">
        <v>0.16980000000000001</v>
      </c>
      <c r="U2966" t="s">
        <v>5920</v>
      </c>
      <c r="V2966">
        <v>12</v>
      </c>
      <c r="W2966" s="1">
        <v>45435</v>
      </c>
      <c r="X2966" t="s">
        <v>5894</v>
      </c>
      <c r="Y2966">
        <v>246</v>
      </c>
      <c r="Z2966">
        <v>92</v>
      </c>
      <c r="AA2966">
        <v>223</v>
      </c>
      <c r="AB2966">
        <v>48</v>
      </c>
      <c r="AC2966">
        <v>10</v>
      </c>
      <c r="AD2966">
        <v>2112000</v>
      </c>
      <c r="AE2966" t="s">
        <v>6025</v>
      </c>
      <c r="AF2966" s="1">
        <v>46203</v>
      </c>
      <c r="AG2966" t="s">
        <v>6058</v>
      </c>
      <c r="AH2966" t="s">
        <v>6027</v>
      </c>
      <c r="AI2966" t="s">
        <v>6028</v>
      </c>
      <c r="AJ2966" t="s">
        <v>6924</v>
      </c>
      <c r="AK2966">
        <v>53000</v>
      </c>
      <c r="AL2966">
        <v>3551</v>
      </c>
      <c r="AM2966">
        <v>49449</v>
      </c>
      <c r="AN2966">
        <v>44000</v>
      </c>
      <c r="AO2966">
        <v>5449</v>
      </c>
      <c r="AP2966">
        <v>0.11020000000000001</v>
      </c>
    </row>
    <row r="2967" spans="1:42" hidden="1" x14ac:dyDescent="0.35">
      <c r="A2967" t="s">
        <v>3916</v>
      </c>
      <c r="B2967" s="1">
        <v>45659</v>
      </c>
      <c r="C2967" t="s">
        <v>828</v>
      </c>
      <c r="D2967" t="s">
        <v>118</v>
      </c>
      <c r="E2967">
        <v>1</v>
      </c>
      <c r="F2967" t="s">
        <v>24</v>
      </c>
      <c r="G2967" t="s">
        <v>71</v>
      </c>
      <c r="H2967" t="s">
        <v>25</v>
      </c>
      <c r="I2967" t="s">
        <v>43</v>
      </c>
      <c r="J2967" t="s">
        <v>112</v>
      </c>
      <c r="K2967">
        <v>2025</v>
      </c>
      <c r="L2967" t="s">
        <v>20</v>
      </c>
      <c r="M2967" t="s">
        <v>5902</v>
      </c>
      <c r="N2967" t="s">
        <v>5889</v>
      </c>
      <c r="O2967" t="s">
        <v>5898</v>
      </c>
      <c r="P2967" t="s">
        <v>5899</v>
      </c>
      <c r="Q2967" t="s">
        <v>5903</v>
      </c>
      <c r="R2967">
        <v>74000</v>
      </c>
      <c r="S2967">
        <v>88000</v>
      </c>
      <c r="T2967">
        <v>0.15909999999999999</v>
      </c>
      <c r="U2967" t="s">
        <v>5901</v>
      </c>
      <c r="V2967">
        <v>12</v>
      </c>
      <c r="W2967" s="1">
        <v>45459</v>
      </c>
      <c r="X2967" t="s">
        <v>5894</v>
      </c>
      <c r="Y2967">
        <v>214</v>
      </c>
      <c r="Z2967">
        <v>97</v>
      </c>
      <c r="AA2967">
        <v>218</v>
      </c>
      <c r="AB2967">
        <v>43</v>
      </c>
      <c r="AC2967">
        <v>10</v>
      </c>
      <c r="AD2967">
        <v>3182000</v>
      </c>
      <c r="AE2967" t="s">
        <v>6025</v>
      </c>
      <c r="AF2967" s="1">
        <v>46203</v>
      </c>
      <c r="AG2967" t="s">
        <v>6455</v>
      </c>
      <c r="AH2967" t="s">
        <v>6035</v>
      </c>
      <c r="AI2967" t="s">
        <v>6028</v>
      </c>
      <c r="AJ2967" t="s">
        <v>6924</v>
      </c>
      <c r="AK2967">
        <v>88000</v>
      </c>
      <c r="AL2967">
        <v>8773.6</v>
      </c>
      <c r="AM2967">
        <v>79226.399999999994</v>
      </c>
      <c r="AN2967">
        <v>74000</v>
      </c>
      <c r="AO2967">
        <v>5226.3999999999996</v>
      </c>
      <c r="AP2967">
        <v>6.6000000000000003E-2</v>
      </c>
    </row>
    <row r="2968" spans="1:42" hidden="1" x14ac:dyDescent="0.35">
      <c r="A2968" t="s">
        <v>3917</v>
      </c>
      <c r="B2968" s="1">
        <v>45893</v>
      </c>
      <c r="C2968" t="s">
        <v>3918</v>
      </c>
      <c r="D2968" t="s">
        <v>92</v>
      </c>
      <c r="E2968">
        <v>5</v>
      </c>
      <c r="F2968" t="s">
        <v>24</v>
      </c>
      <c r="G2968" t="s">
        <v>96</v>
      </c>
      <c r="H2968" t="s">
        <v>32</v>
      </c>
      <c r="I2968" t="s">
        <v>33</v>
      </c>
      <c r="J2968" t="s">
        <v>59</v>
      </c>
      <c r="K2968">
        <v>2025</v>
      </c>
      <c r="L2968" t="s">
        <v>60</v>
      </c>
      <c r="M2968" t="s">
        <v>5973</v>
      </c>
      <c r="N2968" t="s">
        <v>5974</v>
      </c>
      <c r="O2968" t="s">
        <v>5975</v>
      </c>
      <c r="P2968" t="s">
        <v>5899</v>
      </c>
      <c r="Q2968" t="s">
        <v>5976</v>
      </c>
      <c r="R2968">
        <v>7600</v>
      </c>
      <c r="S2968">
        <v>9800</v>
      </c>
      <c r="T2968">
        <v>0.22450000000000001</v>
      </c>
      <c r="U2968" t="s">
        <v>5901</v>
      </c>
      <c r="V2968">
        <v>36</v>
      </c>
      <c r="W2968" s="1">
        <v>45281</v>
      </c>
      <c r="X2968" t="s">
        <v>5894</v>
      </c>
      <c r="Y2968">
        <v>214</v>
      </c>
      <c r="Z2968">
        <v>101</v>
      </c>
      <c r="AA2968">
        <v>188</v>
      </c>
      <c r="AB2968">
        <v>51</v>
      </c>
      <c r="AC2968">
        <v>10</v>
      </c>
      <c r="AD2968">
        <v>387600</v>
      </c>
      <c r="AE2968" t="s">
        <v>6025</v>
      </c>
      <c r="AF2968" s="1">
        <v>46203</v>
      </c>
      <c r="AG2968" t="s">
        <v>6906</v>
      </c>
      <c r="AH2968" t="s">
        <v>6035</v>
      </c>
      <c r="AI2968" t="s">
        <v>6028</v>
      </c>
      <c r="AJ2968" t="s">
        <v>6925</v>
      </c>
      <c r="AK2968">
        <v>49000</v>
      </c>
      <c r="AL2968">
        <v>5419.4</v>
      </c>
      <c r="AM2968">
        <v>43580.6</v>
      </c>
      <c r="AN2968">
        <v>38000</v>
      </c>
      <c r="AO2968">
        <v>5580.6</v>
      </c>
      <c r="AP2968">
        <v>0.12809999999999999</v>
      </c>
    </row>
    <row r="2969" spans="1:42" hidden="1" x14ac:dyDescent="0.35">
      <c r="A2969" t="s">
        <v>3919</v>
      </c>
      <c r="B2969" s="1">
        <v>45678</v>
      </c>
      <c r="C2969" t="s">
        <v>2286</v>
      </c>
      <c r="D2969" t="s">
        <v>29</v>
      </c>
      <c r="E2969">
        <v>1</v>
      </c>
      <c r="F2969" t="s">
        <v>48</v>
      </c>
      <c r="G2969" t="s">
        <v>16</v>
      </c>
      <c r="H2969" t="s">
        <v>17</v>
      </c>
      <c r="I2969" t="s">
        <v>33</v>
      </c>
      <c r="J2969" t="s">
        <v>112</v>
      </c>
      <c r="K2969">
        <v>2025</v>
      </c>
      <c r="L2969" t="s">
        <v>20</v>
      </c>
      <c r="M2969" t="s">
        <v>5985</v>
      </c>
      <c r="N2969" t="s">
        <v>5974</v>
      </c>
      <c r="O2969" t="s">
        <v>5986</v>
      </c>
      <c r="P2969" t="s">
        <v>5979</v>
      </c>
      <c r="Q2969" t="s">
        <v>5987</v>
      </c>
      <c r="R2969">
        <v>500</v>
      </c>
      <c r="S2969">
        <v>750</v>
      </c>
      <c r="T2969">
        <v>0.33329999999999999</v>
      </c>
      <c r="U2969" t="s">
        <v>5920</v>
      </c>
      <c r="V2969">
        <v>24</v>
      </c>
      <c r="W2969" s="1">
        <v>45007</v>
      </c>
      <c r="X2969" t="s">
        <v>5894</v>
      </c>
      <c r="Y2969">
        <v>294</v>
      </c>
      <c r="Z2969">
        <v>81</v>
      </c>
      <c r="AA2969">
        <v>264</v>
      </c>
      <c r="AB2969">
        <v>82</v>
      </c>
      <c r="AC2969">
        <v>10</v>
      </c>
      <c r="AD2969">
        <v>41000</v>
      </c>
      <c r="AE2969" t="s">
        <v>6025</v>
      </c>
      <c r="AF2969" s="1">
        <v>46203</v>
      </c>
      <c r="AG2969" t="s">
        <v>6775</v>
      </c>
      <c r="AH2969" t="s">
        <v>6035</v>
      </c>
      <c r="AI2969" t="s">
        <v>6028</v>
      </c>
      <c r="AJ2969" t="s">
        <v>6924</v>
      </c>
      <c r="AK2969">
        <v>750</v>
      </c>
      <c r="AL2969">
        <v>48.38</v>
      </c>
      <c r="AM2969">
        <v>701.62</v>
      </c>
      <c r="AN2969">
        <v>500</v>
      </c>
      <c r="AO2969">
        <v>201.62</v>
      </c>
      <c r="AP2969">
        <v>0.28739999999999999</v>
      </c>
    </row>
    <row r="2970" spans="1:42" hidden="1" x14ac:dyDescent="0.35">
      <c r="A2970" t="s">
        <v>3920</v>
      </c>
      <c r="B2970" s="1">
        <v>45911</v>
      </c>
      <c r="C2970" t="s">
        <v>817</v>
      </c>
      <c r="D2970" t="s">
        <v>180</v>
      </c>
      <c r="E2970">
        <v>1</v>
      </c>
      <c r="F2970" t="s">
        <v>30</v>
      </c>
      <c r="G2970" t="s">
        <v>31</v>
      </c>
      <c r="H2970" t="s">
        <v>17</v>
      </c>
      <c r="I2970" t="s">
        <v>43</v>
      </c>
      <c r="J2970" t="s">
        <v>109</v>
      </c>
      <c r="K2970">
        <v>2025</v>
      </c>
      <c r="L2970" t="s">
        <v>60</v>
      </c>
      <c r="M2970" t="s">
        <v>5956</v>
      </c>
      <c r="N2970" t="s">
        <v>5949</v>
      </c>
      <c r="O2970" t="s">
        <v>5957</v>
      </c>
      <c r="P2970" t="s">
        <v>5958</v>
      </c>
      <c r="Q2970" t="s">
        <v>5959</v>
      </c>
      <c r="R2970">
        <v>3100</v>
      </c>
      <c r="S2970">
        <v>4200</v>
      </c>
      <c r="T2970">
        <v>0.26190000000000002</v>
      </c>
      <c r="U2970" t="s">
        <v>5909</v>
      </c>
      <c r="V2970">
        <v>12</v>
      </c>
      <c r="W2970" s="1">
        <v>45029</v>
      </c>
      <c r="X2970" t="s">
        <v>5894</v>
      </c>
      <c r="Y2970">
        <v>165</v>
      </c>
      <c r="Z2970">
        <v>119</v>
      </c>
      <c r="AA2970">
        <v>218</v>
      </c>
      <c r="AB2970">
        <v>22</v>
      </c>
      <c r="AC2970">
        <v>10</v>
      </c>
      <c r="AD2970">
        <v>68200</v>
      </c>
      <c r="AE2970" t="s">
        <v>6025</v>
      </c>
      <c r="AF2970" s="1">
        <v>46203</v>
      </c>
      <c r="AG2970" t="s">
        <v>6225</v>
      </c>
      <c r="AH2970" t="s">
        <v>6027</v>
      </c>
      <c r="AI2970" t="s">
        <v>6028</v>
      </c>
      <c r="AJ2970" t="s">
        <v>6925</v>
      </c>
      <c r="AK2970">
        <v>4200</v>
      </c>
      <c r="AL2970">
        <v>333.06</v>
      </c>
      <c r="AM2970">
        <v>3866.94</v>
      </c>
      <c r="AN2970">
        <v>3100</v>
      </c>
      <c r="AO2970">
        <v>766.94</v>
      </c>
      <c r="AP2970">
        <v>0.1983</v>
      </c>
    </row>
    <row r="2971" spans="1:42" hidden="1" x14ac:dyDescent="0.35">
      <c r="A2971" t="s">
        <v>3921</v>
      </c>
      <c r="B2971" s="1">
        <v>45951</v>
      </c>
      <c r="C2971" t="s">
        <v>2325</v>
      </c>
      <c r="D2971" t="s">
        <v>140</v>
      </c>
      <c r="E2971">
        <v>5</v>
      </c>
      <c r="F2971" t="s">
        <v>128</v>
      </c>
      <c r="G2971" t="s">
        <v>96</v>
      </c>
      <c r="H2971" t="s">
        <v>32</v>
      </c>
      <c r="I2971" t="s">
        <v>33</v>
      </c>
      <c r="J2971" t="s">
        <v>55</v>
      </c>
      <c r="K2971">
        <v>2025</v>
      </c>
      <c r="L2971" t="s">
        <v>51</v>
      </c>
      <c r="M2971" t="s">
        <v>5944</v>
      </c>
      <c r="N2971" t="s">
        <v>5931</v>
      </c>
      <c r="O2971" t="s">
        <v>5945</v>
      </c>
      <c r="P2971" t="s">
        <v>5946</v>
      </c>
      <c r="Q2971" t="s">
        <v>5947</v>
      </c>
      <c r="R2971">
        <v>6500</v>
      </c>
      <c r="S2971">
        <v>8500</v>
      </c>
      <c r="T2971">
        <v>0.23530000000000001</v>
      </c>
      <c r="U2971" t="s">
        <v>5940</v>
      </c>
      <c r="V2971">
        <v>6</v>
      </c>
      <c r="W2971" s="1">
        <v>44693</v>
      </c>
      <c r="X2971" t="s">
        <v>5894</v>
      </c>
      <c r="Y2971">
        <v>116</v>
      </c>
      <c r="Z2971">
        <v>117</v>
      </c>
      <c r="AA2971">
        <v>124</v>
      </c>
      <c r="AB2971">
        <v>67</v>
      </c>
      <c r="AC2971">
        <v>10</v>
      </c>
      <c r="AD2971">
        <v>435500</v>
      </c>
      <c r="AE2971" t="s">
        <v>6025</v>
      </c>
      <c r="AF2971" s="1">
        <v>46203</v>
      </c>
      <c r="AG2971" t="s">
        <v>6782</v>
      </c>
      <c r="AH2971" t="s">
        <v>6027</v>
      </c>
      <c r="AI2971" t="s">
        <v>6028</v>
      </c>
      <c r="AJ2971" t="s">
        <v>6925</v>
      </c>
      <c r="AK2971">
        <v>42500</v>
      </c>
      <c r="AL2971">
        <v>2048.5</v>
      </c>
      <c r="AM2971">
        <v>40451.5</v>
      </c>
      <c r="AN2971">
        <v>32500</v>
      </c>
      <c r="AO2971">
        <v>7951.5</v>
      </c>
      <c r="AP2971">
        <v>0.1966</v>
      </c>
    </row>
    <row r="2972" spans="1:42" hidden="1" x14ac:dyDescent="0.35">
      <c r="A2972" t="s">
        <v>3922</v>
      </c>
      <c r="B2972" s="1">
        <v>45880</v>
      </c>
      <c r="C2972" t="s">
        <v>1482</v>
      </c>
      <c r="D2972" t="s">
        <v>123</v>
      </c>
      <c r="E2972">
        <v>1</v>
      </c>
      <c r="F2972" t="s">
        <v>24</v>
      </c>
      <c r="G2972" t="s">
        <v>67</v>
      </c>
      <c r="H2972" t="s">
        <v>17</v>
      </c>
      <c r="I2972" t="s">
        <v>18</v>
      </c>
      <c r="J2972" t="s">
        <v>59</v>
      </c>
      <c r="K2972">
        <v>2025</v>
      </c>
      <c r="L2972" t="s">
        <v>60</v>
      </c>
      <c r="M2972" t="s">
        <v>5927</v>
      </c>
      <c r="N2972" t="s">
        <v>5913</v>
      </c>
      <c r="O2972" t="s">
        <v>5917</v>
      </c>
      <c r="P2972" t="s">
        <v>5928</v>
      </c>
      <c r="Q2972" t="s">
        <v>5929</v>
      </c>
      <c r="R2972">
        <v>44000</v>
      </c>
      <c r="S2972">
        <v>53000</v>
      </c>
      <c r="T2972">
        <v>0.16980000000000001</v>
      </c>
      <c r="U2972" t="s">
        <v>5920</v>
      </c>
      <c r="V2972">
        <v>12</v>
      </c>
      <c r="W2972" s="1">
        <v>45435</v>
      </c>
      <c r="X2972" t="s">
        <v>5894</v>
      </c>
      <c r="Y2972">
        <v>246</v>
      </c>
      <c r="Z2972">
        <v>92</v>
      </c>
      <c r="AA2972">
        <v>223</v>
      </c>
      <c r="AB2972">
        <v>48</v>
      </c>
      <c r="AC2972">
        <v>10</v>
      </c>
      <c r="AD2972">
        <v>2112000</v>
      </c>
      <c r="AE2972" t="s">
        <v>6025</v>
      </c>
      <c r="AF2972" s="1">
        <v>46203</v>
      </c>
      <c r="AG2972" t="s">
        <v>6260</v>
      </c>
      <c r="AH2972" t="s">
        <v>6027</v>
      </c>
      <c r="AI2972" t="s">
        <v>6028</v>
      </c>
      <c r="AJ2972" t="s">
        <v>6925</v>
      </c>
      <c r="AK2972">
        <v>53000</v>
      </c>
      <c r="AL2972">
        <v>2326.6999999999998</v>
      </c>
      <c r="AM2972">
        <v>50673.3</v>
      </c>
      <c r="AN2972">
        <v>44000</v>
      </c>
      <c r="AO2972">
        <v>6673.3</v>
      </c>
      <c r="AP2972">
        <v>0.13170000000000001</v>
      </c>
    </row>
    <row r="2973" spans="1:42" hidden="1" x14ac:dyDescent="0.35">
      <c r="A2973" t="s">
        <v>3923</v>
      </c>
      <c r="B2973" s="1">
        <v>45785</v>
      </c>
      <c r="C2973" t="s">
        <v>2111</v>
      </c>
      <c r="D2973" t="s">
        <v>208</v>
      </c>
      <c r="E2973">
        <v>1</v>
      </c>
      <c r="F2973" t="s">
        <v>128</v>
      </c>
      <c r="G2973" t="s">
        <v>16</v>
      </c>
      <c r="H2973" t="s">
        <v>32</v>
      </c>
      <c r="I2973" t="s">
        <v>43</v>
      </c>
      <c r="J2973" t="s">
        <v>75</v>
      </c>
      <c r="K2973">
        <v>2025</v>
      </c>
      <c r="L2973" t="s">
        <v>35</v>
      </c>
      <c r="M2973" t="s">
        <v>5910</v>
      </c>
      <c r="N2973" t="s">
        <v>5889</v>
      </c>
      <c r="O2973" t="s">
        <v>5898</v>
      </c>
      <c r="P2973" t="s">
        <v>5907</v>
      </c>
      <c r="Q2973" t="s">
        <v>5911</v>
      </c>
      <c r="R2973">
        <v>10500</v>
      </c>
      <c r="S2973">
        <v>13000</v>
      </c>
      <c r="T2973">
        <v>0.1923</v>
      </c>
      <c r="U2973" t="s">
        <v>5909</v>
      </c>
      <c r="V2973">
        <v>12</v>
      </c>
      <c r="W2973" s="1">
        <v>45395</v>
      </c>
      <c r="X2973" t="s">
        <v>5894</v>
      </c>
      <c r="Y2973">
        <v>256</v>
      </c>
      <c r="Z2973">
        <v>119</v>
      </c>
      <c r="AA2973">
        <v>288</v>
      </c>
      <c r="AB2973">
        <v>32</v>
      </c>
      <c r="AC2973">
        <v>10</v>
      </c>
      <c r="AD2973">
        <v>336000</v>
      </c>
      <c r="AE2973" t="s">
        <v>6025</v>
      </c>
      <c r="AF2973" s="1">
        <v>46203</v>
      </c>
      <c r="AG2973" t="s">
        <v>6727</v>
      </c>
      <c r="AH2973" t="s">
        <v>6035</v>
      </c>
      <c r="AI2973" t="s">
        <v>6028</v>
      </c>
      <c r="AJ2973" t="s">
        <v>6924</v>
      </c>
      <c r="AK2973">
        <v>13000</v>
      </c>
      <c r="AL2973">
        <v>928.2</v>
      </c>
      <c r="AM2973">
        <v>12071.8</v>
      </c>
      <c r="AN2973">
        <v>10500</v>
      </c>
      <c r="AO2973">
        <v>1571.8</v>
      </c>
      <c r="AP2973">
        <v>0.13020000000000001</v>
      </c>
    </row>
    <row r="2974" spans="1:42" hidden="1" x14ac:dyDescent="0.35">
      <c r="A2974" t="s">
        <v>3924</v>
      </c>
      <c r="B2974" s="1">
        <v>45841</v>
      </c>
      <c r="C2974" t="s">
        <v>1019</v>
      </c>
      <c r="D2974" t="s">
        <v>29</v>
      </c>
      <c r="E2974">
        <v>1</v>
      </c>
      <c r="F2974" t="s">
        <v>48</v>
      </c>
      <c r="G2974" t="s">
        <v>16</v>
      </c>
      <c r="H2974" t="s">
        <v>32</v>
      </c>
      <c r="I2974" t="s">
        <v>43</v>
      </c>
      <c r="J2974" t="s">
        <v>97</v>
      </c>
      <c r="K2974">
        <v>2025</v>
      </c>
      <c r="L2974" t="s">
        <v>60</v>
      </c>
      <c r="M2974" t="s">
        <v>5985</v>
      </c>
      <c r="N2974" t="s">
        <v>5974</v>
      </c>
      <c r="O2974" t="s">
        <v>5986</v>
      </c>
      <c r="P2974" t="s">
        <v>5979</v>
      </c>
      <c r="Q2974" t="s">
        <v>5987</v>
      </c>
      <c r="R2974">
        <v>500</v>
      </c>
      <c r="S2974">
        <v>750</v>
      </c>
      <c r="T2974">
        <v>0.33329999999999999</v>
      </c>
      <c r="U2974" t="s">
        <v>5920</v>
      </c>
      <c r="V2974">
        <v>24</v>
      </c>
      <c r="W2974" s="1">
        <v>45007</v>
      </c>
      <c r="X2974" t="s">
        <v>5894</v>
      </c>
      <c r="Y2974">
        <v>294</v>
      </c>
      <c r="Z2974">
        <v>81</v>
      </c>
      <c r="AA2974">
        <v>264</v>
      </c>
      <c r="AB2974">
        <v>82</v>
      </c>
      <c r="AC2974">
        <v>10</v>
      </c>
      <c r="AD2974">
        <v>41000</v>
      </c>
      <c r="AE2974" t="s">
        <v>6025</v>
      </c>
      <c r="AF2974" s="1">
        <v>46203</v>
      </c>
      <c r="AG2974" t="s">
        <v>6516</v>
      </c>
      <c r="AH2974" t="s">
        <v>6027</v>
      </c>
      <c r="AI2974" t="s">
        <v>6028</v>
      </c>
      <c r="AJ2974" t="s">
        <v>6925</v>
      </c>
      <c r="AK2974">
        <v>750</v>
      </c>
      <c r="AL2974">
        <v>6.67</v>
      </c>
      <c r="AM2974">
        <v>743.33</v>
      </c>
      <c r="AN2974">
        <v>500</v>
      </c>
      <c r="AO2974">
        <v>243.33</v>
      </c>
      <c r="AP2974">
        <v>0.32740000000000002</v>
      </c>
    </row>
    <row r="2975" spans="1:42" hidden="1" x14ac:dyDescent="0.35">
      <c r="A2975" t="s">
        <v>3925</v>
      </c>
      <c r="B2975" s="1">
        <v>45783</v>
      </c>
      <c r="C2975" t="s">
        <v>1227</v>
      </c>
      <c r="D2975" t="s">
        <v>87</v>
      </c>
      <c r="E2975">
        <v>2</v>
      </c>
      <c r="F2975" t="s">
        <v>128</v>
      </c>
      <c r="G2975" t="s">
        <v>67</v>
      </c>
      <c r="H2975" t="s">
        <v>25</v>
      </c>
      <c r="I2975" t="s">
        <v>18</v>
      </c>
      <c r="J2975" t="s">
        <v>75</v>
      </c>
      <c r="K2975">
        <v>2025</v>
      </c>
      <c r="L2975" t="s">
        <v>35</v>
      </c>
      <c r="M2975" t="s">
        <v>5924</v>
      </c>
      <c r="N2975" t="s">
        <v>5913</v>
      </c>
      <c r="O2975" t="s">
        <v>5917</v>
      </c>
      <c r="P2975" t="s">
        <v>5925</v>
      </c>
      <c r="Q2975" t="s">
        <v>5926</v>
      </c>
      <c r="R2975">
        <v>46000</v>
      </c>
      <c r="S2975">
        <v>56000</v>
      </c>
      <c r="T2975">
        <v>0.17860000000000001</v>
      </c>
      <c r="U2975" t="s">
        <v>5920</v>
      </c>
      <c r="V2975">
        <v>12</v>
      </c>
      <c r="W2975" s="1">
        <v>44847</v>
      </c>
      <c r="X2975" t="s">
        <v>5894</v>
      </c>
      <c r="Y2975">
        <v>224</v>
      </c>
      <c r="Z2975">
        <v>96</v>
      </c>
      <c r="AA2975">
        <v>304</v>
      </c>
      <c r="AB2975">
        <v>54</v>
      </c>
      <c r="AC2975">
        <v>10</v>
      </c>
      <c r="AD2975">
        <v>2484000</v>
      </c>
      <c r="AE2975" t="s">
        <v>6025</v>
      </c>
      <c r="AF2975" s="1">
        <v>46203</v>
      </c>
      <c r="AG2975" t="s">
        <v>6415</v>
      </c>
      <c r="AH2975" t="s">
        <v>6027</v>
      </c>
      <c r="AI2975" t="s">
        <v>6028</v>
      </c>
      <c r="AJ2975" t="s">
        <v>6924</v>
      </c>
      <c r="AK2975">
        <v>112000</v>
      </c>
      <c r="AL2975">
        <v>10203.200000000001</v>
      </c>
      <c r="AM2975">
        <v>101796.8</v>
      </c>
      <c r="AN2975">
        <v>92000</v>
      </c>
      <c r="AO2975">
        <v>9796.7999999999993</v>
      </c>
      <c r="AP2975">
        <v>9.6199999999999994E-2</v>
      </c>
    </row>
    <row r="2976" spans="1:42" hidden="1" x14ac:dyDescent="0.35">
      <c r="A2976" t="s">
        <v>3926</v>
      </c>
      <c r="B2976" s="1">
        <v>45853</v>
      </c>
      <c r="C2976" t="s">
        <v>903</v>
      </c>
      <c r="D2976" t="s">
        <v>123</v>
      </c>
      <c r="E2976">
        <v>1</v>
      </c>
      <c r="F2976" t="s">
        <v>128</v>
      </c>
      <c r="G2976" t="s">
        <v>16</v>
      </c>
      <c r="H2976" t="s">
        <v>17</v>
      </c>
      <c r="I2976" t="s">
        <v>26</v>
      </c>
      <c r="J2976" t="s">
        <v>97</v>
      </c>
      <c r="K2976">
        <v>2025</v>
      </c>
      <c r="L2976" t="s">
        <v>60</v>
      </c>
      <c r="M2976" t="s">
        <v>5927</v>
      </c>
      <c r="N2976" t="s">
        <v>5913</v>
      </c>
      <c r="O2976" t="s">
        <v>5917</v>
      </c>
      <c r="P2976" t="s">
        <v>5928</v>
      </c>
      <c r="Q2976" t="s">
        <v>5929</v>
      </c>
      <c r="R2976">
        <v>44000</v>
      </c>
      <c r="S2976">
        <v>53000</v>
      </c>
      <c r="T2976">
        <v>0.16980000000000001</v>
      </c>
      <c r="U2976" t="s">
        <v>5920</v>
      </c>
      <c r="V2976">
        <v>12</v>
      </c>
      <c r="W2976" s="1">
        <v>45435</v>
      </c>
      <c r="X2976" t="s">
        <v>5894</v>
      </c>
      <c r="Y2976">
        <v>246</v>
      </c>
      <c r="Z2976">
        <v>92</v>
      </c>
      <c r="AA2976">
        <v>223</v>
      </c>
      <c r="AB2976">
        <v>48</v>
      </c>
      <c r="AC2976">
        <v>10</v>
      </c>
      <c r="AD2976">
        <v>2112000</v>
      </c>
      <c r="AE2976" t="s">
        <v>6025</v>
      </c>
      <c r="AF2976" s="1">
        <v>46203</v>
      </c>
      <c r="AG2976" t="s">
        <v>6383</v>
      </c>
      <c r="AH2976" t="s">
        <v>6027</v>
      </c>
      <c r="AI2976" t="s">
        <v>6028</v>
      </c>
      <c r="AJ2976" t="s">
        <v>6925</v>
      </c>
      <c r="AK2976">
        <v>53000</v>
      </c>
      <c r="AL2976">
        <v>2575.8000000000002</v>
      </c>
      <c r="AM2976">
        <v>50424.2</v>
      </c>
      <c r="AN2976">
        <v>44000</v>
      </c>
      <c r="AO2976">
        <v>6424.2</v>
      </c>
      <c r="AP2976">
        <v>0.12740000000000001</v>
      </c>
    </row>
    <row r="2977" spans="1:42" hidden="1" x14ac:dyDescent="0.35">
      <c r="A2977" t="s">
        <v>3927</v>
      </c>
      <c r="B2977" s="1">
        <v>45843</v>
      </c>
      <c r="C2977" t="s">
        <v>663</v>
      </c>
      <c r="D2977" t="s">
        <v>95</v>
      </c>
      <c r="E2977">
        <v>1</v>
      </c>
      <c r="F2977" t="s">
        <v>24</v>
      </c>
      <c r="G2977" t="s">
        <v>16</v>
      </c>
      <c r="H2977" t="s">
        <v>17</v>
      </c>
      <c r="I2977" t="s">
        <v>33</v>
      </c>
      <c r="J2977" t="s">
        <v>97</v>
      </c>
      <c r="K2977">
        <v>2025</v>
      </c>
      <c r="L2977" t="s">
        <v>60</v>
      </c>
      <c r="M2977" t="s">
        <v>5948</v>
      </c>
      <c r="N2977" t="s">
        <v>5949</v>
      </c>
      <c r="O2977" t="s">
        <v>5950</v>
      </c>
      <c r="P2977" t="s">
        <v>5951</v>
      </c>
      <c r="Q2977" t="s">
        <v>5952</v>
      </c>
      <c r="R2977">
        <v>2900</v>
      </c>
      <c r="S2977">
        <v>3800</v>
      </c>
      <c r="T2977">
        <v>0.23680000000000001</v>
      </c>
      <c r="U2977" t="s">
        <v>5940</v>
      </c>
      <c r="V2977">
        <v>12</v>
      </c>
      <c r="W2977" s="1">
        <v>45359</v>
      </c>
      <c r="X2977" t="s">
        <v>5894</v>
      </c>
      <c r="Y2977">
        <v>220</v>
      </c>
      <c r="Z2977">
        <v>49</v>
      </c>
      <c r="AA2977">
        <v>227</v>
      </c>
      <c r="AB2977">
        <v>23</v>
      </c>
      <c r="AC2977">
        <v>10</v>
      </c>
      <c r="AD2977">
        <v>66700</v>
      </c>
      <c r="AE2977" t="s">
        <v>6025</v>
      </c>
      <c r="AF2977" s="1">
        <v>46203</v>
      </c>
      <c r="AG2977" t="s">
        <v>6391</v>
      </c>
      <c r="AH2977" t="s">
        <v>6035</v>
      </c>
      <c r="AI2977" t="s">
        <v>6028</v>
      </c>
      <c r="AJ2977" t="s">
        <v>6925</v>
      </c>
      <c r="AK2977">
        <v>3800</v>
      </c>
      <c r="AL2977">
        <v>148.96</v>
      </c>
      <c r="AM2977">
        <v>3651.04</v>
      </c>
      <c r="AN2977">
        <v>2900</v>
      </c>
      <c r="AO2977">
        <v>751.04</v>
      </c>
      <c r="AP2977">
        <v>0.20569999999999999</v>
      </c>
    </row>
    <row r="2978" spans="1:42" x14ac:dyDescent="0.35">
      <c r="A2978" t="s">
        <v>3928</v>
      </c>
      <c r="B2978" s="1">
        <v>45874</v>
      </c>
      <c r="C2978" t="s">
        <v>389</v>
      </c>
      <c r="D2978" t="s">
        <v>195</v>
      </c>
      <c r="E2978">
        <v>1</v>
      </c>
      <c r="F2978" t="s">
        <v>58</v>
      </c>
      <c r="G2978" t="s">
        <v>31</v>
      </c>
      <c r="H2978" t="s">
        <v>32</v>
      </c>
      <c r="I2978" t="s">
        <v>43</v>
      </c>
      <c r="J2978" t="s">
        <v>59</v>
      </c>
      <c r="K2978">
        <v>2025</v>
      </c>
      <c r="L2978" t="s">
        <v>60</v>
      </c>
      <c r="M2978" t="s">
        <v>5912</v>
      </c>
      <c r="N2978" t="s">
        <v>5913</v>
      </c>
      <c r="O2978" t="s">
        <v>5914</v>
      </c>
      <c r="P2978" t="s">
        <v>5891</v>
      </c>
      <c r="Q2978" t="s">
        <v>5915</v>
      </c>
      <c r="R2978">
        <v>125000</v>
      </c>
      <c r="S2978">
        <v>148000</v>
      </c>
      <c r="T2978">
        <v>0.15540000000000001</v>
      </c>
      <c r="U2978" t="s">
        <v>5893</v>
      </c>
      <c r="V2978">
        <v>12</v>
      </c>
      <c r="W2978" s="1">
        <v>44787</v>
      </c>
      <c r="X2978" t="s">
        <v>5894</v>
      </c>
      <c r="Y2978">
        <v>168</v>
      </c>
      <c r="Z2978">
        <v>62</v>
      </c>
      <c r="AA2978">
        <v>271</v>
      </c>
      <c r="AB2978">
        <v>0</v>
      </c>
      <c r="AC2978">
        <v>10</v>
      </c>
      <c r="AD2978">
        <v>0</v>
      </c>
      <c r="AE2978" t="s">
        <v>6029</v>
      </c>
      <c r="AF2978" s="1">
        <v>46203</v>
      </c>
      <c r="AG2978" t="s">
        <v>6248</v>
      </c>
      <c r="AH2978" t="s">
        <v>6035</v>
      </c>
      <c r="AI2978" t="s">
        <v>6028</v>
      </c>
      <c r="AJ2978" t="s">
        <v>6925</v>
      </c>
      <c r="AK2978">
        <v>148000</v>
      </c>
      <c r="AL2978">
        <v>10419.200000000001</v>
      </c>
      <c r="AM2978">
        <v>137580.79999999999</v>
      </c>
      <c r="AN2978">
        <v>125000</v>
      </c>
      <c r="AO2978">
        <v>12580.8</v>
      </c>
      <c r="AP2978">
        <v>9.1399999999999995E-2</v>
      </c>
    </row>
    <row r="2979" spans="1:42" hidden="1" x14ac:dyDescent="0.35">
      <c r="A2979" t="s">
        <v>3929</v>
      </c>
      <c r="B2979" s="1">
        <v>45703</v>
      </c>
      <c r="C2979" t="s">
        <v>1397</v>
      </c>
      <c r="D2979" t="s">
        <v>221</v>
      </c>
      <c r="E2979">
        <v>1</v>
      </c>
      <c r="F2979" t="s">
        <v>48</v>
      </c>
      <c r="G2979" t="s">
        <v>31</v>
      </c>
      <c r="H2979" t="s">
        <v>17</v>
      </c>
      <c r="I2979" t="s">
        <v>43</v>
      </c>
      <c r="J2979" t="s">
        <v>19</v>
      </c>
      <c r="K2979">
        <v>2025</v>
      </c>
      <c r="L2979" t="s">
        <v>20</v>
      </c>
      <c r="M2979" t="s">
        <v>5966</v>
      </c>
      <c r="N2979" t="s">
        <v>5967</v>
      </c>
      <c r="O2979" t="s">
        <v>5968</v>
      </c>
      <c r="P2979" t="s">
        <v>5899</v>
      </c>
      <c r="Q2979" t="s">
        <v>5969</v>
      </c>
      <c r="R2979">
        <v>11500</v>
      </c>
      <c r="S2979">
        <v>14500</v>
      </c>
      <c r="T2979">
        <v>0.2069</v>
      </c>
      <c r="U2979" t="s">
        <v>5901</v>
      </c>
      <c r="V2979">
        <v>12</v>
      </c>
      <c r="W2979" s="1">
        <v>44903</v>
      </c>
      <c r="X2979" t="s">
        <v>5894</v>
      </c>
      <c r="Y2979">
        <v>217</v>
      </c>
      <c r="Z2979">
        <v>53</v>
      </c>
      <c r="AA2979">
        <v>253</v>
      </c>
      <c r="AB2979">
        <v>61</v>
      </c>
      <c r="AC2979">
        <v>10</v>
      </c>
      <c r="AD2979">
        <v>701500</v>
      </c>
      <c r="AE2979" t="s">
        <v>6025</v>
      </c>
      <c r="AF2979" s="1">
        <v>46203</v>
      </c>
      <c r="AG2979" t="s">
        <v>6564</v>
      </c>
      <c r="AH2979" t="s">
        <v>6027</v>
      </c>
      <c r="AI2979" t="s">
        <v>6028</v>
      </c>
      <c r="AJ2979" t="s">
        <v>6924</v>
      </c>
      <c r="AK2979">
        <v>14500</v>
      </c>
      <c r="AL2979">
        <v>7.25</v>
      </c>
      <c r="AM2979">
        <v>14492.75</v>
      </c>
      <c r="AN2979">
        <v>11500</v>
      </c>
      <c r="AO2979">
        <v>2992.75</v>
      </c>
      <c r="AP2979">
        <v>0.20649999999999999</v>
      </c>
    </row>
    <row r="2980" spans="1:42" hidden="1" x14ac:dyDescent="0.35">
      <c r="A2980" t="s">
        <v>3930</v>
      </c>
      <c r="B2980" s="1">
        <v>45682</v>
      </c>
      <c r="C2980" t="s">
        <v>1518</v>
      </c>
      <c r="D2980" t="s">
        <v>216</v>
      </c>
      <c r="E2980">
        <v>1</v>
      </c>
      <c r="F2980" t="s">
        <v>48</v>
      </c>
      <c r="G2980" t="s">
        <v>16</v>
      </c>
      <c r="H2980" t="s">
        <v>32</v>
      </c>
      <c r="I2980" t="s">
        <v>33</v>
      </c>
      <c r="J2980" t="s">
        <v>112</v>
      </c>
      <c r="K2980">
        <v>2025</v>
      </c>
      <c r="L2980" t="s">
        <v>20</v>
      </c>
      <c r="M2980" t="s">
        <v>5999</v>
      </c>
      <c r="N2980" t="s">
        <v>5989</v>
      </c>
      <c r="O2980" t="s">
        <v>6000</v>
      </c>
      <c r="P2980" t="s">
        <v>6001</v>
      </c>
      <c r="Q2980" t="s">
        <v>6002</v>
      </c>
      <c r="R2980">
        <v>300</v>
      </c>
      <c r="S2980">
        <v>500</v>
      </c>
      <c r="T2980">
        <v>0.4</v>
      </c>
      <c r="U2980" t="s">
        <v>5940</v>
      </c>
      <c r="V2980">
        <v>3</v>
      </c>
      <c r="W2980" s="1">
        <v>45115</v>
      </c>
      <c r="X2980" t="s">
        <v>5894</v>
      </c>
      <c r="Y2980">
        <v>197</v>
      </c>
      <c r="Z2980">
        <v>100</v>
      </c>
      <c r="AA2980">
        <v>205</v>
      </c>
      <c r="AB2980">
        <v>66</v>
      </c>
      <c r="AC2980">
        <v>10</v>
      </c>
      <c r="AD2980">
        <v>19800</v>
      </c>
      <c r="AE2980" t="s">
        <v>6025</v>
      </c>
      <c r="AF2980" s="1">
        <v>46203</v>
      </c>
      <c r="AG2980" t="s">
        <v>6435</v>
      </c>
      <c r="AH2980" t="s">
        <v>6035</v>
      </c>
      <c r="AI2980" t="s">
        <v>6028</v>
      </c>
      <c r="AJ2980" t="s">
        <v>6924</v>
      </c>
      <c r="AK2980">
        <v>500</v>
      </c>
      <c r="AL2980">
        <v>4.95</v>
      </c>
      <c r="AM2980">
        <v>495.05</v>
      </c>
      <c r="AN2980">
        <v>300</v>
      </c>
      <c r="AO2980">
        <v>195.05</v>
      </c>
      <c r="AP2980">
        <v>0.39400000000000002</v>
      </c>
    </row>
    <row r="2981" spans="1:42" x14ac:dyDescent="0.35">
      <c r="A2981" t="s">
        <v>3931</v>
      </c>
      <c r="B2981" s="1">
        <v>45696</v>
      </c>
      <c r="C2981" t="s">
        <v>311</v>
      </c>
      <c r="D2981" t="s">
        <v>42</v>
      </c>
      <c r="E2981">
        <v>1</v>
      </c>
      <c r="F2981" t="s">
        <v>30</v>
      </c>
      <c r="G2981" t="s">
        <v>31</v>
      </c>
      <c r="H2981" t="s">
        <v>25</v>
      </c>
      <c r="I2981" t="s">
        <v>33</v>
      </c>
      <c r="J2981" t="s">
        <v>19</v>
      </c>
      <c r="K2981">
        <v>2025</v>
      </c>
      <c r="L2981" t="s">
        <v>20</v>
      </c>
      <c r="M2981" t="s">
        <v>5897</v>
      </c>
      <c r="N2981" t="s">
        <v>5889</v>
      </c>
      <c r="O2981" t="s">
        <v>5898</v>
      </c>
      <c r="P2981" t="s">
        <v>5899</v>
      </c>
      <c r="Q2981" t="s">
        <v>5900</v>
      </c>
      <c r="R2981">
        <v>31000</v>
      </c>
      <c r="S2981">
        <v>38000</v>
      </c>
      <c r="T2981">
        <v>0.1842</v>
      </c>
      <c r="U2981" t="s">
        <v>5901</v>
      </c>
      <c r="V2981">
        <v>12</v>
      </c>
      <c r="W2981" s="1">
        <v>45246</v>
      </c>
      <c r="X2981" t="s">
        <v>5894</v>
      </c>
      <c r="Y2981">
        <v>278</v>
      </c>
      <c r="Z2981">
        <v>80</v>
      </c>
      <c r="AA2981">
        <v>346</v>
      </c>
      <c r="AB2981">
        <v>0</v>
      </c>
      <c r="AC2981">
        <v>10</v>
      </c>
      <c r="AD2981">
        <v>0</v>
      </c>
      <c r="AE2981" t="s">
        <v>6029</v>
      </c>
      <c r="AF2981" s="1">
        <v>46203</v>
      </c>
      <c r="AG2981" t="s">
        <v>6199</v>
      </c>
      <c r="AH2981" t="s">
        <v>6027</v>
      </c>
      <c r="AI2981" t="s">
        <v>6028</v>
      </c>
      <c r="AJ2981" t="s">
        <v>6924</v>
      </c>
      <c r="AK2981">
        <v>38000</v>
      </c>
      <c r="AL2981">
        <v>3161.6</v>
      </c>
      <c r="AM2981">
        <v>34838.400000000001</v>
      </c>
      <c r="AN2981">
        <v>31000</v>
      </c>
      <c r="AO2981">
        <v>3838.4</v>
      </c>
      <c r="AP2981">
        <v>0.11020000000000001</v>
      </c>
    </row>
    <row r="2982" spans="1:42" hidden="1" x14ac:dyDescent="0.35">
      <c r="A2982" t="s">
        <v>3932</v>
      </c>
      <c r="B2982" s="1">
        <v>45842</v>
      </c>
      <c r="C2982" t="s">
        <v>2189</v>
      </c>
      <c r="D2982" t="s">
        <v>82</v>
      </c>
      <c r="E2982">
        <v>2</v>
      </c>
      <c r="F2982" t="s">
        <v>24</v>
      </c>
      <c r="G2982" t="s">
        <v>71</v>
      </c>
      <c r="H2982" t="s">
        <v>17</v>
      </c>
      <c r="I2982" t="s">
        <v>18</v>
      </c>
      <c r="J2982" t="s">
        <v>97</v>
      </c>
      <c r="K2982">
        <v>2025</v>
      </c>
      <c r="L2982" t="s">
        <v>60</v>
      </c>
      <c r="M2982" t="s">
        <v>5895</v>
      </c>
      <c r="N2982" t="s">
        <v>5889</v>
      </c>
      <c r="O2982" t="s">
        <v>5890</v>
      </c>
      <c r="P2982" t="s">
        <v>5891</v>
      </c>
      <c r="Q2982" t="s">
        <v>5896</v>
      </c>
      <c r="R2982">
        <v>78000</v>
      </c>
      <c r="S2982">
        <v>95000</v>
      </c>
      <c r="T2982">
        <v>0.1789</v>
      </c>
      <c r="U2982" t="s">
        <v>5893</v>
      </c>
      <c r="V2982">
        <v>12</v>
      </c>
      <c r="W2982" s="1">
        <v>45187</v>
      </c>
      <c r="X2982" t="s">
        <v>5894</v>
      </c>
      <c r="Y2982">
        <v>351</v>
      </c>
      <c r="Z2982">
        <v>112</v>
      </c>
      <c r="AA2982">
        <v>335</v>
      </c>
      <c r="AB2982">
        <v>32</v>
      </c>
      <c r="AC2982">
        <v>10</v>
      </c>
      <c r="AD2982">
        <v>2496000</v>
      </c>
      <c r="AE2982" t="s">
        <v>6025</v>
      </c>
      <c r="AF2982" s="1">
        <v>46203</v>
      </c>
      <c r="AG2982" t="s">
        <v>6750</v>
      </c>
      <c r="AH2982" t="s">
        <v>6027</v>
      </c>
      <c r="AI2982" t="s">
        <v>6028</v>
      </c>
      <c r="AJ2982" t="s">
        <v>6925</v>
      </c>
      <c r="AK2982">
        <v>190000</v>
      </c>
      <c r="AL2982">
        <v>26239</v>
      </c>
      <c r="AM2982">
        <v>163761</v>
      </c>
      <c r="AN2982">
        <v>156000</v>
      </c>
      <c r="AO2982">
        <v>7761</v>
      </c>
      <c r="AP2982">
        <v>4.7399999999999998E-2</v>
      </c>
    </row>
    <row r="2983" spans="1:42" hidden="1" x14ac:dyDescent="0.35">
      <c r="A2983" t="s">
        <v>3933</v>
      </c>
      <c r="B2983" s="1">
        <v>45765</v>
      </c>
      <c r="C2983" t="s">
        <v>290</v>
      </c>
      <c r="D2983" t="s">
        <v>188</v>
      </c>
      <c r="E2983">
        <v>3</v>
      </c>
      <c r="F2983" t="s">
        <v>30</v>
      </c>
      <c r="G2983" t="s">
        <v>16</v>
      </c>
      <c r="H2983" t="s">
        <v>25</v>
      </c>
      <c r="I2983" t="s">
        <v>18</v>
      </c>
      <c r="J2983" t="s">
        <v>44</v>
      </c>
      <c r="K2983">
        <v>2025</v>
      </c>
      <c r="L2983" t="s">
        <v>35</v>
      </c>
      <c r="M2983" t="s">
        <v>5936</v>
      </c>
      <c r="N2983" t="s">
        <v>5931</v>
      </c>
      <c r="O2983" t="s">
        <v>5937</v>
      </c>
      <c r="P2983" t="s">
        <v>5938</v>
      </c>
      <c r="Q2983" t="s">
        <v>5939</v>
      </c>
      <c r="R2983">
        <v>3400</v>
      </c>
      <c r="S2983">
        <v>4500</v>
      </c>
      <c r="T2983">
        <v>0.24440000000000001</v>
      </c>
      <c r="U2983" t="s">
        <v>5940</v>
      </c>
      <c r="V2983">
        <v>6</v>
      </c>
      <c r="W2983" s="1">
        <v>45061</v>
      </c>
      <c r="X2983" t="s">
        <v>5894</v>
      </c>
      <c r="Y2983">
        <v>200</v>
      </c>
      <c r="Z2983">
        <v>91</v>
      </c>
      <c r="AA2983">
        <v>223</v>
      </c>
      <c r="AB2983">
        <v>18</v>
      </c>
      <c r="AC2983">
        <v>10</v>
      </c>
      <c r="AD2983">
        <v>61200</v>
      </c>
      <c r="AE2983" t="s">
        <v>6025</v>
      </c>
      <c r="AF2983" s="1">
        <v>46203</v>
      </c>
      <c r="AG2983" t="s">
        <v>6181</v>
      </c>
      <c r="AH2983" t="s">
        <v>6027</v>
      </c>
      <c r="AI2983" t="s">
        <v>6028</v>
      </c>
      <c r="AJ2983" t="s">
        <v>6924</v>
      </c>
      <c r="AK2983">
        <v>13500</v>
      </c>
      <c r="AL2983">
        <v>2014.2</v>
      </c>
      <c r="AM2983">
        <v>11485.8</v>
      </c>
      <c r="AN2983">
        <v>10200</v>
      </c>
      <c r="AO2983">
        <v>1285.8</v>
      </c>
      <c r="AP2983">
        <v>0.1119</v>
      </c>
    </row>
    <row r="2984" spans="1:42" x14ac:dyDescent="0.35">
      <c r="A2984" t="s">
        <v>3934</v>
      </c>
      <c r="B2984" s="1">
        <v>45899</v>
      </c>
      <c r="C2984" t="s">
        <v>576</v>
      </c>
      <c r="D2984" t="s">
        <v>42</v>
      </c>
      <c r="E2984">
        <v>1</v>
      </c>
      <c r="F2984" t="s">
        <v>58</v>
      </c>
      <c r="G2984" t="s">
        <v>71</v>
      </c>
      <c r="H2984" t="s">
        <v>17</v>
      </c>
      <c r="I2984" t="s">
        <v>33</v>
      </c>
      <c r="J2984" t="s">
        <v>59</v>
      </c>
      <c r="K2984">
        <v>2025</v>
      </c>
      <c r="L2984" t="s">
        <v>60</v>
      </c>
      <c r="M2984" t="s">
        <v>5897</v>
      </c>
      <c r="N2984" t="s">
        <v>5889</v>
      </c>
      <c r="O2984" t="s">
        <v>5898</v>
      </c>
      <c r="P2984" t="s">
        <v>5899</v>
      </c>
      <c r="Q2984" t="s">
        <v>5900</v>
      </c>
      <c r="R2984">
        <v>31000</v>
      </c>
      <c r="S2984">
        <v>38000</v>
      </c>
      <c r="T2984">
        <v>0.1842</v>
      </c>
      <c r="U2984" t="s">
        <v>5901</v>
      </c>
      <c r="V2984">
        <v>12</v>
      </c>
      <c r="W2984" s="1">
        <v>45246</v>
      </c>
      <c r="X2984" t="s">
        <v>5894</v>
      </c>
      <c r="Y2984">
        <v>278</v>
      </c>
      <c r="Z2984">
        <v>80</v>
      </c>
      <c r="AA2984">
        <v>346</v>
      </c>
      <c r="AB2984">
        <v>0</v>
      </c>
      <c r="AC2984">
        <v>10</v>
      </c>
      <c r="AD2984">
        <v>0</v>
      </c>
      <c r="AE2984" t="s">
        <v>6029</v>
      </c>
      <c r="AF2984" s="1">
        <v>46203</v>
      </c>
      <c r="AG2984" t="s">
        <v>6346</v>
      </c>
      <c r="AH2984" t="s">
        <v>6027</v>
      </c>
      <c r="AI2984" t="s">
        <v>6028</v>
      </c>
      <c r="AJ2984" t="s">
        <v>6925</v>
      </c>
      <c r="AK2984">
        <v>38000</v>
      </c>
      <c r="AL2984">
        <v>399</v>
      </c>
      <c r="AM2984">
        <v>37601</v>
      </c>
      <c r="AN2984">
        <v>31000</v>
      </c>
      <c r="AO2984">
        <v>6601</v>
      </c>
      <c r="AP2984">
        <v>0.17560000000000001</v>
      </c>
    </row>
    <row r="2985" spans="1:42" hidden="1" x14ac:dyDescent="0.35">
      <c r="A2985" t="s">
        <v>3935</v>
      </c>
      <c r="B2985" s="1">
        <v>45694</v>
      </c>
      <c r="C2985" t="s">
        <v>2495</v>
      </c>
      <c r="D2985" t="s">
        <v>100</v>
      </c>
      <c r="E2985">
        <v>2</v>
      </c>
      <c r="F2985" t="s">
        <v>128</v>
      </c>
      <c r="G2985" t="s">
        <v>16</v>
      </c>
      <c r="H2985" t="s">
        <v>32</v>
      </c>
      <c r="I2985" t="s">
        <v>18</v>
      </c>
      <c r="J2985" t="s">
        <v>19</v>
      </c>
      <c r="K2985">
        <v>2025</v>
      </c>
      <c r="L2985" t="s">
        <v>20</v>
      </c>
      <c r="M2985" t="s">
        <v>5941</v>
      </c>
      <c r="N2985" t="s">
        <v>5931</v>
      </c>
      <c r="O2985" t="s">
        <v>5942</v>
      </c>
      <c r="P2985" t="s">
        <v>5938</v>
      </c>
      <c r="Q2985" t="s">
        <v>5943</v>
      </c>
      <c r="R2985">
        <v>9800</v>
      </c>
      <c r="S2985">
        <v>12500</v>
      </c>
      <c r="T2985">
        <v>0.216</v>
      </c>
      <c r="U2985" t="s">
        <v>5940</v>
      </c>
      <c r="V2985">
        <v>6</v>
      </c>
      <c r="W2985" s="1">
        <v>45383</v>
      </c>
      <c r="X2985" t="s">
        <v>5894</v>
      </c>
      <c r="Y2985">
        <v>102</v>
      </c>
      <c r="Z2985">
        <v>94</v>
      </c>
      <c r="AA2985">
        <v>142</v>
      </c>
      <c r="AB2985">
        <v>76</v>
      </c>
      <c r="AC2985">
        <v>10</v>
      </c>
      <c r="AD2985">
        <v>744800</v>
      </c>
      <c r="AE2985" t="s">
        <v>6025</v>
      </c>
      <c r="AF2985" s="1">
        <v>46203</v>
      </c>
      <c r="AG2985" t="s">
        <v>6812</v>
      </c>
      <c r="AH2985" t="s">
        <v>6035</v>
      </c>
      <c r="AI2985" t="s">
        <v>6028</v>
      </c>
      <c r="AJ2985" t="s">
        <v>6924</v>
      </c>
      <c r="AK2985">
        <v>25000</v>
      </c>
      <c r="AL2985">
        <v>3530</v>
      </c>
      <c r="AM2985">
        <v>21470</v>
      </c>
      <c r="AN2985">
        <v>19600</v>
      </c>
      <c r="AO2985">
        <v>1870</v>
      </c>
      <c r="AP2985">
        <v>8.7099999999999997E-2</v>
      </c>
    </row>
    <row r="2986" spans="1:42" hidden="1" x14ac:dyDescent="0.35">
      <c r="A2986" t="s">
        <v>3936</v>
      </c>
      <c r="B2986" s="1">
        <v>45954</v>
      </c>
      <c r="C2986" t="s">
        <v>1826</v>
      </c>
      <c r="D2986" t="s">
        <v>82</v>
      </c>
      <c r="E2986">
        <v>1</v>
      </c>
      <c r="F2986" t="s">
        <v>66</v>
      </c>
      <c r="G2986" t="s">
        <v>31</v>
      </c>
      <c r="H2986" t="s">
        <v>17</v>
      </c>
      <c r="I2986" t="s">
        <v>43</v>
      </c>
      <c r="J2986" t="s">
        <v>55</v>
      </c>
      <c r="K2986">
        <v>2025</v>
      </c>
      <c r="L2986" t="s">
        <v>51</v>
      </c>
      <c r="M2986" t="s">
        <v>5895</v>
      </c>
      <c r="N2986" t="s">
        <v>5889</v>
      </c>
      <c r="O2986" t="s">
        <v>5890</v>
      </c>
      <c r="P2986" t="s">
        <v>5891</v>
      </c>
      <c r="Q2986" t="s">
        <v>5896</v>
      </c>
      <c r="R2986">
        <v>78000</v>
      </c>
      <c r="S2986">
        <v>95000</v>
      </c>
      <c r="T2986">
        <v>0.1789</v>
      </c>
      <c r="U2986" t="s">
        <v>5893</v>
      </c>
      <c r="V2986">
        <v>12</v>
      </c>
      <c r="W2986" s="1">
        <v>45187</v>
      </c>
      <c r="X2986" t="s">
        <v>5894</v>
      </c>
      <c r="Y2986">
        <v>351</v>
      </c>
      <c r="Z2986">
        <v>112</v>
      </c>
      <c r="AA2986">
        <v>335</v>
      </c>
      <c r="AB2986">
        <v>32</v>
      </c>
      <c r="AC2986">
        <v>10</v>
      </c>
      <c r="AD2986">
        <v>2496000</v>
      </c>
      <c r="AE2986" t="s">
        <v>6025</v>
      </c>
      <c r="AF2986" s="1">
        <v>46203</v>
      </c>
      <c r="AG2986" t="s">
        <v>6663</v>
      </c>
      <c r="AH2986" t="s">
        <v>6027</v>
      </c>
      <c r="AI2986" t="s">
        <v>6028</v>
      </c>
      <c r="AJ2986" t="s">
        <v>6925</v>
      </c>
      <c r="AK2986">
        <v>95000</v>
      </c>
      <c r="AL2986">
        <v>9006</v>
      </c>
      <c r="AM2986">
        <v>85994</v>
      </c>
      <c r="AN2986">
        <v>78000</v>
      </c>
      <c r="AO2986">
        <v>7994</v>
      </c>
      <c r="AP2986">
        <v>9.2999999999999999E-2</v>
      </c>
    </row>
    <row r="2987" spans="1:42" hidden="1" x14ac:dyDescent="0.35">
      <c r="A2987" t="s">
        <v>3937</v>
      </c>
      <c r="B2987" s="1">
        <v>45941</v>
      </c>
      <c r="C2987" t="s">
        <v>941</v>
      </c>
      <c r="D2987" t="s">
        <v>65</v>
      </c>
      <c r="E2987">
        <v>3</v>
      </c>
      <c r="F2987" t="s">
        <v>24</v>
      </c>
      <c r="G2987" t="s">
        <v>67</v>
      </c>
      <c r="H2987" t="s">
        <v>17</v>
      </c>
      <c r="I2987" t="s">
        <v>33</v>
      </c>
      <c r="J2987" t="s">
        <v>55</v>
      </c>
      <c r="K2987">
        <v>2025</v>
      </c>
      <c r="L2987" t="s">
        <v>51</v>
      </c>
      <c r="M2987" t="s">
        <v>5906</v>
      </c>
      <c r="N2987" t="s">
        <v>5889</v>
      </c>
      <c r="O2987" t="s">
        <v>5898</v>
      </c>
      <c r="P2987" t="s">
        <v>5907</v>
      </c>
      <c r="Q2987" t="s">
        <v>5908</v>
      </c>
      <c r="R2987">
        <v>17500</v>
      </c>
      <c r="S2987">
        <v>22000</v>
      </c>
      <c r="T2987">
        <v>0.20449999999999999</v>
      </c>
      <c r="U2987" t="s">
        <v>5909</v>
      </c>
      <c r="V2987">
        <v>12</v>
      </c>
      <c r="W2987" s="1">
        <v>45337</v>
      </c>
      <c r="X2987" t="s">
        <v>5894</v>
      </c>
      <c r="Y2987">
        <v>373</v>
      </c>
      <c r="Z2987">
        <v>88</v>
      </c>
      <c r="AA2987">
        <v>389</v>
      </c>
      <c r="AB2987">
        <v>78</v>
      </c>
      <c r="AC2987">
        <v>10</v>
      </c>
      <c r="AD2987">
        <v>1365000</v>
      </c>
      <c r="AE2987" t="s">
        <v>6025</v>
      </c>
      <c r="AF2987" s="1">
        <v>46203</v>
      </c>
      <c r="AG2987" t="s">
        <v>6337</v>
      </c>
      <c r="AH2987" t="s">
        <v>6035</v>
      </c>
      <c r="AI2987" t="s">
        <v>6028</v>
      </c>
      <c r="AJ2987" t="s">
        <v>6925</v>
      </c>
      <c r="AK2987">
        <v>66000</v>
      </c>
      <c r="AL2987">
        <v>7735.2</v>
      </c>
      <c r="AM2987">
        <v>58264.800000000003</v>
      </c>
      <c r="AN2987">
        <v>52500</v>
      </c>
      <c r="AO2987">
        <v>5764.8</v>
      </c>
      <c r="AP2987">
        <v>9.8900000000000002E-2</v>
      </c>
    </row>
    <row r="2988" spans="1:42" hidden="1" x14ac:dyDescent="0.35">
      <c r="A2988" t="s">
        <v>3938</v>
      </c>
      <c r="B2988" s="1">
        <v>45931</v>
      </c>
      <c r="C2988" t="s">
        <v>165</v>
      </c>
      <c r="D2988" t="s">
        <v>87</v>
      </c>
      <c r="E2988">
        <v>3</v>
      </c>
      <c r="F2988" t="s">
        <v>30</v>
      </c>
      <c r="G2988" t="s">
        <v>16</v>
      </c>
      <c r="H2988" t="s">
        <v>17</v>
      </c>
      <c r="I2988" t="s">
        <v>43</v>
      </c>
      <c r="J2988" t="s">
        <v>55</v>
      </c>
      <c r="K2988">
        <v>2025</v>
      </c>
      <c r="L2988" t="s">
        <v>51</v>
      </c>
      <c r="M2988" t="s">
        <v>5924</v>
      </c>
      <c r="N2988" t="s">
        <v>5913</v>
      </c>
      <c r="O2988" t="s">
        <v>5917</v>
      </c>
      <c r="P2988" t="s">
        <v>5925</v>
      </c>
      <c r="Q2988" t="s">
        <v>5926</v>
      </c>
      <c r="R2988">
        <v>46000</v>
      </c>
      <c r="S2988">
        <v>56000</v>
      </c>
      <c r="T2988">
        <v>0.17860000000000001</v>
      </c>
      <c r="U2988" t="s">
        <v>5920</v>
      </c>
      <c r="V2988">
        <v>12</v>
      </c>
      <c r="W2988" s="1">
        <v>44847</v>
      </c>
      <c r="X2988" t="s">
        <v>5894</v>
      </c>
      <c r="Y2988">
        <v>224</v>
      </c>
      <c r="Z2988">
        <v>96</v>
      </c>
      <c r="AA2988">
        <v>304</v>
      </c>
      <c r="AB2988">
        <v>54</v>
      </c>
      <c r="AC2988">
        <v>10</v>
      </c>
      <c r="AD2988">
        <v>2484000</v>
      </c>
      <c r="AE2988" t="s">
        <v>6025</v>
      </c>
      <c r="AF2988" s="1">
        <v>46203</v>
      </c>
      <c r="AG2988" t="s">
        <v>6080</v>
      </c>
      <c r="AH2988" t="s">
        <v>6035</v>
      </c>
      <c r="AI2988" t="s">
        <v>6028</v>
      </c>
      <c r="AJ2988" t="s">
        <v>6925</v>
      </c>
      <c r="AK2988">
        <v>168000</v>
      </c>
      <c r="AL2988">
        <v>16380</v>
      </c>
      <c r="AM2988">
        <v>151620</v>
      </c>
      <c r="AN2988">
        <v>138000</v>
      </c>
      <c r="AO2988">
        <v>13620</v>
      </c>
      <c r="AP2988">
        <v>8.9800000000000005E-2</v>
      </c>
    </row>
    <row r="2989" spans="1:42" hidden="1" x14ac:dyDescent="0.35">
      <c r="A2989" t="s">
        <v>3939</v>
      </c>
      <c r="B2989" s="1">
        <v>45901</v>
      </c>
      <c r="C2989" t="s">
        <v>679</v>
      </c>
      <c r="D2989" t="s">
        <v>137</v>
      </c>
      <c r="E2989">
        <v>2</v>
      </c>
      <c r="F2989" t="s">
        <v>128</v>
      </c>
      <c r="G2989" t="s">
        <v>71</v>
      </c>
      <c r="H2989" t="s">
        <v>25</v>
      </c>
      <c r="I2989" t="s">
        <v>43</v>
      </c>
      <c r="J2989" t="s">
        <v>109</v>
      </c>
      <c r="K2989">
        <v>2025</v>
      </c>
      <c r="L2989" t="s">
        <v>60</v>
      </c>
      <c r="M2989" t="s">
        <v>5930</v>
      </c>
      <c r="N2989" t="s">
        <v>5931</v>
      </c>
      <c r="O2989" t="s">
        <v>5932</v>
      </c>
      <c r="P2989" t="s">
        <v>5891</v>
      </c>
      <c r="Q2989" t="s">
        <v>5933</v>
      </c>
      <c r="R2989">
        <v>14800</v>
      </c>
      <c r="S2989">
        <v>18500</v>
      </c>
      <c r="T2989">
        <v>0.2</v>
      </c>
      <c r="U2989" t="s">
        <v>5893</v>
      </c>
      <c r="V2989">
        <v>12</v>
      </c>
      <c r="W2989" s="1">
        <v>45474</v>
      </c>
      <c r="X2989" t="s">
        <v>5894</v>
      </c>
      <c r="Y2989">
        <v>213</v>
      </c>
      <c r="Z2989">
        <v>93</v>
      </c>
      <c r="AA2989">
        <v>278</v>
      </c>
      <c r="AB2989">
        <v>42</v>
      </c>
      <c r="AC2989">
        <v>10</v>
      </c>
      <c r="AD2989">
        <v>621600</v>
      </c>
      <c r="AE2989" t="s">
        <v>6025</v>
      </c>
      <c r="AF2989" s="1">
        <v>46203</v>
      </c>
      <c r="AG2989" t="s">
        <v>6211</v>
      </c>
      <c r="AH2989" t="s">
        <v>6027</v>
      </c>
      <c r="AI2989" t="s">
        <v>6028</v>
      </c>
      <c r="AJ2989" t="s">
        <v>6925</v>
      </c>
      <c r="AK2989">
        <v>37000</v>
      </c>
      <c r="AL2989">
        <v>1054.5</v>
      </c>
      <c r="AM2989">
        <v>35945.5</v>
      </c>
      <c r="AN2989">
        <v>29600</v>
      </c>
      <c r="AO2989">
        <v>6345.5</v>
      </c>
      <c r="AP2989">
        <v>0.17649999999999999</v>
      </c>
    </row>
    <row r="2990" spans="1:42" hidden="1" x14ac:dyDescent="0.35">
      <c r="A2990" t="s">
        <v>3940</v>
      </c>
      <c r="B2990" s="1">
        <v>45930</v>
      </c>
      <c r="C2990" t="s">
        <v>488</v>
      </c>
      <c r="D2990" t="s">
        <v>92</v>
      </c>
      <c r="E2990">
        <v>1</v>
      </c>
      <c r="F2990" t="s">
        <v>48</v>
      </c>
      <c r="G2990" t="s">
        <v>31</v>
      </c>
      <c r="H2990" t="s">
        <v>32</v>
      </c>
      <c r="I2990" t="s">
        <v>43</v>
      </c>
      <c r="J2990" t="s">
        <v>109</v>
      </c>
      <c r="K2990">
        <v>2025</v>
      </c>
      <c r="L2990" t="s">
        <v>60</v>
      </c>
      <c r="M2990" t="s">
        <v>5973</v>
      </c>
      <c r="N2990" t="s">
        <v>5974</v>
      </c>
      <c r="O2990" t="s">
        <v>5975</v>
      </c>
      <c r="P2990" t="s">
        <v>5899</v>
      </c>
      <c r="Q2990" t="s">
        <v>5976</v>
      </c>
      <c r="R2990">
        <v>7600</v>
      </c>
      <c r="S2990">
        <v>9800</v>
      </c>
      <c r="T2990">
        <v>0.22450000000000001</v>
      </c>
      <c r="U2990" t="s">
        <v>5901</v>
      </c>
      <c r="V2990">
        <v>36</v>
      </c>
      <c r="W2990" s="1">
        <v>45281</v>
      </c>
      <c r="X2990" t="s">
        <v>5894</v>
      </c>
      <c r="Y2990">
        <v>214</v>
      </c>
      <c r="Z2990">
        <v>101</v>
      </c>
      <c r="AA2990">
        <v>188</v>
      </c>
      <c r="AB2990">
        <v>51</v>
      </c>
      <c r="AC2990">
        <v>10</v>
      </c>
      <c r="AD2990">
        <v>387600</v>
      </c>
      <c r="AE2990" t="s">
        <v>6025</v>
      </c>
      <c r="AF2990" s="1">
        <v>46203</v>
      </c>
      <c r="AG2990" t="s">
        <v>6299</v>
      </c>
      <c r="AH2990" t="s">
        <v>6027</v>
      </c>
      <c r="AI2990" t="s">
        <v>6028</v>
      </c>
      <c r="AJ2990" t="s">
        <v>6925</v>
      </c>
      <c r="AK2990">
        <v>9800</v>
      </c>
      <c r="AL2990">
        <v>931</v>
      </c>
      <c r="AM2990">
        <v>8869</v>
      </c>
      <c r="AN2990">
        <v>7600</v>
      </c>
      <c r="AO2990">
        <v>1269</v>
      </c>
      <c r="AP2990">
        <v>0.1431</v>
      </c>
    </row>
    <row r="2991" spans="1:42" hidden="1" x14ac:dyDescent="0.35">
      <c r="A2991" t="s">
        <v>3941</v>
      </c>
      <c r="B2991" s="1">
        <v>45711</v>
      </c>
      <c r="C2991" t="s">
        <v>2157</v>
      </c>
      <c r="D2991" t="s">
        <v>183</v>
      </c>
      <c r="E2991">
        <v>3</v>
      </c>
      <c r="F2991" t="s">
        <v>24</v>
      </c>
      <c r="G2991" t="s">
        <v>31</v>
      </c>
      <c r="H2991" t="s">
        <v>25</v>
      </c>
      <c r="I2991" t="s">
        <v>43</v>
      </c>
      <c r="J2991" t="s">
        <v>19</v>
      </c>
      <c r="K2991">
        <v>2025</v>
      </c>
      <c r="L2991" t="s">
        <v>20</v>
      </c>
      <c r="M2991" t="s">
        <v>6010</v>
      </c>
      <c r="N2991" t="s">
        <v>5949</v>
      </c>
      <c r="O2991" t="s">
        <v>6011</v>
      </c>
      <c r="P2991" t="s">
        <v>6012</v>
      </c>
      <c r="Q2991" t="s">
        <v>6013</v>
      </c>
      <c r="R2991">
        <v>2700</v>
      </c>
      <c r="S2991">
        <v>3500</v>
      </c>
      <c r="T2991">
        <v>0.2286</v>
      </c>
      <c r="U2991" t="s">
        <v>5920</v>
      </c>
      <c r="V2991">
        <v>12</v>
      </c>
      <c r="W2991" s="1">
        <v>45369</v>
      </c>
      <c r="X2991" t="s">
        <v>5894</v>
      </c>
      <c r="Y2991">
        <v>71</v>
      </c>
      <c r="Z2991">
        <v>95</v>
      </c>
      <c r="AA2991">
        <v>147</v>
      </c>
      <c r="AB2991">
        <v>51</v>
      </c>
      <c r="AC2991">
        <v>10</v>
      </c>
      <c r="AD2991">
        <v>137700</v>
      </c>
      <c r="AE2991" t="s">
        <v>6025</v>
      </c>
      <c r="AF2991" s="1">
        <v>46203</v>
      </c>
      <c r="AG2991" t="s">
        <v>6743</v>
      </c>
      <c r="AH2991" t="s">
        <v>6035</v>
      </c>
      <c r="AI2991" t="s">
        <v>6028</v>
      </c>
      <c r="AJ2991" t="s">
        <v>6924</v>
      </c>
      <c r="AK2991">
        <v>10500</v>
      </c>
      <c r="AL2991">
        <v>1249.5</v>
      </c>
      <c r="AM2991">
        <v>9250.5</v>
      </c>
      <c r="AN2991">
        <v>8100</v>
      </c>
      <c r="AO2991">
        <v>1150.5</v>
      </c>
      <c r="AP2991">
        <v>0.1244</v>
      </c>
    </row>
    <row r="2992" spans="1:42" x14ac:dyDescent="0.35">
      <c r="A2992" t="s">
        <v>3942</v>
      </c>
      <c r="B2992" s="1">
        <v>45894</v>
      </c>
      <c r="C2992" t="s">
        <v>337</v>
      </c>
      <c r="D2992" t="s">
        <v>42</v>
      </c>
      <c r="E2992">
        <v>2</v>
      </c>
      <c r="F2992" t="s">
        <v>58</v>
      </c>
      <c r="G2992" t="s">
        <v>71</v>
      </c>
      <c r="H2992" t="s">
        <v>17</v>
      </c>
      <c r="I2992" t="s">
        <v>43</v>
      </c>
      <c r="J2992" t="s">
        <v>59</v>
      </c>
      <c r="K2992">
        <v>2025</v>
      </c>
      <c r="L2992" t="s">
        <v>60</v>
      </c>
      <c r="M2992" t="s">
        <v>5897</v>
      </c>
      <c r="N2992" t="s">
        <v>5889</v>
      </c>
      <c r="O2992" t="s">
        <v>5898</v>
      </c>
      <c r="P2992" t="s">
        <v>5899</v>
      </c>
      <c r="Q2992" t="s">
        <v>5900</v>
      </c>
      <c r="R2992">
        <v>31000</v>
      </c>
      <c r="S2992">
        <v>38000</v>
      </c>
      <c r="T2992">
        <v>0.1842</v>
      </c>
      <c r="U2992" t="s">
        <v>5901</v>
      </c>
      <c r="V2992">
        <v>12</v>
      </c>
      <c r="W2992" s="1">
        <v>45246</v>
      </c>
      <c r="X2992" t="s">
        <v>5894</v>
      </c>
      <c r="Y2992">
        <v>278</v>
      </c>
      <c r="Z2992">
        <v>80</v>
      </c>
      <c r="AA2992">
        <v>346</v>
      </c>
      <c r="AB2992">
        <v>0</v>
      </c>
      <c r="AC2992">
        <v>10</v>
      </c>
      <c r="AD2992">
        <v>0</v>
      </c>
      <c r="AE2992" t="s">
        <v>6029</v>
      </c>
      <c r="AF2992" s="1">
        <v>46203</v>
      </c>
      <c r="AG2992" t="s">
        <v>6217</v>
      </c>
      <c r="AH2992" t="s">
        <v>6035</v>
      </c>
      <c r="AI2992" t="s">
        <v>6028</v>
      </c>
      <c r="AJ2992" t="s">
        <v>6925</v>
      </c>
      <c r="AK2992">
        <v>76000</v>
      </c>
      <c r="AL2992">
        <v>3564.4</v>
      </c>
      <c r="AM2992">
        <v>72435.600000000006</v>
      </c>
      <c r="AN2992">
        <v>62000</v>
      </c>
      <c r="AO2992">
        <v>10435.6</v>
      </c>
      <c r="AP2992">
        <v>0.14410000000000001</v>
      </c>
    </row>
    <row r="2993" spans="1:42" x14ac:dyDescent="0.35">
      <c r="A2993" t="s">
        <v>3943</v>
      </c>
      <c r="B2993" s="1">
        <v>45854</v>
      </c>
      <c r="C2993" t="s">
        <v>3944</v>
      </c>
      <c r="D2993" t="s">
        <v>54</v>
      </c>
      <c r="E2993">
        <v>1</v>
      </c>
      <c r="F2993" t="s">
        <v>24</v>
      </c>
      <c r="G2993" t="s">
        <v>16</v>
      </c>
      <c r="H2993" t="s">
        <v>32</v>
      </c>
      <c r="I2993" t="s">
        <v>26</v>
      </c>
      <c r="J2993" t="s">
        <v>97</v>
      </c>
      <c r="K2993">
        <v>2025</v>
      </c>
      <c r="L2993" t="s">
        <v>60</v>
      </c>
      <c r="M2993" t="s">
        <v>5888</v>
      </c>
      <c r="N2993" t="s">
        <v>5889</v>
      </c>
      <c r="O2993" t="s">
        <v>5890</v>
      </c>
      <c r="P2993" t="s">
        <v>5891</v>
      </c>
      <c r="Q2993" t="s">
        <v>5892</v>
      </c>
      <c r="R2993">
        <v>52000</v>
      </c>
      <c r="S2993">
        <v>65000</v>
      </c>
      <c r="T2993">
        <v>0.2</v>
      </c>
      <c r="U2993" t="s">
        <v>5893</v>
      </c>
      <c r="V2993">
        <v>12</v>
      </c>
      <c r="W2993" s="1">
        <v>45506</v>
      </c>
      <c r="X2993" t="s">
        <v>5894</v>
      </c>
      <c r="Y2993">
        <v>302</v>
      </c>
      <c r="Z2993">
        <v>109</v>
      </c>
      <c r="AA2993">
        <v>415</v>
      </c>
      <c r="AB2993">
        <v>0</v>
      </c>
      <c r="AC2993">
        <v>10</v>
      </c>
      <c r="AD2993">
        <v>0</v>
      </c>
      <c r="AE2993" t="s">
        <v>6029</v>
      </c>
      <c r="AF2993" s="1">
        <v>46203</v>
      </c>
      <c r="AG2993" t="s">
        <v>6907</v>
      </c>
      <c r="AH2993" t="s">
        <v>6027</v>
      </c>
      <c r="AI2993" t="s">
        <v>6028</v>
      </c>
      <c r="AJ2993" t="s">
        <v>6925</v>
      </c>
      <c r="AK2993">
        <v>65000</v>
      </c>
      <c r="AL2993">
        <v>4452.5</v>
      </c>
      <c r="AM2993">
        <v>60547.5</v>
      </c>
      <c r="AN2993">
        <v>52000</v>
      </c>
      <c r="AO2993">
        <v>8547.5</v>
      </c>
      <c r="AP2993">
        <v>0.14119999999999999</v>
      </c>
    </row>
    <row r="2994" spans="1:42" hidden="1" x14ac:dyDescent="0.35">
      <c r="A2994" t="s">
        <v>3945</v>
      </c>
      <c r="B2994" s="1">
        <v>45689</v>
      </c>
      <c r="C2994" t="s">
        <v>492</v>
      </c>
      <c r="D2994" t="s">
        <v>173</v>
      </c>
      <c r="E2994">
        <v>1</v>
      </c>
      <c r="F2994" t="s">
        <v>48</v>
      </c>
      <c r="G2994" t="s">
        <v>16</v>
      </c>
      <c r="H2994" t="s">
        <v>25</v>
      </c>
      <c r="I2994" t="s">
        <v>43</v>
      </c>
      <c r="J2994" t="s">
        <v>19</v>
      </c>
      <c r="K2994">
        <v>2025</v>
      </c>
      <c r="L2994" t="s">
        <v>20</v>
      </c>
      <c r="M2994" t="s">
        <v>5904</v>
      </c>
      <c r="N2994" t="s">
        <v>5889</v>
      </c>
      <c r="O2994" t="s">
        <v>5898</v>
      </c>
      <c r="P2994" t="s">
        <v>5899</v>
      </c>
      <c r="Q2994" t="s">
        <v>5905</v>
      </c>
      <c r="R2994">
        <v>12500</v>
      </c>
      <c r="S2994">
        <v>15500</v>
      </c>
      <c r="T2994">
        <v>0.19350000000000001</v>
      </c>
      <c r="U2994" t="s">
        <v>5901</v>
      </c>
      <c r="V2994">
        <v>12</v>
      </c>
      <c r="W2994" s="1">
        <v>45140</v>
      </c>
      <c r="X2994" t="s">
        <v>5894</v>
      </c>
      <c r="Y2994">
        <v>313</v>
      </c>
      <c r="Z2994">
        <v>58</v>
      </c>
      <c r="AA2994">
        <v>294</v>
      </c>
      <c r="AB2994">
        <v>65</v>
      </c>
      <c r="AC2994">
        <v>10</v>
      </c>
      <c r="AD2994">
        <v>812500</v>
      </c>
      <c r="AE2994" t="s">
        <v>6025</v>
      </c>
      <c r="AF2994" s="1">
        <v>46203</v>
      </c>
      <c r="AG2994" t="s">
        <v>6301</v>
      </c>
      <c r="AH2994" t="s">
        <v>6035</v>
      </c>
      <c r="AI2994" t="s">
        <v>6028</v>
      </c>
      <c r="AJ2994" t="s">
        <v>6924</v>
      </c>
      <c r="AK2994">
        <v>15500</v>
      </c>
      <c r="AL2994">
        <v>465</v>
      </c>
      <c r="AM2994">
        <v>15035</v>
      </c>
      <c r="AN2994">
        <v>12500</v>
      </c>
      <c r="AO2994">
        <v>2535</v>
      </c>
      <c r="AP2994">
        <v>0.1686</v>
      </c>
    </row>
    <row r="2995" spans="1:42" hidden="1" x14ac:dyDescent="0.35">
      <c r="A2995" t="s">
        <v>3946</v>
      </c>
      <c r="B2995" s="1">
        <v>45895</v>
      </c>
      <c r="C2995" t="s">
        <v>2075</v>
      </c>
      <c r="D2995" t="s">
        <v>377</v>
      </c>
      <c r="E2995">
        <v>1</v>
      </c>
      <c r="F2995" t="s">
        <v>24</v>
      </c>
      <c r="G2995" t="s">
        <v>31</v>
      </c>
      <c r="H2995" t="s">
        <v>32</v>
      </c>
      <c r="I2995" t="s">
        <v>26</v>
      </c>
      <c r="J2995" t="s">
        <v>59</v>
      </c>
      <c r="K2995">
        <v>2025</v>
      </c>
      <c r="L2995" t="s">
        <v>60</v>
      </c>
      <c r="M2995" t="s">
        <v>6007</v>
      </c>
      <c r="N2995" t="s">
        <v>5889</v>
      </c>
      <c r="O2995" t="s">
        <v>6008</v>
      </c>
      <c r="P2995" t="s">
        <v>5899</v>
      </c>
      <c r="Q2995" t="s">
        <v>6009</v>
      </c>
      <c r="R2995">
        <v>12000</v>
      </c>
      <c r="S2995">
        <v>15000</v>
      </c>
      <c r="T2995">
        <v>0.2</v>
      </c>
      <c r="U2995" t="s">
        <v>5901</v>
      </c>
      <c r="V2995">
        <v>12</v>
      </c>
      <c r="W2995" s="1">
        <v>45557</v>
      </c>
      <c r="X2995" t="s">
        <v>5894</v>
      </c>
      <c r="Y2995">
        <v>118</v>
      </c>
      <c r="Z2995">
        <v>87</v>
      </c>
      <c r="AA2995">
        <v>209</v>
      </c>
      <c r="AB2995">
        <v>10</v>
      </c>
      <c r="AC2995">
        <v>10</v>
      </c>
      <c r="AD2995">
        <v>120000</v>
      </c>
      <c r="AE2995" t="s">
        <v>6025</v>
      </c>
      <c r="AF2995" s="1">
        <v>46203</v>
      </c>
      <c r="AG2995" t="s">
        <v>6723</v>
      </c>
      <c r="AH2995" t="s">
        <v>6035</v>
      </c>
      <c r="AI2995" t="s">
        <v>6028</v>
      </c>
      <c r="AJ2995" t="s">
        <v>6925</v>
      </c>
      <c r="AK2995">
        <v>15000</v>
      </c>
      <c r="AL2995">
        <v>1540.5</v>
      </c>
      <c r="AM2995">
        <v>13459.5</v>
      </c>
      <c r="AN2995">
        <v>12000</v>
      </c>
      <c r="AO2995">
        <v>1459.5</v>
      </c>
      <c r="AP2995">
        <v>0.1084</v>
      </c>
    </row>
    <row r="2996" spans="1:42" hidden="1" x14ac:dyDescent="0.35">
      <c r="A2996" t="s">
        <v>3947</v>
      </c>
      <c r="B2996" s="1">
        <v>45807</v>
      </c>
      <c r="C2996" t="s">
        <v>1908</v>
      </c>
      <c r="D2996" t="s">
        <v>65</v>
      </c>
      <c r="E2996">
        <v>1</v>
      </c>
      <c r="F2996" t="s">
        <v>30</v>
      </c>
      <c r="G2996" t="s">
        <v>31</v>
      </c>
      <c r="H2996" t="s">
        <v>25</v>
      </c>
      <c r="I2996" t="s">
        <v>33</v>
      </c>
      <c r="J2996" t="s">
        <v>75</v>
      </c>
      <c r="K2996">
        <v>2025</v>
      </c>
      <c r="L2996" t="s">
        <v>35</v>
      </c>
      <c r="M2996" t="s">
        <v>5906</v>
      </c>
      <c r="N2996" t="s">
        <v>5889</v>
      </c>
      <c r="O2996" t="s">
        <v>5898</v>
      </c>
      <c r="P2996" t="s">
        <v>5907</v>
      </c>
      <c r="Q2996" t="s">
        <v>5908</v>
      </c>
      <c r="R2996">
        <v>17500</v>
      </c>
      <c r="S2996">
        <v>22000</v>
      </c>
      <c r="T2996">
        <v>0.20449999999999999</v>
      </c>
      <c r="U2996" t="s">
        <v>5909</v>
      </c>
      <c r="V2996">
        <v>12</v>
      </c>
      <c r="W2996" s="1">
        <v>45337</v>
      </c>
      <c r="X2996" t="s">
        <v>5894</v>
      </c>
      <c r="Y2996">
        <v>373</v>
      </c>
      <c r="Z2996">
        <v>88</v>
      </c>
      <c r="AA2996">
        <v>389</v>
      </c>
      <c r="AB2996">
        <v>78</v>
      </c>
      <c r="AC2996">
        <v>10</v>
      </c>
      <c r="AD2996">
        <v>1365000</v>
      </c>
      <c r="AE2996" t="s">
        <v>6025</v>
      </c>
      <c r="AF2996" s="1">
        <v>46203</v>
      </c>
      <c r="AG2996" t="s">
        <v>6681</v>
      </c>
      <c r="AH2996" t="s">
        <v>6035</v>
      </c>
      <c r="AI2996" t="s">
        <v>6028</v>
      </c>
      <c r="AJ2996" t="s">
        <v>6924</v>
      </c>
      <c r="AK2996">
        <v>22000</v>
      </c>
      <c r="AL2996">
        <v>2107.6</v>
      </c>
      <c r="AM2996">
        <v>19892.400000000001</v>
      </c>
      <c r="AN2996">
        <v>17500</v>
      </c>
      <c r="AO2996">
        <v>2392.4</v>
      </c>
      <c r="AP2996">
        <v>0.1203</v>
      </c>
    </row>
    <row r="2997" spans="1:42" hidden="1" x14ac:dyDescent="0.35">
      <c r="A2997" t="s">
        <v>3948</v>
      </c>
      <c r="B2997" s="1">
        <v>45777</v>
      </c>
      <c r="C2997" t="s">
        <v>1832</v>
      </c>
      <c r="D2997" t="s">
        <v>70</v>
      </c>
      <c r="E2997">
        <v>1</v>
      </c>
      <c r="F2997" t="s">
        <v>30</v>
      </c>
      <c r="G2997" t="s">
        <v>16</v>
      </c>
      <c r="H2997" t="s">
        <v>32</v>
      </c>
      <c r="I2997" t="s">
        <v>43</v>
      </c>
      <c r="J2997" t="s">
        <v>44</v>
      </c>
      <c r="K2997">
        <v>2025</v>
      </c>
      <c r="L2997" t="s">
        <v>35</v>
      </c>
      <c r="M2997" t="s">
        <v>5970</v>
      </c>
      <c r="N2997" t="s">
        <v>5949</v>
      </c>
      <c r="O2997" t="s">
        <v>5971</v>
      </c>
      <c r="P2997" t="s">
        <v>5922</v>
      </c>
      <c r="Q2997" t="s">
        <v>5972</v>
      </c>
      <c r="R2997">
        <v>9500</v>
      </c>
      <c r="S2997">
        <v>12000</v>
      </c>
      <c r="T2997">
        <v>0.20830000000000001</v>
      </c>
      <c r="U2997" t="s">
        <v>5920</v>
      </c>
      <c r="V2997">
        <v>12</v>
      </c>
      <c r="W2997" s="1">
        <v>44840</v>
      </c>
      <c r="X2997" t="s">
        <v>5894</v>
      </c>
      <c r="Y2997">
        <v>160</v>
      </c>
      <c r="Z2997">
        <v>82</v>
      </c>
      <c r="AA2997">
        <v>171</v>
      </c>
      <c r="AB2997">
        <v>27</v>
      </c>
      <c r="AC2997">
        <v>10</v>
      </c>
      <c r="AD2997">
        <v>256500</v>
      </c>
      <c r="AE2997" t="s">
        <v>6025</v>
      </c>
      <c r="AF2997" s="1">
        <v>46203</v>
      </c>
      <c r="AG2997" t="s">
        <v>6664</v>
      </c>
      <c r="AH2997" t="s">
        <v>6027</v>
      </c>
      <c r="AI2997" t="s">
        <v>6028</v>
      </c>
      <c r="AJ2997" t="s">
        <v>6924</v>
      </c>
      <c r="AK2997">
        <v>12000</v>
      </c>
      <c r="AL2997">
        <v>798</v>
      </c>
      <c r="AM2997">
        <v>11202</v>
      </c>
      <c r="AN2997">
        <v>9500</v>
      </c>
      <c r="AO2997">
        <v>1702</v>
      </c>
      <c r="AP2997">
        <v>0.15190000000000001</v>
      </c>
    </row>
    <row r="2998" spans="1:42" hidden="1" x14ac:dyDescent="0.35">
      <c r="A2998" t="s">
        <v>3949</v>
      </c>
      <c r="B2998" s="1">
        <v>45700</v>
      </c>
      <c r="C2998" t="s">
        <v>1719</v>
      </c>
      <c r="D2998" t="s">
        <v>173</v>
      </c>
      <c r="E2998">
        <v>2</v>
      </c>
      <c r="F2998" t="s">
        <v>24</v>
      </c>
      <c r="G2998" t="s">
        <v>96</v>
      </c>
      <c r="H2998" t="s">
        <v>25</v>
      </c>
      <c r="I2998" t="s">
        <v>43</v>
      </c>
      <c r="J2998" t="s">
        <v>19</v>
      </c>
      <c r="K2998">
        <v>2025</v>
      </c>
      <c r="L2998" t="s">
        <v>20</v>
      </c>
      <c r="M2998" t="s">
        <v>5904</v>
      </c>
      <c r="N2998" t="s">
        <v>5889</v>
      </c>
      <c r="O2998" t="s">
        <v>5898</v>
      </c>
      <c r="P2998" t="s">
        <v>5899</v>
      </c>
      <c r="Q2998" t="s">
        <v>5905</v>
      </c>
      <c r="R2998">
        <v>12500</v>
      </c>
      <c r="S2998">
        <v>15500</v>
      </c>
      <c r="T2998">
        <v>0.19350000000000001</v>
      </c>
      <c r="U2998" t="s">
        <v>5901</v>
      </c>
      <c r="V2998">
        <v>12</v>
      </c>
      <c r="W2998" s="1">
        <v>45140</v>
      </c>
      <c r="X2998" t="s">
        <v>5894</v>
      </c>
      <c r="Y2998">
        <v>313</v>
      </c>
      <c r="Z2998">
        <v>58</v>
      </c>
      <c r="AA2998">
        <v>294</v>
      </c>
      <c r="AB2998">
        <v>65</v>
      </c>
      <c r="AC2998">
        <v>10</v>
      </c>
      <c r="AD2998">
        <v>812500</v>
      </c>
      <c r="AE2998" t="s">
        <v>6025</v>
      </c>
      <c r="AF2998" s="1">
        <v>46203</v>
      </c>
      <c r="AG2998" t="s">
        <v>6631</v>
      </c>
      <c r="AH2998" t="s">
        <v>6027</v>
      </c>
      <c r="AI2998" t="s">
        <v>6028</v>
      </c>
      <c r="AJ2998" t="s">
        <v>6924</v>
      </c>
      <c r="AK2998">
        <v>31000</v>
      </c>
      <c r="AL2998">
        <v>3100</v>
      </c>
      <c r="AM2998">
        <v>27900</v>
      </c>
      <c r="AN2998">
        <v>25000</v>
      </c>
      <c r="AO2998">
        <v>2900</v>
      </c>
      <c r="AP2998">
        <v>0.10390000000000001</v>
      </c>
    </row>
    <row r="2999" spans="1:42" hidden="1" x14ac:dyDescent="0.35">
      <c r="A2999" t="s">
        <v>3950</v>
      </c>
      <c r="B2999" s="1">
        <v>45695</v>
      </c>
      <c r="C2999" t="s">
        <v>596</v>
      </c>
      <c r="D2999" t="s">
        <v>105</v>
      </c>
      <c r="E2999">
        <v>2</v>
      </c>
      <c r="F2999" t="s">
        <v>24</v>
      </c>
      <c r="G2999" t="s">
        <v>16</v>
      </c>
      <c r="H2999" t="s">
        <v>17</v>
      </c>
      <c r="I2999" t="s">
        <v>43</v>
      </c>
      <c r="J2999" t="s">
        <v>19</v>
      </c>
      <c r="K2999">
        <v>2025</v>
      </c>
      <c r="L2999" t="s">
        <v>20</v>
      </c>
      <c r="M2999" t="s">
        <v>5916</v>
      </c>
      <c r="N2999" t="s">
        <v>5913</v>
      </c>
      <c r="O2999" t="s">
        <v>5917</v>
      </c>
      <c r="P2999" t="s">
        <v>5918</v>
      </c>
      <c r="Q2999" t="s">
        <v>5919</v>
      </c>
      <c r="R2999">
        <v>63000</v>
      </c>
      <c r="S2999">
        <v>76000</v>
      </c>
      <c r="T2999">
        <v>0.1711</v>
      </c>
      <c r="U2999" t="s">
        <v>5920</v>
      </c>
      <c r="V2999">
        <v>12</v>
      </c>
      <c r="W2999" s="1">
        <v>44617</v>
      </c>
      <c r="X2999" t="s">
        <v>5894</v>
      </c>
      <c r="Y2999">
        <v>252</v>
      </c>
      <c r="Z2999">
        <v>75</v>
      </c>
      <c r="AA2999">
        <v>289</v>
      </c>
      <c r="AB2999">
        <v>48</v>
      </c>
      <c r="AC2999">
        <v>10</v>
      </c>
      <c r="AD2999">
        <v>3024000</v>
      </c>
      <c r="AE2999" t="s">
        <v>6025</v>
      </c>
      <c r="AF2999" s="1">
        <v>46203</v>
      </c>
      <c r="AG2999" t="s">
        <v>6132</v>
      </c>
      <c r="AH2999" t="s">
        <v>6027</v>
      </c>
      <c r="AI2999" t="s">
        <v>6028</v>
      </c>
      <c r="AJ2999" t="s">
        <v>6924</v>
      </c>
      <c r="AK2999">
        <v>152000</v>
      </c>
      <c r="AL2999">
        <v>22237.599999999999</v>
      </c>
      <c r="AM2999">
        <v>129762.4</v>
      </c>
      <c r="AN2999">
        <v>126000</v>
      </c>
      <c r="AO2999">
        <v>3762.4</v>
      </c>
      <c r="AP2999">
        <v>2.9000000000000001E-2</v>
      </c>
    </row>
    <row r="3000" spans="1:42" hidden="1" x14ac:dyDescent="0.35">
      <c r="A3000" t="s">
        <v>3951</v>
      </c>
      <c r="B3000" s="1">
        <v>45752</v>
      </c>
      <c r="C3000" t="s">
        <v>303</v>
      </c>
      <c r="D3000" t="s">
        <v>173</v>
      </c>
      <c r="E3000">
        <v>1</v>
      </c>
      <c r="F3000" t="s">
        <v>48</v>
      </c>
      <c r="G3000" t="s">
        <v>16</v>
      </c>
      <c r="H3000" t="s">
        <v>32</v>
      </c>
      <c r="I3000" t="s">
        <v>43</v>
      </c>
      <c r="J3000" t="s">
        <v>44</v>
      </c>
      <c r="K3000">
        <v>2025</v>
      </c>
      <c r="L3000" t="s">
        <v>35</v>
      </c>
      <c r="M3000" t="s">
        <v>5904</v>
      </c>
      <c r="N3000" t="s">
        <v>5889</v>
      </c>
      <c r="O3000" t="s">
        <v>5898</v>
      </c>
      <c r="P3000" t="s">
        <v>5899</v>
      </c>
      <c r="Q3000" t="s">
        <v>5905</v>
      </c>
      <c r="R3000">
        <v>12500</v>
      </c>
      <c r="S3000">
        <v>15500</v>
      </c>
      <c r="T3000">
        <v>0.19350000000000001</v>
      </c>
      <c r="U3000" t="s">
        <v>5901</v>
      </c>
      <c r="V3000">
        <v>12</v>
      </c>
      <c r="W3000" s="1">
        <v>45140</v>
      </c>
      <c r="X3000" t="s">
        <v>5894</v>
      </c>
      <c r="Y3000">
        <v>313</v>
      </c>
      <c r="Z3000">
        <v>58</v>
      </c>
      <c r="AA3000">
        <v>294</v>
      </c>
      <c r="AB3000">
        <v>65</v>
      </c>
      <c r="AC3000">
        <v>10</v>
      </c>
      <c r="AD3000">
        <v>812500</v>
      </c>
      <c r="AE3000" t="s">
        <v>6025</v>
      </c>
      <c r="AF3000" s="1">
        <v>46203</v>
      </c>
      <c r="AG3000" t="s">
        <v>6192</v>
      </c>
      <c r="AH3000" t="s">
        <v>6035</v>
      </c>
      <c r="AI3000" t="s">
        <v>6028</v>
      </c>
      <c r="AJ3000" t="s">
        <v>6924</v>
      </c>
      <c r="AK3000">
        <v>15500</v>
      </c>
      <c r="AL3000">
        <v>220.1</v>
      </c>
      <c r="AM3000">
        <v>15279.9</v>
      </c>
      <c r="AN3000">
        <v>12500</v>
      </c>
      <c r="AO3000">
        <v>2779.9</v>
      </c>
      <c r="AP3000">
        <v>0.18190000000000001</v>
      </c>
    </row>
    <row r="3001" spans="1:42" hidden="1" x14ac:dyDescent="0.35">
      <c r="A3001" t="s">
        <v>3952</v>
      </c>
      <c r="B3001" s="1">
        <v>45830</v>
      </c>
      <c r="C3001" t="s">
        <v>1025</v>
      </c>
      <c r="D3001" t="s">
        <v>108</v>
      </c>
      <c r="E3001">
        <v>1</v>
      </c>
      <c r="F3001" t="s">
        <v>128</v>
      </c>
      <c r="G3001" t="s">
        <v>31</v>
      </c>
      <c r="H3001" t="s">
        <v>32</v>
      </c>
      <c r="I3001" t="s">
        <v>43</v>
      </c>
      <c r="J3001" t="s">
        <v>34</v>
      </c>
      <c r="K3001">
        <v>2025</v>
      </c>
      <c r="L3001" t="s">
        <v>35</v>
      </c>
      <c r="M3001" t="s">
        <v>5977</v>
      </c>
      <c r="N3001" t="s">
        <v>5974</v>
      </c>
      <c r="O3001" t="s">
        <v>5978</v>
      </c>
      <c r="P3001" t="s">
        <v>5979</v>
      </c>
      <c r="Q3001" t="s">
        <v>5980</v>
      </c>
      <c r="R3001">
        <v>3000</v>
      </c>
      <c r="S3001">
        <v>3900</v>
      </c>
      <c r="T3001">
        <v>0.23080000000000001</v>
      </c>
      <c r="U3001" t="s">
        <v>5920</v>
      </c>
      <c r="V3001">
        <v>36</v>
      </c>
      <c r="W3001" s="1">
        <v>44816</v>
      </c>
      <c r="X3001" t="s">
        <v>5894</v>
      </c>
      <c r="Y3001">
        <v>237</v>
      </c>
      <c r="Z3001">
        <v>110</v>
      </c>
      <c r="AA3001">
        <v>240</v>
      </c>
      <c r="AB3001">
        <v>48</v>
      </c>
      <c r="AC3001">
        <v>10</v>
      </c>
      <c r="AD3001">
        <v>144000</v>
      </c>
      <c r="AE3001" t="s">
        <v>6025</v>
      </c>
      <c r="AF3001" s="1">
        <v>46203</v>
      </c>
      <c r="AG3001" t="s">
        <v>6518</v>
      </c>
      <c r="AH3001" t="s">
        <v>6035</v>
      </c>
      <c r="AI3001" t="s">
        <v>6028</v>
      </c>
      <c r="AJ3001" t="s">
        <v>6924</v>
      </c>
      <c r="AK3001">
        <v>3900</v>
      </c>
      <c r="AL3001">
        <v>327.20999999999998</v>
      </c>
      <c r="AM3001">
        <v>3572.79</v>
      </c>
      <c r="AN3001">
        <v>3000</v>
      </c>
      <c r="AO3001">
        <v>572.79</v>
      </c>
      <c r="AP3001">
        <v>0.1603</v>
      </c>
    </row>
    <row r="3002" spans="1:42" hidden="1" x14ac:dyDescent="0.35">
      <c r="A3002" t="s">
        <v>3953</v>
      </c>
      <c r="B3002" s="1">
        <v>45911</v>
      </c>
      <c r="C3002" t="s">
        <v>1082</v>
      </c>
      <c r="D3002" t="s">
        <v>29</v>
      </c>
      <c r="E3002">
        <v>3</v>
      </c>
      <c r="F3002" t="s">
        <v>58</v>
      </c>
      <c r="G3002" t="s">
        <v>67</v>
      </c>
      <c r="H3002" t="s">
        <v>32</v>
      </c>
      <c r="I3002" t="s">
        <v>33</v>
      </c>
      <c r="J3002" t="s">
        <v>109</v>
      </c>
      <c r="K3002">
        <v>2025</v>
      </c>
      <c r="L3002" t="s">
        <v>60</v>
      </c>
      <c r="M3002" t="s">
        <v>5985</v>
      </c>
      <c r="N3002" t="s">
        <v>5974</v>
      </c>
      <c r="O3002" t="s">
        <v>5986</v>
      </c>
      <c r="P3002" t="s">
        <v>5979</v>
      </c>
      <c r="Q3002" t="s">
        <v>5987</v>
      </c>
      <c r="R3002">
        <v>500</v>
      </c>
      <c r="S3002">
        <v>750</v>
      </c>
      <c r="T3002">
        <v>0.33329999999999999</v>
      </c>
      <c r="U3002" t="s">
        <v>5920</v>
      </c>
      <c r="V3002">
        <v>24</v>
      </c>
      <c r="W3002" s="1">
        <v>45007</v>
      </c>
      <c r="X3002" t="s">
        <v>5894</v>
      </c>
      <c r="Y3002">
        <v>294</v>
      </c>
      <c r="Z3002">
        <v>81</v>
      </c>
      <c r="AA3002">
        <v>264</v>
      </c>
      <c r="AB3002">
        <v>82</v>
      </c>
      <c r="AC3002">
        <v>10</v>
      </c>
      <c r="AD3002">
        <v>41000</v>
      </c>
      <c r="AE3002" t="s">
        <v>6025</v>
      </c>
      <c r="AF3002" s="1">
        <v>46203</v>
      </c>
      <c r="AG3002" t="s">
        <v>6270</v>
      </c>
      <c r="AH3002" t="s">
        <v>6027</v>
      </c>
      <c r="AI3002" t="s">
        <v>6028</v>
      </c>
      <c r="AJ3002" t="s">
        <v>6925</v>
      </c>
      <c r="AK3002">
        <v>2250</v>
      </c>
      <c r="AL3002">
        <v>89.77</v>
      </c>
      <c r="AM3002">
        <v>2160.23</v>
      </c>
      <c r="AN3002">
        <v>1500</v>
      </c>
      <c r="AO3002">
        <v>660.23</v>
      </c>
      <c r="AP3002">
        <v>0.30559999999999998</v>
      </c>
    </row>
    <row r="3003" spans="1:42" hidden="1" x14ac:dyDescent="0.35">
      <c r="A3003" t="s">
        <v>3954</v>
      </c>
      <c r="B3003" s="1">
        <v>45910</v>
      </c>
      <c r="C3003" t="s">
        <v>2684</v>
      </c>
      <c r="D3003" t="s">
        <v>74</v>
      </c>
      <c r="E3003">
        <v>2</v>
      </c>
      <c r="F3003" t="s">
        <v>24</v>
      </c>
      <c r="G3003" t="s">
        <v>96</v>
      </c>
      <c r="H3003" t="s">
        <v>32</v>
      </c>
      <c r="I3003" t="s">
        <v>18</v>
      </c>
      <c r="J3003" t="s">
        <v>109</v>
      </c>
      <c r="K3003">
        <v>2025</v>
      </c>
      <c r="L3003" t="s">
        <v>60</v>
      </c>
      <c r="M3003" t="s">
        <v>5963</v>
      </c>
      <c r="N3003" t="s">
        <v>5949</v>
      </c>
      <c r="O3003" t="s">
        <v>5964</v>
      </c>
      <c r="P3003" t="s">
        <v>5951</v>
      </c>
      <c r="Q3003" t="s">
        <v>5965</v>
      </c>
      <c r="R3003">
        <v>5700</v>
      </c>
      <c r="S3003">
        <v>7500</v>
      </c>
      <c r="T3003">
        <v>0.24</v>
      </c>
      <c r="U3003" t="s">
        <v>5940</v>
      </c>
      <c r="V3003">
        <v>12</v>
      </c>
      <c r="W3003" s="1">
        <v>44865</v>
      </c>
      <c r="X3003" t="s">
        <v>5894</v>
      </c>
      <c r="Y3003">
        <v>145</v>
      </c>
      <c r="Z3003">
        <v>60</v>
      </c>
      <c r="AA3003">
        <v>189</v>
      </c>
      <c r="AB3003">
        <v>10</v>
      </c>
      <c r="AC3003">
        <v>10</v>
      </c>
      <c r="AD3003">
        <v>57000</v>
      </c>
      <c r="AE3003" t="s">
        <v>6025</v>
      </c>
      <c r="AF3003" s="1">
        <v>46203</v>
      </c>
      <c r="AG3003" t="s">
        <v>6734</v>
      </c>
      <c r="AH3003" t="s">
        <v>6035</v>
      </c>
      <c r="AI3003" t="s">
        <v>6028</v>
      </c>
      <c r="AJ3003" t="s">
        <v>6925</v>
      </c>
      <c r="AK3003">
        <v>15000</v>
      </c>
      <c r="AL3003">
        <v>2166</v>
      </c>
      <c r="AM3003">
        <v>12834</v>
      </c>
      <c r="AN3003">
        <v>11400</v>
      </c>
      <c r="AO3003">
        <v>1434</v>
      </c>
      <c r="AP3003">
        <v>0.11169999999999999</v>
      </c>
    </row>
    <row r="3004" spans="1:42" hidden="1" x14ac:dyDescent="0.35">
      <c r="A3004" t="s">
        <v>3955</v>
      </c>
      <c r="B3004" s="1">
        <v>45683</v>
      </c>
      <c r="C3004" t="s">
        <v>346</v>
      </c>
      <c r="D3004" t="s">
        <v>439</v>
      </c>
      <c r="E3004">
        <v>3</v>
      </c>
      <c r="F3004" t="s">
        <v>58</v>
      </c>
      <c r="G3004" t="s">
        <v>16</v>
      </c>
      <c r="H3004" t="s">
        <v>32</v>
      </c>
      <c r="I3004" t="s">
        <v>43</v>
      </c>
      <c r="J3004" t="s">
        <v>112</v>
      </c>
      <c r="K3004">
        <v>2025</v>
      </c>
      <c r="L3004" t="s">
        <v>20</v>
      </c>
      <c r="M3004" t="s">
        <v>5953</v>
      </c>
      <c r="N3004" t="s">
        <v>5949</v>
      </c>
      <c r="O3004" t="s">
        <v>5954</v>
      </c>
      <c r="P3004" t="s">
        <v>5951</v>
      </c>
      <c r="Q3004" t="s">
        <v>5955</v>
      </c>
      <c r="R3004">
        <v>1400</v>
      </c>
      <c r="S3004">
        <v>1900</v>
      </c>
      <c r="T3004">
        <v>0.26319999999999999</v>
      </c>
      <c r="U3004" t="s">
        <v>5940</v>
      </c>
      <c r="V3004">
        <v>12</v>
      </c>
      <c r="W3004" s="1">
        <v>44681</v>
      </c>
      <c r="X3004" t="s">
        <v>5894</v>
      </c>
      <c r="Y3004">
        <v>129</v>
      </c>
      <c r="Z3004">
        <v>73</v>
      </c>
      <c r="AA3004">
        <v>194</v>
      </c>
      <c r="AB3004">
        <v>7</v>
      </c>
      <c r="AC3004">
        <v>10</v>
      </c>
      <c r="AD3004">
        <v>9800</v>
      </c>
      <c r="AE3004" t="s">
        <v>6025</v>
      </c>
      <c r="AF3004" s="1">
        <v>46203</v>
      </c>
      <c r="AG3004" t="s">
        <v>6075</v>
      </c>
      <c r="AH3004" t="s">
        <v>6027</v>
      </c>
      <c r="AI3004" t="s">
        <v>6028</v>
      </c>
      <c r="AJ3004" t="s">
        <v>6924</v>
      </c>
      <c r="AK3004">
        <v>5700</v>
      </c>
      <c r="AL3004">
        <v>380.76</v>
      </c>
      <c r="AM3004">
        <v>5319.24</v>
      </c>
      <c r="AN3004">
        <v>4200</v>
      </c>
      <c r="AO3004">
        <v>1119.24</v>
      </c>
      <c r="AP3004">
        <v>0.2104</v>
      </c>
    </row>
    <row r="3005" spans="1:42" hidden="1" x14ac:dyDescent="0.35">
      <c r="A3005" t="s">
        <v>3956</v>
      </c>
      <c r="B3005" s="1">
        <v>45688</v>
      </c>
      <c r="C3005" t="s">
        <v>2106</v>
      </c>
      <c r="D3005" t="s">
        <v>74</v>
      </c>
      <c r="E3005">
        <v>2</v>
      </c>
      <c r="F3005" t="s">
        <v>24</v>
      </c>
      <c r="G3005" t="s">
        <v>31</v>
      </c>
      <c r="H3005" t="s">
        <v>17</v>
      </c>
      <c r="I3005" t="s">
        <v>33</v>
      </c>
      <c r="J3005" t="s">
        <v>112</v>
      </c>
      <c r="K3005">
        <v>2025</v>
      </c>
      <c r="L3005" t="s">
        <v>20</v>
      </c>
      <c r="M3005" t="s">
        <v>5963</v>
      </c>
      <c r="N3005" t="s">
        <v>5949</v>
      </c>
      <c r="O3005" t="s">
        <v>5964</v>
      </c>
      <c r="P3005" t="s">
        <v>5951</v>
      </c>
      <c r="Q3005" t="s">
        <v>5965</v>
      </c>
      <c r="R3005">
        <v>5700</v>
      </c>
      <c r="S3005">
        <v>7500</v>
      </c>
      <c r="T3005">
        <v>0.24</v>
      </c>
      <c r="U3005" t="s">
        <v>5940</v>
      </c>
      <c r="V3005">
        <v>12</v>
      </c>
      <c r="W3005" s="1">
        <v>44865</v>
      </c>
      <c r="X3005" t="s">
        <v>5894</v>
      </c>
      <c r="Y3005">
        <v>145</v>
      </c>
      <c r="Z3005">
        <v>60</v>
      </c>
      <c r="AA3005">
        <v>189</v>
      </c>
      <c r="AB3005">
        <v>10</v>
      </c>
      <c r="AC3005">
        <v>10</v>
      </c>
      <c r="AD3005">
        <v>57000</v>
      </c>
      <c r="AE3005" t="s">
        <v>6025</v>
      </c>
      <c r="AF3005" s="1">
        <v>46203</v>
      </c>
      <c r="AG3005" t="s">
        <v>6719</v>
      </c>
      <c r="AH3005" t="s">
        <v>6027</v>
      </c>
      <c r="AI3005" t="s">
        <v>6028</v>
      </c>
      <c r="AJ3005" t="s">
        <v>6924</v>
      </c>
      <c r="AK3005">
        <v>15000</v>
      </c>
      <c r="AL3005">
        <v>87</v>
      </c>
      <c r="AM3005">
        <v>14913</v>
      </c>
      <c r="AN3005">
        <v>11400</v>
      </c>
      <c r="AO3005">
        <v>3513</v>
      </c>
      <c r="AP3005">
        <v>0.2356</v>
      </c>
    </row>
    <row r="3006" spans="1:42" hidden="1" x14ac:dyDescent="0.35">
      <c r="A3006" t="s">
        <v>3957</v>
      </c>
      <c r="B3006" s="1">
        <v>45755</v>
      </c>
      <c r="C3006" t="s">
        <v>3080</v>
      </c>
      <c r="D3006" t="s">
        <v>173</v>
      </c>
      <c r="E3006">
        <v>3</v>
      </c>
      <c r="F3006" t="s">
        <v>58</v>
      </c>
      <c r="G3006" t="s">
        <v>31</v>
      </c>
      <c r="H3006" t="s">
        <v>25</v>
      </c>
      <c r="I3006" t="s">
        <v>26</v>
      </c>
      <c r="J3006" t="s">
        <v>44</v>
      </c>
      <c r="K3006">
        <v>2025</v>
      </c>
      <c r="L3006" t="s">
        <v>35</v>
      </c>
      <c r="M3006" t="s">
        <v>5904</v>
      </c>
      <c r="N3006" t="s">
        <v>5889</v>
      </c>
      <c r="O3006" t="s">
        <v>5898</v>
      </c>
      <c r="P3006" t="s">
        <v>5899</v>
      </c>
      <c r="Q3006" t="s">
        <v>5905</v>
      </c>
      <c r="R3006">
        <v>12500</v>
      </c>
      <c r="S3006">
        <v>15500</v>
      </c>
      <c r="T3006">
        <v>0.19350000000000001</v>
      </c>
      <c r="U3006" t="s">
        <v>5901</v>
      </c>
      <c r="V3006">
        <v>12</v>
      </c>
      <c r="W3006" s="1">
        <v>45140</v>
      </c>
      <c r="X3006" t="s">
        <v>5894</v>
      </c>
      <c r="Y3006">
        <v>313</v>
      </c>
      <c r="Z3006">
        <v>58</v>
      </c>
      <c r="AA3006">
        <v>294</v>
      </c>
      <c r="AB3006">
        <v>65</v>
      </c>
      <c r="AC3006">
        <v>10</v>
      </c>
      <c r="AD3006">
        <v>812500</v>
      </c>
      <c r="AE3006" t="s">
        <v>6025</v>
      </c>
      <c r="AF3006" s="1">
        <v>46203</v>
      </c>
      <c r="AG3006" t="s">
        <v>6850</v>
      </c>
      <c r="AH3006" t="s">
        <v>6035</v>
      </c>
      <c r="AI3006" t="s">
        <v>6028</v>
      </c>
      <c r="AJ3006" t="s">
        <v>6924</v>
      </c>
      <c r="AK3006">
        <v>46500</v>
      </c>
      <c r="AL3006">
        <v>2041.35</v>
      </c>
      <c r="AM3006">
        <v>44458.65</v>
      </c>
      <c r="AN3006">
        <v>37500</v>
      </c>
      <c r="AO3006">
        <v>6958.65</v>
      </c>
      <c r="AP3006">
        <v>0.1565</v>
      </c>
    </row>
    <row r="3007" spans="1:42" hidden="1" x14ac:dyDescent="0.35">
      <c r="A3007" t="s">
        <v>3958</v>
      </c>
      <c r="B3007" s="1">
        <v>45670</v>
      </c>
      <c r="C3007" t="s">
        <v>157</v>
      </c>
      <c r="D3007" t="s">
        <v>123</v>
      </c>
      <c r="E3007">
        <v>1</v>
      </c>
      <c r="F3007" t="s">
        <v>24</v>
      </c>
      <c r="G3007" t="s">
        <v>79</v>
      </c>
      <c r="H3007" t="s">
        <v>32</v>
      </c>
      <c r="I3007" t="s">
        <v>33</v>
      </c>
      <c r="J3007" t="s">
        <v>112</v>
      </c>
      <c r="K3007">
        <v>2025</v>
      </c>
      <c r="L3007" t="s">
        <v>20</v>
      </c>
      <c r="M3007" t="s">
        <v>5927</v>
      </c>
      <c r="N3007" t="s">
        <v>5913</v>
      </c>
      <c r="O3007" t="s">
        <v>5917</v>
      </c>
      <c r="P3007" t="s">
        <v>5928</v>
      </c>
      <c r="Q3007" t="s">
        <v>5929</v>
      </c>
      <c r="R3007">
        <v>44000</v>
      </c>
      <c r="S3007">
        <v>53000</v>
      </c>
      <c r="T3007">
        <v>0.16980000000000001</v>
      </c>
      <c r="U3007" t="s">
        <v>5920</v>
      </c>
      <c r="V3007">
        <v>12</v>
      </c>
      <c r="W3007" s="1">
        <v>45435</v>
      </c>
      <c r="X3007" t="s">
        <v>5894</v>
      </c>
      <c r="Y3007">
        <v>246</v>
      </c>
      <c r="Z3007">
        <v>92</v>
      </c>
      <c r="AA3007">
        <v>223</v>
      </c>
      <c r="AB3007">
        <v>48</v>
      </c>
      <c r="AC3007">
        <v>10</v>
      </c>
      <c r="AD3007">
        <v>2112000</v>
      </c>
      <c r="AE3007" t="s">
        <v>6025</v>
      </c>
      <c r="AF3007" s="1">
        <v>46203</v>
      </c>
      <c r="AG3007" t="s">
        <v>6094</v>
      </c>
      <c r="AH3007" t="s">
        <v>6027</v>
      </c>
      <c r="AI3007" t="s">
        <v>6028</v>
      </c>
      <c r="AJ3007" t="s">
        <v>6924</v>
      </c>
      <c r="AK3007">
        <v>53000</v>
      </c>
      <c r="AL3007">
        <v>1128.9000000000001</v>
      </c>
      <c r="AM3007">
        <v>51871.1</v>
      </c>
      <c r="AN3007">
        <v>44000</v>
      </c>
      <c r="AO3007">
        <v>7871.1</v>
      </c>
      <c r="AP3007">
        <v>0.1517</v>
      </c>
    </row>
    <row r="3008" spans="1:42" hidden="1" x14ac:dyDescent="0.35">
      <c r="A3008" t="s">
        <v>3959</v>
      </c>
      <c r="B3008" s="1">
        <v>45874</v>
      </c>
      <c r="C3008" t="s">
        <v>169</v>
      </c>
      <c r="D3008" t="s">
        <v>105</v>
      </c>
      <c r="E3008">
        <v>1</v>
      </c>
      <c r="F3008" t="s">
        <v>24</v>
      </c>
      <c r="G3008" t="s">
        <v>31</v>
      </c>
      <c r="H3008" t="s">
        <v>25</v>
      </c>
      <c r="I3008" t="s">
        <v>43</v>
      </c>
      <c r="J3008" t="s">
        <v>59</v>
      </c>
      <c r="K3008">
        <v>2025</v>
      </c>
      <c r="L3008" t="s">
        <v>60</v>
      </c>
      <c r="M3008" t="s">
        <v>5916</v>
      </c>
      <c r="N3008" t="s">
        <v>5913</v>
      </c>
      <c r="O3008" t="s">
        <v>5917</v>
      </c>
      <c r="P3008" t="s">
        <v>5918</v>
      </c>
      <c r="Q3008" t="s">
        <v>5919</v>
      </c>
      <c r="R3008">
        <v>63000</v>
      </c>
      <c r="S3008">
        <v>76000</v>
      </c>
      <c r="T3008">
        <v>0.1711</v>
      </c>
      <c r="U3008" t="s">
        <v>5920</v>
      </c>
      <c r="V3008">
        <v>12</v>
      </c>
      <c r="W3008" s="1">
        <v>44617</v>
      </c>
      <c r="X3008" t="s">
        <v>5894</v>
      </c>
      <c r="Y3008">
        <v>252</v>
      </c>
      <c r="Z3008">
        <v>75</v>
      </c>
      <c r="AA3008">
        <v>289</v>
      </c>
      <c r="AB3008">
        <v>48</v>
      </c>
      <c r="AC3008">
        <v>10</v>
      </c>
      <c r="AD3008">
        <v>3024000</v>
      </c>
      <c r="AE3008" t="s">
        <v>6025</v>
      </c>
      <c r="AF3008" s="1">
        <v>46203</v>
      </c>
      <c r="AG3008" t="s">
        <v>6102</v>
      </c>
      <c r="AH3008" t="s">
        <v>6027</v>
      </c>
      <c r="AI3008" t="s">
        <v>6028</v>
      </c>
      <c r="AJ3008" t="s">
        <v>6925</v>
      </c>
      <c r="AK3008">
        <v>76000</v>
      </c>
      <c r="AL3008">
        <v>8390.4</v>
      </c>
      <c r="AM3008">
        <v>67609.600000000006</v>
      </c>
      <c r="AN3008">
        <v>63000</v>
      </c>
      <c r="AO3008">
        <v>4609.6000000000004</v>
      </c>
      <c r="AP3008">
        <v>6.8199999999999997E-2</v>
      </c>
    </row>
    <row r="3009" spans="1:42" x14ac:dyDescent="0.35">
      <c r="A3009" t="s">
        <v>3960</v>
      </c>
      <c r="B3009" s="1">
        <v>45920</v>
      </c>
      <c r="C3009" t="s">
        <v>3153</v>
      </c>
      <c r="D3009" t="s">
        <v>42</v>
      </c>
      <c r="E3009">
        <v>2</v>
      </c>
      <c r="F3009" t="s">
        <v>15</v>
      </c>
      <c r="G3009" t="s">
        <v>16</v>
      </c>
      <c r="H3009" t="s">
        <v>17</v>
      </c>
      <c r="I3009" t="s">
        <v>33</v>
      </c>
      <c r="J3009" t="s">
        <v>109</v>
      </c>
      <c r="K3009">
        <v>2025</v>
      </c>
      <c r="L3009" t="s">
        <v>60</v>
      </c>
      <c r="M3009" t="s">
        <v>5897</v>
      </c>
      <c r="N3009" t="s">
        <v>5889</v>
      </c>
      <c r="O3009" t="s">
        <v>5898</v>
      </c>
      <c r="P3009" t="s">
        <v>5899</v>
      </c>
      <c r="Q3009" t="s">
        <v>5900</v>
      </c>
      <c r="R3009">
        <v>31000</v>
      </c>
      <c r="S3009">
        <v>38000</v>
      </c>
      <c r="T3009">
        <v>0.1842</v>
      </c>
      <c r="U3009" t="s">
        <v>5901</v>
      </c>
      <c r="V3009">
        <v>12</v>
      </c>
      <c r="W3009" s="1">
        <v>45246</v>
      </c>
      <c r="X3009" t="s">
        <v>5894</v>
      </c>
      <c r="Y3009">
        <v>278</v>
      </c>
      <c r="Z3009">
        <v>80</v>
      </c>
      <c r="AA3009">
        <v>346</v>
      </c>
      <c r="AB3009">
        <v>0</v>
      </c>
      <c r="AC3009">
        <v>10</v>
      </c>
      <c r="AD3009">
        <v>0</v>
      </c>
      <c r="AE3009" t="s">
        <v>6029</v>
      </c>
      <c r="AF3009" s="1">
        <v>46203</v>
      </c>
      <c r="AG3009" t="s">
        <v>6860</v>
      </c>
      <c r="AH3009" t="s">
        <v>6035</v>
      </c>
      <c r="AI3009" t="s">
        <v>6028</v>
      </c>
      <c r="AJ3009" t="s">
        <v>6925</v>
      </c>
      <c r="AK3009">
        <v>76000</v>
      </c>
      <c r="AL3009">
        <v>9598.7999999999993</v>
      </c>
      <c r="AM3009">
        <v>66401.2</v>
      </c>
      <c r="AN3009">
        <v>62000</v>
      </c>
      <c r="AO3009">
        <v>4401.2</v>
      </c>
      <c r="AP3009">
        <v>6.6299999999999998E-2</v>
      </c>
    </row>
    <row r="3010" spans="1:42" x14ac:dyDescent="0.35">
      <c r="A3010" t="s">
        <v>3961</v>
      </c>
      <c r="B3010" s="1">
        <v>45760</v>
      </c>
      <c r="C3010" t="s">
        <v>154</v>
      </c>
      <c r="D3010" t="s">
        <v>42</v>
      </c>
      <c r="E3010">
        <v>1</v>
      </c>
      <c r="F3010" t="s">
        <v>48</v>
      </c>
      <c r="G3010" t="s">
        <v>79</v>
      </c>
      <c r="H3010" t="s">
        <v>32</v>
      </c>
      <c r="I3010" t="s">
        <v>33</v>
      </c>
      <c r="J3010" t="s">
        <v>44</v>
      </c>
      <c r="K3010">
        <v>2025</v>
      </c>
      <c r="L3010" t="s">
        <v>35</v>
      </c>
      <c r="M3010" t="s">
        <v>5897</v>
      </c>
      <c r="N3010" t="s">
        <v>5889</v>
      </c>
      <c r="O3010" t="s">
        <v>5898</v>
      </c>
      <c r="P3010" t="s">
        <v>5899</v>
      </c>
      <c r="Q3010" t="s">
        <v>5900</v>
      </c>
      <c r="R3010">
        <v>31000</v>
      </c>
      <c r="S3010">
        <v>38000</v>
      </c>
      <c r="T3010">
        <v>0.1842</v>
      </c>
      <c r="U3010" t="s">
        <v>5901</v>
      </c>
      <c r="V3010">
        <v>12</v>
      </c>
      <c r="W3010" s="1">
        <v>45246</v>
      </c>
      <c r="X3010" t="s">
        <v>5894</v>
      </c>
      <c r="Y3010">
        <v>278</v>
      </c>
      <c r="Z3010">
        <v>80</v>
      </c>
      <c r="AA3010">
        <v>346</v>
      </c>
      <c r="AB3010">
        <v>0</v>
      </c>
      <c r="AC3010">
        <v>10</v>
      </c>
      <c r="AD3010">
        <v>0</v>
      </c>
      <c r="AE3010" t="s">
        <v>6029</v>
      </c>
      <c r="AF3010" s="1">
        <v>46203</v>
      </c>
      <c r="AG3010" t="s">
        <v>6092</v>
      </c>
      <c r="AH3010" t="s">
        <v>6035</v>
      </c>
      <c r="AI3010" t="s">
        <v>6028</v>
      </c>
      <c r="AJ3010" t="s">
        <v>6924</v>
      </c>
      <c r="AK3010">
        <v>38000</v>
      </c>
      <c r="AL3010">
        <v>2880.4</v>
      </c>
      <c r="AM3010">
        <v>35119.599999999999</v>
      </c>
      <c r="AN3010">
        <v>31000</v>
      </c>
      <c r="AO3010">
        <v>4119.6000000000004</v>
      </c>
      <c r="AP3010">
        <v>0.1173</v>
      </c>
    </row>
    <row r="3011" spans="1:42" hidden="1" x14ac:dyDescent="0.35">
      <c r="A3011" t="s">
        <v>3962</v>
      </c>
      <c r="B3011" s="1">
        <v>45782</v>
      </c>
      <c r="C3011" t="s">
        <v>2358</v>
      </c>
      <c r="D3011" t="s">
        <v>183</v>
      </c>
      <c r="E3011">
        <v>2</v>
      </c>
      <c r="F3011" t="s">
        <v>30</v>
      </c>
      <c r="G3011" t="s">
        <v>31</v>
      </c>
      <c r="H3011" t="s">
        <v>32</v>
      </c>
      <c r="I3011" t="s">
        <v>18</v>
      </c>
      <c r="J3011" t="s">
        <v>75</v>
      </c>
      <c r="K3011">
        <v>2025</v>
      </c>
      <c r="L3011" t="s">
        <v>35</v>
      </c>
      <c r="M3011" t="s">
        <v>6010</v>
      </c>
      <c r="N3011" t="s">
        <v>5949</v>
      </c>
      <c r="O3011" t="s">
        <v>6011</v>
      </c>
      <c r="P3011" t="s">
        <v>6012</v>
      </c>
      <c r="Q3011" t="s">
        <v>6013</v>
      </c>
      <c r="R3011">
        <v>2700</v>
      </c>
      <c r="S3011">
        <v>3500</v>
      </c>
      <c r="T3011">
        <v>0.2286</v>
      </c>
      <c r="U3011" t="s">
        <v>5920</v>
      </c>
      <c r="V3011">
        <v>12</v>
      </c>
      <c r="W3011" s="1">
        <v>45369</v>
      </c>
      <c r="X3011" t="s">
        <v>5894</v>
      </c>
      <c r="Y3011">
        <v>71</v>
      </c>
      <c r="Z3011">
        <v>95</v>
      </c>
      <c r="AA3011">
        <v>147</v>
      </c>
      <c r="AB3011">
        <v>51</v>
      </c>
      <c r="AC3011">
        <v>10</v>
      </c>
      <c r="AD3011">
        <v>137700</v>
      </c>
      <c r="AE3011" t="s">
        <v>6025</v>
      </c>
      <c r="AF3011" s="1">
        <v>46203</v>
      </c>
      <c r="AG3011" t="s">
        <v>6789</v>
      </c>
      <c r="AH3011" t="s">
        <v>6035</v>
      </c>
      <c r="AI3011" t="s">
        <v>6028</v>
      </c>
      <c r="AJ3011" t="s">
        <v>6924</v>
      </c>
      <c r="AK3011">
        <v>7000</v>
      </c>
      <c r="AL3011">
        <v>494.9</v>
      </c>
      <c r="AM3011">
        <v>6505.1</v>
      </c>
      <c r="AN3011">
        <v>5400</v>
      </c>
      <c r="AO3011">
        <v>1105.0999999999999</v>
      </c>
      <c r="AP3011">
        <v>0.1699</v>
      </c>
    </row>
    <row r="3012" spans="1:42" hidden="1" x14ac:dyDescent="0.35">
      <c r="A3012" t="s">
        <v>3963</v>
      </c>
      <c r="B3012" s="1">
        <v>45690</v>
      </c>
      <c r="C3012" t="s">
        <v>381</v>
      </c>
      <c r="D3012" t="s">
        <v>65</v>
      </c>
      <c r="E3012">
        <v>1</v>
      </c>
      <c r="F3012" t="s">
        <v>48</v>
      </c>
      <c r="G3012" t="s">
        <v>31</v>
      </c>
      <c r="H3012" t="s">
        <v>25</v>
      </c>
      <c r="I3012" t="s">
        <v>26</v>
      </c>
      <c r="J3012" t="s">
        <v>19</v>
      </c>
      <c r="K3012">
        <v>2025</v>
      </c>
      <c r="L3012" t="s">
        <v>20</v>
      </c>
      <c r="M3012" t="s">
        <v>5906</v>
      </c>
      <c r="N3012" t="s">
        <v>5889</v>
      </c>
      <c r="O3012" t="s">
        <v>5898</v>
      </c>
      <c r="P3012" t="s">
        <v>5907</v>
      </c>
      <c r="Q3012" t="s">
        <v>5908</v>
      </c>
      <c r="R3012">
        <v>17500</v>
      </c>
      <c r="S3012">
        <v>22000</v>
      </c>
      <c r="T3012">
        <v>0.20449999999999999</v>
      </c>
      <c r="U3012" t="s">
        <v>5909</v>
      </c>
      <c r="V3012">
        <v>12</v>
      </c>
      <c r="W3012" s="1">
        <v>45337</v>
      </c>
      <c r="X3012" t="s">
        <v>5894</v>
      </c>
      <c r="Y3012">
        <v>373</v>
      </c>
      <c r="Z3012">
        <v>88</v>
      </c>
      <c r="AA3012">
        <v>389</v>
      </c>
      <c r="AB3012">
        <v>78</v>
      </c>
      <c r="AC3012">
        <v>10</v>
      </c>
      <c r="AD3012">
        <v>1365000</v>
      </c>
      <c r="AE3012" t="s">
        <v>6025</v>
      </c>
      <c r="AF3012" s="1">
        <v>46203</v>
      </c>
      <c r="AG3012" t="s">
        <v>6245</v>
      </c>
      <c r="AH3012" t="s">
        <v>6027</v>
      </c>
      <c r="AI3012" t="s">
        <v>6028</v>
      </c>
      <c r="AJ3012" t="s">
        <v>6924</v>
      </c>
      <c r="AK3012">
        <v>22000</v>
      </c>
      <c r="AL3012">
        <v>1661</v>
      </c>
      <c r="AM3012">
        <v>20339</v>
      </c>
      <c r="AN3012">
        <v>17500</v>
      </c>
      <c r="AO3012">
        <v>2839</v>
      </c>
      <c r="AP3012">
        <v>0.1396</v>
      </c>
    </row>
    <row r="3013" spans="1:42" hidden="1" x14ac:dyDescent="0.35">
      <c r="A3013" t="s">
        <v>3964</v>
      </c>
      <c r="B3013" s="1">
        <v>45666</v>
      </c>
      <c r="C3013" t="s">
        <v>1380</v>
      </c>
      <c r="D3013" t="s">
        <v>377</v>
      </c>
      <c r="E3013">
        <v>1</v>
      </c>
      <c r="F3013" t="s">
        <v>48</v>
      </c>
      <c r="G3013" t="s">
        <v>31</v>
      </c>
      <c r="H3013" t="s">
        <v>17</v>
      </c>
      <c r="I3013" t="s">
        <v>33</v>
      </c>
      <c r="J3013" t="s">
        <v>112</v>
      </c>
      <c r="K3013">
        <v>2025</v>
      </c>
      <c r="L3013" t="s">
        <v>20</v>
      </c>
      <c r="M3013" t="s">
        <v>6007</v>
      </c>
      <c r="N3013" t="s">
        <v>5889</v>
      </c>
      <c r="O3013" t="s">
        <v>6008</v>
      </c>
      <c r="P3013" t="s">
        <v>5899</v>
      </c>
      <c r="Q3013" t="s">
        <v>6009</v>
      </c>
      <c r="R3013">
        <v>12000</v>
      </c>
      <c r="S3013">
        <v>15000</v>
      </c>
      <c r="T3013">
        <v>0.2</v>
      </c>
      <c r="U3013" t="s">
        <v>5901</v>
      </c>
      <c r="V3013">
        <v>12</v>
      </c>
      <c r="W3013" s="1">
        <v>45557</v>
      </c>
      <c r="X3013" t="s">
        <v>5894</v>
      </c>
      <c r="Y3013">
        <v>118</v>
      </c>
      <c r="Z3013">
        <v>87</v>
      </c>
      <c r="AA3013">
        <v>209</v>
      </c>
      <c r="AB3013">
        <v>10</v>
      </c>
      <c r="AC3013">
        <v>10</v>
      </c>
      <c r="AD3013">
        <v>120000</v>
      </c>
      <c r="AE3013" t="s">
        <v>6025</v>
      </c>
      <c r="AF3013" s="1">
        <v>46203</v>
      </c>
      <c r="AG3013" t="s">
        <v>6122</v>
      </c>
      <c r="AH3013" t="s">
        <v>6027</v>
      </c>
      <c r="AI3013" t="s">
        <v>6028</v>
      </c>
      <c r="AJ3013" t="s">
        <v>6924</v>
      </c>
      <c r="AK3013">
        <v>15000</v>
      </c>
      <c r="AL3013">
        <v>1419</v>
      </c>
      <c r="AM3013">
        <v>13581</v>
      </c>
      <c r="AN3013">
        <v>12000</v>
      </c>
      <c r="AO3013">
        <v>1581</v>
      </c>
      <c r="AP3013">
        <v>0.1164</v>
      </c>
    </row>
    <row r="3014" spans="1:42" hidden="1" x14ac:dyDescent="0.35">
      <c r="A3014" t="s">
        <v>3965</v>
      </c>
      <c r="B3014" s="1">
        <v>45904</v>
      </c>
      <c r="C3014" t="s">
        <v>421</v>
      </c>
      <c r="D3014" t="s">
        <v>118</v>
      </c>
      <c r="E3014">
        <v>3</v>
      </c>
      <c r="F3014" t="s">
        <v>30</v>
      </c>
      <c r="G3014" t="s">
        <v>16</v>
      </c>
      <c r="H3014" t="s">
        <v>25</v>
      </c>
      <c r="I3014" t="s">
        <v>33</v>
      </c>
      <c r="J3014" t="s">
        <v>109</v>
      </c>
      <c r="K3014">
        <v>2025</v>
      </c>
      <c r="L3014" t="s">
        <v>60</v>
      </c>
      <c r="M3014" t="s">
        <v>5902</v>
      </c>
      <c r="N3014" t="s">
        <v>5889</v>
      </c>
      <c r="O3014" t="s">
        <v>5898</v>
      </c>
      <c r="P3014" t="s">
        <v>5899</v>
      </c>
      <c r="Q3014" t="s">
        <v>5903</v>
      </c>
      <c r="R3014">
        <v>74000</v>
      </c>
      <c r="S3014">
        <v>88000</v>
      </c>
      <c r="T3014">
        <v>0.15909999999999999</v>
      </c>
      <c r="U3014" t="s">
        <v>5901</v>
      </c>
      <c r="V3014">
        <v>12</v>
      </c>
      <c r="W3014" s="1">
        <v>45459</v>
      </c>
      <c r="X3014" t="s">
        <v>5894</v>
      </c>
      <c r="Y3014">
        <v>214</v>
      </c>
      <c r="Z3014">
        <v>97</v>
      </c>
      <c r="AA3014">
        <v>218</v>
      </c>
      <c r="AB3014">
        <v>43</v>
      </c>
      <c r="AC3014">
        <v>10</v>
      </c>
      <c r="AD3014">
        <v>3182000</v>
      </c>
      <c r="AE3014" t="s">
        <v>6025</v>
      </c>
      <c r="AF3014" s="1">
        <v>46203</v>
      </c>
      <c r="AG3014" t="s">
        <v>6264</v>
      </c>
      <c r="AH3014" t="s">
        <v>6035</v>
      </c>
      <c r="AI3014" t="s">
        <v>6028</v>
      </c>
      <c r="AJ3014" t="s">
        <v>6925</v>
      </c>
      <c r="AK3014">
        <v>264000</v>
      </c>
      <c r="AL3014">
        <v>16711.2</v>
      </c>
      <c r="AM3014">
        <v>247288.8</v>
      </c>
      <c r="AN3014">
        <v>222000</v>
      </c>
      <c r="AO3014">
        <v>25288.799999999999</v>
      </c>
      <c r="AP3014">
        <v>0.1023</v>
      </c>
    </row>
    <row r="3015" spans="1:42" hidden="1" x14ac:dyDescent="0.35">
      <c r="A3015" t="s">
        <v>3966</v>
      </c>
      <c r="B3015" s="1">
        <v>45959</v>
      </c>
      <c r="C3015" t="s">
        <v>407</v>
      </c>
      <c r="D3015" t="s">
        <v>173</v>
      </c>
      <c r="E3015">
        <v>5</v>
      </c>
      <c r="F3015" t="s">
        <v>58</v>
      </c>
      <c r="G3015" t="s">
        <v>16</v>
      </c>
      <c r="H3015" t="s">
        <v>32</v>
      </c>
      <c r="I3015" t="s">
        <v>33</v>
      </c>
      <c r="J3015" t="s">
        <v>55</v>
      </c>
      <c r="K3015">
        <v>2025</v>
      </c>
      <c r="L3015" t="s">
        <v>51</v>
      </c>
      <c r="M3015" t="s">
        <v>5904</v>
      </c>
      <c r="N3015" t="s">
        <v>5889</v>
      </c>
      <c r="O3015" t="s">
        <v>5898</v>
      </c>
      <c r="P3015" t="s">
        <v>5899</v>
      </c>
      <c r="Q3015" t="s">
        <v>5905</v>
      </c>
      <c r="R3015">
        <v>12500</v>
      </c>
      <c r="S3015">
        <v>15500</v>
      </c>
      <c r="T3015">
        <v>0.19350000000000001</v>
      </c>
      <c r="U3015" t="s">
        <v>5901</v>
      </c>
      <c r="V3015">
        <v>12</v>
      </c>
      <c r="W3015" s="1">
        <v>45140</v>
      </c>
      <c r="X3015" t="s">
        <v>5894</v>
      </c>
      <c r="Y3015">
        <v>313</v>
      </c>
      <c r="Z3015">
        <v>58</v>
      </c>
      <c r="AA3015">
        <v>294</v>
      </c>
      <c r="AB3015">
        <v>65</v>
      </c>
      <c r="AC3015">
        <v>10</v>
      </c>
      <c r="AD3015">
        <v>812500</v>
      </c>
      <c r="AE3015" t="s">
        <v>6025</v>
      </c>
      <c r="AF3015" s="1">
        <v>46203</v>
      </c>
      <c r="AG3015" t="s">
        <v>6237</v>
      </c>
      <c r="AH3015" t="s">
        <v>6027</v>
      </c>
      <c r="AI3015" t="s">
        <v>6028</v>
      </c>
      <c r="AJ3015" t="s">
        <v>6925</v>
      </c>
      <c r="AK3015">
        <v>77500</v>
      </c>
      <c r="AL3015">
        <v>4634.5</v>
      </c>
      <c r="AM3015">
        <v>72865.5</v>
      </c>
      <c r="AN3015">
        <v>62500</v>
      </c>
      <c r="AO3015">
        <v>10365.5</v>
      </c>
      <c r="AP3015">
        <v>0.14230000000000001</v>
      </c>
    </row>
    <row r="3016" spans="1:42" hidden="1" x14ac:dyDescent="0.35">
      <c r="A3016" t="s">
        <v>3967</v>
      </c>
      <c r="B3016" s="1">
        <v>45741</v>
      </c>
      <c r="C3016" t="s">
        <v>1524</v>
      </c>
      <c r="D3016" t="s">
        <v>221</v>
      </c>
      <c r="E3016">
        <v>1</v>
      </c>
      <c r="F3016" t="s">
        <v>58</v>
      </c>
      <c r="G3016" t="s">
        <v>71</v>
      </c>
      <c r="H3016" t="s">
        <v>17</v>
      </c>
      <c r="I3016" t="s">
        <v>43</v>
      </c>
      <c r="J3016" t="s">
        <v>39</v>
      </c>
      <c r="K3016">
        <v>2025</v>
      </c>
      <c r="L3016" t="s">
        <v>20</v>
      </c>
      <c r="M3016" t="s">
        <v>5966</v>
      </c>
      <c r="N3016" t="s">
        <v>5967</v>
      </c>
      <c r="O3016" t="s">
        <v>5968</v>
      </c>
      <c r="P3016" t="s">
        <v>5899</v>
      </c>
      <c r="Q3016" t="s">
        <v>5969</v>
      </c>
      <c r="R3016">
        <v>11500</v>
      </c>
      <c r="S3016">
        <v>14500</v>
      </c>
      <c r="T3016">
        <v>0.2069</v>
      </c>
      <c r="U3016" t="s">
        <v>5901</v>
      </c>
      <c r="V3016">
        <v>12</v>
      </c>
      <c r="W3016" s="1">
        <v>44903</v>
      </c>
      <c r="X3016" t="s">
        <v>5894</v>
      </c>
      <c r="Y3016">
        <v>217</v>
      </c>
      <c r="Z3016">
        <v>53</v>
      </c>
      <c r="AA3016">
        <v>253</v>
      </c>
      <c r="AB3016">
        <v>61</v>
      </c>
      <c r="AC3016">
        <v>10</v>
      </c>
      <c r="AD3016">
        <v>701500</v>
      </c>
      <c r="AE3016" t="s">
        <v>6025</v>
      </c>
      <c r="AF3016" s="1">
        <v>46203</v>
      </c>
      <c r="AG3016" t="s">
        <v>6574</v>
      </c>
      <c r="AH3016" t="s">
        <v>6035</v>
      </c>
      <c r="AI3016" t="s">
        <v>6028</v>
      </c>
      <c r="AJ3016" t="s">
        <v>6924</v>
      </c>
      <c r="AK3016">
        <v>14500</v>
      </c>
      <c r="AL3016">
        <v>1751.6</v>
      </c>
      <c r="AM3016">
        <v>12748.4</v>
      </c>
      <c r="AN3016">
        <v>11500</v>
      </c>
      <c r="AO3016">
        <v>1248.4000000000001</v>
      </c>
      <c r="AP3016">
        <v>9.7900000000000001E-2</v>
      </c>
    </row>
    <row r="3017" spans="1:42" hidden="1" x14ac:dyDescent="0.35">
      <c r="A3017" t="s">
        <v>3968</v>
      </c>
      <c r="B3017" s="1">
        <v>45698</v>
      </c>
      <c r="C3017" t="s">
        <v>401</v>
      </c>
      <c r="D3017" t="s">
        <v>115</v>
      </c>
      <c r="E3017">
        <v>4</v>
      </c>
      <c r="F3017" t="s">
        <v>48</v>
      </c>
      <c r="G3017" t="s">
        <v>71</v>
      </c>
      <c r="H3017" t="s">
        <v>32</v>
      </c>
      <c r="I3017" t="s">
        <v>33</v>
      </c>
      <c r="J3017" t="s">
        <v>19</v>
      </c>
      <c r="K3017">
        <v>2025</v>
      </c>
      <c r="L3017" t="s">
        <v>20</v>
      </c>
      <c r="M3017" t="s">
        <v>5988</v>
      </c>
      <c r="N3017" t="s">
        <v>5989</v>
      </c>
      <c r="O3017" t="s">
        <v>5990</v>
      </c>
      <c r="P3017" t="s">
        <v>5907</v>
      </c>
      <c r="Q3017" t="s">
        <v>5991</v>
      </c>
      <c r="R3017">
        <v>1600</v>
      </c>
      <c r="S3017">
        <v>2200</v>
      </c>
      <c r="T3017">
        <v>0.2727</v>
      </c>
      <c r="U3017" t="s">
        <v>5909</v>
      </c>
      <c r="V3017">
        <v>6</v>
      </c>
      <c r="W3017" s="1">
        <v>45040</v>
      </c>
      <c r="X3017" t="s">
        <v>5894</v>
      </c>
      <c r="Y3017">
        <v>84</v>
      </c>
      <c r="Z3017">
        <v>117</v>
      </c>
      <c r="AA3017">
        <v>174</v>
      </c>
      <c r="AB3017">
        <v>47</v>
      </c>
      <c r="AC3017">
        <v>10</v>
      </c>
      <c r="AD3017">
        <v>75200</v>
      </c>
      <c r="AE3017" t="s">
        <v>6025</v>
      </c>
      <c r="AF3017" s="1">
        <v>46203</v>
      </c>
      <c r="AG3017" t="s">
        <v>6254</v>
      </c>
      <c r="AH3017" t="s">
        <v>6035</v>
      </c>
      <c r="AI3017" t="s">
        <v>6028</v>
      </c>
      <c r="AJ3017" t="s">
        <v>6924</v>
      </c>
      <c r="AK3017">
        <v>8800</v>
      </c>
      <c r="AL3017">
        <v>1164.24</v>
      </c>
      <c r="AM3017">
        <v>7635.76</v>
      </c>
      <c r="AN3017">
        <v>6400</v>
      </c>
      <c r="AO3017">
        <v>1235.76</v>
      </c>
      <c r="AP3017">
        <v>0.1618</v>
      </c>
    </row>
    <row r="3018" spans="1:42" hidden="1" x14ac:dyDescent="0.35">
      <c r="A3018" t="s">
        <v>3969</v>
      </c>
      <c r="B3018" s="1">
        <v>45901</v>
      </c>
      <c r="C3018" t="s">
        <v>3718</v>
      </c>
      <c r="D3018" t="s">
        <v>216</v>
      </c>
      <c r="E3018">
        <v>1</v>
      </c>
      <c r="F3018" t="s">
        <v>24</v>
      </c>
      <c r="G3018" t="s">
        <v>31</v>
      </c>
      <c r="H3018" t="s">
        <v>17</v>
      </c>
      <c r="I3018" t="s">
        <v>43</v>
      </c>
      <c r="J3018" t="s">
        <v>109</v>
      </c>
      <c r="K3018">
        <v>2025</v>
      </c>
      <c r="L3018" t="s">
        <v>60</v>
      </c>
      <c r="M3018" t="s">
        <v>5999</v>
      </c>
      <c r="N3018" t="s">
        <v>5989</v>
      </c>
      <c r="O3018" t="s">
        <v>6000</v>
      </c>
      <c r="P3018" t="s">
        <v>6001</v>
      </c>
      <c r="Q3018" t="s">
        <v>6002</v>
      </c>
      <c r="R3018">
        <v>300</v>
      </c>
      <c r="S3018">
        <v>500</v>
      </c>
      <c r="T3018">
        <v>0.4</v>
      </c>
      <c r="U3018" t="s">
        <v>5940</v>
      </c>
      <c r="V3018">
        <v>3</v>
      </c>
      <c r="W3018" s="1">
        <v>45115</v>
      </c>
      <c r="X3018" t="s">
        <v>5894</v>
      </c>
      <c r="Y3018">
        <v>197</v>
      </c>
      <c r="Z3018">
        <v>100</v>
      </c>
      <c r="AA3018">
        <v>205</v>
      </c>
      <c r="AB3018">
        <v>66</v>
      </c>
      <c r="AC3018">
        <v>10</v>
      </c>
      <c r="AD3018">
        <v>19800</v>
      </c>
      <c r="AE3018" t="s">
        <v>6025</v>
      </c>
      <c r="AF3018" s="1">
        <v>46203</v>
      </c>
      <c r="AG3018" t="s">
        <v>6893</v>
      </c>
      <c r="AH3018" t="s">
        <v>6027</v>
      </c>
      <c r="AI3018" t="s">
        <v>6028</v>
      </c>
      <c r="AJ3018" t="s">
        <v>6925</v>
      </c>
      <c r="AK3018">
        <v>500</v>
      </c>
      <c r="AL3018">
        <v>0.05</v>
      </c>
      <c r="AM3018">
        <v>499.95</v>
      </c>
      <c r="AN3018">
        <v>300</v>
      </c>
      <c r="AO3018">
        <v>199.95</v>
      </c>
      <c r="AP3018">
        <v>0.39989999999999998</v>
      </c>
    </row>
    <row r="3019" spans="1:42" hidden="1" x14ac:dyDescent="0.35">
      <c r="A3019" t="s">
        <v>3970</v>
      </c>
      <c r="B3019" s="1">
        <v>45796</v>
      </c>
      <c r="C3019" t="s">
        <v>148</v>
      </c>
      <c r="D3019" t="s">
        <v>29</v>
      </c>
      <c r="E3019">
        <v>2</v>
      </c>
      <c r="F3019" t="s">
        <v>30</v>
      </c>
      <c r="G3019" t="s">
        <v>71</v>
      </c>
      <c r="H3019" t="s">
        <v>32</v>
      </c>
      <c r="I3019" t="s">
        <v>18</v>
      </c>
      <c r="J3019" t="s">
        <v>75</v>
      </c>
      <c r="K3019">
        <v>2025</v>
      </c>
      <c r="L3019" t="s">
        <v>35</v>
      </c>
      <c r="M3019" t="s">
        <v>5985</v>
      </c>
      <c r="N3019" t="s">
        <v>5974</v>
      </c>
      <c r="O3019" t="s">
        <v>5986</v>
      </c>
      <c r="P3019" t="s">
        <v>5979</v>
      </c>
      <c r="Q3019" t="s">
        <v>5987</v>
      </c>
      <c r="R3019">
        <v>500</v>
      </c>
      <c r="S3019">
        <v>750</v>
      </c>
      <c r="T3019">
        <v>0.33329999999999999</v>
      </c>
      <c r="U3019" t="s">
        <v>5920</v>
      </c>
      <c r="V3019">
        <v>24</v>
      </c>
      <c r="W3019" s="1">
        <v>45007</v>
      </c>
      <c r="X3019" t="s">
        <v>5894</v>
      </c>
      <c r="Y3019">
        <v>294</v>
      </c>
      <c r="Z3019">
        <v>81</v>
      </c>
      <c r="AA3019">
        <v>264</v>
      </c>
      <c r="AB3019">
        <v>82</v>
      </c>
      <c r="AC3019">
        <v>10</v>
      </c>
      <c r="AD3019">
        <v>41000</v>
      </c>
      <c r="AE3019" t="s">
        <v>6025</v>
      </c>
      <c r="AF3019" s="1">
        <v>46203</v>
      </c>
      <c r="AG3019" t="s">
        <v>6087</v>
      </c>
      <c r="AH3019" t="s">
        <v>6035</v>
      </c>
      <c r="AI3019" t="s">
        <v>6028</v>
      </c>
      <c r="AJ3019" t="s">
        <v>6924</v>
      </c>
      <c r="AK3019">
        <v>1500</v>
      </c>
      <c r="AL3019">
        <v>37.049999999999997</v>
      </c>
      <c r="AM3019">
        <v>1462.95</v>
      </c>
      <c r="AN3019">
        <v>1000</v>
      </c>
      <c r="AO3019">
        <v>462.95</v>
      </c>
      <c r="AP3019">
        <v>0.31640000000000001</v>
      </c>
    </row>
    <row r="3020" spans="1:42" hidden="1" x14ac:dyDescent="0.35">
      <c r="A3020" t="s">
        <v>3971</v>
      </c>
      <c r="B3020" s="1">
        <v>45946</v>
      </c>
      <c r="C3020" t="s">
        <v>488</v>
      </c>
      <c r="D3020" t="s">
        <v>115</v>
      </c>
      <c r="E3020">
        <v>2</v>
      </c>
      <c r="F3020" t="s">
        <v>48</v>
      </c>
      <c r="G3020" t="s">
        <v>31</v>
      </c>
      <c r="H3020" t="s">
        <v>25</v>
      </c>
      <c r="I3020" t="s">
        <v>26</v>
      </c>
      <c r="J3020" t="s">
        <v>55</v>
      </c>
      <c r="K3020">
        <v>2025</v>
      </c>
      <c r="L3020" t="s">
        <v>51</v>
      </c>
      <c r="M3020" t="s">
        <v>5988</v>
      </c>
      <c r="N3020" t="s">
        <v>5989</v>
      </c>
      <c r="O3020" t="s">
        <v>5990</v>
      </c>
      <c r="P3020" t="s">
        <v>5907</v>
      </c>
      <c r="Q3020" t="s">
        <v>5991</v>
      </c>
      <c r="R3020">
        <v>1600</v>
      </c>
      <c r="S3020">
        <v>2200</v>
      </c>
      <c r="T3020">
        <v>0.2727</v>
      </c>
      <c r="U3020" t="s">
        <v>5909</v>
      </c>
      <c r="V3020">
        <v>6</v>
      </c>
      <c r="W3020" s="1">
        <v>45040</v>
      </c>
      <c r="X3020" t="s">
        <v>5894</v>
      </c>
      <c r="Y3020">
        <v>84</v>
      </c>
      <c r="Z3020">
        <v>117</v>
      </c>
      <c r="AA3020">
        <v>174</v>
      </c>
      <c r="AB3020">
        <v>47</v>
      </c>
      <c r="AC3020">
        <v>10</v>
      </c>
      <c r="AD3020">
        <v>75200</v>
      </c>
      <c r="AE3020" t="s">
        <v>6025</v>
      </c>
      <c r="AF3020" s="1">
        <v>46203</v>
      </c>
      <c r="AG3020" t="s">
        <v>6299</v>
      </c>
      <c r="AH3020" t="s">
        <v>6027</v>
      </c>
      <c r="AI3020" t="s">
        <v>6028</v>
      </c>
      <c r="AJ3020" t="s">
        <v>6925</v>
      </c>
      <c r="AK3020">
        <v>4400</v>
      </c>
      <c r="AL3020">
        <v>628.32000000000005</v>
      </c>
      <c r="AM3020">
        <v>3771.68</v>
      </c>
      <c r="AN3020">
        <v>3200</v>
      </c>
      <c r="AO3020">
        <v>571.67999999999995</v>
      </c>
      <c r="AP3020">
        <v>0.15160000000000001</v>
      </c>
    </row>
    <row r="3021" spans="1:42" hidden="1" x14ac:dyDescent="0.35">
      <c r="A3021" t="s">
        <v>3972</v>
      </c>
      <c r="B3021" s="1">
        <v>45701</v>
      </c>
      <c r="C3021" t="s">
        <v>1259</v>
      </c>
      <c r="D3021" t="s">
        <v>188</v>
      </c>
      <c r="E3021">
        <v>3</v>
      </c>
      <c r="F3021" t="s">
        <v>48</v>
      </c>
      <c r="G3021" t="s">
        <v>96</v>
      </c>
      <c r="H3021" t="s">
        <v>25</v>
      </c>
      <c r="I3021" t="s">
        <v>26</v>
      </c>
      <c r="J3021" t="s">
        <v>19</v>
      </c>
      <c r="K3021">
        <v>2025</v>
      </c>
      <c r="L3021" t="s">
        <v>20</v>
      </c>
      <c r="M3021" t="s">
        <v>5936</v>
      </c>
      <c r="N3021" t="s">
        <v>5931</v>
      </c>
      <c r="O3021" t="s">
        <v>5937</v>
      </c>
      <c r="P3021" t="s">
        <v>5938</v>
      </c>
      <c r="Q3021" t="s">
        <v>5939</v>
      </c>
      <c r="R3021">
        <v>3400</v>
      </c>
      <c r="S3021">
        <v>4500</v>
      </c>
      <c r="T3021">
        <v>0.24440000000000001</v>
      </c>
      <c r="U3021" t="s">
        <v>5940</v>
      </c>
      <c r="V3021">
        <v>6</v>
      </c>
      <c r="W3021" s="1">
        <v>45061</v>
      </c>
      <c r="X3021" t="s">
        <v>5894</v>
      </c>
      <c r="Y3021">
        <v>200</v>
      </c>
      <c r="Z3021">
        <v>91</v>
      </c>
      <c r="AA3021">
        <v>223</v>
      </c>
      <c r="AB3021">
        <v>18</v>
      </c>
      <c r="AC3021">
        <v>10</v>
      </c>
      <c r="AD3021">
        <v>61200</v>
      </c>
      <c r="AE3021" t="s">
        <v>6025</v>
      </c>
      <c r="AF3021" s="1">
        <v>46203</v>
      </c>
      <c r="AG3021" t="s">
        <v>6567</v>
      </c>
      <c r="AH3021" t="s">
        <v>6035</v>
      </c>
      <c r="AI3021" t="s">
        <v>6028</v>
      </c>
      <c r="AJ3021" t="s">
        <v>6924</v>
      </c>
      <c r="AK3021">
        <v>13500</v>
      </c>
      <c r="AL3021">
        <v>1321.65</v>
      </c>
      <c r="AM3021">
        <v>12178.35</v>
      </c>
      <c r="AN3021">
        <v>10200</v>
      </c>
      <c r="AO3021">
        <v>1978.35</v>
      </c>
      <c r="AP3021">
        <v>0.16239999999999999</v>
      </c>
    </row>
    <row r="3022" spans="1:42" hidden="1" x14ac:dyDescent="0.35">
      <c r="A3022" t="s">
        <v>3973</v>
      </c>
      <c r="B3022" s="1">
        <v>45813</v>
      </c>
      <c r="C3022" t="s">
        <v>756</v>
      </c>
      <c r="D3022" t="s">
        <v>439</v>
      </c>
      <c r="E3022">
        <v>1</v>
      </c>
      <c r="F3022" t="s">
        <v>30</v>
      </c>
      <c r="G3022" t="s">
        <v>16</v>
      </c>
      <c r="H3022" t="s">
        <v>17</v>
      </c>
      <c r="I3022" t="s">
        <v>18</v>
      </c>
      <c r="J3022" t="s">
        <v>34</v>
      </c>
      <c r="K3022">
        <v>2025</v>
      </c>
      <c r="L3022" t="s">
        <v>35</v>
      </c>
      <c r="M3022" t="s">
        <v>5953</v>
      </c>
      <c r="N3022" t="s">
        <v>5949</v>
      </c>
      <c r="O3022" t="s">
        <v>5954</v>
      </c>
      <c r="P3022" t="s">
        <v>5951</v>
      </c>
      <c r="Q3022" t="s">
        <v>5955</v>
      </c>
      <c r="R3022">
        <v>1400</v>
      </c>
      <c r="S3022">
        <v>1900</v>
      </c>
      <c r="T3022">
        <v>0.26319999999999999</v>
      </c>
      <c r="U3022" t="s">
        <v>5940</v>
      </c>
      <c r="V3022">
        <v>12</v>
      </c>
      <c r="W3022" s="1">
        <v>44681</v>
      </c>
      <c r="X3022" t="s">
        <v>5894</v>
      </c>
      <c r="Y3022">
        <v>129</v>
      </c>
      <c r="Z3022">
        <v>73</v>
      </c>
      <c r="AA3022">
        <v>194</v>
      </c>
      <c r="AB3022">
        <v>7</v>
      </c>
      <c r="AC3022">
        <v>10</v>
      </c>
      <c r="AD3022">
        <v>9800</v>
      </c>
      <c r="AE3022" t="s">
        <v>6025</v>
      </c>
      <c r="AF3022" s="1">
        <v>46203</v>
      </c>
      <c r="AG3022" t="s">
        <v>6430</v>
      </c>
      <c r="AH3022" t="s">
        <v>6035</v>
      </c>
      <c r="AI3022" t="s">
        <v>6028</v>
      </c>
      <c r="AJ3022" t="s">
        <v>6924</v>
      </c>
      <c r="AK3022">
        <v>1900</v>
      </c>
      <c r="AL3022">
        <v>3.04</v>
      </c>
      <c r="AM3022">
        <v>1896.96</v>
      </c>
      <c r="AN3022">
        <v>1400</v>
      </c>
      <c r="AO3022">
        <v>496.96</v>
      </c>
      <c r="AP3022">
        <v>0.26200000000000001</v>
      </c>
    </row>
    <row r="3023" spans="1:42" hidden="1" x14ac:dyDescent="0.35">
      <c r="A3023" t="s">
        <v>3974</v>
      </c>
      <c r="B3023" s="1">
        <v>45693</v>
      </c>
      <c r="C3023" t="s">
        <v>2406</v>
      </c>
      <c r="D3023" t="s">
        <v>200</v>
      </c>
      <c r="E3023">
        <v>1</v>
      </c>
      <c r="F3023" t="s">
        <v>128</v>
      </c>
      <c r="G3023" t="s">
        <v>79</v>
      </c>
      <c r="H3023" t="s">
        <v>25</v>
      </c>
      <c r="I3023" t="s">
        <v>26</v>
      </c>
      <c r="J3023" t="s">
        <v>19</v>
      </c>
      <c r="K3023">
        <v>2025</v>
      </c>
      <c r="L3023" t="s">
        <v>20</v>
      </c>
      <c r="M3023" t="s">
        <v>5960</v>
      </c>
      <c r="N3023" t="s">
        <v>5949</v>
      </c>
      <c r="O3023" t="s">
        <v>5961</v>
      </c>
      <c r="P3023" t="s">
        <v>5951</v>
      </c>
      <c r="Q3023" t="s">
        <v>5962</v>
      </c>
      <c r="R3023">
        <v>2100</v>
      </c>
      <c r="S3023">
        <v>2800</v>
      </c>
      <c r="T3023">
        <v>0.25</v>
      </c>
      <c r="U3023" t="s">
        <v>5940</v>
      </c>
      <c r="V3023">
        <v>12</v>
      </c>
      <c r="W3023" s="1">
        <v>45378</v>
      </c>
      <c r="X3023" t="s">
        <v>5894</v>
      </c>
      <c r="Y3023">
        <v>198</v>
      </c>
      <c r="Z3023">
        <v>79</v>
      </c>
      <c r="AA3023">
        <v>243</v>
      </c>
      <c r="AB3023">
        <v>87</v>
      </c>
      <c r="AC3023">
        <v>10</v>
      </c>
      <c r="AD3023">
        <v>182700</v>
      </c>
      <c r="AE3023" t="s">
        <v>6025</v>
      </c>
      <c r="AF3023" s="1">
        <v>46203</v>
      </c>
      <c r="AG3023" t="s">
        <v>6799</v>
      </c>
      <c r="AH3023" t="s">
        <v>6027</v>
      </c>
      <c r="AI3023" t="s">
        <v>6028</v>
      </c>
      <c r="AJ3023" t="s">
        <v>6924</v>
      </c>
      <c r="AK3023">
        <v>2800</v>
      </c>
      <c r="AL3023">
        <v>115.36</v>
      </c>
      <c r="AM3023">
        <v>2684.64</v>
      </c>
      <c r="AN3023">
        <v>2100</v>
      </c>
      <c r="AO3023">
        <v>584.64</v>
      </c>
      <c r="AP3023">
        <v>0.21779999999999999</v>
      </c>
    </row>
    <row r="3024" spans="1:42" hidden="1" x14ac:dyDescent="0.35">
      <c r="A3024" t="s">
        <v>3975</v>
      </c>
      <c r="B3024" s="1">
        <v>45841</v>
      </c>
      <c r="C3024" t="s">
        <v>547</v>
      </c>
      <c r="D3024" t="s">
        <v>108</v>
      </c>
      <c r="E3024">
        <v>2</v>
      </c>
      <c r="F3024" t="s">
        <v>24</v>
      </c>
      <c r="G3024" t="s">
        <v>16</v>
      </c>
      <c r="H3024" t="s">
        <v>32</v>
      </c>
      <c r="I3024" t="s">
        <v>43</v>
      </c>
      <c r="J3024" t="s">
        <v>97</v>
      </c>
      <c r="K3024">
        <v>2025</v>
      </c>
      <c r="L3024" t="s">
        <v>60</v>
      </c>
      <c r="M3024" t="s">
        <v>5977</v>
      </c>
      <c r="N3024" t="s">
        <v>5974</v>
      </c>
      <c r="O3024" t="s">
        <v>5978</v>
      </c>
      <c r="P3024" t="s">
        <v>5979</v>
      </c>
      <c r="Q3024" t="s">
        <v>5980</v>
      </c>
      <c r="R3024">
        <v>3000</v>
      </c>
      <c r="S3024">
        <v>3900</v>
      </c>
      <c r="T3024">
        <v>0.23080000000000001</v>
      </c>
      <c r="U3024" t="s">
        <v>5920</v>
      </c>
      <c r="V3024">
        <v>36</v>
      </c>
      <c r="W3024" s="1">
        <v>44816</v>
      </c>
      <c r="X3024" t="s">
        <v>5894</v>
      </c>
      <c r="Y3024">
        <v>237</v>
      </c>
      <c r="Z3024">
        <v>110</v>
      </c>
      <c r="AA3024">
        <v>240</v>
      </c>
      <c r="AB3024">
        <v>48</v>
      </c>
      <c r="AC3024">
        <v>10</v>
      </c>
      <c r="AD3024">
        <v>144000</v>
      </c>
      <c r="AE3024" t="s">
        <v>6025</v>
      </c>
      <c r="AF3024" s="1">
        <v>46203</v>
      </c>
      <c r="AG3024" t="s">
        <v>6332</v>
      </c>
      <c r="AH3024" t="s">
        <v>6027</v>
      </c>
      <c r="AI3024" t="s">
        <v>6028</v>
      </c>
      <c r="AJ3024" t="s">
        <v>6925</v>
      </c>
      <c r="AK3024">
        <v>7800</v>
      </c>
      <c r="AL3024">
        <v>897.78</v>
      </c>
      <c r="AM3024">
        <v>6902.22</v>
      </c>
      <c r="AN3024">
        <v>6000</v>
      </c>
      <c r="AO3024">
        <v>902.22</v>
      </c>
      <c r="AP3024">
        <v>0.13070000000000001</v>
      </c>
    </row>
    <row r="3025" spans="1:42" hidden="1" x14ac:dyDescent="0.35">
      <c r="A3025" t="s">
        <v>3976</v>
      </c>
      <c r="B3025" s="1">
        <v>45707</v>
      </c>
      <c r="C3025" t="s">
        <v>2116</v>
      </c>
      <c r="D3025" t="s">
        <v>74</v>
      </c>
      <c r="E3025">
        <v>1</v>
      </c>
      <c r="F3025" t="s">
        <v>128</v>
      </c>
      <c r="G3025" t="s">
        <v>31</v>
      </c>
      <c r="H3025" t="s">
        <v>17</v>
      </c>
      <c r="I3025" t="s">
        <v>33</v>
      </c>
      <c r="J3025" t="s">
        <v>19</v>
      </c>
      <c r="K3025">
        <v>2025</v>
      </c>
      <c r="L3025" t="s">
        <v>20</v>
      </c>
      <c r="M3025" t="s">
        <v>5963</v>
      </c>
      <c r="N3025" t="s">
        <v>5949</v>
      </c>
      <c r="O3025" t="s">
        <v>5964</v>
      </c>
      <c r="P3025" t="s">
        <v>5951</v>
      </c>
      <c r="Q3025" t="s">
        <v>5965</v>
      </c>
      <c r="R3025">
        <v>5700</v>
      </c>
      <c r="S3025">
        <v>7500</v>
      </c>
      <c r="T3025">
        <v>0.24</v>
      </c>
      <c r="U3025" t="s">
        <v>5940</v>
      </c>
      <c r="V3025">
        <v>12</v>
      </c>
      <c r="W3025" s="1">
        <v>44865</v>
      </c>
      <c r="X3025" t="s">
        <v>5894</v>
      </c>
      <c r="Y3025">
        <v>145</v>
      </c>
      <c r="Z3025">
        <v>60</v>
      </c>
      <c r="AA3025">
        <v>189</v>
      </c>
      <c r="AB3025">
        <v>10</v>
      </c>
      <c r="AC3025">
        <v>10</v>
      </c>
      <c r="AD3025">
        <v>57000</v>
      </c>
      <c r="AE3025" t="s">
        <v>6025</v>
      </c>
      <c r="AF3025" s="1">
        <v>46203</v>
      </c>
      <c r="AG3025" t="s">
        <v>6728</v>
      </c>
      <c r="AH3025" t="s">
        <v>6035</v>
      </c>
      <c r="AI3025" t="s">
        <v>6028</v>
      </c>
      <c r="AJ3025" t="s">
        <v>6924</v>
      </c>
      <c r="AK3025">
        <v>7500</v>
      </c>
      <c r="AL3025">
        <v>751.5</v>
      </c>
      <c r="AM3025">
        <v>6748.5</v>
      </c>
      <c r="AN3025">
        <v>5700</v>
      </c>
      <c r="AO3025">
        <v>1048.5</v>
      </c>
      <c r="AP3025">
        <v>0.15540000000000001</v>
      </c>
    </row>
    <row r="3026" spans="1:42" hidden="1" x14ac:dyDescent="0.35">
      <c r="A3026" t="s">
        <v>3977</v>
      </c>
      <c r="B3026" s="1">
        <v>45715</v>
      </c>
      <c r="C3026" t="s">
        <v>1916</v>
      </c>
      <c r="D3026" t="s">
        <v>137</v>
      </c>
      <c r="E3026">
        <v>2</v>
      </c>
      <c r="F3026" t="s">
        <v>48</v>
      </c>
      <c r="G3026" t="s">
        <v>31</v>
      </c>
      <c r="H3026" t="s">
        <v>25</v>
      </c>
      <c r="I3026" t="s">
        <v>18</v>
      </c>
      <c r="J3026" t="s">
        <v>19</v>
      </c>
      <c r="K3026">
        <v>2025</v>
      </c>
      <c r="L3026" t="s">
        <v>20</v>
      </c>
      <c r="M3026" t="s">
        <v>5930</v>
      </c>
      <c r="N3026" t="s">
        <v>5931</v>
      </c>
      <c r="O3026" t="s">
        <v>5932</v>
      </c>
      <c r="P3026" t="s">
        <v>5891</v>
      </c>
      <c r="Q3026" t="s">
        <v>5933</v>
      </c>
      <c r="R3026">
        <v>14800</v>
      </c>
      <c r="S3026">
        <v>18500</v>
      </c>
      <c r="T3026">
        <v>0.2</v>
      </c>
      <c r="U3026" t="s">
        <v>5893</v>
      </c>
      <c r="V3026">
        <v>12</v>
      </c>
      <c r="W3026" s="1">
        <v>45474</v>
      </c>
      <c r="X3026" t="s">
        <v>5894</v>
      </c>
      <c r="Y3026">
        <v>213</v>
      </c>
      <c r="Z3026">
        <v>93</v>
      </c>
      <c r="AA3026">
        <v>278</v>
      </c>
      <c r="AB3026">
        <v>42</v>
      </c>
      <c r="AC3026">
        <v>10</v>
      </c>
      <c r="AD3026">
        <v>621600</v>
      </c>
      <c r="AE3026" t="s">
        <v>6025</v>
      </c>
      <c r="AF3026" s="1">
        <v>46203</v>
      </c>
      <c r="AG3026" t="s">
        <v>6683</v>
      </c>
      <c r="AH3026" t="s">
        <v>6027</v>
      </c>
      <c r="AI3026" t="s">
        <v>6028</v>
      </c>
      <c r="AJ3026" t="s">
        <v>6924</v>
      </c>
      <c r="AK3026">
        <v>37000</v>
      </c>
      <c r="AL3026">
        <v>710.4</v>
      </c>
      <c r="AM3026">
        <v>36289.599999999999</v>
      </c>
      <c r="AN3026">
        <v>29600</v>
      </c>
      <c r="AO3026">
        <v>6689.6</v>
      </c>
      <c r="AP3026">
        <v>0.18429999999999999</v>
      </c>
    </row>
    <row r="3027" spans="1:42" hidden="1" x14ac:dyDescent="0.35">
      <c r="A3027" t="s">
        <v>3978</v>
      </c>
      <c r="B3027" s="1">
        <v>45889</v>
      </c>
      <c r="C3027" t="s">
        <v>335</v>
      </c>
      <c r="D3027" t="s">
        <v>78</v>
      </c>
      <c r="E3027">
        <v>1</v>
      </c>
      <c r="F3027" t="s">
        <v>48</v>
      </c>
      <c r="G3027" t="s">
        <v>96</v>
      </c>
      <c r="H3027" t="s">
        <v>32</v>
      </c>
      <c r="I3027" t="s">
        <v>18</v>
      </c>
      <c r="J3027" t="s">
        <v>59</v>
      </c>
      <c r="K3027">
        <v>2025</v>
      </c>
      <c r="L3027" t="s">
        <v>60</v>
      </c>
      <c r="M3027" t="s">
        <v>5992</v>
      </c>
      <c r="N3027" t="s">
        <v>5989</v>
      </c>
      <c r="O3027" t="s">
        <v>5993</v>
      </c>
      <c r="P3027" t="s">
        <v>5899</v>
      </c>
      <c r="Q3027" t="s">
        <v>5994</v>
      </c>
      <c r="R3027">
        <v>850</v>
      </c>
      <c r="S3027">
        <v>1200</v>
      </c>
      <c r="T3027">
        <v>0.29170000000000001</v>
      </c>
      <c r="U3027" t="s">
        <v>5901</v>
      </c>
      <c r="V3027">
        <v>6</v>
      </c>
      <c r="W3027" s="1">
        <v>45066</v>
      </c>
      <c r="X3027" t="s">
        <v>5894</v>
      </c>
      <c r="Y3027">
        <v>275</v>
      </c>
      <c r="Z3027">
        <v>92</v>
      </c>
      <c r="AA3027">
        <v>285</v>
      </c>
      <c r="AB3027">
        <v>78</v>
      </c>
      <c r="AC3027">
        <v>10</v>
      </c>
      <c r="AD3027">
        <v>66300</v>
      </c>
      <c r="AE3027" t="s">
        <v>6025</v>
      </c>
      <c r="AF3027" s="1">
        <v>46203</v>
      </c>
      <c r="AG3027" t="s">
        <v>6215</v>
      </c>
      <c r="AH3027" t="s">
        <v>6035</v>
      </c>
      <c r="AI3027" t="s">
        <v>6028</v>
      </c>
      <c r="AJ3027" t="s">
        <v>6925</v>
      </c>
      <c r="AK3027">
        <v>1200</v>
      </c>
      <c r="AL3027">
        <v>11.64</v>
      </c>
      <c r="AM3027">
        <v>1188.3599999999999</v>
      </c>
      <c r="AN3027">
        <v>850</v>
      </c>
      <c r="AO3027">
        <v>338.36</v>
      </c>
      <c r="AP3027">
        <v>0.28470000000000001</v>
      </c>
    </row>
    <row r="3028" spans="1:42" x14ac:dyDescent="0.35">
      <c r="A3028" t="s">
        <v>3979</v>
      </c>
      <c r="B3028" s="1">
        <v>45760</v>
      </c>
      <c r="C3028" t="s">
        <v>615</v>
      </c>
      <c r="D3028" t="s">
        <v>54</v>
      </c>
      <c r="E3028">
        <v>1</v>
      </c>
      <c r="F3028" t="s">
        <v>66</v>
      </c>
      <c r="G3028" t="s">
        <v>16</v>
      </c>
      <c r="H3028" t="s">
        <v>17</v>
      </c>
      <c r="I3028" t="s">
        <v>33</v>
      </c>
      <c r="J3028" t="s">
        <v>44</v>
      </c>
      <c r="K3028">
        <v>2025</v>
      </c>
      <c r="L3028" t="s">
        <v>35</v>
      </c>
      <c r="M3028" t="s">
        <v>5888</v>
      </c>
      <c r="N3028" t="s">
        <v>5889</v>
      </c>
      <c r="O3028" t="s">
        <v>5890</v>
      </c>
      <c r="P3028" t="s">
        <v>5891</v>
      </c>
      <c r="Q3028" t="s">
        <v>5892</v>
      </c>
      <c r="R3028">
        <v>52000</v>
      </c>
      <c r="S3028">
        <v>65000</v>
      </c>
      <c r="T3028">
        <v>0.2</v>
      </c>
      <c r="U3028" t="s">
        <v>5893</v>
      </c>
      <c r="V3028">
        <v>12</v>
      </c>
      <c r="W3028" s="1">
        <v>45506</v>
      </c>
      <c r="X3028" t="s">
        <v>5894</v>
      </c>
      <c r="Y3028">
        <v>302</v>
      </c>
      <c r="Z3028">
        <v>109</v>
      </c>
      <c r="AA3028">
        <v>415</v>
      </c>
      <c r="AB3028">
        <v>0</v>
      </c>
      <c r="AC3028">
        <v>10</v>
      </c>
      <c r="AD3028">
        <v>0</v>
      </c>
      <c r="AE3028" t="s">
        <v>6029</v>
      </c>
      <c r="AF3028" s="1">
        <v>46203</v>
      </c>
      <c r="AG3028" t="s">
        <v>6369</v>
      </c>
      <c r="AH3028" t="s">
        <v>6035</v>
      </c>
      <c r="AI3028" t="s">
        <v>6028</v>
      </c>
      <c r="AJ3028" t="s">
        <v>6924</v>
      </c>
      <c r="AK3028">
        <v>65000</v>
      </c>
      <c r="AL3028">
        <v>7325.5</v>
      </c>
      <c r="AM3028">
        <v>57674.5</v>
      </c>
      <c r="AN3028">
        <v>52000</v>
      </c>
      <c r="AO3028">
        <v>5674.5</v>
      </c>
      <c r="AP3028">
        <v>9.8400000000000001E-2</v>
      </c>
    </row>
    <row r="3029" spans="1:42" x14ac:dyDescent="0.35">
      <c r="A3029" t="s">
        <v>3980</v>
      </c>
      <c r="B3029" s="1">
        <v>45903</v>
      </c>
      <c r="C3029" t="s">
        <v>1696</v>
      </c>
      <c r="D3029" t="s">
        <v>42</v>
      </c>
      <c r="E3029">
        <v>1</v>
      </c>
      <c r="F3029" t="s">
        <v>24</v>
      </c>
      <c r="G3029" t="s">
        <v>16</v>
      </c>
      <c r="H3029" t="s">
        <v>25</v>
      </c>
      <c r="I3029" t="s">
        <v>33</v>
      </c>
      <c r="J3029" t="s">
        <v>109</v>
      </c>
      <c r="K3029">
        <v>2025</v>
      </c>
      <c r="L3029" t="s">
        <v>60</v>
      </c>
      <c r="M3029" t="s">
        <v>5897</v>
      </c>
      <c r="N3029" t="s">
        <v>5889</v>
      </c>
      <c r="O3029" t="s">
        <v>5898</v>
      </c>
      <c r="P3029" t="s">
        <v>5899</v>
      </c>
      <c r="Q3029" t="s">
        <v>5900</v>
      </c>
      <c r="R3029">
        <v>31000</v>
      </c>
      <c r="S3029">
        <v>38000</v>
      </c>
      <c r="T3029">
        <v>0.1842</v>
      </c>
      <c r="U3029" t="s">
        <v>5901</v>
      </c>
      <c r="V3029">
        <v>12</v>
      </c>
      <c r="W3029" s="1">
        <v>45246</v>
      </c>
      <c r="X3029" t="s">
        <v>5894</v>
      </c>
      <c r="Y3029">
        <v>278</v>
      </c>
      <c r="Z3029">
        <v>80</v>
      </c>
      <c r="AA3029">
        <v>346</v>
      </c>
      <c r="AB3029">
        <v>0</v>
      </c>
      <c r="AC3029">
        <v>10</v>
      </c>
      <c r="AD3029">
        <v>0</v>
      </c>
      <c r="AE3029" t="s">
        <v>6029</v>
      </c>
      <c r="AF3029" s="1">
        <v>46203</v>
      </c>
      <c r="AG3029" t="s">
        <v>6625</v>
      </c>
      <c r="AH3029" t="s">
        <v>6035</v>
      </c>
      <c r="AI3029" t="s">
        <v>6028</v>
      </c>
      <c r="AJ3029" t="s">
        <v>6925</v>
      </c>
      <c r="AK3029">
        <v>38000</v>
      </c>
      <c r="AL3029">
        <v>2340.8000000000002</v>
      </c>
      <c r="AM3029">
        <v>35659.199999999997</v>
      </c>
      <c r="AN3029">
        <v>31000</v>
      </c>
      <c r="AO3029">
        <v>4659.2</v>
      </c>
      <c r="AP3029">
        <v>0.13070000000000001</v>
      </c>
    </row>
    <row r="3030" spans="1:42" hidden="1" x14ac:dyDescent="0.35">
      <c r="A3030" t="s">
        <v>3981</v>
      </c>
      <c r="B3030" s="1">
        <v>45708</v>
      </c>
      <c r="C3030" t="s">
        <v>1327</v>
      </c>
      <c r="D3030" t="s">
        <v>221</v>
      </c>
      <c r="E3030">
        <v>1</v>
      </c>
      <c r="F3030" t="s">
        <v>58</v>
      </c>
      <c r="G3030" t="s">
        <v>16</v>
      </c>
      <c r="H3030" t="s">
        <v>25</v>
      </c>
      <c r="I3030" t="s">
        <v>26</v>
      </c>
      <c r="J3030" t="s">
        <v>19</v>
      </c>
      <c r="K3030">
        <v>2025</v>
      </c>
      <c r="L3030" t="s">
        <v>20</v>
      </c>
      <c r="M3030" t="s">
        <v>5966</v>
      </c>
      <c r="N3030" t="s">
        <v>5967</v>
      </c>
      <c r="O3030" t="s">
        <v>5968</v>
      </c>
      <c r="P3030" t="s">
        <v>5899</v>
      </c>
      <c r="Q3030" t="s">
        <v>5969</v>
      </c>
      <c r="R3030">
        <v>11500</v>
      </c>
      <c r="S3030">
        <v>14500</v>
      </c>
      <c r="T3030">
        <v>0.2069</v>
      </c>
      <c r="U3030" t="s">
        <v>5901</v>
      </c>
      <c r="V3030">
        <v>12</v>
      </c>
      <c r="W3030" s="1">
        <v>44903</v>
      </c>
      <c r="X3030" t="s">
        <v>5894</v>
      </c>
      <c r="Y3030">
        <v>217</v>
      </c>
      <c r="Z3030">
        <v>53</v>
      </c>
      <c r="AA3030">
        <v>253</v>
      </c>
      <c r="AB3030">
        <v>61</v>
      </c>
      <c r="AC3030">
        <v>10</v>
      </c>
      <c r="AD3030">
        <v>701500</v>
      </c>
      <c r="AE3030" t="s">
        <v>6025</v>
      </c>
      <c r="AF3030" s="1">
        <v>46203</v>
      </c>
      <c r="AG3030" t="s">
        <v>6576</v>
      </c>
      <c r="AH3030" t="s">
        <v>6027</v>
      </c>
      <c r="AI3030" t="s">
        <v>6028</v>
      </c>
      <c r="AJ3030" t="s">
        <v>6924</v>
      </c>
      <c r="AK3030">
        <v>14500</v>
      </c>
      <c r="AL3030">
        <v>479.95</v>
      </c>
      <c r="AM3030">
        <v>14020.05</v>
      </c>
      <c r="AN3030">
        <v>11500</v>
      </c>
      <c r="AO3030">
        <v>2520.0500000000002</v>
      </c>
      <c r="AP3030">
        <v>0.1797</v>
      </c>
    </row>
    <row r="3031" spans="1:42" hidden="1" x14ac:dyDescent="0.35">
      <c r="A3031" t="s">
        <v>3982</v>
      </c>
      <c r="B3031" s="1">
        <v>45734</v>
      </c>
      <c r="C3031" t="s">
        <v>2244</v>
      </c>
      <c r="D3031" t="s">
        <v>38</v>
      </c>
      <c r="E3031">
        <v>5</v>
      </c>
      <c r="F3031" t="s">
        <v>128</v>
      </c>
      <c r="G3031" t="s">
        <v>16</v>
      </c>
      <c r="H3031" t="s">
        <v>25</v>
      </c>
      <c r="I3031" t="s">
        <v>33</v>
      </c>
      <c r="J3031" t="s">
        <v>39</v>
      </c>
      <c r="K3031">
        <v>2025</v>
      </c>
      <c r="L3031" t="s">
        <v>20</v>
      </c>
      <c r="M3031" t="s">
        <v>5981</v>
      </c>
      <c r="N3031" t="s">
        <v>5974</v>
      </c>
      <c r="O3031" t="s">
        <v>5982</v>
      </c>
      <c r="P3031" t="s">
        <v>5983</v>
      </c>
      <c r="Q3031" t="s">
        <v>5984</v>
      </c>
      <c r="R3031">
        <v>3700</v>
      </c>
      <c r="S3031">
        <v>4800</v>
      </c>
      <c r="T3031">
        <v>0.22919999999999999</v>
      </c>
      <c r="U3031" t="s">
        <v>5920</v>
      </c>
      <c r="V3031">
        <v>24</v>
      </c>
      <c r="W3031" s="1">
        <v>45552</v>
      </c>
      <c r="X3031" t="s">
        <v>5894</v>
      </c>
      <c r="Y3031">
        <v>158</v>
      </c>
      <c r="Z3031">
        <v>108</v>
      </c>
      <c r="AA3031">
        <v>132</v>
      </c>
      <c r="AB3031">
        <v>61</v>
      </c>
      <c r="AC3031">
        <v>10</v>
      </c>
      <c r="AD3031">
        <v>225700</v>
      </c>
      <c r="AE3031" t="s">
        <v>6025</v>
      </c>
      <c r="AF3031" s="1">
        <v>46203</v>
      </c>
      <c r="AG3031" t="s">
        <v>6764</v>
      </c>
      <c r="AH3031" t="s">
        <v>6035</v>
      </c>
      <c r="AI3031" t="s">
        <v>6028</v>
      </c>
      <c r="AJ3031" t="s">
        <v>6924</v>
      </c>
      <c r="AK3031">
        <v>24000</v>
      </c>
      <c r="AL3031">
        <v>1214.4000000000001</v>
      </c>
      <c r="AM3031">
        <v>22785.599999999999</v>
      </c>
      <c r="AN3031">
        <v>18500</v>
      </c>
      <c r="AO3031">
        <v>4285.6000000000004</v>
      </c>
      <c r="AP3031">
        <v>0.18809999999999999</v>
      </c>
    </row>
    <row r="3032" spans="1:42" hidden="1" x14ac:dyDescent="0.35">
      <c r="A3032" t="s">
        <v>3983</v>
      </c>
      <c r="B3032" s="1">
        <v>45779</v>
      </c>
      <c r="C3032" t="s">
        <v>1744</v>
      </c>
      <c r="D3032" t="s">
        <v>377</v>
      </c>
      <c r="E3032">
        <v>1</v>
      </c>
      <c r="F3032" t="s">
        <v>30</v>
      </c>
      <c r="G3032" t="s">
        <v>31</v>
      </c>
      <c r="H3032" t="s">
        <v>17</v>
      </c>
      <c r="I3032" t="s">
        <v>33</v>
      </c>
      <c r="J3032" t="s">
        <v>75</v>
      </c>
      <c r="K3032">
        <v>2025</v>
      </c>
      <c r="L3032" t="s">
        <v>35</v>
      </c>
      <c r="M3032" t="s">
        <v>6007</v>
      </c>
      <c r="N3032" t="s">
        <v>5889</v>
      </c>
      <c r="O3032" t="s">
        <v>6008</v>
      </c>
      <c r="P3032" t="s">
        <v>5899</v>
      </c>
      <c r="Q3032" t="s">
        <v>6009</v>
      </c>
      <c r="R3032">
        <v>12000</v>
      </c>
      <c r="S3032">
        <v>15000</v>
      </c>
      <c r="T3032">
        <v>0.2</v>
      </c>
      <c r="U3032" t="s">
        <v>5901</v>
      </c>
      <c r="V3032">
        <v>12</v>
      </c>
      <c r="W3032" s="1">
        <v>45557</v>
      </c>
      <c r="X3032" t="s">
        <v>5894</v>
      </c>
      <c r="Y3032">
        <v>118</v>
      </c>
      <c r="Z3032">
        <v>87</v>
      </c>
      <c r="AA3032">
        <v>209</v>
      </c>
      <c r="AB3032">
        <v>10</v>
      </c>
      <c r="AC3032">
        <v>10</v>
      </c>
      <c r="AD3032">
        <v>120000</v>
      </c>
      <c r="AE3032" t="s">
        <v>6025</v>
      </c>
      <c r="AF3032" s="1">
        <v>46203</v>
      </c>
      <c r="AG3032" t="s">
        <v>6640</v>
      </c>
      <c r="AH3032" t="s">
        <v>6027</v>
      </c>
      <c r="AI3032" t="s">
        <v>6028</v>
      </c>
      <c r="AJ3032" t="s">
        <v>6924</v>
      </c>
      <c r="AK3032">
        <v>15000</v>
      </c>
      <c r="AL3032">
        <v>12</v>
      </c>
      <c r="AM3032">
        <v>14988</v>
      </c>
      <c r="AN3032">
        <v>12000</v>
      </c>
      <c r="AO3032">
        <v>2988</v>
      </c>
      <c r="AP3032">
        <v>0.19939999999999999</v>
      </c>
    </row>
    <row r="3033" spans="1:42" hidden="1" x14ac:dyDescent="0.35">
      <c r="A3033" t="s">
        <v>3984</v>
      </c>
      <c r="B3033" s="1">
        <v>45757</v>
      </c>
      <c r="C3033" t="s">
        <v>1768</v>
      </c>
      <c r="D3033" t="s">
        <v>92</v>
      </c>
      <c r="E3033">
        <v>4</v>
      </c>
      <c r="F3033" t="s">
        <v>58</v>
      </c>
      <c r="G3033" t="s">
        <v>16</v>
      </c>
      <c r="H3033" t="s">
        <v>17</v>
      </c>
      <c r="I3033" t="s">
        <v>26</v>
      </c>
      <c r="J3033" t="s">
        <v>44</v>
      </c>
      <c r="K3033">
        <v>2025</v>
      </c>
      <c r="L3033" t="s">
        <v>35</v>
      </c>
      <c r="M3033" t="s">
        <v>5973</v>
      </c>
      <c r="N3033" t="s">
        <v>5974</v>
      </c>
      <c r="O3033" t="s">
        <v>5975</v>
      </c>
      <c r="P3033" t="s">
        <v>5899</v>
      </c>
      <c r="Q3033" t="s">
        <v>5976</v>
      </c>
      <c r="R3033">
        <v>7600</v>
      </c>
      <c r="S3033">
        <v>9800</v>
      </c>
      <c r="T3033">
        <v>0.22450000000000001</v>
      </c>
      <c r="U3033" t="s">
        <v>5901</v>
      </c>
      <c r="V3033">
        <v>36</v>
      </c>
      <c r="W3033" s="1">
        <v>45281</v>
      </c>
      <c r="X3033" t="s">
        <v>5894</v>
      </c>
      <c r="Y3033">
        <v>214</v>
      </c>
      <c r="Z3033">
        <v>101</v>
      </c>
      <c r="AA3033">
        <v>188</v>
      </c>
      <c r="AB3033">
        <v>51</v>
      </c>
      <c r="AC3033">
        <v>10</v>
      </c>
      <c r="AD3033">
        <v>387600</v>
      </c>
      <c r="AE3033" t="s">
        <v>6025</v>
      </c>
      <c r="AF3033" s="1">
        <v>46203</v>
      </c>
      <c r="AG3033" t="s">
        <v>6647</v>
      </c>
      <c r="AH3033" t="s">
        <v>6035</v>
      </c>
      <c r="AI3033" t="s">
        <v>6028</v>
      </c>
      <c r="AJ3033" t="s">
        <v>6924</v>
      </c>
      <c r="AK3033">
        <v>39200</v>
      </c>
      <c r="AL3033">
        <v>2344.16</v>
      </c>
      <c r="AM3033">
        <v>36855.839999999997</v>
      </c>
      <c r="AN3033">
        <v>30400</v>
      </c>
      <c r="AO3033">
        <v>6455.84</v>
      </c>
      <c r="AP3033">
        <v>0.17519999999999999</v>
      </c>
    </row>
    <row r="3034" spans="1:42" x14ac:dyDescent="0.35">
      <c r="A3034" t="s">
        <v>3985</v>
      </c>
      <c r="B3034" s="1">
        <v>45783</v>
      </c>
      <c r="C3034" t="s">
        <v>2646</v>
      </c>
      <c r="D3034" t="s">
        <v>42</v>
      </c>
      <c r="E3034">
        <v>3</v>
      </c>
      <c r="F3034" t="s">
        <v>30</v>
      </c>
      <c r="G3034" t="s">
        <v>16</v>
      </c>
      <c r="H3034" t="s">
        <v>32</v>
      </c>
      <c r="I3034" t="s">
        <v>18</v>
      </c>
      <c r="J3034" t="s">
        <v>75</v>
      </c>
      <c r="K3034">
        <v>2025</v>
      </c>
      <c r="L3034" t="s">
        <v>35</v>
      </c>
      <c r="M3034" t="s">
        <v>5897</v>
      </c>
      <c r="N3034" t="s">
        <v>5889</v>
      </c>
      <c r="O3034" t="s">
        <v>5898</v>
      </c>
      <c r="P3034" t="s">
        <v>5899</v>
      </c>
      <c r="Q3034" t="s">
        <v>5900</v>
      </c>
      <c r="R3034">
        <v>31000</v>
      </c>
      <c r="S3034">
        <v>38000</v>
      </c>
      <c r="T3034">
        <v>0.1842</v>
      </c>
      <c r="U3034" t="s">
        <v>5901</v>
      </c>
      <c r="V3034">
        <v>12</v>
      </c>
      <c r="W3034" s="1">
        <v>45246</v>
      </c>
      <c r="X3034" t="s">
        <v>5894</v>
      </c>
      <c r="Y3034">
        <v>278</v>
      </c>
      <c r="Z3034">
        <v>80</v>
      </c>
      <c r="AA3034">
        <v>346</v>
      </c>
      <c r="AB3034">
        <v>0</v>
      </c>
      <c r="AC3034">
        <v>10</v>
      </c>
      <c r="AD3034">
        <v>0</v>
      </c>
      <c r="AE3034" t="s">
        <v>6029</v>
      </c>
      <c r="AF3034" s="1">
        <v>46203</v>
      </c>
      <c r="AG3034" t="s">
        <v>6831</v>
      </c>
      <c r="AH3034" t="s">
        <v>6027</v>
      </c>
      <c r="AI3034" t="s">
        <v>6028</v>
      </c>
      <c r="AJ3034" t="s">
        <v>6924</v>
      </c>
      <c r="AK3034">
        <v>114000</v>
      </c>
      <c r="AL3034">
        <v>11183.4</v>
      </c>
      <c r="AM3034">
        <v>102816.6</v>
      </c>
      <c r="AN3034">
        <v>93000</v>
      </c>
      <c r="AO3034">
        <v>9816.6</v>
      </c>
      <c r="AP3034">
        <v>9.5500000000000002E-2</v>
      </c>
    </row>
    <row r="3035" spans="1:42" hidden="1" x14ac:dyDescent="0.35">
      <c r="A3035" t="s">
        <v>3986</v>
      </c>
      <c r="B3035" s="1">
        <v>45912</v>
      </c>
      <c r="C3035" t="s">
        <v>1499</v>
      </c>
      <c r="D3035" t="s">
        <v>208</v>
      </c>
      <c r="E3035">
        <v>1</v>
      </c>
      <c r="F3035" t="s">
        <v>58</v>
      </c>
      <c r="G3035" t="s">
        <v>16</v>
      </c>
      <c r="H3035" t="s">
        <v>17</v>
      </c>
      <c r="I3035" t="s">
        <v>33</v>
      </c>
      <c r="J3035" t="s">
        <v>109</v>
      </c>
      <c r="K3035">
        <v>2025</v>
      </c>
      <c r="L3035" t="s">
        <v>60</v>
      </c>
      <c r="M3035" t="s">
        <v>5910</v>
      </c>
      <c r="N3035" t="s">
        <v>5889</v>
      </c>
      <c r="O3035" t="s">
        <v>5898</v>
      </c>
      <c r="P3035" t="s">
        <v>5907</v>
      </c>
      <c r="Q3035" t="s">
        <v>5911</v>
      </c>
      <c r="R3035">
        <v>10500</v>
      </c>
      <c r="S3035">
        <v>13000</v>
      </c>
      <c r="T3035">
        <v>0.1923</v>
      </c>
      <c r="U3035" t="s">
        <v>5909</v>
      </c>
      <c r="V3035">
        <v>12</v>
      </c>
      <c r="W3035" s="1">
        <v>45395</v>
      </c>
      <c r="X3035" t="s">
        <v>5894</v>
      </c>
      <c r="Y3035">
        <v>256</v>
      </c>
      <c r="Z3035">
        <v>119</v>
      </c>
      <c r="AA3035">
        <v>288</v>
      </c>
      <c r="AB3035">
        <v>32</v>
      </c>
      <c r="AC3035">
        <v>10</v>
      </c>
      <c r="AD3035">
        <v>336000</v>
      </c>
      <c r="AE3035" t="s">
        <v>6025</v>
      </c>
      <c r="AF3035" s="1">
        <v>46203</v>
      </c>
      <c r="AG3035" t="s">
        <v>6268</v>
      </c>
      <c r="AH3035" t="s">
        <v>6035</v>
      </c>
      <c r="AI3035" t="s">
        <v>6028</v>
      </c>
      <c r="AJ3035" t="s">
        <v>6925</v>
      </c>
      <c r="AK3035">
        <v>13000</v>
      </c>
      <c r="AL3035">
        <v>65</v>
      </c>
      <c r="AM3035">
        <v>12935</v>
      </c>
      <c r="AN3035">
        <v>10500</v>
      </c>
      <c r="AO3035">
        <v>2435</v>
      </c>
      <c r="AP3035">
        <v>0.18820000000000001</v>
      </c>
    </row>
    <row r="3036" spans="1:42" hidden="1" x14ac:dyDescent="0.35">
      <c r="A3036" t="s">
        <v>3987</v>
      </c>
      <c r="B3036" s="1">
        <v>45775</v>
      </c>
      <c r="C3036" t="s">
        <v>1280</v>
      </c>
      <c r="D3036" t="s">
        <v>14</v>
      </c>
      <c r="E3036">
        <v>5</v>
      </c>
      <c r="F3036" t="s">
        <v>58</v>
      </c>
      <c r="G3036" t="s">
        <v>96</v>
      </c>
      <c r="H3036" t="s">
        <v>17</v>
      </c>
      <c r="I3036" t="s">
        <v>33</v>
      </c>
      <c r="J3036" t="s">
        <v>44</v>
      </c>
      <c r="K3036">
        <v>2025</v>
      </c>
      <c r="L3036" t="s">
        <v>35</v>
      </c>
      <c r="M3036" t="s">
        <v>5934</v>
      </c>
      <c r="N3036" t="s">
        <v>5931</v>
      </c>
      <c r="O3036" t="s">
        <v>5932</v>
      </c>
      <c r="P3036" t="s">
        <v>5891</v>
      </c>
      <c r="Q3036" t="s">
        <v>5935</v>
      </c>
      <c r="R3036">
        <v>10800</v>
      </c>
      <c r="S3036">
        <v>13500</v>
      </c>
      <c r="T3036">
        <v>0.2</v>
      </c>
      <c r="U3036" t="s">
        <v>5893</v>
      </c>
      <c r="V3036">
        <v>12</v>
      </c>
      <c r="W3036" s="1">
        <v>44567</v>
      </c>
      <c r="X3036" t="s">
        <v>5894</v>
      </c>
      <c r="Y3036">
        <v>169</v>
      </c>
      <c r="Z3036">
        <v>68</v>
      </c>
      <c r="AA3036">
        <v>202</v>
      </c>
      <c r="AB3036">
        <v>85</v>
      </c>
      <c r="AC3036">
        <v>10</v>
      </c>
      <c r="AD3036">
        <v>918000</v>
      </c>
      <c r="AE3036" t="s">
        <v>6025</v>
      </c>
      <c r="AF3036" s="1">
        <v>46203</v>
      </c>
      <c r="AG3036" t="s">
        <v>6531</v>
      </c>
      <c r="AH3036" t="s">
        <v>6035</v>
      </c>
      <c r="AI3036" t="s">
        <v>6028</v>
      </c>
      <c r="AJ3036" t="s">
        <v>6924</v>
      </c>
      <c r="AK3036">
        <v>67500</v>
      </c>
      <c r="AL3036">
        <v>1316.25</v>
      </c>
      <c r="AM3036">
        <v>66183.75</v>
      </c>
      <c r="AN3036">
        <v>54000</v>
      </c>
      <c r="AO3036">
        <v>12183.75</v>
      </c>
      <c r="AP3036">
        <v>0.18410000000000001</v>
      </c>
    </row>
    <row r="3037" spans="1:42" hidden="1" x14ac:dyDescent="0.35">
      <c r="A3037" t="s">
        <v>3988</v>
      </c>
      <c r="B3037" s="1">
        <v>45897</v>
      </c>
      <c r="C3037" t="s">
        <v>1640</v>
      </c>
      <c r="D3037" t="s">
        <v>205</v>
      </c>
      <c r="E3037">
        <v>1</v>
      </c>
      <c r="F3037" t="s">
        <v>58</v>
      </c>
      <c r="G3037" t="s">
        <v>96</v>
      </c>
      <c r="H3037" t="s">
        <v>25</v>
      </c>
      <c r="I3037" t="s">
        <v>43</v>
      </c>
      <c r="J3037" t="s">
        <v>59</v>
      </c>
      <c r="K3037">
        <v>2025</v>
      </c>
      <c r="L3037" t="s">
        <v>60</v>
      </c>
      <c r="M3037" t="s">
        <v>6003</v>
      </c>
      <c r="N3037" t="s">
        <v>5989</v>
      </c>
      <c r="O3037" t="s">
        <v>6004</v>
      </c>
      <c r="P3037" t="s">
        <v>6005</v>
      </c>
      <c r="Q3037" t="s">
        <v>6006</v>
      </c>
      <c r="R3037">
        <v>420</v>
      </c>
      <c r="S3037">
        <v>650</v>
      </c>
      <c r="T3037">
        <v>0.3538</v>
      </c>
      <c r="U3037" t="s">
        <v>5909</v>
      </c>
      <c r="V3037">
        <v>6</v>
      </c>
      <c r="W3037" s="1">
        <v>45071</v>
      </c>
      <c r="X3037" t="s">
        <v>5894</v>
      </c>
      <c r="Y3037">
        <v>160</v>
      </c>
      <c r="Z3037">
        <v>85</v>
      </c>
      <c r="AA3037">
        <v>167</v>
      </c>
      <c r="AB3037">
        <v>56</v>
      </c>
      <c r="AC3037">
        <v>10</v>
      </c>
      <c r="AD3037">
        <v>23520</v>
      </c>
      <c r="AE3037" t="s">
        <v>6025</v>
      </c>
      <c r="AF3037" s="1">
        <v>46203</v>
      </c>
      <c r="AG3037" t="s">
        <v>6609</v>
      </c>
      <c r="AH3037" t="s">
        <v>6027</v>
      </c>
      <c r="AI3037" t="s">
        <v>6028</v>
      </c>
      <c r="AJ3037" t="s">
        <v>6925</v>
      </c>
      <c r="AK3037">
        <v>650</v>
      </c>
      <c r="AL3037">
        <v>77.28</v>
      </c>
      <c r="AM3037">
        <v>572.72</v>
      </c>
      <c r="AN3037">
        <v>420</v>
      </c>
      <c r="AO3037">
        <v>152.72</v>
      </c>
      <c r="AP3037">
        <v>0.26669999999999999</v>
      </c>
    </row>
    <row r="3038" spans="1:42" hidden="1" x14ac:dyDescent="0.35">
      <c r="A3038" t="s">
        <v>3989</v>
      </c>
      <c r="B3038" s="1">
        <v>45738</v>
      </c>
      <c r="C3038" t="s">
        <v>708</v>
      </c>
      <c r="D3038" t="s">
        <v>115</v>
      </c>
      <c r="E3038">
        <v>1</v>
      </c>
      <c r="F3038" t="s">
        <v>15</v>
      </c>
      <c r="G3038" t="s">
        <v>31</v>
      </c>
      <c r="H3038" t="s">
        <v>17</v>
      </c>
      <c r="I3038" t="s">
        <v>43</v>
      </c>
      <c r="J3038" t="s">
        <v>39</v>
      </c>
      <c r="K3038">
        <v>2025</v>
      </c>
      <c r="L3038" t="s">
        <v>20</v>
      </c>
      <c r="M3038" t="s">
        <v>5988</v>
      </c>
      <c r="N3038" t="s">
        <v>5989</v>
      </c>
      <c r="O3038" t="s">
        <v>5990</v>
      </c>
      <c r="P3038" t="s">
        <v>5907</v>
      </c>
      <c r="Q3038" t="s">
        <v>5991</v>
      </c>
      <c r="R3038">
        <v>1600</v>
      </c>
      <c r="S3038">
        <v>2200</v>
      </c>
      <c r="T3038">
        <v>0.2727</v>
      </c>
      <c r="U3038" t="s">
        <v>5909</v>
      </c>
      <c r="V3038">
        <v>6</v>
      </c>
      <c r="W3038" s="1">
        <v>45040</v>
      </c>
      <c r="X3038" t="s">
        <v>5894</v>
      </c>
      <c r="Y3038">
        <v>84</v>
      </c>
      <c r="Z3038">
        <v>117</v>
      </c>
      <c r="AA3038">
        <v>174</v>
      </c>
      <c r="AB3038">
        <v>47</v>
      </c>
      <c r="AC3038">
        <v>10</v>
      </c>
      <c r="AD3038">
        <v>75200</v>
      </c>
      <c r="AE3038" t="s">
        <v>6025</v>
      </c>
      <c r="AF3038" s="1">
        <v>46203</v>
      </c>
      <c r="AG3038" t="s">
        <v>6163</v>
      </c>
      <c r="AH3038" t="s">
        <v>6035</v>
      </c>
      <c r="AI3038" t="s">
        <v>6028</v>
      </c>
      <c r="AJ3038" t="s">
        <v>6924</v>
      </c>
      <c r="AK3038">
        <v>2200</v>
      </c>
      <c r="AL3038">
        <v>275.44</v>
      </c>
      <c r="AM3038">
        <v>1924.56</v>
      </c>
      <c r="AN3038">
        <v>1600</v>
      </c>
      <c r="AO3038">
        <v>324.56</v>
      </c>
      <c r="AP3038">
        <v>0.1686</v>
      </c>
    </row>
    <row r="3039" spans="1:42" hidden="1" x14ac:dyDescent="0.35">
      <c r="A3039" t="s">
        <v>3990</v>
      </c>
      <c r="B3039" s="1">
        <v>45695</v>
      </c>
      <c r="C3039" t="s">
        <v>505</v>
      </c>
      <c r="D3039" t="s">
        <v>38</v>
      </c>
      <c r="E3039">
        <v>3</v>
      </c>
      <c r="F3039" t="s">
        <v>58</v>
      </c>
      <c r="G3039" t="s">
        <v>96</v>
      </c>
      <c r="H3039" t="s">
        <v>25</v>
      </c>
      <c r="I3039" t="s">
        <v>43</v>
      </c>
      <c r="J3039" t="s">
        <v>19</v>
      </c>
      <c r="K3039">
        <v>2025</v>
      </c>
      <c r="L3039" t="s">
        <v>20</v>
      </c>
      <c r="M3039" t="s">
        <v>5981</v>
      </c>
      <c r="N3039" t="s">
        <v>5974</v>
      </c>
      <c r="O3039" t="s">
        <v>5982</v>
      </c>
      <c r="P3039" t="s">
        <v>5983</v>
      </c>
      <c r="Q3039" t="s">
        <v>5984</v>
      </c>
      <c r="R3039">
        <v>3700</v>
      </c>
      <c r="S3039">
        <v>4800</v>
      </c>
      <c r="T3039">
        <v>0.22919999999999999</v>
      </c>
      <c r="U3039" t="s">
        <v>5920</v>
      </c>
      <c r="V3039">
        <v>24</v>
      </c>
      <c r="W3039" s="1">
        <v>45552</v>
      </c>
      <c r="X3039" t="s">
        <v>5894</v>
      </c>
      <c r="Y3039">
        <v>158</v>
      </c>
      <c r="Z3039">
        <v>108</v>
      </c>
      <c r="AA3039">
        <v>132</v>
      </c>
      <c r="AB3039">
        <v>61</v>
      </c>
      <c r="AC3039">
        <v>10</v>
      </c>
      <c r="AD3039">
        <v>225700</v>
      </c>
      <c r="AE3039" t="s">
        <v>6025</v>
      </c>
      <c r="AF3039" s="1">
        <v>46203</v>
      </c>
      <c r="AG3039" t="s">
        <v>6308</v>
      </c>
      <c r="AH3039" t="s">
        <v>6027</v>
      </c>
      <c r="AI3039" t="s">
        <v>6028</v>
      </c>
      <c r="AJ3039" t="s">
        <v>6924</v>
      </c>
      <c r="AK3039">
        <v>14400</v>
      </c>
      <c r="AL3039">
        <v>432</v>
      </c>
      <c r="AM3039">
        <v>13968</v>
      </c>
      <c r="AN3039">
        <v>11100</v>
      </c>
      <c r="AO3039">
        <v>2868</v>
      </c>
      <c r="AP3039">
        <v>0.20530000000000001</v>
      </c>
    </row>
    <row r="3040" spans="1:42" hidden="1" x14ac:dyDescent="0.35">
      <c r="A3040" t="s">
        <v>3991</v>
      </c>
      <c r="B3040" s="1">
        <v>45914</v>
      </c>
      <c r="C3040" t="s">
        <v>360</v>
      </c>
      <c r="D3040" t="s">
        <v>14</v>
      </c>
      <c r="E3040">
        <v>5</v>
      </c>
      <c r="F3040" t="s">
        <v>24</v>
      </c>
      <c r="G3040" t="s">
        <v>31</v>
      </c>
      <c r="H3040" t="s">
        <v>25</v>
      </c>
      <c r="I3040" t="s">
        <v>43</v>
      </c>
      <c r="J3040" t="s">
        <v>109</v>
      </c>
      <c r="K3040">
        <v>2025</v>
      </c>
      <c r="L3040" t="s">
        <v>60</v>
      </c>
      <c r="M3040" t="s">
        <v>5934</v>
      </c>
      <c r="N3040" t="s">
        <v>5931</v>
      </c>
      <c r="O3040" t="s">
        <v>5932</v>
      </c>
      <c r="P3040" t="s">
        <v>5891</v>
      </c>
      <c r="Q3040" t="s">
        <v>5935</v>
      </c>
      <c r="R3040">
        <v>10800</v>
      </c>
      <c r="S3040">
        <v>13500</v>
      </c>
      <c r="T3040">
        <v>0.2</v>
      </c>
      <c r="U3040" t="s">
        <v>5893</v>
      </c>
      <c r="V3040">
        <v>12</v>
      </c>
      <c r="W3040" s="1">
        <v>44567</v>
      </c>
      <c r="X3040" t="s">
        <v>5894</v>
      </c>
      <c r="Y3040">
        <v>169</v>
      </c>
      <c r="Z3040">
        <v>68</v>
      </c>
      <c r="AA3040">
        <v>202</v>
      </c>
      <c r="AB3040">
        <v>85</v>
      </c>
      <c r="AC3040">
        <v>10</v>
      </c>
      <c r="AD3040">
        <v>918000</v>
      </c>
      <c r="AE3040" t="s">
        <v>6025</v>
      </c>
      <c r="AF3040" s="1">
        <v>46203</v>
      </c>
      <c r="AG3040" t="s">
        <v>6230</v>
      </c>
      <c r="AH3040" t="s">
        <v>6027</v>
      </c>
      <c r="AI3040" t="s">
        <v>6028</v>
      </c>
      <c r="AJ3040" t="s">
        <v>6925</v>
      </c>
      <c r="AK3040">
        <v>67500</v>
      </c>
      <c r="AL3040">
        <v>6412.5</v>
      </c>
      <c r="AM3040">
        <v>61087.5</v>
      </c>
      <c r="AN3040">
        <v>54000</v>
      </c>
      <c r="AO3040">
        <v>7087.5</v>
      </c>
      <c r="AP3040">
        <v>0.11600000000000001</v>
      </c>
    </row>
    <row r="3041" spans="1:42" hidden="1" x14ac:dyDescent="0.35">
      <c r="A3041" t="s">
        <v>3992</v>
      </c>
      <c r="B3041" s="1">
        <v>45951</v>
      </c>
      <c r="C3041" t="s">
        <v>2611</v>
      </c>
      <c r="D3041" t="s">
        <v>108</v>
      </c>
      <c r="E3041">
        <v>5</v>
      </c>
      <c r="F3041" t="s">
        <v>24</v>
      </c>
      <c r="G3041" t="s">
        <v>71</v>
      </c>
      <c r="H3041" t="s">
        <v>17</v>
      </c>
      <c r="I3041" t="s">
        <v>33</v>
      </c>
      <c r="J3041" t="s">
        <v>55</v>
      </c>
      <c r="K3041">
        <v>2025</v>
      </c>
      <c r="L3041" t="s">
        <v>51</v>
      </c>
      <c r="M3041" t="s">
        <v>5977</v>
      </c>
      <c r="N3041" t="s">
        <v>5974</v>
      </c>
      <c r="O3041" t="s">
        <v>5978</v>
      </c>
      <c r="P3041" t="s">
        <v>5979</v>
      </c>
      <c r="Q3041" t="s">
        <v>5980</v>
      </c>
      <c r="R3041">
        <v>3000</v>
      </c>
      <c r="S3041">
        <v>3900</v>
      </c>
      <c r="T3041">
        <v>0.23080000000000001</v>
      </c>
      <c r="U3041" t="s">
        <v>5920</v>
      </c>
      <c r="V3041">
        <v>36</v>
      </c>
      <c r="W3041" s="1">
        <v>44816</v>
      </c>
      <c r="X3041" t="s">
        <v>5894</v>
      </c>
      <c r="Y3041">
        <v>237</v>
      </c>
      <c r="Z3041">
        <v>110</v>
      </c>
      <c r="AA3041">
        <v>240</v>
      </c>
      <c r="AB3041">
        <v>48</v>
      </c>
      <c r="AC3041">
        <v>10</v>
      </c>
      <c r="AD3041">
        <v>144000</v>
      </c>
      <c r="AE3041" t="s">
        <v>6025</v>
      </c>
      <c r="AF3041" s="1">
        <v>46203</v>
      </c>
      <c r="AG3041" t="s">
        <v>6828</v>
      </c>
      <c r="AH3041" t="s">
        <v>6035</v>
      </c>
      <c r="AI3041" t="s">
        <v>6028</v>
      </c>
      <c r="AJ3041" t="s">
        <v>6925</v>
      </c>
      <c r="AK3041">
        <v>19500</v>
      </c>
      <c r="AL3041">
        <v>596.70000000000005</v>
      </c>
      <c r="AM3041">
        <v>18903.3</v>
      </c>
      <c r="AN3041">
        <v>15000</v>
      </c>
      <c r="AO3041">
        <v>3903.3</v>
      </c>
      <c r="AP3041">
        <v>0.20649999999999999</v>
      </c>
    </row>
    <row r="3042" spans="1:42" hidden="1" x14ac:dyDescent="0.35">
      <c r="A3042" t="s">
        <v>3993</v>
      </c>
      <c r="B3042" s="1">
        <v>45660</v>
      </c>
      <c r="C3042" t="s">
        <v>1304</v>
      </c>
      <c r="D3042" t="s">
        <v>78</v>
      </c>
      <c r="E3042">
        <v>1</v>
      </c>
      <c r="F3042" t="s">
        <v>58</v>
      </c>
      <c r="G3042" t="s">
        <v>31</v>
      </c>
      <c r="H3042" t="s">
        <v>17</v>
      </c>
      <c r="I3042" t="s">
        <v>26</v>
      </c>
      <c r="J3042" t="s">
        <v>112</v>
      </c>
      <c r="K3042">
        <v>2025</v>
      </c>
      <c r="L3042" t="s">
        <v>20</v>
      </c>
      <c r="M3042" t="s">
        <v>5992</v>
      </c>
      <c r="N3042" t="s">
        <v>5989</v>
      </c>
      <c r="O3042" t="s">
        <v>5993</v>
      </c>
      <c r="P3042" t="s">
        <v>5899</v>
      </c>
      <c r="Q3042" t="s">
        <v>5994</v>
      </c>
      <c r="R3042">
        <v>850</v>
      </c>
      <c r="S3042">
        <v>1200</v>
      </c>
      <c r="T3042">
        <v>0.29170000000000001</v>
      </c>
      <c r="U3042" t="s">
        <v>5901</v>
      </c>
      <c r="V3042">
        <v>6</v>
      </c>
      <c r="W3042" s="1">
        <v>45066</v>
      </c>
      <c r="X3042" t="s">
        <v>5894</v>
      </c>
      <c r="Y3042">
        <v>275</v>
      </c>
      <c r="Z3042">
        <v>92</v>
      </c>
      <c r="AA3042">
        <v>285</v>
      </c>
      <c r="AB3042">
        <v>78</v>
      </c>
      <c r="AC3042">
        <v>10</v>
      </c>
      <c r="AD3042">
        <v>66300</v>
      </c>
      <c r="AE3042" t="s">
        <v>6025</v>
      </c>
      <c r="AF3042" s="1">
        <v>46203</v>
      </c>
      <c r="AG3042" t="s">
        <v>6310</v>
      </c>
      <c r="AH3042" t="s">
        <v>6027</v>
      </c>
      <c r="AI3042" t="s">
        <v>6028</v>
      </c>
      <c r="AJ3042" t="s">
        <v>6924</v>
      </c>
      <c r="AK3042">
        <v>1200</v>
      </c>
      <c r="AL3042">
        <v>121.44</v>
      </c>
      <c r="AM3042">
        <v>1078.56</v>
      </c>
      <c r="AN3042">
        <v>850</v>
      </c>
      <c r="AO3042">
        <v>228.56</v>
      </c>
      <c r="AP3042">
        <v>0.21190000000000001</v>
      </c>
    </row>
    <row r="3043" spans="1:42" hidden="1" x14ac:dyDescent="0.35">
      <c r="A3043" t="s">
        <v>3994</v>
      </c>
      <c r="B3043" s="1">
        <v>45681</v>
      </c>
      <c r="C3043" t="s">
        <v>171</v>
      </c>
      <c r="D3043" t="s">
        <v>78</v>
      </c>
      <c r="E3043">
        <v>2</v>
      </c>
      <c r="F3043" t="s">
        <v>58</v>
      </c>
      <c r="G3043" t="s">
        <v>31</v>
      </c>
      <c r="H3043" t="s">
        <v>25</v>
      </c>
      <c r="I3043" t="s">
        <v>43</v>
      </c>
      <c r="J3043" t="s">
        <v>112</v>
      </c>
      <c r="K3043">
        <v>2025</v>
      </c>
      <c r="L3043" t="s">
        <v>20</v>
      </c>
      <c r="M3043" t="s">
        <v>5992</v>
      </c>
      <c r="N3043" t="s">
        <v>5989</v>
      </c>
      <c r="O3043" t="s">
        <v>5993</v>
      </c>
      <c r="P3043" t="s">
        <v>5899</v>
      </c>
      <c r="Q3043" t="s">
        <v>5994</v>
      </c>
      <c r="R3043">
        <v>850</v>
      </c>
      <c r="S3043">
        <v>1200</v>
      </c>
      <c r="T3043">
        <v>0.29170000000000001</v>
      </c>
      <c r="U3043" t="s">
        <v>5901</v>
      </c>
      <c r="V3043">
        <v>6</v>
      </c>
      <c r="W3043" s="1">
        <v>45066</v>
      </c>
      <c r="X3043" t="s">
        <v>5894</v>
      </c>
      <c r="Y3043">
        <v>275</v>
      </c>
      <c r="Z3043">
        <v>92</v>
      </c>
      <c r="AA3043">
        <v>285</v>
      </c>
      <c r="AB3043">
        <v>78</v>
      </c>
      <c r="AC3043">
        <v>10</v>
      </c>
      <c r="AD3043">
        <v>66300</v>
      </c>
      <c r="AE3043" t="s">
        <v>6025</v>
      </c>
      <c r="AF3043" s="1">
        <v>46203</v>
      </c>
      <c r="AG3043" t="s">
        <v>6104</v>
      </c>
      <c r="AH3043" t="s">
        <v>6035</v>
      </c>
      <c r="AI3043" t="s">
        <v>6028</v>
      </c>
      <c r="AJ3043" t="s">
        <v>6924</v>
      </c>
      <c r="AK3043">
        <v>2400</v>
      </c>
      <c r="AL3043">
        <v>120.96</v>
      </c>
      <c r="AM3043">
        <v>2279.04</v>
      </c>
      <c r="AN3043">
        <v>1700</v>
      </c>
      <c r="AO3043">
        <v>579.04</v>
      </c>
      <c r="AP3043">
        <v>0.25409999999999999</v>
      </c>
    </row>
    <row r="3044" spans="1:42" hidden="1" x14ac:dyDescent="0.35">
      <c r="A3044" t="s">
        <v>3995</v>
      </c>
      <c r="B3044" s="1">
        <v>45914</v>
      </c>
      <c r="C3044" t="s">
        <v>602</v>
      </c>
      <c r="D3044" t="s">
        <v>82</v>
      </c>
      <c r="E3044">
        <v>1</v>
      </c>
      <c r="F3044" t="s">
        <v>24</v>
      </c>
      <c r="G3044" t="s">
        <v>16</v>
      </c>
      <c r="H3044" t="s">
        <v>32</v>
      </c>
      <c r="I3044" t="s">
        <v>43</v>
      </c>
      <c r="J3044" t="s">
        <v>109</v>
      </c>
      <c r="K3044">
        <v>2025</v>
      </c>
      <c r="L3044" t="s">
        <v>60</v>
      </c>
      <c r="M3044" t="s">
        <v>5895</v>
      </c>
      <c r="N3044" t="s">
        <v>5889</v>
      </c>
      <c r="O3044" t="s">
        <v>5890</v>
      </c>
      <c r="P3044" t="s">
        <v>5891</v>
      </c>
      <c r="Q3044" t="s">
        <v>5896</v>
      </c>
      <c r="R3044">
        <v>78000</v>
      </c>
      <c r="S3044">
        <v>95000</v>
      </c>
      <c r="T3044">
        <v>0.1789</v>
      </c>
      <c r="U3044" t="s">
        <v>5893</v>
      </c>
      <c r="V3044">
        <v>12</v>
      </c>
      <c r="W3044" s="1">
        <v>45187</v>
      </c>
      <c r="X3044" t="s">
        <v>5894</v>
      </c>
      <c r="Y3044">
        <v>351</v>
      </c>
      <c r="Z3044">
        <v>112</v>
      </c>
      <c r="AA3044">
        <v>335</v>
      </c>
      <c r="AB3044">
        <v>32</v>
      </c>
      <c r="AC3044">
        <v>10</v>
      </c>
      <c r="AD3044">
        <v>2496000</v>
      </c>
      <c r="AE3044" t="s">
        <v>6025</v>
      </c>
      <c r="AF3044" s="1">
        <v>46203</v>
      </c>
      <c r="AG3044" t="s">
        <v>6362</v>
      </c>
      <c r="AH3044" t="s">
        <v>6027</v>
      </c>
      <c r="AI3044" t="s">
        <v>6028</v>
      </c>
      <c r="AJ3044" t="s">
        <v>6925</v>
      </c>
      <c r="AK3044">
        <v>95000</v>
      </c>
      <c r="AL3044">
        <v>7248.5</v>
      </c>
      <c r="AM3044">
        <v>87751.5</v>
      </c>
      <c r="AN3044">
        <v>78000</v>
      </c>
      <c r="AO3044">
        <v>9751.5</v>
      </c>
      <c r="AP3044">
        <v>0.1111</v>
      </c>
    </row>
    <row r="3045" spans="1:42" hidden="1" x14ac:dyDescent="0.35">
      <c r="A3045" t="s">
        <v>3996</v>
      </c>
      <c r="B3045" s="1">
        <v>45817</v>
      </c>
      <c r="C3045" t="s">
        <v>2164</v>
      </c>
      <c r="D3045" t="s">
        <v>216</v>
      </c>
      <c r="E3045">
        <v>2</v>
      </c>
      <c r="F3045" t="s">
        <v>30</v>
      </c>
      <c r="G3045" t="s">
        <v>67</v>
      </c>
      <c r="H3045" t="s">
        <v>25</v>
      </c>
      <c r="I3045" t="s">
        <v>43</v>
      </c>
      <c r="J3045" t="s">
        <v>34</v>
      </c>
      <c r="K3045">
        <v>2025</v>
      </c>
      <c r="L3045" t="s">
        <v>35</v>
      </c>
      <c r="M3045" t="s">
        <v>5999</v>
      </c>
      <c r="N3045" t="s">
        <v>5989</v>
      </c>
      <c r="O3045" t="s">
        <v>6000</v>
      </c>
      <c r="P3045" t="s">
        <v>6001</v>
      </c>
      <c r="Q3045" t="s">
        <v>6002</v>
      </c>
      <c r="R3045">
        <v>300</v>
      </c>
      <c r="S3045">
        <v>500</v>
      </c>
      <c r="T3045">
        <v>0.4</v>
      </c>
      <c r="U3045" t="s">
        <v>5940</v>
      </c>
      <c r="V3045">
        <v>3</v>
      </c>
      <c r="W3045" s="1">
        <v>45115</v>
      </c>
      <c r="X3045" t="s">
        <v>5894</v>
      </c>
      <c r="Y3045">
        <v>197</v>
      </c>
      <c r="Z3045">
        <v>100</v>
      </c>
      <c r="AA3045">
        <v>205</v>
      </c>
      <c r="AB3045">
        <v>66</v>
      </c>
      <c r="AC3045">
        <v>10</v>
      </c>
      <c r="AD3045">
        <v>19800</v>
      </c>
      <c r="AE3045" t="s">
        <v>6025</v>
      </c>
      <c r="AF3045" s="1">
        <v>46203</v>
      </c>
      <c r="AG3045" t="s">
        <v>6745</v>
      </c>
      <c r="AH3045" t="s">
        <v>6035</v>
      </c>
      <c r="AI3045" t="s">
        <v>6028</v>
      </c>
      <c r="AJ3045" t="s">
        <v>6924</v>
      </c>
      <c r="AK3045">
        <v>1000</v>
      </c>
      <c r="AL3045">
        <v>92.8</v>
      </c>
      <c r="AM3045">
        <v>907.2</v>
      </c>
      <c r="AN3045">
        <v>600</v>
      </c>
      <c r="AO3045">
        <v>307.2</v>
      </c>
      <c r="AP3045">
        <v>0.33860000000000001</v>
      </c>
    </row>
    <row r="3046" spans="1:42" x14ac:dyDescent="0.35">
      <c r="A3046" t="s">
        <v>3997</v>
      </c>
      <c r="B3046" s="1">
        <v>45878</v>
      </c>
      <c r="C3046" t="s">
        <v>333</v>
      </c>
      <c r="D3046" t="s">
        <v>54</v>
      </c>
      <c r="E3046">
        <v>1</v>
      </c>
      <c r="F3046" t="s">
        <v>48</v>
      </c>
      <c r="G3046" t="s">
        <v>31</v>
      </c>
      <c r="H3046" t="s">
        <v>25</v>
      </c>
      <c r="I3046" t="s">
        <v>33</v>
      </c>
      <c r="J3046" t="s">
        <v>59</v>
      </c>
      <c r="K3046">
        <v>2025</v>
      </c>
      <c r="L3046" t="s">
        <v>60</v>
      </c>
      <c r="M3046" t="s">
        <v>5888</v>
      </c>
      <c r="N3046" t="s">
        <v>5889</v>
      </c>
      <c r="O3046" t="s">
        <v>5890</v>
      </c>
      <c r="P3046" t="s">
        <v>5891</v>
      </c>
      <c r="Q3046" t="s">
        <v>5892</v>
      </c>
      <c r="R3046">
        <v>52000</v>
      </c>
      <c r="S3046">
        <v>65000</v>
      </c>
      <c r="T3046">
        <v>0.2</v>
      </c>
      <c r="U3046" t="s">
        <v>5893</v>
      </c>
      <c r="V3046">
        <v>12</v>
      </c>
      <c r="W3046" s="1">
        <v>45506</v>
      </c>
      <c r="X3046" t="s">
        <v>5894</v>
      </c>
      <c r="Y3046">
        <v>302</v>
      </c>
      <c r="Z3046">
        <v>109</v>
      </c>
      <c r="AA3046">
        <v>415</v>
      </c>
      <c r="AB3046">
        <v>0</v>
      </c>
      <c r="AC3046">
        <v>10</v>
      </c>
      <c r="AD3046">
        <v>0</v>
      </c>
      <c r="AE3046" t="s">
        <v>6029</v>
      </c>
      <c r="AF3046" s="1">
        <v>46203</v>
      </c>
      <c r="AG3046" t="s">
        <v>6214</v>
      </c>
      <c r="AH3046" t="s">
        <v>6027</v>
      </c>
      <c r="AI3046" t="s">
        <v>6028</v>
      </c>
      <c r="AJ3046" t="s">
        <v>6925</v>
      </c>
      <c r="AK3046">
        <v>65000</v>
      </c>
      <c r="AL3046">
        <v>7364.5</v>
      </c>
      <c r="AM3046">
        <v>57635.5</v>
      </c>
      <c r="AN3046">
        <v>52000</v>
      </c>
      <c r="AO3046">
        <v>5635.5</v>
      </c>
      <c r="AP3046">
        <v>9.7799999999999998E-2</v>
      </c>
    </row>
    <row r="3047" spans="1:42" hidden="1" x14ac:dyDescent="0.35">
      <c r="A3047" t="s">
        <v>3998</v>
      </c>
      <c r="B3047" s="1">
        <v>45700</v>
      </c>
      <c r="C3047" t="s">
        <v>917</v>
      </c>
      <c r="D3047" t="s">
        <v>216</v>
      </c>
      <c r="E3047">
        <v>1</v>
      </c>
      <c r="F3047" t="s">
        <v>58</v>
      </c>
      <c r="G3047" t="s">
        <v>71</v>
      </c>
      <c r="H3047" t="s">
        <v>17</v>
      </c>
      <c r="I3047" t="s">
        <v>33</v>
      </c>
      <c r="J3047" t="s">
        <v>19</v>
      </c>
      <c r="K3047">
        <v>2025</v>
      </c>
      <c r="L3047" t="s">
        <v>20</v>
      </c>
      <c r="M3047" t="s">
        <v>5999</v>
      </c>
      <c r="N3047" t="s">
        <v>5989</v>
      </c>
      <c r="O3047" t="s">
        <v>6000</v>
      </c>
      <c r="P3047" t="s">
        <v>6001</v>
      </c>
      <c r="Q3047" t="s">
        <v>6002</v>
      </c>
      <c r="R3047">
        <v>300</v>
      </c>
      <c r="S3047">
        <v>500</v>
      </c>
      <c r="T3047">
        <v>0.4</v>
      </c>
      <c r="U3047" t="s">
        <v>5940</v>
      </c>
      <c r="V3047">
        <v>3</v>
      </c>
      <c r="W3047" s="1">
        <v>45115</v>
      </c>
      <c r="X3047" t="s">
        <v>5894</v>
      </c>
      <c r="Y3047">
        <v>197</v>
      </c>
      <c r="Z3047">
        <v>100</v>
      </c>
      <c r="AA3047">
        <v>205</v>
      </c>
      <c r="AB3047">
        <v>66</v>
      </c>
      <c r="AC3047">
        <v>10</v>
      </c>
      <c r="AD3047">
        <v>19800</v>
      </c>
      <c r="AE3047" t="s">
        <v>6025</v>
      </c>
      <c r="AF3047" s="1">
        <v>46203</v>
      </c>
      <c r="AG3047" t="s">
        <v>6191</v>
      </c>
      <c r="AH3047" t="s">
        <v>6027</v>
      </c>
      <c r="AI3047" t="s">
        <v>6028</v>
      </c>
      <c r="AJ3047" t="s">
        <v>6924</v>
      </c>
      <c r="AK3047">
        <v>500</v>
      </c>
      <c r="AL3047">
        <v>17.7</v>
      </c>
      <c r="AM3047">
        <v>482.3</v>
      </c>
      <c r="AN3047">
        <v>300</v>
      </c>
      <c r="AO3047">
        <v>182.3</v>
      </c>
      <c r="AP3047">
        <v>0.378</v>
      </c>
    </row>
    <row r="3048" spans="1:42" x14ac:dyDescent="0.35">
      <c r="A3048" t="s">
        <v>3999</v>
      </c>
      <c r="B3048" s="1">
        <v>45693</v>
      </c>
      <c r="C3048" t="s">
        <v>990</v>
      </c>
      <c r="D3048" t="s">
        <v>195</v>
      </c>
      <c r="E3048">
        <v>1</v>
      </c>
      <c r="F3048" t="s">
        <v>58</v>
      </c>
      <c r="G3048" t="s">
        <v>31</v>
      </c>
      <c r="H3048" t="s">
        <v>17</v>
      </c>
      <c r="I3048" t="s">
        <v>43</v>
      </c>
      <c r="J3048" t="s">
        <v>19</v>
      </c>
      <c r="K3048">
        <v>2025</v>
      </c>
      <c r="L3048" t="s">
        <v>20</v>
      </c>
      <c r="M3048" t="s">
        <v>5912</v>
      </c>
      <c r="N3048" t="s">
        <v>5913</v>
      </c>
      <c r="O3048" t="s">
        <v>5914</v>
      </c>
      <c r="P3048" t="s">
        <v>5891</v>
      </c>
      <c r="Q3048" t="s">
        <v>5915</v>
      </c>
      <c r="R3048">
        <v>125000</v>
      </c>
      <c r="S3048">
        <v>148000</v>
      </c>
      <c r="T3048">
        <v>0.15540000000000001</v>
      </c>
      <c r="U3048" t="s">
        <v>5893</v>
      </c>
      <c r="V3048">
        <v>12</v>
      </c>
      <c r="W3048" s="1">
        <v>44787</v>
      </c>
      <c r="X3048" t="s">
        <v>5894</v>
      </c>
      <c r="Y3048">
        <v>168</v>
      </c>
      <c r="Z3048">
        <v>62</v>
      </c>
      <c r="AA3048">
        <v>271</v>
      </c>
      <c r="AB3048">
        <v>0</v>
      </c>
      <c r="AC3048">
        <v>10</v>
      </c>
      <c r="AD3048">
        <v>0</v>
      </c>
      <c r="AE3048" t="s">
        <v>6029</v>
      </c>
      <c r="AF3048" s="1">
        <v>46203</v>
      </c>
      <c r="AG3048" t="s">
        <v>6361</v>
      </c>
      <c r="AH3048" t="s">
        <v>6027</v>
      </c>
      <c r="AI3048" t="s">
        <v>6028</v>
      </c>
      <c r="AJ3048" t="s">
        <v>6924</v>
      </c>
      <c r="AK3048">
        <v>148000</v>
      </c>
      <c r="AL3048">
        <v>10774.4</v>
      </c>
      <c r="AM3048">
        <v>137225.60000000001</v>
      </c>
      <c r="AN3048">
        <v>125000</v>
      </c>
      <c r="AO3048">
        <v>12225.6</v>
      </c>
      <c r="AP3048">
        <v>8.9099999999999999E-2</v>
      </c>
    </row>
    <row r="3049" spans="1:42" hidden="1" x14ac:dyDescent="0.35">
      <c r="A3049" t="s">
        <v>4000</v>
      </c>
      <c r="B3049" s="1">
        <v>45687</v>
      </c>
      <c r="C3049" t="s">
        <v>139</v>
      </c>
      <c r="D3049" t="s">
        <v>208</v>
      </c>
      <c r="E3049">
        <v>5</v>
      </c>
      <c r="F3049" t="s">
        <v>15</v>
      </c>
      <c r="G3049" t="s">
        <v>16</v>
      </c>
      <c r="H3049" t="s">
        <v>32</v>
      </c>
      <c r="I3049" t="s">
        <v>26</v>
      </c>
      <c r="J3049" t="s">
        <v>112</v>
      </c>
      <c r="K3049">
        <v>2025</v>
      </c>
      <c r="L3049" t="s">
        <v>20</v>
      </c>
      <c r="M3049" t="s">
        <v>5910</v>
      </c>
      <c r="N3049" t="s">
        <v>5889</v>
      </c>
      <c r="O3049" t="s">
        <v>5898</v>
      </c>
      <c r="P3049" t="s">
        <v>5907</v>
      </c>
      <c r="Q3049" t="s">
        <v>5911</v>
      </c>
      <c r="R3049">
        <v>10500</v>
      </c>
      <c r="S3049">
        <v>13000</v>
      </c>
      <c r="T3049">
        <v>0.1923</v>
      </c>
      <c r="U3049" t="s">
        <v>5909</v>
      </c>
      <c r="V3049">
        <v>12</v>
      </c>
      <c r="W3049" s="1">
        <v>45395</v>
      </c>
      <c r="X3049" t="s">
        <v>5894</v>
      </c>
      <c r="Y3049">
        <v>256</v>
      </c>
      <c r="Z3049">
        <v>119</v>
      </c>
      <c r="AA3049">
        <v>288</v>
      </c>
      <c r="AB3049">
        <v>32</v>
      </c>
      <c r="AC3049">
        <v>10</v>
      </c>
      <c r="AD3049">
        <v>336000</v>
      </c>
      <c r="AE3049" t="s">
        <v>6025</v>
      </c>
      <c r="AF3049" s="1">
        <v>46203</v>
      </c>
      <c r="AG3049" t="s">
        <v>6068</v>
      </c>
      <c r="AH3049" t="s">
        <v>6027</v>
      </c>
      <c r="AI3049" t="s">
        <v>6028</v>
      </c>
      <c r="AJ3049" t="s">
        <v>6924</v>
      </c>
      <c r="AK3049">
        <v>65000</v>
      </c>
      <c r="AL3049">
        <v>8307</v>
      </c>
      <c r="AM3049">
        <v>56693</v>
      </c>
      <c r="AN3049">
        <v>52500</v>
      </c>
      <c r="AO3049">
        <v>4193</v>
      </c>
      <c r="AP3049">
        <v>7.3999999999999996E-2</v>
      </c>
    </row>
    <row r="3050" spans="1:42" hidden="1" x14ac:dyDescent="0.35">
      <c r="A3050" t="s">
        <v>4001</v>
      </c>
      <c r="B3050" s="1">
        <v>45791</v>
      </c>
      <c r="C3050" t="s">
        <v>4002</v>
      </c>
      <c r="D3050" t="s">
        <v>70</v>
      </c>
      <c r="E3050">
        <v>2</v>
      </c>
      <c r="F3050" t="s">
        <v>30</v>
      </c>
      <c r="G3050" t="s">
        <v>16</v>
      </c>
      <c r="H3050" t="s">
        <v>32</v>
      </c>
      <c r="I3050" t="s">
        <v>33</v>
      </c>
      <c r="J3050" t="s">
        <v>75</v>
      </c>
      <c r="K3050">
        <v>2025</v>
      </c>
      <c r="L3050" t="s">
        <v>35</v>
      </c>
      <c r="M3050" t="s">
        <v>5970</v>
      </c>
      <c r="N3050" t="s">
        <v>5949</v>
      </c>
      <c r="O3050" t="s">
        <v>5971</v>
      </c>
      <c r="P3050" t="s">
        <v>5922</v>
      </c>
      <c r="Q3050" t="s">
        <v>5972</v>
      </c>
      <c r="R3050">
        <v>9500</v>
      </c>
      <c r="S3050">
        <v>12000</v>
      </c>
      <c r="T3050">
        <v>0.20830000000000001</v>
      </c>
      <c r="U3050" t="s">
        <v>5920</v>
      </c>
      <c r="V3050">
        <v>12</v>
      </c>
      <c r="W3050" s="1">
        <v>44840</v>
      </c>
      <c r="X3050" t="s">
        <v>5894</v>
      </c>
      <c r="Y3050">
        <v>160</v>
      </c>
      <c r="Z3050">
        <v>82</v>
      </c>
      <c r="AA3050">
        <v>171</v>
      </c>
      <c r="AB3050">
        <v>27</v>
      </c>
      <c r="AC3050">
        <v>10</v>
      </c>
      <c r="AD3050">
        <v>256500</v>
      </c>
      <c r="AE3050" t="s">
        <v>6025</v>
      </c>
      <c r="AF3050" s="1">
        <v>46203</v>
      </c>
      <c r="AG3050" t="s">
        <v>6894</v>
      </c>
      <c r="AH3050" t="s">
        <v>6027</v>
      </c>
      <c r="AI3050" t="s">
        <v>6028</v>
      </c>
      <c r="AJ3050" t="s">
        <v>6924</v>
      </c>
      <c r="AK3050">
        <v>24000</v>
      </c>
      <c r="AL3050">
        <v>148.80000000000001</v>
      </c>
      <c r="AM3050">
        <v>23851.200000000001</v>
      </c>
      <c r="AN3050">
        <v>19000</v>
      </c>
      <c r="AO3050">
        <v>4851.2</v>
      </c>
      <c r="AP3050">
        <v>0.2034</v>
      </c>
    </row>
    <row r="3051" spans="1:42" hidden="1" x14ac:dyDescent="0.35">
      <c r="A3051" t="s">
        <v>4003</v>
      </c>
      <c r="B3051" s="1">
        <v>45819</v>
      </c>
      <c r="C3051" t="s">
        <v>114</v>
      </c>
      <c r="D3051" t="s">
        <v>173</v>
      </c>
      <c r="E3051">
        <v>4</v>
      </c>
      <c r="F3051" t="s">
        <v>48</v>
      </c>
      <c r="G3051" t="s">
        <v>16</v>
      </c>
      <c r="H3051" t="s">
        <v>25</v>
      </c>
      <c r="I3051" t="s">
        <v>33</v>
      </c>
      <c r="J3051" t="s">
        <v>34</v>
      </c>
      <c r="K3051">
        <v>2025</v>
      </c>
      <c r="L3051" t="s">
        <v>35</v>
      </c>
      <c r="M3051" t="s">
        <v>5904</v>
      </c>
      <c r="N3051" t="s">
        <v>5889</v>
      </c>
      <c r="O3051" t="s">
        <v>5898</v>
      </c>
      <c r="P3051" t="s">
        <v>5899</v>
      </c>
      <c r="Q3051" t="s">
        <v>5905</v>
      </c>
      <c r="R3051">
        <v>12500</v>
      </c>
      <c r="S3051">
        <v>15500</v>
      </c>
      <c r="T3051">
        <v>0.19350000000000001</v>
      </c>
      <c r="U3051" t="s">
        <v>5901</v>
      </c>
      <c r="V3051">
        <v>12</v>
      </c>
      <c r="W3051" s="1">
        <v>45140</v>
      </c>
      <c r="X3051" t="s">
        <v>5894</v>
      </c>
      <c r="Y3051">
        <v>313</v>
      </c>
      <c r="Z3051">
        <v>58</v>
      </c>
      <c r="AA3051">
        <v>294</v>
      </c>
      <c r="AB3051">
        <v>65</v>
      </c>
      <c r="AC3051">
        <v>10</v>
      </c>
      <c r="AD3051">
        <v>812500</v>
      </c>
      <c r="AE3051" t="s">
        <v>6025</v>
      </c>
      <c r="AF3051" s="1">
        <v>46203</v>
      </c>
      <c r="AG3051" t="s">
        <v>6084</v>
      </c>
      <c r="AH3051" t="s">
        <v>6035</v>
      </c>
      <c r="AI3051" t="s">
        <v>6028</v>
      </c>
      <c r="AJ3051" t="s">
        <v>6924</v>
      </c>
      <c r="AK3051">
        <v>62000</v>
      </c>
      <c r="AL3051">
        <v>5890</v>
      </c>
      <c r="AM3051">
        <v>56110</v>
      </c>
      <c r="AN3051">
        <v>50000</v>
      </c>
      <c r="AO3051">
        <v>6110</v>
      </c>
      <c r="AP3051">
        <v>0.1089</v>
      </c>
    </row>
    <row r="3052" spans="1:42" hidden="1" x14ac:dyDescent="0.35">
      <c r="A3052" t="s">
        <v>4004</v>
      </c>
      <c r="B3052" s="1">
        <v>45867</v>
      </c>
      <c r="C3052" t="s">
        <v>104</v>
      </c>
      <c r="D3052" t="s">
        <v>38</v>
      </c>
      <c r="E3052">
        <v>1</v>
      </c>
      <c r="F3052" t="s">
        <v>30</v>
      </c>
      <c r="G3052" t="s">
        <v>96</v>
      </c>
      <c r="H3052" t="s">
        <v>32</v>
      </c>
      <c r="I3052" t="s">
        <v>26</v>
      </c>
      <c r="J3052" t="s">
        <v>97</v>
      </c>
      <c r="K3052">
        <v>2025</v>
      </c>
      <c r="L3052" t="s">
        <v>60</v>
      </c>
      <c r="M3052" t="s">
        <v>5981</v>
      </c>
      <c r="N3052" t="s">
        <v>5974</v>
      </c>
      <c r="O3052" t="s">
        <v>5982</v>
      </c>
      <c r="P3052" t="s">
        <v>5983</v>
      </c>
      <c r="Q3052" t="s">
        <v>5984</v>
      </c>
      <c r="R3052">
        <v>3700</v>
      </c>
      <c r="S3052">
        <v>4800</v>
      </c>
      <c r="T3052">
        <v>0.22919999999999999</v>
      </c>
      <c r="U3052" t="s">
        <v>5920</v>
      </c>
      <c r="V3052">
        <v>24</v>
      </c>
      <c r="W3052" s="1">
        <v>45552</v>
      </c>
      <c r="X3052" t="s">
        <v>5894</v>
      </c>
      <c r="Y3052">
        <v>158</v>
      </c>
      <c r="Z3052">
        <v>108</v>
      </c>
      <c r="AA3052">
        <v>132</v>
      </c>
      <c r="AB3052">
        <v>61</v>
      </c>
      <c r="AC3052">
        <v>10</v>
      </c>
      <c r="AD3052">
        <v>225700</v>
      </c>
      <c r="AE3052" t="s">
        <v>6025</v>
      </c>
      <c r="AF3052" s="1">
        <v>46203</v>
      </c>
      <c r="AG3052" t="s">
        <v>6051</v>
      </c>
      <c r="AH3052" t="s">
        <v>6035</v>
      </c>
      <c r="AI3052" t="s">
        <v>6028</v>
      </c>
      <c r="AJ3052" t="s">
        <v>6925</v>
      </c>
      <c r="AK3052">
        <v>4800</v>
      </c>
      <c r="AL3052">
        <v>262.08</v>
      </c>
      <c r="AM3052">
        <v>4537.92</v>
      </c>
      <c r="AN3052">
        <v>3700</v>
      </c>
      <c r="AO3052">
        <v>837.92</v>
      </c>
      <c r="AP3052">
        <v>0.18459999999999999</v>
      </c>
    </row>
    <row r="3053" spans="1:42" hidden="1" x14ac:dyDescent="0.35">
      <c r="A3053" t="s">
        <v>4005</v>
      </c>
      <c r="B3053" s="1">
        <v>45924</v>
      </c>
      <c r="C3053" t="s">
        <v>443</v>
      </c>
      <c r="D3053" t="s">
        <v>92</v>
      </c>
      <c r="E3053">
        <v>1</v>
      </c>
      <c r="F3053" t="s">
        <v>30</v>
      </c>
      <c r="G3053" t="s">
        <v>67</v>
      </c>
      <c r="H3053" t="s">
        <v>25</v>
      </c>
      <c r="I3053" t="s">
        <v>33</v>
      </c>
      <c r="J3053" t="s">
        <v>109</v>
      </c>
      <c r="K3053">
        <v>2025</v>
      </c>
      <c r="L3053" t="s">
        <v>60</v>
      </c>
      <c r="M3053" t="s">
        <v>5973</v>
      </c>
      <c r="N3053" t="s">
        <v>5974</v>
      </c>
      <c r="O3053" t="s">
        <v>5975</v>
      </c>
      <c r="P3053" t="s">
        <v>5899</v>
      </c>
      <c r="Q3053" t="s">
        <v>5976</v>
      </c>
      <c r="R3053">
        <v>7600</v>
      </c>
      <c r="S3053">
        <v>9800</v>
      </c>
      <c r="T3053">
        <v>0.22450000000000001</v>
      </c>
      <c r="U3053" t="s">
        <v>5901</v>
      </c>
      <c r="V3053">
        <v>36</v>
      </c>
      <c r="W3053" s="1">
        <v>45281</v>
      </c>
      <c r="X3053" t="s">
        <v>5894</v>
      </c>
      <c r="Y3053">
        <v>214</v>
      </c>
      <c r="Z3053">
        <v>101</v>
      </c>
      <c r="AA3053">
        <v>188</v>
      </c>
      <c r="AB3053">
        <v>51</v>
      </c>
      <c r="AC3053">
        <v>10</v>
      </c>
      <c r="AD3053">
        <v>387600</v>
      </c>
      <c r="AE3053" t="s">
        <v>6025</v>
      </c>
      <c r="AF3053" s="1">
        <v>46203</v>
      </c>
      <c r="AG3053" t="s">
        <v>6278</v>
      </c>
      <c r="AH3053" t="s">
        <v>6027</v>
      </c>
      <c r="AI3053" t="s">
        <v>6028</v>
      </c>
      <c r="AJ3053" t="s">
        <v>6925</v>
      </c>
      <c r="AK3053">
        <v>9800</v>
      </c>
      <c r="AL3053">
        <v>540.96</v>
      </c>
      <c r="AM3053">
        <v>9259.0400000000009</v>
      </c>
      <c r="AN3053">
        <v>7600</v>
      </c>
      <c r="AO3053">
        <v>1659.04</v>
      </c>
      <c r="AP3053">
        <v>0.1792</v>
      </c>
    </row>
    <row r="3054" spans="1:42" hidden="1" x14ac:dyDescent="0.35">
      <c r="A3054" t="s">
        <v>4006</v>
      </c>
      <c r="B3054" s="1">
        <v>45910</v>
      </c>
      <c r="C3054" t="s">
        <v>2529</v>
      </c>
      <c r="D3054" t="s">
        <v>216</v>
      </c>
      <c r="E3054">
        <v>1</v>
      </c>
      <c r="F3054" t="s">
        <v>24</v>
      </c>
      <c r="G3054" t="s">
        <v>79</v>
      </c>
      <c r="H3054" t="s">
        <v>17</v>
      </c>
      <c r="I3054" t="s">
        <v>43</v>
      </c>
      <c r="J3054" t="s">
        <v>109</v>
      </c>
      <c r="K3054">
        <v>2025</v>
      </c>
      <c r="L3054" t="s">
        <v>60</v>
      </c>
      <c r="M3054" t="s">
        <v>5999</v>
      </c>
      <c r="N3054" t="s">
        <v>5989</v>
      </c>
      <c r="O3054" t="s">
        <v>6000</v>
      </c>
      <c r="P3054" t="s">
        <v>6001</v>
      </c>
      <c r="Q3054" t="s">
        <v>6002</v>
      </c>
      <c r="R3054">
        <v>300</v>
      </c>
      <c r="S3054">
        <v>500</v>
      </c>
      <c r="T3054">
        <v>0.4</v>
      </c>
      <c r="U3054" t="s">
        <v>5940</v>
      </c>
      <c r="V3054">
        <v>3</v>
      </c>
      <c r="W3054" s="1">
        <v>45115</v>
      </c>
      <c r="X3054" t="s">
        <v>5894</v>
      </c>
      <c r="Y3054">
        <v>197</v>
      </c>
      <c r="Z3054">
        <v>100</v>
      </c>
      <c r="AA3054">
        <v>205</v>
      </c>
      <c r="AB3054">
        <v>66</v>
      </c>
      <c r="AC3054">
        <v>10</v>
      </c>
      <c r="AD3054">
        <v>19800</v>
      </c>
      <c r="AE3054" t="s">
        <v>6025</v>
      </c>
      <c r="AF3054" s="1">
        <v>46203</v>
      </c>
      <c r="AG3054" t="s">
        <v>6816</v>
      </c>
      <c r="AH3054" t="s">
        <v>6027</v>
      </c>
      <c r="AI3054" t="s">
        <v>6028</v>
      </c>
      <c r="AJ3054" t="s">
        <v>6925</v>
      </c>
      <c r="AK3054">
        <v>500</v>
      </c>
      <c r="AL3054">
        <v>40.799999999999997</v>
      </c>
      <c r="AM3054">
        <v>459.2</v>
      </c>
      <c r="AN3054">
        <v>300</v>
      </c>
      <c r="AO3054">
        <v>159.19999999999999</v>
      </c>
      <c r="AP3054">
        <v>0.34670000000000001</v>
      </c>
    </row>
    <row r="3055" spans="1:42" hidden="1" x14ac:dyDescent="0.35">
      <c r="A3055" t="s">
        <v>4007</v>
      </c>
      <c r="B3055" s="1">
        <v>45748</v>
      </c>
      <c r="C3055" t="s">
        <v>758</v>
      </c>
      <c r="D3055" t="s">
        <v>100</v>
      </c>
      <c r="E3055">
        <v>2</v>
      </c>
      <c r="F3055" t="s">
        <v>24</v>
      </c>
      <c r="G3055" t="s">
        <v>31</v>
      </c>
      <c r="H3055" t="s">
        <v>17</v>
      </c>
      <c r="I3055" t="s">
        <v>43</v>
      </c>
      <c r="J3055" t="s">
        <v>44</v>
      </c>
      <c r="K3055">
        <v>2025</v>
      </c>
      <c r="L3055" t="s">
        <v>35</v>
      </c>
      <c r="M3055" t="s">
        <v>5941</v>
      </c>
      <c r="N3055" t="s">
        <v>5931</v>
      </c>
      <c r="O3055" t="s">
        <v>5942</v>
      </c>
      <c r="P3055" t="s">
        <v>5938</v>
      </c>
      <c r="Q3055" t="s">
        <v>5943</v>
      </c>
      <c r="R3055">
        <v>9800</v>
      </c>
      <c r="S3055">
        <v>12500</v>
      </c>
      <c r="T3055">
        <v>0.216</v>
      </c>
      <c r="U3055" t="s">
        <v>5940</v>
      </c>
      <c r="V3055">
        <v>6</v>
      </c>
      <c r="W3055" s="1">
        <v>45383</v>
      </c>
      <c r="X3055" t="s">
        <v>5894</v>
      </c>
      <c r="Y3055">
        <v>102</v>
      </c>
      <c r="Z3055">
        <v>94</v>
      </c>
      <c r="AA3055">
        <v>142</v>
      </c>
      <c r="AB3055">
        <v>76</v>
      </c>
      <c r="AC3055">
        <v>10</v>
      </c>
      <c r="AD3055">
        <v>744800</v>
      </c>
      <c r="AE3055" t="s">
        <v>6025</v>
      </c>
      <c r="AF3055" s="1">
        <v>46203</v>
      </c>
      <c r="AG3055" t="s">
        <v>6356</v>
      </c>
      <c r="AH3055" t="s">
        <v>6035</v>
      </c>
      <c r="AI3055" t="s">
        <v>6028</v>
      </c>
      <c r="AJ3055" t="s">
        <v>6924</v>
      </c>
      <c r="AK3055">
        <v>25000</v>
      </c>
      <c r="AL3055">
        <v>3082.5</v>
      </c>
      <c r="AM3055">
        <v>21917.5</v>
      </c>
      <c r="AN3055">
        <v>19600</v>
      </c>
      <c r="AO3055">
        <v>2317.5</v>
      </c>
      <c r="AP3055">
        <v>0.1057</v>
      </c>
    </row>
    <row r="3056" spans="1:42" x14ac:dyDescent="0.35">
      <c r="A3056" t="s">
        <v>4008</v>
      </c>
      <c r="B3056" s="1">
        <v>45679</v>
      </c>
      <c r="C3056" t="s">
        <v>773</v>
      </c>
      <c r="D3056" t="s">
        <v>54</v>
      </c>
      <c r="E3056">
        <v>2</v>
      </c>
      <c r="F3056" t="s">
        <v>48</v>
      </c>
      <c r="G3056" t="s">
        <v>31</v>
      </c>
      <c r="H3056" t="s">
        <v>17</v>
      </c>
      <c r="I3056" t="s">
        <v>33</v>
      </c>
      <c r="J3056" t="s">
        <v>112</v>
      </c>
      <c r="K3056">
        <v>2025</v>
      </c>
      <c r="L3056" t="s">
        <v>20</v>
      </c>
      <c r="M3056" t="s">
        <v>5888</v>
      </c>
      <c r="N3056" t="s">
        <v>5889</v>
      </c>
      <c r="O3056" t="s">
        <v>5890</v>
      </c>
      <c r="P3056" t="s">
        <v>5891</v>
      </c>
      <c r="Q3056" t="s">
        <v>5892</v>
      </c>
      <c r="R3056">
        <v>52000</v>
      </c>
      <c r="S3056">
        <v>65000</v>
      </c>
      <c r="T3056">
        <v>0.2</v>
      </c>
      <c r="U3056" t="s">
        <v>5893</v>
      </c>
      <c r="V3056">
        <v>12</v>
      </c>
      <c r="W3056" s="1">
        <v>45506</v>
      </c>
      <c r="X3056" t="s">
        <v>5894</v>
      </c>
      <c r="Y3056">
        <v>302</v>
      </c>
      <c r="Z3056">
        <v>109</v>
      </c>
      <c r="AA3056">
        <v>415</v>
      </c>
      <c r="AB3056">
        <v>0</v>
      </c>
      <c r="AC3056">
        <v>10</v>
      </c>
      <c r="AD3056">
        <v>0</v>
      </c>
      <c r="AE3056" t="s">
        <v>6029</v>
      </c>
      <c r="AF3056" s="1">
        <v>46203</v>
      </c>
      <c r="AG3056" t="s">
        <v>6242</v>
      </c>
      <c r="AH3056" t="s">
        <v>6035</v>
      </c>
      <c r="AI3056" t="s">
        <v>6028</v>
      </c>
      <c r="AJ3056" t="s">
        <v>6924</v>
      </c>
      <c r="AK3056">
        <v>130000</v>
      </c>
      <c r="AL3056">
        <v>19305</v>
      </c>
      <c r="AM3056">
        <v>110695</v>
      </c>
      <c r="AN3056">
        <v>104000</v>
      </c>
      <c r="AO3056">
        <v>6695</v>
      </c>
      <c r="AP3056">
        <v>6.0499999999999998E-2</v>
      </c>
    </row>
    <row r="3057" spans="1:42" x14ac:dyDescent="0.35">
      <c r="A3057" t="s">
        <v>4009</v>
      </c>
      <c r="B3057" s="1">
        <v>45680</v>
      </c>
      <c r="C3057" t="s">
        <v>840</v>
      </c>
      <c r="D3057" t="s">
        <v>195</v>
      </c>
      <c r="E3057">
        <v>1</v>
      </c>
      <c r="F3057" t="s">
        <v>128</v>
      </c>
      <c r="G3057" t="s">
        <v>31</v>
      </c>
      <c r="H3057" t="s">
        <v>25</v>
      </c>
      <c r="I3057" t="s">
        <v>43</v>
      </c>
      <c r="J3057" t="s">
        <v>112</v>
      </c>
      <c r="K3057">
        <v>2025</v>
      </c>
      <c r="L3057" t="s">
        <v>20</v>
      </c>
      <c r="M3057" t="s">
        <v>5912</v>
      </c>
      <c r="N3057" t="s">
        <v>5913</v>
      </c>
      <c r="O3057" t="s">
        <v>5914</v>
      </c>
      <c r="P3057" t="s">
        <v>5891</v>
      </c>
      <c r="Q3057" t="s">
        <v>5915</v>
      </c>
      <c r="R3057">
        <v>125000</v>
      </c>
      <c r="S3057">
        <v>148000</v>
      </c>
      <c r="T3057">
        <v>0.15540000000000001</v>
      </c>
      <c r="U3057" t="s">
        <v>5893</v>
      </c>
      <c r="V3057">
        <v>12</v>
      </c>
      <c r="W3057" s="1">
        <v>44787</v>
      </c>
      <c r="X3057" t="s">
        <v>5894</v>
      </c>
      <c r="Y3057">
        <v>168</v>
      </c>
      <c r="Z3057">
        <v>62</v>
      </c>
      <c r="AA3057">
        <v>271</v>
      </c>
      <c r="AB3057">
        <v>0</v>
      </c>
      <c r="AC3057">
        <v>10</v>
      </c>
      <c r="AD3057">
        <v>0</v>
      </c>
      <c r="AE3057" t="s">
        <v>6029</v>
      </c>
      <c r="AF3057" s="1">
        <v>46203</v>
      </c>
      <c r="AG3057" t="s">
        <v>6305</v>
      </c>
      <c r="AH3057" t="s">
        <v>6027</v>
      </c>
      <c r="AI3057" t="s">
        <v>6028</v>
      </c>
      <c r="AJ3057" t="s">
        <v>6924</v>
      </c>
      <c r="AK3057">
        <v>148000</v>
      </c>
      <c r="AL3057">
        <v>15836</v>
      </c>
      <c r="AM3057">
        <v>132164</v>
      </c>
      <c r="AN3057">
        <v>125000</v>
      </c>
      <c r="AO3057">
        <v>7164</v>
      </c>
      <c r="AP3057">
        <v>5.4199999999999998E-2</v>
      </c>
    </row>
    <row r="3058" spans="1:42" hidden="1" x14ac:dyDescent="0.35">
      <c r="A3058" t="s">
        <v>4010</v>
      </c>
      <c r="B3058" s="1">
        <v>45694</v>
      </c>
      <c r="C3058" t="s">
        <v>1538</v>
      </c>
      <c r="D3058" t="s">
        <v>208</v>
      </c>
      <c r="E3058">
        <v>5</v>
      </c>
      <c r="F3058" t="s">
        <v>24</v>
      </c>
      <c r="G3058" t="s">
        <v>31</v>
      </c>
      <c r="H3058" t="s">
        <v>32</v>
      </c>
      <c r="I3058" t="s">
        <v>18</v>
      </c>
      <c r="J3058" t="s">
        <v>19</v>
      </c>
      <c r="K3058">
        <v>2025</v>
      </c>
      <c r="L3058" t="s">
        <v>20</v>
      </c>
      <c r="M3058" t="s">
        <v>5910</v>
      </c>
      <c r="N3058" t="s">
        <v>5889</v>
      </c>
      <c r="O3058" t="s">
        <v>5898</v>
      </c>
      <c r="P3058" t="s">
        <v>5907</v>
      </c>
      <c r="Q3058" t="s">
        <v>5911</v>
      </c>
      <c r="R3058">
        <v>10500</v>
      </c>
      <c r="S3058">
        <v>13000</v>
      </c>
      <c r="T3058">
        <v>0.1923</v>
      </c>
      <c r="U3058" t="s">
        <v>5909</v>
      </c>
      <c r="V3058">
        <v>12</v>
      </c>
      <c r="W3058" s="1">
        <v>45395</v>
      </c>
      <c r="X3058" t="s">
        <v>5894</v>
      </c>
      <c r="Y3058">
        <v>256</v>
      </c>
      <c r="Z3058">
        <v>119</v>
      </c>
      <c r="AA3058">
        <v>288</v>
      </c>
      <c r="AB3058">
        <v>32</v>
      </c>
      <c r="AC3058">
        <v>10</v>
      </c>
      <c r="AD3058">
        <v>336000</v>
      </c>
      <c r="AE3058" t="s">
        <v>6025</v>
      </c>
      <c r="AF3058" s="1">
        <v>46203</v>
      </c>
      <c r="AG3058" t="s">
        <v>6555</v>
      </c>
      <c r="AH3058" t="s">
        <v>6035</v>
      </c>
      <c r="AI3058" t="s">
        <v>6028</v>
      </c>
      <c r="AJ3058" t="s">
        <v>6924</v>
      </c>
      <c r="AK3058">
        <v>65000</v>
      </c>
      <c r="AL3058">
        <v>6129.5</v>
      </c>
      <c r="AM3058">
        <v>58870.5</v>
      </c>
      <c r="AN3058">
        <v>52500</v>
      </c>
      <c r="AO3058">
        <v>6370.5</v>
      </c>
      <c r="AP3058">
        <v>0.1082</v>
      </c>
    </row>
    <row r="3059" spans="1:42" hidden="1" x14ac:dyDescent="0.35">
      <c r="A3059" t="s">
        <v>4011</v>
      </c>
      <c r="B3059" s="1">
        <v>45882</v>
      </c>
      <c r="C3059" t="s">
        <v>2215</v>
      </c>
      <c r="D3059" t="s">
        <v>65</v>
      </c>
      <c r="E3059">
        <v>1</v>
      </c>
      <c r="F3059" t="s">
        <v>30</v>
      </c>
      <c r="G3059" t="s">
        <v>96</v>
      </c>
      <c r="H3059" t="s">
        <v>17</v>
      </c>
      <c r="I3059" t="s">
        <v>26</v>
      </c>
      <c r="J3059" t="s">
        <v>59</v>
      </c>
      <c r="K3059">
        <v>2025</v>
      </c>
      <c r="L3059" t="s">
        <v>60</v>
      </c>
      <c r="M3059" t="s">
        <v>5906</v>
      </c>
      <c r="N3059" t="s">
        <v>5889</v>
      </c>
      <c r="O3059" t="s">
        <v>5898</v>
      </c>
      <c r="P3059" t="s">
        <v>5907</v>
      </c>
      <c r="Q3059" t="s">
        <v>5908</v>
      </c>
      <c r="R3059">
        <v>17500</v>
      </c>
      <c r="S3059">
        <v>22000</v>
      </c>
      <c r="T3059">
        <v>0.20449999999999999</v>
      </c>
      <c r="U3059" t="s">
        <v>5909</v>
      </c>
      <c r="V3059">
        <v>12</v>
      </c>
      <c r="W3059" s="1">
        <v>45337</v>
      </c>
      <c r="X3059" t="s">
        <v>5894</v>
      </c>
      <c r="Y3059">
        <v>373</v>
      </c>
      <c r="Z3059">
        <v>88</v>
      </c>
      <c r="AA3059">
        <v>389</v>
      </c>
      <c r="AB3059">
        <v>78</v>
      </c>
      <c r="AC3059">
        <v>10</v>
      </c>
      <c r="AD3059">
        <v>1365000</v>
      </c>
      <c r="AE3059" t="s">
        <v>6025</v>
      </c>
      <c r="AF3059" s="1">
        <v>46203</v>
      </c>
      <c r="AG3059" t="s">
        <v>6756</v>
      </c>
      <c r="AH3059" t="s">
        <v>6027</v>
      </c>
      <c r="AI3059" t="s">
        <v>6028</v>
      </c>
      <c r="AJ3059" t="s">
        <v>6925</v>
      </c>
      <c r="AK3059">
        <v>22000</v>
      </c>
      <c r="AL3059">
        <v>486.2</v>
      </c>
      <c r="AM3059">
        <v>21513.8</v>
      </c>
      <c r="AN3059">
        <v>17500</v>
      </c>
      <c r="AO3059">
        <v>4013.8</v>
      </c>
      <c r="AP3059">
        <v>0.18659999999999999</v>
      </c>
    </row>
    <row r="3060" spans="1:42" hidden="1" x14ac:dyDescent="0.35">
      <c r="A3060" t="s">
        <v>4012</v>
      </c>
      <c r="B3060" s="1">
        <v>45692</v>
      </c>
      <c r="C3060" t="s">
        <v>2131</v>
      </c>
      <c r="D3060" t="s">
        <v>173</v>
      </c>
      <c r="E3060">
        <v>1</v>
      </c>
      <c r="F3060" t="s">
        <v>30</v>
      </c>
      <c r="G3060" t="s">
        <v>31</v>
      </c>
      <c r="H3060" t="s">
        <v>32</v>
      </c>
      <c r="I3060" t="s">
        <v>33</v>
      </c>
      <c r="J3060" t="s">
        <v>19</v>
      </c>
      <c r="K3060">
        <v>2025</v>
      </c>
      <c r="L3060" t="s">
        <v>20</v>
      </c>
      <c r="M3060" t="s">
        <v>5904</v>
      </c>
      <c r="N3060" t="s">
        <v>5889</v>
      </c>
      <c r="O3060" t="s">
        <v>5898</v>
      </c>
      <c r="P3060" t="s">
        <v>5899</v>
      </c>
      <c r="Q3060" t="s">
        <v>5905</v>
      </c>
      <c r="R3060">
        <v>12500</v>
      </c>
      <c r="S3060">
        <v>15500</v>
      </c>
      <c r="T3060">
        <v>0.19350000000000001</v>
      </c>
      <c r="U3060" t="s">
        <v>5901</v>
      </c>
      <c r="V3060">
        <v>12</v>
      </c>
      <c r="W3060" s="1">
        <v>45140</v>
      </c>
      <c r="X3060" t="s">
        <v>5894</v>
      </c>
      <c r="Y3060">
        <v>313</v>
      </c>
      <c r="Z3060">
        <v>58</v>
      </c>
      <c r="AA3060">
        <v>294</v>
      </c>
      <c r="AB3060">
        <v>65</v>
      </c>
      <c r="AC3060">
        <v>10</v>
      </c>
      <c r="AD3060">
        <v>812500</v>
      </c>
      <c r="AE3060" t="s">
        <v>6025</v>
      </c>
      <c r="AF3060" s="1">
        <v>46203</v>
      </c>
      <c r="AG3060" t="s">
        <v>6735</v>
      </c>
      <c r="AH3060" t="s">
        <v>6027</v>
      </c>
      <c r="AI3060" t="s">
        <v>6028</v>
      </c>
      <c r="AJ3060" t="s">
        <v>6924</v>
      </c>
      <c r="AK3060">
        <v>15500</v>
      </c>
      <c r="AL3060">
        <v>1808.85</v>
      </c>
      <c r="AM3060">
        <v>13691.15</v>
      </c>
      <c r="AN3060">
        <v>12500</v>
      </c>
      <c r="AO3060">
        <v>1191.1500000000001</v>
      </c>
      <c r="AP3060">
        <v>8.6999999999999994E-2</v>
      </c>
    </row>
    <row r="3061" spans="1:42" hidden="1" x14ac:dyDescent="0.35">
      <c r="A3061" t="s">
        <v>4013</v>
      </c>
      <c r="B3061" s="1">
        <v>45796</v>
      </c>
      <c r="C3061" t="s">
        <v>677</v>
      </c>
      <c r="D3061" t="s">
        <v>87</v>
      </c>
      <c r="E3061">
        <v>2</v>
      </c>
      <c r="F3061" t="s">
        <v>58</v>
      </c>
      <c r="G3061" t="s">
        <v>31</v>
      </c>
      <c r="H3061" t="s">
        <v>32</v>
      </c>
      <c r="I3061" t="s">
        <v>33</v>
      </c>
      <c r="J3061" t="s">
        <v>75</v>
      </c>
      <c r="K3061">
        <v>2025</v>
      </c>
      <c r="L3061" t="s">
        <v>35</v>
      </c>
      <c r="M3061" t="s">
        <v>5924</v>
      </c>
      <c r="N3061" t="s">
        <v>5913</v>
      </c>
      <c r="O3061" t="s">
        <v>5917</v>
      </c>
      <c r="P3061" t="s">
        <v>5925</v>
      </c>
      <c r="Q3061" t="s">
        <v>5926</v>
      </c>
      <c r="R3061">
        <v>46000</v>
      </c>
      <c r="S3061">
        <v>56000</v>
      </c>
      <c r="T3061">
        <v>0.17860000000000001</v>
      </c>
      <c r="U3061" t="s">
        <v>5920</v>
      </c>
      <c r="V3061">
        <v>12</v>
      </c>
      <c r="W3061" s="1">
        <v>44847</v>
      </c>
      <c r="X3061" t="s">
        <v>5894</v>
      </c>
      <c r="Y3061">
        <v>224</v>
      </c>
      <c r="Z3061">
        <v>96</v>
      </c>
      <c r="AA3061">
        <v>304</v>
      </c>
      <c r="AB3061">
        <v>54</v>
      </c>
      <c r="AC3061">
        <v>10</v>
      </c>
      <c r="AD3061">
        <v>2484000</v>
      </c>
      <c r="AE3061" t="s">
        <v>6025</v>
      </c>
      <c r="AF3061" s="1">
        <v>46203</v>
      </c>
      <c r="AG3061" t="s">
        <v>6105</v>
      </c>
      <c r="AH3061" t="s">
        <v>6035</v>
      </c>
      <c r="AI3061" t="s">
        <v>6028</v>
      </c>
      <c r="AJ3061" t="s">
        <v>6924</v>
      </c>
      <c r="AK3061">
        <v>112000</v>
      </c>
      <c r="AL3061">
        <v>2632</v>
      </c>
      <c r="AM3061">
        <v>109368</v>
      </c>
      <c r="AN3061">
        <v>92000</v>
      </c>
      <c r="AO3061">
        <v>17368</v>
      </c>
      <c r="AP3061">
        <v>0.1588</v>
      </c>
    </row>
    <row r="3062" spans="1:42" hidden="1" x14ac:dyDescent="0.35">
      <c r="A3062" t="s">
        <v>4014</v>
      </c>
      <c r="B3062" s="1">
        <v>45793</v>
      </c>
      <c r="C3062" t="s">
        <v>545</v>
      </c>
      <c r="D3062" t="s">
        <v>87</v>
      </c>
      <c r="E3062">
        <v>5</v>
      </c>
      <c r="F3062" t="s">
        <v>128</v>
      </c>
      <c r="G3062" t="s">
        <v>31</v>
      </c>
      <c r="H3062" t="s">
        <v>17</v>
      </c>
      <c r="I3062" t="s">
        <v>33</v>
      </c>
      <c r="J3062" t="s">
        <v>75</v>
      </c>
      <c r="K3062">
        <v>2025</v>
      </c>
      <c r="L3062" t="s">
        <v>35</v>
      </c>
      <c r="M3062" t="s">
        <v>5924</v>
      </c>
      <c r="N3062" t="s">
        <v>5913</v>
      </c>
      <c r="O3062" t="s">
        <v>5917</v>
      </c>
      <c r="P3062" t="s">
        <v>5925</v>
      </c>
      <c r="Q3062" t="s">
        <v>5926</v>
      </c>
      <c r="R3062">
        <v>46000</v>
      </c>
      <c r="S3062">
        <v>56000</v>
      </c>
      <c r="T3062">
        <v>0.17860000000000001</v>
      </c>
      <c r="U3062" t="s">
        <v>5920</v>
      </c>
      <c r="V3062">
        <v>12</v>
      </c>
      <c r="W3062" s="1">
        <v>44847</v>
      </c>
      <c r="X3062" t="s">
        <v>5894</v>
      </c>
      <c r="Y3062">
        <v>224</v>
      </c>
      <c r="Z3062">
        <v>96</v>
      </c>
      <c r="AA3062">
        <v>304</v>
      </c>
      <c r="AB3062">
        <v>54</v>
      </c>
      <c r="AC3062">
        <v>10</v>
      </c>
      <c r="AD3062">
        <v>2484000</v>
      </c>
      <c r="AE3062" t="s">
        <v>6025</v>
      </c>
      <c r="AF3062" s="1">
        <v>46203</v>
      </c>
      <c r="AG3062" t="s">
        <v>6331</v>
      </c>
      <c r="AH3062" t="s">
        <v>6035</v>
      </c>
      <c r="AI3062" t="s">
        <v>6028</v>
      </c>
      <c r="AJ3062" t="s">
        <v>6924</v>
      </c>
      <c r="AK3062">
        <v>280000</v>
      </c>
      <c r="AL3062">
        <v>22400</v>
      </c>
      <c r="AM3062">
        <v>257600</v>
      </c>
      <c r="AN3062">
        <v>230000</v>
      </c>
      <c r="AO3062">
        <v>27600</v>
      </c>
      <c r="AP3062">
        <v>0.1071</v>
      </c>
    </row>
    <row r="3063" spans="1:42" hidden="1" x14ac:dyDescent="0.35">
      <c r="A3063" t="s">
        <v>4015</v>
      </c>
      <c r="B3063" s="1">
        <v>45930</v>
      </c>
      <c r="C3063" t="s">
        <v>1209</v>
      </c>
      <c r="D3063" t="s">
        <v>108</v>
      </c>
      <c r="E3063">
        <v>1</v>
      </c>
      <c r="F3063" t="s">
        <v>66</v>
      </c>
      <c r="G3063" t="s">
        <v>31</v>
      </c>
      <c r="H3063" t="s">
        <v>25</v>
      </c>
      <c r="I3063" t="s">
        <v>26</v>
      </c>
      <c r="J3063" t="s">
        <v>109</v>
      </c>
      <c r="K3063">
        <v>2025</v>
      </c>
      <c r="L3063" t="s">
        <v>60</v>
      </c>
      <c r="M3063" t="s">
        <v>5977</v>
      </c>
      <c r="N3063" t="s">
        <v>5974</v>
      </c>
      <c r="O3063" t="s">
        <v>5978</v>
      </c>
      <c r="P3063" t="s">
        <v>5979</v>
      </c>
      <c r="Q3063" t="s">
        <v>5980</v>
      </c>
      <c r="R3063">
        <v>3000</v>
      </c>
      <c r="S3063">
        <v>3900</v>
      </c>
      <c r="T3063">
        <v>0.23080000000000001</v>
      </c>
      <c r="U3063" t="s">
        <v>5920</v>
      </c>
      <c r="V3063">
        <v>36</v>
      </c>
      <c r="W3063" s="1">
        <v>44816</v>
      </c>
      <c r="X3063" t="s">
        <v>5894</v>
      </c>
      <c r="Y3063">
        <v>237</v>
      </c>
      <c r="Z3063">
        <v>110</v>
      </c>
      <c r="AA3063">
        <v>240</v>
      </c>
      <c r="AB3063">
        <v>48</v>
      </c>
      <c r="AC3063">
        <v>10</v>
      </c>
      <c r="AD3063">
        <v>144000</v>
      </c>
      <c r="AE3063" t="s">
        <v>6025</v>
      </c>
      <c r="AF3063" s="1">
        <v>46203</v>
      </c>
      <c r="AG3063" t="s">
        <v>6507</v>
      </c>
      <c r="AH3063" t="s">
        <v>6035</v>
      </c>
      <c r="AI3063" t="s">
        <v>6028</v>
      </c>
      <c r="AJ3063" t="s">
        <v>6925</v>
      </c>
      <c r="AK3063">
        <v>3900</v>
      </c>
      <c r="AL3063">
        <v>510.51</v>
      </c>
      <c r="AM3063">
        <v>3389.49</v>
      </c>
      <c r="AN3063">
        <v>3000</v>
      </c>
      <c r="AO3063">
        <v>389.49</v>
      </c>
      <c r="AP3063">
        <v>0.1149</v>
      </c>
    </row>
    <row r="3064" spans="1:42" x14ac:dyDescent="0.35">
      <c r="A3064" t="s">
        <v>4016</v>
      </c>
      <c r="B3064" s="1">
        <v>45879</v>
      </c>
      <c r="C3064" t="s">
        <v>1499</v>
      </c>
      <c r="D3064" t="s">
        <v>42</v>
      </c>
      <c r="E3064">
        <v>2</v>
      </c>
      <c r="F3064" t="s">
        <v>30</v>
      </c>
      <c r="G3064" t="s">
        <v>31</v>
      </c>
      <c r="H3064" t="s">
        <v>17</v>
      </c>
      <c r="I3064" t="s">
        <v>43</v>
      </c>
      <c r="J3064" t="s">
        <v>59</v>
      </c>
      <c r="K3064">
        <v>2025</v>
      </c>
      <c r="L3064" t="s">
        <v>60</v>
      </c>
      <c r="M3064" t="s">
        <v>5897</v>
      </c>
      <c r="N3064" t="s">
        <v>5889</v>
      </c>
      <c r="O3064" t="s">
        <v>5898</v>
      </c>
      <c r="P3064" t="s">
        <v>5899</v>
      </c>
      <c r="Q3064" t="s">
        <v>5900</v>
      </c>
      <c r="R3064">
        <v>31000</v>
      </c>
      <c r="S3064">
        <v>38000</v>
      </c>
      <c r="T3064">
        <v>0.1842</v>
      </c>
      <c r="U3064" t="s">
        <v>5901</v>
      </c>
      <c r="V3064">
        <v>12</v>
      </c>
      <c r="W3064" s="1">
        <v>45246</v>
      </c>
      <c r="X3064" t="s">
        <v>5894</v>
      </c>
      <c r="Y3064">
        <v>278</v>
      </c>
      <c r="Z3064">
        <v>80</v>
      </c>
      <c r="AA3064">
        <v>346</v>
      </c>
      <c r="AB3064">
        <v>0</v>
      </c>
      <c r="AC3064">
        <v>10</v>
      </c>
      <c r="AD3064">
        <v>0</v>
      </c>
      <c r="AE3064" t="s">
        <v>6029</v>
      </c>
      <c r="AF3064" s="1">
        <v>46203</v>
      </c>
      <c r="AG3064" t="s">
        <v>6268</v>
      </c>
      <c r="AH3064" t="s">
        <v>6035</v>
      </c>
      <c r="AI3064" t="s">
        <v>6028</v>
      </c>
      <c r="AJ3064" t="s">
        <v>6925</v>
      </c>
      <c r="AK3064">
        <v>76000</v>
      </c>
      <c r="AL3064">
        <v>5578.4</v>
      </c>
      <c r="AM3064">
        <v>70421.600000000006</v>
      </c>
      <c r="AN3064">
        <v>62000</v>
      </c>
      <c r="AO3064">
        <v>8421.6</v>
      </c>
      <c r="AP3064">
        <v>0.1196</v>
      </c>
    </row>
    <row r="3065" spans="1:42" hidden="1" x14ac:dyDescent="0.35">
      <c r="A3065" t="s">
        <v>4017</v>
      </c>
      <c r="B3065" s="1">
        <v>45800</v>
      </c>
      <c r="C3065" t="s">
        <v>1570</v>
      </c>
      <c r="D3065" t="s">
        <v>439</v>
      </c>
      <c r="E3065">
        <v>2</v>
      </c>
      <c r="F3065" t="s">
        <v>24</v>
      </c>
      <c r="G3065" t="s">
        <v>16</v>
      </c>
      <c r="H3065" t="s">
        <v>32</v>
      </c>
      <c r="I3065" t="s">
        <v>33</v>
      </c>
      <c r="J3065" t="s">
        <v>75</v>
      </c>
      <c r="K3065">
        <v>2025</v>
      </c>
      <c r="L3065" t="s">
        <v>35</v>
      </c>
      <c r="M3065" t="s">
        <v>5953</v>
      </c>
      <c r="N3065" t="s">
        <v>5949</v>
      </c>
      <c r="O3065" t="s">
        <v>5954</v>
      </c>
      <c r="P3065" t="s">
        <v>5951</v>
      </c>
      <c r="Q3065" t="s">
        <v>5955</v>
      </c>
      <c r="R3065">
        <v>1400</v>
      </c>
      <c r="S3065">
        <v>1900</v>
      </c>
      <c r="T3065">
        <v>0.26319999999999999</v>
      </c>
      <c r="U3065" t="s">
        <v>5940</v>
      </c>
      <c r="V3065">
        <v>12</v>
      </c>
      <c r="W3065" s="1">
        <v>44681</v>
      </c>
      <c r="X3065" t="s">
        <v>5894</v>
      </c>
      <c r="Y3065">
        <v>129</v>
      </c>
      <c r="Z3065">
        <v>73</v>
      </c>
      <c r="AA3065">
        <v>194</v>
      </c>
      <c r="AB3065">
        <v>7</v>
      </c>
      <c r="AC3065">
        <v>10</v>
      </c>
      <c r="AD3065">
        <v>9800</v>
      </c>
      <c r="AE3065" t="s">
        <v>6025</v>
      </c>
      <c r="AF3065" s="1">
        <v>46203</v>
      </c>
      <c r="AG3065" t="s">
        <v>6590</v>
      </c>
      <c r="AH3065" t="s">
        <v>6027</v>
      </c>
      <c r="AI3065" t="s">
        <v>6028</v>
      </c>
      <c r="AJ3065" t="s">
        <v>6924</v>
      </c>
      <c r="AK3065">
        <v>3800</v>
      </c>
      <c r="AL3065">
        <v>537.32000000000005</v>
      </c>
      <c r="AM3065">
        <v>3262.68</v>
      </c>
      <c r="AN3065">
        <v>2800</v>
      </c>
      <c r="AO3065">
        <v>462.68</v>
      </c>
      <c r="AP3065">
        <v>0.14180000000000001</v>
      </c>
    </row>
    <row r="3066" spans="1:42" hidden="1" x14ac:dyDescent="0.35">
      <c r="A3066" t="s">
        <v>4018</v>
      </c>
      <c r="B3066" s="1">
        <v>45742</v>
      </c>
      <c r="C3066" t="s">
        <v>576</v>
      </c>
      <c r="D3066" t="s">
        <v>82</v>
      </c>
      <c r="E3066">
        <v>1</v>
      </c>
      <c r="F3066" t="s">
        <v>24</v>
      </c>
      <c r="G3066" t="s">
        <v>31</v>
      </c>
      <c r="H3066" t="s">
        <v>17</v>
      </c>
      <c r="I3066" t="s">
        <v>33</v>
      </c>
      <c r="J3066" t="s">
        <v>39</v>
      </c>
      <c r="K3066">
        <v>2025</v>
      </c>
      <c r="L3066" t="s">
        <v>20</v>
      </c>
      <c r="M3066" t="s">
        <v>5895</v>
      </c>
      <c r="N3066" t="s">
        <v>5889</v>
      </c>
      <c r="O3066" t="s">
        <v>5890</v>
      </c>
      <c r="P3066" t="s">
        <v>5891</v>
      </c>
      <c r="Q3066" t="s">
        <v>5896</v>
      </c>
      <c r="R3066">
        <v>78000</v>
      </c>
      <c r="S3066">
        <v>95000</v>
      </c>
      <c r="T3066">
        <v>0.1789</v>
      </c>
      <c r="U3066" t="s">
        <v>5893</v>
      </c>
      <c r="V3066">
        <v>12</v>
      </c>
      <c r="W3066" s="1">
        <v>45187</v>
      </c>
      <c r="X3066" t="s">
        <v>5894</v>
      </c>
      <c r="Y3066">
        <v>351</v>
      </c>
      <c r="Z3066">
        <v>112</v>
      </c>
      <c r="AA3066">
        <v>335</v>
      </c>
      <c r="AB3066">
        <v>32</v>
      </c>
      <c r="AC3066">
        <v>10</v>
      </c>
      <c r="AD3066">
        <v>2496000</v>
      </c>
      <c r="AE3066" t="s">
        <v>6025</v>
      </c>
      <c r="AF3066" s="1">
        <v>46203</v>
      </c>
      <c r="AG3066" t="s">
        <v>6346</v>
      </c>
      <c r="AH3066" t="s">
        <v>6027</v>
      </c>
      <c r="AI3066" t="s">
        <v>6028</v>
      </c>
      <c r="AJ3066" t="s">
        <v>6924</v>
      </c>
      <c r="AK3066">
        <v>95000</v>
      </c>
      <c r="AL3066">
        <v>4066</v>
      </c>
      <c r="AM3066">
        <v>90934</v>
      </c>
      <c r="AN3066">
        <v>78000</v>
      </c>
      <c r="AO3066">
        <v>12934</v>
      </c>
      <c r="AP3066">
        <v>0.14219999999999999</v>
      </c>
    </row>
    <row r="3067" spans="1:42" hidden="1" x14ac:dyDescent="0.35">
      <c r="A3067" t="s">
        <v>4019</v>
      </c>
      <c r="B3067" s="1">
        <v>45945</v>
      </c>
      <c r="C3067" t="s">
        <v>4020</v>
      </c>
      <c r="D3067" t="s">
        <v>180</v>
      </c>
      <c r="E3067">
        <v>1</v>
      </c>
      <c r="F3067" t="s">
        <v>24</v>
      </c>
      <c r="G3067" t="s">
        <v>79</v>
      </c>
      <c r="H3067" t="s">
        <v>25</v>
      </c>
      <c r="I3067" t="s">
        <v>33</v>
      </c>
      <c r="J3067" t="s">
        <v>55</v>
      </c>
      <c r="K3067">
        <v>2025</v>
      </c>
      <c r="L3067" t="s">
        <v>51</v>
      </c>
      <c r="M3067" t="s">
        <v>5956</v>
      </c>
      <c r="N3067" t="s">
        <v>5949</v>
      </c>
      <c r="O3067" t="s">
        <v>5957</v>
      </c>
      <c r="P3067" t="s">
        <v>5958</v>
      </c>
      <c r="Q3067" t="s">
        <v>5959</v>
      </c>
      <c r="R3067">
        <v>3100</v>
      </c>
      <c r="S3067">
        <v>4200</v>
      </c>
      <c r="T3067">
        <v>0.26190000000000002</v>
      </c>
      <c r="U3067" t="s">
        <v>5909</v>
      </c>
      <c r="V3067">
        <v>12</v>
      </c>
      <c r="W3067" s="1">
        <v>45029</v>
      </c>
      <c r="X3067" t="s">
        <v>5894</v>
      </c>
      <c r="Y3067">
        <v>165</v>
      </c>
      <c r="Z3067">
        <v>119</v>
      </c>
      <c r="AA3067">
        <v>218</v>
      </c>
      <c r="AB3067">
        <v>22</v>
      </c>
      <c r="AC3067">
        <v>10</v>
      </c>
      <c r="AD3067">
        <v>68200</v>
      </c>
      <c r="AE3067" t="s">
        <v>6025</v>
      </c>
      <c r="AF3067" s="1">
        <v>46203</v>
      </c>
      <c r="AG3067" t="s">
        <v>6909</v>
      </c>
      <c r="AH3067" t="s">
        <v>6027</v>
      </c>
      <c r="AI3067" t="s">
        <v>6028</v>
      </c>
      <c r="AJ3067" t="s">
        <v>6925</v>
      </c>
      <c r="AK3067">
        <v>4200</v>
      </c>
      <c r="AL3067">
        <v>502.32</v>
      </c>
      <c r="AM3067">
        <v>3697.68</v>
      </c>
      <c r="AN3067">
        <v>3100</v>
      </c>
      <c r="AO3067">
        <v>597.67999999999995</v>
      </c>
      <c r="AP3067">
        <v>0.16159999999999999</v>
      </c>
    </row>
    <row r="3068" spans="1:42" hidden="1" x14ac:dyDescent="0.35">
      <c r="A3068" t="s">
        <v>4021</v>
      </c>
      <c r="B3068" s="1">
        <v>45937</v>
      </c>
      <c r="C3068" t="s">
        <v>722</v>
      </c>
      <c r="D3068" t="s">
        <v>377</v>
      </c>
      <c r="E3068">
        <v>2</v>
      </c>
      <c r="F3068" t="s">
        <v>24</v>
      </c>
      <c r="G3068" t="s">
        <v>31</v>
      </c>
      <c r="H3068" t="s">
        <v>25</v>
      </c>
      <c r="I3068" t="s">
        <v>18</v>
      </c>
      <c r="J3068" t="s">
        <v>55</v>
      </c>
      <c r="K3068">
        <v>2025</v>
      </c>
      <c r="L3068" t="s">
        <v>51</v>
      </c>
      <c r="M3068" t="s">
        <v>6007</v>
      </c>
      <c r="N3068" t="s">
        <v>5889</v>
      </c>
      <c r="O3068" t="s">
        <v>6008</v>
      </c>
      <c r="P3068" t="s">
        <v>5899</v>
      </c>
      <c r="Q3068" t="s">
        <v>6009</v>
      </c>
      <c r="R3068">
        <v>12000</v>
      </c>
      <c r="S3068">
        <v>15000</v>
      </c>
      <c r="T3068">
        <v>0.2</v>
      </c>
      <c r="U3068" t="s">
        <v>5901</v>
      </c>
      <c r="V3068">
        <v>12</v>
      </c>
      <c r="W3068" s="1">
        <v>45557</v>
      </c>
      <c r="X3068" t="s">
        <v>5894</v>
      </c>
      <c r="Y3068">
        <v>118</v>
      </c>
      <c r="Z3068">
        <v>87</v>
      </c>
      <c r="AA3068">
        <v>209</v>
      </c>
      <c r="AB3068">
        <v>10</v>
      </c>
      <c r="AC3068">
        <v>10</v>
      </c>
      <c r="AD3068">
        <v>120000</v>
      </c>
      <c r="AE3068" t="s">
        <v>6025</v>
      </c>
      <c r="AF3068" s="1">
        <v>46203</v>
      </c>
      <c r="AG3068" t="s">
        <v>6417</v>
      </c>
      <c r="AH3068" t="s">
        <v>6035</v>
      </c>
      <c r="AI3068" t="s">
        <v>6028</v>
      </c>
      <c r="AJ3068" t="s">
        <v>6925</v>
      </c>
      <c r="AK3068">
        <v>30000</v>
      </c>
      <c r="AL3068">
        <v>1449</v>
      </c>
      <c r="AM3068">
        <v>28551</v>
      </c>
      <c r="AN3068">
        <v>24000</v>
      </c>
      <c r="AO3068">
        <v>4551</v>
      </c>
      <c r="AP3068">
        <v>0.15939999999999999</v>
      </c>
    </row>
    <row r="3069" spans="1:42" hidden="1" x14ac:dyDescent="0.35">
      <c r="A3069" t="s">
        <v>4022</v>
      </c>
      <c r="B3069" s="1">
        <v>45856</v>
      </c>
      <c r="C3069" t="s">
        <v>331</v>
      </c>
      <c r="D3069" t="s">
        <v>105</v>
      </c>
      <c r="E3069">
        <v>2</v>
      </c>
      <c r="F3069" t="s">
        <v>128</v>
      </c>
      <c r="G3069" t="s">
        <v>31</v>
      </c>
      <c r="H3069" t="s">
        <v>25</v>
      </c>
      <c r="I3069" t="s">
        <v>26</v>
      </c>
      <c r="J3069" t="s">
        <v>97</v>
      </c>
      <c r="K3069">
        <v>2025</v>
      </c>
      <c r="L3069" t="s">
        <v>60</v>
      </c>
      <c r="M3069" t="s">
        <v>5916</v>
      </c>
      <c r="N3069" t="s">
        <v>5913</v>
      </c>
      <c r="O3069" t="s">
        <v>5917</v>
      </c>
      <c r="P3069" t="s">
        <v>5918</v>
      </c>
      <c r="Q3069" t="s">
        <v>5919</v>
      </c>
      <c r="R3069">
        <v>63000</v>
      </c>
      <c r="S3069">
        <v>76000</v>
      </c>
      <c r="T3069">
        <v>0.1711</v>
      </c>
      <c r="U3069" t="s">
        <v>5920</v>
      </c>
      <c r="V3069">
        <v>12</v>
      </c>
      <c r="W3069" s="1">
        <v>44617</v>
      </c>
      <c r="X3069" t="s">
        <v>5894</v>
      </c>
      <c r="Y3069">
        <v>252</v>
      </c>
      <c r="Z3069">
        <v>75</v>
      </c>
      <c r="AA3069">
        <v>289</v>
      </c>
      <c r="AB3069">
        <v>48</v>
      </c>
      <c r="AC3069">
        <v>10</v>
      </c>
      <c r="AD3069">
        <v>3024000</v>
      </c>
      <c r="AE3069" t="s">
        <v>6025</v>
      </c>
      <c r="AF3069" s="1">
        <v>46203</v>
      </c>
      <c r="AG3069" t="s">
        <v>6212</v>
      </c>
      <c r="AH3069" t="s">
        <v>6027</v>
      </c>
      <c r="AI3069" t="s">
        <v>6028</v>
      </c>
      <c r="AJ3069" t="s">
        <v>6925</v>
      </c>
      <c r="AK3069">
        <v>152000</v>
      </c>
      <c r="AL3069">
        <v>13649.6</v>
      </c>
      <c r="AM3069">
        <v>138350.39999999999</v>
      </c>
      <c r="AN3069">
        <v>126000</v>
      </c>
      <c r="AO3069">
        <v>12350.4</v>
      </c>
      <c r="AP3069">
        <v>8.9300000000000004E-2</v>
      </c>
    </row>
    <row r="3070" spans="1:42" hidden="1" x14ac:dyDescent="0.35">
      <c r="A3070" t="s">
        <v>4023</v>
      </c>
      <c r="B3070" s="1">
        <v>45888</v>
      </c>
      <c r="C3070" t="s">
        <v>62</v>
      </c>
      <c r="D3070" t="s">
        <v>208</v>
      </c>
      <c r="E3070">
        <v>1</v>
      </c>
      <c r="F3070" t="s">
        <v>128</v>
      </c>
      <c r="G3070" t="s">
        <v>71</v>
      </c>
      <c r="H3070" t="s">
        <v>32</v>
      </c>
      <c r="I3070" t="s">
        <v>33</v>
      </c>
      <c r="J3070" t="s">
        <v>59</v>
      </c>
      <c r="K3070">
        <v>2025</v>
      </c>
      <c r="L3070" t="s">
        <v>60</v>
      </c>
      <c r="M3070" t="s">
        <v>5910</v>
      </c>
      <c r="N3070" t="s">
        <v>5889</v>
      </c>
      <c r="O3070" t="s">
        <v>5898</v>
      </c>
      <c r="P3070" t="s">
        <v>5907</v>
      </c>
      <c r="Q3070" t="s">
        <v>5911</v>
      </c>
      <c r="R3070">
        <v>10500</v>
      </c>
      <c r="S3070">
        <v>13000</v>
      </c>
      <c r="T3070">
        <v>0.1923</v>
      </c>
      <c r="U3070" t="s">
        <v>5909</v>
      </c>
      <c r="V3070">
        <v>12</v>
      </c>
      <c r="W3070" s="1">
        <v>45395</v>
      </c>
      <c r="X3070" t="s">
        <v>5894</v>
      </c>
      <c r="Y3070">
        <v>256</v>
      </c>
      <c r="Z3070">
        <v>119</v>
      </c>
      <c r="AA3070">
        <v>288</v>
      </c>
      <c r="AB3070">
        <v>32</v>
      </c>
      <c r="AC3070">
        <v>10</v>
      </c>
      <c r="AD3070">
        <v>336000</v>
      </c>
      <c r="AE3070" t="s">
        <v>6025</v>
      </c>
      <c r="AF3070" s="1">
        <v>46203</v>
      </c>
      <c r="AG3070" t="s">
        <v>6032</v>
      </c>
      <c r="AH3070" t="s">
        <v>6027</v>
      </c>
      <c r="AI3070" t="s">
        <v>6028</v>
      </c>
      <c r="AJ3070" t="s">
        <v>6925</v>
      </c>
      <c r="AK3070">
        <v>13000</v>
      </c>
      <c r="AL3070">
        <v>1859</v>
      </c>
      <c r="AM3070">
        <v>11141</v>
      </c>
      <c r="AN3070">
        <v>10500</v>
      </c>
      <c r="AO3070">
        <v>641</v>
      </c>
      <c r="AP3070">
        <v>5.7500000000000002E-2</v>
      </c>
    </row>
    <row r="3071" spans="1:42" hidden="1" x14ac:dyDescent="0.35">
      <c r="A3071" t="s">
        <v>4024</v>
      </c>
      <c r="B3071" s="1">
        <v>45855</v>
      </c>
      <c r="C3071" t="s">
        <v>4025</v>
      </c>
      <c r="D3071" t="s">
        <v>200</v>
      </c>
      <c r="E3071">
        <v>4</v>
      </c>
      <c r="F3071" t="s">
        <v>48</v>
      </c>
      <c r="G3071" t="s">
        <v>67</v>
      </c>
      <c r="H3071" t="s">
        <v>32</v>
      </c>
      <c r="I3071" t="s">
        <v>18</v>
      </c>
      <c r="J3071" t="s">
        <v>97</v>
      </c>
      <c r="K3071">
        <v>2025</v>
      </c>
      <c r="L3071" t="s">
        <v>60</v>
      </c>
      <c r="M3071" t="s">
        <v>5960</v>
      </c>
      <c r="N3071" t="s">
        <v>5949</v>
      </c>
      <c r="O3071" t="s">
        <v>5961</v>
      </c>
      <c r="P3071" t="s">
        <v>5951</v>
      </c>
      <c r="Q3071" t="s">
        <v>5962</v>
      </c>
      <c r="R3071">
        <v>2100</v>
      </c>
      <c r="S3071">
        <v>2800</v>
      </c>
      <c r="T3071">
        <v>0.25</v>
      </c>
      <c r="U3071" t="s">
        <v>5940</v>
      </c>
      <c r="V3071">
        <v>12</v>
      </c>
      <c r="W3071" s="1">
        <v>45378</v>
      </c>
      <c r="X3071" t="s">
        <v>5894</v>
      </c>
      <c r="Y3071">
        <v>198</v>
      </c>
      <c r="Z3071">
        <v>79</v>
      </c>
      <c r="AA3071">
        <v>243</v>
      </c>
      <c r="AB3071">
        <v>87</v>
      </c>
      <c r="AC3071">
        <v>10</v>
      </c>
      <c r="AD3071">
        <v>182700</v>
      </c>
      <c r="AE3071" t="s">
        <v>6025</v>
      </c>
      <c r="AF3071" s="1">
        <v>46203</v>
      </c>
      <c r="AG3071" t="s">
        <v>6905</v>
      </c>
      <c r="AH3071" t="s">
        <v>6027</v>
      </c>
      <c r="AI3071" t="s">
        <v>6028</v>
      </c>
      <c r="AJ3071" t="s">
        <v>6925</v>
      </c>
      <c r="AK3071">
        <v>11200</v>
      </c>
      <c r="AL3071">
        <v>471.52</v>
      </c>
      <c r="AM3071">
        <v>10728.48</v>
      </c>
      <c r="AN3071">
        <v>8400</v>
      </c>
      <c r="AO3071">
        <v>2328.48</v>
      </c>
      <c r="AP3071">
        <v>0.217</v>
      </c>
    </row>
    <row r="3072" spans="1:42" hidden="1" x14ac:dyDescent="0.35">
      <c r="A3072" t="s">
        <v>4026</v>
      </c>
      <c r="B3072" s="1">
        <v>45687</v>
      </c>
      <c r="C3072" t="s">
        <v>171</v>
      </c>
      <c r="D3072" t="s">
        <v>439</v>
      </c>
      <c r="E3072">
        <v>2</v>
      </c>
      <c r="F3072" t="s">
        <v>128</v>
      </c>
      <c r="G3072" t="s">
        <v>31</v>
      </c>
      <c r="H3072" t="s">
        <v>32</v>
      </c>
      <c r="I3072" t="s">
        <v>33</v>
      </c>
      <c r="J3072" t="s">
        <v>112</v>
      </c>
      <c r="K3072">
        <v>2025</v>
      </c>
      <c r="L3072" t="s">
        <v>20</v>
      </c>
      <c r="M3072" t="s">
        <v>5953</v>
      </c>
      <c r="N3072" t="s">
        <v>5949</v>
      </c>
      <c r="O3072" t="s">
        <v>5954</v>
      </c>
      <c r="P3072" t="s">
        <v>5951</v>
      </c>
      <c r="Q3072" t="s">
        <v>5955</v>
      </c>
      <c r="R3072">
        <v>1400</v>
      </c>
      <c r="S3072">
        <v>1900</v>
      </c>
      <c r="T3072">
        <v>0.26319999999999999</v>
      </c>
      <c r="U3072" t="s">
        <v>5940</v>
      </c>
      <c r="V3072">
        <v>12</v>
      </c>
      <c r="W3072" s="1">
        <v>44681</v>
      </c>
      <c r="X3072" t="s">
        <v>5894</v>
      </c>
      <c r="Y3072">
        <v>129</v>
      </c>
      <c r="Z3072">
        <v>73</v>
      </c>
      <c r="AA3072">
        <v>194</v>
      </c>
      <c r="AB3072">
        <v>7</v>
      </c>
      <c r="AC3072">
        <v>10</v>
      </c>
      <c r="AD3072">
        <v>9800</v>
      </c>
      <c r="AE3072" t="s">
        <v>6025</v>
      </c>
      <c r="AF3072" s="1">
        <v>46203</v>
      </c>
      <c r="AG3072" t="s">
        <v>6104</v>
      </c>
      <c r="AH3072" t="s">
        <v>6035</v>
      </c>
      <c r="AI3072" t="s">
        <v>6028</v>
      </c>
      <c r="AJ3072" t="s">
        <v>6924</v>
      </c>
      <c r="AK3072">
        <v>3800</v>
      </c>
      <c r="AL3072">
        <v>349.98</v>
      </c>
      <c r="AM3072">
        <v>3450.02</v>
      </c>
      <c r="AN3072">
        <v>2800</v>
      </c>
      <c r="AO3072">
        <v>650.02</v>
      </c>
      <c r="AP3072">
        <v>0.18840000000000001</v>
      </c>
    </row>
    <row r="3073" spans="1:42" hidden="1" x14ac:dyDescent="0.35">
      <c r="A3073" t="s">
        <v>4027</v>
      </c>
      <c r="B3073" s="1">
        <v>45955</v>
      </c>
      <c r="C3073" t="s">
        <v>1122</v>
      </c>
      <c r="D3073" t="s">
        <v>108</v>
      </c>
      <c r="E3073">
        <v>2</v>
      </c>
      <c r="F3073" t="s">
        <v>24</v>
      </c>
      <c r="G3073" t="s">
        <v>96</v>
      </c>
      <c r="H3073" t="s">
        <v>32</v>
      </c>
      <c r="I3073" t="s">
        <v>33</v>
      </c>
      <c r="J3073" t="s">
        <v>55</v>
      </c>
      <c r="K3073">
        <v>2025</v>
      </c>
      <c r="L3073" t="s">
        <v>51</v>
      </c>
      <c r="M3073" t="s">
        <v>5977</v>
      </c>
      <c r="N3073" t="s">
        <v>5974</v>
      </c>
      <c r="O3073" t="s">
        <v>5978</v>
      </c>
      <c r="P3073" t="s">
        <v>5979</v>
      </c>
      <c r="Q3073" t="s">
        <v>5980</v>
      </c>
      <c r="R3073">
        <v>3000</v>
      </c>
      <c r="S3073">
        <v>3900</v>
      </c>
      <c r="T3073">
        <v>0.23080000000000001</v>
      </c>
      <c r="U3073" t="s">
        <v>5920</v>
      </c>
      <c r="V3073">
        <v>36</v>
      </c>
      <c r="W3073" s="1">
        <v>44816</v>
      </c>
      <c r="X3073" t="s">
        <v>5894</v>
      </c>
      <c r="Y3073">
        <v>237</v>
      </c>
      <c r="Z3073">
        <v>110</v>
      </c>
      <c r="AA3073">
        <v>240</v>
      </c>
      <c r="AB3073">
        <v>48</v>
      </c>
      <c r="AC3073">
        <v>10</v>
      </c>
      <c r="AD3073">
        <v>144000</v>
      </c>
      <c r="AE3073" t="s">
        <v>6025</v>
      </c>
      <c r="AF3073" s="1">
        <v>46203</v>
      </c>
      <c r="AG3073" t="s">
        <v>6519</v>
      </c>
      <c r="AH3073" t="s">
        <v>6035</v>
      </c>
      <c r="AI3073" t="s">
        <v>6028</v>
      </c>
      <c r="AJ3073" t="s">
        <v>6925</v>
      </c>
      <c r="AK3073">
        <v>7800</v>
      </c>
      <c r="AL3073">
        <v>873.6</v>
      </c>
      <c r="AM3073">
        <v>6926.4</v>
      </c>
      <c r="AN3073">
        <v>6000</v>
      </c>
      <c r="AO3073">
        <v>926.4</v>
      </c>
      <c r="AP3073">
        <v>0.13370000000000001</v>
      </c>
    </row>
    <row r="3074" spans="1:42" hidden="1" x14ac:dyDescent="0.35">
      <c r="A3074" t="s">
        <v>4028</v>
      </c>
      <c r="B3074" s="1">
        <v>45826</v>
      </c>
      <c r="C3074" t="s">
        <v>1217</v>
      </c>
      <c r="D3074" t="s">
        <v>105</v>
      </c>
      <c r="E3074">
        <v>1</v>
      </c>
      <c r="F3074" t="s">
        <v>58</v>
      </c>
      <c r="G3074" t="s">
        <v>16</v>
      </c>
      <c r="H3074" t="s">
        <v>17</v>
      </c>
      <c r="I3074" t="s">
        <v>33</v>
      </c>
      <c r="J3074" t="s">
        <v>34</v>
      </c>
      <c r="K3074">
        <v>2025</v>
      </c>
      <c r="L3074" t="s">
        <v>35</v>
      </c>
      <c r="M3074" t="s">
        <v>5916</v>
      </c>
      <c r="N3074" t="s">
        <v>5913</v>
      </c>
      <c r="O3074" t="s">
        <v>5917</v>
      </c>
      <c r="P3074" t="s">
        <v>5918</v>
      </c>
      <c r="Q3074" t="s">
        <v>5919</v>
      </c>
      <c r="R3074">
        <v>63000</v>
      </c>
      <c r="S3074">
        <v>76000</v>
      </c>
      <c r="T3074">
        <v>0.1711</v>
      </c>
      <c r="U3074" t="s">
        <v>5920</v>
      </c>
      <c r="V3074">
        <v>12</v>
      </c>
      <c r="W3074" s="1">
        <v>44617</v>
      </c>
      <c r="X3074" t="s">
        <v>5894</v>
      </c>
      <c r="Y3074">
        <v>252</v>
      </c>
      <c r="Z3074">
        <v>75</v>
      </c>
      <c r="AA3074">
        <v>289</v>
      </c>
      <c r="AB3074">
        <v>48</v>
      </c>
      <c r="AC3074">
        <v>10</v>
      </c>
      <c r="AD3074">
        <v>3024000</v>
      </c>
      <c r="AE3074" t="s">
        <v>6025</v>
      </c>
      <c r="AF3074" s="1">
        <v>46203</v>
      </c>
      <c r="AG3074" t="s">
        <v>6562</v>
      </c>
      <c r="AH3074" t="s">
        <v>6027</v>
      </c>
      <c r="AI3074" t="s">
        <v>6028</v>
      </c>
      <c r="AJ3074" t="s">
        <v>6924</v>
      </c>
      <c r="AK3074">
        <v>76000</v>
      </c>
      <c r="AL3074">
        <v>1588.4</v>
      </c>
      <c r="AM3074">
        <v>74411.600000000006</v>
      </c>
      <c r="AN3074">
        <v>63000</v>
      </c>
      <c r="AO3074">
        <v>11411.6</v>
      </c>
      <c r="AP3074">
        <v>0.15340000000000001</v>
      </c>
    </row>
    <row r="3075" spans="1:42" hidden="1" x14ac:dyDescent="0.35">
      <c r="A3075" t="s">
        <v>4029</v>
      </c>
      <c r="B3075" s="1">
        <v>45828</v>
      </c>
      <c r="C3075" t="s">
        <v>2462</v>
      </c>
      <c r="D3075" t="s">
        <v>23</v>
      </c>
      <c r="E3075">
        <v>4</v>
      </c>
      <c r="F3075" t="s">
        <v>24</v>
      </c>
      <c r="G3075" t="s">
        <v>96</v>
      </c>
      <c r="H3075" t="s">
        <v>32</v>
      </c>
      <c r="I3075" t="s">
        <v>26</v>
      </c>
      <c r="J3075" t="s">
        <v>34</v>
      </c>
      <c r="K3075">
        <v>2025</v>
      </c>
      <c r="L3075" t="s">
        <v>35</v>
      </c>
      <c r="M3075" t="s">
        <v>5921</v>
      </c>
      <c r="N3075" t="s">
        <v>5913</v>
      </c>
      <c r="O3075" t="s">
        <v>5917</v>
      </c>
      <c r="P3075" t="s">
        <v>5922</v>
      </c>
      <c r="Q3075" t="s">
        <v>5923</v>
      </c>
      <c r="R3075">
        <v>57000</v>
      </c>
      <c r="S3075">
        <v>69000</v>
      </c>
      <c r="T3075">
        <v>0.1739</v>
      </c>
      <c r="U3075" t="s">
        <v>5920</v>
      </c>
      <c r="V3075">
        <v>12</v>
      </c>
      <c r="W3075" s="1">
        <v>44862</v>
      </c>
      <c r="X3075" t="s">
        <v>5894</v>
      </c>
      <c r="Y3075">
        <v>244</v>
      </c>
      <c r="Z3075">
        <v>55</v>
      </c>
      <c r="AA3075">
        <v>276</v>
      </c>
      <c r="AB3075">
        <v>9</v>
      </c>
      <c r="AC3075">
        <v>10</v>
      </c>
      <c r="AD3075">
        <v>513000</v>
      </c>
      <c r="AE3075" t="s">
        <v>6025</v>
      </c>
      <c r="AF3075" s="1">
        <v>46203</v>
      </c>
      <c r="AG3075" t="s">
        <v>6806</v>
      </c>
      <c r="AH3075" t="s">
        <v>6035</v>
      </c>
      <c r="AI3075" t="s">
        <v>6028</v>
      </c>
      <c r="AJ3075" t="s">
        <v>6924</v>
      </c>
      <c r="AK3075">
        <v>276000</v>
      </c>
      <c r="AL3075">
        <v>38722.800000000003</v>
      </c>
      <c r="AM3075">
        <v>237277.2</v>
      </c>
      <c r="AN3075">
        <v>228000</v>
      </c>
      <c r="AO3075">
        <v>9277.2000000000007</v>
      </c>
      <c r="AP3075">
        <v>3.9100000000000003E-2</v>
      </c>
    </row>
    <row r="3076" spans="1:42" hidden="1" x14ac:dyDescent="0.35">
      <c r="A3076" t="s">
        <v>4030</v>
      </c>
      <c r="B3076" s="1">
        <v>45733</v>
      </c>
      <c r="C3076" t="s">
        <v>64</v>
      </c>
      <c r="D3076" t="s">
        <v>439</v>
      </c>
      <c r="E3076">
        <v>1</v>
      </c>
      <c r="F3076" t="s">
        <v>30</v>
      </c>
      <c r="G3076" t="s">
        <v>71</v>
      </c>
      <c r="H3076" t="s">
        <v>25</v>
      </c>
      <c r="I3076" t="s">
        <v>18</v>
      </c>
      <c r="J3076" t="s">
        <v>39</v>
      </c>
      <c r="K3076">
        <v>2025</v>
      </c>
      <c r="L3076" t="s">
        <v>20</v>
      </c>
      <c r="M3076" t="s">
        <v>5953</v>
      </c>
      <c r="N3076" t="s">
        <v>5949</v>
      </c>
      <c r="O3076" t="s">
        <v>5954</v>
      </c>
      <c r="P3076" t="s">
        <v>5951</v>
      </c>
      <c r="Q3076" t="s">
        <v>5955</v>
      </c>
      <c r="R3076">
        <v>1400</v>
      </c>
      <c r="S3076">
        <v>1900</v>
      </c>
      <c r="T3076">
        <v>0.26319999999999999</v>
      </c>
      <c r="U3076" t="s">
        <v>5940</v>
      </c>
      <c r="V3076">
        <v>12</v>
      </c>
      <c r="W3076" s="1">
        <v>44681</v>
      </c>
      <c r="X3076" t="s">
        <v>5894</v>
      </c>
      <c r="Y3076">
        <v>129</v>
      </c>
      <c r="Z3076">
        <v>73</v>
      </c>
      <c r="AA3076">
        <v>194</v>
      </c>
      <c r="AB3076">
        <v>7</v>
      </c>
      <c r="AC3076">
        <v>10</v>
      </c>
      <c r="AD3076">
        <v>9800</v>
      </c>
      <c r="AE3076" t="s">
        <v>6025</v>
      </c>
      <c r="AF3076" s="1">
        <v>46203</v>
      </c>
      <c r="AG3076" t="s">
        <v>6049</v>
      </c>
      <c r="AH3076" t="s">
        <v>6027</v>
      </c>
      <c r="AI3076" t="s">
        <v>6028</v>
      </c>
      <c r="AJ3076" t="s">
        <v>6924</v>
      </c>
      <c r="AK3076">
        <v>1900</v>
      </c>
      <c r="AL3076">
        <v>84.36</v>
      </c>
      <c r="AM3076">
        <v>1815.64</v>
      </c>
      <c r="AN3076">
        <v>1400</v>
      </c>
      <c r="AO3076">
        <v>415.64</v>
      </c>
      <c r="AP3076">
        <v>0.22889999999999999</v>
      </c>
    </row>
    <row r="3077" spans="1:42" hidden="1" x14ac:dyDescent="0.35">
      <c r="A3077" t="s">
        <v>4031</v>
      </c>
      <c r="B3077" s="1">
        <v>45813</v>
      </c>
      <c r="C3077" t="s">
        <v>701</v>
      </c>
      <c r="D3077" t="s">
        <v>188</v>
      </c>
      <c r="E3077">
        <v>3</v>
      </c>
      <c r="F3077" t="s">
        <v>24</v>
      </c>
      <c r="G3077" t="s">
        <v>16</v>
      </c>
      <c r="H3077" t="s">
        <v>25</v>
      </c>
      <c r="I3077" t="s">
        <v>43</v>
      </c>
      <c r="J3077" t="s">
        <v>34</v>
      </c>
      <c r="K3077">
        <v>2025</v>
      </c>
      <c r="L3077" t="s">
        <v>35</v>
      </c>
      <c r="M3077" t="s">
        <v>5936</v>
      </c>
      <c r="N3077" t="s">
        <v>5931</v>
      </c>
      <c r="O3077" t="s">
        <v>5937</v>
      </c>
      <c r="P3077" t="s">
        <v>5938</v>
      </c>
      <c r="Q3077" t="s">
        <v>5939</v>
      </c>
      <c r="R3077">
        <v>3400</v>
      </c>
      <c r="S3077">
        <v>4500</v>
      </c>
      <c r="T3077">
        <v>0.24440000000000001</v>
      </c>
      <c r="U3077" t="s">
        <v>5940</v>
      </c>
      <c r="V3077">
        <v>6</v>
      </c>
      <c r="W3077" s="1">
        <v>45061</v>
      </c>
      <c r="X3077" t="s">
        <v>5894</v>
      </c>
      <c r="Y3077">
        <v>200</v>
      </c>
      <c r="Z3077">
        <v>91</v>
      </c>
      <c r="AA3077">
        <v>223</v>
      </c>
      <c r="AB3077">
        <v>18</v>
      </c>
      <c r="AC3077">
        <v>10</v>
      </c>
      <c r="AD3077">
        <v>61200</v>
      </c>
      <c r="AE3077" t="s">
        <v>6025</v>
      </c>
      <c r="AF3077" s="1">
        <v>46203</v>
      </c>
      <c r="AG3077" t="s">
        <v>6408</v>
      </c>
      <c r="AH3077" t="s">
        <v>6027</v>
      </c>
      <c r="AI3077" t="s">
        <v>6028</v>
      </c>
      <c r="AJ3077" t="s">
        <v>6924</v>
      </c>
      <c r="AK3077">
        <v>13500</v>
      </c>
      <c r="AL3077">
        <v>1443.15</v>
      </c>
      <c r="AM3077">
        <v>12056.85</v>
      </c>
      <c r="AN3077">
        <v>10200</v>
      </c>
      <c r="AO3077">
        <v>1856.85</v>
      </c>
      <c r="AP3077">
        <v>0.154</v>
      </c>
    </row>
    <row r="3078" spans="1:42" hidden="1" x14ac:dyDescent="0.35">
      <c r="A3078" t="s">
        <v>4032</v>
      </c>
      <c r="B3078" s="1">
        <v>45934</v>
      </c>
      <c r="C3078" t="s">
        <v>3078</v>
      </c>
      <c r="D3078" t="s">
        <v>123</v>
      </c>
      <c r="E3078">
        <v>1</v>
      </c>
      <c r="F3078" t="s">
        <v>15</v>
      </c>
      <c r="G3078" t="s">
        <v>31</v>
      </c>
      <c r="H3078" t="s">
        <v>32</v>
      </c>
      <c r="I3078" t="s">
        <v>33</v>
      </c>
      <c r="J3078" t="s">
        <v>55</v>
      </c>
      <c r="K3078">
        <v>2025</v>
      </c>
      <c r="L3078" t="s">
        <v>51</v>
      </c>
      <c r="M3078" t="s">
        <v>5927</v>
      </c>
      <c r="N3078" t="s">
        <v>5913</v>
      </c>
      <c r="O3078" t="s">
        <v>5917</v>
      </c>
      <c r="P3078" t="s">
        <v>5928</v>
      </c>
      <c r="Q3078" t="s">
        <v>5929</v>
      </c>
      <c r="R3078">
        <v>44000</v>
      </c>
      <c r="S3078">
        <v>53000</v>
      </c>
      <c r="T3078">
        <v>0.16980000000000001</v>
      </c>
      <c r="U3078" t="s">
        <v>5920</v>
      </c>
      <c r="V3078">
        <v>12</v>
      </c>
      <c r="W3078" s="1">
        <v>45435</v>
      </c>
      <c r="X3078" t="s">
        <v>5894</v>
      </c>
      <c r="Y3078">
        <v>246</v>
      </c>
      <c r="Z3078">
        <v>92</v>
      </c>
      <c r="AA3078">
        <v>223</v>
      </c>
      <c r="AB3078">
        <v>48</v>
      </c>
      <c r="AC3078">
        <v>10</v>
      </c>
      <c r="AD3078">
        <v>2112000</v>
      </c>
      <c r="AE3078" t="s">
        <v>6025</v>
      </c>
      <c r="AF3078" s="1">
        <v>46203</v>
      </c>
      <c r="AG3078" t="s">
        <v>6749</v>
      </c>
      <c r="AH3078" t="s">
        <v>6027</v>
      </c>
      <c r="AI3078" t="s">
        <v>6028</v>
      </c>
      <c r="AJ3078" t="s">
        <v>6925</v>
      </c>
      <c r="AK3078">
        <v>53000</v>
      </c>
      <c r="AL3078">
        <v>143.1</v>
      </c>
      <c r="AM3078">
        <v>52856.9</v>
      </c>
      <c r="AN3078">
        <v>44000</v>
      </c>
      <c r="AO3078">
        <v>8856.9</v>
      </c>
      <c r="AP3078">
        <v>0.1676</v>
      </c>
    </row>
    <row r="3079" spans="1:42" x14ac:dyDescent="0.35">
      <c r="A3079" t="s">
        <v>4033</v>
      </c>
      <c r="B3079" s="1">
        <v>45775</v>
      </c>
      <c r="C3079" t="s">
        <v>469</v>
      </c>
      <c r="D3079" t="s">
        <v>54</v>
      </c>
      <c r="E3079">
        <v>5</v>
      </c>
      <c r="F3079" t="s">
        <v>58</v>
      </c>
      <c r="G3079" t="s">
        <v>31</v>
      </c>
      <c r="H3079" t="s">
        <v>17</v>
      </c>
      <c r="I3079" t="s">
        <v>18</v>
      </c>
      <c r="J3079" t="s">
        <v>44</v>
      </c>
      <c r="K3079">
        <v>2025</v>
      </c>
      <c r="L3079" t="s">
        <v>35</v>
      </c>
      <c r="M3079" t="s">
        <v>5888</v>
      </c>
      <c r="N3079" t="s">
        <v>5889</v>
      </c>
      <c r="O3079" t="s">
        <v>5890</v>
      </c>
      <c r="P3079" t="s">
        <v>5891</v>
      </c>
      <c r="Q3079" t="s">
        <v>5892</v>
      </c>
      <c r="R3079">
        <v>52000</v>
      </c>
      <c r="S3079">
        <v>65000</v>
      </c>
      <c r="T3079">
        <v>0.2</v>
      </c>
      <c r="U3079" t="s">
        <v>5893</v>
      </c>
      <c r="V3079">
        <v>12</v>
      </c>
      <c r="W3079" s="1">
        <v>45506</v>
      </c>
      <c r="X3079" t="s">
        <v>5894</v>
      </c>
      <c r="Y3079">
        <v>302</v>
      </c>
      <c r="Z3079">
        <v>109</v>
      </c>
      <c r="AA3079">
        <v>415</v>
      </c>
      <c r="AB3079">
        <v>0</v>
      </c>
      <c r="AC3079">
        <v>10</v>
      </c>
      <c r="AD3079">
        <v>0</v>
      </c>
      <c r="AE3079" t="s">
        <v>6029</v>
      </c>
      <c r="AF3079" s="1">
        <v>46203</v>
      </c>
      <c r="AG3079" t="s">
        <v>6256</v>
      </c>
      <c r="AH3079" t="s">
        <v>6035</v>
      </c>
      <c r="AI3079" t="s">
        <v>6028</v>
      </c>
      <c r="AJ3079" t="s">
        <v>6924</v>
      </c>
      <c r="AK3079">
        <v>325000</v>
      </c>
      <c r="AL3079">
        <v>24245</v>
      </c>
      <c r="AM3079">
        <v>300755</v>
      </c>
      <c r="AN3079">
        <v>260000</v>
      </c>
      <c r="AO3079">
        <v>40755</v>
      </c>
      <c r="AP3079">
        <v>0.13550000000000001</v>
      </c>
    </row>
    <row r="3080" spans="1:42" hidden="1" x14ac:dyDescent="0.35">
      <c r="A3080" t="s">
        <v>4034</v>
      </c>
      <c r="B3080" s="1">
        <v>45711</v>
      </c>
      <c r="C3080" t="s">
        <v>817</v>
      </c>
      <c r="D3080" t="s">
        <v>105</v>
      </c>
      <c r="E3080">
        <v>2</v>
      </c>
      <c r="F3080" t="s">
        <v>24</v>
      </c>
      <c r="G3080" t="s">
        <v>16</v>
      </c>
      <c r="H3080" t="s">
        <v>17</v>
      </c>
      <c r="I3080" t="s">
        <v>26</v>
      </c>
      <c r="J3080" t="s">
        <v>19</v>
      </c>
      <c r="K3080">
        <v>2025</v>
      </c>
      <c r="L3080" t="s">
        <v>20</v>
      </c>
      <c r="M3080" t="s">
        <v>5916</v>
      </c>
      <c r="N3080" t="s">
        <v>5913</v>
      </c>
      <c r="O3080" t="s">
        <v>5917</v>
      </c>
      <c r="P3080" t="s">
        <v>5918</v>
      </c>
      <c r="Q3080" t="s">
        <v>5919</v>
      </c>
      <c r="R3080">
        <v>63000</v>
      </c>
      <c r="S3080">
        <v>76000</v>
      </c>
      <c r="T3080">
        <v>0.1711</v>
      </c>
      <c r="U3080" t="s">
        <v>5920</v>
      </c>
      <c r="V3080">
        <v>12</v>
      </c>
      <c r="W3080" s="1">
        <v>44617</v>
      </c>
      <c r="X3080" t="s">
        <v>5894</v>
      </c>
      <c r="Y3080">
        <v>252</v>
      </c>
      <c r="Z3080">
        <v>75</v>
      </c>
      <c r="AA3080">
        <v>289</v>
      </c>
      <c r="AB3080">
        <v>48</v>
      </c>
      <c r="AC3080">
        <v>10</v>
      </c>
      <c r="AD3080">
        <v>3024000</v>
      </c>
      <c r="AE3080" t="s">
        <v>6025</v>
      </c>
      <c r="AF3080" s="1">
        <v>46203</v>
      </c>
      <c r="AG3080" t="s">
        <v>6225</v>
      </c>
      <c r="AH3080" t="s">
        <v>6027</v>
      </c>
      <c r="AI3080" t="s">
        <v>6028</v>
      </c>
      <c r="AJ3080" t="s">
        <v>6924</v>
      </c>
      <c r="AK3080">
        <v>152000</v>
      </c>
      <c r="AL3080">
        <v>13588.8</v>
      </c>
      <c r="AM3080">
        <v>138411.20000000001</v>
      </c>
      <c r="AN3080">
        <v>126000</v>
      </c>
      <c r="AO3080">
        <v>12411.2</v>
      </c>
      <c r="AP3080">
        <v>8.9700000000000002E-2</v>
      </c>
    </row>
    <row r="3081" spans="1:42" hidden="1" x14ac:dyDescent="0.35">
      <c r="A3081" t="s">
        <v>4035</v>
      </c>
      <c r="B3081" s="1">
        <v>45760</v>
      </c>
      <c r="C3081" t="s">
        <v>3078</v>
      </c>
      <c r="D3081" t="s">
        <v>23</v>
      </c>
      <c r="E3081">
        <v>1</v>
      </c>
      <c r="F3081" t="s">
        <v>15</v>
      </c>
      <c r="G3081" t="s">
        <v>96</v>
      </c>
      <c r="H3081" t="s">
        <v>17</v>
      </c>
      <c r="I3081" t="s">
        <v>43</v>
      </c>
      <c r="J3081" t="s">
        <v>44</v>
      </c>
      <c r="K3081">
        <v>2025</v>
      </c>
      <c r="L3081" t="s">
        <v>35</v>
      </c>
      <c r="M3081" t="s">
        <v>5921</v>
      </c>
      <c r="N3081" t="s">
        <v>5913</v>
      </c>
      <c r="O3081" t="s">
        <v>5917</v>
      </c>
      <c r="P3081" t="s">
        <v>5922</v>
      </c>
      <c r="Q3081" t="s">
        <v>5923</v>
      </c>
      <c r="R3081">
        <v>57000</v>
      </c>
      <c r="S3081">
        <v>69000</v>
      </c>
      <c r="T3081">
        <v>0.1739</v>
      </c>
      <c r="U3081" t="s">
        <v>5920</v>
      </c>
      <c r="V3081">
        <v>12</v>
      </c>
      <c r="W3081" s="1">
        <v>44862</v>
      </c>
      <c r="X3081" t="s">
        <v>5894</v>
      </c>
      <c r="Y3081">
        <v>244</v>
      </c>
      <c r="Z3081">
        <v>55</v>
      </c>
      <c r="AA3081">
        <v>276</v>
      </c>
      <c r="AB3081">
        <v>9</v>
      </c>
      <c r="AC3081">
        <v>10</v>
      </c>
      <c r="AD3081">
        <v>513000</v>
      </c>
      <c r="AE3081" t="s">
        <v>6025</v>
      </c>
      <c r="AF3081" s="1">
        <v>46203</v>
      </c>
      <c r="AG3081" t="s">
        <v>6749</v>
      </c>
      <c r="AH3081" t="s">
        <v>6027</v>
      </c>
      <c r="AI3081" t="s">
        <v>6028</v>
      </c>
      <c r="AJ3081" t="s">
        <v>6924</v>
      </c>
      <c r="AK3081">
        <v>69000</v>
      </c>
      <c r="AL3081">
        <v>8086.8</v>
      </c>
      <c r="AM3081">
        <v>60913.2</v>
      </c>
      <c r="AN3081">
        <v>57000</v>
      </c>
      <c r="AO3081">
        <v>3913.2</v>
      </c>
      <c r="AP3081">
        <v>6.4199999999999993E-2</v>
      </c>
    </row>
    <row r="3082" spans="1:42" hidden="1" x14ac:dyDescent="0.35">
      <c r="A3082" t="s">
        <v>4036</v>
      </c>
      <c r="B3082" s="1">
        <v>45956</v>
      </c>
      <c r="C3082" t="s">
        <v>1272</v>
      </c>
      <c r="D3082" t="s">
        <v>108</v>
      </c>
      <c r="E3082">
        <v>1</v>
      </c>
      <c r="F3082" t="s">
        <v>66</v>
      </c>
      <c r="G3082" t="s">
        <v>16</v>
      </c>
      <c r="H3082" t="s">
        <v>32</v>
      </c>
      <c r="I3082" t="s">
        <v>43</v>
      </c>
      <c r="J3082" t="s">
        <v>55</v>
      </c>
      <c r="K3082">
        <v>2025</v>
      </c>
      <c r="L3082" t="s">
        <v>51</v>
      </c>
      <c r="M3082" t="s">
        <v>5977</v>
      </c>
      <c r="N3082" t="s">
        <v>5974</v>
      </c>
      <c r="O3082" t="s">
        <v>5978</v>
      </c>
      <c r="P3082" t="s">
        <v>5979</v>
      </c>
      <c r="Q3082" t="s">
        <v>5980</v>
      </c>
      <c r="R3082">
        <v>3000</v>
      </c>
      <c r="S3082">
        <v>3900</v>
      </c>
      <c r="T3082">
        <v>0.23080000000000001</v>
      </c>
      <c r="U3082" t="s">
        <v>5920</v>
      </c>
      <c r="V3082">
        <v>36</v>
      </c>
      <c r="W3082" s="1">
        <v>44816</v>
      </c>
      <c r="X3082" t="s">
        <v>5894</v>
      </c>
      <c r="Y3082">
        <v>237</v>
      </c>
      <c r="Z3082">
        <v>110</v>
      </c>
      <c r="AA3082">
        <v>240</v>
      </c>
      <c r="AB3082">
        <v>48</v>
      </c>
      <c r="AC3082">
        <v>10</v>
      </c>
      <c r="AD3082">
        <v>144000</v>
      </c>
      <c r="AE3082" t="s">
        <v>6025</v>
      </c>
      <c r="AF3082" s="1">
        <v>46203</v>
      </c>
      <c r="AG3082" t="s">
        <v>6533</v>
      </c>
      <c r="AH3082" t="s">
        <v>6027</v>
      </c>
      <c r="AI3082" t="s">
        <v>6028</v>
      </c>
      <c r="AJ3082" t="s">
        <v>6925</v>
      </c>
      <c r="AK3082">
        <v>3900</v>
      </c>
      <c r="AL3082">
        <v>193.44</v>
      </c>
      <c r="AM3082">
        <v>3706.56</v>
      </c>
      <c r="AN3082">
        <v>3000</v>
      </c>
      <c r="AO3082">
        <v>706.56</v>
      </c>
      <c r="AP3082">
        <v>0.19059999999999999</v>
      </c>
    </row>
    <row r="3083" spans="1:42" x14ac:dyDescent="0.35">
      <c r="A3083" t="s">
        <v>4037</v>
      </c>
      <c r="B3083" s="1">
        <v>45843</v>
      </c>
      <c r="C3083" t="s">
        <v>1126</v>
      </c>
      <c r="D3083" t="s">
        <v>195</v>
      </c>
      <c r="E3083">
        <v>1</v>
      </c>
      <c r="F3083" t="s">
        <v>58</v>
      </c>
      <c r="G3083" t="s">
        <v>31</v>
      </c>
      <c r="H3083" t="s">
        <v>25</v>
      </c>
      <c r="I3083" t="s">
        <v>18</v>
      </c>
      <c r="J3083" t="s">
        <v>97</v>
      </c>
      <c r="K3083">
        <v>2025</v>
      </c>
      <c r="L3083" t="s">
        <v>60</v>
      </c>
      <c r="M3083" t="s">
        <v>5912</v>
      </c>
      <c r="N3083" t="s">
        <v>5913</v>
      </c>
      <c r="O3083" t="s">
        <v>5914</v>
      </c>
      <c r="P3083" t="s">
        <v>5891</v>
      </c>
      <c r="Q3083" t="s">
        <v>5915</v>
      </c>
      <c r="R3083">
        <v>125000</v>
      </c>
      <c r="S3083">
        <v>148000</v>
      </c>
      <c r="T3083">
        <v>0.15540000000000001</v>
      </c>
      <c r="U3083" t="s">
        <v>5893</v>
      </c>
      <c r="V3083">
        <v>12</v>
      </c>
      <c r="W3083" s="1">
        <v>44787</v>
      </c>
      <c r="X3083" t="s">
        <v>5894</v>
      </c>
      <c r="Y3083">
        <v>168</v>
      </c>
      <c r="Z3083">
        <v>62</v>
      </c>
      <c r="AA3083">
        <v>271</v>
      </c>
      <c r="AB3083">
        <v>0</v>
      </c>
      <c r="AC3083">
        <v>10</v>
      </c>
      <c r="AD3083">
        <v>0</v>
      </c>
      <c r="AE3083" t="s">
        <v>6029</v>
      </c>
      <c r="AF3083" s="1">
        <v>46203</v>
      </c>
      <c r="AG3083" t="s">
        <v>6171</v>
      </c>
      <c r="AH3083" t="s">
        <v>6027</v>
      </c>
      <c r="AI3083" t="s">
        <v>6028</v>
      </c>
      <c r="AJ3083" t="s">
        <v>6925</v>
      </c>
      <c r="AK3083">
        <v>148000</v>
      </c>
      <c r="AL3083">
        <v>6364</v>
      </c>
      <c r="AM3083">
        <v>141636</v>
      </c>
      <c r="AN3083">
        <v>125000</v>
      </c>
      <c r="AO3083">
        <v>16636</v>
      </c>
      <c r="AP3083">
        <v>0.11749999999999999</v>
      </c>
    </row>
    <row r="3084" spans="1:42" hidden="1" x14ac:dyDescent="0.35">
      <c r="A3084" t="s">
        <v>4038</v>
      </c>
      <c r="B3084" s="1">
        <v>45824</v>
      </c>
      <c r="C3084" t="s">
        <v>469</v>
      </c>
      <c r="D3084" t="s">
        <v>205</v>
      </c>
      <c r="E3084">
        <v>1</v>
      </c>
      <c r="F3084" t="s">
        <v>30</v>
      </c>
      <c r="G3084" t="s">
        <v>71</v>
      </c>
      <c r="H3084" t="s">
        <v>25</v>
      </c>
      <c r="I3084" t="s">
        <v>33</v>
      </c>
      <c r="J3084" t="s">
        <v>34</v>
      </c>
      <c r="K3084">
        <v>2025</v>
      </c>
      <c r="L3084" t="s">
        <v>35</v>
      </c>
      <c r="M3084" t="s">
        <v>6003</v>
      </c>
      <c r="N3084" t="s">
        <v>5989</v>
      </c>
      <c r="O3084" t="s">
        <v>6004</v>
      </c>
      <c r="P3084" t="s">
        <v>6005</v>
      </c>
      <c r="Q3084" t="s">
        <v>6006</v>
      </c>
      <c r="R3084">
        <v>420</v>
      </c>
      <c r="S3084">
        <v>650</v>
      </c>
      <c r="T3084">
        <v>0.3538</v>
      </c>
      <c r="U3084" t="s">
        <v>5909</v>
      </c>
      <c r="V3084">
        <v>6</v>
      </c>
      <c r="W3084" s="1">
        <v>45071</v>
      </c>
      <c r="X3084" t="s">
        <v>5894</v>
      </c>
      <c r="Y3084">
        <v>160</v>
      </c>
      <c r="Z3084">
        <v>85</v>
      </c>
      <c r="AA3084">
        <v>167</v>
      </c>
      <c r="AB3084">
        <v>56</v>
      </c>
      <c r="AC3084">
        <v>10</v>
      </c>
      <c r="AD3084">
        <v>23520</v>
      </c>
      <c r="AE3084" t="s">
        <v>6025</v>
      </c>
      <c r="AF3084" s="1">
        <v>46203</v>
      </c>
      <c r="AG3084" t="s">
        <v>6256</v>
      </c>
      <c r="AH3084" t="s">
        <v>6035</v>
      </c>
      <c r="AI3084" t="s">
        <v>6028</v>
      </c>
      <c r="AJ3084" t="s">
        <v>6924</v>
      </c>
      <c r="AK3084">
        <v>650</v>
      </c>
      <c r="AL3084">
        <v>57.27</v>
      </c>
      <c r="AM3084">
        <v>592.73</v>
      </c>
      <c r="AN3084">
        <v>420</v>
      </c>
      <c r="AO3084">
        <v>172.73</v>
      </c>
      <c r="AP3084">
        <v>0.29139999999999999</v>
      </c>
    </row>
    <row r="3085" spans="1:42" hidden="1" x14ac:dyDescent="0.35">
      <c r="A3085" t="s">
        <v>4039</v>
      </c>
      <c r="B3085" s="1">
        <v>45754</v>
      </c>
      <c r="C3085" t="s">
        <v>704</v>
      </c>
      <c r="D3085" t="s">
        <v>137</v>
      </c>
      <c r="E3085">
        <v>5</v>
      </c>
      <c r="F3085" t="s">
        <v>128</v>
      </c>
      <c r="G3085" t="s">
        <v>16</v>
      </c>
      <c r="H3085" t="s">
        <v>25</v>
      </c>
      <c r="I3085" t="s">
        <v>26</v>
      </c>
      <c r="J3085" t="s">
        <v>44</v>
      </c>
      <c r="K3085">
        <v>2025</v>
      </c>
      <c r="L3085" t="s">
        <v>35</v>
      </c>
      <c r="M3085" t="s">
        <v>5930</v>
      </c>
      <c r="N3085" t="s">
        <v>5931</v>
      </c>
      <c r="O3085" t="s">
        <v>5932</v>
      </c>
      <c r="P3085" t="s">
        <v>5891</v>
      </c>
      <c r="Q3085" t="s">
        <v>5933</v>
      </c>
      <c r="R3085">
        <v>14800</v>
      </c>
      <c r="S3085">
        <v>18500</v>
      </c>
      <c r="T3085">
        <v>0.2</v>
      </c>
      <c r="U3085" t="s">
        <v>5893</v>
      </c>
      <c r="V3085">
        <v>12</v>
      </c>
      <c r="W3085" s="1">
        <v>45474</v>
      </c>
      <c r="X3085" t="s">
        <v>5894</v>
      </c>
      <c r="Y3085">
        <v>213</v>
      </c>
      <c r="Z3085">
        <v>93</v>
      </c>
      <c r="AA3085">
        <v>278</v>
      </c>
      <c r="AB3085">
        <v>42</v>
      </c>
      <c r="AC3085">
        <v>10</v>
      </c>
      <c r="AD3085">
        <v>621600</v>
      </c>
      <c r="AE3085" t="s">
        <v>6025</v>
      </c>
      <c r="AF3085" s="1">
        <v>46203</v>
      </c>
      <c r="AG3085" t="s">
        <v>6409</v>
      </c>
      <c r="AH3085" t="s">
        <v>6035</v>
      </c>
      <c r="AI3085" t="s">
        <v>6028</v>
      </c>
      <c r="AJ3085" t="s">
        <v>6924</v>
      </c>
      <c r="AK3085">
        <v>92500</v>
      </c>
      <c r="AL3085">
        <v>9860.5</v>
      </c>
      <c r="AM3085">
        <v>82639.5</v>
      </c>
      <c r="AN3085">
        <v>74000</v>
      </c>
      <c r="AO3085">
        <v>8639.5</v>
      </c>
      <c r="AP3085">
        <v>0.1045</v>
      </c>
    </row>
    <row r="3086" spans="1:42" hidden="1" x14ac:dyDescent="0.35">
      <c r="A3086" t="s">
        <v>4040</v>
      </c>
      <c r="B3086" s="1">
        <v>45718</v>
      </c>
      <c r="C3086" t="s">
        <v>2608</v>
      </c>
      <c r="D3086" t="s">
        <v>29</v>
      </c>
      <c r="E3086">
        <v>1</v>
      </c>
      <c r="F3086" t="s">
        <v>128</v>
      </c>
      <c r="G3086" t="s">
        <v>67</v>
      </c>
      <c r="H3086" t="s">
        <v>17</v>
      </c>
      <c r="I3086" t="s">
        <v>26</v>
      </c>
      <c r="J3086" t="s">
        <v>39</v>
      </c>
      <c r="K3086">
        <v>2025</v>
      </c>
      <c r="L3086" t="s">
        <v>20</v>
      </c>
      <c r="M3086" t="s">
        <v>5985</v>
      </c>
      <c r="N3086" t="s">
        <v>5974</v>
      </c>
      <c r="O3086" t="s">
        <v>5986</v>
      </c>
      <c r="P3086" t="s">
        <v>5979</v>
      </c>
      <c r="Q3086" t="s">
        <v>5987</v>
      </c>
      <c r="R3086">
        <v>500</v>
      </c>
      <c r="S3086">
        <v>750</v>
      </c>
      <c r="T3086">
        <v>0.33329999999999999</v>
      </c>
      <c r="U3086" t="s">
        <v>5920</v>
      </c>
      <c r="V3086">
        <v>24</v>
      </c>
      <c r="W3086" s="1">
        <v>45007</v>
      </c>
      <c r="X3086" t="s">
        <v>5894</v>
      </c>
      <c r="Y3086">
        <v>294</v>
      </c>
      <c r="Z3086">
        <v>81</v>
      </c>
      <c r="AA3086">
        <v>264</v>
      </c>
      <c r="AB3086">
        <v>82</v>
      </c>
      <c r="AC3086">
        <v>10</v>
      </c>
      <c r="AD3086">
        <v>41000</v>
      </c>
      <c r="AE3086" t="s">
        <v>6025</v>
      </c>
      <c r="AF3086" s="1">
        <v>46203</v>
      </c>
      <c r="AG3086" t="s">
        <v>6826</v>
      </c>
      <c r="AH3086" t="s">
        <v>6027</v>
      </c>
      <c r="AI3086" t="s">
        <v>6028</v>
      </c>
      <c r="AJ3086" t="s">
        <v>6924</v>
      </c>
      <c r="AK3086">
        <v>750</v>
      </c>
      <c r="AL3086">
        <v>59.03</v>
      </c>
      <c r="AM3086">
        <v>690.97</v>
      </c>
      <c r="AN3086">
        <v>500</v>
      </c>
      <c r="AO3086">
        <v>190.97</v>
      </c>
      <c r="AP3086">
        <v>0.27639999999999998</v>
      </c>
    </row>
    <row r="3087" spans="1:42" hidden="1" x14ac:dyDescent="0.35">
      <c r="A3087" t="s">
        <v>4041</v>
      </c>
      <c r="B3087" s="1">
        <v>45927</v>
      </c>
      <c r="C3087" t="s">
        <v>435</v>
      </c>
      <c r="D3087" t="s">
        <v>87</v>
      </c>
      <c r="E3087">
        <v>1</v>
      </c>
      <c r="F3087" t="s">
        <v>58</v>
      </c>
      <c r="G3087" t="s">
        <v>67</v>
      </c>
      <c r="H3087" t="s">
        <v>17</v>
      </c>
      <c r="I3087" t="s">
        <v>26</v>
      </c>
      <c r="J3087" t="s">
        <v>109</v>
      </c>
      <c r="K3087">
        <v>2025</v>
      </c>
      <c r="L3087" t="s">
        <v>60</v>
      </c>
      <c r="M3087" t="s">
        <v>5924</v>
      </c>
      <c r="N3087" t="s">
        <v>5913</v>
      </c>
      <c r="O3087" t="s">
        <v>5917</v>
      </c>
      <c r="P3087" t="s">
        <v>5925</v>
      </c>
      <c r="Q3087" t="s">
        <v>5926</v>
      </c>
      <c r="R3087">
        <v>46000</v>
      </c>
      <c r="S3087">
        <v>56000</v>
      </c>
      <c r="T3087">
        <v>0.17860000000000001</v>
      </c>
      <c r="U3087" t="s">
        <v>5920</v>
      </c>
      <c r="V3087">
        <v>12</v>
      </c>
      <c r="W3087" s="1">
        <v>44847</v>
      </c>
      <c r="X3087" t="s">
        <v>5894</v>
      </c>
      <c r="Y3087">
        <v>224</v>
      </c>
      <c r="Z3087">
        <v>96</v>
      </c>
      <c r="AA3087">
        <v>304</v>
      </c>
      <c r="AB3087">
        <v>54</v>
      </c>
      <c r="AC3087">
        <v>10</v>
      </c>
      <c r="AD3087">
        <v>2484000</v>
      </c>
      <c r="AE3087" t="s">
        <v>6025</v>
      </c>
      <c r="AF3087" s="1">
        <v>46203</v>
      </c>
      <c r="AG3087" t="s">
        <v>6273</v>
      </c>
      <c r="AH3087" t="s">
        <v>6027</v>
      </c>
      <c r="AI3087" t="s">
        <v>6028</v>
      </c>
      <c r="AJ3087" t="s">
        <v>6925</v>
      </c>
      <c r="AK3087">
        <v>56000</v>
      </c>
      <c r="AL3087">
        <v>2984.8</v>
      </c>
      <c r="AM3087">
        <v>53015.199999999997</v>
      </c>
      <c r="AN3087">
        <v>46000</v>
      </c>
      <c r="AO3087">
        <v>7015.2</v>
      </c>
      <c r="AP3087">
        <v>0.1323</v>
      </c>
    </row>
    <row r="3088" spans="1:42" hidden="1" x14ac:dyDescent="0.35">
      <c r="A3088" t="s">
        <v>4042</v>
      </c>
      <c r="B3088" s="1">
        <v>45766</v>
      </c>
      <c r="C3088" t="s">
        <v>1069</v>
      </c>
      <c r="D3088" t="s">
        <v>208</v>
      </c>
      <c r="E3088">
        <v>2</v>
      </c>
      <c r="F3088" t="s">
        <v>24</v>
      </c>
      <c r="G3088" t="s">
        <v>16</v>
      </c>
      <c r="H3088" t="s">
        <v>25</v>
      </c>
      <c r="I3088" t="s">
        <v>43</v>
      </c>
      <c r="J3088" t="s">
        <v>44</v>
      </c>
      <c r="K3088">
        <v>2025</v>
      </c>
      <c r="L3088" t="s">
        <v>35</v>
      </c>
      <c r="M3088" t="s">
        <v>5910</v>
      </c>
      <c r="N3088" t="s">
        <v>5889</v>
      </c>
      <c r="O3088" t="s">
        <v>5898</v>
      </c>
      <c r="P3088" t="s">
        <v>5907</v>
      </c>
      <c r="Q3088" t="s">
        <v>5911</v>
      </c>
      <c r="R3088">
        <v>10500</v>
      </c>
      <c r="S3088">
        <v>13000</v>
      </c>
      <c r="T3088">
        <v>0.1923</v>
      </c>
      <c r="U3088" t="s">
        <v>5909</v>
      </c>
      <c r="V3088">
        <v>12</v>
      </c>
      <c r="W3088" s="1">
        <v>45395</v>
      </c>
      <c r="X3088" t="s">
        <v>5894</v>
      </c>
      <c r="Y3088">
        <v>256</v>
      </c>
      <c r="Z3088">
        <v>119</v>
      </c>
      <c r="AA3088">
        <v>288</v>
      </c>
      <c r="AB3088">
        <v>32</v>
      </c>
      <c r="AC3088">
        <v>10</v>
      </c>
      <c r="AD3088">
        <v>336000</v>
      </c>
      <c r="AE3088" t="s">
        <v>6025</v>
      </c>
      <c r="AF3088" s="1">
        <v>46203</v>
      </c>
      <c r="AG3088" t="s">
        <v>6487</v>
      </c>
      <c r="AH3088" t="s">
        <v>6027</v>
      </c>
      <c r="AI3088" t="s">
        <v>6028</v>
      </c>
      <c r="AJ3088" t="s">
        <v>6924</v>
      </c>
      <c r="AK3088">
        <v>26000</v>
      </c>
      <c r="AL3088">
        <v>639.6</v>
      </c>
      <c r="AM3088">
        <v>25360.400000000001</v>
      </c>
      <c r="AN3088">
        <v>21000</v>
      </c>
      <c r="AO3088">
        <v>4360.3999999999996</v>
      </c>
      <c r="AP3088">
        <v>0.1719</v>
      </c>
    </row>
    <row r="3089" spans="1:42" hidden="1" x14ac:dyDescent="0.35">
      <c r="A3089" t="s">
        <v>4043</v>
      </c>
      <c r="B3089" s="1">
        <v>45772</v>
      </c>
      <c r="C3089" t="s">
        <v>640</v>
      </c>
      <c r="D3089" t="s">
        <v>38</v>
      </c>
      <c r="E3089">
        <v>1</v>
      </c>
      <c r="F3089" t="s">
        <v>30</v>
      </c>
      <c r="G3089" t="s">
        <v>96</v>
      </c>
      <c r="H3089" t="s">
        <v>25</v>
      </c>
      <c r="I3089" t="s">
        <v>43</v>
      </c>
      <c r="J3089" t="s">
        <v>44</v>
      </c>
      <c r="K3089">
        <v>2025</v>
      </c>
      <c r="L3089" t="s">
        <v>35</v>
      </c>
      <c r="M3089" t="s">
        <v>5981</v>
      </c>
      <c r="N3089" t="s">
        <v>5974</v>
      </c>
      <c r="O3089" t="s">
        <v>5982</v>
      </c>
      <c r="P3089" t="s">
        <v>5983</v>
      </c>
      <c r="Q3089" t="s">
        <v>5984</v>
      </c>
      <c r="R3089">
        <v>3700</v>
      </c>
      <c r="S3089">
        <v>4800</v>
      </c>
      <c r="T3089">
        <v>0.22919999999999999</v>
      </c>
      <c r="U3089" t="s">
        <v>5920</v>
      </c>
      <c r="V3089">
        <v>24</v>
      </c>
      <c r="W3089" s="1">
        <v>45552</v>
      </c>
      <c r="X3089" t="s">
        <v>5894</v>
      </c>
      <c r="Y3089">
        <v>158</v>
      </c>
      <c r="Z3089">
        <v>108</v>
      </c>
      <c r="AA3089">
        <v>132</v>
      </c>
      <c r="AB3089">
        <v>61</v>
      </c>
      <c r="AC3089">
        <v>10</v>
      </c>
      <c r="AD3089">
        <v>225700</v>
      </c>
      <c r="AE3089" t="s">
        <v>6025</v>
      </c>
      <c r="AF3089" s="1">
        <v>46203</v>
      </c>
      <c r="AG3089" t="s">
        <v>6380</v>
      </c>
      <c r="AH3089" t="s">
        <v>6035</v>
      </c>
      <c r="AI3089" t="s">
        <v>6028</v>
      </c>
      <c r="AJ3089" t="s">
        <v>6924</v>
      </c>
      <c r="AK3089">
        <v>4800</v>
      </c>
      <c r="AL3089">
        <v>578.4</v>
      </c>
      <c r="AM3089">
        <v>4221.6000000000004</v>
      </c>
      <c r="AN3089">
        <v>3700</v>
      </c>
      <c r="AO3089">
        <v>521.6</v>
      </c>
      <c r="AP3089">
        <v>0.1236</v>
      </c>
    </row>
    <row r="3090" spans="1:42" hidden="1" x14ac:dyDescent="0.35">
      <c r="A3090" t="s">
        <v>4044</v>
      </c>
      <c r="B3090" s="1">
        <v>45734</v>
      </c>
      <c r="C3090" t="s">
        <v>1078</v>
      </c>
      <c r="D3090" t="s">
        <v>92</v>
      </c>
      <c r="E3090">
        <v>1</v>
      </c>
      <c r="F3090" t="s">
        <v>58</v>
      </c>
      <c r="G3090" t="s">
        <v>96</v>
      </c>
      <c r="H3090" t="s">
        <v>25</v>
      </c>
      <c r="I3090" t="s">
        <v>43</v>
      </c>
      <c r="J3090" t="s">
        <v>39</v>
      </c>
      <c r="K3090">
        <v>2025</v>
      </c>
      <c r="L3090" t="s">
        <v>20</v>
      </c>
      <c r="M3090" t="s">
        <v>5973</v>
      </c>
      <c r="N3090" t="s">
        <v>5974</v>
      </c>
      <c r="O3090" t="s">
        <v>5975</v>
      </c>
      <c r="P3090" t="s">
        <v>5899</v>
      </c>
      <c r="Q3090" t="s">
        <v>5976</v>
      </c>
      <c r="R3090">
        <v>7600</v>
      </c>
      <c r="S3090">
        <v>9800</v>
      </c>
      <c r="T3090">
        <v>0.22450000000000001</v>
      </c>
      <c r="U3090" t="s">
        <v>5901</v>
      </c>
      <c r="V3090">
        <v>36</v>
      </c>
      <c r="W3090" s="1">
        <v>45281</v>
      </c>
      <c r="X3090" t="s">
        <v>5894</v>
      </c>
      <c r="Y3090">
        <v>214</v>
      </c>
      <c r="Z3090">
        <v>101</v>
      </c>
      <c r="AA3090">
        <v>188</v>
      </c>
      <c r="AB3090">
        <v>51</v>
      </c>
      <c r="AC3090">
        <v>10</v>
      </c>
      <c r="AD3090">
        <v>387600</v>
      </c>
      <c r="AE3090" t="s">
        <v>6025</v>
      </c>
      <c r="AF3090" s="1">
        <v>46203</v>
      </c>
      <c r="AG3090" t="s">
        <v>6424</v>
      </c>
      <c r="AH3090" t="s">
        <v>6027</v>
      </c>
      <c r="AI3090" t="s">
        <v>6028</v>
      </c>
      <c r="AJ3090" t="s">
        <v>6924</v>
      </c>
      <c r="AK3090">
        <v>9800</v>
      </c>
      <c r="AL3090">
        <v>605.64</v>
      </c>
      <c r="AM3090">
        <v>9194.36</v>
      </c>
      <c r="AN3090">
        <v>7600</v>
      </c>
      <c r="AO3090">
        <v>1594.36</v>
      </c>
      <c r="AP3090">
        <v>0.1734</v>
      </c>
    </row>
    <row r="3091" spans="1:42" hidden="1" x14ac:dyDescent="0.35">
      <c r="A3091" t="s">
        <v>4045</v>
      </c>
      <c r="B3091" s="1">
        <v>45709</v>
      </c>
      <c r="C3091" t="s">
        <v>2207</v>
      </c>
      <c r="D3091" t="s">
        <v>78</v>
      </c>
      <c r="E3091">
        <v>2</v>
      </c>
      <c r="F3091" t="s">
        <v>24</v>
      </c>
      <c r="G3091" t="s">
        <v>16</v>
      </c>
      <c r="H3091" t="s">
        <v>32</v>
      </c>
      <c r="I3091" t="s">
        <v>18</v>
      </c>
      <c r="J3091" t="s">
        <v>19</v>
      </c>
      <c r="K3091">
        <v>2025</v>
      </c>
      <c r="L3091" t="s">
        <v>20</v>
      </c>
      <c r="M3091" t="s">
        <v>5992</v>
      </c>
      <c r="N3091" t="s">
        <v>5989</v>
      </c>
      <c r="O3091" t="s">
        <v>5993</v>
      </c>
      <c r="P3091" t="s">
        <v>5899</v>
      </c>
      <c r="Q3091" t="s">
        <v>5994</v>
      </c>
      <c r="R3091">
        <v>850</v>
      </c>
      <c r="S3091">
        <v>1200</v>
      </c>
      <c r="T3091">
        <v>0.29170000000000001</v>
      </c>
      <c r="U3091" t="s">
        <v>5901</v>
      </c>
      <c r="V3091">
        <v>6</v>
      </c>
      <c r="W3091" s="1">
        <v>45066</v>
      </c>
      <c r="X3091" t="s">
        <v>5894</v>
      </c>
      <c r="Y3091">
        <v>275</v>
      </c>
      <c r="Z3091">
        <v>92</v>
      </c>
      <c r="AA3091">
        <v>285</v>
      </c>
      <c r="AB3091">
        <v>78</v>
      </c>
      <c r="AC3091">
        <v>10</v>
      </c>
      <c r="AD3091">
        <v>66300</v>
      </c>
      <c r="AE3091" t="s">
        <v>6025</v>
      </c>
      <c r="AF3091" s="1">
        <v>46203</v>
      </c>
      <c r="AG3091" t="s">
        <v>6754</v>
      </c>
      <c r="AH3091" t="s">
        <v>6027</v>
      </c>
      <c r="AI3091" t="s">
        <v>6028</v>
      </c>
      <c r="AJ3091" t="s">
        <v>6924</v>
      </c>
      <c r="AK3091">
        <v>2400</v>
      </c>
      <c r="AL3091">
        <v>258.48</v>
      </c>
      <c r="AM3091">
        <v>2141.52</v>
      </c>
      <c r="AN3091">
        <v>1700</v>
      </c>
      <c r="AO3091">
        <v>441.52</v>
      </c>
      <c r="AP3091">
        <v>0.20619999999999999</v>
      </c>
    </row>
    <row r="3092" spans="1:42" hidden="1" x14ac:dyDescent="0.35">
      <c r="A3092" t="s">
        <v>4046</v>
      </c>
      <c r="B3092" s="1">
        <v>45676</v>
      </c>
      <c r="C3092" t="s">
        <v>661</v>
      </c>
      <c r="D3092" t="s">
        <v>123</v>
      </c>
      <c r="E3092">
        <v>1</v>
      </c>
      <c r="F3092" t="s">
        <v>24</v>
      </c>
      <c r="G3092" t="s">
        <v>67</v>
      </c>
      <c r="H3092" t="s">
        <v>25</v>
      </c>
      <c r="I3092" t="s">
        <v>18</v>
      </c>
      <c r="J3092" t="s">
        <v>112</v>
      </c>
      <c r="K3092">
        <v>2025</v>
      </c>
      <c r="L3092" t="s">
        <v>20</v>
      </c>
      <c r="M3092" t="s">
        <v>5927</v>
      </c>
      <c r="N3092" t="s">
        <v>5913</v>
      </c>
      <c r="O3092" t="s">
        <v>5917</v>
      </c>
      <c r="P3092" t="s">
        <v>5928</v>
      </c>
      <c r="Q3092" t="s">
        <v>5929</v>
      </c>
      <c r="R3092">
        <v>44000</v>
      </c>
      <c r="S3092">
        <v>53000</v>
      </c>
      <c r="T3092">
        <v>0.16980000000000001</v>
      </c>
      <c r="U3092" t="s">
        <v>5920</v>
      </c>
      <c r="V3092">
        <v>12</v>
      </c>
      <c r="W3092" s="1">
        <v>45435</v>
      </c>
      <c r="X3092" t="s">
        <v>5894</v>
      </c>
      <c r="Y3092">
        <v>246</v>
      </c>
      <c r="Z3092">
        <v>92</v>
      </c>
      <c r="AA3092">
        <v>223</v>
      </c>
      <c r="AB3092">
        <v>48</v>
      </c>
      <c r="AC3092">
        <v>10</v>
      </c>
      <c r="AD3092">
        <v>2112000</v>
      </c>
      <c r="AE3092" t="s">
        <v>6025</v>
      </c>
      <c r="AF3092" s="1">
        <v>46203</v>
      </c>
      <c r="AG3092" t="s">
        <v>6389</v>
      </c>
      <c r="AH3092" t="s">
        <v>6027</v>
      </c>
      <c r="AI3092" t="s">
        <v>6028</v>
      </c>
      <c r="AJ3092" t="s">
        <v>6924</v>
      </c>
      <c r="AK3092">
        <v>53000</v>
      </c>
      <c r="AL3092">
        <v>6110.9</v>
      </c>
      <c r="AM3092">
        <v>46889.1</v>
      </c>
      <c r="AN3092">
        <v>44000</v>
      </c>
      <c r="AO3092">
        <v>2889.1</v>
      </c>
      <c r="AP3092">
        <v>6.1600000000000002E-2</v>
      </c>
    </row>
    <row r="3093" spans="1:42" hidden="1" x14ac:dyDescent="0.35">
      <c r="A3093" t="s">
        <v>4047</v>
      </c>
      <c r="B3093" s="1">
        <v>45857</v>
      </c>
      <c r="C3093" t="s">
        <v>2408</v>
      </c>
      <c r="D3093" t="s">
        <v>14</v>
      </c>
      <c r="E3093">
        <v>1</v>
      </c>
      <c r="F3093" t="s">
        <v>48</v>
      </c>
      <c r="G3093" t="s">
        <v>16</v>
      </c>
      <c r="H3093" t="s">
        <v>32</v>
      </c>
      <c r="I3093" t="s">
        <v>33</v>
      </c>
      <c r="J3093" t="s">
        <v>97</v>
      </c>
      <c r="K3093">
        <v>2025</v>
      </c>
      <c r="L3093" t="s">
        <v>60</v>
      </c>
      <c r="M3093" t="s">
        <v>5934</v>
      </c>
      <c r="N3093" t="s">
        <v>5931</v>
      </c>
      <c r="O3093" t="s">
        <v>5932</v>
      </c>
      <c r="P3093" t="s">
        <v>5891</v>
      </c>
      <c r="Q3093" t="s">
        <v>5935</v>
      </c>
      <c r="R3093">
        <v>10800</v>
      </c>
      <c r="S3093">
        <v>13500</v>
      </c>
      <c r="T3093">
        <v>0.2</v>
      </c>
      <c r="U3093" t="s">
        <v>5893</v>
      </c>
      <c r="V3093">
        <v>12</v>
      </c>
      <c r="W3093" s="1">
        <v>44567</v>
      </c>
      <c r="X3093" t="s">
        <v>5894</v>
      </c>
      <c r="Y3093">
        <v>169</v>
      </c>
      <c r="Z3093">
        <v>68</v>
      </c>
      <c r="AA3093">
        <v>202</v>
      </c>
      <c r="AB3093">
        <v>85</v>
      </c>
      <c r="AC3093">
        <v>10</v>
      </c>
      <c r="AD3093">
        <v>918000</v>
      </c>
      <c r="AE3093" t="s">
        <v>6025</v>
      </c>
      <c r="AF3093" s="1">
        <v>46203</v>
      </c>
      <c r="AG3093" t="s">
        <v>6800</v>
      </c>
      <c r="AH3093" t="s">
        <v>6035</v>
      </c>
      <c r="AI3093" t="s">
        <v>6028</v>
      </c>
      <c r="AJ3093" t="s">
        <v>6925</v>
      </c>
      <c r="AK3093">
        <v>13500</v>
      </c>
      <c r="AL3093">
        <v>676.35</v>
      </c>
      <c r="AM3093">
        <v>12823.65</v>
      </c>
      <c r="AN3093">
        <v>10800</v>
      </c>
      <c r="AO3093">
        <v>2023.65</v>
      </c>
      <c r="AP3093">
        <v>0.1578</v>
      </c>
    </row>
    <row r="3094" spans="1:42" x14ac:dyDescent="0.35">
      <c r="A3094" t="s">
        <v>4048</v>
      </c>
      <c r="B3094" s="1">
        <v>45800</v>
      </c>
      <c r="C3094" t="s">
        <v>976</v>
      </c>
      <c r="D3094" t="s">
        <v>42</v>
      </c>
      <c r="E3094">
        <v>1</v>
      </c>
      <c r="F3094" t="s">
        <v>24</v>
      </c>
      <c r="G3094" t="s">
        <v>71</v>
      </c>
      <c r="H3094" t="s">
        <v>32</v>
      </c>
      <c r="I3094" t="s">
        <v>43</v>
      </c>
      <c r="J3094" t="s">
        <v>75</v>
      </c>
      <c r="K3094">
        <v>2025</v>
      </c>
      <c r="L3094" t="s">
        <v>35</v>
      </c>
      <c r="M3094" t="s">
        <v>5897</v>
      </c>
      <c r="N3094" t="s">
        <v>5889</v>
      </c>
      <c r="O3094" t="s">
        <v>5898</v>
      </c>
      <c r="P3094" t="s">
        <v>5899</v>
      </c>
      <c r="Q3094" t="s">
        <v>5900</v>
      </c>
      <c r="R3094">
        <v>31000</v>
      </c>
      <c r="S3094">
        <v>38000</v>
      </c>
      <c r="T3094">
        <v>0.1842</v>
      </c>
      <c r="U3094" t="s">
        <v>5901</v>
      </c>
      <c r="V3094">
        <v>12</v>
      </c>
      <c r="W3094" s="1">
        <v>45246</v>
      </c>
      <c r="X3094" t="s">
        <v>5894</v>
      </c>
      <c r="Y3094">
        <v>278</v>
      </c>
      <c r="Z3094">
        <v>80</v>
      </c>
      <c r="AA3094">
        <v>346</v>
      </c>
      <c r="AB3094">
        <v>0</v>
      </c>
      <c r="AC3094">
        <v>10</v>
      </c>
      <c r="AD3094">
        <v>0</v>
      </c>
      <c r="AE3094" t="s">
        <v>6029</v>
      </c>
      <c r="AF3094" s="1">
        <v>46203</v>
      </c>
      <c r="AG3094" t="s">
        <v>6484</v>
      </c>
      <c r="AH3094" t="s">
        <v>6027</v>
      </c>
      <c r="AI3094" t="s">
        <v>6028</v>
      </c>
      <c r="AJ3094" t="s">
        <v>6924</v>
      </c>
      <c r="AK3094">
        <v>38000</v>
      </c>
      <c r="AL3094">
        <v>4544.8</v>
      </c>
      <c r="AM3094">
        <v>33455.199999999997</v>
      </c>
      <c r="AN3094">
        <v>31000</v>
      </c>
      <c r="AO3094">
        <v>2455.1999999999998</v>
      </c>
      <c r="AP3094">
        <v>7.3400000000000007E-2</v>
      </c>
    </row>
    <row r="3095" spans="1:42" hidden="1" x14ac:dyDescent="0.35">
      <c r="A3095" t="s">
        <v>4049</v>
      </c>
      <c r="B3095" s="1">
        <v>45711</v>
      </c>
      <c r="C3095" t="s">
        <v>1842</v>
      </c>
      <c r="D3095" t="s">
        <v>115</v>
      </c>
      <c r="E3095">
        <v>1</v>
      </c>
      <c r="F3095" t="s">
        <v>48</v>
      </c>
      <c r="G3095" t="s">
        <v>16</v>
      </c>
      <c r="H3095" t="s">
        <v>32</v>
      </c>
      <c r="I3095" t="s">
        <v>43</v>
      </c>
      <c r="J3095" t="s">
        <v>19</v>
      </c>
      <c r="K3095">
        <v>2025</v>
      </c>
      <c r="L3095" t="s">
        <v>20</v>
      </c>
      <c r="M3095" t="s">
        <v>5988</v>
      </c>
      <c r="N3095" t="s">
        <v>5989</v>
      </c>
      <c r="O3095" t="s">
        <v>5990</v>
      </c>
      <c r="P3095" t="s">
        <v>5907</v>
      </c>
      <c r="Q3095" t="s">
        <v>5991</v>
      </c>
      <c r="R3095">
        <v>1600</v>
      </c>
      <c r="S3095">
        <v>2200</v>
      </c>
      <c r="T3095">
        <v>0.2727</v>
      </c>
      <c r="U3095" t="s">
        <v>5909</v>
      </c>
      <c r="V3095">
        <v>6</v>
      </c>
      <c r="W3095" s="1">
        <v>45040</v>
      </c>
      <c r="X3095" t="s">
        <v>5894</v>
      </c>
      <c r="Y3095">
        <v>84</v>
      </c>
      <c r="Z3095">
        <v>117</v>
      </c>
      <c r="AA3095">
        <v>174</v>
      </c>
      <c r="AB3095">
        <v>47</v>
      </c>
      <c r="AC3095">
        <v>10</v>
      </c>
      <c r="AD3095">
        <v>75200</v>
      </c>
      <c r="AE3095" t="s">
        <v>6025</v>
      </c>
      <c r="AF3095" s="1">
        <v>46203</v>
      </c>
      <c r="AG3095" t="s">
        <v>6667</v>
      </c>
      <c r="AH3095" t="s">
        <v>6035</v>
      </c>
      <c r="AI3095" t="s">
        <v>6028</v>
      </c>
      <c r="AJ3095" t="s">
        <v>6924</v>
      </c>
      <c r="AK3095">
        <v>2200</v>
      </c>
      <c r="AL3095">
        <v>111.76</v>
      </c>
      <c r="AM3095">
        <v>2088.2399999999998</v>
      </c>
      <c r="AN3095">
        <v>1600</v>
      </c>
      <c r="AO3095">
        <v>488.24</v>
      </c>
      <c r="AP3095">
        <v>0.23380000000000001</v>
      </c>
    </row>
    <row r="3096" spans="1:42" hidden="1" x14ac:dyDescent="0.35">
      <c r="A3096" t="s">
        <v>4050</v>
      </c>
      <c r="B3096" s="1">
        <v>45812</v>
      </c>
      <c r="C3096" t="s">
        <v>2222</v>
      </c>
      <c r="D3096" t="s">
        <v>65</v>
      </c>
      <c r="E3096">
        <v>1</v>
      </c>
      <c r="F3096" t="s">
        <v>48</v>
      </c>
      <c r="G3096" t="s">
        <v>16</v>
      </c>
      <c r="H3096" t="s">
        <v>32</v>
      </c>
      <c r="I3096" t="s">
        <v>18</v>
      </c>
      <c r="J3096" t="s">
        <v>34</v>
      </c>
      <c r="K3096">
        <v>2025</v>
      </c>
      <c r="L3096" t="s">
        <v>35</v>
      </c>
      <c r="M3096" t="s">
        <v>5906</v>
      </c>
      <c r="N3096" t="s">
        <v>5889</v>
      </c>
      <c r="O3096" t="s">
        <v>5898</v>
      </c>
      <c r="P3096" t="s">
        <v>5907</v>
      </c>
      <c r="Q3096" t="s">
        <v>5908</v>
      </c>
      <c r="R3096">
        <v>17500</v>
      </c>
      <c r="S3096">
        <v>22000</v>
      </c>
      <c r="T3096">
        <v>0.20449999999999999</v>
      </c>
      <c r="U3096" t="s">
        <v>5909</v>
      </c>
      <c r="V3096">
        <v>12</v>
      </c>
      <c r="W3096" s="1">
        <v>45337</v>
      </c>
      <c r="X3096" t="s">
        <v>5894</v>
      </c>
      <c r="Y3096">
        <v>373</v>
      </c>
      <c r="Z3096">
        <v>88</v>
      </c>
      <c r="AA3096">
        <v>389</v>
      </c>
      <c r="AB3096">
        <v>78</v>
      </c>
      <c r="AC3096">
        <v>10</v>
      </c>
      <c r="AD3096">
        <v>1365000</v>
      </c>
      <c r="AE3096" t="s">
        <v>6025</v>
      </c>
      <c r="AF3096" s="1">
        <v>46203</v>
      </c>
      <c r="AG3096" t="s">
        <v>6757</v>
      </c>
      <c r="AH3096" t="s">
        <v>6035</v>
      </c>
      <c r="AI3096" t="s">
        <v>6028</v>
      </c>
      <c r="AJ3096" t="s">
        <v>6924</v>
      </c>
      <c r="AK3096">
        <v>22000</v>
      </c>
      <c r="AL3096">
        <v>1306.8</v>
      </c>
      <c r="AM3096">
        <v>20693.2</v>
      </c>
      <c r="AN3096">
        <v>17500</v>
      </c>
      <c r="AO3096">
        <v>3193.2</v>
      </c>
      <c r="AP3096">
        <v>0.15429999999999999</v>
      </c>
    </row>
    <row r="3097" spans="1:42" hidden="1" x14ac:dyDescent="0.35">
      <c r="A3097" t="s">
        <v>4051</v>
      </c>
      <c r="B3097" s="1">
        <v>45672</v>
      </c>
      <c r="C3097" t="s">
        <v>235</v>
      </c>
      <c r="D3097" t="s">
        <v>377</v>
      </c>
      <c r="E3097">
        <v>2</v>
      </c>
      <c r="F3097" t="s">
        <v>48</v>
      </c>
      <c r="G3097" t="s">
        <v>16</v>
      </c>
      <c r="H3097" t="s">
        <v>32</v>
      </c>
      <c r="I3097" t="s">
        <v>43</v>
      </c>
      <c r="J3097" t="s">
        <v>112</v>
      </c>
      <c r="K3097">
        <v>2025</v>
      </c>
      <c r="L3097" t="s">
        <v>20</v>
      </c>
      <c r="M3097" t="s">
        <v>6007</v>
      </c>
      <c r="N3097" t="s">
        <v>5889</v>
      </c>
      <c r="O3097" t="s">
        <v>6008</v>
      </c>
      <c r="P3097" t="s">
        <v>5899</v>
      </c>
      <c r="Q3097" t="s">
        <v>6009</v>
      </c>
      <c r="R3097">
        <v>12000</v>
      </c>
      <c r="S3097">
        <v>15000</v>
      </c>
      <c r="T3097">
        <v>0.2</v>
      </c>
      <c r="U3097" t="s">
        <v>5901</v>
      </c>
      <c r="V3097">
        <v>12</v>
      </c>
      <c r="W3097" s="1">
        <v>45557</v>
      </c>
      <c r="X3097" t="s">
        <v>5894</v>
      </c>
      <c r="Y3097">
        <v>118</v>
      </c>
      <c r="Z3097">
        <v>87</v>
      </c>
      <c r="AA3097">
        <v>209</v>
      </c>
      <c r="AB3097">
        <v>10</v>
      </c>
      <c r="AC3097">
        <v>10</v>
      </c>
      <c r="AD3097">
        <v>120000</v>
      </c>
      <c r="AE3097" t="s">
        <v>6025</v>
      </c>
      <c r="AF3097" s="1">
        <v>46203</v>
      </c>
      <c r="AG3097" t="s">
        <v>6140</v>
      </c>
      <c r="AH3097" t="s">
        <v>6035</v>
      </c>
      <c r="AI3097" t="s">
        <v>6028</v>
      </c>
      <c r="AJ3097" t="s">
        <v>6924</v>
      </c>
      <c r="AK3097">
        <v>30000</v>
      </c>
      <c r="AL3097">
        <v>3333</v>
      </c>
      <c r="AM3097">
        <v>26667</v>
      </c>
      <c r="AN3097">
        <v>24000</v>
      </c>
      <c r="AO3097">
        <v>2667</v>
      </c>
      <c r="AP3097">
        <v>0.1</v>
      </c>
    </row>
    <row r="3098" spans="1:42" hidden="1" x14ac:dyDescent="0.35">
      <c r="A3098" t="s">
        <v>4052</v>
      </c>
      <c r="B3098" s="1">
        <v>45858</v>
      </c>
      <c r="C3098" t="s">
        <v>691</v>
      </c>
      <c r="D3098" t="s">
        <v>208</v>
      </c>
      <c r="E3098">
        <v>1</v>
      </c>
      <c r="F3098" t="s">
        <v>30</v>
      </c>
      <c r="G3098" t="s">
        <v>96</v>
      </c>
      <c r="H3098" t="s">
        <v>32</v>
      </c>
      <c r="I3098" t="s">
        <v>18</v>
      </c>
      <c r="J3098" t="s">
        <v>97</v>
      </c>
      <c r="K3098">
        <v>2025</v>
      </c>
      <c r="L3098" t="s">
        <v>60</v>
      </c>
      <c r="M3098" t="s">
        <v>5910</v>
      </c>
      <c r="N3098" t="s">
        <v>5889</v>
      </c>
      <c r="O3098" t="s">
        <v>5898</v>
      </c>
      <c r="P3098" t="s">
        <v>5907</v>
      </c>
      <c r="Q3098" t="s">
        <v>5911</v>
      </c>
      <c r="R3098">
        <v>10500</v>
      </c>
      <c r="S3098">
        <v>13000</v>
      </c>
      <c r="T3098">
        <v>0.1923</v>
      </c>
      <c r="U3098" t="s">
        <v>5909</v>
      </c>
      <c r="V3098">
        <v>12</v>
      </c>
      <c r="W3098" s="1">
        <v>45395</v>
      </c>
      <c r="X3098" t="s">
        <v>5894</v>
      </c>
      <c r="Y3098">
        <v>256</v>
      </c>
      <c r="Z3098">
        <v>119</v>
      </c>
      <c r="AA3098">
        <v>288</v>
      </c>
      <c r="AB3098">
        <v>32</v>
      </c>
      <c r="AC3098">
        <v>10</v>
      </c>
      <c r="AD3098">
        <v>336000</v>
      </c>
      <c r="AE3098" t="s">
        <v>6025</v>
      </c>
      <c r="AF3098" s="1">
        <v>46203</v>
      </c>
      <c r="AG3098" t="s">
        <v>6340</v>
      </c>
      <c r="AH3098" t="s">
        <v>6035</v>
      </c>
      <c r="AI3098" t="s">
        <v>6028</v>
      </c>
      <c r="AJ3098" t="s">
        <v>6925</v>
      </c>
      <c r="AK3098">
        <v>13000</v>
      </c>
      <c r="AL3098">
        <v>1329.9</v>
      </c>
      <c r="AM3098">
        <v>11670.1</v>
      </c>
      <c r="AN3098">
        <v>10500</v>
      </c>
      <c r="AO3098">
        <v>1170.0999999999999</v>
      </c>
      <c r="AP3098">
        <v>0.1003</v>
      </c>
    </row>
    <row r="3099" spans="1:42" x14ac:dyDescent="0.35">
      <c r="A3099" t="s">
        <v>4053</v>
      </c>
      <c r="B3099" s="1">
        <v>45679</v>
      </c>
      <c r="C3099" t="s">
        <v>1629</v>
      </c>
      <c r="D3099" t="s">
        <v>42</v>
      </c>
      <c r="E3099">
        <v>3</v>
      </c>
      <c r="F3099" t="s">
        <v>58</v>
      </c>
      <c r="G3099" t="s">
        <v>31</v>
      </c>
      <c r="H3099" t="s">
        <v>32</v>
      </c>
      <c r="I3099" t="s">
        <v>43</v>
      </c>
      <c r="J3099" t="s">
        <v>112</v>
      </c>
      <c r="K3099">
        <v>2025</v>
      </c>
      <c r="L3099" t="s">
        <v>20</v>
      </c>
      <c r="M3099" t="s">
        <v>5897</v>
      </c>
      <c r="N3099" t="s">
        <v>5889</v>
      </c>
      <c r="O3099" t="s">
        <v>5898</v>
      </c>
      <c r="P3099" t="s">
        <v>5899</v>
      </c>
      <c r="Q3099" t="s">
        <v>5900</v>
      </c>
      <c r="R3099">
        <v>31000</v>
      </c>
      <c r="S3099">
        <v>38000</v>
      </c>
      <c r="T3099">
        <v>0.1842</v>
      </c>
      <c r="U3099" t="s">
        <v>5901</v>
      </c>
      <c r="V3099">
        <v>12</v>
      </c>
      <c r="W3099" s="1">
        <v>45246</v>
      </c>
      <c r="X3099" t="s">
        <v>5894</v>
      </c>
      <c r="Y3099">
        <v>278</v>
      </c>
      <c r="Z3099">
        <v>80</v>
      </c>
      <c r="AA3099">
        <v>346</v>
      </c>
      <c r="AB3099">
        <v>0</v>
      </c>
      <c r="AC3099">
        <v>10</v>
      </c>
      <c r="AD3099">
        <v>0</v>
      </c>
      <c r="AE3099" t="s">
        <v>6029</v>
      </c>
      <c r="AF3099" s="1">
        <v>46203</v>
      </c>
      <c r="AG3099" t="s">
        <v>6604</v>
      </c>
      <c r="AH3099" t="s">
        <v>6027</v>
      </c>
      <c r="AI3099" t="s">
        <v>6028</v>
      </c>
      <c r="AJ3099" t="s">
        <v>6924</v>
      </c>
      <c r="AK3099">
        <v>114000</v>
      </c>
      <c r="AL3099">
        <v>15891.6</v>
      </c>
      <c r="AM3099">
        <v>98108.4</v>
      </c>
      <c r="AN3099">
        <v>93000</v>
      </c>
      <c r="AO3099">
        <v>5108.3999999999996</v>
      </c>
      <c r="AP3099">
        <v>5.21E-2</v>
      </c>
    </row>
    <row r="3100" spans="1:42" hidden="1" x14ac:dyDescent="0.35">
      <c r="A3100" t="s">
        <v>4054</v>
      </c>
      <c r="B3100" s="1">
        <v>45781</v>
      </c>
      <c r="C3100" t="s">
        <v>815</v>
      </c>
      <c r="D3100" t="s">
        <v>65</v>
      </c>
      <c r="E3100">
        <v>2</v>
      </c>
      <c r="F3100" t="s">
        <v>24</v>
      </c>
      <c r="G3100" t="s">
        <v>31</v>
      </c>
      <c r="H3100" t="s">
        <v>32</v>
      </c>
      <c r="I3100" t="s">
        <v>18</v>
      </c>
      <c r="J3100" t="s">
        <v>75</v>
      </c>
      <c r="K3100">
        <v>2025</v>
      </c>
      <c r="L3100" t="s">
        <v>35</v>
      </c>
      <c r="M3100" t="s">
        <v>5906</v>
      </c>
      <c r="N3100" t="s">
        <v>5889</v>
      </c>
      <c r="O3100" t="s">
        <v>5898</v>
      </c>
      <c r="P3100" t="s">
        <v>5907</v>
      </c>
      <c r="Q3100" t="s">
        <v>5908</v>
      </c>
      <c r="R3100">
        <v>17500</v>
      </c>
      <c r="S3100">
        <v>22000</v>
      </c>
      <c r="T3100">
        <v>0.20449999999999999</v>
      </c>
      <c r="U3100" t="s">
        <v>5909</v>
      </c>
      <c r="V3100">
        <v>12</v>
      </c>
      <c r="W3100" s="1">
        <v>45337</v>
      </c>
      <c r="X3100" t="s">
        <v>5894</v>
      </c>
      <c r="Y3100">
        <v>373</v>
      </c>
      <c r="Z3100">
        <v>88</v>
      </c>
      <c r="AA3100">
        <v>389</v>
      </c>
      <c r="AB3100">
        <v>78</v>
      </c>
      <c r="AC3100">
        <v>10</v>
      </c>
      <c r="AD3100">
        <v>1365000</v>
      </c>
      <c r="AE3100" t="s">
        <v>6025</v>
      </c>
      <c r="AF3100" s="1">
        <v>46203</v>
      </c>
      <c r="AG3100" t="s">
        <v>6448</v>
      </c>
      <c r="AH3100" t="s">
        <v>6035</v>
      </c>
      <c r="AI3100" t="s">
        <v>6028</v>
      </c>
      <c r="AJ3100" t="s">
        <v>6924</v>
      </c>
      <c r="AK3100">
        <v>44000</v>
      </c>
      <c r="AL3100">
        <v>2670.8</v>
      </c>
      <c r="AM3100">
        <v>41329.199999999997</v>
      </c>
      <c r="AN3100">
        <v>35000</v>
      </c>
      <c r="AO3100">
        <v>6329.2</v>
      </c>
      <c r="AP3100">
        <v>0.15310000000000001</v>
      </c>
    </row>
    <row r="3101" spans="1:42" hidden="1" x14ac:dyDescent="0.35">
      <c r="A3101" t="s">
        <v>4055</v>
      </c>
      <c r="B3101" s="1">
        <v>45865</v>
      </c>
      <c r="C3101" t="s">
        <v>2849</v>
      </c>
      <c r="D3101" t="s">
        <v>65</v>
      </c>
      <c r="E3101">
        <v>1</v>
      </c>
      <c r="F3101" t="s">
        <v>30</v>
      </c>
      <c r="G3101" t="s">
        <v>16</v>
      </c>
      <c r="H3101" t="s">
        <v>17</v>
      </c>
      <c r="I3101" t="s">
        <v>43</v>
      </c>
      <c r="J3101" t="s">
        <v>97</v>
      </c>
      <c r="K3101">
        <v>2025</v>
      </c>
      <c r="L3101" t="s">
        <v>60</v>
      </c>
      <c r="M3101" t="s">
        <v>5906</v>
      </c>
      <c r="N3101" t="s">
        <v>5889</v>
      </c>
      <c r="O3101" t="s">
        <v>5898</v>
      </c>
      <c r="P3101" t="s">
        <v>5907</v>
      </c>
      <c r="Q3101" t="s">
        <v>5908</v>
      </c>
      <c r="R3101">
        <v>17500</v>
      </c>
      <c r="S3101">
        <v>22000</v>
      </c>
      <c r="T3101">
        <v>0.20449999999999999</v>
      </c>
      <c r="U3101" t="s">
        <v>5909</v>
      </c>
      <c r="V3101">
        <v>12</v>
      </c>
      <c r="W3101" s="1">
        <v>45337</v>
      </c>
      <c r="X3101" t="s">
        <v>5894</v>
      </c>
      <c r="Y3101">
        <v>373</v>
      </c>
      <c r="Z3101">
        <v>88</v>
      </c>
      <c r="AA3101">
        <v>389</v>
      </c>
      <c r="AB3101">
        <v>78</v>
      </c>
      <c r="AC3101">
        <v>10</v>
      </c>
      <c r="AD3101">
        <v>1365000</v>
      </c>
      <c r="AE3101" t="s">
        <v>6025</v>
      </c>
      <c r="AF3101" s="1">
        <v>46203</v>
      </c>
      <c r="AG3101" t="s">
        <v>6853</v>
      </c>
      <c r="AH3101" t="s">
        <v>6035</v>
      </c>
      <c r="AI3101" t="s">
        <v>6028</v>
      </c>
      <c r="AJ3101" t="s">
        <v>6925</v>
      </c>
      <c r="AK3101">
        <v>22000</v>
      </c>
      <c r="AL3101">
        <v>1643.4</v>
      </c>
      <c r="AM3101">
        <v>20356.599999999999</v>
      </c>
      <c r="AN3101">
        <v>17500</v>
      </c>
      <c r="AO3101">
        <v>2856.6</v>
      </c>
      <c r="AP3101">
        <v>0.14030000000000001</v>
      </c>
    </row>
    <row r="3102" spans="1:42" hidden="1" x14ac:dyDescent="0.35">
      <c r="A3102" t="s">
        <v>4056</v>
      </c>
      <c r="B3102" s="1">
        <v>45685</v>
      </c>
      <c r="C3102" t="s">
        <v>417</v>
      </c>
      <c r="D3102" t="s">
        <v>92</v>
      </c>
      <c r="E3102">
        <v>1</v>
      </c>
      <c r="F3102" t="s">
        <v>66</v>
      </c>
      <c r="G3102" t="s">
        <v>31</v>
      </c>
      <c r="H3102" t="s">
        <v>17</v>
      </c>
      <c r="I3102" t="s">
        <v>18</v>
      </c>
      <c r="J3102" t="s">
        <v>112</v>
      </c>
      <c r="K3102">
        <v>2025</v>
      </c>
      <c r="L3102" t="s">
        <v>20</v>
      </c>
      <c r="M3102" t="s">
        <v>5973</v>
      </c>
      <c r="N3102" t="s">
        <v>5974</v>
      </c>
      <c r="O3102" t="s">
        <v>5975</v>
      </c>
      <c r="P3102" t="s">
        <v>5899</v>
      </c>
      <c r="Q3102" t="s">
        <v>5976</v>
      </c>
      <c r="R3102">
        <v>7600</v>
      </c>
      <c r="S3102">
        <v>9800</v>
      </c>
      <c r="T3102">
        <v>0.22450000000000001</v>
      </c>
      <c r="U3102" t="s">
        <v>5901</v>
      </c>
      <c r="V3102">
        <v>36</v>
      </c>
      <c r="W3102" s="1">
        <v>45281</v>
      </c>
      <c r="X3102" t="s">
        <v>5894</v>
      </c>
      <c r="Y3102">
        <v>214</v>
      </c>
      <c r="Z3102">
        <v>101</v>
      </c>
      <c r="AA3102">
        <v>188</v>
      </c>
      <c r="AB3102">
        <v>51</v>
      </c>
      <c r="AC3102">
        <v>10</v>
      </c>
      <c r="AD3102">
        <v>387600</v>
      </c>
      <c r="AE3102" t="s">
        <v>6025</v>
      </c>
      <c r="AF3102" s="1">
        <v>46203</v>
      </c>
      <c r="AG3102" t="s">
        <v>6261</v>
      </c>
      <c r="AH3102" t="s">
        <v>6027</v>
      </c>
      <c r="AI3102" t="s">
        <v>6028</v>
      </c>
      <c r="AJ3102" t="s">
        <v>6924</v>
      </c>
      <c r="AK3102">
        <v>9800</v>
      </c>
      <c r="AL3102">
        <v>875.14</v>
      </c>
      <c r="AM3102">
        <v>8924.86</v>
      </c>
      <c r="AN3102">
        <v>7600</v>
      </c>
      <c r="AO3102">
        <v>1324.86</v>
      </c>
      <c r="AP3102">
        <v>0.1484</v>
      </c>
    </row>
    <row r="3103" spans="1:42" hidden="1" x14ac:dyDescent="0.35">
      <c r="A3103" t="s">
        <v>4057</v>
      </c>
      <c r="B3103" s="1">
        <v>45876</v>
      </c>
      <c r="C3103" t="s">
        <v>1395</v>
      </c>
      <c r="D3103" t="s">
        <v>108</v>
      </c>
      <c r="E3103">
        <v>1</v>
      </c>
      <c r="F3103" t="s">
        <v>24</v>
      </c>
      <c r="G3103" t="s">
        <v>31</v>
      </c>
      <c r="H3103" t="s">
        <v>17</v>
      </c>
      <c r="I3103" t="s">
        <v>33</v>
      </c>
      <c r="J3103" t="s">
        <v>59</v>
      </c>
      <c r="K3103">
        <v>2025</v>
      </c>
      <c r="L3103" t="s">
        <v>60</v>
      </c>
      <c r="M3103" t="s">
        <v>5977</v>
      </c>
      <c r="N3103" t="s">
        <v>5974</v>
      </c>
      <c r="O3103" t="s">
        <v>5978</v>
      </c>
      <c r="P3103" t="s">
        <v>5979</v>
      </c>
      <c r="Q3103" t="s">
        <v>5980</v>
      </c>
      <c r="R3103">
        <v>3000</v>
      </c>
      <c r="S3103">
        <v>3900</v>
      </c>
      <c r="T3103">
        <v>0.23080000000000001</v>
      </c>
      <c r="U3103" t="s">
        <v>5920</v>
      </c>
      <c r="V3103">
        <v>36</v>
      </c>
      <c r="W3103" s="1">
        <v>44816</v>
      </c>
      <c r="X3103" t="s">
        <v>5894</v>
      </c>
      <c r="Y3103">
        <v>237</v>
      </c>
      <c r="Z3103">
        <v>110</v>
      </c>
      <c r="AA3103">
        <v>240</v>
      </c>
      <c r="AB3103">
        <v>48</v>
      </c>
      <c r="AC3103">
        <v>10</v>
      </c>
      <c r="AD3103">
        <v>144000</v>
      </c>
      <c r="AE3103" t="s">
        <v>6025</v>
      </c>
      <c r="AF3103" s="1">
        <v>46203</v>
      </c>
      <c r="AG3103" t="s">
        <v>6553</v>
      </c>
      <c r="AH3103" t="s">
        <v>6035</v>
      </c>
      <c r="AI3103" t="s">
        <v>6028</v>
      </c>
      <c r="AJ3103" t="s">
        <v>6925</v>
      </c>
      <c r="AK3103">
        <v>3900</v>
      </c>
      <c r="AL3103">
        <v>253.89</v>
      </c>
      <c r="AM3103">
        <v>3646.11</v>
      </c>
      <c r="AN3103">
        <v>3000</v>
      </c>
      <c r="AO3103">
        <v>646.11</v>
      </c>
      <c r="AP3103">
        <v>0.1772</v>
      </c>
    </row>
    <row r="3104" spans="1:42" hidden="1" x14ac:dyDescent="0.35">
      <c r="A3104" t="s">
        <v>4058</v>
      </c>
      <c r="B3104" s="1">
        <v>45932</v>
      </c>
      <c r="C3104" t="s">
        <v>161</v>
      </c>
      <c r="D3104" t="s">
        <v>200</v>
      </c>
      <c r="E3104">
        <v>1</v>
      </c>
      <c r="F3104" t="s">
        <v>48</v>
      </c>
      <c r="G3104" t="s">
        <v>16</v>
      </c>
      <c r="H3104" t="s">
        <v>17</v>
      </c>
      <c r="I3104" t="s">
        <v>18</v>
      </c>
      <c r="J3104" t="s">
        <v>55</v>
      </c>
      <c r="K3104">
        <v>2025</v>
      </c>
      <c r="L3104" t="s">
        <v>51</v>
      </c>
      <c r="M3104" t="s">
        <v>5960</v>
      </c>
      <c r="N3104" t="s">
        <v>5949</v>
      </c>
      <c r="O3104" t="s">
        <v>5961</v>
      </c>
      <c r="P3104" t="s">
        <v>5951</v>
      </c>
      <c r="Q3104" t="s">
        <v>5962</v>
      </c>
      <c r="R3104">
        <v>2100</v>
      </c>
      <c r="S3104">
        <v>2800</v>
      </c>
      <c r="T3104">
        <v>0.25</v>
      </c>
      <c r="U3104" t="s">
        <v>5940</v>
      </c>
      <c r="V3104">
        <v>12</v>
      </c>
      <c r="W3104" s="1">
        <v>45378</v>
      </c>
      <c r="X3104" t="s">
        <v>5894</v>
      </c>
      <c r="Y3104">
        <v>198</v>
      </c>
      <c r="Z3104">
        <v>79</v>
      </c>
      <c r="AA3104">
        <v>243</v>
      </c>
      <c r="AB3104">
        <v>87</v>
      </c>
      <c r="AC3104">
        <v>10</v>
      </c>
      <c r="AD3104">
        <v>182700</v>
      </c>
      <c r="AE3104" t="s">
        <v>6025</v>
      </c>
      <c r="AF3104" s="1">
        <v>46203</v>
      </c>
      <c r="AG3104" t="s">
        <v>6098</v>
      </c>
      <c r="AH3104" t="s">
        <v>6035</v>
      </c>
      <c r="AI3104" t="s">
        <v>6028</v>
      </c>
      <c r="AJ3104" t="s">
        <v>6925</v>
      </c>
      <c r="AK3104">
        <v>2800</v>
      </c>
      <c r="AL3104">
        <v>325.08</v>
      </c>
      <c r="AM3104">
        <v>2474.92</v>
      </c>
      <c r="AN3104">
        <v>2100</v>
      </c>
      <c r="AO3104">
        <v>374.92</v>
      </c>
      <c r="AP3104">
        <v>0.1515</v>
      </c>
    </row>
    <row r="3105" spans="1:42" hidden="1" x14ac:dyDescent="0.35">
      <c r="A3105" t="s">
        <v>4059</v>
      </c>
      <c r="B3105" s="1">
        <v>45852</v>
      </c>
      <c r="C3105" t="s">
        <v>391</v>
      </c>
      <c r="D3105" t="s">
        <v>23</v>
      </c>
      <c r="E3105">
        <v>2</v>
      </c>
      <c r="F3105" t="s">
        <v>24</v>
      </c>
      <c r="G3105" t="s">
        <v>16</v>
      </c>
      <c r="H3105" t="s">
        <v>17</v>
      </c>
      <c r="I3105" t="s">
        <v>18</v>
      </c>
      <c r="J3105" t="s">
        <v>97</v>
      </c>
      <c r="K3105">
        <v>2025</v>
      </c>
      <c r="L3105" t="s">
        <v>60</v>
      </c>
      <c r="M3105" t="s">
        <v>5921</v>
      </c>
      <c r="N3105" t="s">
        <v>5913</v>
      </c>
      <c r="O3105" t="s">
        <v>5917</v>
      </c>
      <c r="P3105" t="s">
        <v>5922</v>
      </c>
      <c r="Q3105" t="s">
        <v>5923</v>
      </c>
      <c r="R3105">
        <v>57000</v>
      </c>
      <c r="S3105">
        <v>69000</v>
      </c>
      <c r="T3105">
        <v>0.1739</v>
      </c>
      <c r="U3105" t="s">
        <v>5920</v>
      </c>
      <c r="V3105">
        <v>12</v>
      </c>
      <c r="W3105" s="1">
        <v>44862</v>
      </c>
      <c r="X3105" t="s">
        <v>5894</v>
      </c>
      <c r="Y3105">
        <v>244</v>
      </c>
      <c r="Z3105">
        <v>55</v>
      </c>
      <c r="AA3105">
        <v>276</v>
      </c>
      <c r="AB3105">
        <v>9</v>
      </c>
      <c r="AC3105">
        <v>10</v>
      </c>
      <c r="AD3105">
        <v>513000</v>
      </c>
      <c r="AE3105" t="s">
        <v>6025</v>
      </c>
      <c r="AF3105" s="1">
        <v>46203</v>
      </c>
      <c r="AG3105" t="s">
        <v>6249</v>
      </c>
      <c r="AH3105" t="s">
        <v>6035</v>
      </c>
      <c r="AI3105" t="s">
        <v>6028</v>
      </c>
      <c r="AJ3105" t="s">
        <v>6925</v>
      </c>
      <c r="AK3105">
        <v>138000</v>
      </c>
      <c r="AL3105">
        <v>18809.400000000001</v>
      </c>
      <c r="AM3105">
        <v>119190.6</v>
      </c>
      <c r="AN3105">
        <v>114000</v>
      </c>
      <c r="AO3105">
        <v>5190.6000000000004</v>
      </c>
      <c r="AP3105">
        <v>4.3499999999999997E-2</v>
      </c>
    </row>
    <row r="3106" spans="1:42" hidden="1" x14ac:dyDescent="0.35">
      <c r="A3106" t="s">
        <v>4060</v>
      </c>
      <c r="B3106" s="1">
        <v>45873</v>
      </c>
      <c r="C3106" t="s">
        <v>2304</v>
      </c>
      <c r="D3106" t="s">
        <v>140</v>
      </c>
      <c r="E3106">
        <v>2</v>
      </c>
      <c r="F3106" t="s">
        <v>30</v>
      </c>
      <c r="G3106" t="s">
        <v>96</v>
      </c>
      <c r="H3106" t="s">
        <v>32</v>
      </c>
      <c r="I3106" t="s">
        <v>26</v>
      </c>
      <c r="J3106" t="s">
        <v>59</v>
      </c>
      <c r="K3106">
        <v>2025</v>
      </c>
      <c r="L3106" t="s">
        <v>60</v>
      </c>
      <c r="M3106" t="s">
        <v>5944</v>
      </c>
      <c r="N3106" t="s">
        <v>5931</v>
      </c>
      <c r="O3106" t="s">
        <v>5945</v>
      </c>
      <c r="P3106" t="s">
        <v>5946</v>
      </c>
      <c r="Q3106" t="s">
        <v>5947</v>
      </c>
      <c r="R3106">
        <v>6500</v>
      </c>
      <c r="S3106">
        <v>8500</v>
      </c>
      <c r="T3106">
        <v>0.23530000000000001</v>
      </c>
      <c r="U3106" t="s">
        <v>5940</v>
      </c>
      <c r="V3106">
        <v>6</v>
      </c>
      <c r="W3106" s="1">
        <v>44693</v>
      </c>
      <c r="X3106" t="s">
        <v>5894</v>
      </c>
      <c r="Y3106">
        <v>116</v>
      </c>
      <c r="Z3106">
        <v>117</v>
      </c>
      <c r="AA3106">
        <v>124</v>
      </c>
      <c r="AB3106">
        <v>67</v>
      </c>
      <c r="AC3106">
        <v>10</v>
      </c>
      <c r="AD3106">
        <v>435500</v>
      </c>
      <c r="AE3106" t="s">
        <v>6025</v>
      </c>
      <c r="AF3106" s="1">
        <v>46203</v>
      </c>
      <c r="AG3106" t="s">
        <v>6779</v>
      </c>
      <c r="AH3106" t="s">
        <v>6027</v>
      </c>
      <c r="AI3106" t="s">
        <v>6028</v>
      </c>
      <c r="AJ3106" t="s">
        <v>6925</v>
      </c>
      <c r="AK3106">
        <v>17000</v>
      </c>
      <c r="AL3106">
        <v>2298.4</v>
      </c>
      <c r="AM3106">
        <v>14701.6</v>
      </c>
      <c r="AN3106">
        <v>13000</v>
      </c>
      <c r="AO3106">
        <v>1701.6</v>
      </c>
      <c r="AP3106">
        <v>0.1157</v>
      </c>
    </row>
    <row r="3107" spans="1:42" hidden="1" x14ac:dyDescent="0.35">
      <c r="A3107" t="s">
        <v>4061</v>
      </c>
      <c r="B3107" s="1">
        <v>45684</v>
      </c>
      <c r="C3107" t="s">
        <v>679</v>
      </c>
      <c r="D3107" t="s">
        <v>74</v>
      </c>
      <c r="E3107">
        <v>1</v>
      </c>
      <c r="F3107" t="s">
        <v>58</v>
      </c>
      <c r="G3107" t="s">
        <v>16</v>
      </c>
      <c r="H3107" t="s">
        <v>17</v>
      </c>
      <c r="I3107" t="s">
        <v>33</v>
      </c>
      <c r="J3107" t="s">
        <v>112</v>
      </c>
      <c r="K3107">
        <v>2025</v>
      </c>
      <c r="L3107" t="s">
        <v>20</v>
      </c>
      <c r="M3107" t="s">
        <v>5963</v>
      </c>
      <c r="N3107" t="s">
        <v>5949</v>
      </c>
      <c r="O3107" t="s">
        <v>5964</v>
      </c>
      <c r="P3107" t="s">
        <v>5951</v>
      </c>
      <c r="Q3107" t="s">
        <v>5965</v>
      </c>
      <c r="R3107">
        <v>5700</v>
      </c>
      <c r="S3107">
        <v>7500</v>
      </c>
      <c r="T3107">
        <v>0.24</v>
      </c>
      <c r="U3107" t="s">
        <v>5940</v>
      </c>
      <c r="V3107">
        <v>12</v>
      </c>
      <c r="W3107" s="1">
        <v>44865</v>
      </c>
      <c r="X3107" t="s">
        <v>5894</v>
      </c>
      <c r="Y3107">
        <v>145</v>
      </c>
      <c r="Z3107">
        <v>60</v>
      </c>
      <c r="AA3107">
        <v>189</v>
      </c>
      <c r="AB3107">
        <v>10</v>
      </c>
      <c r="AC3107">
        <v>10</v>
      </c>
      <c r="AD3107">
        <v>57000</v>
      </c>
      <c r="AE3107" t="s">
        <v>6025</v>
      </c>
      <c r="AF3107" s="1">
        <v>46203</v>
      </c>
      <c r="AG3107" t="s">
        <v>6211</v>
      </c>
      <c r="AH3107" t="s">
        <v>6027</v>
      </c>
      <c r="AI3107" t="s">
        <v>6028</v>
      </c>
      <c r="AJ3107" t="s">
        <v>6924</v>
      </c>
      <c r="AK3107">
        <v>7500</v>
      </c>
      <c r="AL3107">
        <v>1103.25</v>
      </c>
      <c r="AM3107">
        <v>6396.75</v>
      </c>
      <c r="AN3107">
        <v>5700</v>
      </c>
      <c r="AO3107">
        <v>696.75</v>
      </c>
      <c r="AP3107">
        <v>0.1089</v>
      </c>
    </row>
    <row r="3108" spans="1:42" hidden="1" x14ac:dyDescent="0.35">
      <c r="A3108" t="s">
        <v>4062</v>
      </c>
      <c r="B3108" s="1">
        <v>45706</v>
      </c>
      <c r="C3108" t="s">
        <v>407</v>
      </c>
      <c r="D3108" t="s">
        <v>87</v>
      </c>
      <c r="E3108">
        <v>1</v>
      </c>
      <c r="F3108" t="s">
        <v>48</v>
      </c>
      <c r="G3108" t="s">
        <v>96</v>
      </c>
      <c r="H3108" t="s">
        <v>17</v>
      </c>
      <c r="I3108" t="s">
        <v>33</v>
      </c>
      <c r="J3108" t="s">
        <v>19</v>
      </c>
      <c r="K3108">
        <v>2025</v>
      </c>
      <c r="L3108" t="s">
        <v>20</v>
      </c>
      <c r="M3108" t="s">
        <v>5924</v>
      </c>
      <c r="N3108" t="s">
        <v>5913</v>
      </c>
      <c r="O3108" t="s">
        <v>5917</v>
      </c>
      <c r="P3108" t="s">
        <v>5925</v>
      </c>
      <c r="Q3108" t="s">
        <v>5926</v>
      </c>
      <c r="R3108">
        <v>46000</v>
      </c>
      <c r="S3108">
        <v>56000</v>
      </c>
      <c r="T3108">
        <v>0.17860000000000001</v>
      </c>
      <c r="U3108" t="s">
        <v>5920</v>
      </c>
      <c r="V3108">
        <v>12</v>
      </c>
      <c r="W3108" s="1">
        <v>44847</v>
      </c>
      <c r="X3108" t="s">
        <v>5894</v>
      </c>
      <c r="Y3108">
        <v>224</v>
      </c>
      <c r="Z3108">
        <v>96</v>
      </c>
      <c r="AA3108">
        <v>304</v>
      </c>
      <c r="AB3108">
        <v>54</v>
      </c>
      <c r="AC3108">
        <v>10</v>
      </c>
      <c r="AD3108">
        <v>2484000</v>
      </c>
      <c r="AE3108" t="s">
        <v>6025</v>
      </c>
      <c r="AF3108" s="1">
        <v>46203</v>
      </c>
      <c r="AG3108" t="s">
        <v>6237</v>
      </c>
      <c r="AH3108" t="s">
        <v>6027</v>
      </c>
      <c r="AI3108" t="s">
        <v>6028</v>
      </c>
      <c r="AJ3108" t="s">
        <v>6924</v>
      </c>
      <c r="AK3108">
        <v>56000</v>
      </c>
      <c r="AL3108">
        <v>3875.2</v>
      </c>
      <c r="AM3108">
        <v>52124.800000000003</v>
      </c>
      <c r="AN3108">
        <v>46000</v>
      </c>
      <c r="AO3108">
        <v>6124.8</v>
      </c>
      <c r="AP3108">
        <v>0.11749999999999999</v>
      </c>
    </row>
    <row r="3109" spans="1:42" hidden="1" x14ac:dyDescent="0.35">
      <c r="A3109" t="s">
        <v>4063</v>
      </c>
      <c r="B3109" s="1">
        <v>45778</v>
      </c>
      <c r="C3109" t="s">
        <v>150</v>
      </c>
      <c r="D3109" t="s">
        <v>216</v>
      </c>
      <c r="E3109">
        <v>1</v>
      </c>
      <c r="F3109" t="s">
        <v>24</v>
      </c>
      <c r="G3109" t="s">
        <v>16</v>
      </c>
      <c r="H3109" t="s">
        <v>32</v>
      </c>
      <c r="I3109" t="s">
        <v>18</v>
      </c>
      <c r="J3109" t="s">
        <v>75</v>
      </c>
      <c r="K3109">
        <v>2025</v>
      </c>
      <c r="L3109" t="s">
        <v>35</v>
      </c>
      <c r="M3109" t="s">
        <v>5999</v>
      </c>
      <c r="N3109" t="s">
        <v>5989</v>
      </c>
      <c r="O3109" t="s">
        <v>6000</v>
      </c>
      <c r="P3109" t="s">
        <v>6001</v>
      </c>
      <c r="Q3109" t="s">
        <v>6002</v>
      </c>
      <c r="R3109">
        <v>300</v>
      </c>
      <c r="S3109">
        <v>500</v>
      </c>
      <c r="T3109">
        <v>0.4</v>
      </c>
      <c r="U3109" t="s">
        <v>5940</v>
      </c>
      <c r="V3109">
        <v>3</v>
      </c>
      <c r="W3109" s="1">
        <v>45115</v>
      </c>
      <c r="X3109" t="s">
        <v>5894</v>
      </c>
      <c r="Y3109">
        <v>197</v>
      </c>
      <c r="Z3109">
        <v>100</v>
      </c>
      <c r="AA3109">
        <v>205</v>
      </c>
      <c r="AB3109">
        <v>66</v>
      </c>
      <c r="AC3109">
        <v>10</v>
      </c>
      <c r="AD3109">
        <v>19800</v>
      </c>
      <c r="AE3109" t="s">
        <v>6025</v>
      </c>
      <c r="AF3109" s="1">
        <v>46203</v>
      </c>
      <c r="AG3109" t="s">
        <v>6089</v>
      </c>
      <c r="AH3109" t="s">
        <v>6027</v>
      </c>
      <c r="AI3109" t="s">
        <v>6028</v>
      </c>
      <c r="AJ3109" t="s">
        <v>6924</v>
      </c>
      <c r="AK3109">
        <v>500</v>
      </c>
      <c r="AL3109">
        <v>69.900000000000006</v>
      </c>
      <c r="AM3109">
        <v>430.1</v>
      </c>
      <c r="AN3109">
        <v>300</v>
      </c>
      <c r="AO3109">
        <v>130.1</v>
      </c>
      <c r="AP3109">
        <v>0.30249999999999999</v>
      </c>
    </row>
    <row r="3110" spans="1:42" hidden="1" x14ac:dyDescent="0.35">
      <c r="A3110" t="s">
        <v>4064</v>
      </c>
      <c r="B3110" s="1">
        <v>45851</v>
      </c>
      <c r="C3110" t="s">
        <v>2070</v>
      </c>
      <c r="D3110" t="s">
        <v>118</v>
      </c>
      <c r="E3110">
        <v>1</v>
      </c>
      <c r="F3110" t="s">
        <v>24</v>
      </c>
      <c r="G3110" t="s">
        <v>71</v>
      </c>
      <c r="H3110" t="s">
        <v>17</v>
      </c>
      <c r="I3110" t="s">
        <v>33</v>
      </c>
      <c r="J3110" t="s">
        <v>97</v>
      </c>
      <c r="K3110">
        <v>2025</v>
      </c>
      <c r="L3110" t="s">
        <v>60</v>
      </c>
      <c r="M3110" t="s">
        <v>5902</v>
      </c>
      <c r="N3110" t="s">
        <v>5889</v>
      </c>
      <c r="O3110" t="s">
        <v>5898</v>
      </c>
      <c r="P3110" t="s">
        <v>5899</v>
      </c>
      <c r="Q3110" t="s">
        <v>5903</v>
      </c>
      <c r="R3110">
        <v>74000</v>
      </c>
      <c r="S3110">
        <v>88000</v>
      </c>
      <c r="T3110">
        <v>0.15909999999999999</v>
      </c>
      <c r="U3110" t="s">
        <v>5901</v>
      </c>
      <c r="V3110">
        <v>12</v>
      </c>
      <c r="W3110" s="1">
        <v>45459</v>
      </c>
      <c r="X3110" t="s">
        <v>5894</v>
      </c>
      <c r="Y3110">
        <v>214</v>
      </c>
      <c r="Z3110">
        <v>97</v>
      </c>
      <c r="AA3110">
        <v>218</v>
      </c>
      <c r="AB3110">
        <v>43</v>
      </c>
      <c r="AC3110">
        <v>10</v>
      </c>
      <c r="AD3110">
        <v>3182000</v>
      </c>
      <c r="AE3110" t="s">
        <v>6025</v>
      </c>
      <c r="AF3110" s="1">
        <v>46203</v>
      </c>
      <c r="AG3110" t="s">
        <v>6715</v>
      </c>
      <c r="AH3110" t="s">
        <v>6027</v>
      </c>
      <c r="AI3110" t="s">
        <v>6028</v>
      </c>
      <c r="AJ3110" t="s">
        <v>6925</v>
      </c>
      <c r="AK3110">
        <v>88000</v>
      </c>
      <c r="AL3110">
        <v>8976</v>
      </c>
      <c r="AM3110">
        <v>79024</v>
      </c>
      <c r="AN3110">
        <v>74000</v>
      </c>
      <c r="AO3110">
        <v>5024</v>
      </c>
      <c r="AP3110">
        <v>6.3600000000000004E-2</v>
      </c>
    </row>
    <row r="3111" spans="1:42" hidden="1" x14ac:dyDescent="0.35">
      <c r="A3111" t="s">
        <v>4065</v>
      </c>
      <c r="B3111" s="1">
        <v>45796</v>
      </c>
      <c r="C3111" t="s">
        <v>99</v>
      </c>
      <c r="D3111" t="s">
        <v>205</v>
      </c>
      <c r="E3111">
        <v>1</v>
      </c>
      <c r="F3111" t="s">
        <v>58</v>
      </c>
      <c r="G3111" t="s">
        <v>16</v>
      </c>
      <c r="H3111" t="s">
        <v>25</v>
      </c>
      <c r="I3111" t="s">
        <v>18</v>
      </c>
      <c r="J3111" t="s">
        <v>75</v>
      </c>
      <c r="K3111">
        <v>2025</v>
      </c>
      <c r="L3111" t="s">
        <v>35</v>
      </c>
      <c r="M3111" t="s">
        <v>6003</v>
      </c>
      <c r="N3111" t="s">
        <v>5989</v>
      </c>
      <c r="O3111" t="s">
        <v>6004</v>
      </c>
      <c r="P3111" t="s">
        <v>6005</v>
      </c>
      <c r="Q3111" t="s">
        <v>6006</v>
      </c>
      <c r="R3111">
        <v>420</v>
      </c>
      <c r="S3111">
        <v>650</v>
      </c>
      <c r="T3111">
        <v>0.3538</v>
      </c>
      <c r="U3111" t="s">
        <v>5909</v>
      </c>
      <c r="V3111">
        <v>6</v>
      </c>
      <c r="W3111" s="1">
        <v>45071</v>
      </c>
      <c r="X3111" t="s">
        <v>5894</v>
      </c>
      <c r="Y3111">
        <v>160</v>
      </c>
      <c r="Z3111">
        <v>85</v>
      </c>
      <c r="AA3111">
        <v>167</v>
      </c>
      <c r="AB3111">
        <v>56</v>
      </c>
      <c r="AC3111">
        <v>10</v>
      </c>
      <c r="AD3111">
        <v>23520</v>
      </c>
      <c r="AE3111" t="s">
        <v>6025</v>
      </c>
      <c r="AF3111" s="1">
        <v>46203</v>
      </c>
      <c r="AG3111" t="s">
        <v>6065</v>
      </c>
      <c r="AH3111" t="s">
        <v>6035</v>
      </c>
      <c r="AI3111" t="s">
        <v>6028</v>
      </c>
      <c r="AJ3111" t="s">
        <v>6924</v>
      </c>
      <c r="AK3111">
        <v>650</v>
      </c>
      <c r="AL3111">
        <v>40.69</v>
      </c>
      <c r="AM3111">
        <v>609.30999999999995</v>
      </c>
      <c r="AN3111">
        <v>420</v>
      </c>
      <c r="AO3111">
        <v>189.31</v>
      </c>
      <c r="AP3111">
        <v>0.31069999999999998</v>
      </c>
    </row>
    <row r="3112" spans="1:42" hidden="1" x14ac:dyDescent="0.35">
      <c r="A3112" t="s">
        <v>4066</v>
      </c>
      <c r="B3112" s="1">
        <v>45782</v>
      </c>
      <c r="C3112" t="s">
        <v>4067</v>
      </c>
      <c r="D3112" t="s">
        <v>123</v>
      </c>
      <c r="E3112">
        <v>2</v>
      </c>
      <c r="F3112" t="s">
        <v>30</v>
      </c>
      <c r="G3112" t="s">
        <v>16</v>
      </c>
      <c r="H3112" t="s">
        <v>25</v>
      </c>
      <c r="I3112" t="s">
        <v>33</v>
      </c>
      <c r="J3112" t="s">
        <v>75</v>
      </c>
      <c r="K3112">
        <v>2025</v>
      </c>
      <c r="L3112" t="s">
        <v>35</v>
      </c>
      <c r="M3112" t="s">
        <v>5927</v>
      </c>
      <c r="N3112" t="s">
        <v>5913</v>
      </c>
      <c r="O3112" t="s">
        <v>5917</v>
      </c>
      <c r="P3112" t="s">
        <v>5928</v>
      </c>
      <c r="Q3112" t="s">
        <v>5929</v>
      </c>
      <c r="R3112">
        <v>44000</v>
      </c>
      <c r="S3112">
        <v>53000</v>
      </c>
      <c r="T3112">
        <v>0.16980000000000001</v>
      </c>
      <c r="U3112" t="s">
        <v>5920</v>
      </c>
      <c r="V3112">
        <v>12</v>
      </c>
      <c r="W3112" s="1">
        <v>45435</v>
      </c>
      <c r="X3112" t="s">
        <v>5894</v>
      </c>
      <c r="Y3112">
        <v>246</v>
      </c>
      <c r="Z3112">
        <v>92</v>
      </c>
      <c r="AA3112">
        <v>223</v>
      </c>
      <c r="AB3112">
        <v>48</v>
      </c>
      <c r="AC3112">
        <v>10</v>
      </c>
      <c r="AD3112">
        <v>2112000</v>
      </c>
      <c r="AE3112" t="s">
        <v>6025</v>
      </c>
      <c r="AF3112" s="1">
        <v>46203</v>
      </c>
      <c r="AG3112" t="s">
        <v>6898</v>
      </c>
      <c r="AH3112" t="s">
        <v>6027</v>
      </c>
      <c r="AI3112" t="s">
        <v>6028</v>
      </c>
      <c r="AJ3112" t="s">
        <v>6924</v>
      </c>
      <c r="AK3112">
        <v>106000</v>
      </c>
      <c r="AL3112">
        <v>9487</v>
      </c>
      <c r="AM3112">
        <v>96513</v>
      </c>
      <c r="AN3112">
        <v>88000</v>
      </c>
      <c r="AO3112">
        <v>8513</v>
      </c>
      <c r="AP3112">
        <v>8.8200000000000001E-2</v>
      </c>
    </row>
    <row r="3113" spans="1:42" x14ac:dyDescent="0.35">
      <c r="A3113" t="s">
        <v>4068</v>
      </c>
      <c r="B3113" s="1">
        <v>45814</v>
      </c>
      <c r="C3113" t="s">
        <v>853</v>
      </c>
      <c r="D3113" t="s">
        <v>42</v>
      </c>
      <c r="E3113">
        <v>2</v>
      </c>
      <c r="F3113" t="s">
        <v>48</v>
      </c>
      <c r="G3113" t="s">
        <v>31</v>
      </c>
      <c r="H3113" t="s">
        <v>25</v>
      </c>
      <c r="I3113" t="s">
        <v>33</v>
      </c>
      <c r="J3113" t="s">
        <v>34</v>
      </c>
      <c r="K3113">
        <v>2025</v>
      </c>
      <c r="L3113" t="s">
        <v>35</v>
      </c>
      <c r="M3113" t="s">
        <v>5897</v>
      </c>
      <c r="N3113" t="s">
        <v>5889</v>
      </c>
      <c r="O3113" t="s">
        <v>5898</v>
      </c>
      <c r="P3113" t="s">
        <v>5899</v>
      </c>
      <c r="Q3113" t="s">
        <v>5900</v>
      </c>
      <c r="R3113">
        <v>31000</v>
      </c>
      <c r="S3113">
        <v>38000</v>
      </c>
      <c r="T3113">
        <v>0.1842</v>
      </c>
      <c r="U3113" t="s">
        <v>5901</v>
      </c>
      <c r="V3113">
        <v>12</v>
      </c>
      <c r="W3113" s="1">
        <v>45246</v>
      </c>
      <c r="X3113" t="s">
        <v>5894</v>
      </c>
      <c r="Y3113">
        <v>278</v>
      </c>
      <c r="Z3113">
        <v>80</v>
      </c>
      <c r="AA3113">
        <v>346</v>
      </c>
      <c r="AB3113">
        <v>0</v>
      </c>
      <c r="AC3113">
        <v>10</v>
      </c>
      <c r="AD3113">
        <v>0</v>
      </c>
      <c r="AE3113" t="s">
        <v>6029</v>
      </c>
      <c r="AF3113" s="1">
        <v>46203</v>
      </c>
      <c r="AG3113" t="s">
        <v>6464</v>
      </c>
      <c r="AH3113" t="s">
        <v>6027</v>
      </c>
      <c r="AI3113" t="s">
        <v>6028</v>
      </c>
      <c r="AJ3113" t="s">
        <v>6924</v>
      </c>
      <c r="AK3113">
        <v>76000</v>
      </c>
      <c r="AL3113">
        <v>509.2</v>
      </c>
      <c r="AM3113">
        <v>75490.8</v>
      </c>
      <c r="AN3113">
        <v>62000</v>
      </c>
      <c r="AO3113">
        <v>13490.8</v>
      </c>
      <c r="AP3113">
        <v>0.1787</v>
      </c>
    </row>
    <row r="3114" spans="1:42" hidden="1" x14ac:dyDescent="0.35">
      <c r="A3114" t="s">
        <v>4069</v>
      </c>
      <c r="B3114" s="1">
        <v>45919</v>
      </c>
      <c r="C3114" t="s">
        <v>2155</v>
      </c>
      <c r="D3114" t="s">
        <v>221</v>
      </c>
      <c r="E3114">
        <v>1</v>
      </c>
      <c r="F3114" t="s">
        <v>15</v>
      </c>
      <c r="G3114" t="s">
        <v>31</v>
      </c>
      <c r="H3114" t="s">
        <v>32</v>
      </c>
      <c r="I3114" t="s">
        <v>33</v>
      </c>
      <c r="J3114" t="s">
        <v>109</v>
      </c>
      <c r="K3114">
        <v>2025</v>
      </c>
      <c r="L3114" t="s">
        <v>60</v>
      </c>
      <c r="M3114" t="s">
        <v>5966</v>
      </c>
      <c r="N3114" t="s">
        <v>5967</v>
      </c>
      <c r="O3114" t="s">
        <v>5968</v>
      </c>
      <c r="P3114" t="s">
        <v>5899</v>
      </c>
      <c r="Q3114" t="s">
        <v>5969</v>
      </c>
      <c r="R3114">
        <v>11500</v>
      </c>
      <c r="S3114">
        <v>14500</v>
      </c>
      <c r="T3114">
        <v>0.2069</v>
      </c>
      <c r="U3114" t="s">
        <v>5901</v>
      </c>
      <c r="V3114">
        <v>12</v>
      </c>
      <c r="W3114" s="1">
        <v>44903</v>
      </c>
      <c r="X3114" t="s">
        <v>5894</v>
      </c>
      <c r="Y3114">
        <v>217</v>
      </c>
      <c r="Z3114">
        <v>53</v>
      </c>
      <c r="AA3114">
        <v>253</v>
      </c>
      <c r="AB3114">
        <v>61</v>
      </c>
      <c r="AC3114">
        <v>10</v>
      </c>
      <c r="AD3114">
        <v>701500</v>
      </c>
      <c r="AE3114" t="s">
        <v>6025</v>
      </c>
      <c r="AF3114" s="1">
        <v>46203</v>
      </c>
      <c r="AG3114" t="s">
        <v>6742</v>
      </c>
      <c r="AH3114" t="s">
        <v>6035</v>
      </c>
      <c r="AI3114" t="s">
        <v>6028</v>
      </c>
      <c r="AJ3114" t="s">
        <v>6925</v>
      </c>
      <c r="AK3114">
        <v>14500</v>
      </c>
      <c r="AL3114">
        <v>1010.65</v>
      </c>
      <c r="AM3114">
        <v>13489.35</v>
      </c>
      <c r="AN3114">
        <v>11500</v>
      </c>
      <c r="AO3114">
        <v>1989.35</v>
      </c>
      <c r="AP3114">
        <v>0.14749999999999999</v>
      </c>
    </row>
    <row r="3115" spans="1:42" hidden="1" x14ac:dyDescent="0.35">
      <c r="A3115" t="s">
        <v>4070</v>
      </c>
      <c r="B3115" s="1">
        <v>45701</v>
      </c>
      <c r="C3115" t="s">
        <v>111</v>
      </c>
      <c r="D3115" t="s">
        <v>377</v>
      </c>
      <c r="E3115">
        <v>1</v>
      </c>
      <c r="F3115" t="s">
        <v>30</v>
      </c>
      <c r="G3115" t="s">
        <v>16</v>
      </c>
      <c r="H3115" t="s">
        <v>32</v>
      </c>
      <c r="I3115" t="s">
        <v>18</v>
      </c>
      <c r="J3115" t="s">
        <v>19</v>
      </c>
      <c r="K3115">
        <v>2025</v>
      </c>
      <c r="L3115" t="s">
        <v>20</v>
      </c>
      <c r="M3115" t="s">
        <v>6007</v>
      </c>
      <c r="N3115" t="s">
        <v>5889</v>
      </c>
      <c r="O3115" t="s">
        <v>6008</v>
      </c>
      <c r="P3115" t="s">
        <v>5899</v>
      </c>
      <c r="Q3115" t="s">
        <v>6009</v>
      </c>
      <c r="R3115">
        <v>12000</v>
      </c>
      <c r="S3115">
        <v>15000</v>
      </c>
      <c r="T3115">
        <v>0.2</v>
      </c>
      <c r="U3115" t="s">
        <v>5901</v>
      </c>
      <c r="V3115">
        <v>12</v>
      </c>
      <c r="W3115" s="1">
        <v>45557</v>
      </c>
      <c r="X3115" t="s">
        <v>5894</v>
      </c>
      <c r="Y3115">
        <v>118</v>
      </c>
      <c r="Z3115">
        <v>87</v>
      </c>
      <c r="AA3115">
        <v>209</v>
      </c>
      <c r="AB3115">
        <v>10</v>
      </c>
      <c r="AC3115">
        <v>10</v>
      </c>
      <c r="AD3115">
        <v>120000</v>
      </c>
      <c r="AE3115" t="s">
        <v>6025</v>
      </c>
      <c r="AF3115" s="1">
        <v>46203</v>
      </c>
      <c r="AG3115" t="s">
        <v>6077</v>
      </c>
      <c r="AH3115" t="s">
        <v>6027</v>
      </c>
      <c r="AI3115" t="s">
        <v>6028</v>
      </c>
      <c r="AJ3115" t="s">
        <v>6924</v>
      </c>
      <c r="AK3115">
        <v>15000</v>
      </c>
      <c r="AL3115">
        <v>940.5</v>
      </c>
      <c r="AM3115">
        <v>14059.5</v>
      </c>
      <c r="AN3115">
        <v>12000</v>
      </c>
      <c r="AO3115">
        <v>2059.5</v>
      </c>
      <c r="AP3115">
        <v>0.14649999999999999</v>
      </c>
    </row>
    <row r="3116" spans="1:42" x14ac:dyDescent="0.35">
      <c r="A3116" t="s">
        <v>4071</v>
      </c>
      <c r="B3116" s="1">
        <v>45747</v>
      </c>
      <c r="C3116" t="s">
        <v>240</v>
      </c>
      <c r="D3116" t="s">
        <v>195</v>
      </c>
      <c r="E3116">
        <v>3</v>
      </c>
      <c r="F3116" t="s">
        <v>30</v>
      </c>
      <c r="G3116" t="s">
        <v>16</v>
      </c>
      <c r="H3116" t="s">
        <v>32</v>
      </c>
      <c r="I3116" t="s">
        <v>26</v>
      </c>
      <c r="J3116" t="s">
        <v>39</v>
      </c>
      <c r="K3116">
        <v>2025</v>
      </c>
      <c r="L3116" t="s">
        <v>20</v>
      </c>
      <c r="M3116" t="s">
        <v>5912</v>
      </c>
      <c r="N3116" t="s">
        <v>5913</v>
      </c>
      <c r="O3116" t="s">
        <v>5914</v>
      </c>
      <c r="P3116" t="s">
        <v>5891</v>
      </c>
      <c r="Q3116" t="s">
        <v>5915</v>
      </c>
      <c r="R3116">
        <v>125000</v>
      </c>
      <c r="S3116">
        <v>148000</v>
      </c>
      <c r="T3116">
        <v>0.15540000000000001</v>
      </c>
      <c r="U3116" t="s">
        <v>5893</v>
      </c>
      <c r="V3116">
        <v>12</v>
      </c>
      <c r="W3116" s="1">
        <v>44787</v>
      </c>
      <c r="X3116" t="s">
        <v>5894</v>
      </c>
      <c r="Y3116">
        <v>168</v>
      </c>
      <c r="Z3116">
        <v>62</v>
      </c>
      <c r="AA3116">
        <v>271</v>
      </c>
      <c r="AB3116">
        <v>0</v>
      </c>
      <c r="AC3116">
        <v>10</v>
      </c>
      <c r="AD3116">
        <v>0</v>
      </c>
      <c r="AE3116" t="s">
        <v>6029</v>
      </c>
      <c r="AF3116" s="1">
        <v>46203</v>
      </c>
      <c r="AG3116" t="s">
        <v>6143</v>
      </c>
      <c r="AH3116" t="s">
        <v>6035</v>
      </c>
      <c r="AI3116" t="s">
        <v>6028</v>
      </c>
      <c r="AJ3116" t="s">
        <v>6924</v>
      </c>
      <c r="AK3116">
        <v>444000</v>
      </c>
      <c r="AL3116">
        <v>3152.4</v>
      </c>
      <c r="AM3116">
        <v>440847.6</v>
      </c>
      <c r="AN3116">
        <v>375000</v>
      </c>
      <c r="AO3116">
        <v>65847.600000000006</v>
      </c>
      <c r="AP3116">
        <v>0.14940000000000001</v>
      </c>
    </row>
    <row r="3117" spans="1:42" hidden="1" x14ac:dyDescent="0.35">
      <c r="A3117" t="s">
        <v>4072</v>
      </c>
      <c r="B3117" s="1">
        <v>45801</v>
      </c>
      <c r="C3117" t="s">
        <v>1807</v>
      </c>
      <c r="D3117" t="s">
        <v>92</v>
      </c>
      <c r="E3117">
        <v>2</v>
      </c>
      <c r="F3117" t="s">
        <v>30</v>
      </c>
      <c r="G3117" t="s">
        <v>31</v>
      </c>
      <c r="H3117" t="s">
        <v>17</v>
      </c>
      <c r="I3117" t="s">
        <v>26</v>
      </c>
      <c r="J3117" t="s">
        <v>75</v>
      </c>
      <c r="K3117">
        <v>2025</v>
      </c>
      <c r="L3117" t="s">
        <v>35</v>
      </c>
      <c r="M3117" t="s">
        <v>5973</v>
      </c>
      <c r="N3117" t="s">
        <v>5974</v>
      </c>
      <c r="O3117" t="s">
        <v>5975</v>
      </c>
      <c r="P3117" t="s">
        <v>5899</v>
      </c>
      <c r="Q3117" t="s">
        <v>5976</v>
      </c>
      <c r="R3117">
        <v>7600</v>
      </c>
      <c r="S3117">
        <v>9800</v>
      </c>
      <c r="T3117">
        <v>0.22450000000000001</v>
      </c>
      <c r="U3117" t="s">
        <v>5901</v>
      </c>
      <c r="V3117">
        <v>36</v>
      </c>
      <c r="W3117" s="1">
        <v>45281</v>
      </c>
      <c r="X3117" t="s">
        <v>5894</v>
      </c>
      <c r="Y3117">
        <v>214</v>
      </c>
      <c r="Z3117">
        <v>101</v>
      </c>
      <c r="AA3117">
        <v>188</v>
      </c>
      <c r="AB3117">
        <v>51</v>
      </c>
      <c r="AC3117">
        <v>10</v>
      </c>
      <c r="AD3117">
        <v>387600</v>
      </c>
      <c r="AE3117" t="s">
        <v>6025</v>
      </c>
      <c r="AF3117" s="1">
        <v>46203</v>
      </c>
      <c r="AG3117" t="s">
        <v>6657</v>
      </c>
      <c r="AH3117" t="s">
        <v>6027</v>
      </c>
      <c r="AI3117" t="s">
        <v>6028</v>
      </c>
      <c r="AJ3117" t="s">
        <v>6924</v>
      </c>
      <c r="AK3117">
        <v>19600</v>
      </c>
      <c r="AL3117">
        <v>562.52</v>
      </c>
      <c r="AM3117">
        <v>19037.48</v>
      </c>
      <c r="AN3117">
        <v>15200</v>
      </c>
      <c r="AO3117">
        <v>3837.48</v>
      </c>
      <c r="AP3117">
        <v>0.2016</v>
      </c>
    </row>
    <row r="3118" spans="1:42" hidden="1" x14ac:dyDescent="0.35">
      <c r="A3118" t="s">
        <v>4073</v>
      </c>
      <c r="B3118" s="1">
        <v>45705</v>
      </c>
      <c r="C3118" t="s">
        <v>572</v>
      </c>
      <c r="D3118" t="s">
        <v>65</v>
      </c>
      <c r="E3118">
        <v>2</v>
      </c>
      <c r="F3118" t="s">
        <v>15</v>
      </c>
      <c r="G3118" t="s">
        <v>31</v>
      </c>
      <c r="H3118" t="s">
        <v>17</v>
      </c>
      <c r="I3118" t="s">
        <v>43</v>
      </c>
      <c r="J3118" t="s">
        <v>19</v>
      </c>
      <c r="K3118">
        <v>2025</v>
      </c>
      <c r="L3118" t="s">
        <v>20</v>
      </c>
      <c r="M3118" t="s">
        <v>5906</v>
      </c>
      <c r="N3118" t="s">
        <v>5889</v>
      </c>
      <c r="O3118" t="s">
        <v>5898</v>
      </c>
      <c r="P3118" t="s">
        <v>5907</v>
      </c>
      <c r="Q3118" t="s">
        <v>5908</v>
      </c>
      <c r="R3118">
        <v>17500</v>
      </c>
      <c r="S3118">
        <v>22000</v>
      </c>
      <c r="T3118">
        <v>0.20449999999999999</v>
      </c>
      <c r="U3118" t="s">
        <v>5909</v>
      </c>
      <c r="V3118">
        <v>12</v>
      </c>
      <c r="W3118" s="1">
        <v>45337</v>
      </c>
      <c r="X3118" t="s">
        <v>5894</v>
      </c>
      <c r="Y3118">
        <v>373</v>
      </c>
      <c r="Z3118">
        <v>88</v>
      </c>
      <c r="AA3118">
        <v>389</v>
      </c>
      <c r="AB3118">
        <v>78</v>
      </c>
      <c r="AC3118">
        <v>10</v>
      </c>
      <c r="AD3118">
        <v>1365000</v>
      </c>
      <c r="AE3118" t="s">
        <v>6025</v>
      </c>
      <c r="AF3118" s="1">
        <v>46203</v>
      </c>
      <c r="AG3118" t="s">
        <v>6224</v>
      </c>
      <c r="AH3118" t="s">
        <v>6027</v>
      </c>
      <c r="AI3118" t="s">
        <v>6028</v>
      </c>
      <c r="AJ3118" t="s">
        <v>6924</v>
      </c>
      <c r="AK3118">
        <v>44000</v>
      </c>
      <c r="AL3118">
        <v>5319.6</v>
      </c>
      <c r="AM3118">
        <v>38680.400000000001</v>
      </c>
      <c r="AN3118">
        <v>35000</v>
      </c>
      <c r="AO3118">
        <v>3680.4</v>
      </c>
      <c r="AP3118">
        <v>9.5100000000000004E-2</v>
      </c>
    </row>
    <row r="3119" spans="1:42" hidden="1" x14ac:dyDescent="0.35">
      <c r="A3119" t="s">
        <v>4074</v>
      </c>
      <c r="B3119" s="1">
        <v>45879</v>
      </c>
      <c r="C3119" t="s">
        <v>355</v>
      </c>
      <c r="D3119" t="s">
        <v>137</v>
      </c>
      <c r="E3119">
        <v>1</v>
      </c>
      <c r="F3119" t="s">
        <v>128</v>
      </c>
      <c r="G3119" t="s">
        <v>16</v>
      </c>
      <c r="H3119" t="s">
        <v>32</v>
      </c>
      <c r="I3119" t="s">
        <v>18</v>
      </c>
      <c r="J3119" t="s">
        <v>59</v>
      </c>
      <c r="K3119">
        <v>2025</v>
      </c>
      <c r="L3119" t="s">
        <v>60</v>
      </c>
      <c r="M3119" t="s">
        <v>5930</v>
      </c>
      <c r="N3119" t="s">
        <v>5931</v>
      </c>
      <c r="O3119" t="s">
        <v>5932</v>
      </c>
      <c r="P3119" t="s">
        <v>5891</v>
      </c>
      <c r="Q3119" t="s">
        <v>5933</v>
      </c>
      <c r="R3119">
        <v>14800</v>
      </c>
      <c r="S3119">
        <v>18500</v>
      </c>
      <c r="T3119">
        <v>0.2</v>
      </c>
      <c r="U3119" t="s">
        <v>5893</v>
      </c>
      <c r="V3119">
        <v>12</v>
      </c>
      <c r="W3119" s="1">
        <v>45474</v>
      </c>
      <c r="X3119" t="s">
        <v>5894</v>
      </c>
      <c r="Y3119">
        <v>213</v>
      </c>
      <c r="Z3119">
        <v>93</v>
      </c>
      <c r="AA3119">
        <v>278</v>
      </c>
      <c r="AB3119">
        <v>42</v>
      </c>
      <c r="AC3119">
        <v>10</v>
      </c>
      <c r="AD3119">
        <v>621600</v>
      </c>
      <c r="AE3119" t="s">
        <v>6025</v>
      </c>
      <c r="AF3119" s="1">
        <v>46203</v>
      </c>
      <c r="AG3119" t="s">
        <v>6228</v>
      </c>
      <c r="AH3119" t="s">
        <v>6035</v>
      </c>
      <c r="AI3119" t="s">
        <v>6028</v>
      </c>
      <c r="AJ3119" t="s">
        <v>6925</v>
      </c>
      <c r="AK3119">
        <v>18500</v>
      </c>
      <c r="AL3119">
        <v>1430.05</v>
      </c>
      <c r="AM3119">
        <v>17069.95</v>
      </c>
      <c r="AN3119">
        <v>14800</v>
      </c>
      <c r="AO3119">
        <v>2269.9499999999998</v>
      </c>
      <c r="AP3119">
        <v>0.13300000000000001</v>
      </c>
    </row>
    <row r="3120" spans="1:42" hidden="1" x14ac:dyDescent="0.35">
      <c r="A3120" t="s">
        <v>4075</v>
      </c>
      <c r="B3120" s="1">
        <v>45902</v>
      </c>
      <c r="C3120" t="s">
        <v>574</v>
      </c>
      <c r="D3120" t="s">
        <v>23</v>
      </c>
      <c r="E3120">
        <v>3</v>
      </c>
      <c r="F3120" t="s">
        <v>30</v>
      </c>
      <c r="G3120" t="s">
        <v>31</v>
      </c>
      <c r="H3120" t="s">
        <v>32</v>
      </c>
      <c r="I3120" t="s">
        <v>43</v>
      </c>
      <c r="J3120" t="s">
        <v>109</v>
      </c>
      <c r="K3120">
        <v>2025</v>
      </c>
      <c r="L3120" t="s">
        <v>60</v>
      </c>
      <c r="M3120" t="s">
        <v>5921</v>
      </c>
      <c r="N3120" t="s">
        <v>5913</v>
      </c>
      <c r="O3120" t="s">
        <v>5917</v>
      </c>
      <c r="P3120" t="s">
        <v>5922</v>
      </c>
      <c r="Q3120" t="s">
        <v>5923</v>
      </c>
      <c r="R3120">
        <v>57000</v>
      </c>
      <c r="S3120">
        <v>69000</v>
      </c>
      <c r="T3120">
        <v>0.1739</v>
      </c>
      <c r="U3120" t="s">
        <v>5920</v>
      </c>
      <c r="V3120">
        <v>12</v>
      </c>
      <c r="W3120" s="1">
        <v>44862</v>
      </c>
      <c r="X3120" t="s">
        <v>5894</v>
      </c>
      <c r="Y3120">
        <v>244</v>
      </c>
      <c r="Z3120">
        <v>55</v>
      </c>
      <c r="AA3120">
        <v>276</v>
      </c>
      <c r="AB3120">
        <v>9</v>
      </c>
      <c r="AC3120">
        <v>10</v>
      </c>
      <c r="AD3120">
        <v>513000</v>
      </c>
      <c r="AE3120" t="s">
        <v>6025</v>
      </c>
      <c r="AF3120" s="1">
        <v>46203</v>
      </c>
      <c r="AG3120" t="s">
        <v>6345</v>
      </c>
      <c r="AH3120" t="s">
        <v>6035</v>
      </c>
      <c r="AI3120" t="s">
        <v>6028</v>
      </c>
      <c r="AJ3120" t="s">
        <v>6925</v>
      </c>
      <c r="AK3120">
        <v>207000</v>
      </c>
      <c r="AL3120">
        <v>29745.9</v>
      </c>
      <c r="AM3120">
        <v>177254.1</v>
      </c>
      <c r="AN3120">
        <v>171000</v>
      </c>
      <c r="AO3120">
        <v>6254.1</v>
      </c>
      <c r="AP3120">
        <v>3.5299999999999998E-2</v>
      </c>
    </row>
    <row r="3121" spans="1:42" hidden="1" x14ac:dyDescent="0.35">
      <c r="A3121" t="s">
        <v>4076</v>
      </c>
      <c r="B3121" s="1">
        <v>45801</v>
      </c>
      <c r="C3121" t="s">
        <v>697</v>
      </c>
      <c r="D3121" t="s">
        <v>180</v>
      </c>
      <c r="E3121">
        <v>2</v>
      </c>
      <c r="F3121" t="s">
        <v>24</v>
      </c>
      <c r="G3121" t="s">
        <v>16</v>
      </c>
      <c r="H3121" t="s">
        <v>32</v>
      </c>
      <c r="I3121" t="s">
        <v>33</v>
      </c>
      <c r="J3121" t="s">
        <v>75</v>
      </c>
      <c r="K3121">
        <v>2025</v>
      </c>
      <c r="L3121" t="s">
        <v>35</v>
      </c>
      <c r="M3121" t="s">
        <v>5956</v>
      </c>
      <c r="N3121" t="s">
        <v>5949</v>
      </c>
      <c r="O3121" t="s">
        <v>5957</v>
      </c>
      <c r="P3121" t="s">
        <v>5958</v>
      </c>
      <c r="Q3121" t="s">
        <v>5959</v>
      </c>
      <c r="R3121">
        <v>3100</v>
      </c>
      <c r="S3121">
        <v>4200</v>
      </c>
      <c r="T3121">
        <v>0.26190000000000002</v>
      </c>
      <c r="U3121" t="s">
        <v>5909</v>
      </c>
      <c r="V3121">
        <v>12</v>
      </c>
      <c r="W3121" s="1">
        <v>45029</v>
      </c>
      <c r="X3121" t="s">
        <v>5894</v>
      </c>
      <c r="Y3121">
        <v>165</v>
      </c>
      <c r="Z3121">
        <v>119</v>
      </c>
      <c r="AA3121">
        <v>218</v>
      </c>
      <c r="AB3121">
        <v>22</v>
      </c>
      <c r="AC3121">
        <v>10</v>
      </c>
      <c r="AD3121">
        <v>68200</v>
      </c>
      <c r="AE3121" t="s">
        <v>6025</v>
      </c>
      <c r="AF3121" s="1">
        <v>46203</v>
      </c>
      <c r="AG3121" t="s">
        <v>6370</v>
      </c>
      <c r="AH3121" t="s">
        <v>6035</v>
      </c>
      <c r="AI3121" t="s">
        <v>6028</v>
      </c>
      <c r="AJ3121" t="s">
        <v>6924</v>
      </c>
      <c r="AK3121">
        <v>8400</v>
      </c>
      <c r="AL3121">
        <v>301.56</v>
      </c>
      <c r="AM3121">
        <v>8098.44</v>
      </c>
      <c r="AN3121">
        <v>6200</v>
      </c>
      <c r="AO3121">
        <v>1898.44</v>
      </c>
      <c r="AP3121">
        <v>0.2344</v>
      </c>
    </row>
    <row r="3122" spans="1:42" x14ac:dyDescent="0.35">
      <c r="A3122" t="s">
        <v>4077</v>
      </c>
      <c r="B3122" s="1">
        <v>45702</v>
      </c>
      <c r="C3122" t="s">
        <v>2328</v>
      </c>
      <c r="D3122" t="s">
        <v>54</v>
      </c>
      <c r="E3122">
        <v>5</v>
      </c>
      <c r="F3122" t="s">
        <v>24</v>
      </c>
      <c r="G3122" t="s">
        <v>16</v>
      </c>
      <c r="H3122" t="s">
        <v>25</v>
      </c>
      <c r="I3122" t="s">
        <v>33</v>
      </c>
      <c r="J3122" t="s">
        <v>19</v>
      </c>
      <c r="K3122">
        <v>2025</v>
      </c>
      <c r="L3122" t="s">
        <v>20</v>
      </c>
      <c r="M3122" t="s">
        <v>5888</v>
      </c>
      <c r="N3122" t="s">
        <v>5889</v>
      </c>
      <c r="O3122" t="s">
        <v>5890</v>
      </c>
      <c r="P3122" t="s">
        <v>5891</v>
      </c>
      <c r="Q3122" t="s">
        <v>5892</v>
      </c>
      <c r="R3122">
        <v>52000</v>
      </c>
      <c r="S3122">
        <v>65000</v>
      </c>
      <c r="T3122">
        <v>0.2</v>
      </c>
      <c r="U3122" t="s">
        <v>5893</v>
      </c>
      <c r="V3122">
        <v>12</v>
      </c>
      <c r="W3122" s="1">
        <v>45506</v>
      </c>
      <c r="X3122" t="s">
        <v>5894</v>
      </c>
      <c r="Y3122">
        <v>302</v>
      </c>
      <c r="Z3122">
        <v>109</v>
      </c>
      <c r="AA3122">
        <v>415</v>
      </c>
      <c r="AB3122">
        <v>0</v>
      </c>
      <c r="AC3122">
        <v>10</v>
      </c>
      <c r="AD3122">
        <v>0</v>
      </c>
      <c r="AE3122" t="s">
        <v>6029</v>
      </c>
      <c r="AF3122" s="1">
        <v>46203</v>
      </c>
      <c r="AG3122" t="s">
        <v>6783</v>
      </c>
      <c r="AH3122" t="s">
        <v>6027</v>
      </c>
      <c r="AI3122" t="s">
        <v>6028</v>
      </c>
      <c r="AJ3122" t="s">
        <v>6924</v>
      </c>
      <c r="AK3122">
        <v>325000</v>
      </c>
      <c r="AL3122">
        <v>39260</v>
      </c>
      <c r="AM3122">
        <v>285740</v>
      </c>
      <c r="AN3122">
        <v>260000</v>
      </c>
      <c r="AO3122">
        <v>25740</v>
      </c>
      <c r="AP3122">
        <v>9.01E-2</v>
      </c>
    </row>
    <row r="3123" spans="1:42" hidden="1" x14ac:dyDescent="0.35">
      <c r="A3123" t="s">
        <v>4078</v>
      </c>
      <c r="B3123" s="1">
        <v>45940</v>
      </c>
      <c r="C3123" t="s">
        <v>1824</v>
      </c>
      <c r="D3123" t="s">
        <v>95</v>
      </c>
      <c r="E3123">
        <v>4</v>
      </c>
      <c r="F3123" t="s">
        <v>58</v>
      </c>
      <c r="G3123" t="s">
        <v>31</v>
      </c>
      <c r="H3123" t="s">
        <v>32</v>
      </c>
      <c r="I3123" t="s">
        <v>43</v>
      </c>
      <c r="J3123" t="s">
        <v>55</v>
      </c>
      <c r="K3123">
        <v>2025</v>
      </c>
      <c r="L3123" t="s">
        <v>51</v>
      </c>
      <c r="M3123" t="s">
        <v>5948</v>
      </c>
      <c r="N3123" t="s">
        <v>5949</v>
      </c>
      <c r="O3123" t="s">
        <v>5950</v>
      </c>
      <c r="P3123" t="s">
        <v>5951</v>
      </c>
      <c r="Q3123" t="s">
        <v>5952</v>
      </c>
      <c r="R3123">
        <v>2900</v>
      </c>
      <c r="S3123">
        <v>3800</v>
      </c>
      <c r="T3123">
        <v>0.23680000000000001</v>
      </c>
      <c r="U3123" t="s">
        <v>5940</v>
      </c>
      <c r="V3123">
        <v>12</v>
      </c>
      <c r="W3123" s="1">
        <v>45359</v>
      </c>
      <c r="X3123" t="s">
        <v>5894</v>
      </c>
      <c r="Y3123">
        <v>220</v>
      </c>
      <c r="Z3123">
        <v>49</v>
      </c>
      <c r="AA3123">
        <v>227</v>
      </c>
      <c r="AB3123">
        <v>23</v>
      </c>
      <c r="AC3123">
        <v>10</v>
      </c>
      <c r="AD3123">
        <v>66700</v>
      </c>
      <c r="AE3123" t="s">
        <v>6025</v>
      </c>
      <c r="AF3123" s="1">
        <v>46203</v>
      </c>
      <c r="AG3123" t="s">
        <v>6662</v>
      </c>
      <c r="AH3123" t="s">
        <v>6027</v>
      </c>
      <c r="AI3123" t="s">
        <v>6028</v>
      </c>
      <c r="AJ3123" t="s">
        <v>6925</v>
      </c>
      <c r="AK3123">
        <v>15200</v>
      </c>
      <c r="AL3123">
        <v>1977.52</v>
      </c>
      <c r="AM3123">
        <v>13222.48</v>
      </c>
      <c r="AN3123">
        <v>11600</v>
      </c>
      <c r="AO3123">
        <v>1622.48</v>
      </c>
      <c r="AP3123">
        <v>0.1227</v>
      </c>
    </row>
    <row r="3124" spans="1:42" hidden="1" x14ac:dyDescent="0.35">
      <c r="A3124" t="s">
        <v>4079</v>
      </c>
      <c r="B3124" s="1">
        <v>45694</v>
      </c>
      <c r="C3124" t="s">
        <v>4080</v>
      </c>
      <c r="D3124" t="s">
        <v>47</v>
      </c>
      <c r="E3124">
        <v>2</v>
      </c>
      <c r="F3124" t="s">
        <v>30</v>
      </c>
      <c r="G3124" t="s">
        <v>31</v>
      </c>
      <c r="H3124" t="s">
        <v>32</v>
      </c>
      <c r="I3124" t="s">
        <v>18</v>
      </c>
      <c r="J3124" t="s">
        <v>19</v>
      </c>
      <c r="K3124">
        <v>2025</v>
      </c>
      <c r="L3124" t="s">
        <v>20</v>
      </c>
      <c r="M3124" t="s">
        <v>5995</v>
      </c>
      <c r="N3124" t="s">
        <v>5989</v>
      </c>
      <c r="O3124" t="s">
        <v>5996</v>
      </c>
      <c r="P3124" t="s">
        <v>5997</v>
      </c>
      <c r="Q3124" t="s">
        <v>5998</v>
      </c>
      <c r="R3124">
        <v>280</v>
      </c>
      <c r="S3124">
        <v>450</v>
      </c>
      <c r="T3124">
        <v>0.37780000000000002</v>
      </c>
      <c r="U3124" t="s">
        <v>5909</v>
      </c>
      <c r="V3124">
        <v>6</v>
      </c>
      <c r="W3124" s="1">
        <v>45144</v>
      </c>
      <c r="X3124" t="s">
        <v>5894</v>
      </c>
      <c r="Y3124">
        <v>217</v>
      </c>
      <c r="Z3124">
        <v>86</v>
      </c>
      <c r="AA3124">
        <v>212</v>
      </c>
      <c r="AB3124">
        <v>73</v>
      </c>
      <c r="AC3124">
        <v>10</v>
      </c>
      <c r="AD3124">
        <v>20440</v>
      </c>
      <c r="AE3124" t="s">
        <v>6025</v>
      </c>
      <c r="AF3124" s="1">
        <v>46203</v>
      </c>
      <c r="AG3124" t="s">
        <v>6911</v>
      </c>
      <c r="AH3124" t="s">
        <v>6027</v>
      </c>
      <c r="AI3124" t="s">
        <v>6028</v>
      </c>
      <c r="AJ3124" t="s">
        <v>6924</v>
      </c>
      <c r="AK3124">
        <v>900</v>
      </c>
      <c r="AL3124">
        <v>72.36</v>
      </c>
      <c r="AM3124">
        <v>827.64</v>
      </c>
      <c r="AN3124">
        <v>560</v>
      </c>
      <c r="AO3124">
        <v>267.64</v>
      </c>
      <c r="AP3124">
        <v>0.32340000000000002</v>
      </c>
    </row>
    <row r="3125" spans="1:42" hidden="1" x14ac:dyDescent="0.35">
      <c r="A3125" t="s">
        <v>4081</v>
      </c>
      <c r="B3125" s="1">
        <v>45910</v>
      </c>
      <c r="C3125" t="s">
        <v>104</v>
      </c>
      <c r="D3125" t="s">
        <v>87</v>
      </c>
      <c r="E3125">
        <v>1</v>
      </c>
      <c r="F3125" t="s">
        <v>58</v>
      </c>
      <c r="G3125" t="s">
        <v>71</v>
      </c>
      <c r="H3125" t="s">
        <v>17</v>
      </c>
      <c r="I3125" t="s">
        <v>43</v>
      </c>
      <c r="J3125" t="s">
        <v>109</v>
      </c>
      <c r="K3125">
        <v>2025</v>
      </c>
      <c r="L3125" t="s">
        <v>60</v>
      </c>
      <c r="M3125" t="s">
        <v>5924</v>
      </c>
      <c r="N3125" t="s">
        <v>5913</v>
      </c>
      <c r="O3125" t="s">
        <v>5917</v>
      </c>
      <c r="P3125" t="s">
        <v>5925</v>
      </c>
      <c r="Q3125" t="s">
        <v>5926</v>
      </c>
      <c r="R3125">
        <v>46000</v>
      </c>
      <c r="S3125">
        <v>56000</v>
      </c>
      <c r="T3125">
        <v>0.17860000000000001</v>
      </c>
      <c r="U3125" t="s">
        <v>5920</v>
      </c>
      <c r="V3125">
        <v>12</v>
      </c>
      <c r="W3125" s="1">
        <v>44847</v>
      </c>
      <c r="X3125" t="s">
        <v>5894</v>
      </c>
      <c r="Y3125">
        <v>224</v>
      </c>
      <c r="Z3125">
        <v>96</v>
      </c>
      <c r="AA3125">
        <v>304</v>
      </c>
      <c r="AB3125">
        <v>54</v>
      </c>
      <c r="AC3125">
        <v>10</v>
      </c>
      <c r="AD3125">
        <v>2484000</v>
      </c>
      <c r="AE3125" t="s">
        <v>6025</v>
      </c>
      <c r="AF3125" s="1">
        <v>46203</v>
      </c>
      <c r="AG3125" t="s">
        <v>6051</v>
      </c>
      <c r="AH3125" t="s">
        <v>6035</v>
      </c>
      <c r="AI3125" t="s">
        <v>6028</v>
      </c>
      <c r="AJ3125" t="s">
        <v>6925</v>
      </c>
      <c r="AK3125">
        <v>56000</v>
      </c>
      <c r="AL3125">
        <v>5348</v>
      </c>
      <c r="AM3125">
        <v>50652</v>
      </c>
      <c r="AN3125">
        <v>46000</v>
      </c>
      <c r="AO3125">
        <v>4652</v>
      </c>
      <c r="AP3125">
        <v>9.1800000000000007E-2</v>
      </c>
    </row>
    <row r="3126" spans="1:42" hidden="1" x14ac:dyDescent="0.35">
      <c r="A3126" t="s">
        <v>4082</v>
      </c>
      <c r="B3126" s="1">
        <v>45726</v>
      </c>
      <c r="C3126" t="s">
        <v>3072</v>
      </c>
      <c r="D3126" t="s">
        <v>180</v>
      </c>
      <c r="E3126">
        <v>1</v>
      </c>
      <c r="F3126" t="s">
        <v>24</v>
      </c>
      <c r="G3126" t="s">
        <v>16</v>
      </c>
      <c r="H3126" t="s">
        <v>32</v>
      </c>
      <c r="I3126" t="s">
        <v>18</v>
      </c>
      <c r="J3126" t="s">
        <v>39</v>
      </c>
      <c r="K3126">
        <v>2025</v>
      </c>
      <c r="L3126" t="s">
        <v>20</v>
      </c>
      <c r="M3126" t="s">
        <v>5956</v>
      </c>
      <c r="N3126" t="s">
        <v>5949</v>
      </c>
      <c r="O3126" t="s">
        <v>5957</v>
      </c>
      <c r="P3126" t="s">
        <v>5958</v>
      </c>
      <c r="Q3126" t="s">
        <v>5959</v>
      </c>
      <c r="R3126">
        <v>3100</v>
      </c>
      <c r="S3126">
        <v>4200</v>
      </c>
      <c r="T3126">
        <v>0.26190000000000002</v>
      </c>
      <c r="U3126" t="s">
        <v>5909</v>
      </c>
      <c r="V3126">
        <v>12</v>
      </c>
      <c r="W3126" s="1">
        <v>45029</v>
      </c>
      <c r="X3126" t="s">
        <v>5894</v>
      </c>
      <c r="Y3126">
        <v>165</v>
      </c>
      <c r="Z3126">
        <v>119</v>
      </c>
      <c r="AA3126">
        <v>218</v>
      </c>
      <c r="AB3126">
        <v>22</v>
      </c>
      <c r="AC3126">
        <v>10</v>
      </c>
      <c r="AD3126">
        <v>68200</v>
      </c>
      <c r="AE3126" t="s">
        <v>6025</v>
      </c>
      <c r="AF3126" s="1">
        <v>46203</v>
      </c>
      <c r="AG3126" t="s">
        <v>6858</v>
      </c>
      <c r="AH3126" t="s">
        <v>6027</v>
      </c>
      <c r="AI3126" t="s">
        <v>6028</v>
      </c>
      <c r="AJ3126" t="s">
        <v>6924</v>
      </c>
      <c r="AK3126">
        <v>4200</v>
      </c>
      <c r="AL3126">
        <v>23.52</v>
      </c>
      <c r="AM3126">
        <v>4176.4799999999996</v>
      </c>
      <c r="AN3126">
        <v>3100</v>
      </c>
      <c r="AO3126">
        <v>1076.48</v>
      </c>
      <c r="AP3126">
        <v>0.25769999999999998</v>
      </c>
    </row>
    <row r="3127" spans="1:42" hidden="1" x14ac:dyDescent="0.35">
      <c r="A3127" t="s">
        <v>4083</v>
      </c>
      <c r="B3127" s="1">
        <v>45747</v>
      </c>
      <c r="C3127" t="s">
        <v>2261</v>
      </c>
      <c r="D3127" t="s">
        <v>188</v>
      </c>
      <c r="E3127">
        <v>1</v>
      </c>
      <c r="F3127" t="s">
        <v>48</v>
      </c>
      <c r="G3127" t="s">
        <v>71</v>
      </c>
      <c r="H3127" t="s">
        <v>17</v>
      </c>
      <c r="I3127" t="s">
        <v>26</v>
      </c>
      <c r="J3127" t="s">
        <v>39</v>
      </c>
      <c r="K3127">
        <v>2025</v>
      </c>
      <c r="L3127" t="s">
        <v>20</v>
      </c>
      <c r="M3127" t="s">
        <v>5936</v>
      </c>
      <c r="N3127" t="s">
        <v>5931</v>
      </c>
      <c r="O3127" t="s">
        <v>5937</v>
      </c>
      <c r="P3127" t="s">
        <v>5938</v>
      </c>
      <c r="Q3127" t="s">
        <v>5939</v>
      </c>
      <c r="R3127">
        <v>3400</v>
      </c>
      <c r="S3127">
        <v>4500</v>
      </c>
      <c r="T3127">
        <v>0.24440000000000001</v>
      </c>
      <c r="U3127" t="s">
        <v>5940</v>
      </c>
      <c r="V3127">
        <v>6</v>
      </c>
      <c r="W3127" s="1">
        <v>45061</v>
      </c>
      <c r="X3127" t="s">
        <v>5894</v>
      </c>
      <c r="Y3127">
        <v>200</v>
      </c>
      <c r="Z3127">
        <v>91</v>
      </c>
      <c r="AA3127">
        <v>223</v>
      </c>
      <c r="AB3127">
        <v>18</v>
      </c>
      <c r="AC3127">
        <v>10</v>
      </c>
      <c r="AD3127">
        <v>61200</v>
      </c>
      <c r="AE3127" t="s">
        <v>6025</v>
      </c>
      <c r="AF3127" s="1">
        <v>46203</v>
      </c>
      <c r="AG3127" t="s">
        <v>6767</v>
      </c>
      <c r="AH3127" t="s">
        <v>6027</v>
      </c>
      <c r="AI3127" t="s">
        <v>6028</v>
      </c>
      <c r="AJ3127" t="s">
        <v>6924</v>
      </c>
      <c r="AK3127">
        <v>4500</v>
      </c>
      <c r="AL3127">
        <v>634.5</v>
      </c>
      <c r="AM3127">
        <v>3865.5</v>
      </c>
      <c r="AN3127">
        <v>3400</v>
      </c>
      <c r="AO3127">
        <v>465.5</v>
      </c>
      <c r="AP3127">
        <v>0.12039999999999999</v>
      </c>
    </row>
    <row r="3128" spans="1:42" hidden="1" x14ac:dyDescent="0.35">
      <c r="A3128" t="s">
        <v>4084</v>
      </c>
      <c r="B3128" s="1">
        <v>45933</v>
      </c>
      <c r="C3128" t="s">
        <v>3008</v>
      </c>
      <c r="D3128" t="s">
        <v>87</v>
      </c>
      <c r="E3128">
        <v>1</v>
      </c>
      <c r="F3128" t="s">
        <v>24</v>
      </c>
      <c r="G3128" t="s">
        <v>31</v>
      </c>
      <c r="H3128" t="s">
        <v>17</v>
      </c>
      <c r="I3128" t="s">
        <v>43</v>
      </c>
      <c r="J3128" t="s">
        <v>55</v>
      </c>
      <c r="K3128">
        <v>2025</v>
      </c>
      <c r="L3128" t="s">
        <v>51</v>
      </c>
      <c r="M3128" t="s">
        <v>5924</v>
      </c>
      <c r="N3128" t="s">
        <v>5913</v>
      </c>
      <c r="O3128" t="s">
        <v>5917</v>
      </c>
      <c r="P3128" t="s">
        <v>5925</v>
      </c>
      <c r="Q3128" t="s">
        <v>5926</v>
      </c>
      <c r="R3128">
        <v>46000</v>
      </c>
      <c r="S3128">
        <v>56000</v>
      </c>
      <c r="T3128">
        <v>0.17860000000000001</v>
      </c>
      <c r="U3128" t="s">
        <v>5920</v>
      </c>
      <c r="V3128">
        <v>12</v>
      </c>
      <c r="W3128" s="1">
        <v>44847</v>
      </c>
      <c r="X3128" t="s">
        <v>5894</v>
      </c>
      <c r="Y3128">
        <v>224</v>
      </c>
      <c r="Z3128">
        <v>96</v>
      </c>
      <c r="AA3128">
        <v>304</v>
      </c>
      <c r="AB3128">
        <v>54</v>
      </c>
      <c r="AC3128">
        <v>10</v>
      </c>
      <c r="AD3128">
        <v>2484000</v>
      </c>
      <c r="AE3128" t="s">
        <v>6025</v>
      </c>
      <c r="AF3128" s="1">
        <v>46203</v>
      </c>
      <c r="AG3128" t="s">
        <v>6736</v>
      </c>
      <c r="AH3128" t="s">
        <v>6035</v>
      </c>
      <c r="AI3128" t="s">
        <v>6028</v>
      </c>
      <c r="AJ3128" t="s">
        <v>6925</v>
      </c>
      <c r="AK3128">
        <v>56000</v>
      </c>
      <c r="AL3128">
        <v>2682.4</v>
      </c>
      <c r="AM3128">
        <v>53317.599999999999</v>
      </c>
      <c r="AN3128">
        <v>46000</v>
      </c>
      <c r="AO3128">
        <v>7317.6</v>
      </c>
      <c r="AP3128">
        <v>0.13719999999999999</v>
      </c>
    </row>
    <row r="3129" spans="1:42" hidden="1" x14ac:dyDescent="0.35">
      <c r="A3129" t="s">
        <v>4085</v>
      </c>
      <c r="B3129" s="1">
        <v>45913</v>
      </c>
      <c r="C3129" t="s">
        <v>2444</v>
      </c>
      <c r="D3129" t="s">
        <v>78</v>
      </c>
      <c r="E3129">
        <v>2</v>
      </c>
      <c r="F3129" t="s">
        <v>30</v>
      </c>
      <c r="G3129" t="s">
        <v>71</v>
      </c>
      <c r="H3129" t="s">
        <v>17</v>
      </c>
      <c r="I3129" t="s">
        <v>18</v>
      </c>
      <c r="J3129" t="s">
        <v>109</v>
      </c>
      <c r="K3129">
        <v>2025</v>
      </c>
      <c r="L3129" t="s">
        <v>60</v>
      </c>
      <c r="M3129" t="s">
        <v>5992</v>
      </c>
      <c r="N3129" t="s">
        <v>5989</v>
      </c>
      <c r="O3129" t="s">
        <v>5993</v>
      </c>
      <c r="P3129" t="s">
        <v>5899</v>
      </c>
      <c r="Q3129" t="s">
        <v>5994</v>
      </c>
      <c r="R3129">
        <v>850</v>
      </c>
      <c r="S3129">
        <v>1200</v>
      </c>
      <c r="T3129">
        <v>0.29170000000000001</v>
      </c>
      <c r="U3129" t="s">
        <v>5901</v>
      </c>
      <c r="V3129">
        <v>6</v>
      </c>
      <c r="W3129" s="1">
        <v>45066</v>
      </c>
      <c r="X3129" t="s">
        <v>5894</v>
      </c>
      <c r="Y3129">
        <v>275</v>
      </c>
      <c r="Z3129">
        <v>92</v>
      </c>
      <c r="AA3129">
        <v>285</v>
      </c>
      <c r="AB3129">
        <v>78</v>
      </c>
      <c r="AC3129">
        <v>10</v>
      </c>
      <c r="AD3129">
        <v>66300</v>
      </c>
      <c r="AE3129" t="s">
        <v>6025</v>
      </c>
      <c r="AF3129" s="1">
        <v>46203</v>
      </c>
      <c r="AG3129" t="s">
        <v>6804</v>
      </c>
      <c r="AH3129" t="s">
        <v>6027</v>
      </c>
      <c r="AI3129" t="s">
        <v>6028</v>
      </c>
      <c r="AJ3129" t="s">
        <v>6925</v>
      </c>
      <c r="AK3129">
        <v>2400</v>
      </c>
      <c r="AL3129">
        <v>205.2</v>
      </c>
      <c r="AM3129">
        <v>2194.8000000000002</v>
      </c>
      <c r="AN3129">
        <v>1700</v>
      </c>
      <c r="AO3129">
        <v>494.8</v>
      </c>
      <c r="AP3129">
        <v>0.22539999999999999</v>
      </c>
    </row>
    <row r="3130" spans="1:42" x14ac:dyDescent="0.35">
      <c r="A3130" t="s">
        <v>4086</v>
      </c>
      <c r="B3130" s="1">
        <v>45873</v>
      </c>
      <c r="C3130" t="s">
        <v>860</v>
      </c>
      <c r="D3130" t="s">
        <v>42</v>
      </c>
      <c r="E3130">
        <v>1</v>
      </c>
      <c r="F3130" t="s">
        <v>48</v>
      </c>
      <c r="G3130" t="s">
        <v>16</v>
      </c>
      <c r="H3130" t="s">
        <v>17</v>
      </c>
      <c r="I3130" t="s">
        <v>43</v>
      </c>
      <c r="J3130" t="s">
        <v>59</v>
      </c>
      <c r="K3130">
        <v>2025</v>
      </c>
      <c r="L3130" t="s">
        <v>60</v>
      </c>
      <c r="M3130" t="s">
        <v>5897</v>
      </c>
      <c r="N3130" t="s">
        <v>5889</v>
      </c>
      <c r="O3130" t="s">
        <v>5898</v>
      </c>
      <c r="P3130" t="s">
        <v>5899</v>
      </c>
      <c r="Q3130" t="s">
        <v>5900</v>
      </c>
      <c r="R3130">
        <v>31000</v>
      </c>
      <c r="S3130">
        <v>38000</v>
      </c>
      <c r="T3130">
        <v>0.1842</v>
      </c>
      <c r="U3130" t="s">
        <v>5901</v>
      </c>
      <c r="V3130">
        <v>12</v>
      </c>
      <c r="W3130" s="1">
        <v>45246</v>
      </c>
      <c r="X3130" t="s">
        <v>5894</v>
      </c>
      <c r="Y3130">
        <v>278</v>
      </c>
      <c r="Z3130">
        <v>80</v>
      </c>
      <c r="AA3130">
        <v>346</v>
      </c>
      <c r="AB3130">
        <v>0</v>
      </c>
      <c r="AC3130">
        <v>10</v>
      </c>
      <c r="AD3130">
        <v>0</v>
      </c>
      <c r="AE3130" t="s">
        <v>6029</v>
      </c>
      <c r="AF3130" s="1">
        <v>46203</v>
      </c>
      <c r="AG3130" t="s">
        <v>6144</v>
      </c>
      <c r="AH3130" t="s">
        <v>6035</v>
      </c>
      <c r="AI3130" t="s">
        <v>6028</v>
      </c>
      <c r="AJ3130" t="s">
        <v>6925</v>
      </c>
      <c r="AK3130">
        <v>38000</v>
      </c>
      <c r="AL3130">
        <v>2128</v>
      </c>
      <c r="AM3130">
        <v>35872</v>
      </c>
      <c r="AN3130">
        <v>31000</v>
      </c>
      <c r="AO3130">
        <v>4872</v>
      </c>
      <c r="AP3130">
        <v>0.1358</v>
      </c>
    </row>
    <row r="3131" spans="1:42" x14ac:dyDescent="0.35">
      <c r="A3131" t="s">
        <v>4087</v>
      </c>
      <c r="B3131" s="1">
        <v>45741</v>
      </c>
      <c r="C3131" t="s">
        <v>1227</v>
      </c>
      <c r="D3131" t="s">
        <v>54</v>
      </c>
      <c r="E3131">
        <v>1</v>
      </c>
      <c r="F3131" t="s">
        <v>58</v>
      </c>
      <c r="G3131" t="s">
        <v>16</v>
      </c>
      <c r="H3131" t="s">
        <v>32</v>
      </c>
      <c r="I3131" t="s">
        <v>33</v>
      </c>
      <c r="J3131" t="s">
        <v>39</v>
      </c>
      <c r="K3131">
        <v>2025</v>
      </c>
      <c r="L3131" t="s">
        <v>20</v>
      </c>
      <c r="M3131" t="s">
        <v>5888</v>
      </c>
      <c r="N3131" t="s">
        <v>5889</v>
      </c>
      <c r="O3131" t="s">
        <v>5890</v>
      </c>
      <c r="P3131" t="s">
        <v>5891</v>
      </c>
      <c r="Q3131" t="s">
        <v>5892</v>
      </c>
      <c r="R3131">
        <v>52000</v>
      </c>
      <c r="S3131">
        <v>65000</v>
      </c>
      <c r="T3131">
        <v>0.2</v>
      </c>
      <c r="U3131" t="s">
        <v>5893</v>
      </c>
      <c r="V3131">
        <v>12</v>
      </c>
      <c r="W3131" s="1">
        <v>45506</v>
      </c>
      <c r="X3131" t="s">
        <v>5894</v>
      </c>
      <c r="Y3131">
        <v>302</v>
      </c>
      <c r="Z3131">
        <v>109</v>
      </c>
      <c r="AA3131">
        <v>415</v>
      </c>
      <c r="AB3131">
        <v>0</v>
      </c>
      <c r="AC3131">
        <v>10</v>
      </c>
      <c r="AD3131">
        <v>0</v>
      </c>
      <c r="AE3131" t="s">
        <v>6029</v>
      </c>
      <c r="AF3131" s="1">
        <v>46203</v>
      </c>
      <c r="AG3131" t="s">
        <v>6415</v>
      </c>
      <c r="AH3131" t="s">
        <v>6027</v>
      </c>
      <c r="AI3131" t="s">
        <v>6028</v>
      </c>
      <c r="AJ3131" t="s">
        <v>6924</v>
      </c>
      <c r="AK3131">
        <v>65000</v>
      </c>
      <c r="AL3131">
        <v>2463.5</v>
      </c>
      <c r="AM3131">
        <v>62536.5</v>
      </c>
      <c r="AN3131">
        <v>52000</v>
      </c>
      <c r="AO3131">
        <v>10536.5</v>
      </c>
      <c r="AP3131">
        <v>0.16850000000000001</v>
      </c>
    </row>
    <row r="3132" spans="1:42" hidden="1" x14ac:dyDescent="0.35">
      <c r="A3132" t="s">
        <v>4088</v>
      </c>
      <c r="B3132" s="1">
        <v>45822</v>
      </c>
      <c r="C3132" t="s">
        <v>1048</v>
      </c>
      <c r="D3132" t="s">
        <v>65</v>
      </c>
      <c r="E3132">
        <v>2</v>
      </c>
      <c r="F3132" t="s">
        <v>30</v>
      </c>
      <c r="G3132" t="s">
        <v>71</v>
      </c>
      <c r="H3132" t="s">
        <v>25</v>
      </c>
      <c r="I3132" t="s">
        <v>43</v>
      </c>
      <c r="J3132" t="s">
        <v>34</v>
      </c>
      <c r="K3132">
        <v>2025</v>
      </c>
      <c r="L3132" t="s">
        <v>35</v>
      </c>
      <c r="M3132" t="s">
        <v>5906</v>
      </c>
      <c r="N3132" t="s">
        <v>5889</v>
      </c>
      <c r="O3132" t="s">
        <v>5898</v>
      </c>
      <c r="P3132" t="s">
        <v>5907</v>
      </c>
      <c r="Q3132" t="s">
        <v>5908</v>
      </c>
      <c r="R3132">
        <v>17500</v>
      </c>
      <c r="S3132">
        <v>22000</v>
      </c>
      <c r="T3132">
        <v>0.20449999999999999</v>
      </c>
      <c r="U3132" t="s">
        <v>5909</v>
      </c>
      <c r="V3132">
        <v>12</v>
      </c>
      <c r="W3132" s="1">
        <v>45337</v>
      </c>
      <c r="X3132" t="s">
        <v>5894</v>
      </c>
      <c r="Y3132">
        <v>373</v>
      </c>
      <c r="Z3132">
        <v>88</v>
      </c>
      <c r="AA3132">
        <v>389</v>
      </c>
      <c r="AB3132">
        <v>78</v>
      </c>
      <c r="AC3132">
        <v>10</v>
      </c>
      <c r="AD3132">
        <v>1365000</v>
      </c>
      <c r="AE3132" t="s">
        <v>6025</v>
      </c>
      <c r="AF3132" s="1">
        <v>46203</v>
      </c>
      <c r="AG3132" t="s">
        <v>6427</v>
      </c>
      <c r="AH3132" t="s">
        <v>6035</v>
      </c>
      <c r="AI3132" t="s">
        <v>6028</v>
      </c>
      <c r="AJ3132" t="s">
        <v>6924</v>
      </c>
      <c r="AK3132">
        <v>44000</v>
      </c>
      <c r="AL3132">
        <v>5926.8</v>
      </c>
      <c r="AM3132">
        <v>38073.199999999997</v>
      </c>
      <c r="AN3132">
        <v>35000</v>
      </c>
      <c r="AO3132">
        <v>3073.2</v>
      </c>
      <c r="AP3132">
        <v>8.0699999999999994E-2</v>
      </c>
    </row>
    <row r="3133" spans="1:42" hidden="1" x14ac:dyDescent="0.35">
      <c r="A3133" t="s">
        <v>4089</v>
      </c>
      <c r="B3133" s="1">
        <v>45710</v>
      </c>
      <c r="C3133" t="s">
        <v>4090</v>
      </c>
      <c r="D3133" t="s">
        <v>82</v>
      </c>
      <c r="E3133">
        <v>5</v>
      </c>
      <c r="F3133" t="s">
        <v>128</v>
      </c>
      <c r="G3133" t="s">
        <v>16</v>
      </c>
      <c r="H3133" t="s">
        <v>17</v>
      </c>
      <c r="I3133" t="s">
        <v>33</v>
      </c>
      <c r="J3133" t="s">
        <v>19</v>
      </c>
      <c r="K3133">
        <v>2025</v>
      </c>
      <c r="L3133" t="s">
        <v>20</v>
      </c>
      <c r="M3133" t="s">
        <v>5895</v>
      </c>
      <c r="N3133" t="s">
        <v>5889</v>
      </c>
      <c r="O3133" t="s">
        <v>5890</v>
      </c>
      <c r="P3133" t="s">
        <v>5891</v>
      </c>
      <c r="Q3133" t="s">
        <v>5896</v>
      </c>
      <c r="R3133">
        <v>78000</v>
      </c>
      <c r="S3133">
        <v>95000</v>
      </c>
      <c r="T3133">
        <v>0.1789</v>
      </c>
      <c r="U3133" t="s">
        <v>5893</v>
      </c>
      <c r="V3133">
        <v>12</v>
      </c>
      <c r="W3133" s="1">
        <v>45187</v>
      </c>
      <c r="X3133" t="s">
        <v>5894</v>
      </c>
      <c r="Y3133">
        <v>351</v>
      </c>
      <c r="Z3133">
        <v>112</v>
      </c>
      <c r="AA3133">
        <v>335</v>
      </c>
      <c r="AB3133">
        <v>32</v>
      </c>
      <c r="AC3133">
        <v>10</v>
      </c>
      <c r="AD3133">
        <v>2496000</v>
      </c>
      <c r="AE3133" t="s">
        <v>6025</v>
      </c>
      <c r="AF3133" s="1">
        <v>46203</v>
      </c>
      <c r="AG3133" t="s">
        <v>6888</v>
      </c>
      <c r="AH3133" t="s">
        <v>6027</v>
      </c>
      <c r="AI3133" t="s">
        <v>6028</v>
      </c>
      <c r="AJ3133" t="s">
        <v>6924</v>
      </c>
      <c r="AK3133">
        <v>475000</v>
      </c>
      <c r="AL3133">
        <v>5795</v>
      </c>
      <c r="AM3133">
        <v>469205</v>
      </c>
      <c r="AN3133">
        <v>390000</v>
      </c>
      <c r="AO3133">
        <v>79205</v>
      </c>
      <c r="AP3133">
        <v>0.16880000000000001</v>
      </c>
    </row>
    <row r="3134" spans="1:42" x14ac:dyDescent="0.35">
      <c r="A3134" t="s">
        <v>4091</v>
      </c>
      <c r="B3134" s="1">
        <v>45694</v>
      </c>
      <c r="C3134" t="s">
        <v>691</v>
      </c>
      <c r="D3134" t="s">
        <v>54</v>
      </c>
      <c r="E3134">
        <v>2</v>
      </c>
      <c r="F3134" t="s">
        <v>24</v>
      </c>
      <c r="G3134" t="s">
        <v>31</v>
      </c>
      <c r="H3134" t="s">
        <v>17</v>
      </c>
      <c r="I3134" t="s">
        <v>18</v>
      </c>
      <c r="J3134" t="s">
        <v>19</v>
      </c>
      <c r="K3134">
        <v>2025</v>
      </c>
      <c r="L3134" t="s">
        <v>20</v>
      </c>
      <c r="M3134" t="s">
        <v>5888</v>
      </c>
      <c r="N3134" t="s">
        <v>5889</v>
      </c>
      <c r="O3134" t="s">
        <v>5890</v>
      </c>
      <c r="P3134" t="s">
        <v>5891</v>
      </c>
      <c r="Q3134" t="s">
        <v>5892</v>
      </c>
      <c r="R3134">
        <v>52000</v>
      </c>
      <c r="S3134">
        <v>65000</v>
      </c>
      <c r="T3134">
        <v>0.2</v>
      </c>
      <c r="U3134" t="s">
        <v>5893</v>
      </c>
      <c r="V3134">
        <v>12</v>
      </c>
      <c r="W3134" s="1">
        <v>45506</v>
      </c>
      <c r="X3134" t="s">
        <v>5894</v>
      </c>
      <c r="Y3134">
        <v>302</v>
      </c>
      <c r="Z3134">
        <v>109</v>
      </c>
      <c r="AA3134">
        <v>415</v>
      </c>
      <c r="AB3134">
        <v>0</v>
      </c>
      <c r="AC3134">
        <v>10</v>
      </c>
      <c r="AD3134">
        <v>0</v>
      </c>
      <c r="AE3134" t="s">
        <v>6029</v>
      </c>
      <c r="AF3134" s="1">
        <v>46203</v>
      </c>
      <c r="AG3134" t="s">
        <v>6340</v>
      </c>
      <c r="AH3134" t="s">
        <v>6035</v>
      </c>
      <c r="AI3134" t="s">
        <v>6028</v>
      </c>
      <c r="AJ3134" t="s">
        <v>6924</v>
      </c>
      <c r="AK3134">
        <v>130000</v>
      </c>
      <c r="AL3134">
        <v>5512</v>
      </c>
      <c r="AM3134">
        <v>124488</v>
      </c>
      <c r="AN3134">
        <v>104000</v>
      </c>
      <c r="AO3134">
        <v>20488</v>
      </c>
      <c r="AP3134">
        <v>0.1646</v>
      </c>
    </row>
    <row r="3135" spans="1:42" hidden="1" x14ac:dyDescent="0.35">
      <c r="A3135" t="s">
        <v>4092</v>
      </c>
      <c r="B3135" s="1">
        <v>45927</v>
      </c>
      <c r="C3135" t="s">
        <v>2106</v>
      </c>
      <c r="D3135" t="s">
        <v>38</v>
      </c>
      <c r="E3135">
        <v>1</v>
      </c>
      <c r="F3135" t="s">
        <v>128</v>
      </c>
      <c r="G3135" t="s">
        <v>96</v>
      </c>
      <c r="H3135" t="s">
        <v>32</v>
      </c>
      <c r="I3135" t="s">
        <v>26</v>
      </c>
      <c r="J3135" t="s">
        <v>109</v>
      </c>
      <c r="K3135">
        <v>2025</v>
      </c>
      <c r="L3135" t="s">
        <v>60</v>
      </c>
      <c r="M3135" t="s">
        <v>5981</v>
      </c>
      <c r="N3135" t="s">
        <v>5974</v>
      </c>
      <c r="O3135" t="s">
        <v>5982</v>
      </c>
      <c r="P3135" t="s">
        <v>5983</v>
      </c>
      <c r="Q3135" t="s">
        <v>5984</v>
      </c>
      <c r="R3135">
        <v>3700</v>
      </c>
      <c r="S3135">
        <v>4800</v>
      </c>
      <c r="T3135">
        <v>0.22919999999999999</v>
      </c>
      <c r="U3135" t="s">
        <v>5920</v>
      </c>
      <c r="V3135">
        <v>24</v>
      </c>
      <c r="W3135" s="1">
        <v>45552</v>
      </c>
      <c r="X3135" t="s">
        <v>5894</v>
      </c>
      <c r="Y3135">
        <v>158</v>
      </c>
      <c r="Z3135">
        <v>108</v>
      </c>
      <c r="AA3135">
        <v>132</v>
      </c>
      <c r="AB3135">
        <v>61</v>
      </c>
      <c r="AC3135">
        <v>10</v>
      </c>
      <c r="AD3135">
        <v>225700</v>
      </c>
      <c r="AE3135" t="s">
        <v>6025</v>
      </c>
      <c r="AF3135" s="1">
        <v>46203</v>
      </c>
      <c r="AG3135" t="s">
        <v>6719</v>
      </c>
      <c r="AH3135" t="s">
        <v>6027</v>
      </c>
      <c r="AI3135" t="s">
        <v>6028</v>
      </c>
      <c r="AJ3135" t="s">
        <v>6925</v>
      </c>
      <c r="AK3135">
        <v>4800</v>
      </c>
      <c r="AL3135">
        <v>633.12</v>
      </c>
      <c r="AM3135">
        <v>4166.88</v>
      </c>
      <c r="AN3135">
        <v>3700</v>
      </c>
      <c r="AO3135">
        <v>466.88</v>
      </c>
      <c r="AP3135">
        <v>0.112</v>
      </c>
    </row>
    <row r="3136" spans="1:42" hidden="1" x14ac:dyDescent="0.35">
      <c r="A3136" t="s">
        <v>4093</v>
      </c>
      <c r="B3136" s="1">
        <v>45868</v>
      </c>
      <c r="C3136" t="s">
        <v>2350</v>
      </c>
      <c r="D3136" t="s">
        <v>78</v>
      </c>
      <c r="E3136">
        <v>1</v>
      </c>
      <c r="F3136" t="s">
        <v>24</v>
      </c>
      <c r="G3136" t="s">
        <v>16</v>
      </c>
      <c r="H3136" t="s">
        <v>32</v>
      </c>
      <c r="I3136" t="s">
        <v>26</v>
      </c>
      <c r="J3136" t="s">
        <v>97</v>
      </c>
      <c r="K3136">
        <v>2025</v>
      </c>
      <c r="L3136" t="s">
        <v>60</v>
      </c>
      <c r="M3136" t="s">
        <v>5992</v>
      </c>
      <c r="N3136" t="s">
        <v>5989</v>
      </c>
      <c r="O3136" t="s">
        <v>5993</v>
      </c>
      <c r="P3136" t="s">
        <v>5899</v>
      </c>
      <c r="Q3136" t="s">
        <v>5994</v>
      </c>
      <c r="R3136">
        <v>850</v>
      </c>
      <c r="S3136">
        <v>1200</v>
      </c>
      <c r="T3136">
        <v>0.29170000000000001</v>
      </c>
      <c r="U3136" t="s">
        <v>5901</v>
      </c>
      <c r="V3136">
        <v>6</v>
      </c>
      <c r="W3136" s="1">
        <v>45066</v>
      </c>
      <c r="X3136" t="s">
        <v>5894</v>
      </c>
      <c r="Y3136">
        <v>275</v>
      </c>
      <c r="Z3136">
        <v>92</v>
      </c>
      <c r="AA3136">
        <v>285</v>
      </c>
      <c r="AB3136">
        <v>78</v>
      </c>
      <c r="AC3136">
        <v>10</v>
      </c>
      <c r="AD3136">
        <v>66300</v>
      </c>
      <c r="AE3136" t="s">
        <v>6025</v>
      </c>
      <c r="AF3136" s="1">
        <v>46203</v>
      </c>
      <c r="AG3136" t="s">
        <v>6786</v>
      </c>
      <c r="AH3136" t="s">
        <v>6035</v>
      </c>
      <c r="AI3136" t="s">
        <v>6028</v>
      </c>
      <c r="AJ3136" t="s">
        <v>6925</v>
      </c>
      <c r="AK3136">
        <v>1200</v>
      </c>
      <c r="AL3136">
        <v>59.64</v>
      </c>
      <c r="AM3136">
        <v>1140.3599999999999</v>
      </c>
      <c r="AN3136">
        <v>850</v>
      </c>
      <c r="AO3136">
        <v>290.36</v>
      </c>
      <c r="AP3136">
        <v>0.25459999999999999</v>
      </c>
    </row>
    <row r="3137" spans="1:42" hidden="1" x14ac:dyDescent="0.35">
      <c r="A3137" t="s">
        <v>4094</v>
      </c>
      <c r="B3137" s="1">
        <v>45914</v>
      </c>
      <c r="C3137" t="s">
        <v>499</v>
      </c>
      <c r="D3137" t="s">
        <v>183</v>
      </c>
      <c r="E3137">
        <v>1</v>
      </c>
      <c r="F3137" t="s">
        <v>58</v>
      </c>
      <c r="G3137" t="s">
        <v>31</v>
      </c>
      <c r="H3137" t="s">
        <v>25</v>
      </c>
      <c r="I3137" t="s">
        <v>33</v>
      </c>
      <c r="J3137" t="s">
        <v>109</v>
      </c>
      <c r="K3137">
        <v>2025</v>
      </c>
      <c r="L3137" t="s">
        <v>60</v>
      </c>
      <c r="M3137" t="s">
        <v>6010</v>
      </c>
      <c r="N3137" t="s">
        <v>5949</v>
      </c>
      <c r="O3137" t="s">
        <v>6011</v>
      </c>
      <c r="P3137" t="s">
        <v>6012</v>
      </c>
      <c r="Q3137" t="s">
        <v>6013</v>
      </c>
      <c r="R3137">
        <v>2700</v>
      </c>
      <c r="S3137">
        <v>3500</v>
      </c>
      <c r="T3137">
        <v>0.2286</v>
      </c>
      <c r="U3137" t="s">
        <v>5920</v>
      </c>
      <c r="V3137">
        <v>12</v>
      </c>
      <c r="W3137" s="1">
        <v>45369</v>
      </c>
      <c r="X3137" t="s">
        <v>5894</v>
      </c>
      <c r="Y3137">
        <v>71</v>
      </c>
      <c r="Z3137">
        <v>95</v>
      </c>
      <c r="AA3137">
        <v>147</v>
      </c>
      <c r="AB3137">
        <v>51</v>
      </c>
      <c r="AC3137">
        <v>10</v>
      </c>
      <c r="AD3137">
        <v>137700</v>
      </c>
      <c r="AE3137" t="s">
        <v>6025</v>
      </c>
      <c r="AF3137" s="1">
        <v>46203</v>
      </c>
      <c r="AG3137" t="s">
        <v>6306</v>
      </c>
      <c r="AH3137" t="s">
        <v>6027</v>
      </c>
      <c r="AI3137" t="s">
        <v>6028</v>
      </c>
      <c r="AJ3137" t="s">
        <v>6925</v>
      </c>
      <c r="AK3137">
        <v>3500</v>
      </c>
      <c r="AL3137">
        <v>412.65</v>
      </c>
      <c r="AM3137">
        <v>3087.35</v>
      </c>
      <c r="AN3137">
        <v>2700</v>
      </c>
      <c r="AO3137">
        <v>387.35</v>
      </c>
      <c r="AP3137">
        <v>0.1255</v>
      </c>
    </row>
    <row r="3138" spans="1:42" hidden="1" x14ac:dyDescent="0.35">
      <c r="A3138" t="s">
        <v>4095</v>
      </c>
      <c r="B3138" s="1">
        <v>45817</v>
      </c>
      <c r="C3138" t="s">
        <v>179</v>
      </c>
      <c r="D3138" t="s">
        <v>105</v>
      </c>
      <c r="E3138">
        <v>2</v>
      </c>
      <c r="F3138" t="s">
        <v>24</v>
      </c>
      <c r="G3138" t="s">
        <v>16</v>
      </c>
      <c r="H3138" t="s">
        <v>17</v>
      </c>
      <c r="I3138" t="s">
        <v>33</v>
      </c>
      <c r="J3138" t="s">
        <v>34</v>
      </c>
      <c r="K3138">
        <v>2025</v>
      </c>
      <c r="L3138" t="s">
        <v>35</v>
      </c>
      <c r="M3138" t="s">
        <v>5916</v>
      </c>
      <c r="N3138" t="s">
        <v>5913</v>
      </c>
      <c r="O3138" t="s">
        <v>5917</v>
      </c>
      <c r="P3138" t="s">
        <v>5918</v>
      </c>
      <c r="Q3138" t="s">
        <v>5919</v>
      </c>
      <c r="R3138">
        <v>63000</v>
      </c>
      <c r="S3138">
        <v>76000</v>
      </c>
      <c r="T3138">
        <v>0.1711</v>
      </c>
      <c r="U3138" t="s">
        <v>5920</v>
      </c>
      <c r="V3138">
        <v>12</v>
      </c>
      <c r="W3138" s="1">
        <v>44617</v>
      </c>
      <c r="X3138" t="s">
        <v>5894</v>
      </c>
      <c r="Y3138">
        <v>252</v>
      </c>
      <c r="Z3138">
        <v>75</v>
      </c>
      <c r="AA3138">
        <v>289</v>
      </c>
      <c r="AB3138">
        <v>48</v>
      </c>
      <c r="AC3138">
        <v>10</v>
      </c>
      <c r="AD3138">
        <v>3024000</v>
      </c>
      <c r="AE3138" t="s">
        <v>6025</v>
      </c>
      <c r="AF3138" s="1">
        <v>46203</v>
      </c>
      <c r="AG3138" t="s">
        <v>6109</v>
      </c>
      <c r="AH3138" t="s">
        <v>6027</v>
      </c>
      <c r="AI3138" t="s">
        <v>6028</v>
      </c>
      <c r="AJ3138" t="s">
        <v>6924</v>
      </c>
      <c r="AK3138">
        <v>152000</v>
      </c>
      <c r="AL3138">
        <v>17495.2</v>
      </c>
      <c r="AM3138">
        <v>134504.79999999999</v>
      </c>
      <c r="AN3138">
        <v>126000</v>
      </c>
      <c r="AO3138">
        <v>8504.7999999999993</v>
      </c>
      <c r="AP3138">
        <v>6.3200000000000006E-2</v>
      </c>
    </row>
    <row r="3139" spans="1:42" hidden="1" x14ac:dyDescent="0.35">
      <c r="A3139" t="s">
        <v>4096</v>
      </c>
      <c r="B3139" s="1">
        <v>45865</v>
      </c>
      <c r="C3139" t="s">
        <v>1859</v>
      </c>
      <c r="D3139" t="s">
        <v>23</v>
      </c>
      <c r="E3139">
        <v>1</v>
      </c>
      <c r="F3139" t="s">
        <v>24</v>
      </c>
      <c r="G3139" t="s">
        <v>31</v>
      </c>
      <c r="H3139" t="s">
        <v>17</v>
      </c>
      <c r="I3139" t="s">
        <v>33</v>
      </c>
      <c r="J3139" t="s">
        <v>97</v>
      </c>
      <c r="K3139">
        <v>2025</v>
      </c>
      <c r="L3139" t="s">
        <v>60</v>
      </c>
      <c r="M3139" t="s">
        <v>5921</v>
      </c>
      <c r="N3139" t="s">
        <v>5913</v>
      </c>
      <c r="O3139" t="s">
        <v>5917</v>
      </c>
      <c r="P3139" t="s">
        <v>5922</v>
      </c>
      <c r="Q3139" t="s">
        <v>5923</v>
      </c>
      <c r="R3139">
        <v>57000</v>
      </c>
      <c r="S3139">
        <v>69000</v>
      </c>
      <c r="T3139">
        <v>0.1739</v>
      </c>
      <c r="U3139" t="s">
        <v>5920</v>
      </c>
      <c r="V3139">
        <v>12</v>
      </c>
      <c r="W3139" s="1">
        <v>44862</v>
      </c>
      <c r="X3139" t="s">
        <v>5894</v>
      </c>
      <c r="Y3139">
        <v>244</v>
      </c>
      <c r="Z3139">
        <v>55</v>
      </c>
      <c r="AA3139">
        <v>276</v>
      </c>
      <c r="AB3139">
        <v>9</v>
      </c>
      <c r="AC3139">
        <v>10</v>
      </c>
      <c r="AD3139">
        <v>513000</v>
      </c>
      <c r="AE3139" t="s">
        <v>6025</v>
      </c>
      <c r="AF3139" s="1">
        <v>46203</v>
      </c>
      <c r="AG3139" t="s">
        <v>6672</v>
      </c>
      <c r="AH3139" t="s">
        <v>6027</v>
      </c>
      <c r="AI3139" t="s">
        <v>6028</v>
      </c>
      <c r="AJ3139" t="s">
        <v>6925</v>
      </c>
      <c r="AK3139">
        <v>69000</v>
      </c>
      <c r="AL3139">
        <v>4767.8999999999996</v>
      </c>
      <c r="AM3139">
        <v>64232.1</v>
      </c>
      <c r="AN3139">
        <v>57000</v>
      </c>
      <c r="AO3139">
        <v>7232.1</v>
      </c>
      <c r="AP3139">
        <v>0.11260000000000001</v>
      </c>
    </row>
    <row r="3140" spans="1:42" hidden="1" x14ac:dyDescent="0.35">
      <c r="A3140" t="s">
        <v>4097</v>
      </c>
      <c r="B3140" s="1">
        <v>45745</v>
      </c>
      <c r="C3140" t="s">
        <v>981</v>
      </c>
      <c r="D3140" t="s">
        <v>200</v>
      </c>
      <c r="E3140">
        <v>2</v>
      </c>
      <c r="F3140" t="s">
        <v>15</v>
      </c>
      <c r="G3140" t="s">
        <v>31</v>
      </c>
      <c r="H3140" t="s">
        <v>32</v>
      </c>
      <c r="I3140" t="s">
        <v>43</v>
      </c>
      <c r="J3140" t="s">
        <v>39</v>
      </c>
      <c r="K3140">
        <v>2025</v>
      </c>
      <c r="L3140" t="s">
        <v>20</v>
      </c>
      <c r="M3140" t="s">
        <v>5960</v>
      </c>
      <c r="N3140" t="s">
        <v>5949</v>
      </c>
      <c r="O3140" t="s">
        <v>5961</v>
      </c>
      <c r="P3140" t="s">
        <v>5951</v>
      </c>
      <c r="Q3140" t="s">
        <v>5962</v>
      </c>
      <c r="R3140">
        <v>2100</v>
      </c>
      <c r="S3140">
        <v>2800</v>
      </c>
      <c r="T3140">
        <v>0.25</v>
      </c>
      <c r="U3140" t="s">
        <v>5940</v>
      </c>
      <c r="V3140">
        <v>12</v>
      </c>
      <c r="W3140" s="1">
        <v>45378</v>
      </c>
      <c r="X3140" t="s">
        <v>5894</v>
      </c>
      <c r="Y3140">
        <v>198</v>
      </c>
      <c r="Z3140">
        <v>79</v>
      </c>
      <c r="AA3140">
        <v>243</v>
      </c>
      <c r="AB3140">
        <v>87</v>
      </c>
      <c r="AC3140">
        <v>10</v>
      </c>
      <c r="AD3140">
        <v>182700</v>
      </c>
      <c r="AE3140" t="s">
        <v>6025</v>
      </c>
      <c r="AF3140" s="1">
        <v>46203</v>
      </c>
      <c r="AG3140" t="s">
        <v>6503</v>
      </c>
      <c r="AH3140" t="s">
        <v>6035</v>
      </c>
      <c r="AI3140" t="s">
        <v>6028</v>
      </c>
      <c r="AJ3140" t="s">
        <v>6924</v>
      </c>
      <c r="AK3140">
        <v>5600</v>
      </c>
      <c r="AL3140">
        <v>159.6</v>
      </c>
      <c r="AM3140">
        <v>5440.4</v>
      </c>
      <c r="AN3140">
        <v>4200</v>
      </c>
      <c r="AO3140">
        <v>1240.4000000000001</v>
      </c>
      <c r="AP3140">
        <v>0.22800000000000001</v>
      </c>
    </row>
    <row r="3141" spans="1:42" hidden="1" x14ac:dyDescent="0.35">
      <c r="A3141" t="s">
        <v>4098</v>
      </c>
      <c r="B3141" s="1">
        <v>45701</v>
      </c>
      <c r="C3141" t="s">
        <v>2007</v>
      </c>
      <c r="D3141" t="s">
        <v>123</v>
      </c>
      <c r="E3141">
        <v>1</v>
      </c>
      <c r="F3141" t="s">
        <v>48</v>
      </c>
      <c r="G3141" t="s">
        <v>71</v>
      </c>
      <c r="H3141" t="s">
        <v>17</v>
      </c>
      <c r="I3141" t="s">
        <v>33</v>
      </c>
      <c r="J3141" t="s">
        <v>19</v>
      </c>
      <c r="K3141">
        <v>2025</v>
      </c>
      <c r="L3141" t="s">
        <v>20</v>
      </c>
      <c r="M3141" t="s">
        <v>5927</v>
      </c>
      <c r="N3141" t="s">
        <v>5913</v>
      </c>
      <c r="O3141" t="s">
        <v>5917</v>
      </c>
      <c r="P3141" t="s">
        <v>5928</v>
      </c>
      <c r="Q3141" t="s">
        <v>5929</v>
      </c>
      <c r="R3141">
        <v>44000</v>
      </c>
      <c r="S3141">
        <v>53000</v>
      </c>
      <c r="T3141">
        <v>0.16980000000000001</v>
      </c>
      <c r="U3141" t="s">
        <v>5920</v>
      </c>
      <c r="V3141">
        <v>12</v>
      </c>
      <c r="W3141" s="1">
        <v>45435</v>
      </c>
      <c r="X3141" t="s">
        <v>5894</v>
      </c>
      <c r="Y3141">
        <v>246</v>
      </c>
      <c r="Z3141">
        <v>92</v>
      </c>
      <c r="AA3141">
        <v>223</v>
      </c>
      <c r="AB3141">
        <v>48</v>
      </c>
      <c r="AC3141">
        <v>10</v>
      </c>
      <c r="AD3141">
        <v>2112000</v>
      </c>
      <c r="AE3141" t="s">
        <v>6025</v>
      </c>
      <c r="AF3141" s="1">
        <v>46203</v>
      </c>
      <c r="AG3141" t="s">
        <v>6706</v>
      </c>
      <c r="AH3141" t="s">
        <v>6027</v>
      </c>
      <c r="AI3141" t="s">
        <v>6028</v>
      </c>
      <c r="AJ3141" t="s">
        <v>6924</v>
      </c>
      <c r="AK3141">
        <v>53000</v>
      </c>
      <c r="AL3141">
        <v>5925.4</v>
      </c>
      <c r="AM3141">
        <v>47074.6</v>
      </c>
      <c r="AN3141">
        <v>44000</v>
      </c>
      <c r="AO3141">
        <v>3074.6</v>
      </c>
      <c r="AP3141">
        <v>6.5299999999999997E-2</v>
      </c>
    </row>
    <row r="3142" spans="1:42" hidden="1" x14ac:dyDescent="0.35">
      <c r="A3142" t="s">
        <v>4099</v>
      </c>
      <c r="B3142" s="1">
        <v>45819</v>
      </c>
      <c r="C3142" t="s">
        <v>488</v>
      </c>
      <c r="D3142" t="s">
        <v>82</v>
      </c>
      <c r="E3142">
        <v>2</v>
      </c>
      <c r="F3142" t="s">
        <v>30</v>
      </c>
      <c r="G3142" t="s">
        <v>16</v>
      </c>
      <c r="H3142" t="s">
        <v>32</v>
      </c>
      <c r="I3142" t="s">
        <v>26</v>
      </c>
      <c r="J3142" t="s">
        <v>34</v>
      </c>
      <c r="K3142">
        <v>2025</v>
      </c>
      <c r="L3142" t="s">
        <v>35</v>
      </c>
      <c r="M3142" t="s">
        <v>5895</v>
      </c>
      <c r="N3142" t="s">
        <v>5889</v>
      </c>
      <c r="O3142" t="s">
        <v>5890</v>
      </c>
      <c r="P3142" t="s">
        <v>5891</v>
      </c>
      <c r="Q3142" t="s">
        <v>5896</v>
      </c>
      <c r="R3142">
        <v>78000</v>
      </c>
      <c r="S3142">
        <v>95000</v>
      </c>
      <c r="T3142">
        <v>0.1789</v>
      </c>
      <c r="U3142" t="s">
        <v>5893</v>
      </c>
      <c r="V3142">
        <v>12</v>
      </c>
      <c r="W3142" s="1">
        <v>45187</v>
      </c>
      <c r="X3142" t="s">
        <v>5894</v>
      </c>
      <c r="Y3142">
        <v>351</v>
      </c>
      <c r="Z3142">
        <v>112</v>
      </c>
      <c r="AA3142">
        <v>335</v>
      </c>
      <c r="AB3142">
        <v>32</v>
      </c>
      <c r="AC3142">
        <v>10</v>
      </c>
      <c r="AD3142">
        <v>2496000</v>
      </c>
      <c r="AE3142" t="s">
        <v>6025</v>
      </c>
      <c r="AF3142" s="1">
        <v>46203</v>
      </c>
      <c r="AG3142" t="s">
        <v>6299</v>
      </c>
      <c r="AH3142" t="s">
        <v>6027</v>
      </c>
      <c r="AI3142" t="s">
        <v>6028</v>
      </c>
      <c r="AJ3142" t="s">
        <v>6924</v>
      </c>
      <c r="AK3142">
        <v>190000</v>
      </c>
      <c r="AL3142">
        <v>25118</v>
      </c>
      <c r="AM3142">
        <v>164882</v>
      </c>
      <c r="AN3142">
        <v>156000</v>
      </c>
      <c r="AO3142">
        <v>8882</v>
      </c>
      <c r="AP3142">
        <v>5.3900000000000003E-2</v>
      </c>
    </row>
    <row r="3143" spans="1:42" x14ac:dyDescent="0.35">
      <c r="A3143" t="s">
        <v>4100</v>
      </c>
      <c r="B3143" s="1">
        <v>45911</v>
      </c>
      <c r="C3143" t="s">
        <v>1736</v>
      </c>
      <c r="D3143" t="s">
        <v>54</v>
      </c>
      <c r="E3143">
        <v>1</v>
      </c>
      <c r="F3143" t="s">
        <v>30</v>
      </c>
      <c r="G3143" t="s">
        <v>16</v>
      </c>
      <c r="H3143" t="s">
        <v>17</v>
      </c>
      <c r="I3143" t="s">
        <v>43</v>
      </c>
      <c r="J3143" t="s">
        <v>109</v>
      </c>
      <c r="K3143">
        <v>2025</v>
      </c>
      <c r="L3143" t="s">
        <v>60</v>
      </c>
      <c r="M3143" t="s">
        <v>5888</v>
      </c>
      <c r="N3143" t="s">
        <v>5889</v>
      </c>
      <c r="O3143" t="s">
        <v>5890</v>
      </c>
      <c r="P3143" t="s">
        <v>5891</v>
      </c>
      <c r="Q3143" t="s">
        <v>5892</v>
      </c>
      <c r="R3143">
        <v>52000</v>
      </c>
      <c r="S3143">
        <v>65000</v>
      </c>
      <c r="T3143">
        <v>0.2</v>
      </c>
      <c r="U3143" t="s">
        <v>5893</v>
      </c>
      <c r="V3143">
        <v>12</v>
      </c>
      <c r="W3143" s="1">
        <v>45506</v>
      </c>
      <c r="X3143" t="s">
        <v>5894</v>
      </c>
      <c r="Y3143">
        <v>302</v>
      </c>
      <c r="Z3143">
        <v>109</v>
      </c>
      <c r="AA3143">
        <v>415</v>
      </c>
      <c r="AB3143">
        <v>0</v>
      </c>
      <c r="AC3143">
        <v>10</v>
      </c>
      <c r="AD3143">
        <v>0</v>
      </c>
      <c r="AE3143" t="s">
        <v>6029</v>
      </c>
      <c r="AF3143" s="1">
        <v>46203</v>
      </c>
      <c r="AG3143" t="s">
        <v>6638</v>
      </c>
      <c r="AH3143" t="s">
        <v>6035</v>
      </c>
      <c r="AI3143" t="s">
        <v>6028</v>
      </c>
      <c r="AJ3143" t="s">
        <v>6925</v>
      </c>
      <c r="AK3143">
        <v>65000</v>
      </c>
      <c r="AL3143">
        <v>572</v>
      </c>
      <c r="AM3143">
        <v>64428</v>
      </c>
      <c r="AN3143">
        <v>52000</v>
      </c>
      <c r="AO3143">
        <v>12428</v>
      </c>
      <c r="AP3143">
        <v>0.19289999999999999</v>
      </c>
    </row>
    <row r="3144" spans="1:42" hidden="1" x14ac:dyDescent="0.35">
      <c r="A3144" t="s">
        <v>4101</v>
      </c>
      <c r="B3144" s="1">
        <v>45930</v>
      </c>
      <c r="C3144" t="s">
        <v>2527</v>
      </c>
      <c r="D3144" t="s">
        <v>95</v>
      </c>
      <c r="E3144">
        <v>1</v>
      </c>
      <c r="F3144" t="s">
        <v>48</v>
      </c>
      <c r="G3144" t="s">
        <v>31</v>
      </c>
      <c r="H3144" t="s">
        <v>32</v>
      </c>
      <c r="I3144" t="s">
        <v>43</v>
      </c>
      <c r="J3144" t="s">
        <v>109</v>
      </c>
      <c r="K3144">
        <v>2025</v>
      </c>
      <c r="L3144" t="s">
        <v>60</v>
      </c>
      <c r="M3144" t="s">
        <v>5948</v>
      </c>
      <c r="N3144" t="s">
        <v>5949</v>
      </c>
      <c r="O3144" t="s">
        <v>5950</v>
      </c>
      <c r="P3144" t="s">
        <v>5951</v>
      </c>
      <c r="Q3144" t="s">
        <v>5952</v>
      </c>
      <c r="R3144">
        <v>2900</v>
      </c>
      <c r="S3144">
        <v>3800</v>
      </c>
      <c r="T3144">
        <v>0.23680000000000001</v>
      </c>
      <c r="U3144" t="s">
        <v>5940</v>
      </c>
      <c r="V3144">
        <v>12</v>
      </c>
      <c r="W3144" s="1">
        <v>45359</v>
      </c>
      <c r="X3144" t="s">
        <v>5894</v>
      </c>
      <c r="Y3144">
        <v>220</v>
      </c>
      <c r="Z3144">
        <v>49</v>
      </c>
      <c r="AA3144">
        <v>227</v>
      </c>
      <c r="AB3144">
        <v>23</v>
      </c>
      <c r="AC3144">
        <v>10</v>
      </c>
      <c r="AD3144">
        <v>66700</v>
      </c>
      <c r="AE3144" t="s">
        <v>6025</v>
      </c>
      <c r="AF3144" s="1">
        <v>46203</v>
      </c>
      <c r="AG3144" t="s">
        <v>6815</v>
      </c>
      <c r="AH3144" t="s">
        <v>6027</v>
      </c>
      <c r="AI3144" t="s">
        <v>6028</v>
      </c>
      <c r="AJ3144" t="s">
        <v>6925</v>
      </c>
      <c r="AK3144">
        <v>3800</v>
      </c>
      <c r="AL3144">
        <v>64.22</v>
      </c>
      <c r="AM3144">
        <v>3735.78</v>
      </c>
      <c r="AN3144">
        <v>2900</v>
      </c>
      <c r="AO3144">
        <v>835.78</v>
      </c>
      <c r="AP3144">
        <v>0.22370000000000001</v>
      </c>
    </row>
    <row r="3145" spans="1:42" x14ac:dyDescent="0.35">
      <c r="A3145" t="s">
        <v>4102</v>
      </c>
      <c r="B3145" s="1">
        <v>45905</v>
      </c>
      <c r="C3145" t="s">
        <v>1128</v>
      </c>
      <c r="D3145" t="s">
        <v>195</v>
      </c>
      <c r="E3145">
        <v>3</v>
      </c>
      <c r="F3145" t="s">
        <v>58</v>
      </c>
      <c r="G3145" t="s">
        <v>31</v>
      </c>
      <c r="H3145" t="s">
        <v>17</v>
      </c>
      <c r="I3145" t="s">
        <v>18</v>
      </c>
      <c r="J3145" t="s">
        <v>109</v>
      </c>
      <c r="K3145">
        <v>2025</v>
      </c>
      <c r="L3145" t="s">
        <v>60</v>
      </c>
      <c r="M3145" t="s">
        <v>5912</v>
      </c>
      <c r="N3145" t="s">
        <v>5913</v>
      </c>
      <c r="O3145" t="s">
        <v>5914</v>
      </c>
      <c r="P3145" t="s">
        <v>5891</v>
      </c>
      <c r="Q3145" t="s">
        <v>5915</v>
      </c>
      <c r="R3145">
        <v>125000</v>
      </c>
      <c r="S3145">
        <v>148000</v>
      </c>
      <c r="T3145">
        <v>0.15540000000000001</v>
      </c>
      <c r="U3145" t="s">
        <v>5893</v>
      </c>
      <c r="V3145">
        <v>12</v>
      </c>
      <c r="W3145" s="1">
        <v>44787</v>
      </c>
      <c r="X3145" t="s">
        <v>5894</v>
      </c>
      <c r="Y3145">
        <v>168</v>
      </c>
      <c r="Z3145">
        <v>62</v>
      </c>
      <c r="AA3145">
        <v>271</v>
      </c>
      <c r="AB3145">
        <v>0</v>
      </c>
      <c r="AC3145">
        <v>10</v>
      </c>
      <c r="AD3145">
        <v>0</v>
      </c>
      <c r="AE3145" t="s">
        <v>6029</v>
      </c>
      <c r="AF3145" s="1">
        <v>46203</v>
      </c>
      <c r="AG3145" t="s">
        <v>6525</v>
      </c>
      <c r="AH3145" t="s">
        <v>6027</v>
      </c>
      <c r="AI3145" t="s">
        <v>6028</v>
      </c>
      <c r="AJ3145" t="s">
        <v>6925</v>
      </c>
      <c r="AK3145">
        <v>444000</v>
      </c>
      <c r="AL3145">
        <v>57764.4</v>
      </c>
      <c r="AM3145">
        <v>386235.6</v>
      </c>
      <c r="AN3145">
        <v>375000</v>
      </c>
      <c r="AO3145">
        <v>11235.6</v>
      </c>
      <c r="AP3145">
        <v>2.9100000000000001E-2</v>
      </c>
    </row>
    <row r="3146" spans="1:42" hidden="1" x14ac:dyDescent="0.35">
      <c r="A3146" t="s">
        <v>4103</v>
      </c>
      <c r="B3146" s="1">
        <v>45679</v>
      </c>
      <c r="C3146" t="s">
        <v>963</v>
      </c>
      <c r="D3146" t="s">
        <v>115</v>
      </c>
      <c r="E3146">
        <v>1</v>
      </c>
      <c r="F3146" t="s">
        <v>128</v>
      </c>
      <c r="G3146" t="s">
        <v>16</v>
      </c>
      <c r="H3146" t="s">
        <v>25</v>
      </c>
      <c r="I3146" t="s">
        <v>43</v>
      </c>
      <c r="J3146" t="s">
        <v>112</v>
      </c>
      <c r="K3146">
        <v>2025</v>
      </c>
      <c r="L3146" t="s">
        <v>20</v>
      </c>
      <c r="M3146" t="s">
        <v>5988</v>
      </c>
      <c r="N3146" t="s">
        <v>5989</v>
      </c>
      <c r="O3146" t="s">
        <v>5990</v>
      </c>
      <c r="P3146" t="s">
        <v>5907</v>
      </c>
      <c r="Q3146" t="s">
        <v>5991</v>
      </c>
      <c r="R3146">
        <v>1600</v>
      </c>
      <c r="S3146">
        <v>2200</v>
      </c>
      <c r="T3146">
        <v>0.2727</v>
      </c>
      <c r="U3146" t="s">
        <v>5909</v>
      </c>
      <c r="V3146">
        <v>6</v>
      </c>
      <c r="W3146" s="1">
        <v>45040</v>
      </c>
      <c r="X3146" t="s">
        <v>5894</v>
      </c>
      <c r="Y3146">
        <v>84</v>
      </c>
      <c r="Z3146">
        <v>117</v>
      </c>
      <c r="AA3146">
        <v>174</v>
      </c>
      <c r="AB3146">
        <v>47</v>
      </c>
      <c r="AC3146">
        <v>10</v>
      </c>
      <c r="AD3146">
        <v>75200</v>
      </c>
      <c r="AE3146" t="s">
        <v>6025</v>
      </c>
      <c r="AF3146" s="1">
        <v>46203</v>
      </c>
      <c r="AG3146" t="s">
        <v>6061</v>
      </c>
      <c r="AH3146" t="s">
        <v>6027</v>
      </c>
      <c r="AI3146" t="s">
        <v>6028</v>
      </c>
      <c r="AJ3146" t="s">
        <v>6924</v>
      </c>
      <c r="AK3146">
        <v>2200</v>
      </c>
      <c r="AL3146">
        <v>28.82</v>
      </c>
      <c r="AM3146">
        <v>2171.1799999999998</v>
      </c>
      <c r="AN3146">
        <v>1600</v>
      </c>
      <c r="AO3146">
        <v>571.17999999999995</v>
      </c>
      <c r="AP3146">
        <v>0.2631</v>
      </c>
    </row>
    <row r="3147" spans="1:42" hidden="1" x14ac:dyDescent="0.35">
      <c r="A3147" t="s">
        <v>4104</v>
      </c>
      <c r="B3147" s="1">
        <v>45691</v>
      </c>
      <c r="C3147" t="s">
        <v>4105</v>
      </c>
      <c r="D3147" t="s">
        <v>23</v>
      </c>
      <c r="E3147">
        <v>1</v>
      </c>
      <c r="F3147" t="s">
        <v>30</v>
      </c>
      <c r="G3147" t="s">
        <v>16</v>
      </c>
      <c r="H3147" t="s">
        <v>32</v>
      </c>
      <c r="I3147" t="s">
        <v>18</v>
      </c>
      <c r="J3147" t="s">
        <v>19</v>
      </c>
      <c r="K3147">
        <v>2025</v>
      </c>
      <c r="L3147" t="s">
        <v>20</v>
      </c>
      <c r="M3147" t="s">
        <v>5921</v>
      </c>
      <c r="N3147" t="s">
        <v>5913</v>
      </c>
      <c r="O3147" t="s">
        <v>5917</v>
      </c>
      <c r="P3147" t="s">
        <v>5922</v>
      </c>
      <c r="Q3147" t="s">
        <v>5923</v>
      </c>
      <c r="R3147">
        <v>57000</v>
      </c>
      <c r="S3147">
        <v>69000</v>
      </c>
      <c r="T3147">
        <v>0.1739</v>
      </c>
      <c r="U3147" t="s">
        <v>5920</v>
      </c>
      <c r="V3147">
        <v>12</v>
      </c>
      <c r="W3147" s="1">
        <v>44862</v>
      </c>
      <c r="X3147" t="s">
        <v>5894</v>
      </c>
      <c r="Y3147">
        <v>244</v>
      </c>
      <c r="Z3147">
        <v>55</v>
      </c>
      <c r="AA3147">
        <v>276</v>
      </c>
      <c r="AB3147">
        <v>9</v>
      </c>
      <c r="AC3147">
        <v>10</v>
      </c>
      <c r="AD3147">
        <v>513000</v>
      </c>
      <c r="AE3147" t="s">
        <v>6025</v>
      </c>
      <c r="AF3147" s="1">
        <v>46203</v>
      </c>
      <c r="AG3147" t="s">
        <v>6890</v>
      </c>
      <c r="AH3147" t="s">
        <v>6027</v>
      </c>
      <c r="AI3147" t="s">
        <v>6028</v>
      </c>
      <c r="AJ3147" t="s">
        <v>6924</v>
      </c>
      <c r="AK3147">
        <v>69000</v>
      </c>
      <c r="AL3147">
        <v>5934</v>
      </c>
      <c r="AM3147">
        <v>63066</v>
      </c>
      <c r="AN3147">
        <v>57000</v>
      </c>
      <c r="AO3147">
        <v>6066</v>
      </c>
      <c r="AP3147">
        <v>9.6199999999999994E-2</v>
      </c>
    </row>
    <row r="3148" spans="1:42" hidden="1" x14ac:dyDescent="0.35">
      <c r="A3148" t="s">
        <v>4106</v>
      </c>
      <c r="B3148" s="1">
        <v>45685</v>
      </c>
      <c r="C3148" t="s">
        <v>1441</v>
      </c>
      <c r="D3148" t="s">
        <v>115</v>
      </c>
      <c r="E3148">
        <v>1</v>
      </c>
      <c r="F3148" t="s">
        <v>128</v>
      </c>
      <c r="G3148" t="s">
        <v>16</v>
      </c>
      <c r="H3148" t="s">
        <v>17</v>
      </c>
      <c r="I3148" t="s">
        <v>43</v>
      </c>
      <c r="J3148" t="s">
        <v>112</v>
      </c>
      <c r="K3148">
        <v>2025</v>
      </c>
      <c r="L3148" t="s">
        <v>20</v>
      </c>
      <c r="M3148" t="s">
        <v>5988</v>
      </c>
      <c r="N3148" t="s">
        <v>5989</v>
      </c>
      <c r="O3148" t="s">
        <v>5990</v>
      </c>
      <c r="P3148" t="s">
        <v>5907</v>
      </c>
      <c r="Q3148" t="s">
        <v>5991</v>
      </c>
      <c r="R3148">
        <v>1600</v>
      </c>
      <c r="S3148">
        <v>2200</v>
      </c>
      <c r="T3148">
        <v>0.2727</v>
      </c>
      <c r="U3148" t="s">
        <v>5909</v>
      </c>
      <c r="V3148">
        <v>6</v>
      </c>
      <c r="W3148" s="1">
        <v>45040</v>
      </c>
      <c r="X3148" t="s">
        <v>5894</v>
      </c>
      <c r="Y3148">
        <v>84</v>
      </c>
      <c r="Z3148">
        <v>117</v>
      </c>
      <c r="AA3148">
        <v>174</v>
      </c>
      <c r="AB3148">
        <v>47</v>
      </c>
      <c r="AC3148">
        <v>10</v>
      </c>
      <c r="AD3148">
        <v>75200</v>
      </c>
      <c r="AE3148" t="s">
        <v>6025</v>
      </c>
      <c r="AF3148" s="1">
        <v>46203</v>
      </c>
      <c r="AG3148" t="s">
        <v>6496</v>
      </c>
      <c r="AH3148" t="s">
        <v>6027</v>
      </c>
      <c r="AI3148" t="s">
        <v>6028</v>
      </c>
      <c r="AJ3148" t="s">
        <v>6924</v>
      </c>
      <c r="AK3148">
        <v>2200</v>
      </c>
      <c r="AL3148">
        <v>23.1</v>
      </c>
      <c r="AM3148">
        <v>2176.9</v>
      </c>
      <c r="AN3148">
        <v>1600</v>
      </c>
      <c r="AO3148">
        <v>576.9</v>
      </c>
      <c r="AP3148">
        <v>0.26500000000000001</v>
      </c>
    </row>
    <row r="3149" spans="1:42" hidden="1" x14ac:dyDescent="0.35">
      <c r="A3149" t="s">
        <v>4107</v>
      </c>
      <c r="B3149" s="1">
        <v>45721</v>
      </c>
      <c r="C3149" t="s">
        <v>572</v>
      </c>
      <c r="D3149" t="s">
        <v>92</v>
      </c>
      <c r="E3149">
        <v>2</v>
      </c>
      <c r="F3149" t="s">
        <v>48</v>
      </c>
      <c r="G3149" t="s">
        <v>71</v>
      </c>
      <c r="H3149" t="s">
        <v>32</v>
      </c>
      <c r="I3149" t="s">
        <v>43</v>
      </c>
      <c r="J3149" t="s">
        <v>39</v>
      </c>
      <c r="K3149">
        <v>2025</v>
      </c>
      <c r="L3149" t="s">
        <v>20</v>
      </c>
      <c r="M3149" t="s">
        <v>5973</v>
      </c>
      <c r="N3149" t="s">
        <v>5974</v>
      </c>
      <c r="O3149" t="s">
        <v>5975</v>
      </c>
      <c r="P3149" t="s">
        <v>5899</v>
      </c>
      <c r="Q3149" t="s">
        <v>5976</v>
      </c>
      <c r="R3149">
        <v>7600</v>
      </c>
      <c r="S3149">
        <v>9800</v>
      </c>
      <c r="T3149">
        <v>0.22450000000000001</v>
      </c>
      <c r="U3149" t="s">
        <v>5901</v>
      </c>
      <c r="V3149">
        <v>36</v>
      </c>
      <c r="W3149" s="1">
        <v>45281</v>
      </c>
      <c r="X3149" t="s">
        <v>5894</v>
      </c>
      <c r="Y3149">
        <v>214</v>
      </c>
      <c r="Z3149">
        <v>101</v>
      </c>
      <c r="AA3149">
        <v>188</v>
      </c>
      <c r="AB3149">
        <v>51</v>
      </c>
      <c r="AC3149">
        <v>10</v>
      </c>
      <c r="AD3149">
        <v>387600</v>
      </c>
      <c r="AE3149" t="s">
        <v>6025</v>
      </c>
      <c r="AF3149" s="1">
        <v>46203</v>
      </c>
      <c r="AG3149" t="s">
        <v>6224</v>
      </c>
      <c r="AH3149" t="s">
        <v>6027</v>
      </c>
      <c r="AI3149" t="s">
        <v>6028</v>
      </c>
      <c r="AJ3149" t="s">
        <v>6924</v>
      </c>
      <c r="AK3149">
        <v>19600</v>
      </c>
      <c r="AL3149">
        <v>1865.92</v>
      </c>
      <c r="AM3149">
        <v>17734.080000000002</v>
      </c>
      <c r="AN3149">
        <v>15200</v>
      </c>
      <c r="AO3149">
        <v>2534.08</v>
      </c>
      <c r="AP3149">
        <v>0.1429</v>
      </c>
    </row>
    <row r="3150" spans="1:42" hidden="1" x14ac:dyDescent="0.35">
      <c r="A3150" t="s">
        <v>4108</v>
      </c>
      <c r="B3150" s="1">
        <v>45777</v>
      </c>
      <c r="C3150" t="s">
        <v>593</v>
      </c>
      <c r="D3150" t="s">
        <v>87</v>
      </c>
      <c r="E3150">
        <v>1</v>
      </c>
      <c r="F3150" t="s">
        <v>48</v>
      </c>
      <c r="G3150" t="s">
        <v>16</v>
      </c>
      <c r="H3150" t="s">
        <v>32</v>
      </c>
      <c r="I3150" t="s">
        <v>43</v>
      </c>
      <c r="J3150" t="s">
        <v>44</v>
      </c>
      <c r="K3150">
        <v>2025</v>
      </c>
      <c r="L3150" t="s">
        <v>35</v>
      </c>
      <c r="M3150" t="s">
        <v>5924</v>
      </c>
      <c r="N3150" t="s">
        <v>5913</v>
      </c>
      <c r="O3150" t="s">
        <v>5917</v>
      </c>
      <c r="P3150" t="s">
        <v>5925</v>
      </c>
      <c r="Q3150" t="s">
        <v>5926</v>
      </c>
      <c r="R3150">
        <v>46000</v>
      </c>
      <c r="S3150">
        <v>56000</v>
      </c>
      <c r="T3150">
        <v>0.17860000000000001</v>
      </c>
      <c r="U3150" t="s">
        <v>5920</v>
      </c>
      <c r="V3150">
        <v>12</v>
      </c>
      <c r="W3150" s="1">
        <v>44847</v>
      </c>
      <c r="X3150" t="s">
        <v>5894</v>
      </c>
      <c r="Y3150">
        <v>224</v>
      </c>
      <c r="Z3150">
        <v>96</v>
      </c>
      <c r="AA3150">
        <v>304</v>
      </c>
      <c r="AB3150">
        <v>54</v>
      </c>
      <c r="AC3150">
        <v>10</v>
      </c>
      <c r="AD3150">
        <v>2484000</v>
      </c>
      <c r="AE3150" t="s">
        <v>6025</v>
      </c>
      <c r="AF3150" s="1">
        <v>46203</v>
      </c>
      <c r="AG3150" t="s">
        <v>6189</v>
      </c>
      <c r="AH3150" t="s">
        <v>6035</v>
      </c>
      <c r="AI3150" t="s">
        <v>6028</v>
      </c>
      <c r="AJ3150" t="s">
        <v>6924</v>
      </c>
      <c r="AK3150">
        <v>56000</v>
      </c>
      <c r="AL3150">
        <v>128.80000000000001</v>
      </c>
      <c r="AM3150">
        <v>55871.199999999997</v>
      </c>
      <c r="AN3150">
        <v>46000</v>
      </c>
      <c r="AO3150">
        <v>9871.2000000000007</v>
      </c>
      <c r="AP3150">
        <v>0.1767</v>
      </c>
    </row>
    <row r="3151" spans="1:42" x14ac:dyDescent="0.35">
      <c r="A3151" t="s">
        <v>4109</v>
      </c>
      <c r="B3151" s="1">
        <v>45772</v>
      </c>
      <c r="C3151" t="s">
        <v>480</v>
      </c>
      <c r="D3151" t="s">
        <v>195</v>
      </c>
      <c r="E3151">
        <v>1</v>
      </c>
      <c r="F3151" t="s">
        <v>24</v>
      </c>
      <c r="G3151" t="s">
        <v>96</v>
      </c>
      <c r="H3151" t="s">
        <v>25</v>
      </c>
      <c r="I3151" t="s">
        <v>43</v>
      </c>
      <c r="J3151" t="s">
        <v>44</v>
      </c>
      <c r="K3151">
        <v>2025</v>
      </c>
      <c r="L3151" t="s">
        <v>35</v>
      </c>
      <c r="M3151" t="s">
        <v>5912</v>
      </c>
      <c r="N3151" t="s">
        <v>5913</v>
      </c>
      <c r="O3151" t="s">
        <v>5914</v>
      </c>
      <c r="P3151" t="s">
        <v>5891</v>
      </c>
      <c r="Q3151" t="s">
        <v>5915</v>
      </c>
      <c r="R3151">
        <v>125000</v>
      </c>
      <c r="S3151">
        <v>148000</v>
      </c>
      <c r="T3151">
        <v>0.15540000000000001</v>
      </c>
      <c r="U3151" t="s">
        <v>5893</v>
      </c>
      <c r="V3151">
        <v>12</v>
      </c>
      <c r="W3151" s="1">
        <v>44787</v>
      </c>
      <c r="X3151" t="s">
        <v>5894</v>
      </c>
      <c r="Y3151">
        <v>168</v>
      </c>
      <c r="Z3151">
        <v>62</v>
      </c>
      <c r="AA3151">
        <v>271</v>
      </c>
      <c r="AB3151">
        <v>0</v>
      </c>
      <c r="AC3151">
        <v>10</v>
      </c>
      <c r="AD3151">
        <v>0</v>
      </c>
      <c r="AE3151" t="s">
        <v>6029</v>
      </c>
      <c r="AF3151" s="1">
        <v>46203</v>
      </c>
      <c r="AG3151" t="s">
        <v>6154</v>
      </c>
      <c r="AH3151" t="s">
        <v>6035</v>
      </c>
      <c r="AI3151" t="s">
        <v>6028</v>
      </c>
      <c r="AJ3151" t="s">
        <v>6924</v>
      </c>
      <c r="AK3151">
        <v>148000</v>
      </c>
      <c r="AL3151">
        <v>8376.7999999999993</v>
      </c>
      <c r="AM3151">
        <v>139623.20000000001</v>
      </c>
      <c r="AN3151">
        <v>125000</v>
      </c>
      <c r="AO3151">
        <v>14623.2</v>
      </c>
      <c r="AP3151">
        <v>0.1047</v>
      </c>
    </row>
    <row r="3152" spans="1:42" hidden="1" x14ac:dyDescent="0.35">
      <c r="A3152" t="s">
        <v>4110</v>
      </c>
      <c r="B3152" s="1">
        <v>45771</v>
      </c>
      <c r="C3152" t="s">
        <v>1151</v>
      </c>
      <c r="D3152" t="s">
        <v>95</v>
      </c>
      <c r="E3152">
        <v>2</v>
      </c>
      <c r="F3152" t="s">
        <v>24</v>
      </c>
      <c r="G3152" t="s">
        <v>31</v>
      </c>
      <c r="H3152" t="s">
        <v>17</v>
      </c>
      <c r="I3152" t="s">
        <v>33</v>
      </c>
      <c r="J3152" t="s">
        <v>44</v>
      </c>
      <c r="K3152">
        <v>2025</v>
      </c>
      <c r="L3152" t="s">
        <v>35</v>
      </c>
      <c r="M3152" t="s">
        <v>5948</v>
      </c>
      <c r="N3152" t="s">
        <v>5949</v>
      </c>
      <c r="O3152" t="s">
        <v>5950</v>
      </c>
      <c r="P3152" t="s">
        <v>5951</v>
      </c>
      <c r="Q3152" t="s">
        <v>5952</v>
      </c>
      <c r="R3152">
        <v>2900</v>
      </c>
      <c r="S3152">
        <v>3800</v>
      </c>
      <c r="T3152">
        <v>0.23680000000000001</v>
      </c>
      <c r="U3152" t="s">
        <v>5940</v>
      </c>
      <c r="V3152">
        <v>12</v>
      </c>
      <c r="W3152" s="1">
        <v>45359</v>
      </c>
      <c r="X3152" t="s">
        <v>5894</v>
      </c>
      <c r="Y3152">
        <v>220</v>
      </c>
      <c r="Z3152">
        <v>49</v>
      </c>
      <c r="AA3152">
        <v>227</v>
      </c>
      <c r="AB3152">
        <v>23</v>
      </c>
      <c r="AC3152">
        <v>10</v>
      </c>
      <c r="AD3152">
        <v>66700</v>
      </c>
      <c r="AE3152" t="s">
        <v>6025</v>
      </c>
      <c r="AF3152" s="1">
        <v>46203</v>
      </c>
      <c r="AG3152" t="s">
        <v>6554</v>
      </c>
      <c r="AH3152" t="s">
        <v>6027</v>
      </c>
      <c r="AI3152" t="s">
        <v>6028</v>
      </c>
      <c r="AJ3152" t="s">
        <v>6924</v>
      </c>
      <c r="AK3152">
        <v>7600</v>
      </c>
      <c r="AL3152">
        <v>310.08</v>
      </c>
      <c r="AM3152">
        <v>7289.92</v>
      </c>
      <c r="AN3152">
        <v>5800</v>
      </c>
      <c r="AO3152">
        <v>1489.92</v>
      </c>
      <c r="AP3152">
        <v>0.2044</v>
      </c>
    </row>
    <row r="3153" spans="1:42" hidden="1" x14ac:dyDescent="0.35">
      <c r="A3153" t="s">
        <v>4111</v>
      </c>
      <c r="B3153" s="1">
        <v>45909</v>
      </c>
      <c r="C3153" t="s">
        <v>262</v>
      </c>
      <c r="D3153" t="s">
        <v>105</v>
      </c>
      <c r="E3153">
        <v>1</v>
      </c>
      <c r="F3153" t="s">
        <v>128</v>
      </c>
      <c r="G3153" t="s">
        <v>31</v>
      </c>
      <c r="H3153" t="s">
        <v>32</v>
      </c>
      <c r="I3153" t="s">
        <v>43</v>
      </c>
      <c r="J3153" t="s">
        <v>109</v>
      </c>
      <c r="K3153">
        <v>2025</v>
      </c>
      <c r="L3153" t="s">
        <v>60</v>
      </c>
      <c r="M3153" t="s">
        <v>5916</v>
      </c>
      <c r="N3153" t="s">
        <v>5913</v>
      </c>
      <c r="O3153" t="s">
        <v>5917</v>
      </c>
      <c r="P3153" t="s">
        <v>5918</v>
      </c>
      <c r="Q3153" t="s">
        <v>5919</v>
      </c>
      <c r="R3153">
        <v>63000</v>
      </c>
      <c r="S3153">
        <v>76000</v>
      </c>
      <c r="T3153">
        <v>0.1711</v>
      </c>
      <c r="U3153" t="s">
        <v>5920</v>
      </c>
      <c r="V3153">
        <v>12</v>
      </c>
      <c r="W3153" s="1">
        <v>44617</v>
      </c>
      <c r="X3153" t="s">
        <v>5894</v>
      </c>
      <c r="Y3153">
        <v>252</v>
      </c>
      <c r="Z3153">
        <v>75</v>
      </c>
      <c r="AA3153">
        <v>289</v>
      </c>
      <c r="AB3153">
        <v>48</v>
      </c>
      <c r="AC3153">
        <v>10</v>
      </c>
      <c r="AD3153">
        <v>3024000</v>
      </c>
      <c r="AE3153" t="s">
        <v>6025</v>
      </c>
      <c r="AF3153" s="1">
        <v>46203</v>
      </c>
      <c r="AG3153" t="s">
        <v>6160</v>
      </c>
      <c r="AH3153" t="s">
        <v>6027</v>
      </c>
      <c r="AI3153" t="s">
        <v>6028</v>
      </c>
      <c r="AJ3153" t="s">
        <v>6925</v>
      </c>
      <c r="AK3153">
        <v>76000</v>
      </c>
      <c r="AL3153">
        <v>11065.6</v>
      </c>
      <c r="AM3153">
        <v>64934.400000000001</v>
      </c>
      <c r="AN3153">
        <v>63000</v>
      </c>
      <c r="AO3153">
        <v>1934.4</v>
      </c>
      <c r="AP3153">
        <v>2.98E-2</v>
      </c>
    </row>
    <row r="3154" spans="1:42" hidden="1" x14ac:dyDescent="0.35">
      <c r="A3154" t="s">
        <v>4112</v>
      </c>
      <c r="B3154" s="1">
        <v>45878</v>
      </c>
      <c r="C3154" t="s">
        <v>2391</v>
      </c>
      <c r="D3154" t="s">
        <v>78</v>
      </c>
      <c r="E3154">
        <v>3</v>
      </c>
      <c r="F3154" t="s">
        <v>30</v>
      </c>
      <c r="G3154" t="s">
        <v>31</v>
      </c>
      <c r="H3154" t="s">
        <v>17</v>
      </c>
      <c r="I3154" t="s">
        <v>43</v>
      </c>
      <c r="J3154" t="s">
        <v>59</v>
      </c>
      <c r="K3154">
        <v>2025</v>
      </c>
      <c r="L3154" t="s">
        <v>60</v>
      </c>
      <c r="M3154" t="s">
        <v>5992</v>
      </c>
      <c r="N3154" t="s">
        <v>5989</v>
      </c>
      <c r="O3154" t="s">
        <v>5993</v>
      </c>
      <c r="P3154" t="s">
        <v>5899</v>
      </c>
      <c r="Q3154" t="s">
        <v>5994</v>
      </c>
      <c r="R3154">
        <v>850</v>
      </c>
      <c r="S3154">
        <v>1200</v>
      </c>
      <c r="T3154">
        <v>0.29170000000000001</v>
      </c>
      <c r="U3154" t="s">
        <v>5901</v>
      </c>
      <c r="V3154">
        <v>6</v>
      </c>
      <c r="W3154" s="1">
        <v>45066</v>
      </c>
      <c r="X3154" t="s">
        <v>5894</v>
      </c>
      <c r="Y3154">
        <v>275</v>
      </c>
      <c r="Z3154">
        <v>92</v>
      </c>
      <c r="AA3154">
        <v>285</v>
      </c>
      <c r="AB3154">
        <v>78</v>
      </c>
      <c r="AC3154">
        <v>10</v>
      </c>
      <c r="AD3154">
        <v>66300</v>
      </c>
      <c r="AE3154" t="s">
        <v>6025</v>
      </c>
      <c r="AF3154" s="1">
        <v>46203</v>
      </c>
      <c r="AG3154" t="s">
        <v>6797</v>
      </c>
      <c r="AH3154" t="s">
        <v>6027</v>
      </c>
      <c r="AI3154" t="s">
        <v>6028</v>
      </c>
      <c r="AJ3154" t="s">
        <v>6925</v>
      </c>
      <c r="AK3154">
        <v>3600</v>
      </c>
      <c r="AL3154">
        <v>439.56</v>
      </c>
      <c r="AM3154">
        <v>3160.44</v>
      </c>
      <c r="AN3154">
        <v>2550</v>
      </c>
      <c r="AO3154">
        <v>610.44000000000005</v>
      </c>
      <c r="AP3154">
        <v>0.19320000000000001</v>
      </c>
    </row>
    <row r="3155" spans="1:42" x14ac:dyDescent="0.35">
      <c r="A3155" t="s">
        <v>4113</v>
      </c>
      <c r="B3155" s="1">
        <v>45746</v>
      </c>
      <c r="C3155" t="s">
        <v>2705</v>
      </c>
      <c r="D3155" t="s">
        <v>42</v>
      </c>
      <c r="E3155">
        <v>1</v>
      </c>
      <c r="F3155" t="s">
        <v>48</v>
      </c>
      <c r="G3155" t="s">
        <v>96</v>
      </c>
      <c r="H3155" t="s">
        <v>17</v>
      </c>
      <c r="I3155" t="s">
        <v>18</v>
      </c>
      <c r="J3155" t="s">
        <v>39</v>
      </c>
      <c r="K3155">
        <v>2025</v>
      </c>
      <c r="L3155" t="s">
        <v>20</v>
      </c>
      <c r="M3155" t="s">
        <v>5897</v>
      </c>
      <c r="N3155" t="s">
        <v>5889</v>
      </c>
      <c r="O3155" t="s">
        <v>5898</v>
      </c>
      <c r="P3155" t="s">
        <v>5899</v>
      </c>
      <c r="Q3155" t="s">
        <v>5900</v>
      </c>
      <c r="R3155">
        <v>31000</v>
      </c>
      <c r="S3155">
        <v>38000</v>
      </c>
      <c r="T3155">
        <v>0.1842</v>
      </c>
      <c r="U3155" t="s">
        <v>5901</v>
      </c>
      <c r="V3155">
        <v>12</v>
      </c>
      <c r="W3155" s="1">
        <v>45246</v>
      </c>
      <c r="X3155" t="s">
        <v>5894</v>
      </c>
      <c r="Y3155">
        <v>278</v>
      </c>
      <c r="Z3155">
        <v>80</v>
      </c>
      <c r="AA3155">
        <v>346</v>
      </c>
      <c r="AB3155">
        <v>0</v>
      </c>
      <c r="AC3155">
        <v>10</v>
      </c>
      <c r="AD3155">
        <v>0</v>
      </c>
      <c r="AE3155" t="s">
        <v>6029</v>
      </c>
      <c r="AF3155" s="1">
        <v>46203</v>
      </c>
      <c r="AG3155" t="s">
        <v>6837</v>
      </c>
      <c r="AH3155" t="s">
        <v>6035</v>
      </c>
      <c r="AI3155" t="s">
        <v>6028</v>
      </c>
      <c r="AJ3155" t="s">
        <v>6924</v>
      </c>
      <c r="AK3155">
        <v>38000</v>
      </c>
      <c r="AL3155">
        <v>4130.6000000000004</v>
      </c>
      <c r="AM3155">
        <v>33869.4</v>
      </c>
      <c r="AN3155">
        <v>31000</v>
      </c>
      <c r="AO3155">
        <v>2869.4</v>
      </c>
      <c r="AP3155">
        <v>8.4699999999999998E-2</v>
      </c>
    </row>
    <row r="3156" spans="1:42" hidden="1" x14ac:dyDescent="0.35">
      <c r="A3156" t="s">
        <v>4114</v>
      </c>
      <c r="B3156" s="1">
        <v>45953</v>
      </c>
      <c r="C3156" t="s">
        <v>1025</v>
      </c>
      <c r="D3156" t="s">
        <v>123</v>
      </c>
      <c r="E3156">
        <v>1</v>
      </c>
      <c r="F3156" t="s">
        <v>24</v>
      </c>
      <c r="G3156" t="s">
        <v>31</v>
      </c>
      <c r="H3156" t="s">
        <v>32</v>
      </c>
      <c r="I3156" t="s">
        <v>43</v>
      </c>
      <c r="J3156" t="s">
        <v>55</v>
      </c>
      <c r="K3156">
        <v>2025</v>
      </c>
      <c r="L3156" t="s">
        <v>51</v>
      </c>
      <c r="M3156" t="s">
        <v>5927</v>
      </c>
      <c r="N3156" t="s">
        <v>5913</v>
      </c>
      <c r="O3156" t="s">
        <v>5917</v>
      </c>
      <c r="P3156" t="s">
        <v>5928</v>
      </c>
      <c r="Q3156" t="s">
        <v>5929</v>
      </c>
      <c r="R3156">
        <v>44000</v>
      </c>
      <c r="S3156">
        <v>53000</v>
      </c>
      <c r="T3156">
        <v>0.16980000000000001</v>
      </c>
      <c r="U3156" t="s">
        <v>5920</v>
      </c>
      <c r="V3156">
        <v>12</v>
      </c>
      <c r="W3156" s="1">
        <v>45435</v>
      </c>
      <c r="X3156" t="s">
        <v>5894</v>
      </c>
      <c r="Y3156">
        <v>246</v>
      </c>
      <c r="Z3156">
        <v>92</v>
      </c>
      <c r="AA3156">
        <v>223</v>
      </c>
      <c r="AB3156">
        <v>48</v>
      </c>
      <c r="AC3156">
        <v>10</v>
      </c>
      <c r="AD3156">
        <v>2112000</v>
      </c>
      <c r="AE3156" t="s">
        <v>6025</v>
      </c>
      <c r="AF3156" s="1">
        <v>46203</v>
      </c>
      <c r="AG3156" t="s">
        <v>6518</v>
      </c>
      <c r="AH3156" t="s">
        <v>6035</v>
      </c>
      <c r="AI3156" t="s">
        <v>6028</v>
      </c>
      <c r="AJ3156" t="s">
        <v>6925</v>
      </c>
      <c r="AK3156">
        <v>53000</v>
      </c>
      <c r="AL3156">
        <v>2586.4</v>
      </c>
      <c r="AM3156">
        <v>50413.599999999999</v>
      </c>
      <c r="AN3156">
        <v>44000</v>
      </c>
      <c r="AO3156">
        <v>6413.6</v>
      </c>
      <c r="AP3156">
        <v>0.12720000000000001</v>
      </c>
    </row>
    <row r="3157" spans="1:42" hidden="1" x14ac:dyDescent="0.35">
      <c r="A3157" t="s">
        <v>4115</v>
      </c>
      <c r="B3157" s="1">
        <v>45689</v>
      </c>
      <c r="C3157" t="s">
        <v>1425</v>
      </c>
      <c r="D3157" t="s">
        <v>173</v>
      </c>
      <c r="E3157">
        <v>3</v>
      </c>
      <c r="F3157" t="s">
        <v>30</v>
      </c>
      <c r="G3157" t="s">
        <v>67</v>
      </c>
      <c r="H3157" t="s">
        <v>32</v>
      </c>
      <c r="I3157" t="s">
        <v>43</v>
      </c>
      <c r="J3157" t="s">
        <v>19</v>
      </c>
      <c r="K3157">
        <v>2025</v>
      </c>
      <c r="L3157" t="s">
        <v>20</v>
      </c>
      <c r="M3157" t="s">
        <v>5904</v>
      </c>
      <c r="N3157" t="s">
        <v>5889</v>
      </c>
      <c r="O3157" t="s">
        <v>5898</v>
      </c>
      <c r="P3157" t="s">
        <v>5899</v>
      </c>
      <c r="Q3157" t="s">
        <v>5905</v>
      </c>
      <c r="R3157">
        <v>12500</v>
      </c>
      <c r="S3157">
        <v>15500</v>
      </c>
      <c r="T3157">
        <v>0.19350000000000001</v>
      </c>
      <c r="U3157" t="s">
        <v>5901</v>
      </c>
      <c r="V3157">
        <v>12</v>
      </c>
      <c r="W3157" s="1">
        <v>45140</v>
      </c>
      <c r="X3157" t="s">
        <v>5894</v>
      </c>
      <c r="Y3157">
        <v>313</v>
      </c>
      <c r="Z3157">
        <v>58</v>
      </c>
      <c r="AA3157">
        <v>294</v>
      </c>
      <c r="AB3157">
        <v>65</v>
      </c>
      <c r="AC3157">
        <v>10</v>
      </c>
      <c r="AD3157">
        <v>812500</v>
      </c>
      <c r="AE3157" t="s">
        <v>6025</v>
      </c>
      <c r="AF3157" s="1">
        <v>46203</v>
      </c>
      <c r="AG3157" t="s">
        <v>6178</v>
      </c>
      <c r="AH3157" t="s">
        <v>6027</v>
      </c>
      <c r="AI3157" t="s">
        <v>6028</v>
      </c>
      <c r="AJ3157" t="s">
        <v>6924</v>
      </c>
      <c r="AK3157">
        <v>46500</v>
      </c>
      <c r="AL3157">
        <v>2106.4499999999998</v>
      </c>
      <c r="AM3157">
        <v>44393.55</v>
      </c>
      <c r="AN3157">
        <v>37500</v>
      </c>
      <c r="AO3157">
        <v>6893.55</v>
      </c>
      <c r="AP3157">
        <v>0.15529999999999999</v>
      </c>
    </row>
    <row r="3158" spans="1:42" hidden="1" x14ac:dyDescent="0.35">
      <c r="A3158" t="s">
        <v>4116</v>
      </c>
      <c r="B3158" s="1">
        <v>45888</v>
      </c>
      <c r="C3158" t="s">
        <v>2295</v>
      </c>
      <c r="D3158" t="s">
        <v>216</v>
      </c>
      <c r="E3158">
        <v>1</v>
      </c>
      <c r="F3158" t="s">
        <v>48</v>
      </c>
      <c r="G3158" t="s">
        <v>16</v>
      </c>
      <c r="H3158" t="s">
        <v>32</v>
      </c>
      <c r="I3158" t="s">
        <v>26</v>
      </c>
      <c r="J3158" t="s">
        <v>59</v>
      </c>
      <c r="K3158">
        <v>2025</v>
      </c>
      <c r="L3158" t="s">
        <v>60</v>
      </c>
      <c r="M3158" t="s">
        <v>5999</v>
      </c>
      <c r="N3158" t="s">
        <v>5989</v>
      </c>
      <c r="O3158" t="s">
        <v>6000</v>
      </c>
      <c r="P3158" t="s">
        <v>6001</v>
      </c>
      <c r="Q3158" t="s">
        <v>6002</v>
      </c>
      <c r="R3158">
        <v>300</v>
      </c>
      <c r="S3158">
        <v>500</v>
      </c>
      <c r="T3158">
        <v>0.4</v>
      </c>
      <c r="U3158" t="s">
        <v>5940</v>
      </c>
      <c r="V3158">
        <v>3</v>
      </c>
      <c r="W3158" s="1">
        <v>45115</v>
      </c>
      <c r="X3158" t="s">
        <v>5894</v>
      </c>
      <c r="Y3158">
        <v>197</v>
      </c>
      <c r="Z3158">
        <v>100</v>
      </c>
      <c r="AA3158">
        <v>205</v>
      </c>
      <c r="AB3158">
        <v>66</v>
      </c>
      <c r="AC3158">
        <v>10</v>
      </c>
      <c r="AD3158">
        <v>19800</v>
      </c>
      <c r="AE3158" t="s">
        <v>6025</v>
      </c>
      <c r="AF3158" s="1">
        <v>46203</v>
      </c>
      <c r="AG3158" t="s">
        <v>6776</v>
      </c>
      <c r="AH3158" t="s">
        <v>6035</v>
      </c>
      <c r="AI3158" t="s">
        <v>6028</v>
      </c>
      <c r="AJ3158" t="s">
        <v>6925</v>
      </c>
      <c r="AK3158">
        <v>500</v>
      </c>
      <c r="AL3158">
        <v>25.7</v>
      </c>
      <c r="AM3158">
        <v>474.3</v>
      </c>
      <c r="AN3158">
        <v>300</v>
      </c>
      <c r="AO3158">
        <v>174.3</v>
      </c>
      <c r="AP3158">
        <v>0.36749999999999999</v>
      </c>
    </row>
    <row r="3159" spans="1:42" hidden="1" x14ac:dyDescent="0.35">
      <c r="A3159" t="s">
        <v>4117</v>
      </c>
      <c r="B3159" s="1">
        <v>45927</v>
      </c>
      <c r="C3159" t="s">
        <v>1878</v>
      </c>
      <c r="D3159" t="s">
        <v>87</v>
      </c>
      <c r="E3159">
        <v>3</v>
      </c>
      <c r="F3159" t="s">
        <v>48</v>
      </c>
      <c r="G3159" t="s">
        <v>67</v>
      </c>
      <c r="H3159" t="s">
        <v>32</v>
      </c>
      <c r="I3159" t="s">
        <v>18</v>
      </c>
      <c r="J3159" t="s">
        <v>109</v>
      </c>
      <c r="K3159">
        <v>2025</v>
      </c>
      <c r="L3159" t="s">
        <v>60</v>
      </c>
      <c r="M3159" t="s">
        <v>5924</v>
      </c>
      <c r="N3159" t="s">
        <v>5913</v>
      </c>
      <c r="O3159" t="s">
        <v>5917</v>
      </c>
      <c r="P3159" t="s">
        <v>5925</v>
      </c>
      <c r="Q3159" t="s">
        <v>5926</v>
      </c>
      <c r="R3159">
        <v>46000</v>
      </c>
      <c r="S3159">
        <v>56000</v>
      </c>
      <c r="T3159">
        <v>0.17860000000000001</v>
      </c>
      <c r="U3159" t="s">
        <v>5920</v>
      </c>
      <c r="V3159">
        <v>12</v>
      </c>
      <c r="W3159" s="1">
        <v>44847</v>
      </c>
      <c r="X3159" t="s">
        <v>5894</v>
      </c>
      <c r="Y3159">
        <v>224</v>
      </c>
      <c r="Z3159">
        <v>96</v>
      </c>
      <c r="AA3159">
        <v>304</v>
      </c>
      <c r="AB3159">
        <v>54</v>
      </c>
      <c r="AC3159">
        <v>10</v>
      </c>
      <c r="AD3159">
        <v>2484000</v>
      </c>
      <c r="AE3159" t="s">
        <v>6025</v>
      </c>
      <c r="AF3159" s="1">
        <v>46203</v>
      </c>
      <c r="AG3159" t="s">
        <v>6675</v>
      </c>
      <c r="AH3159" t="s">
        <v>6035</v>
      </c>
      <c r="AI3159" t="s">
        <v>6028</v>
      </c>
      <c r="AJ3159" t="s">
        <v>6925</v>
      </c>
      <c r="AK3159">
        <v>168000</v>
      </c>
      <c r="AL3159">
        <v>9122.4</v>
      </c>
      <c r="AM3159">
        <v>158877.6</v>
      </c>
      <c r="AN3159">
        <v>138000</v>
      </c>
      <c r="AO3159">
        <v>20877.599999999999</v>
      </c>
      <c r="AP3159">
        <v>0.13139999999999999</v>
      </c>
    </row>
    <row r="3160" spans="1:42" hidden="1" x14ac:dyDescent="0.35">
      <c r="A3160" t="s">
        <v>4118</v>
      </c>
      <c r="B3160" s="1">
        <v>45669</v>
      </c>
      <c r="C3160" t="s">
        <v>976</v>
      </c>
      <c r="D3160" t="s">
        <v>439</v>
      </c>
      <c r="E3160">
        <v>1</v>
      </c>
      <c r="F3160" t="s">
        <v>128</v>
      </c>
      <c r="G3160" t="s">
        <v>67</v>
      </c>
      <c r="H3160" t="s">
        <v>32</v>
      </c>
      <c r="I3160" t="s">
        <v>43</v>
      </c>
      <c r="J3160" t="s">
        <v>112</v>
      </c>
      <c r="K3160">
        <v>2025</v>
      </c>
      <c r="L3160" t="s">
        <v>20</v>
      </c>
      <c r="M3160" t="s">
        <v>5953</v>
      </c>
      <c r="N3160" t="s">
        <v>5949</v>
      </c>
      <c r="O3160" t="s">
        <v>5954</v>
      </c>
      <c r="P3160" t="s">
        <v>5951</v>
      </c>
      <c r="Q3160" t="s">
        <v>5955</v>
      </c>
      <c r="R3160">
        <v>1400</v>
      </c>
      <c r="S3160">
        <v>1900</v>
      </c>
      <c r="T3160">
        <v>0.26319999999999999</v>
      </c>
      <c r="U3160" t="s">
        <v>5940</v>
      </c>
      <c r="V3160">
        <v>12</v>
      </c>
      <c r="W3160" s="1">
        <v>44681</v>
      </c>
      <c r="X3160" t="s">
        <v>5894</v>
      </c>
      <c r="Y3160">
        <v>129</v>
      </c>
      <c r="Z3160">
        <v>73</v>
      </c>
      <c r="AA3160">
        <v>194</v>
      </c>
      <c r="AB3160">
        <v>7</v>
      </c>
      <c r="AC3160">
        <v>10</v>
      </c>
      <c r="AD3160">
        <v>9800</v>
      </c>
      <c r="AE3160" t="s">
        <v>6025</v>
      </c>
      <c r="AF3160" s="1">
        <v>46203</v>
      </c>
      <c r="AG3160" t="s">
        <v>6484</v>
      </c>
      <c r="AH3160" t="s">
        <v>6027</v>
      </c>
      <c r="AI3160" t="s">
        <v>6028</v>
      </c>
      <c r="AJ3160" t="s">
        <v>6924</v>
      </c>
      <c r="AK3160">
        <v>1900</v>
      </c>
      <c r="AL3160">
        <v>56.62</v>
      </c>
      <c r="AM3160">
        <v>1843.38</v>
      </c>
      <c r="AN3160">
        <v>1400</v>
      </c>
      <c r="AO3160">
        <v>443.38</v>
      </c>
      <c r="AP3160">
        <v>0.24049999999999999</v>
      </c>
    </row>
    <row r="3161" spans="1:42" hidden="1" x14ac:dyDescent="0.35">
      <c r="A3161" t="s">
        <v>4119</v>
      </c>
      <c r="B3161" s="1">
        <v>45945</v>
      </c>
      <c r="C3161" t="s">
        <v>574</v>
      </c>
      <c r="D3161" t="s">
        <v>216</v>
      </c>
      <c r="E3161">
        <v>1</v>
      </c>
      <c r="F3161" t="s">
        <v>48</v>
      </c>
      <c r="G3161" t="s">
        <v>31</v>
      </c>
      <c r="H3161" t="s">
        <v>25</v>
      </c>
      <c r="I3161" t="s">
        <v>26</v>
      </c>
      <c r="J3161" t="s">
        <v>55</v>
      </c>
      <c r="K3161">
        <v>2025</v>
      </c>
      <c r="L3161" t="s">
        <v>51</v>
      </c>
      <c r="M3161" t="s">
        <v>5999</v>
      </c>
      <c r="N3161" t="s">
        <v>5989</v>
      </c>
      <c r="O3161" t="s">
        <v>6000</v>
      </c>
      <c r="P3161" t="s">
        <v>6001</v>
      </c>
      <c r="Q3161" t="s">
        <v>6002</v>
      </c>
      <c r="R3161">
        <v>300</v>
      </c>
      <c r="S3161">
        <v>500</v>
      </c>
      <c r="T3161">
        <v>0.4</v>
      </c>
      <c r="U3161" t="s">
        <v>5940</v>
      </c>
      <c r="V3161">
        <v>3</v>
      </c>
      <c r="W3161" s="1">
        <v>45115</v>
      </c>
      <c r="X3161" t="s">
        <v>5894</v>
      </c>
      <c r="Y3161">
        <v>197</v>
      </c>
      <c r="Z3161">
        <v>100</v>
      </c>
      <c r="AA3161">
        <v>205</v>
      </c>
      <c r="AB3161">
        <v>66</v>
      </c>
      <c r="AC3161">
        <v>10</v>
      </c>
      <c r="AD3161">
        <v>19800</v>
      </c>
      <c r="AE3161" t="s">
        <v>6025</v>
      </c>
      <c r="AF3161" s="1">
        <v>46203</v>
      </c>
      <c r="AG3161" t="s">
        <v>6345</v>
      </c>
      <c r="AH3161" t="s">
        <v>6035</v>
      </c>
      <c r="AI3161" t="s">
        <v>6028</v>
      </c>
      <c r="AJ3161" t="s">
        <v>6925</v>
      </c>
      <c r="AK3161">
        <v>500</v>
      </c>
      <c r="AL3161">
        <v>32.4</v>
      </c>
      <c r="AM3161">
        <v>467.6</v>
      </c>
      <c r="AN3161">
        <v>300</v>
      </c>
      <c r="AO3161">
        <v>167.6</v>
      </c>
      <c r="AP3161">
        <v>0.3584</v>
      </c>
    </row>
    <row r="3162" spans="1:42" hidden="1" x14ac:dyDescent="0.35">
      <c r="A3162" t="s">
        <v>4120</v>
      </c>
      <c r="B3162" s="1">
        <v>45951</v>
      </c>
      <c r="C3162" t="s">
        <v>566</v>
      </c>
      <c r="D3162" t="s">
        <v>38</v>
      </c>
      <c r="E3162">
        <v>1</v>
      </c>
      <c r="F3162" t="s">
        <v>48</v>
      </c>
      <c r="G3162" t="s">
        <v>79</v>
      </c>
      <c r="H3162" t="s">
        <v>25</v>
      </c>
      <c r="I3162" t="s">
        <v>33</v>
      </c>
      <c r="J3162" t="s">
        <v>55</v>
      </c>
      <c r="K3162">
        <v>2025</v>
      </c>
      <c r="L3162" t="s">
        <v>51</v>
      </c>
      <c r="M3162" t="s">
        <v>5981</v>
      </c>
      <c r="N3162" t="s">
        <v>5974</v>
      </c>
      <c r="O3162" t="s">
        <v>5982</v>
      </c>
      <c r="P3162" t="s">
        <v>5983</v>
      </c>
      <c r="Q3162" t="s">
        <v>5984</v>
      </c>
      <c r="R3162">
        <v>3700</v>
      </c>
      <c r="S3162">
        <v>4800</v>
      </c>
      <c r="T3162">
        <v>0.22919999999999999</v>
      </c>
      <c r="U3162" t="s">
        <v>5920</v>
      </c>
      <c r="V3162">
        <v>24</v>
      </c>
      <c r="W3162" s="1">
        <v>45552</v>
      </c>
      <c r="X3162" t="s">
        <v>5894</v>
      </c>
      <c r="Y3162">
        <v>158</v>
      </c>
      <c r="Z3162">
        <v>108</v>
      </c>
      <c r="AA3162">
        <v>132</v>
      </c>
      <c r="AB3162">
        <v>61</v>
      </c>
      <c r="AC3162">
        <v>10</v>
      </c>
      <c r="AD3162">
        <v>225700</v>
      </c>
      <c r="AE3162" t="s">
        <v>6025</v>
      </c>
      <c r="AF3162" s="1">
        <v>46203</v>
      </c>
      <c r="AG3162" t="s">
        <v>6341</v>
      </c>
      <c r="AH3162" t="s">
        <v>6027</v>
      </c>
      <c r="AI3162" t="s">
        <v>6028</v>
      </c>
      <c r="AJ3162" t="s">
        <v>6925</v>
      </c>
      <c r="AK3162">
        <v>4800</v>
      </c>
      <c r="AL3162">
        <v>231.36</v>
      </c>
      <c r="AM3162">
        <v>4568.6400000000003</v>
      </c>
      <c r="AN3162">
        <v>3700</v>
      </c>
      <c r="AO3162">
        <v>868.64</v>
      </c>
      <c r="AP3162">
        <v>0.19009999999999999</v>
      </c>
    </row>
    <row r="3163" spans="1:42" hidden="1" x14ac:dyDescent="0.35">
      <c r="A3163" t="s">
        <v>4121</v>
      </c>
      <c r="B3163" s="1">
        <v>45763</v>
      </c>
      <c r="C3163" t="s">
        <v>833</v>
      </c>
      <c r="D3163" t="s">
        <v>208</v>
      </c>
      <c r="E3163">
        <v>2</v>
      </c>
      <c r="F3163" t="s">
        <v>48</v>
      </c>
      <c r="G3163" t="s">
        <v>79</v>
      </c>
      <c r="H3163" t="s">
        <v>17</v>
      </c>
      <c r="I3163" t="s">
        <v>26</v>
      </c>
      <c r="J3163" t="s">
        <v>44</v>
      </c>
      <c r="K3163">
        <v>2025</v>
      </c>
      <c r="L3163" t="s">
        <v>35</v>
      </c>
      <c r="M3163" t="s">
        <v>5910</v>
      </c>
      <c r="N3163" t="s">
        <v>5889</v>
      </c>
      <c r="O3163" t="s">
        <v>5898</v>
      </c>
      <c r="P3163" t="s">
        <v>5907</v>
      </c>
      <c r="Q3163" t="s">
        <v>5911</v>
      </c>
      <c r="R3163">
        <v>10500</v>
      </c>
      <c r="S3163">
        <v>13000</v>
      </c>
      <c r="T3163">
        <v>0.1923</v>
      </c>
      <c r="U3163" t="s">
        <v>5909</v>
      </c>
      <c r="V3163">
        <v>12</v>
      </c>
      <c r="W3163" s="1">
        <v>45395</v>
      </c>
      <c r="X3163" t="s">
        <v>5894</v>
      </c>
      <c r="Y3163">
        <v>256</v>
      </c>
      <c r="Z3163">
        <v>119</v>
      </c>
      <c r="AA3163">
        <v>288</v>
      </c>
      <c r="AB3163">
        <v>32</v>
      </c>
      <c r="AC3163">
        <v>10</v>
      </c>
      <c r="AD3163">
        <v>336000</v>
      </c>
      <c r="AE3163" t="s">
        <v>6025</v>
      </c>
      <c r="AF3163" s="1">
        <v>46203</v>
      </c>
      <c r="AG3163" t="s">
        <v>6459</v>
      </c>
      <c r="AH3163" t="s">
        <v>6035</v>
      </c>
      <c r="AI3163" t="s">
        <v>6028</v>
      </c>
      <c r="AJ3163" t="s">
        <v>6924</v>
      </c>
      <c r="AK3163">
        <v>26000</v>
      </c>
      <c r="AL3163">
        <v>2464.8000000000002</v>
      </c>
      <c r="AM3163">
        <v>23535.200000000001</v>
      </c>
      <c r="AN3163">
        <v>21000</v>
      </c>
      <c r="AO3163">
        <v>2535.1999999999998</v>
      </c>
      <c r="AP3163">
        <v>0.1077</v>
      </c>
    </row>
    <row r="3164" spans="1:42" x14ac:dyDescent="0.35">
      <c r="A3164" t="s">
        <v>4122</v>
      </c>
      <c r="B3164" s="1">
        <v>45841</v>
      </c>
      <c r="C3164" t="s">
        <v>2527</v>
      </c>
      <c r="D3164" t="s">
        <v>42</v>
      </c>
      <c r="E3164">
        <v>4</v>
      </c>
      <c r="F3164" t="s">
        <v>66</v>
      </c>
      <c r="G3164" t="s">
        <v>16</v>
      </c>
      <c r="H3164" t="s">
        <v>32</v>
      </c>
      <c r="I3164" t="s">
        <v>18</v>
      </c>
      <c r="J3164" t="s">
        <v>97</v>
      </c>
      <c r="K3164">
        <v>2025</v>
      </c>
      <c r="L3164" t="s">
        <v>60</v>
      </c>
      <c r="M3164" t="s">
        <v>5897</v>
      </c>
      <c r="N3164" t="s">
        <v>5889</v>
      </c>
      <c r="O3164" t="s">
        <v>5898</v>
      </c>
      <c r="P3164" t="s">
        <v>5899</v>
      </c>
      <c r="Q3164" t="s">
        <v>5900</v>
      </c>
      <c r="R3164">
        <v>31000</v>
      </c>
      <c r="S3164">
        <v>38000</v>
      </c>
      <c r="T3164">
        <v>0.1842</v>
      </c>
      <c r="U3164" t="s">
        <v>5901</v>
      </c>
      <c r="V3164">
        <v>12</v>
      </c>
      <c r="W3164" s="1">
        <v>45246</v>
      </c>
      <c r="X3164" t="s">
        <v>5894</v>
      </c>
      <c r="Y3164">
        <v>278</v>
      </c>
      <c r="Z3164">
        <v>80</v>
      </c>
      <c r="AA3164">
        <v>346</v>
      </c>
      <c r="AB3164">
        <v>0</v>
      </c>
      <c r="AC3164">
        <v>10</v>
      </c>
      <c r="AD3164">
        <v>0</v>
      </c>
      <c r="AE3164" t="s">
        <v>6029</v>
      </c>
      <c r="AF3164" s="1">
        <v>46203</v>
      </c>
      <c r="AG3164" t="s">
        <v>6815</v>
      </c>
      <c r="AH3164" t="s">
        <v>6027</v>
      </c>
      <c r="AI3164" t="s">
        <v>6028</v>
      </c>
      <c r="AJ3164" t="s">
        <v>6925</v>
      </c>
      <c r="AK3164">
        <v>152000</v>
      </c>
      <c r="AL3164">
        <v>21067.200000000001</v>
      </c>
      <c r="AM3164">
        <v>130932.8</v>
      </c>
      <c r="AN3164">
        <v>124000</v>
      </c>
      <c r="AO3164">
        <v>6932.8</v>
      </c>
      <c r="AP3164">
        <v>5.2900000000000003E-2</v>
      </c>
    </row>
    <row r="3165" spans="1:42" hidden="1" x14ac:dyDescent="0.35">
      <c r="A3165" t="s">
        <v>4123</v>
      </c>
      <c r="B3165" s="1">
        <v>45846</v>
      </c>
      <c r="C3165" t="s">
        <v>2700</v>
      </c>
      <c r="D3165" t="s">
        <v>216</v>
      </c>
      <c r="E3165">
        <v>1</v>
      </c>
      <c r="F3165" t="s">
        <v>48</v>
      </c>
      <c r="G3165" t="s">
        <v>31</v>
      </c>
      <c r="H3165" t="s">
        <v>25</v>
      </c>
      <c r="I3165" t="s">
        <v>43</v>
      </c>
      <c r="J3165" t="s">
        <v>97</v>
      </c>
      <c r="K3165">
        <v>2025</v>
      </c>
      <c r="L3165" t="s">
        <v>60</v>
      </c>
      <c r="M3165" t="s">
        <v>5999</v>
      </c>
      <c r="N3165" t="s">
        <v>5989</v>
      </c>
      <c r="O3165" t="s">
        <v>6000</v>
      </c>
      <c r="P3165" t="s">
        <v>6001</v>
      </c>
      <c r="Q3165" t="s">
        <v>6002</v>
      </c>
      <c r="R3165">
        <v>300</v>
      </c>
      <c r="S3165">
        <v>500</v>
      </c>
      <c r="T3165">
        <v>0.4</v>
      </c>
      <c r="U3165" t="s">
        <v>5940</v>
      </c>
      <c r="V3165">
        <v>3</v>
      </c>
      <c r="W3165" s="1">
        <v>45115</v>
      </c>
      <c r="X3165" t="s">
        <v>5894</v>
      </c>
      <c r="Y3165">
        <v>197</v>
      </c>
      <c r="Z3165">
        <v>100</v>
      </c>
      <c r="AA3165">
        <v>205</v>
      </c>
      <c r="AB3165">
        <v>66</v>
      </c>
      <c r="AC3165">
        <v>10</v>
      </c>
      <c r="AD3165">
        <v>19800</v>
      </c>
      <c r="AE3165" t="s">
        <v>6025</v>
      </c>
      <c r="AF3165" s="1">
        <v>46203</v>
      </c>
      <c r="AG3165" t="s">
        <v>6811</v>
      </c>
      <c r="AH3165" t="s">
        <v>6035</v>
      </c>
      <c r="AI3165" t="s">
        <v>6028</v>
      </c>
      <c r="AJ3165" t="s">
        <v>6925</v>
      </c>
      <c r="AK3165">
        <v>500</v>
      </c>
      <c r="AL3165">
        <v>58.95</v>
      </c>
      <c r="AM3165">
        <v>441.05</v>
      </c>
      <c r="AN3165">
        <v>300</v>
      </c>
      <c r="AO3165">
        <v>141.05000000000001</v>
      </c>
      <c r="AP3165">
        <v>0.31979999999999997</v>
      </c>
    </row>
    <row r="3166" spans="1:42" hidden="1" x14ac:dyDescent="0.35">
      <c r="A3166" t="s">
        <v>4124</v>
      </c>
      <c r="B3166" s="1">
        <v>45681</v>
      </c>
      <c r="C3166" t="s">
        <v>833</v>
      </c>
      <c r="D3166" t="s">
        <v>87</v>
      </c>
      <c r="E3166">
        <v>5</v>
      </c>
      <c r="F3166" t="s">
        <v>24</v>
      </c>
      <c r="G3166" t="s">
        <v>71</v>
      </c>
      <c r="H3166" t="s">
        <v>32</v>
      </c>
      <c r="I3166" t="s">
        <v>18</v>
      </c>
      <c r="J3166" t="s">
        <v>112</v>
      </c>
      <c r="K3166">
        <v>2025</v>
      </c>
      <c r="L3166" t="s">
        <v>20</v>
      </c>
      <c r="M3166" t="s">
        <v>5924</v>
      </c>
      <c r="N3166" t="s">
        <v>5913</v>
      </c>
      <c r="O3166" t="s">
        <v>5917</v>
      </c>
      <c r="P3166" t="s">
        <v>5925</v>
      </c>
      <c r="Q3166" t="s">
        <v>5926</v>
      </c>
      <c r="R3166">
        <v>46000</v>
      </c>
      <c r="S3166">
        <v>56000</v>
      </c>
      <c r="T3166">
        <v>0.17860000000000001</v>
      </c>
      <c r="U3166" t="s">
        <v>5920</v>
      </c>
      <c r="V3166">
        <v>12</v>
      </c>
      <c r="W3166" s="1">
        <v>44847</v>
      </c>
      <c r="X3166" t="s">
        <v>5894</v>
      </c>
      <c r="Y3166">
        <v>224</v>
      </c>
      <c r="Z3166">
        <v>96</v>
      </c>
      <c r="AA3166">
        <v>304</v>
      </c>
      <c r="AB3166">
        <v>54</v>
      </c>
      <c r="AC3166">
        <v>10</v>
      </c>
      <c r="AD3166">
        <v>2484000</v>
      </c>
      <c r="AE3166" t="s">
        <v>6025</v>
      </c>
      <c r="AF3166" s="1">
        <v>46203</v>
      </c>
      <c r="AG3166" t="s">
        <v>6459</v>
      </c>
      <c r="AH3166" t="s">
        <v>6035</v>
      </c>
      <c r="AI3166" t="s">
        <v>6028</v>
      </c>
      <c r="AJ3166" t="s">
        <v>6924</v>
      </c>
      <c r="AK3166">
        <v>280000</v>
      </c>
      <c r="AL3166">
        <v>26656</v>
      </c>
      <c r="AM3166">
        <v>253344</v>
      </c>
      <c r="AN3166">
        <v>230000</v>
      </c>
      <c r="AO3166">
        <v>23344</v>
      </c>
      <c r="AP3166">
        <v>9.2100000000000001E-2</v>
      </c>
    </row>
    <row r="3167" spans="1:42" hidden="1" x14ac:dyDescent="0.35">
      <c r="A3167" t="s">
        <v>4125</v>
      </c>
      <c r="B3167" s="1">
        <v>45843</v>
      </c>
      <c r="C3167" t="s">
        <v>551</v>
      </c>
      <c r="D3167" t="s">
        <v>82</v>
      </c>
      <c r="E3167">
        <v>1</v>
      </c>
      <c r="F3167" t="s">
        <v>24</v>
      </c>
      <c r="G3167" t="s">
        <v>31</v>
      </c>
      <c r="H3167" t="s">
        <v>32</v>
      </c>
      <c r="I3167" t="s">
        <v>43</v>
      </c>
      <c r="J3167" t="s">
        <v>97</v>
      </c>
      <c r="K3167">
        <v>2025</v>
      </c>
      <c r="L3167" t="s">
        <v>60</v>
      </c>
      <c r="M3167" t="s">
        <v>5895</v>
      </c>
      <c r="N3167" t="s">
        <v>5889</v>
      </c>
      <c r="O3167" t="s">
        <v>5890</v>
      </c>
      <c r="P3167" t="s">
        <v>5891</v>
      </c>
      <c r="Q3167" t="s">
        <v>5896</v>
      </c>
      <c r="R3167">
        <v>78000</v>
      </c>
      <c r="S3167">
        <v>95000</v>
      </c>
      <c r="T3167">
        <v>0.1789</v>
      </c>
      <c r="U3167" t="s">
        <v>5893</v>
      </c>
      <c r="V3167">
        <v>12</v>
      </c>
      <c r="W3167" s="1">
        <v>45187</v>
      </c>
      <c r="X3167" t="s">
        <v>5894</v>
      </c>
      <c r="Y3167">
        <v>351</v>
      </c>
      <c r="Z3167">
        <v>112</v>
      </c>
      <c r="AA3167">
        <v>335</v>
      </c>
      <c r="AB3167">
        <v>32</v>
      </c>
      <c r="AC3167">
        <v>10</v>
      </c>
      <c r="AD3167">
        <v>2496000</v>
      </c>
      <c r="AE3167" t="s">
        <v>6025</v>
      </c>
      <c r="AF3167" s="1">
        <v>46203</v>
      </c>
      <c r="AG3167" t="s">
        <v>6334</v>
      </c>
      <c r="AH3167" t="s">
        <v>6035</v>
      </c>
      <c r="AI3167" t="s">
        <v>6028</v>
      </c>
      <c r="AJ3167" t="s">
        <v>6925</v>
      </c>
      <c r="AK3167">
        <v>95000</v>
      </c>
      <c r="AL3167">
        <v>8407.5</v>
      </c>
      <c r="AM3167">
        <v>86592.5</v>
      </c>
      <c r="AN3167">
        <v>78000</v>
      </c>
      <c r="AO3167">
        <v>8592.5</v>
      </c>
      <c r="AP3167">
        <v>9.9199999999999997E-2</v>
      </c>
    </row>
    <row r="3168" spans="1:42" hidden="1" x14ac:dyDescent="0.35">
      <c r="A3168" t="s">
        <v>4126</v>
      </c>
      <c r="B3168" s="1">
        <v>45766</v>
      </c>
      <c r="C3168" t="s">
        <v>2649</v>
      </c>
      <c r="D3168" t="s">
        <v>200</v>
      </c>
      <c r="E3168">
        <v>2</v>
      </c>
      <c r="F3168" t="s">
        <v>24</v>
      </c>
      <c r="G3168" t="s">
        <v>16</v>
      </c>
      <c r="H3168" t="s">
        <v>17</v>
      </c>
      <c r="I3168" t="s">
        <v>26</v>
      </c>
      <c r="J3168" t="s">
        <v>44</v>
      </c>
      <c r="K3168">
        <v>2025</v>
      </c>
      <c r="L3168" t="s">
        <v>35</v>
      </c>
      <c r="M3168" t="s">
        <v>5960</v>
      </c>
      <c r="N3168" t="s">
        <v>5949</v>
      </c>
      <c r="O3168" t="s">
        <v>5961</v>
      </c>
      <c r="P3168" t="s">
        <v>5951</v>
      </c>
      <c r="Q3168" t="s">
        <v>5962</v>
      </c>
      <c r="R3168">
        <v>2100</v>
      </c>
      <c r="S3168">
        <v>2800</v>
      </c>
      <c r="T3168">
        <v>0.25</v>
      </c>
      <c r="U3168" t="s">
        <v>5940</v>
      </c>
      <c r="V3168">
        <v>12</v>
      </c>
      <c r="W3168" s="1">
        <v>45378</v>
      </c>
      <c r="X3168" t="s">
        <v>5894</v>
      </c>
      <c r="Y3168">
        <v>198</v>
      </c>
      <c r="Z3168">
        <v>79</v>
      </c>
      <c r="AA3168">
        <v>243</v>
      </c>
      <c r="AB3168">
        <v>87</v>
      </c>
      <c r="AC3168">
        <v>10</v>
      </c>
      <c r="AD3168">
        <v>182700</v>
      </c>
      <c r="AE3168" t="s">
        <v>6025</v>
      </c>
      <c r="AF3168" s="1">
        <v>46203</v>
      </c>
      <c r="AG3168" t="s">
        <v>6824</v>
      </c>
      <c r="AH3168" t="s">
        <v>6027</v>
      </c>
      <c r="AI3168" t="s">
        <v>6028</v>
      </c>
      <c r="AJ3168" t="s">
        <v>6924</v>
      </c>
      <c r="AK3168">
        <v>5600</v>
      </c>
      <c r="AL3168">
        <v>21.84</v>
      </c>
      <c r="AM3168">
        <v>5578.16</v>
      </c>
      <c r="AN3168">
        <v>4200</v>
      </c>
      <c r="AO3168">
        <v>1378.16</v>
      </c>
      <c r="AP3168">
        <v>0.24709999999999999</v>
      </c>
    </row>
    <row r="3169" spans="1:42" hidden="1" x14ac:dyDescent="0.35">
      <c r="A3169" t="s">
        <v>4127</v>
      </c>
      <c r="B3169" s="1">
        <v>45859</v>
      </c>
      <c r="C3169" t="s">
        <v>1684</v>
      </c>
      <c r="D3169" t="s">
        <v>47</v>
      </c>
      <c r="E3169">
        <v>1</v>
      </c>
      <c r="F3169" t="s">
        <v>48</v>
      </c>
      <c r="G3169" t="s">
        <v>96</v>
      </c>
      <c r="H3169" t="s">
        <v>32</v>
      </c>
      <c r="I3169" t="s">
        <v>43</v>
      </c>
      <c r="J3169" t="s">
        <v>97</v>
      </c>
      <c r="K3169">
        <v>2025</v>
      </c>
      <c r="L3169" t="s">
        <v>60</v>
      </c>
      <c r="M3169" t="s">
        <v>5995</v>
      </c>
      <c r="N3169" t="s">
        <v>5989</v>
      </c>
      <c r="O3169" t="s">
        <v>5996</v>
      </c>
      <c r="P3169" t="s">
        <v>5997</v>
      </c>
      <c r="Q3169" t="s">
        <v>5998</v>
      </c>
      <c r="R3169">
        <v>280</v>
      </c>
      <c r="S3169">
        <v>450</v>
      </c>
      <c r="T3169">
        <v>0.37780000000000002</v>
      </c>
      <c r="U3169" t="s">
        <v>5909</v>
      </c>
      <c r="V3169">
        <v>6</v>
      </c>
      <c r="W3169" s="1">
        <v>45144</v>
      </c>
      <c r="X3169" t="s">
        <v>5894</v>
      </c>
      <c r="Y3169">
        <v>217</v>
      </c>
      <c r="Z3169">
        <v>86</v>
      </c>
      <c r="AA3169">
        <v>212</v>
      </c>
      <c r="AB3169">
        <v>73</v>
      </c>
      <c r="AC3169">
        <v>10</v>
      </c>
      <c r="AD3169">
        <v>20440</v>
      </c>
      <c r="AE3169" t="s">
        <v>6025</v>
      </c>
      <c r="AF3169" s="1">
        <v>46203</v>
      </c>
      <c r="AG3169" t="s">
        <v>6621</v>
      </c>
      <c r="AH3169" t="s">
        <v>6035</v>
      </c>
      <c r="AI3169" t="s">
        <v>6028</v>
      </c>
      <c r="AJ3169" t="s">
        <v>6925</v>
      </c>
      <c r="AK3169">
        <v>450</v>
      </c>
      <c r="AL3169">
        <v>38.56</v>
      </c>
      <c r="AM3169">
        <v>411.44</v>
      </c>
      <c r="AN3169">
        <v>280</v>
      </c>
      <c r="AO3169">
        <v>131.44</v>
      </c>
      <c r="AP3169">
        <v>0.31950000000000001</v>
      </c>
    </row>
    <row r="3170" spans="1:42" hidden="1" x14ac:dyDescent="0.35">
      <c r="A3170" t="s">
        <v>4128</v>
      </c>
      <c r="B3170" s="1">
        <v>45802</v>
      </c>
      <c r="C3170" t="s">
        <v>1128</v>
      </c>
      <c r="D3170" t="s">
        <v>115</v>
      </c>
      <c r="E3170">
        <v>1</v>
      </c>
      <c r="F3170" t="s">
        <v>58</v>
      </c>
      <c r="G3170" t="s">
        <v>71</v>
      </c>
      <c r="H3170" t="s">
        <v>25</v>
      </c>
      <c r="I3170" t="s">
        <v>18</v>
      </c>
      <c r="J3170" t="s">
        <v>75</v>
      </c>
      <c r="K3170">
        <v>2025</v>
      </c>
      <c r="L3170" t="s">
        <v>35</v>
      </c>
      <c r="M3170" t="s">
        <v>5988</v>
      </c>
      <c r="N3170" t="s">
        <v>5989</v>
      </c>
      <c r="O3170" t="s">
        <v>5990</v>
      </c>
      <c r="P3170" t="s">
        <v>5907</v>
      </c>
      <c r="Q3170" t="s">
        <v>5991</v>
      </c>
      <c r="R3170">
        <v>1600</v>
      </c>
      <c r="S3170">
        <v>2200</v>
      </c>
      <c r="T3170">
        <v>0.2727</v>
      </c>
      <c r="U3170" t="s">
        <v>5909</v>
      </c>
      <c r="V3170">
        <v>6</v>
      </c>
      <c r="W3170" s="1">
        <v>45040</v>
      </c>
      <c r="X3170" t="s">
        <v>5894</v>
      </c>
      <c r="Y3170">
        <v>84</v>
      </c>
      <c r="Z3170">
        <v>117</v>
      </c>
      <c r="AA3170">
        <v>174</v>
      </c>
      <c r="AB3170">
        <v>47</v>
      </c>
      <c r="AC3170">
        <v>10</v>
      </c>
      <c r="AD3170">
        <v>75200</v>
      </c>
      <c r="AE3170" t="s">
        <v>6025</v>
      </c>
      <c r="AF3170" s="1">
        <v>46203</v>
      </c>
      <c r="AG3170" t="s">
        <v>6525</v>
      </c>
      <c r="AH3170" t="s">
        <v>6027</v>
      </c>
      <c r="AI3170" t="s">
        <v>6028</v>
      </c>
      <c r="AJ3170" t="s">
        <v>6924</v>
      </c>
      <c r="AK3170">
        <v>2200</v>
      </c>
      <c r="AL3170">
        <v>113.74</v>
      </c>
      <c r="AM3170">
        <v>2086.2600000000002</v>
      </c>
      <c r="AN3170">
        <v>1600</v>
      </c>
      <c r="AO3170">
        <v>486.26</v>
      </c>
      <c r="AP3170">
        <v>0.2331</v>
      </c>
    </row>
    <row r="3171" spans="1:42" hidden="1" x14ac:dyDescent="0.35">
      <c r="A3171" t="s">
        <v>4129</v>
      </c>
      <c r="B3171" s="1">
        <v>45734</v>
      </c>
      <c r="C3171" t="s">
        <v>835</v>
      </c>
      <c r="D3171" t="s">
        <v>74</v>
      </c>
      <c r="E3171">
        <v>1</v>
      </c>
      <c r="F3171" t="s">
        <v>58</v>
      </c>
      <c r="G3171" t="s">
        <v>16</v>
      </c>
      <c r="H3171" t="s">
        <v>17</v>
      </c>
      <c r="I3171" t="s">
        <v>33</v>
      </c>
      <c r="J3171" t="s">
        <v>39</v>
      </c>
      <c r="K3171">
        <v>2025</v>
      </c>
      <c r="L3171" t="s">
        <v>20</v>
      </c>
      <c r="M3171" t="s">
        <v>5963</v>
      </c>
      <c r="N3171" t="s">
        <v>5949</v>
      </c>
      <c r="O3171" t="s">
        <v>5964</v>
      </c>
      <c r="P3171" t="s">
        <v>5951</v>
      </c>
      <c r="Q3171" t="s">
        <v>5965</v>
      </c>
      <c r="R3171">
        <v>5700</v>
      </c>
      <c r="S3171">
        <v>7500</v>
      </c>
      <c r="T3171">
        <v>0.24</v>
      </c>
      <c r="U3171" t="s">
        <v>5940</v>
      </c>
      <c r="V3171">
        <v>12</v>
      </c>
      <c r="W3171" s="1">
        <v>44865</v>
      </c>
      <c r="X3171" t="s">
        <v>5894</v>
      </c>
      <c r="Y3171">
        <v>145</v>
      </c>
      <c r="Z3171">
        <v>60</v>
      </c>
      <c r="AA3171">
        <v>189</v>
      </c>
      <c r="AB3171">
        <v>10</v>
      </c>
      <c r="AC3171">
        <v>10</v>
      </c>
      <c r="AD3171">
        <v>57000</v>
      </c>
      <c r="AE3171" t="s">
        <v>6025</v>
      </c>
      <c r="AF3171" s="1">
        <v>46203</v>
      </c>
      <c r="AG3171" t="s">
        <v>6460</v>
      </c>
      <c r="AH3171" t="s">
        <v>6027</v>
      </c>
      <c r="AI3171" t="s">
        <v>6028</v>
      </c>
      <c r="AJ3171" t="s">
        <v>6924</v>
      </c>
      <c r="AK3171">
        <v>7500</v>
      </c>
      <c r="AL3171">
        <v>821.25</v>
      </c>
      <c r="AM3171">
        <v>6678.75</v>
      </c>
      <c r="AN3171">
        <v>5700</v>
      </c>
      <c r="AO3171">
        <v>978.75</v>
      </c>
      <c r="AP3171">
        <v>0.14649999999999999</v>
      </c>
    </row>
    <row r="3172" spans="1:42" hidden="1" x14ac:dyDescent="0.35">
      <c r="A3172" t="s">
        <v>4130</v>
      </c>
      <c r="B3172" s="1">
        <v>45842</v>
      </c>
      <c r="C3172" t="s">
        <v>2125</v>
      </c>
      <c r="D3172" t="s">
        <v>173</v>
      </c>
      <c r="E3172">
        <v>2</v>
      </c>
      <c r="F3172" t="s">
        <v>24</v>
      </c>
      <c r="G3172" t="s">
        <v>16</v>
      </c>
      <c r="H3172" t="s">
        <v>49</v>
      </c>
      <c r="I3172" t="s">
        <v>26</v>
      </c>
      <c r="J3172" t="s">
        <v>97</v>
      </c>
      <c r="K3172">
        <v>2025</v>
      </c>
      <c r="L3172" t="s">
        <v>60</v>
      </c>
      <c r="M3172" t="s">
        <v>5904</v>
      </c>
      <c r="N3172" t="s">
        <v>5889</v>
      </c>
      <c r="O3172" t="s">
        <v>5898</v>
      </c>
      <c r="P3172" t="s">
        <v>5899</v>
      </c>
      <c r="Q3172" t="s">
        <v>5905</v>
      </c>
      <c r="R3172">
        <v>12500</v>
      </c>
      <c r="S3172">
        <v>15500</v>
      </c>
      <c r="T3172">
        <v>0.19350000000000001</v>
      </c>
      <c r="U3172" t="s">
        <v>5901</v>
      </c>
      <c r="V3172">
        <v>12</v>
      </c>
      <c r="W3172" s="1">
        <v>45140</v>
      </c>
      <c r="X3172" t="s">
        <v>5894</v>
      </c>
      <c r="Y3172">
        <v>313</v>
      </c>
      <c r="Z3172">
        <v>58</v>
      </c>
      <c r="AA3172">
        <v>294</v>
      </c>
      <c r="AB3172">
        <v>65</v>
      </c>
      <c r="AC3172">
        <v>10</v>
      </c>
      <c r="AD3172">
        <v>812500</v>
      </c>
      <c r="AE3172" t="s">
        <v>6025</v>
      </c>
      <c r="AF3172" s="1">
        <v>46203</v>
      </c>
      <c r="AG3172" t="s">
        <v>6732</v>
      </c>
      <c r="AH3172" t="s">
        <v>6035</v>
      </c>
      <c r="AI3172" t="s">
        <v>6028</v>
      </c>
      <c r="AJ3172" t="s">
        <v>6925</v>
      </c>
      <c r="AK3172">
        <v>31000</v>
      </c>
      <c r="AL3172">
        <v>4265.6000000000004</v>
      </c>
      <c r="AM3172">
        <v>26734.400000000001</v>
      </c>
      <c r="AN3172">
        <v>25000</v>
      </c>
      <c r="AO3172">
        <v>1734.4</v>
      </c>
      <c r="AP3172">
        <v>6.4899999999999999E-2</v>
      </c>
    </row>
    <row r="3173" spans="1:42" hidden="1" x14ac:dyDescent="0.35">
      <c r="A3173" t="s">
        <v>4131</v>
      </c>
      <c r="B3173" s="1">
        <v>45852</v>
      </c>
      <c r="C3173" t="s">
        <v>2040</v>
      </c>
      <c r="D3173" t="s">
        <v>208</v>
      </c>
      <c r="E3173">
        <v>1</v>
      </c>
      <c r="F3173" t="s">
        <v>58</v>
      </c>
      <c r="G3173" t="s">
        <v>71</v>
      </c>
      <c r="H3173" t="s">
        <v>25</v>
      </c>
      <c r="I3173" t="s">
        <v>33</v>
      </c>
      <c r="J3173" t="s">
        <v>97</v>
      </c>
      <c r="K3173">
        <v>2025</v>
      </c>
      <c r="L3173" t="s">
        <v>60</v>
      </c>
      <c r="M3173" t="s">
        <v>5910</v>
      </c>
      <c r="N3173" t="s">
        <v>5889</v>
      </c>
      <c r="O3173" t="s">
        <v>5898</v>
      </c>
      <c r="P3173" t="s">
        <v>5907</v>
      </c>
      <c r="Q3173" t="s">
        <v>5911</v>
      </c>
      <c r="R3173">
        <v>10500</v>
      </c>
      <c r="S3173">
        <v>13000</v>
      </c>
      <c r="T3173">
        <v>0.1923</v>
      </c>
      <c r="U3173" t="s">
        <v>5909</v>
      </c>
      <c r="V3173">
        <v>12</v>
      </c>
      <c r="W3173" s="1">
        <v>45395</v>
      </c>
      <c r="X3173" t="s">
        <v>5894</v>
      </c>
      <c r="Y3173">
        <v>256</v>
      </c>
      <c r="Z3173">
        <v>119</v>
      </c>
      <c r="AA3173">
        <v>288</v>
      </c>
      <c r="AB3173">
        <v>32</v>
      </c>
      <c r="AC3173">
        <v>10</v>
      </c>
      <c r="AD3173">
        <v>336000</v>
      </c>
      <c r="AE3173" t="s">
        <v>6025</v>
      </c>
      <c r="AF3173" s="1">
        <v>46203</v>
      </c>
      <c r="AG3173" t="s">
        <v>6709</v>
      </c>
      <c r="AH3173" t="s">
        <v>6035</v>
      </c>
      <c r="AI3173" t="s">
        <v>6028</v>
      </c>
      <c r="AJ3173" t="s">
        <v>6925</v>
      </c>
      <c r="AK3173">
        <v>13000</v>
      </c>
      <c r="AL3173">
        <v>1843.4</v>
      </c>
      <c r="AM3173">
        <v>11156.6</v>
      </c>
      <c r="AN3173">
        <v>10500</v>
      </c>
      <c r="AO3173">
        <v>656.6</v>
      </c>
      <c r="AP3173">
        <v>5.8900000000000001E-2</v>
      </c>
    </row>
    <row r="3174" spans="1:42" x14ac:dyDescent="0.35">
      <c r="A3174" t="s">
        <v>4132</v>
      </c>
      <c r="B3174" s="1">
        <v>45925</v>
      </c>
      <c r="C3174" t="s">
        <v>824</v>
      </c>
      <c r="D3174" t="s">
        <v>195</v>
      </c>
      <c r="E3174">
        <v>2</v>
      </c>
      <c r="F3174" t="s">
        <v>48</v>
      </c>
      <c r="G3174" t="s">
        <v>96</v>
      </c>
      <c r="H3174" t="s">
        <v>25</v>
      </c>
      <c r="I3174" t="s">
        <v>43</v>
      </c>
      <c r="J3174" t="s">
        <v>109</v>
      </c>
      <c r="K3174">
        <v>2025</v>
      </c>
      <c r="L3174" t="s">
        <v>60</v>
      </c>
      <c r="M3174" t="s">
        <v>5912</v>
      </c>
      <c r="N3174" t="s">
        <v>5913</v>
      </c>
      <c r="O3174" t="s">
        <v>5914</v>
      </c>
      <c r="P3174" t="s">
        <v>5891</v>
      </c>
      <c r="Q3174" t="s">
        <v>5915</v>
      </c>
      <c r="R3174">
        <v>125000</v>
      </c>
      <c r="S3174">
        <v>148000</v>
      </c>
      <c r="T3174">
        <v>0.15540000000000001</v>
      </c>
      <c r="U3174" t="s">
        <v>5893</v>
      </c>
      <c r="V3174">
        <v>12</v>
      </c>
      <c r="W3174" s="1">
        <v>44787</v>
      </c>
      <c r="X3174" t="s">
        <v>5894</v>
      </c>
      <c r="Y3174">
        <v>168</v>
      </c>
      <c r="Z3174">
        <v>62</v>
      </c>
      <c r="AA3174">
        <v>271</v>
      </c>
      <c r="AB3174">
        <v>0</v>
      </c>
      <c r="AC3174">
        <v>10</v>
      </c>
      <c r="AD3174">
        <v>0</v>
      </c>
      <c r="AE3174" t="s">
        <v>6029</v>
      </c>
      <c r="AF3174" s="1">
        <v>46203</v>
      </c>
      <c r="AG3174" t="s">
        <v>6453</v>
      </c>
      <c r="AH3174" t="s">
        <v>6035</v>
      </c>
      <c r="AI3174" t="s">
        <v>6028</v>
      </c>
      <c r="AJ3174" t="s">
        <v>6925</v>
      </c>
      <c r="AK3174">
        <v>296000</v>
      </c>
      <c r="AL3174">
        <v>7459.2</v>
      </c>
      <c r="AM3174">
        <v>288540.79999999999</v>
      </c>
      <c r="AN3174">
        <v>250000</v>
      </c>
      <c r="AO3174">
        <v>38540.800000000003</v>
      </c>
      <c r="AP3174">
        <v>0.1336</v>
      </c>
    </row>
    <row r="3175" spans="1:42" hidden="1" x14ac:dyDescent="0.35">
      <c r="A3175" t="s">
        <v>4133</v>
      </c>
      <c r="B3175" s="1">
        <v>45729</v>
      </c>
      <c r="C3175" t="s">
        <v>695</v>
      </c>
      <c r="D3175" t="s">
        <v>78</v>
      </c>
      <c r="E3175">
        <v>1</v>
      </c>
      <c r="F3175" t="s">
        <v>24</v>
      </c>
      <c r="G3175" t="s">
        <v>16</v>
      </c>
      <c r="H3175" t="s">
        <v>32</v>
      </c>
      <c r="I3175" t="s">
        <v>43</v>
      </c>
      <c r="J3175" t="s">
        <v>39</v>
      </c>
      <c r="K3175">
        <v>2025</v>
      </c>
      <c r="L3175" t="s">
        <v>20</v>
      </c>
      <c r="M3175" t="s">
        <v>5992</v>
      </c>
      <c r="N3175" t="s">
        <v>5989</v>
      </c>
      <c r="O3175" t="s">
        <v>5993</v>
      </c>
      <c r="P3175" t="s">
        <v>5899</v>
      </c>
      <c r="Q3175" t="s">
        <v>5994</v>
      </c>
      <c r="R3175">
        <v>850</v>
      </c>
      <c r="S3175">
        <v>1200</v>
      </c>
      <c r="T3175">
        <v>0.29170000000000001</v>
      </c>
      <c r="U3175" t="s">
        <v>5901</v>
      </c>
      <c r="V3175">
        <v>6</v>
      </c>
      <c r="W3175" s="1">
        <v>45066</v>
      </c>
      <c r="X3175" t="s">
        <v>5894</v>
      </c>
      <c r="Y3175">
        <v>275</v>
      </c>
      <c r="Z3175">
        <v>92</v>
      </c>
      <c r="AA3175">
        <v>285</v>
      </c>
      <c r="AB3175">
        <v>78</v>
      </c>
      <c r="AC3175">
        <v>10</v>
      </c>
      <c r="AD3175">
        <v>66300</v>
      </c>
      <c r="AE3175" t="s">
        <v>6025</v>
      </c>
      <c r="AF3175" s="1">
        <v>46203</v>
      </c>
      <c r="AG3175" t="s">
        <v>6185</v>
      </c>
      <c r="AH3175" t="s">
        <v>6027</v>
      </c>
      <c r="AI3175" t="s">
        <v>6028</v>
      </c>
      <c r="AJ3175" t="s">
        <v>6924</v>
      </c>
      <c r="AK3175">
        <v>1200</v>
      </c>
      <c r="AL3175">
        <v>13.56</v>
      </c>
      <c r="AM3175">
        <v>1186.44</v>
      </c>
      <c r="AN3175">
        <v>850</v>
      </c>
      <c r="AO3175">
        <v>336.44</v>
      </c>
      <c r="AP3175">
        <v>0.28360000000000002</v>
      </c>
    </row>
    <row r="3176" spans="1:42" hidden="1" x14ac:dyDescent="0.35">
      <c r="A3176" t="s">
        <v>4134</v>
      </c>
      <c r="B3176" s="1">
        <v>45854</v>
      </c>
      <c r="C3176" t="s">
        <v>2756</v>
      </c>
      <c r="D3176" t="s">
        <v>65</v>
      </c>
      <c r="E3176">
        <v>1</v>
      </c>
      <c r="F3176" t="s">
        <v>24</v>
      </c>
      <c r="G3176" t="s">
        <v>16</v>
      </c>
      <c r="H3176" t="s">
        <v>32</v>
      </c>
      <c r="I3176" t="s">
        <v>43</v>
      </c>
      <c r="J3176" t="s">
        <v>97</v>
      </c>
      <c r="K3176">
        <v>2025</v>
      </c>
      <c r="L3176" t="s">
        <v>60</v>
      </c>
      <c r="M3176" t="s">
        <v>5906</v>
      </c>
      <c r="N3176" t="s">
        <v>5889</v>
      </c>
      <c r="O3176" t="s">
        <v>5898</v>
      </c>
      <c r="P3176" t="s">
        <v>5907</v>
      </c>
      <c r="Q3176" t="s">
        <v>5908</v>
      </c>
      <c r="R3176">
        <v>17500</v>
      </c>
      <c r="S3176">
        <v>22000</v>
      </c>
      <c r="T3176">
        <v>0.20449999999999999</v>
      </c>
      <c r="U3176" t="s">
        <v>5909</v>
      </c>
      <c r="V3176">
        <v>12</v>
      </c>
      <c r="W3176" s="1">
        <v>45337</v>
      </c>
      <c r="X3176" t="s">
        <v>5894</v>
      </c>
      <c r="Y3176">
        <v>373</v>
      </c>
      <c r="Z3176">
        <v>88</v>
      </c>
      <c r="AA3176">
        <v>389</v>
      </c>
      <c r="AB3176">
        <v>78</v>
      </c>
      <c r="AC3176">
        <v>10</v>
      </c>
      <c r="AD3176">
        <v>1365000</v>
      </c>
      <c r="AE3176" t="s">
        <v>6025</v>
      </c>
      <c r="AF3176" s="1">
        <v>46203</v>
      </c>
      <c r="AG3176" t="s">
        <v>6842</v>
      </c>
      <c r="AH3176" t="s">
        <v>6027</v>
      </c>
      <c r="AI3176" t="s">
        <v>6028</v>
      </c>
      <c r="AJ3176" t="s">
        <v>6925</v>
      </c>
      <c r="AK3176">
        <v>22000</v>
      </c>
      <c r="AL3176">
        <v>2367.1999999999998</v>
      </c>
      <c r="AM3176">
        <v>19632.8</v>
      </c>
      <c r="AN3176">
        <v>17500</v>
      </c>
      <c r="AO3176">
        <v>2132.8000000000002</v>
      </c>
      <c r="AP3176">
        <v>0.1086</v>
      </c>
    </row>
    <row r="3177" spans="1:42" hidden="1" x14ac:dyDescent="0.35">
      <c r="A3177" t="s">
        <v>4135</v>
      </c>
      <c r="B3177" s="1">
        <v>45714</v>
      </c>
      <c r="C3177" t="s">
        <v>534</v>
      </c>
      <c r="D3177" t="s">
        <v>87</v>
      </c>
      <c r="E3177">
        <v>1</v>
      </c>
      <c r="F3177" t="s">
        <v>48</v>
      </c>
      <c r="G3177" t="s">
        <v>96</v>
      </c>
      <c r="H3177" t="s">
        <v>25</v>
      </c>
      <c r="I3177" t="s">
        <v>43</v>
      </c>
      <c r="J3177" t="s">
        <v>19</v>
      </c>
      <c r="K3177">
        <v>2025</v>
      </c>
      <c r="L3177" t="s">
        <v>20</v>
      </c>
      <c r="M3177" t="s">
        <v>5924</v>
      </c>
      <c r="N3177" t="s">
        <v>5913</v>
      </c>
      <c r="O3177" t="s">
        <v>5917</v>
      </c>
      <c r="P3177" t="s">
        <v>5925</v>
      </c>
      <c r="Q3177" t="s">
        <v>5926</v>
      </c>
      <c r="R3177">
        <v>46000</v>
      </c>
      <c r="S3177">
        <v>56000</v>
      </c>
      <c r="T3177">
        <v>0.17860000000000001</v>
      </c>
      <c r="U3177" t="s">
        <v>5920</v>
      </c>
      <c r="V3177">
        <v>12</v>
      </c>
      <c r="W3177" s="1">
        <v>44847</v>
      </c>
      <c r="X3177" t="s">
        <v>5894</v>
      </c>
      <c r="Y3177">
        <v>224</v>
      </c>
      <c r="Z3177">
        <v>96</v>
      </c>
      <c r="AA3177">
        <v>304</v>
      </c>
      <c r="AB3177">
        <v>54</v>
      </c>
      <c r="AC3177">
        <v>10</v>
      </c>
      <c r="AD3177">
        <v>2484000</v>
      </c>
      <c r="AE3177" t="s">
        <v>6025</v>
      </c>
      <c r="AF3177" s="1">
        <v>46203</v>
      </c>
      <c r="AG3177" t="s">
        <v>6326</v>
      </c>
      <c r="AH3177" t="s">
        <v>6035</v>
      </c>
      <c r="AI3177" t="s">
        <v>6028</v>
      </c>
      <c r="AJ3177" t="s">
        <v>6924</v>
      </c>
      <c r="AK3177">
        <v>56000</v>
      </c>
      <c r="AL3177">
        <v>4642.3999999999996</v>
      </c>
      <c r="AM3177">
        <v>51357.599999999999</v>
      </c>
      <c r="AN3177">
        <v>46000</v>
      </c>
      <c r="AO3177">
        <v>5357.6</v>
      </c>
      <c r="AP3177">
        <v>0.1043</v>
      </c>
    </row>
    <row r="3178" spans="1:42" hidden="1" x14ac:dyDescent="0.35">
      <c r="A3178" t="s">
        <v>4136</v>
      </c>
      <c r="B3178" s="1">
        <v>45946</v>
      </c>
      <c r="C3178" t="s">
        <v>2149</v>
      </c>
      <c r="D3178" t="s">
        <v>377</v>
      </c>
      <c r="E3178">
        <v>1</v>
      </c>
      <c r="F3178" t="s">
        <v>15</v>
      </c>
      <c r="G3178" t="s">
        <v>31</v>
      </c>
      <c r="H3178" t="s">
        <v>25</v>
      </c>
      <c r="I3178" t="s">
        <v>33</v>
      </c>
      <c r="J3178" t="s">
        <v>55</v>
      </c>
      <c r="K3178">
        <v>2025</v>
      </c>
      <c r="L3178" t="s">
        <v>51</v>
      </c>
      <c r="M3178" t="s">
        <v>6007</v>
      </c>
      <c r="N3178" t="s">
        <v>5889</v>
      </c>
      <c r="O3178" t="s">
        <v>6008</v>
      </c>
      <c r="P3178" t="s">
        <v>5899</v>
      </c>
      <c r="Q3178" t="s">
        <v>6009</v>
      </c>
      <c r="R3178">
        <v>12000</v>
      </c>
      <c r="S3178">
        <v>15000</v>
      </c>
      <c r="T3178">
        <v>0.2</v>
      </c>
      <c r="U3178" t="s">
        <v>5901</v>
      </c>
      <c r="V3178">
        <v>12</v>
      </c>
      <c r="W3178" s="1">
        <v>45557</v>
      </c>
      <c r="X3178" t="s">
        <v>5894</v>
      </c>
      <c r="Y3178">
        <v>118</v>
      </c>
      <c r="Z3178">
        <v>87</v>
      </c>
      <c r="AA3178">
        <v>209</v>
      </c>
      <c r="AB3178">
        <v>10</v>
      </c>
      <c r="AC3178">
        <v>10</v>
      </c>
      <c r="AD3178">
        <v>120000</v>
      </c>
      <c r="AE3178" t="s">
        <v>6025</v>
      </c>
      <c r="AF3178" s="1">
        <v>46203</v>
      </c>
      <c r="AG3178" t="s">
        <v>6740</v>
      </c>
      <c r="AH3178" t="s">
        <v>6027</v>
      </c>
      <c r="AI3178" t="s">
        <v>6028</v>
      </c>
      <c r="AJ3178" t="s">
        <v>6925</v>
      </c>
      <c r="AK3178">
        <v>15000</v>
      </c>
      <c r="AL3178">
        <v>1959</v>
      </c>
      <c r="AM3178">
        <v>13041</v>
      </c>
      <c r="AN3178">
        <v>12000</v>
      </c>
      <c r="AO3178">
        <v>1041</v>
      </c>
      <c r="AP3178">
        <v>7.9799999999999996E-2</v>
      </c>
    </row>
    <row r="3179" spans="1:42" hidden="1" x14ac:dyDescent="0.35">
      <c r="A3179" t="s">
        <v>4137</v>
      </c>
      <c r="B3179" s="1">
        <v>45823</v>
      </c>
      <c r="C3179" t="s">
        <v>1785</v>
      </c>
      <c r="D3179" t="s">
        <v>105</v>
      </c>
      <c r="E3179">
        <v>2</v>
      </c>
      <c r="F3179" t="s">
        <v>48</v>
      </c>
      <c r="G3179" t="s">
        <v>96</v>
      </c>
      <c r="H3179" t="s">
        <v>32</v>
      </c>
      <c r="I3179" t="s">
        <v>43</v>
      </c>
      <c r="J3179" t="s">
        <v>34</v>
      </c>
      <c r="K3179">
        <v>2025</v>
      </c>
      <c r="L3179" t="s">
        <v>35</v>
      </c>
      <c r="M3179" t="s">
        <v>5916</v>
      </c>
      <c r="N3179" t="s">
        <v>5913</v>
      </c>
      <c r="O3179" t="s">
        <v>5917</v>
      </c>
      <c r="P3179" t="s">
        <v>5918</v>
      </c>
      <c r="Q3179" t="s">
        <v>5919</v>
      </c>
      <c r="R3179">
        <v>63000</v>
      </c>
      <c r="S3179">
        <v>76000</v>
      </c>
      <c r="T3179">
        <v>0.1711</v>
      </c>
      <c r="U3179" t="s">
        <v>5920</v>
      </c>
      <c r="V3179">
        <v>12</v>
      </c>
      <c r="W3179" s="1">
        <v>44617</v>
      </c>
      <c r="X3179" t="s">
        <v>5894</v>
      </c>
      <c r="Y3179">
        <v>252</v>
      </c>
      <c r="Z3179">
        <v>75</v>
      </c>
      <c r="AA3179">
        <v>289</v>
      </c>
      <c r="AB3179">
        <v>48</v>
      </c>
      <c r="AC3179">
        <v>10</v>
      </c>
      <c r="AD3179">
        <v>3024000</v>
      </c>
      <c r="AE3179" t="s">
        <v>6025</v>
      </c>
      <c r="AF3179" s="1">
        <v>46203</v>
      </c>
      <c r="AG3179" t="s">
        <v>6652</v>
      </c>
      <c r="AH3179" t="s">
        <v>6035</v>
      </c>
      <c r="AI3179" t="s">
        <v>6028</v>
      </c>
      <c r="AJ3179" t="s">
        <v>6924</v>
      </c>
      <c r="AK3179">
        <v>152000</v>
      </c>
      <c r="AL3179">
        <v>19562.400000000001</v>
      </c>
      <c r="AM3179">
        <v>132437.6</v>
      </c>
      <c r="AN3179">
        <v>126000</v>
      </c>
      <c r="AO3179">
        <v>6437.6</v>
      </c>
      <c r="AP3179">
        <v>4.8599999999999997E-2</v>
      </c>
    </row>
    <row r="3180" spans="1:42" hidden="1" x14ac:dyDescent="0.35">
      <c r="A3180" t="s">
        <v>4138</v>
      </c>
      <c r="B3180" s="1">
        <v>45747</v>
      </c>
      <c r="C3180" t="s">
        <v>1094</v>
      </c>
      <c r="D3180" t="s">
        <v>200</v>
      </c>
      <c r="E3180">
        <v>1</v>
      </c>
      <c r="F3180" t="s">
        <v>58</v>
      </c>
      <c r="G3180" t="s">
        <v>31</v>
      </c>
      <c r="H3180" t="s">
        <v>25</v>
      </c>
      <c r="I3180" t="s">
        <v>18</v>
      </c>
      <c r="J3180" t="s">
        <v>39</v>
      </c>
      <c r="K3180">
        <v>2025</v>
      </c>
      <c r="L3180" t="s">
        <v>20</v>
      </c>
      <c r="M3180" t="s">
        <v>5960</v>
      </c>
      <c r="N3180" t="s">
        <v>5949</v>
      </c>
      <c r="O3180" t="s">
        <v>5961</v>
      </c>
      <c r="P3180" t="s">
        <v>5951</v>
      </c>
      <c r="Q3180" t="s">
        <v>5962</v>
      </c>
      <c r="R3180">
        <v>2100</v>
      </c>
      <c r="S3180">
        <v>2800</v>
      </c>
      <c r="T3180">
        <v>0.25</v>
      </c>
      <c r="U3180" t="s">
        <v>5940</v>
      </c>
      <c r="V3180">
        <v>12</v>
      </c>
      <c r="W3180" s="1">
        <v>45378</v>
      </c>
      <c r="X3180" t="s">
        <v>5894</v>
      </c>
      <c r="Y3180">
        <v>198</v>
      </c>
      <c r="Z3180">
        <v>79</v>
      </c>
      <c r="AA3180">
        <v>243</v>
      </c>
      <c r="AB3180">
        <v>87</v>
      </c>
      <c r="AC3180">
        <v>10</v>
      </c>
      <c r="AD3180">
        <v>182700</v>
      </c>
      <c r="AE3180" t="s">
        <v>6025</v>
      </c>
      <c r="AF3180" s="1">
        <v>46203</v>
      </c>
      <c r="AG3180" t="s">
        <v>6540</v>
      </c>
      <c r="AH3180" t="s">
        <v>6027</v>
      </c>
      <c r="AI3180" t="s">
        <v>6028</v>
      </c>
      <c r="AJ3180" t="s">
        <v>6924</v>
      </c>
      <c r="AK3180">
        <v>2800</v>
      </c>
      <c r="AL3180">
        <v>327.88</v>
      </c>
      <c r="AM3180">
        <v>2472.12</v>
      </c>
      <c r="AN3180">
        <v>2100</v>
      </c>
      <c r="AO3180">
        <v>372.12</v>
      </c>
      <c r="AP3180">
        <v>0.15049999999999999</v>
      </c>
    </row>
    <row r="3181" spans="1:42" hidden="1" x14ac:dyDescent="0.35">
      <c r="A3181" t="s">
        <v>4139</v>
      </c>
      <c r="B3181" s="1">
        <v>45957</v>
      </c>
      <c r="C3181" t="s">
        <v>2960</v>
      </c>
      <c r="D3181" t="s">
        <v>140</v>
      </c>
      <c r="E3181">
        <v>1</v>
      </c>
      <c r="F3181" t="s">
        <v>58</v>
      </c>
      <c r="G3181" t="s">
        <v>16</v>
      </c>
      <c r="H3181" t="s">
        <v>17</v>
      </c>
      <c r="I3181" t="s">
        <v>33</v>
      </c>
      <c r="J3181" t="s">
        <v>55</v>
      </c>
      <c r="K3181">
        <v>2025</v>
      </c>
      <c r="L3181" t="s">
        <v>51</v>
      </c>
      <c r="M3181" t="s">
        <v>5944</v>
      </c>
      <c r="N3181" t="s">
        <v>5931</v>
      </c>
      <c r="O3181" t="s">
        <v>5945</v>
      </c>
      <c r="P3181" t="s">
        <v>5946</v>
      </c>
      <c r="Q3181" t="s">
        <v>5947</v>
      </c>
      <c r="R3181">
        <v>6500</v>
      </c>
      <c r="S3181">
        <v>8500</v>
      </c>
      <c r="T3181">
        <v>0.23530000000000001</v>
      </c>
      <c r="U3181" t="s">
        <v>5940</v>
      </c>
      <c r="V3181">
        <v>6</v>
      </c>
      <c r="W3181" s="1">
        <v>44693</v>
      </c>
      <c r="X3181" t="s">
        <v>5894</v>
      </c>
      <c r="Y3181">
        <v>116</v>
      </c>
      <c r="Z3181">
        <v>117</v>
      </c>
      <c r="AA3181">
        <v>124</v>
      </c>
      <c r="AB3181">
        <v>67</v>
      </c>
      <c r="AC3181">
        <v>10</v>
      </c>
      <c r="AD3181">
        <v>435500</v>
      </c>
      <c r="AE3181" t="s">
        <v>6025</v>
      </c>
      <c r="AF3181" s="1">
        <v>46203</v>
      </c>
      <c r="AG3181" t="s">
        <v>6796</v>
      </c>
      <c r="AH3181" t="s">
        <v>6027</v>
      </c>
      <c r="AI3181" t="s">
        <v>6028</v>
      </c>
      <c r="AJ3181" t="s">
        <v>6925</v>
      </c>
      <c r="AK3181">
        <v>8500</v>
      </c>
      <c r="AL3181">
        <v>797.3</v>
      </c>
      <c r="AM3181">
        <v>7702.7</v>
      </c>
      <c r="AN3181">
        <v>6500</v>
      </c>
      <c r="AO3181">
        <v>1202.7</v>
      </c>
      <c r="AP3181">
        <v>0.15609999999999999</v>
      </c>
    </row>
    <row r="3182" spans="1:42" hidden="1" x14ac:dyDescent="0.35">
      <c r="A3182" t="s">
        <v>4140</v>
      </c>
      <c r="B3182" s="1">
        <v>45714</v>
      </c>
      <c r="C3182" t="s">
        <v>2104</v>
      </c>
      <c r="D3182" t="s">
        <v>188</v>
      </c>
      <c r="E3182">
        <v>1</v>
      </c>
      <c r="F3182" t="s">
        <v>24</v>
      </c>
      <c r="G3182" t="s">
        <v>16</v>
      </c>
      <c r="H3182" t="s">
        <v>32</v>
      </c>
      <c r="I3182" t="s">
        <v>33</v>
      </c>
      <c r="J3182" t="s">
        <v>19</v>
      </c>
      <c r="K3182">
        <v>2025</v>
      </c>
      <c r="L3182" t="s">
        <v>20</v>
      </c>
      <c r="M3182" t="s">
        <v>5936</v>
      </c>
      <c r="N3182" t="s">
        <v>5931</v>
      </c>
      <c r="O3182" t="s">
        <v>5937</v>
      </c>
      <c r="P3182" t="s">
        <v>5938</v>
      </c>
      <c r="Q3182" t="s">
        <v>5939</v>
      </c>
      <c r="R3182">
        <v>3400</v>
      </c>
      <c r="S3182">
        <v>4500</v>
      </c>
      <c r="T3182">
        <v>0.24440000000000001</v>
      </c>
      <c r="U3182" t="s">
        <v>5940</v>
      </c>
      <c r="V3182">
        <v>6</v>
      </c>
      <c r="W3182" s="1">
        <v>45061</v>
      </c>
      <c r="X3182" t="s">
        <v>5894</v>
      </c>
      <c r="Y3182">
        <v>200</v>
      </c>
      <c r="Z3182">
        <v>91</v>
      </c>
      <c r="AA3182">
        <v>223</v>
      </c>
      <c r="AB3182">
        <v>18</v>
      </c>
      <c r="AC3182">
        <v>10</v>
      </c>
      <c r="AD3182">
        <v>61200</v>
      </c>
      <c r="AE3182" t="s">
        <v>6025</v>
      </c>
      <c r="AF3182" s="1">
        <v>46203</v>
      </c>
      <c r="AG3182" t="s">
        <v>6717</v>
      </c>
      <c r="AH3182" t="s">
        <v>6035</v>
      </c>
      <c r="AI3182" t="s">
        <v>6028</v>
      </c>
      <c r="AJ3182" t="s">
        <v>6924</v>
      </c>
      <c r="AK3182">
        <v>4500</v>
      </c>
      <c r="AL3182">
        <v>131.85</v>
      </c>
      <c r="AM3182">
        <v>4368.1499999999996</v>
      </c>
      <c r="AN3182">
        <v>3400</v>
      </c>
      <c r="AO3182">
        <v>968.15</v>
      </c>
      <c r="AP3182">
        <v>0.22159999999999999</v>
      </c>
    </row>
    <row r="3183" spans="1:42" hidden="1" x14ac:dyDescent="0.35">
      <c r="A3183" t="s">
        <v>4141</v>
      </c>
      <c r="B3183" s="1">
        <v>45849</v>
      </c>
      <c r="C3183" t="s">
        <v>1852</v>
      </c>
      <c r="D3183" t="s">
        <v>65</v>
      </c>
      <c r="E3183">
        <v>1</v>
      </c>
      <c r="F3183" t="s">
        <v>24</v>
      </c>
      <c r="G3183" t="s">
        <v>96</v>
      </c>
      <c r="H3183" t="s">
        <v>25</v>
      </c>
      <c r="I3183" t="s">
        <v>18</v>
      </c>
      <c r="J3183" t="s">
        <v>97</v>
      </c>
      <c r="K3183">
        <v>2025</v>
      </c>
      <c r="L3183" t="s">
        <v>60</v>
      </c>
      <c r="M3183" t="s">
        <v>5906</v>
      </c>
      <c r="N3183" t="s">
        <v>5889</v>
      </c>
      <c r="O3183" t="s">
        <v>5898</v>
      </c>
      <c r="P3183" t="s">
        <v>5907</v>
      </c>
      <c r="Q3183" t="s">
        <v>5908</v>
      </c>
      <c r="R3183">
        <v>17500</v>
      </c>
      <c r="S3183">
        <v>22000</v>
      </c>
      <c r="T3183">
        <v>0.20449999999999999</v>
      </c>
      <c r="U3183" t="s">
        <v>5909</v>
      </c>
      <c r="V3183">
        <v>12</v>
      </c>
      <c r="W3183" s="1">
        <v>45337</v>
      </c>
      <c r="X3183" t="s">
        <v>5894</v>
      </c>
      <c r="Y3183">
        <v>373</v>
      </c>
      <c r="Z3183">
        <v>88</v>
      </c>
      <c r="AA3183">
        <v>389</v>
      </c>
      <c r="AB3183">
        <v>78</v>
      </c>
      <c r="AC3183">
        <v>10</v>
      </c>
      <c r="AD3183">
        <v>1365000</v>
      </c>
      <c r="AE3183" t="s">
        <v>6025</v>
      </c>
      <c r="AF3183" s="1">
        <v>46203</v>
      </c>
      <c r="AG3183" t="s">
        <v>6669</v>
      </c>
      <c r="AH3183" t="s">
        <v>6035</v>
      </c>
      <c r="AI3183" t="s">
        <v>6028</v>
      </c>
      <c r="AJ3183" t="s">
        <v>6925</v>
      </c>
      <c r="AK3183">
        <v>22000</v>
      </c>
      <c r="AL3183">
        <v>1034</v>
      </c>
      <c r="AM3183">
        <v>20966</v>
      </c>
      <c r="AN3183">
        <v>17500</v>
      </c>
      <c r="AO3183">
        <v>3466</v>
      </c>
      <c r="AP3183">
        <v>0.1653</v>
      </c>
    </row>
    <row r="3184" spans="1:42" hidden="1" x14ac:dyDescent="0.35">
      <c r="A3184" t="s">
        <v>4142</v>
      </c>
      <c r="B3184" s="1">
        <v>45718</v>
      </c>
      <c r="C3184" t="s">
        <v>3176</v>
      </c>
      <c r="D3184" t="s">
        <v>100</v>
      </c>
      <c r="E3184">
        <v>1</v>
      </c>
      <c r="F3184" t="s">
        <v>66</v>
      </c>
      <c r="G3184" t="s">
        <v>96</v>
      </c>
      <c r="H3184" t="s">
        <v>17</v>
      </c>
      <c r="I3184" t="s">
        <v>18</v>
      </c>
      <c r="J3184" t="s">
        <v>39</v>
      </c>
      <c r="K3184">
        <v>2025</v>
      </c>
      <c r="L3184" t="s">
        <v>20</v>
      </c>
      <c r="M3184" t="s">
        <v>5941</v>
      </c>
      <c r="N3184" t="s">
        <v>5931</v>
      </c>
      <c r="O3184" t="s">
        <v>5942</v>
      </c>
      <c r="P3184" t="s">
        <v>5938</v>
      </c>
      <c r="Q3184" t="s">
        <v>5943</v>
      </c>
      <c r="R3184">
        <v>9800</v>
      </c>
      <c r="S3184">
        <v>12500</v>
      </c>
      <c r="T3184">
        <v>0.216</v>
      </c>
      <c r="U3184" t="s">
        <v>5940</v>
      </c>
      <c r="V3184">
        <v>6</v>
      </c>
      <c r="W3184" s="1">
        <v>45383</v>
      </c>
      <c r="X3184" t="s">
        <v>5894</v>
      </c>
      <c r="Y3184">
        <v>102</v>
      </c>
      <c r="Z3184">
        <v>94</v>
      </c>
      <c r="AA3184">
        <v>142</v>
      </c>
      <c r="AB3184">
        <v>76</v>
      </c>
      <c r="AC3184">
        <v>10</v>
      </c>
      <c r="AD3184">
        <v>744800</v>
      </c>
      <c r="AE3184" t="s">
        <v>6025</v>
      </c>
      <c r="AF3184" s="1">
        <v>46203</v>
      </c>
      <c r="AG3184" t="s">
        <v>6862</v>
      </c>
      <c r="AH3184" t="s">
        <v>6035</v>
      </c>
      <c r="AI3184" t="s">
        <v>6028</v>
      </c>
      <c r="AJ3184" t="s">
        <v>6924</v>
      </c>
      <c r="AK3184">
        <v>12500</v>
      </c>
      <c r="AL3184">
        <v>301.25</v>
      </c>
      <c r="AM3184">
        <v>12198.75</v>
      </c>
      <c r="AN3184">
        <v>9800</v>
      </c>
      <c r="AO3184">
        <v>2398.75</v>
      </c>
      <c r="AP3184">
        <v>0.1966</v>
      </c>
    </row>
    <row r="3185" spans="1:42" hidden="1" x14ac:dyDescent="0.35">
      <c r="A3185" t="s">
        <v>4143</v>
      </c>
      <c r="B3185" s="1">
        <v>45927</v>
      </c>
      <c r="C3185" t="s">
        <v>2893</v>
      </c>
      <c r="D3185" t="s">
        <v>65</v>
      </c>
      <c r="E3185">
        <v>2</v>
      </c>
      <c r="F3185" t="s">
        <v>24</v>
      </c>
      <c r="G3185" t="s">
        <v>31</v>
      </c>
      <c r="H3185" t="s">
        <v>25</v>
      </c>
      <c r="I3185" t="s">
        <v>43</v>
      </c>
      <c r="J3185" t="s">
        <v>109</v>
      </c>
      <c r="K3185">
        <v>2025</v>
      </c>
      <c r="L3185" t="s">
        <v>60</v>
      </c>
      <c r="M3185" t="s">
        <v>5906</v>
      </c>
      <c r="N3185" t="s">
        <v>5889</v>
      </c>
      <c r="O3185" t="s">
        <v>5898</v>
      </c>
      <c r="P3185" t="s">
        <v>5907</v>
      </c>
      <c r="Q3185" t="s">
        <v>5908</v>
      </c>
      <c r="R3185">
        <v>17500</v>
      </c>
      <c r="S3185">
        <v>22000</v>
      </c>
      <c r="T3185">
        <v>0.20449999999999999</v>
      </c>
      <c r="U3185" t="s">
        <v>5909</v>
      </c>
      <c r="V3185">
        <v>12</v>
      </c>
      <c r="W3185" s="1">
        <v>45337</v>
      </c>
      <c r="X3185" t="s">
        <v>5894</v>
      </c>
      <c r="Y3185">
        <v>373</v>
      </c>
      <c r="Z3185">
        <v>88</v>
      </c>
      <c r="AA3185">
        <v>389</v>
      </c>
      <c r="AB3185">
        <v>78</v>
      </c>
      <c r="AC3185">
        <v>10</v>
      </c>
      <c r="AD3185">
        <v>1365000</v>
      </c>
      <c r="AE3185" t="s">
        <v>6025</v>
      </c>
      <c r="AF3185" s="1">
        <v>46203</v>
      </c>
      <c r="AG3185" t="s">
        <v>6726</v>
      </c>
      <c r="AH3185" t="s">
        <v>6027</v>
      </c>
      <c r="AI3185" t="s">
        <v>6028</v>
      </c>
      <c r="AJ3185" t="s">
        <v>6925</v>
      </c>
      <c r="AK3185">
        <v>44000</v>
      </c>
      <c r="AL3185">
        <v>2358.4</v>
      </c>
      <c r="AM3185">
        <v>41641.599999999999</v>
      </c>
      <c r="AN3185">
        <v>35000</v>
      </c>
      <c r="AO3185">
        <v>6641.6</v>
      </c>
      <c r="AP3185">
        <v>0.1595</v>
      </c>
    </row>
    <row r="3186" spans="1:42" x14ac:dyDescent="0.35">
      <c r="A3186" t="s">
        <v>4144</v>
      </c>
      <c r="B3186" s="1">
        <v>45942</v>
      </c>
      <c r="C3186" t="s">
        <v>1752</v>
      </c>
      <c r="D3186" t="s">
        <v>195</v>
      </c>
      <c r="E3186">
        <v>1</v>
      </c>
      <c r="F3186" t="s">
        <v>58</v>
      </c>
      <c r="G3186" t="s">
        <v>16</v>
      </c>
      <c r="H3186" t="s">
        <v>32</v>
      </c>
      <c r="I3186" t="s">
        <v>18</v>
      </c>
      <c r="J3186" t="s">
        <v>55</v>
      </c>
      <c r="K3186">
        <v>2025</v>
      </c>
      <c r="L3186" t="s">
        <v>51</v>
      </c>
      <c r="M3186" t="s">
        <v>5912</v>
      </c>
      <c r="N3186" t="s">
        <v>5913</v>
      </c>
      <c r="O3186" t="s">
        <v>5914</v>
      </c>
      <c r="P3186" t="s">
        <v>5891</v>
      </c>
      <c r="Q3186" t="s">
        <v>5915</v>
      </c>
      <c r="R3186">
        <v>125000</v>
      </c>
      <c r="S3186">
        <v>148000</v>
      </c>
      <c r="T3186">
        <v>0.15540000000000001</v>
      </c>
      <c r="U3186" t="s">
        <v>5893</v>
      </c>
      <c r="V3186">
        <v>12</v>
      </c>
      <c r="W3186" s="1">
        <v>44787</v>
      </c>
      <c r="X3186" t="s">
        <v>5894</v>
      </c>
      <c r="Y3186">
        <v>168</v>
      </c>
      <c r="Z3186">
        <v>62</v>
      </c>
      <c r="AA3186">
        <v>271</v>
      </c>
      <c r="AB3186">
        <v>0</v>
      </c>
      <c r="AC3186">
        <v>10</v>
      </c>
      <c r="AD3186">
        <v>0</v>
      </c>
      <c r="AE3186" t="s">
        <v>6029</v>
      </c>
      <c r="AF3186" s="1">
        <v>46203</v>
      </c>
      <c r="AG3186" t="s">
        <v>6644</v>
      </c>
      <c r="AH3186" t="s">
        <v>6035</v>
      </c>
      <c r="AI3186" t="s">
        <v>6028</v>
      </c>
      <c r="AJ3186" t="s">
        <v>6925</v>
      </c>
      <c r="AK3186">
        <v>148000</v>
      </c>
      <c r="AL3186">
        <v>2723.2</v>
      </c>
      <c r="AM3186">
        <v>145276.79999999999</v>
      </c>
      <c r="AN3186">
        <v>125000</v>
      </c>
      <c r="AO3186">
        <v>20276.8</v>
      </c>
      <c r="AP3186">
        <v>0.1396</v>
      </c>
    </row>
    <row r="3187" spans="1:42" hidden="1" x14ac:dyDescent="0.35">
      <c r="A3187" t="s">
        <v>4145</v>
      </c>
      <c r="B3187" s="1">
        <v>45858</v>
      </c>
      <c r="C3187" t="s">
        <v>1832</v>
      </c>
      <c r="D3187" t="s">
        <v>137</v>
      </c>
      <c r="E3187">
        <v>1</v>
      </c>
      <c r="F3187" t="s">
        <v>128</v>
      </c>
      <c r="G3187" t="s">
        <v>31</v>
      </c>
      <c r="H3187" t="s">
        <v>32</v>
      </c>
      <c r="I3187" t="s">
        <v>26</v>
      </c>
      <c r="J3187" t="s">
        <v>97</v>
      </c>
      <c r="K3187">
        <v>2025</v>
      </c>
      <c r="L3187" t="s">
        <v>60</v>
      </c>
      <c r="M3187" t="s">
        <v>5930</v>
      </c>
      <c r="N3187" t="s">
        <v>5931</v>
      </c>
      <c r="O3187" t="s">
        <v>5932</v>
      </c>
      <c r="P3187" t="s">
        <v>5891</v>
      </c>
      <c r="Q3187" t="s">
        <v>5933</v>
      </c>
      <c r="R3187">
        <v>14800</v>
      </c>
      <c r="S3187">
        <v>18500</v>
      </c>
      <c r="T3187">
        <v>0.2</v>
      </c>
      <c r="U3187" t="s">
        <v>5893</v>
      </c>
      <c r="V3187">
        <v>12</v>
      </c>
      <c r="W3187" s="1">
        <v>45474</v>
      </c>
      <c r="X3187" t="s">
        <v>5894</v>
      </c>
      <c r="Y3187">
        <v>213</v>
      </c>
      <c r="Z3187">
        <v>93</v>
      </c>
      <c r="AA3187">
        <v>278</v>
      </c>
      <c r="AB3187">
        <v>42</v>
      </c>
      <c r="AC3187">
        <v>10</v>
      </c>
      <c r="AD3187">
        <v>621600</v>
      </c>
      <c r="AE3187" t="s">
        <v>6025</v>
      </c>
      <c r="AF3187" s="1">
        <v>46203</v>
      </c>
      <c r="AG3187" t="s">
        <v>6664</v>
      </c>
      <c r="AH3187" t="s">
        <v>6027</v>
      </c>
      <c r="AI3187" t="s">
        <v>6028</v>
      </c>
      <c r="AJ3187" t="s">
        <v>6925</v>
      </c>
      <c r="AK3187">
        <v>18500</v>
      </c>
      <c r="AL3187">
        <v>185</v>
      </c>
      <c r="AM3187">
        <v>18315</v>
      </c>
      <c r="AN3187">
        <v>14800</v>
      </c>
      <c r="AO3187">
        <v>3515</v>
      </c>
      <c r="AP3187">
        <v>0.19189999999999999</v>
      </c>
    </row>
    <row r="3188" spans="1:42" hidden="1" x14ac:dyDescent="0.35">
      <c r="A3188" t="s">
        <v>4146</v>
      </c>
      <c r="B3188" s="1">
        <v>45919</v>
      </c>
      <c r="C3188" t="s">
        <v>640</v>
      </c>
      <c r="D3188" t="s">
        <v>87</v>
      </c>
      <c r="E3188">
        <v>1</v>
      </c>
      <c r="F3188" t="s">
        <v>30</v>
      </c>
      <c r="G3188" t="s">
        <v>31</v>
      </c>
      <c r="H3188" t="s">
        <v>32</v>
      </c>
      <c r="I3188" t="s">
        <v>26</v>
      </c>
      <c r="J3188" t="s">
        <v>109</v>
      </c>
      <c r="K3188">
        <v>2025</v>
      </c>
      <c r="L3188" t="s">
        <v>60</v>
      </c>
      <c r="M3188" t="s">
        <v>5924</v>
      </c>
      <c r="N3188" t="s">
        <v>5913</v>
      </c>
      <c r="O3188" t="s">
        <v>5917</v>
      </c>
      <c r="P3188" t="s">
        <v>5925</v>
      </c>
      <c r="Q3188" t="s">
        <v>5926</v>
      </c>
      <c r="R3188">
        <v>46000</v>
      </c>
      <c r="S3188">
        <v>56000</v>
      </c>
      <c r="T3188">
        <v>0.17860000000000001</v>
      </c>
      <c r="U3188" t="s">
        <v>5920</v>
      </c>
      <c r="V3188">
        <v>12</v>
      </c>
      <c r="W3188" s="1">
        <v>44847</v>
      </c>
      <c r="X3188" t="s">
        <v>5894</v>
      </c>
      <c r="Y3188">
        <v>224</v>
      </c>
      <c r="Z3188">
        <v>96</v>
      </c>
      <c r="AA3188">
        <v>304</v>
      </c>
      <c r="AB3188">
        <v>54</v>
      </c>
      <c r="AC3188">
        <v>10</v>
      </c>
      <c r="AD3188">
        <v>2484000</v>
      </c>
      <c r="AE3188" t="s">
        <v>6025</v>
      </c>
      <c r="AF3188" s="1">
        <v>46203</v>
      </c>
      <c r="AG3188" t="s">
        <v>6380</v>
      </c>
      <c r="AH3188" t="s">
        <v>6035</v>
      </c>
      <c r="AI3188" t="s">
        <v>6028</v>
      </c>
      <c r="AJ3188" t="s">
        <v>6925</v>
      </c>
      <c r="AK3188">
        <v>56000</v>
      </c>
      <c r="AL3188">
        <v>7996.8</v>
      </c>
      <c r="AM3188">
        <v>48003.199999999997</v>
      </c>
      <c r="AN3188">
        <v>46000</v>
      </c>
      <c r="AO3188">
        <v>2003.2</v>
      </c>
      <c r="AP3188">
        <v>4.1700000000000001E-2</v>
      </c>
    </row>
    <row r="3189" spans="1:42" hidden="1" x14ac:dyDescent="0.35">
      <c r="A3189" t="s">
        <v>4147</v>
      </c>
      <c r="B3189" s="1">
        <v>45792</v>
      </c>
      <c r="C3189" t="s">
        <v>2434</v>
      </c>
      <c r="D3189" t="s">
        <v>70</v>
      </c>
      <c r="E3189">
        <v>1</v>
      </c>
      <c r="F3189" t="s">
        <v>30</v>
      </c>
      <c r="G3189" t="s">
        <v>96</v>
      </c>
      <c r="H3189" t="s">
        <v>32</v>
      </c>
      <c r="I3189" t="s">
        <v>18</v>
      </c>
      <c r="J3189" t="s">
        <v>75</v>
      </c>
      <c r="K3189">
        <v>2025</v>
      </c>
      <c r="L3189" t="s">
        <v>35</v>
      </c>
      <c r="M3189" t="s">
        <v>5970</v>
      </c>
      <c r="N3189" t="s">
        <v>5949</v>
      </c>
      <c r="O3189" t="s">
        <v>5971</v>
      </c>
      <c r="P3189" t="s">
        <v>5922</v>
      </c>
      <c r="Q3189" t="s">
        <v>5972</v>
      </c>
      <c r="R3189">
        <v>9500</v>
      </c>
      <c r="S3189">
        <v>12000</v>
      </c>
      <c r="T3189">
        <v>0.20830000000000001</v>
      </c>
      <c r="U3189" t="s">
        <v>5920</v>
      </c>
      <c r="V3189">
        <v>12</v>
      </c>
      <c r="W3189" s="1">
        <v>44840</v>
      </c>
      <c r="X3189" t="s">
        <v>5894</v>
      </c>
      <c r="Y3189">
        <v>160</v>
      </c>
      <c r="Z3189">
        <v>82</v>
      </c>
      <c r="AA3189">
        <v>171</v>
      </c>
      <c r="AB3189">
        <v>27</v>
      </c>
      <c r="AC3189">
        <v>10</v>
      </c>
      <c r="AD3189">
        <v>256500</v>
      </c>
      <c r="AE3189" t="s">
        <v>6025</v>
      </c>
      <c r="AF3189" s="1">
        <v>46203</v>
      </c>
      <c r="AG3189" t="s">
        <v>6785</v>
      </c>
      <c r="AH3189" t="s">
        <v>6035</v>
      </c>
      <c r="AI3189" t="s">
        <v>6028</v>
      </c>
      <c r="AJ3189" t="s">
        <v>6924</v>
      </c>
      <c r="AK3189">
        <v>12000</v>
      </c>
      <c r="AL3189">
        <v>524.4</v>
      </c>
      <c r="AM3189">
        <v>11475.6</v>
      </c>
      <c r="AN3189">
        <v>9500</v>
      </c>
      <c r="AO3189">
        <v>1975.6</v>
      </c>
      <c r="AP3189">
        <v>0.17219999999999999</v>
      </c>
    </row>
    <row r="3190" spans="1:42" hidden="1" x14ac:dyDescent="0.35">
      <c r="A3190" t="s">
        <v>4148</v>
      </c>
      <c r="B3190" s="1">
        <v>45769</v>
      </c>
      <c r="C3190" t="s">
        <v>572</v>
      </c>
      <c r="D3190" t="s">
        <v>14</v>
      </c>
      <c r="E3190">
        <v>1</v>
      </c>
      <c r="F3190" t="s">
        <v>128</v>
      </c>
      <c r="G3190" t="s">
        <v>16</v>
      </c>
      <c r="H3190" t="s">
        <v>32</v>
      </c>
      <c r="I3190" t="s">
        <v>33</v>
      </c>
      <c r="J3190" t="s">
        <v>44</v>
      </c>
      <c r="K3190">
        <v>2025</v>
      </c>
      <c r="L3190" t="s">
        <v>35</v>
      </c>
      <c r="M3190" t="s">
        <v>5934</v>
      </c>
      <c r="N3190" t="s">
        <v>5931</v>
      </c>
      <c r="O3190" t="s">
        <v>5932</v>
      </c>
      <c r="P3190" t="s">
        <v>5891</v>
      </c>
      <c r="Q3190" t="s">
        <v>5935</v>
      </c>
      <c r="R3190">
        <v>10800</v>
      </c>
      <c r="S3190">
        <v>13500</v>
      </c>
      <c r="T3190">
        <v>0.2</v>
      </c>
      <c r="U3190" t="s">
        <v>5893</v>
      </c>
      <c r="V3190">
        <v>12</v>
      </c>
      <c r="W3190" s="1">
        <v>44567</v>
      </c>
      <c r="X3190" t="s">
        <v>5894</v>
      </c>
      <c r="Y3190">
        <v>169</v>
      </c>
      <c r="Z3190">
        <v>68</v>
      </c>
      <c r="AA3190">
        <v>202</v>
      </c>
      <c r="AB3190">
        <v>85</v>
      </c>
      <c r="AC3190">
        <v>10</v>
      </c>
      <c r="AD3190">
        <v>918000</v>
      </c>
      <c r="AE3190" t="s">
        <v>6025</v>
      </c>
      <c r="AF3190" s="1">
        <v>46203</v>
      </c>
      <c r="AG3190" t="s">
        <v>6224</v>
      </c>
      <c r="AH3190" t="s">
        <v>6027</v>
      </c>
      <c r="AI3190" t="s">
        <v>6028</v>
      </c>
      <c r="AJ3190" t="s">
        <v>6924</v>
      </c>
      <c r="AK3190">
        <v>13500</v>
      </c>
      <c r="AL3190">
        <v>1089.45</v>
      </c>
      <c r="AM3190">
        <v>12410.55</v>
      </c>
      <c r="AN3190">
        <v>10800</v>
      </c>
      <c r="AO3190">
        <v>1610.55</v>
      </c>
      <c r="AP3190">
        <v>0.1298</v>
      </c>
    </row>
    <row r="3191" spans="1:42" hidden="1" x14ac:dyDescent="0.35">
      <c r="A3191" t="s">
        <v>4149</v>
      </c>
      <c r="B3191" s="1">
        <v>45800</v>
      </c>
      <c r="C3191" t="s">
        <v>724</v>
      </c>
      <c r="D3191" t="s">
        <v>82</v>
      </c>
      <c r="E3191">
        <v>1</v>
      </c>
      <c r="F3191" t="s">
        <v>30</v>
      </c>
      <c r="G3191" t="s">
        <v>31</v>
      </c>
      <c r="H3191" t="s">
        <v>17</v>
      </c>
      <c r="I3191" t="s">
        <v>43</v>
      </c>
      <c r="J3191" t="s">
        <v>75</v>
      </c>
      <c r="K3191">
        <v>2025</v>
      </c>
      <c r="L3191" t="s">
        <v>35</v>
      </c>
      <c r="M3191" t="s">
        <v>5895</v>
      </c>
      <c r="N3191" t="s">
        <v>5889</v>
      </c>
      <c r="O3191" t="s">
        <v>5890</v>
      </c>
      <c r="P3191" t="s">
        <v>5891</v>
      </c>
      <c r="Q3191" t="s">
        <v>5896</v>
      </c>
      <c r="R3191">
        <v>78000</v>
      </c>
      <c r="S3191">
        <v>95000</v>
      </c>
      <c r="T3191">
        <v>0.1789</v>
      </c>
      <c r="U3191" t="s">
        <v>5893</v>
      </c>
      <c r="V3191">
        <v>12</v>
      </c>
      <c r="W3191" s="1">
        <v>45187</v>
      </c>
      <c r="X3191" t="s">
        <v>5894</v>
      </c>
      <c r="Y3191">
        <v>351</v>
      </c>
      <c r="Z3191">
        <v>112</v>
      </c>
      <c r="AA3191">
        <v>335</v>
      </c>
      <c r="AB3191">
        <v>32</v>
      </c>
      <c r="AC3191">
        <v>10</v>
      </c>
      <c r="AD3191">
        <v>2496000</v>
      </c>
      <c r="AE3191" t="s">
        <v>6025</v>
      </c>
      <c r="AF3191" s="1">
        <v>46203</v>
      </c>
      <c r="AG3191" t="s">
        <v>6418</v>
      </c>
      <c r="AH3191" t="s">
        <v>6035</v>
      </c>
      <c r="AI3191" t="s">
        <v>6028</v>
      </c>
      <c r="AJ3191" t="s">
        <v>6924</v>
      </c>
      <c r="AK3191">
        <v>95000</v>
      </c>
      <c r="AL3191">
        <v>3629</v>
      </c>
      <c r="AM3191">
        <v>91371</v>
      </c>
      <c r="AN3191">
        <v>78000</v>
      </c>
      <c r="AO3191">
        <v>13371</v>
      </c>
      <c r="AP3191">
        <v>0.14630000000000001</v>
      </c>
    </row>
    <row r="3192" spans="1:42" hidden="1" x14ac:dyDescent="0.35">
      <c r="A3192" t="s">
        <v>4150</v>
      </c>
      <c r="B3192" s="1">
        <v>45846</v>
      </c>
      <c r="C3192" t="s">
        <v>313</v>
      </c>
      <c r="D3192" t="s">
        <v>123</v>
      </c>
      <c r="E3192">
        <v>5</v>
      </c>
      <c r="F3192" t="s">
        <v>48</v>
      </c>
      <c r="G3192" t="s">
        <v>31</v>
      </c>
      <c r="H3192" t="s">
        <v>32</v>
      </c>
      <c r="I3192" t="s">
        <v>33</v>
      </c>
      <c r="J3192" t="s">
        <v>97</v>
      </c>
      <c r="K3192">
        <v>2025</v>
      </c>
      <c r="L3192" t="s">
        <v>60</v>
      </c>
      <c r="M3192" t="s">
        <v>5927</v>
      </c>
      <c r="N3192" t="s">
        <v>5913</v>
      </c>
      <c r="O3192" t="s">
        <v>5917</v>
      </c>
      <c r="P3192" t="s">
        <v>5928</v>
      </c>
      <c r="Q3192" t="s">
        <v>5929</v>
      </c>
      <c r="R3192">
        <v>44000</v>
      </c>
      <c r="S3192">
        <v>53000</v>
      </c>
      <c r="T3192">
        <v>0.16980000000000001</v>
      </c>
      <c r="U3192" t="s">
        <v>5920</v>
      </c>
      <c r="V3192">
        <v>12</v>
      </c>
      <c r="W3192" s="1">
        <v>45435</v>
      </c>
      <c r="X3192" t="s">
        <v>5894</v>
      </c>
      <c r="Y3192">
        <v>246</v>
      </c>
      <c r="Z3192">
        <v>92</v>
      </c>
      <c r="AA3192">
        <v>223</v>
      </c>
      <c r="AB3192">
        <v>48</v>
      </c>
      <c r="AC3192">
        <v>10</v>
      </c>
      <c r="AD3192">
        <v>2112000</v>
      </c>
      <c r="AE3192" t="s">
        <v>6025</v>
      </c>
      <c r="AF3192" s="1">
        <v>46203</v>
      </c>
      <c r="AG3192" t="s">
        <v>6050</v>
      </c>
      <c r="AH3192" t="s">
        <v>6027</v>
      </c>
      <c r="AI3192" t="s">
        <v>6028</v>
      </c>
      <c r="AJ3192" t="s">
        <v>6925</v>
      </c>
      <c r="AK3192">
        <v>265000</v>
      </c>
      <c r="AL3192">
        <v>19424.5</v>
      </c>
      <c r="AM3192">
        <v>245575.5</v>
      </c>
      <c r="AN3192">
        <v>220000</v>
      </c>
      <c r="AO3192">
        <v>25575.5</v>
      </c>
      <c r="AP3192">
        <v>0.1041</v>
      </c>
    </row>
    <row r="3193" spans="1:42" hidden="1" x14ac:dyDescent="0.35">
      <c r="A3193" t="s">
        <v>4151</v>
      </c>
      <c r="B3193" s="1">
        <v>45691</v>
      </c>
      <c r="C3193" t="s">
        <v>1234</v>
      </c>
      <c r="D3193" t="s">
        <v>105</v>
      </c>
      <c r="E3193">
        <v>2</v>
      </c>
      <c r="F3193" t="s">
        <v>58</v>
      </c>
      <c r="G3193" t="s">
        <v>79</v>
      </c>
      <c r="H3193" t="s">
        <v>17</v>
      </c>
      <c r="I3193" t="s">
        <v>26</v>
      </c>
      <c r="J3193" t="s">
        <v>19</v>
      </c>
      <c r="K3193">
        <v>2025</v>
      </c>
      <c r="L3193" t="s">
        <v>20</v>
      </c>
      <c r="M3193" t="s">
        <v>5916</v>
      </c>
      <c r="N3193" t="s">
        <v>5913</v>
      </c>
      <c r="O3193" t="s">
        <v>5917</v>
      </c>
      <c r="P3193" t="s">
        <v>5918</v>
      </c>
      <c r="Q3193" t="s">
        <v>5919</v>
      </c>
      <c r="R3193">
        <v>63000</v>
      </c>
      <c r="S3193">
        <v>76000</v>
      </c>
      <c r="T3193">
        <v>0.1711</v>
      </c>
      <c r="U3193" t="s">
        <v>5920</v>
      </c>
      <c r="V3193">
        <v>12</v>
      </c>
      <c r="W3193" s="1">
        <v>44617</v>
      </c>
      <c r="X3193" t="s">
        <v>5894</v>
      </c>
      <c r="Y3193">
        <v>252</v>
      </c>
      <c r="Z3193">
        <v>75</v>
      </c>
      <c r="AA3193">
        <v>289</v>
      </c>
      <c r="AB3193">
        <v>48</v>
      </c>
      <c r="AC3193">
        <v>10</v>
      </c>
      <c r="AD3193">
        <v>3024000</v>
      </c>
      <c r="AE3193" t="s">
        <v>6025</v>
      </c>
      <c r="AF3193" s="1">
        <v>46203</v>
      </c>
      <c r="AG3193" t="s">
        <v>6561</v>
      </c>
      <c r="AH3193" t="s">
        <v>6035</v>
      </c>
      <c r="AI3193" t="s">
        <v>6028</v>
      </c>
      <c r="AJ3193" t="s">
        <v>6924</v>
      </c>
      <c r="AK3193">
        <v>152000</v>
      </c>
      <c r="AL3193">
        <v>7235.2</v>
      </c>
      <c r="AM3193">
        <v>144764.79999999999</v>
      </c>
      <c r="AN3193">
        <v>126000</v>
      </c>
      <c r="AO3193">
        <v>18764.8</v>
      </c>
      <c r="AP3193">
        <v>0.12959999999999999</v>
      </c>
    </row>
    <row r="3194" spans="1:42" hidden="1" x14ac:dyDescent="0.35">
      <c r="A3194" t="s">
        <v>4152</v>
      </c>
      <c r="B3194" s="1">
        <v>45891</v>
      </c>
      <c r="C3194" t="s">
        <v>2667</v>
      </c>
      <c r="D3194" t="s">
        <v>23</v>
      </c>
      <c r="E3194">
        <v>2</v>
      </c>
      <c r="F3194" t="s">
        <v>48</v>
      </c>
      <c r="G3194" t="s">
        <v>16</v>
      </c>
      <c r="H3194" t="s">
        <v>32</v>
      </c>
      <c r="I3194" t="s">
        <v>33</v>
      </c>
      <c r="J3194" t="s">
        <v>59</v>
      </c>
      <c r="K3194">
        <v>2025</v>
      </c>
      <c r="L3194" t="s">
        <v>60</v>
      </c>
      <c r="M3194" t="s">
        <v>5921</v>
      </c>
      <c r="N3194" t="s">
        <v>5913</v>
      </c>
      <c r="O3194" t="s">
        <v>5917</v>
      </c>
      <c r="P3194" t="s">
        <v>5922</v>
      </c>
      <c r="Q3194" t="s">
        <v>5923</v>
      </c>
      <c r="R3194">
        <v>57000</v>
      </c>
      <c r="S3194">
        <v>69000</v>
      </c>
      <c r="T3194">
        <v>0.1739</v>
      </c>
      <c r="U3194" t="s">
        <v>5920</v>
      </c>
      <c r="V3194">
        <v>12</v>
      </c>
      <c r="W3194" s="1">
        <v>44862</v>
      </c>
      <c r="X3194" t="s">
        <v>5894</v>
      </c>
      <c r="Y3194">
        <v>244</v>
      </c>
      <c r="Z3194">
        <v>55</v>
      </c>
      <c r="AA3194">
        <v>276</v>
      </c>
      <c r="AB3194">
        <v>9</v>
      </c>
      <c r="AC3194">
        <v>10</v>
      </c>
      <c r="AD3194">
        <v>513000</v>
      </c>
      <c r="AE3194" t="s">
        <v>6025</v>
      </c>
      <c r="AF3194" s="1">
        <v>46203</v>
      </c>
      <c r="AG3194" t="s">
        <v>6832</v>
      </c>
      <c r="AH3194" t="s">
        <v>6027</v>
      </c>
      <c r="AI3194" t="s">
        <v>6028</v>
      </c>
      <c r="AJ3194" t="s">
        <v>6925</v>
      </c>
      <c r="AK3194">
        <v>138000</v>
      </c>
      <c r="AL3194">
        <v>14434.8</v>
      </c>
      <c r="AM3194">
        <v>123565.2</v>
      </c>
      <c r="AN3194">
        <v>114000</v>
      </c>
      <c r="AO3194">
        <v>9565.2000000000007</v>
      </c>
      <c r="AP3194">
        <v>7.7399999999999997E-2</v>
      </c>
    </row>
    <row r="3195" spans="1:42" hidden="1" x14ac:dyDescent="0.35">
      <c r="A3195" t="s">
        <v>4153</v>
      </c>
      <c r="B3195" s="1">
        <v>45888</v>
      </c>
      <c r="C3195" t="s">
        <v>2705</v>
      </c>
      <c r="D3195" t="s">
        <v>23</v>
      </c>
      <c r="E3195">
        <v>1</v>
      </c>
      <c r="F3195" t="s">
        <v>48</v>
      </c>
      <c r="G3195" t="s">
        <v>16</v>
      </c>
      <c r="H3195" t="s">
        <v>17</v>
      </c>
      <c r="I3195" t="s">
        <v>43</v>
      </c>
      <c r="J3195" t="s">
        <v>59</v>
      </c>
      <c r="K3195">
        <v>2025</v>
      </c>
      <c r="L3195" t="s">
        <v>60</v>
      </c>
      <c r="M3195" t="s">
        <v>5921</v>
      </c>
      <c r="N3195" t="s">
        <v>5913</v>
      </c>
      <c r="O3195" t="s">
        <v>5917</v>
      </c>
      <c r="P3195" t="s">
        <v>5922</v>
      </c>
      <c r="Q3195" t="s">
        <v>5923</v>
      </c>
      <c r="R3195">
        <v>57000</v>
      </c>
      <c r="S3195">
        <v>69000</v>
      </c>
      <c r="T3195">
        <v>0.1739</v>
      </c>
      <c r="U3195" t="s">
        <v>5920</v>
      </c>
      <c r="V3195">
        <v>12</v>
      </c>
      <c r="W3195" s="1">
        <v>44862</v>
      </c>
      <c r="X3195" t="s">
        <v>5894</v>
      </c>
      <c r="Y3195">
        <v>244</v>
      </c>
      <c r="Z3195">
        <v>55</v>
      </c>
      <c r="AA3195">
        <v>276</v>
      </c>
      <c r="AB3195">
        <v>9</v>
      </c>
      <c r="AC3195">
        <v>10</v>
      </c>
      <c r="AD3195">
        <v>513000</v>
      </c>
      <c r="AE3195" t="s">
        <v>6025</v>
      </c>
      <c r="AF3195" s="1">
        <v>46203</v>
      </c>
      <c r="AG3195" t="s">
        <v>6837</v>
      </c>
      <c r="AH3195" t="s">
        <v>6035</v>
      </c>
      <c r="AI3195" t="s">
        <v>6028</v>
      </c>
      <c r="AJ3195" t="s">
        <v>6925</v>
      </c>
      <c r="AK3195">
        <v>69000</v>
      </c>
      <c r="AL3195">
        <v>1490.4</v>
      </c>
      <c r="AM3195">
        <v>67509.600000000006</v>
      </c>
      <c r="AN3195">
        <v>57000</v>
      </c>
      <c r="AO3195">
        <v>10509.6</v>
      </c>
      <c r="AP3195">
        <v>0.15570000000000001</v>
      </c>
    </row>
    <row r="3196" spans="1:42" hidden="1" x14ac:dyDescent="0.35">
      <c r="A3196" t="s">
        <v>4154</v>
      </c>
      <c r="B3196" s="1">
        <v>45757</v>
      </c>
      <c r="C3196" t="s">
        <v>3534</v>
      </c>
      <c r="D3196" t="s">
        <v>23</v>
      </c>
      <c r="E3196">
        <v>1</v>
      </c>
      <c r="F3196" t="s">
        <v>24</v>
      </c>
      <c r="G3196" t="s">
        <v>67</v>
      </c>
      <c r="H3196" t="s">
        <v>32</v>
      </c>
      <c r="I3196" t="s">
        <v>43</v>
      </c>
      <c r="J3196" t="s">
        <v>44</v>
      </c>
      <c r="K3196">
        <v>2025</v>
      </c>
      <c r="L3196" t="s">
        <v>35</v>
      </c>
      <c r="M3196" t="s">
        <v>5921</v>
      </c>
      <c r="N3196" t="s">
        <v>5913</v>
      </c>
      <c r="O3196" t="s">
        <v>5917</v>
      </c>
      <c r="P3196" t="s">
        <v>5922</v>
      </c>
      <c r="Q3196" t="s">
        <v>5923</v>
      </c>
      <c r="R3196">
        <v>57000</v>
      </c>
      <c r="S3196">
        <v>69000</v>
      </c>
      <c r="T3196">
        <v>0.1739</v>
      </c>
      <c r="U3196" t="s">
        <v>5920</v>
      </c>
      <c r="V3196">
        <v>12</v>
      </c>
      <c r="W3196" s="1">
        <v>44862</v>
      </c>
      <c r="X3196" t="s">
        <v>5894</v>
      </c>
      <c r="Y3196">
        <v>244</v>
      </c>
      <c r="Z3196">
        <v>55</v>
      </c>
      <c r="AA3196">
        <v>276</v>
      </c>
      <c r="AB3196">
        <v>9</v>
      </c>
      <c r="AC3196">
        <v>10</v>
      </c>
      <c r="AD3196">
        <v>513000</v>
      </c>
      <c r="AE3196" t="s">
        <v>6025</v>
      </c>
      <c r="AF3196" s="1">
        <v>46203</v>
      </c>
      <c r="AG3196" t="s">
        <v>6882</v>
      </c>
      <c r="AH3196" t="s">
        <v>6035</v>
      </c>
      <c r="AI3196" t="s">
        <v>6028</v>
      </c>
      <c r="AJ3196" t="s">
        <v>6924</v>
      </c>
      <c r="AK3196">
        <v>69000</v>
      </c>
      <c r="AL3196">
        <v>9142.5</v>
      </c>
      <c r="AM3196">
        <v>59857.5</v>
      </c>
      <c r="AN3196">
        <v>57000</v>
      </c>
      <c r="AO3196">
        <v>2857.5</v>
      </c>
      <c r="AP3196">
        <v>4.7699999999999999E-2</v>
      </c>
    </row>
    <row r="3197" spans="1:42" hidden="1" x14ac:dyDescent="0.35">
      <c r="A3197" t="s">
        <v>4155</v>
      </c>
      <c r="B3197" s="1">
        <v>45670</v>
      </c>
      <c r="C3197" t="s">
        <v>2129</v>
      </c>
      <c r="D3197" t="s">
        <v>115</v>
      </c>
      <c r="E3197">
        <v>1</v>
      </c>
      <c r="F3197" t="s">
        <v>48</v>
      </c>
      <c r="G3197" t="s">
        <v>16</v>
      </c>
      <c r="H3197" t="s">
        <v>25</v>
      </c>
      <c r="I3197" t="s">
        <v>18</v>
      </c>
      <c r="J3197" t="s">
        <v>112</v>
      </c>
      <c r="K3197">
        <v>2025</v>
      </c>
      <c r="L3197" t="s">
        <v>20</v>
      </c>
      <c r="M3197" t="s">
        <v>5988</v>
      </c>
      <c r="N3197" t="s">
        <v>5989</v>
      </c>
      <c r="O3197" t="s">
        <v>5990</v>
      </c>
      <c r="P3197" t="s">
        <v>5907</v>
      </c>
      <c r="Q3197" t="s">
        <v>5991</v>
      </c>
      <c r="R3197">
        <v>1600</v>
      </c>
      <c r="S3197">
        <v>2200</v>
      </c>
      <c r="T3197">
        <v>0.2727</v>
      </c>
      <c r="U3197" t="s">
        <v>5909</v>
      </c>
      <c r="V3197">
        <v>6</v>
      </c>
      <c r="W3197" s="1">
        <v>45040</v>
      </c>
      <c r="X3197" t="s">
        <v>5894</v>
      </c>
      <c r="Y3197">
        <v>84</v>
      </c>
      <c r="Z3197">
        <v>117</v>
      </c>
      <c r="AA3197">
        <v>174</v>
      </c>
      <c r="AB3197">
        <v>47</v>
      </c>
      <c r="AC3197">
        <v>10</v>
      </c>
      <c r="AD3197">
        <v>75200</v>
      </c>
      <c r="AE3197" t="s">
        <v>6025</v>
      </c>
      <c r="AF3197" s="1">
        <v>46203</v>
      </c>
      <c r="AG3197" t="s">
        <v>6729</v>
      </c>
      <c r="AH3197" t="s">
        <v>6027</v>
      </c>
      <c r="AI3197" t="s">
        <v>6028</v>
      </c>
      <c r="AJ3197" t="s">
        <v>6924</v>
      </c>
      <c r="AK3197">
        <v>2200</v>
      </c>
      <c r="AL3197">
        <v>100.32</v>
      </c>
      <c r="AM3197">
        <v>2099.6799999999998</v>
      </c>
      <c r="AN3197">
        <v>1600</v>
      </c>
      <c r="AO3197">
        <v>499.68</v>
      </c>
      <c r="AP3197">
        <v>0.23799999999999999</v>
      </c>
    </row>
    <row r="3198" spans="1:42" hidden="1" x14ac:dyDescent="0.35">
      <c r="A3198" t="s">
        <v>4156</v>
      </c>
      <c r="B3198" s="1">
        <v>45734</v>
      </c>
      <c r="C3198" t="s">
        <v>2261</v>
      </c>
      <c r="D3198" t="s">
        <v>38</v>
      </c>
      <c r="E3198">
        <v>3</v>
      </c>
      <c r="F3198" t="s">
        <v>128</v>
      </c>
      <c r="G3198" t="s">
        <v>96</v>
      </c>
      <c r="H3198" t="s">
        <v>25</v>
      </c>
      <c r="I3198" t="s">
        <v>33</v>
      </c>
      <c r="J3198" t="s">
        <v>39</v>
      </c>
      <c r="K3198">
        <v>2025</v>
      </c>
      <c r="L3198" t="s">
        <v>20</v>
      </c>
      <c r="M3198" t="s">
        <v>5981</v>
      </c>
      <c r="N3198" t="s">
        <v>5974</v>
      </c>
      <c r="O3198" t="s">
        <v>5982</v>
      </c>
      <c r="P3198" t="s">
        <v>5983</v>
      </c>
      <c r="Q3198" t="s">
        <v>5984</v>
      </c>
      <c r="R3198">
        <v>3700</v>
      </c>
      <c r="S3198">
        <v>4800</v>
      </c>
      <c r="T3198">
        <v>0.22919999999999999</v>
      </c>
      <c r="U3198" t="s">
        <v>5920</v>
      </c>
      <c r="V3198">
        <v>24</v>
      </c>
      <c r="W3198" s="1">
        <v>45552</v>
      </c>
      <c r="X3198" t="s">
        <v>5894</v>
      </c>
      <c r="Y3198">
        <v>158</v>
      </c>
      <c r="Z3198">
        <v>108</v>
      </c>
      <c r="AA3198">
        <v>132</v>
      </c>
      <c r="AB3198">
        <v>61</v>
      </c>
      <c r="AC3198">
        <v>10</v>
      </c>
      <c r="AD3198">
        <v>225700</v>
      </c>
      <c r="AE3198" t="s">
        <v>6025</v>
      </c>
      <c r="AF3198" s="1">
        <v>46203</v>
      </c>
      <c r="AG3198" t="s">
        <v>6767</v>
      </c>
      <c r="AH3198" t="s">
        <v>6027</v>
      </c>
      <c r="AI3198" t="s">
        <v>6028</v>
      </c>
      <c r="AJ3198" t="s">
        <v>6924</v>
      </c>
      <c r="AK3198">
        <v>14400</v>
      </c>
      <c r="AL3198">
        <v>2031.84</v>
      </c>
      <c r="AM3198">
        <v>12368.16</v>
      </c>
      <c r="AN3198">
        <v>11100</v>
      </c>
      <c r="AO3198">
        <v>1268.1600000000001</v>
      </c>
      <c r="AP3198">
        <v>0.10249999999999999</v>
      </c>
    </row>
    <row r="3199" spans="1:42" hidden="1" x14ac:dyDescent="0.35">
      <c r="A3199" t="s">
        <v>4157</v>
      </c>
      <c r="B3199" s="1">
        <v>45727</v>
      </c>
      <c r="C3199" t="s">
        <v>1195</v>
      </c>
      <c r="D3199" t="s">
        <v>200</v>
      </c>
      <c r="E3199">
        <v>1</v>
      </c>
      <c r="F3199" t="s">
        <v>30</v>
      </c>
      <c r="G3199" t="s">
        <v>16</v>
      </c>
      <c r="H3199" t="s">
        <v>32</v>
      </c>
      <c r="I3199" t="s">
        <v>33</v>
      </c>
      <c r="J3199" t="s">
        <v>39</v>
      </c>
      <c r="K3199">
        <v>2025</v>
      </c>
      <c r="L3199" t="s">
        <v>20</v>
      </c>
      <c r="M3199" t="s">
        <v>5960</v>
      </c>
      <c r="N3199" t="s">
        <v>5949</v>
      </c>
      <c r="O3199" t="s">
        <v>5961</v>
      </c>
      <c r="P3199" t="s">
        <v>5951</v>
      </c>
      <c r="Q3199" t="s">
        <v>5962</v>
      </c>
      <c r="R3199">
        <v>2100</v>
      </c>
      <c r="S3199">
        <v>2800</v>
      </c>
      <c r="T3199">
        <v>0.25</v>
      </c>
      <c r="U3199" t="s">
        <v>5940</v>
      </c>
      <c r="V3199">
        <v>12</v>
      </c>
      <c r="W3199" s="1">
        <v>45378</v>
      </c>
      <c r="X3199" t="s">
        <v>5894</v>
      </c>
      <c r="Y3199">
        <v>198</v>
      </c>
      <c r="Z3199">
        <v>79</v>
      </c>
      <c r="AA3199">
        <v>243</v>
      </c>
      <c r="AB3199">
        <v>87</v>
      </c>
      <c r="AC3199">
        <v>10</v>
      </c>
      <c r="AD3199">
        <v>182700</v>
      </c>
      <c r="AE3199" t="s">
        <v>6025</v>
      </c>
      <c r="AF3199" s="1">
        <v>46203</v>
      </c>
      <c r="AG3199" t="s">
        <v>6559</v>
      </c>
      <c r="AH3199" t="s">
        <v>6027</v>
      </c>
      <c r="AI3199" t="s">
        <v>6028</v>
      </c>
      <c r="AJ3199" t="s">
        <v>6924</v>
      </c>
      <c r="AK3199">
        <v>2800</v>
      </c>
      <c r="AL3199">
        <v>338.24</v>
      </c>
      <c r="AM3199">
        <v>2461.7600000000002</v>
      </c>
      <c r="AN3199">
        <v>2100</v>
      </c>
      <c r="AO3199">
        <v>361.76</v>
      </c>
      <c r="AP3199">
        <v>0.14699999999999999</v>
      </c>
    </row>
    <row r="3200" spans="1:42" hidden="1" x14ac:dyDescent="0.35">
      <c r="A3200" t="s">
        <v>4158</v>
      </c>
      <c r="B3200" s="1">
        <v>45713</v>
      </c>
      <c r="C3200" t="s">
        <v>469</v>
      </c>
      <c r="D3200" t="s">
        <v>377</v>
      </c>
      <c r="E3200">
        <v>4</v>
      </c>
      <c r="F3200" t="s">
        <v>24</v>
      </c>
      <c r="G3200" t="s">
        <v>96</v>
      </c>
      <c r="H3200" t="s">
        <v>25</v>
      </c>
      <c r="I3200" t="s">
        <v>33</v>
      </c>
      <c r="J3200" t="s">
        <v>19</v>
      </c>
      <c r="K3200">
        <v>2025</v>
      </c>
      <c r="L3200" t="s">
        <v>20</v>
      </c>
      <c r="M3200" t="s">
        <v>6007</v>
      </c>
      <c r="N3200" t="s">
        <v>5889</v>
      </c>
      <c r="O3200" t="s">
        <v>6008</v>
      </c>
      <c r="P3200" t="s">
        <v>5899</v>
      </c>
      <c r="Q3200" t="s">
        <v>6009</v>
      </c>
      <c r="R3200">
        <v>12000</v>
      </c>
      <c r="S3200">
        <v>15000</v>
      </c>
      <c r="T3200">
        <v>0.2</v>
      </c>
      <c r="U3200" t="s">
        <v>5901</v>
      </c>
      <c r="V3200">
        <v>12</v>
      </c>
      <c r="W3200" s="1">
        <v>45557</v>
      </c>
      <c r="X3200" t="s">
        <v>5894</v>
      </c>
      <c r="Y3200">
        <v>118</v>
      </c>
      <c r="Z3200">
        <v>87</v>
      </c>
      <c r="AA3200">
        <v>209</v>
      </c>
      <c r="AB3200">
        <v>10</v>
      </c>
      <c r="AC3200">
        <v>10</v>
      </c>
      <c r="AD3200">
        <v>120000</v>
      </c>
      <c r="AE3200" t="s">
        <v>6025</v>
      </c>
      <c r="AF3200" s="1">
        <v>46203</v>
      </c>
      <c r="AG3200" t="s">
        <v>6256</v>
      </c>
      <c r="AH3200" t="s">
        <v>6035</v>
      </c>
      <c r="AI3200" t="s">
        <v>6028</v>
      </c>
      <c r="AJ3200" t="s">
        <v>6924</v>
      </c>
      <c r="AK3200">
        <v>60000</v>
      </c>
      <c r="AL3200">
        <v>2988</v>
      </c>
      <c r="AM3200">
        <v>57012</v>
      </c>
      <c r="AN3200">
        <v>48000</v>
      </c>
      <c r="AO3200">
        <v>9012</v>
      </c>
      <c r="AP3200">
        <v>0.15809999999999999</v>
      </c>
    </row>
    <row r="3201" spans="1:42" hidden="1" x14ac:dyDescent="0.35">
      <c r="A3201" t="s">
        <v>4159</v>
      </c>
      <c r="B3201" s="1">
        <v>45925</v>
      </c>
      <c r="C3201" t="s">
        <v>1048</v>
      </c>
      <c r="D3201" t="s">
        <v>188</v>
      </c>
      <c r="E3201">
        <v>4</v>
      </c>
      <c r="F3201" t="s">
        <v>48</v>
      </c>
      <c r="G3201" t="s">
        <v>67</v>
      </c>
      <c r="H3201" t="s">
        <v>17</v>
      </c>
      <c r="I3201" t="s">
        <v>43</v>
      </c>
      <c r="J3201" t="s">
        <v>109</v>
      </c>
      <c r="K3201">
        <v>2025</v>
      </c>
      <c r="L3201" t="s">
        <v>60</v>
      </c>
      <c r="M3201" t="s">
        <v>5936</v>
      </c>
      <c r="N3201" t="s">
        <v>5931</v>
      </c>
      <c r="O3201" t="s">
        <v>5937</v>
      </c>
      <c r="P3201" t="s">
        <v>5938</v>
      </c>
      <c r="Q3201" t="s">
        <v>5939</v>
      </c>
      <c r="R3201">
        <v>3400</v>
      </c>
      <c r="S3201">
        <v>4500</v>
      </c>
      <c r="T3201">
        <v>0.24440000000000001</v>
      </c>
      <c r="U3201" t="s">
        <v>5940</v>
      </c>
      <c r="V3201">
        <v>6</v>
      </c>
      <c r="W3201" s="1">
        <v>45061</v>
      </c>
      <c r="X3201" t="s">
        <v>5894</v>
      </c>
      <c r="Y3201">
        <v>200</v>
      </c>
      <c r="Z3201">
        <v>91</v>
      </c>
      <c r="AA3201">
        <v>223</v>
      </c>
      <c r="AB3201">
        <v>18</v>
      </c>
      <c r="AC3201">
        <v>10</v>
      </c>
      <c r="AD3201">
        <v>61200</v>
      </c>
      <c r="AE3201" t="s">
        <v>6025</v>
      </c>
      <c r="AF3201" s="1">
        <v>46203</v>
      </c>
      <c r="AG3201" t="s">
        <v>6427</v>
      </c>
      <c r="AH3201" t="s">
        <v>6035</v>
      </c>
      <c r="AI3201" t="s">
        <v>6028</v>
      </c>
      <c r="AJ3201" t="s">
        <v>6925</v>
      </c>
      <c r="AK3201">
        <v>18000</v>
      </c>
      <c r="AL3201">
        <v>228.6</v>
      </c>
      <c r="AM3201">
        <v>17771.400000000001</v>
      </c>
      <c r="AN3201">
        <v>13600</v>
      </c>
      <c r="AO3201">
        <v>4171.3999999999996</v>
      </c>
      <c r="AP3201">
        <v>0.23469999999999999</v>
      </c>
    </row>
    <row r="3202" spans="1:42" hidden="1" x14ac:dyDescent="0.35">
      <c r="A3202" t="s">
        <v>4160</v>
      </c>
      <c r="B3202" s="1">
        <v>45697</v>
      </c>
      <c r="C3202" t="s">
        <v>2955</v>
      </c>
      <c r="D3202" t="s">
        <v>123</v>
      </c>
      <c r="E3202">
        <v>3</v>
      </c>
      <c r="F3202" t="s">
        <v>58</v>
      </c>
      <c r="G3202" t="s">
        <v>67</v>
      </c>
      <c r="H3202" t="s">
        <v>17</v>
      </c>
      <c r="I3202" t="s">
        <v>43</v>
      </c>
      <c r="J3202" t="s">
        <v>19</v>
      </c>
      <c r="K3202">
        <v>2025</v>
      </c>
      <c r="L3202" t="s">
        <v>20</v>
      </c>
      <c r="M3202" t="s">
        <v>5927</v>
      </c>
      <c r="N3202" t="s">
        <v>5913</v>
      </c>
      <c r="O3202" t="s">
        <v>5917</v>
      </c>
      <c r="P3202" t="s">
        <v>5928</v>
      </c>
      <c r="Q3202" t="s">
        <v>5929</v>
      </c>
      <c r="R3202">
        <v>44000</v>
      </c>
      <c r="S3202">
        <v>53000</v>
      </c>
      <c r="T3202">
        <v>0.16980000000000001</v>
      </c>
      <c r="U3202" t="s">
        <v>5920</v>
      </c>
      <c r="V3202">
        <v>12</v>
      </c>
      <c r="W3202" s="1">
        <v>45435</v>
      </c>
      <c r="X3202" t="s">
        <v>5894</v>
      </c>
      <c r="Y3202">
        <v>246</v>
      </c>
      <c r="Z3202">
        <v>92</v>
      </c>
      <c r="AA3202">
        <v>223</v>
      </c>
      <c r="AB3202">
        <v>48</v>
      </c>
      <c r="AC3202">
        <v>10</v>
      </c>
      <c r="AD3202">
        <v>2112000</v>
      </c>
      <c r="AE3202" t="s">
        <v>6025</v>
      </c>
      <c r="AF3202" s="1">
        <v>46203</v>
      </c>
      <c r="AG3202" t="s">
        <v>6857</v>
      </c>
      <c r="AH3202" t="s">
        <v>6035</v>
      </c>
      <c r="AI3202" t="s">
        <v>6028</v>
      </c>
      <c r="AJ3202" t="s">
        <v>6924</v>
      </c>
      <c r="AK3202">
        <v>159000</v>
      </c>
      <c r="AL3202">
        <v>19620.599999999999</v>
      </c>
      <c r="AM3202">
        <v>139379.4</v>
      </c>
      <c r="AN3202">
        <v>132000</v>
      </c>
      <c r="AO3202">
        <v>7379.4</v>
      </c>
      <c r="AP3202">
        <v>5.2900000000000003E-2</v>
      </c>
    </row>
    <row r="3203" spans="1:42" hidden="1" x14ac:dyDescent="0.35">
      <c r="A3203" t="s">
        <v>4161</v>
      </c>
      <c r="B3203" s="1">
        <v>45771</v>
      </c>
      <c r="C3203" t="s">
        <v>1773</v>
      </c>
      <c r="D3203" t="s">
        <v>65</v>
      </c>
      <c r="E3203">
        <v>3</v>
      </c>
      <c r="F3203" t="s">
        <v>48</v>
      </c>
      <c r="G3203" t="s">
        <v>31</v>
      </c>
      <c r="H3203" t="s">
        <v>17</v>
      </c>
      <c r="I3203" t="s">
        <v>26</v>
      </c>
      <c r="J3203" t="s">
        <v>44</v>
      </c>
      <c r="K3203">
        <v>2025</v>
      </c>
      <c r="L3203" t="s">
        <v>35</v>
      </c>
      <c r="M3203" t="s">
        <v>5906</v>
      </c>
      <c r="N3203" t="s">
        <v>5889</v>
      </c>
      <c r="O3203" t="s">
        <v>5898</v>
      </c>
      <c r="P3203" t="s">
        <v>5907</v>
      </c>
      <c r="Q3203" t="s">
        <v>5908</v>
      </c>
      <c r="R3203">
        <v>17500</v>
      </c>
      <c r="S3203">
        <v>22000</v>
      </c>
      <c r="T3203">
        <v>0.20449999999999999</v>
      </c>
      <c r="U3203" t="s">
        <v>5909</v>
      </c>
      <c r="V3203">
        <v>12</v>
      </c>
      <c r="W3203" s="1">
        <v>45337</v>
      </c>
      <c r="X3203" t="s">
        <v>5894</v>
      </c>
      <c r="Y3203">
        <v>373</v>
      </c>
      <c r="Z3203">
        <v>88</v>
      </c>
      <c r="AA3203">
        <v>389</v>
      </c>
      <c r="AB3203">
        <v>78</v>
      </c>
      <c r="AC3203">
        <v>10</v>
      </c>
      <c r="AD3203">
        <v>1365000</v>
      </c>
      <c r="AE3203" t="s">
        <v>6025</v>
      </c>
      <c r="AF3203" s="1">
        <v>46203</v>
      </c>
      <c r="AG3203" t="s">
        <v>6649</v>
      </c>
      <c r="AH3203" t="s">
        <v>6027</v>
      </c>
      <c r="AI3203" t="s">
        <v>6028</v>
      </c>
      <c r="AJ3203" t="s">
        <v>6924</v>
      </c>
      <c r="AK3203">
        <v>66000</v>
      </c>
      <c r="AL3203">
        <v>2303.4</v>
      </c>
      <c r="AM3203">
        <v>63696.6</v>
      </c>
      <c r="AN3203">
        <v>52500</v>
      </c>
      <c r="AO3203">
        <v>11196.6</v>
      </c>
      <c r="AP3203">
        <v>0.17580000000000001</v>
      </c>
    </row>
    <row r="3204" spans="1:42" hidden="1" x14ac:dyDescent="0.35">
      <c r="A3204" t="s">
        <v>4162</v>
      </c>
      <c r="B3204" s="1">
        <v>45789</v>
      </c>
      <c r="C3204" t="s">
        <v>2462</v>
      </c>
      <c r="D3204" t="s">
        <v>137</v>
      </c>
      <c r="E3204">
        <v>5</v>
      </c>
      <c r="F3204" t="s">
        <v>30</v>
      </c>
      <c r="G3204" t="s">
        <v>31</v>
      </c>
      <c r="H3204" t="s">
        <v>25</v>
      </c>
      <c r="I3204" t="s">
        <v>43</v>
      </c>
      <c r="J3204" t="s">
        <v>75</v>
      </c>
      <c r="K3204">
        <v>2025</v>
      </c>
      <c r="L3204" t="s">
        <v>35</v>
      </c>
      <c r="M3204" t="s">
        <v>5930</v>
      </c>
      <c r="N3204" t="s">
        <v>5931</v>
      </c>
      <c r="O3204" t="s">
        <v>5932</v>
      </c>
      <c r="P3204" t="s">
        <v>5891</v>
      </c>
      <c r="Q3204" t="s">
        <v>5933</v>
      </c>
      <c r="R3204">
        <v>14800</v>
      </c>
      <c r="S3204">
        <v>18500</v>
      </c>
      <c r="T3204">
        <v>0.2</v>
      </c>
      <c r="U3204" t="s">
        <v>5893</v>
      </c>
      <c r="V3204">
        <v>12</v>
      </c>
      <c r="W3204" s="1">
        <v>45474</v>
      </c>
      <c r="X3204" t="s">
        <v>5894</v>
      </c>
      <c r="Y3204">
        <v>213</v>
      </c>
      <c r="Z3204">
        <v>93</v>
      </c>
      <c r="AA3204">
        <v>278</v>
      </c>
      <c r="AB3204">
        <v>42</v>
      </c>
      <c r="AC3204">
        <v>10</v>
      </c>
      <c r="AD3204">
        <v>621600</v>
      </c>
      <c r="AE3204" t="s">
        <v>6025</v>
      </c>
      <c r="AF3204" s="1">
        <v>46203</v>
      </c>
      <c r="AG3204" t="s">
        <v>6806</v>
      </c>
      <c r="AH3204" t="s">
        <v>6035</v>
      </c>
      <c r="AI3204" t="s">
        <v>6028</v>
      </c>
      <c r="AJ3204" t="s">
        <v>6924</v>
      </c>
      <c r="AK3204">
        <v>92500</v>
      </c>
      <c r="AL3204">
        <v>656.75</v>
      </c>
      <c r="AM3204">
        <v>91843.25</v>
      </c>
      <c r="AN3204">
        <v>74000</v>
      </c>
      <c r="AO3204">
        <v>17843.25</v>
      </c>
      <c r="AP3204">
        <v>0.1943</v>
      </c>
    </row>
    <row r="3205" spans="1:42" hidden="1" x14ac:dyDescent="0.35">
      <c r="A3205" t="s">
        <v>4163</v>
      </c>
      <c r="B3205" s="1">
        <v>45871</v>
      </c>
      <c r="C3205" t="s">
        <v>1190</v>
      </c>
      <c r="D3205" t="s">
        <v>78</v>
      </c>
      <c r="E3205">
        <v>1</v>
      </c>
      <c r="F3205" t="s">
        <v>48</v>
      </c>
      <c r="G3205" t="s">
        <v>71</v>
      </c>
      <c r="H3205" t="s">
        <v>32</v>
      </c>
      <c r="I3205" t="s">
        <v>18</v>
      </c>
      <c r="J3205" t="s">
        <v>59</v>
      </c>
      <c r="K3205">
        <v>2025</v>
      </c>
      <c r="L3205" t="s">
        <v>60</v>
      </c>
      <c r="M3205" t="s">
        <v>5992</v>
      </c>
      <c r="N3205" t="s">
        <v>5989</v>
      </c>
      <c r="O3205" t="s">
        <v>5993</v>
      </c>
      <c r="P3205" t="s">
        <v>5899</v>
      </c>
      <c r="Q3205" t="s">
        <v>5994</v>
      </c>
      <c r="R3205">
        <v>850</v>
      </c>
      <c r="S3205">
        <v>1200</v>
      </c>
      <c r="T3205">
        <v>0.29170000000000001</v>
      </c>
      <c r="U3205" t="s">
        <v>5901</v>
      </c>
      <c r="V3205">
        <v>6</v>
      </c>
      <c r="W3205" s="1">
        <v>45066</v>
      </c>
      <c r="X3205" t="s">
        <v>5894</v>
      </c>
      <c r="Y3205">
        <v>275</v>
      </c>
      <c r="Z3205">
        <v>92</v>
      </c>
      <c r="AA3205">
        <v>285</v>
      </c>
      <c r="AB3205">
        <v>78</v>
      </c>
      <c r="AC3205">
        <v>10</v>
      </c>
      <c r="AD3205">
        <v>66300</v>
      </c>
      <c r="AE3205" t="s">
        <v>6025</v>
      </c>
      <c r="AF3205" s="1">
        <v>46203</v>
      </c>
      <c r="AG3205" t="s">
        <v>6213</v>
      </c>
      <c r="AH3205" t="s">
        <v>6035</v>
      </c>
      <c r="AI3205" t="s">
        <v>6028</v>
      </c>
      <c r="AJ3205" t="s">
        <v>6925</v>
      </c>
      <c r="AK3205">
        <v>1200</v>
      </c>
      <c r="AL3205">
        <v>152.4</v>
      </c>
      <c r="AM3205">
        <v>1047.5999999999999</v>
      </c>
      <c r="AN3205">
        <v>850</v>
      </c>
      <c r="AO3205">
        <v>197.6</v>
      </c>
      <c r="AP3205">
        <v>0.18859999999999999</v>
      </c>
    </row>
    <row r="3206" spans="1:42" hidden="1" x14ac:dyDescent="0.35">
      <c r="A3206" t="s">
        <v>4164</v>
      </c>
      <c r="B3206" s="1">
        <v>45810</v>
      </c>
      <c r="C3206" t="s">
        <v>458</v>
      </c>
      <c r="D3206" t="s">
        <v>87</v>
      </c>
      <c r="E3206">
        <v>5</v>
      </c>
      <c r="F3206" t="s">
        <v>30</v>
      </c>
      <c r="G3206" t="s">
        <v>31</v>
      </c>
      <c r="H3206" t="s">
        <v>32</v>
      </c>
      <c r="I3206" t="s">
        <v>26</v>
      </c>
      <c r="J3206" t="s">
        <v>34</v>
      </c>
      <c r="K3206">
        <v>2025</v>
      </c>
      <c r="L3206" t="s">
        <v>35</v>
      </c>
      <c r="M3206" t="s">
        <v>5924</v>
      </c>
      <c r="N3206" t="s">
        <v>5913</v>
      </c>
      <c r="O3206" t="s">
        <v>5917</v>
      </c>
      <c r="P3206" t="s">
        <v>5925</v>
      </c>
      <c r="Q3206" t="s">
        <v>5926</v>
      </c>
      <c r="R3206">
        <v>46000</v>
      </c>
      <c r="S3206">
        <v>56000</v>
      </c>
      <c r="T3206">
        <v>0.17860000000000001</v>
      </c>
      <c r="U3206" t="s">
        <v>5920</v>
      </c>
      <c r="V3206">
        <v>12</v>
      </c>
      <c r="W3206" s="1">
        <v>44847</v>
      </c>
      <c r="X3206" t="s">
        <v>5894</v>
      </c>
      <c r="Y3206">
        <v>224</v>
      </c>
      <c r="Z3206">
        <v>96</v>
      </c>
      <c r="AA3206">
        <v>304</v>
      </c>
      <c r="AB3206">
        <v>54</v>
      </c>
      <c r="AC3206">
        <v>10</v>
      </c>
      <c r="AD3206">
        <v>2484000</v>
      </c>
      <c r="AE3206" t="s">
        <v>6025</v>
      </c>
      <c r="AF3206" s="1">
        <v>46203</v>
      </c>
      <c r="AG3206" t="s">
        <v>6287</v>
      </c>
      <c r="AH3206" t="s">
        <v>6035</v>
      </c>
      <c r="AI3206" t="s">
        <v>6028</v>
      </c>
      <c r="AJ3206" t="s">
        <v>6924</v>
      </c>
      <c r="AK3206">
        <v>280000</v>
      </c>
      <c r="AL3206">
        <v>40068</v>
      </c>
      <c r="AM3206">
        <v>239932</v>
      </c>
      <c r="AN3206">
        <v>230000</v>
      </c>
      <c r="AO3206">
        <v>9932</v>
      </c>
      <c r="AP3206">
        <v>4.1399999999999999E-2</v>
      </c>
    </row>
    <row r="3207" spans="1:42" hidden="1" x14ac:dyDescent="0.35">
      <c r="A3207" t="s">
        <v>4165</v>
      </c>
      <c r="B3207" s="1">
        <v>45715</v>
      </c>
      <c r="C3207" t="s">
        <v>1184</v>
      </c>
      <c r="D3207" t="s">
        <v>377</v>
      </c>
      <c r="E3207">
        <v>2</v>
      </c>
      <c r="F3207" t="s">
        <v>30</v>
      </c>
      <c r="G3207" t="s">
        <v>96</v>
      </c>
      <c r="H3207" t="s">
        <v>17</v>
      </c>
      <c r="I3207" t="s">
        <v>33</v>
      </c>
      <c r="J3207" t="s">
        <v>19</v>
      </c>
      <c r="K3207">
        <v>2025</v>
      </c>
      <c r="L3207" t="s">
        <v>20</v>
      </c>
      <c r="M3207" t="s">
        <v>6007</v>
      </c>
      <c r="N3207" t="s">
        <v>5889</v>
      </c>
      <c r="O3207" t="s">
        <v>6008</v>
      </c>
      <c r="P3207" t="s">
        <v>5899</v>
      </c>
      <c r="Q3207" t="s">
        <v>6009</v>
      </c>
      <c r="R3207">
        <v>12000</v>
      </c>
      <c r="S3207">
        <v>15000</v>
      </c>
      <c r="T3207">
        <v>0.2</v>
      </c>
      <c r="U3207" t="s">
        <v>5901</v>
      </c>
      <c r="V3207">
        <v>12</v>
      </c>
      <c r="W3207" s="1">
        <v>45557</v>
      </c>
      <c r="X3207" t="s">
        <v>5894</v>
      </c>
      <c r="Y3207">
        <v>118</v>
      </c>
      <c r="Z3207">
        <v>87</v>
      </c>
      <c r="AA3207">
        <v>209</v>
      </c>
      <c r="AB3207">
        <v>10</v>
      </c>
      <c r="AC3207">
        <v>10</v>
      </c>
      <c r="AD3207">
        <v>120000</v>
      </c>
      <c r="AE3207" t="s">
        <v>6025</v>
      </c>
      <c r="AF3207" s="1">
        <v>46203</v>
      </c>
      <c r="AG3207" t="s">
        <v>6468</v>
      </c>
      <c r="AH3207" t="s">
        <v>6027</v>
      </c>
      <c r="AI3207" t="s">
        <v>6028</v>
      </c>
      <c r="AJ3207" t="s">
        <v>6924</v>
      </c>
      <c r="AK3207">
        <v>30000</v>
      </c>
      <c r="AL3207">
        <v>2826</v>
      </c>
      <c r="AM3207">
        <v>27174</v>
      </c>
      <c r="AN3207">
        <v>24000</v>
      </c>
      <c r="AO3207">
        <v>3174</v>
      </c>
      <c r="AP3207">
        <v>0.1168</v>
      </c>
    </row>
    <row r="3208" spans="1:42" hidden="1" x14ac:dyDescent="0.35">
      <c r="A3208" t="s">
        <v>4166</v>
      </c>
      <c r="B3208" s="1">
        <v>45830</v>
      </c>
      <c r="C3208" t="s">
        <v>1304</v>
      </c>
      <c r="D3208" t="s">
        <v>439</v>
      </c>
      <c r="E3208">
        <v>2</v>
      </c>
      <c r="F3208" t="s">
        <v>48</v>
      </c>
      <c r="G3208" t="s">
        <v>71</v>
      </c>
      <c r="H3208" t="s">
        <v>17</v>
      </c>
      <c r="I3208" t="s">
        <v>33</v>
      </c>
      <c r="J3208" t="s">
        <v>34</v>
      </c>
      <c r="K3208">
        <v>2025</v>
      </c>
      <c r="L3208" t="s">
        <v>35</v>
      </c>
      <c r="M3208" t="s">
        <v>5953</v>
      </c>
      <c r="N3208" t="s">
        <v>5949</v>
      </c>
      <c r="O3208" t="s">
        <v>5954</v>
      </c>
      <c r="P3208" t="s">
        <v>5951</v>
      </c>
      <c r="Q3208" t="s">
        <v>5955</v>
      </c>
      <c r="R3208">
        <v>1400</v>
      </c>
      <c r="S3208">
        <v>1900</v>
      </c>
      <c r="T3208">
        <v>0.26319999999999999</v>
      </c>
      <c r="U3208" t="s">
        <v>5940</v>
      </c>
      <c r="V3208">
        <v>12</v>
      </c>
      <c r="W3208" s="1">
        <v>44681</v>
      </c>
      <c r="X3208" t="s">
        <v>5894</v>
      </c>
      <c r="Y3208">
        <v>129</v>
      </c>
      <c r="Z3208">
        <v>73</v>
      </c>
      <c r="AA3208">
        <v>194</v>
      </c>
      <c r="AB3208">
        <v>7</v>
      </c>
      <c r="AC3208">
        <v>10</v>
      </c>
      <c r="AD3208">
        <v>9800</v>
      </c>
      <c r="AE3208" t="s">
        <v>6025</v>
      </c>
      <c r="AF3208" s="1">
        <v>46203</v>
      </c>
      <c r="AG3208" t="s">
        <v>6310</v>
      </c>
      <c r="AH3208" t="s">
        <v>6027</v>
      </c>
      <c r="AI3208" t="s">
        <v>6028</v>
      </c>
      <c r="AJ3208" t="s">
        <v>6924</v>
      </c>
      <c r="AK3208">
        <v>3800</v>
      </c>
      <c r="AL3208">
        <v>417.24</v>
      </c>
      <c r="AM3208">
        <v>3382.76</v>
      </c>
      <c r="AN3208">
        <v>2800</v>
      </c>
      <c r="AO3208">
        <v>582.76</v>
      </c>
      <c r="AP3208">
        <v>0.17230000000000001</v>
      </c>
    </row>
    <row r="3209" spans="1:42" hidden="1" x14ac:dyDescent="0.35">
      <c r="A3209" t="s">
        <v>4167</v>
      </c>
      <c r="B3209" s="1">
        <v>45948</v>
      </c>
      <c r="C3209" t="s">
        <v>2116</v>
      </c>
      <c r="D3209" t="s">
        <v>183</v>
      </c>
      <c r="E3209">
        <v>1</v>
      </c>
      <c r="F3209" t="s">
        <v>48</v>
      </c>
      <c r="G3209" t="s">
        <v>71</v>
      </c>
      <c r="H3209" t="s">
        <v>25</v>
      </c>
      <c r="I3209" t="s">
        <v>43</v>
      </c>
      <c r="J3209" t="s">
        <v>55</v>
      </c>
      <c r="K3209">
        <v>2025</v>
      </c>
      <c r="L3209" t="s">
        <v>51</v>
      </c>
      <c r="M3209" t="s">
        <v>6010</v>
      </c>
      <c r="N3209" t="s">
        <v>5949</v>
      </c>
      <c r="O3209" t="s">
        <v>6011</v>
      </c>
      <c r="P3209" t="s">
        <v>6012</v>
      </c>
      <c r="Q3209" t="s">
        <v>6013</v>
      </c>
      <c r="R3209">
        <v>2700</v>
      </c>
      <c r="S3209">
        <v>3500</v>
      </c>
      <c r="T3209">
        <v>0.2286</v>
      </c>
      <c r="U3209" t="s">
        <v>5920</v>
      </c>
      <c r="V3209">
        <v>12</v>
      </c>
      <c r="W3209" s="1">
        <v>45369</v>
      </c>
      <c r="X3209" t="s">
        <v>5894</v>
      </c>
      <c r="Y3209">
        <v>71</v>
      </c>
      <c r="Z3209">
        <v>95</v>
      </c>
      <c r="AA3209">
        <v>147</v>
      </c>
      <c r="AB3209">
        <v>51</v>
      </c>
      <c r="AC3209">
        <v>10</v>
      </c>
      <c r="AD3209">
        <v>137700</v>
      </c>
      <c r="AE3209" t="s">
        <v>6025</v>
      </c>
      <c r="AF3209" s="1">
        <v>46203</v>
      </c>
      <c r="AG3209" t="s">
        <v>6728</v>
      </c>
      <c r="AH3209" t="s">
        <v>6035</v>
      </c>
      <c r="AI3209" t="s">
        <v>6028</v>
      </c>
      <c r="AJ3209" t="s">
        <v>6925</v>
      </c>
      <c r="AK3209">
        <v>3500</v>
      </c>
      <c r="AL3209">
        <v>29.4</v>
      </c>
      <c r="AM3209">
        <v>3470.6</v>
      </c>
      <c r="AN3209">
        <v>2700</v>
      </c>
      <c r="AO3209">
        <v>770.6</v>
      </c>
      <c r="AP3209">
        <v>0.222</v>
      </c>
    </row>
    <row r="3210" spans="1:42" hidden="1" x14ac:dyDescent="0.35">
      <c r="A3210" t="s">
        <v>4168</v>
      </c>
      <c r="B3210" s="1">
        <v>45694</v>
      </c>
      <c r="C3210" t="s">
        <v>1094</v>
      </c>
      <c r="D3210" t="s">
        <v>47</v>
      </c>
      <c r="E3210">
        <v>3</v>
      </c>
      <c r="F3210" t="s">
        <v>48</v>
      </c>
      <c r="G3210" t="s">
        <v>31</v>
      </c>
      <c r="H3210" t="s">
        <v>17</v>
      </c>
      <c r="I3210" t="s">
        <v>43</v>
      </c>
      <c r="J3210" t="s">
        <v>19</v>
      </c>
      <c r="K3210">
        <v>2025</v>
      </c>
      <c r="L3210" t="s">
        <v>20</v>
      </c>
      <c r="M3210" t="s">
        <v>5995</v>
      </c>
      <c r="N3210" t="s">
        <v>5989</v>
      </c>
      <c r="O3210" t="s">
        <v>5996</v>
      </c>
      <c r="P3210" t="s">
        <v>5997</v>
      </c>
      <c r="Q3210" t="s">
        <v>5998</v>
      </c>
      <c r="R3210">
        <v>280</v>
      </c>
      <c r="S3210">
        <v>450</v>
      </c>
      <c r="T3210">
        <v>0.37780000000000002</v>
      </c>
      <c r="U3210" t="s">
        <v>5909</v>
      </c>
      <c r="V3210">
        <v>6</v>
      </c>
      <c r="W3210" s="1">
        <v>45144</v>
      </c>
      <c r="X3210" t="s">
        <v>5894</v>
      </c>
      <c r="Y3210">
        <v>217</v>
      </c>
      <c r="Z3210">
        <v>86</v>
      </c>
      <c r="AA3210">
        <v>212</v>
      </c>
      <c r="AB3210">
        <v>73</v>
      </c>
      <c r="AC3210">
        <v>10</v>
      </c>
      <c r="AD3210">
        <v>20440</v>
      </c>
      <c r="AE3210" t="s">
        <v>6025</v>
      </c>
      <c r="AF3210" s="1">
        <v>46203</v>
      </c>
      <c r="AG3210" t="s">
        <v>6540</v>
      </c>
      <c r="AH3210" t="s">
        <v>6027</v>
      </c>
      <c r="AI3210" t="s">
        <v>6028</v>
      </c>
      <c r="AJ3210" t="s">
        <v>6924</v>
      </c>
      <c r="AK3210">
        <v>1350</v>
      </c>
      <c r="AL3210">
        <v>17.28</v>
      </c>
      <c r="AM3210">
        <v>1332.72</v>
      </c>
      <c r="AN3210">
        <v>840</v>
      </c>
      <c r="AO3210">
        <v>492.72</v>
      </c>
      <c r="AP3210">
        <v>0.36969999999999997</v>
      </c>
    </row>
    <row r="3211" spans="1:42" hidden="1" x14ac:dyDescent="0.35">
      <c r="A3211" t="s">
        <v>4169</v>
      </c>
      <c r="B3211" s="1">
        <v>45747</v>
      </c>
      <c r="C3211" t="s">
        <v>94</v>
      </c>
      <c r="D3211" t="s">
        <v>118</v>
      </c>
      <c r="E3211">
        <v>1</v>
      </c>
      <c r="F3211" t="s">
        <v>15</v>
      </c>
      <c r="G3211" t="s">
        <v>31</v>
      </c>
      <c r="H3211" t="s">
        <v>17</v>
      </c>
      <c r="I3211" t="s">
        <v>18</v>
      </c>
      <c r="J3211" t="s">
        <v>39</v>
      </c>
      <c r="K3211">
        <v>2025</v>
      </c>
      <c r="L3211" t="s">
        <v>20</v>
      </c>
      <c r="M3211" t="s">
        <v>5902</v>
      </c>
      <c r="N3211" t="s">
        <v>5889</v>
      </c>
      <c r="O3211" t="s">
        <v>5898</v>
      </c>
      <c r="P3211" t="s">
        <v>5899</v>
      </c>
      <c r="Q3211" t="s">
        <v>5903</v>
      </c>
      <c r="R3211">
        <v>74000</v>
      </c>
      <c r="S3211">
        <v>88000</v>
      </c>
      <c r="T3211">
        <v>0.15909999999999999</v>
      </c>
      <c r="U3211" t="s">
        <v>5901</v>
      </c>
      <c r="V3211">
        <v>12</v>
      </c>
      <c r="W3211" s="1">
        <v>45459</v>
      </c>
      <c r="X3211" t="s">
        <v>5894</v>
      </c>
      <c r="Y3211">
        <v>214</v>
      </c>
      <c r="Z3211">
        <v>97</v>
      </c>
      <c r="AA3211">
        <v>218</v>
      </c>
      <c r="AB3211">
        <v>43</v>
      </c>
      <c r="AC3211">
        <v>10</v>
      </c>
      <c r="AD3211">
        <v>3182000</v>
      </c>
      <c r="AE3211" t="s">
        <v>6025</v>
      </c>
      <c r="AF3211" s="1">
        <v>46203</v>
      </c>
      <c r="AG3211" t="s">
        <v>6070</v>
      </c>
      <c r="AH3211" t="s">
        <v>6035</v>
      </c>
      <c r="AI3211" t="s">
        <v>6028</v>
      </c>
      <c r="AJ3211" t="s">
        <v>6924</v>
      </c>
      <c r="AK3211">
        <v>88000</v>
      </c>
      <c r="AL3211">
        <v>4505.6000000000004</v>
      </c>
      <c r="AM3211">
        <v>83494.399999999994</v>
      </c>
      <c r="AN3211">
        <v>74000</v>
      </c>
      <c r="AO3211">
        <v>9494.4</v>
      </c>
      <c r="AP3211">
        <v>0.1137</v>
      </c>
    </row>
    <row r="3212" spans="1:42" hidden="1" x14ac:dyDescent="0.35">
      <c r="A3212" t="s">
        <v>4170</v>
      </c>
      <c r="B3212" s="1">
        <v>45953</v>
      </c>
      <c r="C3212" t="s">
        <v>362</v>
      </c>
      <c r="D3212" t="s">
        <v>65</v>
      </c>
      <c r="E3212">
        <v>2</v>
      </c>
      <c r="F3212" t="s">
        <v>58</v>
      </c>
      <c r="G3212" t="s">
        <v>16</v>
      </c>
      <c r="H3212" t="s">
        <v>32</v>
      </c>
      <c r="I3212" t="s">
        <v>26</v>
      </c>
      <c r="J3212" t="s">
        <v>55</v>
      </c>
      <c r="K3212">
        <v>2025</v>
      </c>
      <c r="L3212" t="s">
        <v>51</v>
      </c>
      <c r="M3212" t="s">
        <v>5906</v>
      </c>
      <c r="N3212" t="s">
        <v>5889</v>
      </c>
      <c r="O3212" t="s">
        <v>5898</v>
      </c>
      <c r="P3212" t="s">
        <v>5907</v>
      </c>
      <c r="Q3212" t="s">
        <v>5908</v>
      </c>
      <c r="R3212">
        <v>17500</v>
      </c>
      <c r="S3212">
        <v>22000</v>
      </c>
      <c r="T3212">
        <v>0.20449999999999999</v>
      </c>
      <c r="U3212" t="s">
        <v>5909</v>
      </c>
      <c r="V3212">
        <v>12</v>
      </c>
      <c r="W3212" s="1">
        <v>45337</v>
      </c>
      <c r="X3212" t="s">
        <v>5894</v>
      </c>
      <c r="Y3212">
        <v>373</v>
      </c>
      <c r="Z3212">
        <v>88</v>
      </c>
      <c r="AA3212">
        <v>389</v>
      </c>
      <c r="AB3212">
        <v>78</v>
      </c>
      <c r="AC3212">
        <v>10</v>
      </c>
      <c r="AD3212">
        <v>1365000</v>
      </c>
      <c r="AE3212" t="s">
        <v>6025</v>
      </c>
      <c r="AF3212" s="1">
        <v>46203</v>
      </c>
      <c r="AG3212" t="s">
        <v>6232</v>
      </c>
      <c r="AH3212" t="s">
        <v>6027</v>
      </c>
      <c r="AI3212" t="s">
        <v>6028</v>
      </c>
      <c r="AJ3212" t="s">
        <v>6925</v>
      </c>
      <c r="AK3212">
        <v>44000</v>
      </c>
      <c r="AL3212">
        <v>5821.2</v>
      </c>
      <c r="AM3212">
        <v>38178.800000000003</v>
      </c>
      <c r="AN3212">
        <v>35000</v>
      </c>
      <c r="AO3212">
        <v>3178.8</v>
      </c>
      <c r="AP3212">
        <v>8.3299999999999999E-2</v>
      </c>
    </row>
    <row r="3213" spans="1:42" x14ac:dyDescent="0.35">
      <c r="A3213" t="s">
        <v>4171</v>
      </c>
      <c r="B3213" s="1">
        <v>45677</v>
      </c>
      <c r="C3213" t="s">
        <v>917</v>
      </c>
      <c r="D3213" t="s">
        <v>195</v>
      </c>
      <c r="E3213">
        <v>1</v>
      </c>
      <c r="F3213" t="s">
        <v>30</v>
      </c>
      <c r="G3213" t="s">
        <v>71</v>
      </c>
      <c r="H3213" t="s">
        <v>25</v>
      </c>
      <c r="I3213" t="s">
        <v>43</v>
      </c>
      <c r="J3213" t="s">
        <v>112</v>
      </c>
      <c r="K3213">
        <v>2025</v>
      </c>
      <c r="L3213" t="s">
        <v>20</v>
      </c>
      <c r="M3213" t="s">
        <v>5912</v>
      </c>
      <c r="N3213" t="s">
        <v>5913</v>
      </c>
      <c r="O3213" t="s">
        <v>5914</v>
      </c>
      <c r="P3213" t="s">
        <v>5891</v>
      </c>
      <c r="Q3213" t="s">
        <v>5915</v>
      </c>
      <c r="R3213">
        <v>125000</v>
      </c>
      <c r="S3213">
        <v>148000</v>
      </c>
      <c r="T3213">
        <v>0.15540000000000001</v>
      </c>
      <c r="U3213" t="s">
        <v>5893</v>
      </c>
      <c r="V3213">
        <v>12</v>
      </c>
      <c r="W3213" s="1">
        <v>44787</v>
      </c>
      <c r="X3213" t="s">
        <v>5894</v>
      </c>
      <c r="Y3213">
        <v>168</v>
      </c>
      <c r="Z3213">
        <v>62</v>
      </c>
      <c r="AA3213">
        <v>271</v>
      </c>
      <c r="AB3213">
        <v>0</v>
      </c>
      <c r="AC3213">
        <v>10</v>
      </c>
      <c r="AD3213">
        <v>0</v>
      </c>
      <c r="AE3213" t="s">
        <v>6029</v>
      </c>
      <c r="AF3213" s="1">
        <v>46203</v>
      </c>
      <c r="AG3213" t="s">
        <v>6191</v>
      </c>
      <c r="AH3213" t="s">
        <v>6027</v>
      </c>
      <c r="AI3213" t="s">
        <v>6028</v>
      </c>
      <c r="AJ3213" t="s">
        <v>6924</v>
      </c>
      <c r="AK3213">
        <v>148000</v>
      </c>
      <c r="AL3213">
        <v>2116.4</v>
      </c>
      <c r="AM3213">
        <v>145883.6</v>
      </c>
      <c r="AN3213">
        <v>125000</v>
      </c>
      <c r="AO3213">
        <v>20883.599999999999</v>
      </c>
      <c r="AP3213">
        <v>0.14319999999999999</v>
      </c>
    </row>
    <row r="3214" spans="1:42" hidden="1" x14ac:dyDescent="0.35">
      <c r="A3214" t="s">
        <v>4172</v>
      </c>
      <c r="B3214" s="1">
        <v>45661</v>
      </c>
      <c r="C3214" t="s">
        <v>1019</v>
      </c>
      <c r="D3214" t="s">
        <v>137</v>
      </c>
      <c r="E3214">
        <v>4</v>
      </c>
      <c r="F3214" t="s">
        <v>24</v>
      </c>
      <c r="G3214" t="s">
        <v>16</v>
      </c>
      <c r="H3214" t="s">
        <v>32</v>
      </c>
      <c r="I3214" t="s">
        <v>26</v>
      </c>
      <c r="J3214" t="s">
        <v>112</v>
      </c>
      <c r="K3214">
        <v>2025</v>
      </c>
      <c r="L3214" t="s">
        <v>20</v>
      </c>
      <c r="M3214" t="s">
        <v>5930</v>
      </c>
      <c r="N3214" t="s">
        <v>5931</v>
      </c>
      <c r="O3214" t="s">
        <v>5932</v>
      </c>
      <c r="P3214" t="s">
        <v>5891</v>
      </c>
      <c r="Q3214" t="s">
        <v>5933</v>
      </c>
      <c r="R3214">
        <v>14800</v>
      </c>
      <c r="S3214">
        <v>18500</v>
      </c>
      <c r="T3214">
        <v>0.2</v>
      </c>
      <c r="U3214" t="s">
        <v>5893</v>
      </c>
      <c r="V3214">
        <v>12</v>
      </c>
      <c r="W3214" s="1">
        <v>45474</v>
      </c>
      <c r="X3214" t="s">
        <v>5894</v>
      </c>
      <c r="Y3214">
        <v>213</v>
      </c>
      <c r="Z3214">
        <v>93</v>
      </c>
      <c r="AA3214">
        <v>278</v>
      </c>
      <c r="AB3214">
        <v>42</v>
      </c>
      <c r="AC3214">
        <v>10</v>
      </c>
      <c r="AD3214">
        <v>621600</v>
      </c>
      <c r="AE3214" t="s">
        <v>6025</v>
      </c>
      <c r="AF3214" s="1">
        <v>46203</v>
      </c>
      <c r="AG3214" t="s">
        <v>6516</v>
      </c>
      <c r="AH3214" t="s">
        <v>6027</v>
      </c>
      <c r="AI3214" t="s">
        <v>6028</v>
      </c>
      <c r="AJ3214" t="s">
        <v>6924</v>
      </c>
      <c r="AK3214">
        <v>74000</v>
      </c>
      <c r="AL3214">
        <v>5276.2</v>
      </c>
      <c r="AM3214">
        <v>68723.8</v>
      </c>
      <c r="AN3214">
        <v>59200</v>
      </c>
      <c r="AO3214">
        <v>9523.7999999999993</v>
      </c>
      <c r="AP3214">
        <v>0.1386</v>
      </c>
    </row>
    <row r="3215" spans="1:42" x14ac:dyDescent="0.35">
      <c r="A3215" t="s">
        <v>4173</v>
      </c>
      <c r="B3215" s="1">
        <v>45755</v>
      </c>
      <c r="C3215" t="s">
        <v>397</v>
      </c>
      <c r="D3215" t="s">
        <v>54</v>
      </c>
      <c r="E3215">
        <v>1</v>
      </c>
      <c r="F3215" t="s">
        <v>30</v>
      </c>
      <c r="G3215" t="s">
        <v>96</v>
      </c>
      <c r="H3215" t="s">
        <v>32</v>
      </c>
      <c r="I3215" t="s">
        <v>43</v>
      </c>
      <c r="J3215" t="s">
        <v>44</v>
      </c>
      <c r="K3215">
        <v>2025</v>
      </c>
      <c r="L3215" t="s">
        <v>35</v>
      </c>
      <c r="M3215" t="s">
        <v>5888</v>
      </c>
      <c r="N3215" t="s">
        <v>5889</v>
      </c>
      <c r="O3215" t="s">
        <v>5890</v>
      </c>
      <c r="P3215" t="s">
        <v>5891</v>
      </c>
      <c r="Q3215" t="s">
        <v>5892</v>
      </c>
      <c r="R3215">
        <v>52000</v>
      </c>
      <c r="S3215">
        <v>65000</v>
      </c>
      <c r="T3215">
        <v>0.2</v>
      </c>
      <c r="U3215" t="s">
        <v>5893</v>
      </c>
      <c r="V3215">
        <v>12</v>
      </c>
      <c r="W3215" s="1">
        <v>45506</v>
      </c>
      <c r="X3215" t="s">
        <v>5894</v>
      </c>
      <c r="Y3215">
        <v>302</v>
      </c>
      <c r="Z3215">
        <v>109</v>
      </c>
      <c r="AA3215">
        <v>415</v>
      </c>
      <c r="AB3215">
        <v>0</v>
      </c>
      <c r="AC3215">
        <v>10</v>
      </c>
      <c r="AD3215">
        <v>0</v>
      </c>
      <c r="AE3215" t="s">
        <v>6029</v>
      </c>
      <c r="AF3215" s="1">
        <v>46203</v>
      </c>
      <c r="AG3215" t="s">
        <v>6252</v>
      </c>
      <c r="AH3215" t="s">
        <v>6027</v>
      </c>
      <c r="AI3215" t="s">
        <v>6028</v>
      </c>
      <c r="AJ3215" t="s">
        <v>6924</v>
      </c>
      <c r="AK3215">
        <v>65000</v>
      </c>
      <c r="AL3215">
        <v>1618.5</v>
      </c>
      <c r="AM3215">
        <v>63381.5</v>
      </c>
      <c r="AN3215">
        <v>52000</v>
      </c>
      <c r="AO3215">
        <v>11381.5</v>
      </c>
      <c r="AP3215">
        <v>0.17960000000000001</v>
      </c>
    </row>
    <row r="3216" spans="1:42" hidden="1" x14ac:dyDescent="0.35">
      <c r="A3216" t="s">
        <v>4174</v>
      </c>
      <c r="B3216" s="1">
        <v>45953</v>
      </c>
      <c r="C3216" t="s">
        <v>517</v>
      </c>
      <c r="D3216" t="s">
        <v>221</v>
      </c>
      <c r="E3216">
        <v>1</v>
      </c>
      <c r="F3216" t="s">
        <v>66</v>
      </c>
      <c r="G3216" t="s">
        <v>16</v>
      </c>
      <c r="H3216" t="s">
        <v>25</v>
      </c>
      <c r="I3216" t="s">
        <v>43</v>
      </c>
      <c r="J3216" t="s">
        <v>55</v>
      </c>
      <c r="K3216">
        <v>2025</v>
      </c>
      <c r="L3216" t="s">
        <v>51</v>
      </c>
      <c r="M3216" t="s">
        <v>5966</v>
      </c>
      <c r="N3216" t="s">
        <v>5967</v>
      </c>
      <c r="O3216" t="s">
        <v>5968</v>
      </c>
      <c r="P3216" t="s">
        <v>5899</v>
      </c>
      <c r="Q3216" t="s">
        <v>5969</v>
      </c>
      <c r="R3216">
        <v>11500</v>
      </c>
      <c r="S3216">
        <v>14500</v>
      </c>
      <c r="T3216">
        <v>0.2069</v>
      </c>
      <c r="U3216" t="s">
        <v>5901</v>
      </c>
      <c r="V3216">
        <v>12</v>
      </c>
      <c r="W3216" s="1">
        <v>44903</v>
      </c>
      <c r="X3216" t="s">
        <v>5894</v>
      </c>
      <c r="Y3216">
        <v>217</v>
      </c>
      <c r="Z3216">
        <v>53</v>
      </c>
      <c r="AA3216">
        <v>253</v>
      </c>
      <c r="AB3216">
        <v>61</v>
      </c>
      <c r="AC3216">
        <v>10</v>
      </c>
      <c r="AD3216">
        <v>701500</v>
      </c>
      <c r="AE3216" t="s">
        <v>6025</v>
      </c>
      <c r="AF3216" s="1">
        <v>46203</v>
      </c>
      <c r="AG3216" t="s">
        <v>6314</v>
      </c>
      <c r="AH3216" t="s">
        <v>6027</v>
      </c>
      <c r="AI3216" t="s">
        <v>6028</v>
      </c>
      <c r="AJ3216" t="s">
        <v>6925</v>
      </c>
      <c r="AK3216">
        <v>14500</v>
      </c>
      <c r="AL3216">
        <v>134.85</v>
      </c>
      <c r="AM3216">
        <v>14365.15</v>
      </c>
      <c r="AN3216">
        <v>11500</v>
      </c>
      <c r="AO3216">
        <v>2865.15</v>
      </c>
      <c r="AP3216">
        <v>0.19950000000000001</v>
      </c>
    </row>
    <row r="3217" spans="1:42" hidden="1" x14ac:dyDescent="0.35">
      <c r="A3217" t="s">
        <v>4175</v>
      </c>
      <c r="B3217" s="1">
        <v>45696</v>
      </c>
      <c r="C3217" t="s">
        <v>2640</v>
      </c>
      <c r="D3217" t="s">
        <v>221</v>
      </c>
      <c r="E3217">
        <v>1</v>
      </c>
      <c r="F3217" t="s">
        <v>48</v>
      </c>
      <c r="G3217" t="s">
        <v>16</v>
      </c>
      <c r="H3217" t="s">
        <v>32</v>
      </c>
      <c r="I3217" t="s">
        <v>26</v>
      </c>
      <c r="J3217" t="s">
        <v>19</v>
      </c>
      <c r="K3217">
        <v>2025</v>
      </c>
      <c r="L3217" t="s">
        <v>20</v>
      </c>
      <c r="M3217" t="s">
        <v>5966</v>
      </c>
      <c r="N3217" t="s">
        <v>5967</v>
      </c>
      <c r="O3217" t="s">
        <v>5968</v>
      </c>
      <c r="P3217" t="s">
        <v>5899</v>
      </c>
      <c r="Q3217" t="s">
        <v>5969</v>
      </c>
      <c r="R3217">
        <v>11500</v>
      </c>
      <c r="S3217">
        <v>14500</v>
      </c>
      <c r="T3217">
        <v>0.2069</v>
      </c>
      <c r="U3217" t="s">
        <v>5901</v>
      </c>
      <c r="V3217">
        <v>12</v>
      </c>
      <c r="W3217" s="1">
        <v>44903</v>
      </c>
      <c r="X3217" t="s">
        <v>5894</v>
      </c>
      <c r="Y3217">
        <v>217</v>
      </c>
      <c r="Z3217">
        <v>53</v>
      </c>
      <c r="AA3217">
        <v>253</v>
      </c>
      <c r="AB3217">
        <v>61</v>
      </c>
      <c r="AC3217">
        <v>10</v>
      </c>
      <c r="AD3217">
        <v>701500</v>
      </c>
      <c r="AE3217" t="s">
        <v>6025</v>
      </c>
      <c r="AF3217" s="1">
        <v>46203</v>
      </c>
      <c r="AG3217" t="s">
        <v>6795</v>
      </c>
      <c r="AH3217" t="s">
        <v>6035</v>
      </c>
      <c r="AI3217" t="s">
        <v>6028</v>
      </c>
      <c r="AJ3217" t="s">
        <v>6924</v>
      </c>
      <c r="AK3217">
        <v>14500</v>
      </c>
      <c r="AL3217">
        <v>1798</v>
      </c>
      <c r="AM3217">
        <v>12702</v>
      </c>
      <c r="AN3217">
        <v>11500</v>
      </c>
      <c r="AO3217">
        <v>1202</v>
      </c>
      <c r="AP3217">
        <v>9.4600000000000004E-2</v>
      </c>
    </row>
    <row r="3218" spans="1:42" hidden="1" x14ac:dyDescent="0.35">
      <c r="A3218" t="s">
        <v>4176</v>
      </c>
      <c r="B3218" s="1">
        <v>45900</v>
      </c>
      <c r="C3218" t="s">
        <v>341</v>
      </c>
      <c r="D3218" t="s">
        <v>87</v>
      </c>
      <c r="E3218">
        <v>2</v>
      </c>
      <c r="F3218" t="s">
        <v>24</v>
      </c>
      <c r="G3218" t="s">
        <v>16</v>
      </c>
      <c r="H3218" t="s">
        <v>32</v>
      </c>
      <c r="I3218" t="s">
        <v>26</v>
      </c>
      <c r="J3218" t="s">
        <v>59</v>
      </c>
      <c r="K3218">
        <v>2025</v>
      </c>
      <c r="L3218" t="s">
        <v>60</v>
      </c>
      <c r="M3218" t="s">
        <v>5924</v>
      </c>
      <c r="N3218" t="s">
        <v>5913</v>
      </c>
      <c r="O3218" t="s">
        <v>5917</v>
      </c>
      <c r="P3218" t="s">
        <v>5925</v>
      </c>
      <c r="Q3218" t="s">
        <v>5926</v>
      </c>
      <c r="R3218">
        <v>46000</v>
      </c>
      <c r="S3218">
        <v>56000</v>
      </c>
      <c r="T3218">
        <v>0.17860000000000001</v>
      </c>
      <c r="U3218" t="s">
        <v>5920</v>
      </c>
      <c r="V3218">
        <v>12</v>
      </c>
      <c r="W3218" s="1">
        <v>44847</v>
      </c>
      <c r="X3218" t="s">
        <v>5894</v>
      </c>
      <c r="Y3218">
        <v>224</v>
      </c>
      <c r="Z3218">
        <v>96</v>
      </c>
      <c r="AA3218">
        <v>304</v>
      </c>
      <c r="AB3218">
        <v>54</v>
      </c>
      <c r="AC3218">
        <v>10</v>
      </c>
      <c r="AD3218">
        <v>2484000</v>
      </c>
      <c r="AE3218" t="s">
        <v>6025</v>
      </c>
      <c r="AF3218" s="1">
        <v>46203</v>
      </c>
      <c r="AG3218" t="s">
        <v>6220</v>
      </c>
      <c r="AH3218" t="s">
        <v>6035</v>
      </c>
      <c r="AI3218" t="s">
        <v>6028</v>
      </c>
      <c r="AJ3218" t="s">
        <v>6925</v>
      </c>
      <c r="AK3218">
        <v>112000</v>
      </c>
      <c r="AL3218">
        <v>12264</v>
      </c>
      <c r="AM3218">
        <v>99736</v>
      </c>
      <c r="AN3218">
        <v>92000</v>
      </c>
      <c r="AO3218">
        <v>7736</v>
      </c>
      <c r="AP3218">
        <v>7.7600000000000002E-2</v>
      </c>
    </row>
    <row r="3219" spans="1:42" hidden="1" x14ac:dyDescent="0.35">
      <c r="A3219" t="s">
        <v>4177</v>
      </c>
      <c r="B3219" s="1">
        <v>45826</v>
      </c>
      <c r="C3219" t="s">
        <v>280</v>
      </c>
      <c r="D3219" t="s">
        <v>188</v>
      </c>
      <c r="E3219">
        <v>2</v>
      </c>
      <c r="F3219" t="s">
        <v>24</v>
      </c>
      <c r="G3219" t="s">
        <v>16</v>
      </c>
      <c r="H3219" t="s">
        <v>25</v>
      </c>
      <c r="I3219" t="s">
        <v>43</v>
      </c>
      <c r="J3219" t="s">
        <v>34</v>
      </c>
      <c r="K3219">
        <v>2025</v>
      </c>
      <c r="L3219" t="s">
        <v>35</v>
      </c>
      <c r="M3219" t="s">
        <v>5936</v>
      </c>
      <c r="N3219" t="s">
        <v>5931</v>
      </c>
      <c r="O3219" t="s">
        <v>5937</v>
      </c>
      <c r="P3219" t="s">
        <v>5938</v>
      </c>
      <c r="Q3219" t="s">
        <v>5939</v>
      </c>
      <c r="R3219">
        <v>3400</v>
      </c>
      <c r="S3219">
        <v>4500</v>
      </c>
      <c r="T3219">
        <v>0.24440000000000001</v>
      </c>
      <c r="U3219" t="s">
        <v>5940</v>
      </c>
      <c r="V3219">
        <v>6</v>
      </c>
      <c r="W3219" s="1">
        <v>45061</v>
      </c>
      <c r="X3219" t="s">
        <v>5894</v>
      </c>
      <c r="Y3219">
        <v>200</v>
      </c>
      <c r="Z3219">
        <v>91</v>
      </c>
      <c r="AA3219">
        <v>223</v>
      </c>
      <c r="AB3219">
        <v>18</v>
      </c>
      <c r="AC3219">
        <v>10</v>
      </c>
      <c r="AD3219">
        <v>61200</v>
      </c>
      <c r="AE3219" t="s">
        <v>6025</v>
      </c>
      <c r="AF3219" s="1">
        <v>46203</v>
      </c>
      <c r="AG3219" t="s">
        <v>6117</v>
      </c>
      <c r="AH3219" t="s">
        <v>6035</v>
      </c>
      <c r="AI3219" t="s">
        <v>6028</v>
      </c>
      <c r="AJ3219" t="s">
        <v>6924</v>
      </c>
      <c r="AK3219">
        <v>9000</v>
      </c>
      <c r="AL3219">
        <v>135.9</v>
      </c>
      <c r="AM3219">
        <v>8864.1</v>
      </c>
      <c r="AN3219">
        <v>6800</v>
      </c>
      <c r="AO3219">
        <v>2064.1</v>
      </c>
      <c r="AP3219">
        <v>0.2329</v>
      </c>
    </row>
    <row r="3220" spans="1:42" hidden="1" x14ac:dyDescent="0.35">
      <c r="A3220" t="s">
        <v>4178</v>
      </c>
      <c r="B3220" s="1">
        <v>45874</v>
      </c>
      <c r="C3220" t="s">
        <v>120</v>
      </c>
      <c r="D3220" t="s">
        <v>38</v>
      </c>
      <c r="E3220">
        <v>1</v>
      </c>
      <c r="F3220" t="s">
        <v>30</v>
      </c>
      <c r="G3220" t="s">
        <v>96</v>
      </c>
      <c r="H3220" t="s">
        <v>25</v>
      </c>
      <c r="I3220" t="s">
        <v>33</v>
      </c>
      <c r="J3220" t="s">
        <v>59</v>
      </c>
      <c r="K3220">
        <v>2025</v>
      </c>
      <c r="L3220" t="s">
        <v>60</v>
      </c>
      <c r="M3220" t="s">
        <v>5981</v>
      </c>
      <c r="N3220" t="s">
        <v>5974</v>
      </c>
      <c r="O3220" t="s">
        <v>5982</v>
      </c>
      <c r="P3220" t="s">
        <v>5983</v>
      </c>
      <c r="Q3220" t="s">
        <v>5984</v>
      </c>
      <c r="R3220">
        <v>3700</v>
      </c>
      <c r="S3220">
        <v>4800</v>
      </c>
      <c r="T3220">
        <v>0.22919999999999999</v>
      </c>
      <c r="U3220" t="s">
        <v>5920</v>
      </c>
      <c r="V3220">
        <v>24</v>
      </c>
      <c r="W3220" s="1">
        <v>45552</v>
      </c>
      <c r="X3220" t="s">
        <v>5894</v>
      </c>
      <c r="Y3220">
        <v>158</v>
      </c>
      <c r="Z3220">
        <v>108</v>
      </c>
      <c r="AA3220">
        <v>132</v>
      </c>
      <c r="AB3220">
        <v>61</v>
      </c>
      <c r="AC3220">
        <v>10</v>
      </c>
      <c r="AD3220">
        <v>225700</v>
      </c>
      <c r="AE3220" t="s">
        <v>6025</v>
      </c>
      <c r="AF3220" s="1">
        <v>46203</v>
      </c>
      <c r="AG3220" t="s">
        <v>6043</v>
      </c>
      <c r="AH3220" t="s">
        <v>6027</v>
      </c>
      <c r="AI3220" t="s">
        <v>6028</v>
      </c>
      <c r="AJ3220" t="s">
        <v>6925</v>
      </c>
      <c r="AK3220">
        <v>4800</v>
      </c>
      <c r="AL3220">
        <v>270.24</v>
      </c>
      <c r="AM3220">
        <v>4529.76</v>
      </c>
      <c r="AN3220">
        <v>3700</v>
      </c>
      <c r="AO3220">
        <v>829.76</v>
      </c>
      <c r="AP3220">
        <v>0.1832</v>
      </c>
    </row>
    <row r="3221" spans="1:42" hidden="1" x14ac:dyDescent="0.35">
      <c r="A3221" t="s">
        <v>4179</v>
      </c>
      <c r="B3221" s="1">
        <v>45944</v>
      </c>
      <c r="C3221" t="s">
        <v>4180</v>
      </c>
      <c r="D3221" t="s">
        <v>216</v>
      </c>
      <c r="E3221">
        <v>2</v>
      </c>
      <c r="F3221" t="s">
        <v>24</v>
      </c>
      <c r="G3221" t="s">
        <v>96</v>
      </c>
      <c r="H3221" t="s">
        <v>17</v>
      </c>
      <c r="I3221" t="s">
        <v>26</v>
      </c>
      <c r="J3221" t="s">
        <v>55</v>
      </c>
      <c r="K3221">
        <v>2025</v>
      </c>
      <c r="L3221" t="s">
        <v>51</v>
      </c>
      <c r="M3221" t="s">
        <v>5999</v>
      </c>
      <c r="N3221" t="s">
        <v>5989</v>
      </c>
      <c r="O3221" t="s">
        <v>6000</v>
      </c>
      <c r="P3221" t="s">
        <v>6001</v>
      </c>
      <c r="Q3221" t="s">
        <v>6002</v>
      </c>
      <c r="R3221">
        <v>300</v>
      </c>
      <c r="S3221">
        <v>500</v>
      </c>
      <c r="T3221">
        <v>0.4</v>
      </c>
      <c r="U3221" t="s">
        <v>5940</v>
      </c>
      <c r="V3221">
        <v>3</v>
      </c>
      <c r="W3221" s="1">
        <v>45115</v>
      </c>
      <c r="X3221" t="s">
        <v>5894</v>
      </c>
      <c r="Y3221">
        <v>197</v>
      </c>
      <c r="Z3221">
        <v>100</v>
      </c>
      <c r="AA3221">
        <v>205</v>
      </c>
      <c r="AB3221">
        <v>66</v>
      </c>
      <c r="AC3221">
        <v>10</v>
      </c>
      <c r="AD3221">
        <v>19800</v>
      </c>
      <c r="AE3221" t="s">
        <v>6025</v>
      </c>
      <c r="AF3221" s="1">
        <v>46203</v>
      </c>
      <c r="AG3221" t="s">
        <v>6912</v>
      </c>
      <c r="AH3221" t="s">
        <v>6027</v>
      </c>
      <c r="AI3221" t="s">
        <v>6028</v>
      </c>
      <c r="AJ3221" t="s">
        <v>6925</v>
      </c>
      <c r="AK3221">
        <v>1000</v>
      </c>
      <c r="AL3221">
        <v>143.80000000000001</v>
      </c>
      <c r="AM3221">
        <v>856.2</v>
      </c>
      <c r="AN3221">
        <v>600</v>
      </c>
      <c r="AO3221">
        <v>256.2</v>
      </c>
      <c r="AP3221">
        <v>0.29920000000000002</v>
      </c>
    </row>
    <row r="3222" spans="1:42" x14ac:dyDescent="0.35">
      <c r="A3222" t="s">
        <v>4181</v>
      </c>
      <c r="B3222" s="1">
        <v>45795</v>
      </c>
      <c r="C3222" t="s">
        <v>513</v>
      </c>
      <c r="D3222" t="s">
        <v>54</v>
      </c>
      <c r="E3222">
        <v>1</v>
      </c>
      <c r="F3222" t="s">
        <v>15</v>
      </c>
      <c r="G3222" t="s">
        <v>67</v>
      </c>
      <c r="H3222" t="s">
        <v>32</v>
      </c>
      <c r="I3222" t="s">
        <v>43</v>
      </c>
      <c r="J3222" t="s">
        <v>75</v>
      </c>
      <c r="K3222">
        <v>2025</v>
      </c>
      <c r="L3222" t="s">
        <v>35</v>
      </c>
      <c r="M3222" t="s">
        <v>5888</v>
      </c>
      <c r="N3222" t="s">
        <v>5889</v>
      </c>
      <c r="O3222" t="s">
        <v>5890</v>
      </c>
      <c r="P3222" t="s">
        <v>5891</v>
      </c>
      <c r="Q3222" t="s">
        <v>5892</v>
      </c>
      <c r="R3222">
        <v>52000</v>
      </c>
      <c r="S3222">
        <v>65000</v>
      </c>
      <c r="T3222">
        <v>0.2</v>
      </c>
      <c r="U3222" t="s">
        <v>5893</v>
      </c>
      <c r="V3222">
        <v>12</v>
      </c>
      <c r="W3222" s="1">
        <v>45506</v>
      </c>
      <c r="X3222" t="s">
        <v>5894</v>
      </c>
      <c r="Y3222">
        <v>302</v>
      </c>
      <c r="Z3222">
        <v>109</v>
      </c>
      <c r="AA3222">
        <v>415</v>
      </c>
      <c r="AB3222">
        <v>0</v>
      </c>
      <c r="AC3222">
        <v>10</v>
      </c>
      <c r="AD3222">
        <v>0</v>
      </c>
      <c r="AE3222" t="s">
        <v>6029</v>
      </c>
      <c r="AF3222" s="1">
        <v>46203</v>
      </c>
      <c r="AG3222" t="s">
        <v>6311</v>
      </c>
      <c r="AH3222" t="s">
        <v>6035</v>
      </c>
      <c r="AI3222" t="s">
        <v>6028</v>
      </c>
      <c r="AJ3222" t="s">
        <v>6924</v>
      </c>
      <c r="AK3222">
        <v>65000</v>
      </c>
      <c r="AL3222">
        <v>1300</v>
      </c>
      <c r="AM3222">
        <v>63700</v>
      </c>
      <c r="AN3222">
        <v>52000</v>
      </c>
      <c r="AO3222">
        <v>11700</v>
      </c>
      <c r="AP3222">
        <v>0.1837</v>
      </c>
    </row>
    <row r="3223" spans="1:42" hidden="1" x14ac:dyDescent="0.35">
      <c r="A3223" t="s">
        <v>4182</v>
      </c>
      <c r="B3223" s="1">
        <v>45840</v>
      </c>
      <c r="C3223" t="s">
        <v>901</v>
      </c>
      <c r="D3223" t="s">
        <v>82</v>
      </c>
      <c r="E3223">
        <v>1</v>
      </c>
      <c r="F3223" t="s">
        <v>48</v>
      </c>
      <c r="G3223" t="s">
        <v>71</v>
      </c>
      <c r="H3223" t="s">
        <v>17</v>
      </c>
      <c r="I3223" t="s">
        <v>33</v>
      </c>
      <c r="J3223" t="s">
        <v>97</v>
      </c>
      <c r="K3223">
        <v>2025</v>
      </c>
      <c r="L3223" t="s">
        <v>60</v>
      </c>
      <c r="M3223" t="s">
        <v>5895</v>
      </c>
      <c r="N3223" t="s">
        <v>5889</v>
      </c>
      <c r="O3223" t="s">
        <v>5890</v>
      </c>
      <c r="P3223" t="s">
        <v>5891</v>
      </c>
      <c r="Q3223" t="s">
        <v>5896</v>
      </c>
      <c r="R3223">
        <v>78000</v>
      </c>
      <c r="S3223">
        <v>95000</v>
      </c>
      <c r="T3223">
        <v>0.1789</v>
      </c>
      <c r="U3223" t="s">
        <v>5893</v>
      </c>
      <c r="V3223">
        <v>12</v>
      </c>
      <c r="W3223" s="1">
        <v>45187</v>
      </c>
      <c r="X3223" t="s">
        <v>5894</v>
      </c>
      <c r="Y3223">
        <v>351</v>
      </c>
      <c r="Z3223">
        <v>112</v>
      </c>
      <c r="AA3223">
        <v>335</v>
      </c>
      <c r="AB3223">
        <v>32</v>
      </c>
      <c r="AC3223">
        <v>10</v>
      </c>
      <c r="AD3223">
        <v>2496000</v>
      </c>
      <c r="AE3223" t="s">
        <v>6025</v>
      </c>
      <c r="AF3223" s="1">
        <v>46203</v>
      </c>
      <c r="AG3223" t="s">
        <v>6482</v>
      </c>
      <c r="AH3223" t="s">
        <v>6035</v>
      </c>
      <c r="AI3223" t="s">
        <v>6028</v>
      </c>
      <c r="AJ3223" t="s">
        <v>6925</v>
      </c>
      <c r="AK3223">
        <v>95000</v>
      </c>
      <c r="AL3223">
        <v>3477</v>
      </c>
      <c r="AM3223">
        <v>91523</v>
      </c>
      <c r="AN3223">
        <v>78000</v>
      </c>
      <c r="AO3223">
        <v>13523</v>
      </c>
      <c r="AP3223">
        <v>0.14779999999999999</v>
      </c>
    </row>
    <row r="3224" spans="1:42" hidden="1" x14ac:dyDescent="0.35">
      <c r="A3224" t="s">
        <v>4183</v>
      </c>
      <c r="B3224" s="1">
        <v>45693</v>
      </c>
      <c r="C3224" t="s">
        <v>220</v>
      </c>
      <c r="D3224" t="s">
        <v>205</v>
      </c>
      <c r="E3224">
        <v>1</v>
      </c>
      <c r="F3224" t="s">
        <v>58</v>
      </c>
      <c r="G3224" t="s">
        <v>31</v>
      </c>
      <c r="H3224" t="s">
        <v>25</v>
      </c>
      <c r="I3224" t="s">
        <v>43</v>
      </c>
      <c r="J3224" t="s">
        <v>19</v>
      </c>
      <c r="K3224">
        <v>2025</v>
      </c>
      <c r="L3224" t="s">
        <v>20</v>
      </c>
      <c r="M3224" t="s">
        <v>6003</v>
      </c>
      <c r="N3224" t="s">
        <v>5989</v>
      </c>
      <c r="O3224" t="s">
        <v>6004</v>
      </c>
      <c r="P3224" t="s">
        <v>6005</v>
      </c>
      <c r="Q3224" t="s">
        <v>6006</v>
      </c>
      <c r="R3224">
        <v>420</v>
      </c>
      <c r="S3224">
        <v>650</v>
      </c>
      <c r="T3224">
        <v>0.3538</v>
      </c>
      <c r="U3224" t="s">
        <v>5909</v>
      </c>
      <c r="V3224">
        <v>6</v>
      </c>
      <c r="W3224" s="1">
        <v>45071</v>
      </c>
      <c r="X3224" t="s">
        <v>5894</v>
      </c>
      <c r="Y3224">
        <v>160</v>
      </c>
      <c r="Z3224">
        <v>85</v>
      </c>
      <c r="AA3224">
        <v>167</v>
      </c>
      <c r="AB3224">
        <v>56</v>
      </c>
      <c r="AC3224">
        <v>10</v>
      </c>
      <c r="AD3224">
        <v>23520</v>
      </c>
      <c r="AE3224" t="s">
        <v>6025</v>
      </c>
      <c r="AF3224" s="1">
        <v>46203</v>
      </c>
      <c r="AG3224" t="s">
        <v>6133</v>
      </c>
      <c r="AH3224" t="s">
        <v>6035</v>
      </c>
      <c r="AI3224" t="s">
        <v>6028</v>
      </c>
      <c r="AJ3224" t="s">
        <v>6924</v>
      </c>
      <c r="AK3224">
        <v>650</v>
      </c>
      <c r="AL3224">
        <v>61.56</v>
      </c>
      <c r="AM3224">
        <v>588.44000000000005</v>
      </c>
      <c r="AN3224">
        <v>420</v>
      </c>
      <c r="AO3224">
        <v>168.44</v>
      </c>
      <c r="AP3224">
        <v>0.28620000000000001</v>
      </c>
    </row>
    <row r="3225" spans="1:42" x14ac:dyDescent="0.35">
      <c r="A3225" t="s">
        <v>4184</v>
      </c>
      <c r="B3225" s="1">
        <v>45690</v>
      </c>
      <c r="C3225" t="s">
        <v>177</v>
      </c>
      <c r="D3225" t="s">
        <v>54</v>
      </c>
      <c r="E3225">
        <v>1</v>
      </c>
      <c r="F3225" t="s">
        <v>48</v>
      </c>
      <c r="G3225" t="s">
        <v>31</v>
      </c>
      <c r="H3225" t="s">
        <v>32</v>
      </c>
      <c r="I3225" t="s">
        <v>43</v>
      </c>
      <c r="J3225" t="s">
        <v>19</v>
      </c>
      <c r="K3225">
        <v>2025</v>
      </c>
      <c r="L3225" t="s">
        <v>20</v>
      </c>
      <c r="M3225" t="s">
        <v>5888</v>
      </c>
      <c r="N3225" t="s">
        <v>5889</v>
      </c>
      <c r="O3225" t="s">
        <v>5890</v>
      </c>
      <c r="P3225" t="s">
        <v>5891</v>
      </c>
      <c r="Q3225" t="s">
        <v>5892</v>
      </c>
      <c r="R3225">
        <v>52000</v>
      </c>
      <c r="S3225">
        <v>65000</v>
      </c>
      <c r="T3225">
        <v>0.2</v>
      </c>
      <c r="U3225" t="s">
        <v>5893</v>
      </c>
      <c r="V3225">
        <v>12</v>
      </c>
      <c r="W3225" s="1">
        <v>45506</v>
      </c>
      <c r="X3225" t="s">
        <v>5894</v>
      </c>
      <c r="Y3225">
        <v>302</v>
      </c>
      <c r="Z3225">
        <v>109</v>
      </c>
      <c r="AA3225">
        <v>415</v>
      </c>
      <c r="AB3225">
        <v>0</v>
      </c>
      <c r="AC3225">
        <v>10</v>
      </c>
      <c r="AD3225">
        <v>0</v>
      </c>
      <c r="AE3225" t="s">
        <v>6029</v>
      </c>
      <c r="AF3225" s="1">
        <v>46203</v>
      </c>
      <c r="AG3225" t="s">
        <v>6108</v>
      </c>
      <c r="AH3225" t="s">
        <v>6027</v>
      </c>
      <c r="AI3225" t="s">
        <v>6028</v>
      </c>
      <c r="AJ3225" t="s">
        <v>6924</v>
      </c>
      <c r="AK3225">
        <v>65000</v>
      </c>
      <c r="AL3225">
        <v>6227</v>
      </c>
      <c r="AM3225">
        <v>58773</v>
      </c>
      <c r="AN3225">
        <v>52000</v>
      </c>
      <c r="AO3225">
        <v>6773</v>
      </c>
      <c r="AP3225">
        <v>0.1152</v>
      </c>
    </row>
    <row r="3226" spans="1:42" hidden="1" x14ac:dyDescent="0.35">
      <c r="A3226" t="s">
        <v>4185</v>
      </c>
      <c r="B3226" s="1">
        <v>45740</v>
      </c>
      <c r="C3226" t="s">
        <v>770</v>
      </c>
      <c r="D3226" t="s">
        <v>140</v>
      </c>
      <c r="E3226">
        <v>2</v>
      </c>
      <c r="F3226" t="s">
        <v>24</v>
      </c>
      <c r="G3226" t="s">
        <v>31</v>
      </c>
      <c r="H3226" t="s">
        <v>25</v>
      </c>
      <c r="I3226" t="s">
        <v>43</v>
      </c>
      <c r="J3226" t="s">
        <v>39</v>
      </c>
      <c r="K3226">
        <v>2025</v>
      </c>
      <c r="L3226" t="s">
        <v>20</v>
      </c>
      <c r="M3226" t="s">
        <v>5944</v>
      </c>
      <c r="N3226" t="s">
        <v>5931</v>
      </c>
      <c r="O3226" t="s">
        <v>5945</v>
      </c>
      <c r="P3226" t="s">
        <v>5946</v>
      </c>
      <c r="Q3226" t="s">
        <v>5947</v>
      </c>
      <c r="R3226">
        <v>6500</v>
      </c>
      <c r="S3226">
        <v>8500</v>
      </c>
      <c r="T3226">
        <v>0.23530000000000001</v>
      </c>
      <c r="U3226" t="s">
        <v>5940</v>
      </c>
      <c r="V3226">
        <v>6</v>
      </c>
      <c r="W3226" s="1">
        <v>44693</v>
      </c>
      <c r="X3226" t="s">
        <v>5894</v>
      </c>
      <c r="Y3226">
        <v>116</v>
      </c>
      <c r="Z3226">
        <v>117</v>
      </c>
      <c r="AA3226">
        <v>124</v>
      </c>
      <c r="AB3226">
        <v>67</v>
      </c>
      <c r="AC3226">
        <v>10</v>
      </c>
      <c r="AD3226">
        <v>435500</v>
      </c>
      <c r="AE3226" t="s">
        <v>6025</v>
      </c>
      <c r="AF3226" s="1">
        <v>46203</v>
      </c>
      <c r="AG3226" t="s">
        <v>6282</v>
      </c>
      <c r="AH3226" t="s">
        <v>6035</v>
      </c>
      <c r="AI3226" t="s">
        <v>6028</v>
      </c>
      <c r="AJ3226" t="s">
        <v>6924</v>
      </c>
      <c r="AK3226">
        <v>17000</v>
      </c>
      <c r="AL3226">
        <v>355.3</v>
      </c>
      <c r="AM3226">
        <v>16644.7</v>
      </c>
      <c r="AN3226">
        <v>13000</v>
      </c>
      <c r="AO3226">
        <v>3644.7</v>
      </c>
      <c r="AP3226">
        <v>0.219</v>
      </c>
    </row>
    <row r="3227" spans="1:42" hidden="1" x14ac:dyDescent="0.35">
      <c r="A3227" t="s">
        <v>4186</v>
      </c>
      <c r="B3227" s="1">
        <v>45768</v>
      </c>
      <c r="C3227" t="s">
        <v>1190</v>
      </c>
      <c r="D3227" t="s">
        <v>38</v>
      </c>
      <c r="E3227">
        <v>1</v>
      </c>
      <c r="F3227" t="s">
        <v>48</v>
      </c>
      <c r="G3227" t="s">
        <v>31</v>
      </c>
      <c r="H3227" t="s">
        <v>17</v>
      </c>
      <c r="I3227" t="s">
        <v>43</v>
      </c>
      <c r="J3227" t="s">
        <v>44</v>
      </c>
      <c r="K3227">
        <v>2025</v>
      </c>
      <c r="L3227" t="s">
        <v>35</v>
      </c>
      <c r="M3227" t="s">
        <v>5981</v>
      </c>
      <c r="N3227" t="s">
        <v>5974</v>
      </c>
      <c r="O3227" t="s">
        <v>5982</v>
      </c>
      <c r="P3227" t="s">
        <v>5983</v>
      </c>
      <c r="Q3227" t="s">
        <v>5984</v>
      </c>
      <c r="R3227">
        <v>3700</v>
      </c>
      <c r="S3227">
        <v>4800</v>
      </c>
      <c r="T3227">
        <v>0.22919999999999999</v>
      </c>
      <c r="U3227" t="s">
        <v>5920</v>
      </c>
      <c r="V3227">
        <v>24</v>
      </c>
      <c r="W3227" s="1">
        <v>45552</v>
      </c>
      <c r="X3227" t="s">
        <v>5894</v>
      </c>
      <c r="Y3227">
        <v>158</v>
      </c>
      <c r="Z3227">
        <v>108</v>
      </c>
      <c r="AA3227">
        <v>132</v>
      </c>
      <c r="AB3227">
        <v>61</v>
      </c>
      <c r="AC3227">
        <v>10</v>
      </c>
      <c r="AD3227">
        <v>225700</v>
      </c>
      <c r="AE3227" t="s">
        <v>6025</v>
      </c>
      <c r="AF3227" s="1">
        <v>46203</v>
      </c>
      <c r="AG3227" t="s">
        <v>6213</v>
      </c>
      <c r="AH3227" t="s">
        <v>6035</v>
      </c>
      <c r="AI3227" t="s">
        <v>6028</v>
      </c>
      <c r="AJ3227" t="s">
        <v>6924</v>
      </c>
      <c r="AK3227">
        <v>4800</v>
      </c>
      <c r="AL3227">
        <v>610.08000000000004</v>
      </c>
      <c r="AM3227">
        <v>4189.92</v>
      </c>
      <c r="AN3227">
        <v>3700</v>
      </c>
      <c r="AO3227">
        <v>489.92</v>
      </c>
      <c r="AP3227">
        <v>0.1169</v>
      </c>
    </row>
    <row r="3228" spans="1:42" hidden="1" x14ac:dyDescent="0.35">
      <c r="A3228" t="s">
        <v>4187</v>
      </c>
      <c r="B3228" s="1">
        <v>45793</v>
      </c>
      <c r="C3228" t="s">
        <v>699</v>
      </c>
      <c r="D3228" t="s">
        <v>137</v>
      </c>
      <c r="E3228">
        <v>1</v>
      </c>
      <c r="F3228" t="s">
        <v>48</v>
      </c>
      <c r="G3228" t="s">
        <v>96</v>
      </c>
      <c r="H3228" t="s">
        <v>17</v>
      </c>
      <c r="I3228" t="s">
        <v>18</v>
      </c>
      <c r="J3228" t="s">
        <v>75</v>
      </c>
      <c r="K3228">
        <v>2025</v>
      </c>
      <c r="L3228" t="s">
        <v>35</v>
      </c>
      <c r="M3228" t="s">
        <v>5930</v>
      </c>
      <c r="N3228" t="s">
        <v>5931</v>
      </c>
      <c r="O3228" t="s">
        <v>5932</v>
      </c>
      <c r="P3228" t="s">
        <v>5891</v>
      </c>
      <c r="Q3228" t="s">
        <v>5933</v>
      </c>
      <c r="R3228">
        <v>14800</v>
      </c>
      <c r="S3228">
        <v>18500</v>
      </c>
      <c r="T3228">
        <v>0.2</v>
      </c>
      <c r="U3228" t="s">
        <v>5893</v>
      </c>
      <c r="V3228">
        <v>12</v>
      </c>
      <c r="W3228" s="1">
        <v>45474</v>
      </c>
      <c r="X3228" t="s">
        <v>5894</v>
      </c>
      <c r="Y3228">
        <v>213</v>
      </c>
      <c r="Z3228">
        <v>93</v>
      </c>
      <c r="AA3228">
        <v>278</v>
      </c>
      <c r="AB3228">
        <v>42</v>
      </c>
      <c r="AC3228">
        <v>10</v>
      </c>
      <c r="AD3228">
        <v>621600</v>
      </c>
      <c r="AE3228" t="s">
        <v>6025</v>
      </c>
      <c r="AF3228" s="1">
        <v>46203</v>
      </c>
      <c r="AG3228" t="s">
        <v>6407</v>
      </c>
      <c r="AH3228" t="s">
        <v>6035</v>
      </c>
      <c r="AI3228" t="s">
        <v>6028</v>
      </c>
      <c r="AJ3228" t="s">
        <v>6924</v>
      </c>
      <c r="AK3228">
        <v>18500</v>
      </c>
      <c r="AL3228">
        <v>1111.8499999999999</v>
      </c>
      <c r="AM3228">
        <v>17388.150000000001</v>
      </c>
      <c r="AN3228">
        <v>14800</v>
      </c>
      <c r="AO3228">
        <v>2588.15</v>
      </c>
      <c r="AP3228">
        <v>0.14879999999999999</v>
      </c>
    </row>
    <row r="3229" spans="1:42" x14ac:dyDescent="0.35">
      <c r="A3229" t="s">
        <v>4188</v>
      </c>
      <c r="B3229" s="1">
        <v>45772</v>
      </c>
      <c r="C3229" t="s">
        <v>478</v>
      </c>
      <c r="D3229" t="s">
        <v>195</v>
      </c>
      <c r="E3229">
        <v>1</v>
      </c>
      <c r="F3229" t="s">
        <v>128</v>
      </c>
      <c r="G3229" t="s">
        <v>16</v>
      </c>
      <c r="H3229" t="s">
        <v>17</v>
      </c>
      <c r="I3229" t="s">
        <v>26</v>
      </c>
      <c r="J3229" t="s">
        <v>44</v>
      </c>
      <c r="K3229">
        <v>2025</v>
      </c>
      <c r="L3229" t="s">
        <v>35</v>
      </c>
      <c r="M3229" t="s">
        <v>5912</v>
      </c>
      <c r="N3229" t="s">
        <v>5913</v>
      </c>
      <c r="O3229" t="s">
        <v>5914</v>
      </c>
      <c r="P3229" t="s">
        <v>5891</v>
      </c>
      <c r="Q3229" t="s">
        <v>5915</v>
      </c>
      <c r="R3229">
        <v>125000</v>
      </c>
      <c r="S3229">
        <v>148000</v>
      </c>
      <c r="T3229">
        <v>0.15540000000000001</v>
      </c>
      <c r="U3229" t="s">
        <v>5893</v>
      </c>
      <c r="V3229">
        <v>12</v>
      </c>
      <c r="W3229" s="1">
        <v>44787</v>
      </c>
      <c r="X3229" t="s">
        <v>5894</v>
      </c>
      <c r="Y3229">
        <v>168</v>
      </c>
      <c r="Z3229">
        <v>62</v>
      </c>
      <c r="AA3229">
        <v>271</v>
      </c>
      <c r="AB3229">
        <v>0</v>
      </c>
      <c r="AC3229">
        <v>10</v>
      </c>
      <c r="AD3229">
        <v>0</v>
      </c>
      <c r="AE3229" t="s">
        <v>6029</v>
      </c>
      <c r="AF3229" s="1">
        <v>46203</v>
      </c>
      <c r="AG3229" t="s">
        <v>6258</v>
      </c>
      <c r="AH3229" t="s">
        <v>6027</v>
      </c>
      <c r="AI3229" t="s">
        <v>6028</v>
      </c>
      <c r="AJ3229" t="s">
        <v>6924</v>
      </c>
      <c r="AK3229">
        <v>148000</v>
      </c>
      <c r="AL3229">
        <v>133.19999999999999</v>
      </c>
      <c r="AM3229">
        <v>147866.79999999999</v>
      </c>
      <c r="AN3229">
        <v>125000</v>
      </c>
      <c r="AO3229">
        <v>22866.799999999999</v>
      </c>
      <c r="AP3229">
        <v>0.15459999999999999</v>
      </c>
    </row>
    <row r="3230" spans="1:42" hidden="1" x14ac:dyDescent="0.35">
      <c r="A3230" t="s">
        <v>4189</v>
      </c>
      <c r="B3230" s="1">
        <v>45863</v>
      </c>
      <c r="C3230" t="s">
        <v>2127</v>
      </c>
      <c r="D3230" t="s">
        <v>115</v>
      </c>
      <c r="E3230">
        <v>1</v>
      </c>
      <c r="F3230" t="s">
        <v>58</v>
      </c>
      <c r="G3230" t="s">
        <v>16</v>
      </c>
      <c r="H3230" t="s">
        <v>17</v>
      </c>
      <c r="I3230" t="s">
        <v>43</v>
      </c>
      <c r="J3230" t="s">
        <v>97</v>
      </c>
      <c r="K3230">
        <v>2025</v>
      </c>
      <c r="L3230" t="s">
        <v>60</v>
      </c>
      <c r="M3230" t="s">
        <v>5988</v>
      </c>
      <c r="N3230" t="s">
        <v>5989</v>
      </c>
      <c r="O3230" t="s">
        <v>5990</v>
      </c>
      <c r="P3230" t="s">
        <v>5907</v>
      </c>
      <c r="Q3230" t="s">
        <v>5991</v>
      </c>
      <c r="R3230">
        <v>1600</v>
      </c>
      <c r="S3230">
        <v>2200</v>
      </c>
      <c r="T3230">
        <v>0.2727</v>
      </c>
      <c r="U3230" t="s">
        <v>5909</v>
      </c>
      <c r="V3230">
        <v>6</v>
      </c>
      <c r="W3230" s="1">
        <v>45040</v>
      </c>
      <c r="X3230" t="s">
        <v>5894</v>
      </c>
      <c r="Y3230">
        <v>84</v>
      </c>
      <c r="Z3230">
        <v>117</v>
      </c>
      <c r="AA3230">
        <v>174</v>
      </c>
      <c r="AB3230">
        <v>47</v>
      </c>
      <c r="AC3230">
        <v>10</v>
      </c>
      <c r="AD3230">
        <v>75200</v>
      </c>
      <c r="AE3230" t="s">
        <v>6025</v>
      </c>
      <c r="AF3230" s="1">
        <v>46203</v>
      </c>
      <c r="AG3230" t="s">
        <v>6733</v>
      </c>
      <c r="AH3230" t="s">
        <v>6027</v>
      </c>
      <c r="AI3230" t="s">
        <v>6028</v>
      </c>
      <c r="AJ3230" t="s">
        <v>6925</v>
      </c>
      <c r="AK3230">
        <v>2200</v>
      </c>
      <c r="AL3230">
        <v>158.84</v>
      </c>
      <c r="AM3230">
        <v>2041.16</v>
      </c>
      <c r="AN3230">
        <v>1600</v>
      </c>
      <c r="AO3230">
        <v>441.16</v>
      </c>
      <c r="AP3230">
        <v>0.21609999999999999</v>
      </c>
    </row>
    <row r="3231" spans="1:42" hidden="1" x14ac:dyDescent="0.35">
      <c r="A3231" t="s">
        <v>4190</v>
      </c>
      <c r="B3231" s="1">
        <v>45773</v>
      </c>
      <c r="C3231" t="s">
        <v>329</v>
      </c>
      <c r="D3231" t="s">
        <v>74</v>
      </c>
      <c r="E3231">
        <v>1</v>
      </c>
      <c r="F3231" t="s">
        <v>15</v>
      </c>
      <c r="G3231" t="s">
        <v>16</v>
      </c>
      <c r="H3231" t="s">
        <v>32</v>
      </c>
      <c r="I3231" t="s">
        <v>33</v>
      </c>
      <c r="J3231" t="s">
        <v>44</v>
      </c>
      <c r="K3231">
        <v>2025</v>
      </c>
      <c r="L3231" t="s">
        <v>35</v>
      </c>
      <c r="M3231" t="s">
        <v>5963</v>
      </c>
      <c r="N3231" t="s">
        <v>5949</v>
      </c>
      <c r="O3231" t="s">
        <v>5964</v>
      </c>
      <c r="P3231" t="s">
        <v>5951</v>
      </c>
      <c r="Q3231" t="s">
        <v>5965</v>
      </c>
      <c r="R3231">
        <v>5700</v>
      </c>
      <c r="S3231">
        <v>7500</v>
      </c>
      <c r="T3231">
        <v>0.24</v>
      </c>
      <c r="U3231" t="s">
        <v>5940</v>
      </c>
      <c r="V3231">
        <v>12</v>
      </c>
      <c r="W3231" s="1">
        <v>44865</v>
      </c>
      <c r="X3231" t="s">
        <v>5894</v>
      </c>
      <c r="Y3231">
        <v>145</v>
      </c>
      <c r="Z3231">
        <v>60</v>
      </c>
      <c r="AA3231">
        <v>189</v>
      </c>
      <c r="AB3231">
        <v>10</v>
      </c>
      <c r="AC3231">
        <v>10</v>
      </c>
      <c r="AD3231">
        <v>57000</v>
      </c>
      <c r="AE3231" t="s">
        <v>6025</v>
      </c>
      <c r="AF3231" s="1">
        <v>46203</v>
      </c>
      <c r="AG3231" t="s">
        <v>6210</v>
      </c>
      <c r="AH3231" t="s">
        <v>6035</v>
      </c>
      <c r="AI3231" t="s">
        <v>6028</v>
      </c>
      <c r="AJ3231" t="s">
        <v>6924</v>
      </c>
      <c r="AK3231">
        <v>7500</v>
      </c>
      <c r="AL3231">
        <v>594</v>
      </c>
      <c r="AM3231">
        <v>6906</v>
      </c>
      <c r="AN3231">
        <v>5700</v>
      </c>
      <c r="AO3231">
        <v>1206</v>
      </c>
      <c r="AP3231">
        <v>0.17460000000000001</v>
      </c>
    </row>
    <row r="3232" spans="1:42" hidden="1" x14ac:dyDescent="0.35">
      <c r="A3232" t="s">
        <v>4191</v>
      </c>
      <c r="B3232" s="1">
        <v>45883</v>
      </c>
      <c r="C3232" t="s">
        <v>1794</v>
      </c>
      <c r="D3232" t="s">
        <v>29</v>
      </c>
      <c r="E3232">
        <v>2</v>
      </c>
      <c r="F3232" t="s">
        <v>15</v>
      </c>
      <c r="G3232" t="s">
        <v>16</v>
      </c>
      <c r="H3232" t="s">
        <v>25</v>
      </c>
      <c r="I3232" t="s">
        <v>43</v>
      </c>
      <c r="J3232" t="s">
        <v>59</v>
      </c>
      <c r="K3232">
        <v>2025</v>
      </c>
      <c r="L3232" t="s">
        <v>60</v>
      </c>
      <c r="M3232" t="s">
        <v>5985</v>
      </c>
      <c r="N3232" t="s">
        <v>5974</v>
      </c>
      <c r="O3232" t="s">
        <v>5986</v>
      </c>
      <c r="P3232" t="s">
        <v>5979</v>
      </c>
      <c r="Q3232" t="s">
        <v>5987</v>
      </c>
      <c r="R3232">
        <v>500</v>
      </c>
      <c r="S3232">
        <v>750</v>
      </c>
      <c r="T3232">
        <v>0.33329999999999999</v>
      </c>
      <c r="U3232" t="s">
        <v>5920</v>
      </c>
      <c r="V3232">
        <v>24</v>
      </c>
      <c r="W3232" s="1">
        <v>45007</v>
      </c>
      <c r="X3232" t="s">
        <v>5894</v>
      </c>
      <c r="Y3232">
        <v>294</v>
      </c>
      <c r="Z3232">
        <v>81</v>
      </c>
      <c r="AA3232">
        <v>264</v>
      </c>
      <c r="AB3232">
        <v>82</v>
      </c>
      <c r="AC3232">
        <v>10</v>
      </c>
      <c r="AD3232">
        <v>41000</v>
      </c>
      <c r="AE3232" t="s">
        <v>6025</v>
      </c>
      <c r="AF3232" s="1">
        <v>46203</v>
      </c>
      <c r="AG3232" t="s">
        <v>6654</v>
      </c>
      <c r="AH3232" t="s">
        <v>6027</v>
      </c>
      <c r="AI3232" t="s">
        <v>6028</v>
      </c>
      <c r="AJ3232" t="s">
        <v>6925</v>
      </c>
      <c r="AK3232">
        <v>1500</v>
      </c>
      <c r="AL3232">
        <v>146.55000000000001</v>
      </c>
      <c r="AM3232">
        <v>1353.45</v>
      </c>
      <c r="AN3232">
        <v>1000</v>
      </c>
      <c r="AO3232">
        <v>353.45</v>
      </c>
      <c r="AP3232">
        <v>0.2611</v>
      </c>
    </row>
    <row r="3233" spans="1:42" hidden="1" x14ac:dyDescent="0.35">
      <c r="A3233" t="s">
        <v>4192</v>
      </c>
      <c r="B3233" s="1">
        <v>45725</v>
      </c>
      <c r="C3233" t="s">
        <v>661</v>
      </c>
      <c r="D3233" t="s">
        <v>205</v>
      </c>
      <c r="E3233">
        <v>1</v>
      </c>
      <c r="F3233" t="s">
        <v>24</v>
      </c>
      <c r="G3233" t="s">
        <v>96</v>
      </c>
      <c r="H3233" t="s">
        <v>17</v>
      </c>
      <c r="I3233" t="s">
        <v>33</v>
      </c>
      <c r="J3233" t="s">
        <v>39</v>
      </c>
      <c r="K3233">
        <v>2025</v>
      </c>
      <c r="L3233" t="s">
        <v>20</v>
      </c>
      <c r="M3233" t="s">
        <v>6003</v>
      </c>
      <c r="N3233" t="s">
        <v>5989</v>
      </c>
      <c r="O3233" t="s">
        <v>6004</v>
      </c>
      <c r="P3233" t="s">
        <v>6005</v>
      </c>
      <c r="Q3233" t="s">
        <v>6006</v>
      </c>
      <c r="R3233">
        <v>420</v>
      </c>
      <c r="S3233">
        <v>650</v>
      </c>
      <c r="T3233">
        <v>0.3538</v>
      </c>
      <c r="U3233" t="s">
        <v>5909</v>
      </c>
      <c r="V3233">
        <v>6</v>
      </c>
      <c r="W3233" s="1">
        <v>45071</v>
      </c>
      <c r="X3233" t="s">
        <v>5894</v>
      </c>
      <c r="Y3233">
        <v>160</v>
      </c>
      <c r="Z3233">
        <v>85</v>
      </c>
      <c r="AA3233">
        <v>167</v>
      </c>
      <c r="AB3233">
        <v>56</v>
      </c>
      <c r="AC3233">
        <v>10</v>
      </c>
      <c r="AD3233">
        <v>23520</v>
      </c>
      <c r="AE3233" t="s">
        <v>6025</v>
      </c>
      <c r="AF3233" s="1">
        <v>46203</v>
      </c>
      <c r="AG3233" t="s">
        <v>6389</v>
      </c>
      <c r="AH3233" t="s">
        <v>6027</v>
      </c>
      <c r="AI3233" t="s">
        <v>6028</v>
      </c>
      <c r="AJ3233" t="s">
        <v>6924</v>
      </c>
      <c r="AK3233">
        <v>650</v>
      </c>
      <c r="AL3233">
        <v>72.34</v>
      </c>
      <c r="AM3233">
        <v>577.66</v>
      </c>
      <c r="AN3233">
        <v>420</v>
      </c>
      <c r="AO3233">
        <v>157.66</v>
      </c>
      <c r="AP3233">
        <v>0.27289999999999998</v>
      </c>
    </row>
    <row r="3234" spans="1:42" hidden="1" x14ac:dyDescent="0.35">
      <c r="A3234" t="s">
        <v>4193</v>
      </c>
      <c r="B3234" s="1">
        <v>45924</v>
      </c>
      <c r="C3234" t="s">
        <v>1736</v>
      </c>
      <c r="D3234" t="s">
        <v>118</v>
      </c>
      <c r="E3234">
        <v>4</v>
      </c>
      <c r="F3234" t="s">
        <v>128</v>
      </c>
      <c r="G3234" t="s">
        <v>67</v>
      </c>
      <c r="H3234" t="s">
        <v>32</v>
      </c>
      <c r="I3234" t="s">
        <v>26</v>
      </c>
      <c r="J3234" t="s">
        <v>109</v>
      </c>
      <c r="K3234">
        <v>2025</v>
      </c>
      <c r="L3234" t="s">
        <v>60</v>
      </c>
      <c r="M3234" t="s">
        <v>5902</v>
      </c>
      <c r="N3234" t="s">
        <v>5889</v>
      </c>
      <c r="O3234" t="s">
        <v>5898</v>
      </c>
      <c r="P3234" t="s">
        <v>5899</v>
      </c>
      <c r="Q3234" t="s">
        <v>5903</v>
      </c>
      <c r="R3234">
        <v>74000</v>
      </c>
      <c r="S3234">
        <v>88000</v>
      </c>
      <c r="T3234">
        <v>0.15909999999999999</v>
      </c>
      <c r="U3234" t="s">
        <v>5901</v>
      </c>
      <c r="V3234">
        <v>12</v>
      </c>
      <c r="W3234" s="1">
        <v>45459</v>
      </c>
      <c r="X3234" t="s">
        <v>5894</v>
      </c>
      <c r="Y3234">
        <v>214</v>
      </c>
      <c r="Z3234">
        <v>97</v>
      </c>
      <c r="AA3234">
        <v>218</v>
      </c>
      <c r="AB3234">
        <v>43</v>
      </c>
      <c r="AC3234">
        <v>10</v>
      </c>
      <c r="AD3234">
        <v>3182000</v>
      </c>
      <c r="AE3234" t="s">
        <v>6025</v>
      </c>
      <c r="AF3234" s="1">
        <v>46203</v>
      </c>
      <c r="AG3234" t="s">
        <v>6638</v>
      </c>
      <c r="AH3234" t="s">
        <v>6035</v>
      </c>
      <c r="AI3234" t="s">
        <v>6028</v>
      </c>
      <c r="AJ3234" t="s">
        <v>6925</v>
      </c>
      <c r="AK3234">
        <v>352000</v>
      </c>
      <c r="AL3234">
        <v>36150.400000000001</v>
      </c>
      <c r="AM3234">
        <v>315849.59999999998</v>
      </c>
      <c r="AN3234">
        <v>296000</v>
      </c>
      <c r="AO3234">
        <v>19849.599999999999</v>
      </c>
      <c r="AP3234">
        <v>6.2799999999999995E-2</v>
      </c>
    </row>
    <row r="3235" spans="1:42" hidden="1" x14ac:dyDescent="0.35">
      <c r="A3235" t="s">
        <v>4194</v>
      </c>
      <c r="B3235" s="1">
        <v>45816</v>
      </c>
      <c r="C3235" t="s">
        <v>649</v>
      </c>
      <c r="D3235" t="s">
        <v>74</v>
      </c>
      <c r="E3235">
        <v>1</v>
      </c>
      <c r="F3235" t="s">
        <v>128</v>
      </c>
      <c r="G3235" t="s">
        <v>16</v>
      </c>
      <c r="H3235" t="s">
        <v>32</v>
      </c>
      <c r="I3235" t="s">
        <v>26</v>
      </c>
      <c r="J3235" t="s">
        <v>34</v>
      </c>
      <c r="K3235">
        <v>2025</v>
      </c>
      <c r="L3235" t="s">
        <v>35</v>
      </c>
      <c r="M3235" t="s">
        <v>5963</v>
      </c>
      <c r="N3235" t="s">
        <v>5949</v>
      </c>
      <c r="O3235" t="s">
        <v>5964</v>
      </c>
      <c r="P3235" t="s">
        <v>5951</v>
      </c>
      <c r="Q3235" t="s">
        <v>5965</v>
      </c>
      <c r="R3235">
        <v>5700</v>
      </c>
      <c r="S3235">
        <v>7500</v>
      </c>
      <c r="T3235">
        <v>0.24</v>
      </c>
      <c r="U3235" t="s">
        <v>5940</v>
      </c>
      <c r="V3235">
        <v>12</v>
      </c>
      <c r="W3235" s="1">
        <v>44865</v>
      </c>
      <c r="X3235" t="s">
        <v>5894</v>
      </c>
      <c r="Y3235">
        <v>145</v>
      </c>
      <c r="Z3235">
        <v>60</v>
      </c>
      <c r="AA3235">
        <v>189</v>
      </c>
      <c r="AB3235">
        <v>10</v>
      </c>
      <c r="AC3235">
        <v>10</v>
      </c>
      <c r="AD3235">
        <v>57000</v>
      </c>
      <c r="AE3235" t="s">
        <v>6025</v>
      </c>
      <c r="AF3235" s="1">
        <v>46203</v>
      </c>
      <c r="AG3235" t="s">
        <v>6384</v>
      </c>
      <c r="AH3235" t="s">
        <v>6035</v>
      </c>
      <c r="AI3235" t="s">
        <v>6028</v>
      </c>
      <c r="AJ3235" t="s">
        <v>6924</v>
      </c>
      <c r="AK3235">
        <v>7500</v>
      </c>
      <c r="AL3235">
        <v>276.75</v>
      </c>
      <c r="AM3235">
        <v>7223.25</v>
      </c>
      <c r="AN3235">
        <v>5700</v>
      </c>
      <c r="AO3235">
        <v>1523.25</v>
      </c>
      <c r="AP3235">
        <v>0.2109</v>
      </c>
    </row>
    <row r="3236" spans="1:42" x14ac:dyDescent="0.35">
      <c r="A3236" t="s">
        <v>4195</v>
      </c>
      <c r="B3236" s="1">
        <v>45949</v>
      </c>
      <c r="C3236" t="s">
        <v>177</v>
      </c>
      <c r="D3236" t="s">
        <v>54</v>
      </c>
      <c r="E3236">
        <v>2</v>
      </c>
      <c r="F3236" t="s">
        <v>30</v>
      </c>
      <c r="G3236" t="s">
        <v>16</v>
      </c>
      <c r="H3236" t="s">
        <v>17</v>
      </c>
      <c r="I3236" t="s">
        <v>33</v>
      </c>
      <c r="J3236" t="s">
        <v>55</v>
      </c>
      <c r="K3236">
        <v>2025</v>
      </c>
      <c r="L3236" t="s">
        <v>51</v>
      </c>
      <c r="M3236" t="s">
        <v>5888</v>
      </c>
      <c r="N3236" t="s">
        <v>5889</v>
      </c>
      <c r="O3236" t="s">
        <v>5890</v>
      </c>
      <c r="P3236" t="s">
        <v>5891</v>
      </c>
      <c r="Q3236" t="s">
        <v>5892</v>
      </c>
      <c r="R3236">
        <v>52000</v>
      </c>
      <c r="S3236">
        <v>65000</v>
      </c>
      <c r="T3236">
        <v>0.2</v>
      </c>
      <c r="U3236" t="s">
        <v>5893</v>
      </c>
      <c r="V3236">
        <v>12</v>
      </c>
      <c r="W3236" s="1">
        <v>45506</v>
      </c>
      <c r="X3236" t="s">
        <v>5894</v>
      </c>
      <c r="Y3236">
        <v>302</v>
      </c>
      <c r="Z3236">
        <v>109</v>
      </c>
      <c r="AA3236">
        <v>415</v>
      </c>
      <c r="AB3236">
        <v>0</v>
      </c>
      <c r="AC3236">
        <v>10</v>
      </c>
      <c r="AD3236">
        <v>0</v>
      </c>
      <c r="AE3236" t="s">
        <v>6029</v>
      </c>
      <c r="AF3236" s="1">
        <v>46203</v>
      </c>
      <c r="AG3236" t="s">
        <v>6108</v>
      </c>
      <c r="AH3236" t="s">
        <v>6027</v>
      </c>
      <c r="AI3236" t="s">
        <v>6028</v>
      </c>
      <c r="AJ3236" t="s">
        <v>6925</v>
      </c>
      <c r="AK3236">
        <v>130000</v>
      </c>
      <c r="AL3236">
        <v>10699</v>
      </c>
      <c r="AM3236">
        <v>119301</v>
      </c>
      <c r="AN3236">
        <v>104000</v>
      </c>
      <c r="AO3236">
        <v>15301</v>
      </c>
      <c r="AP3236">
        <v>0.1283</v>
      </c>
    </row>
    <row r="3237" spans="1:42" hidden="1" x14ac:dyDescent="0.35">
      <c r="A3237" t="s">
        <v>4196</v>
      </c>
      <c r="B3237" s="1">
        <v>45820</v>
      </c>
      <c r="C3237" t="s">
        <v>1599</v>
      </c>
      <c r="D3237" t="s">
        <v>87</v>
      </c>
      <c r="E3237">
        <v>1</v>
      </c>
      <c r="F3237" t="s">
        <v>24</v>
      </c>
      <c r="G3237" t="s">
        <v>71</v>
      </c>
      <c r="H3237" t="s">
        <v>25</v>
      </c>
      <c r="I3237" t="s">
        <v>33</v>
      </c>
      <c r="J3237" t="s">
        <v>34</v>
      </c>
      <c r="K3237">
        <v>2025</v>
      </c>
      <c r="L3237" t="s">
        <v>35</v>
      </c>
      <c r="M3237" t="s">
        <v>5924</v>
      </c>
      <c r="N3237" t="s">
        <v>5913</v>
      </c>
      <c r="O3237" t="s">
        <v>5917</v>
      </c>
      <c r="P3237" t="s">
        <v>5925</v>
      </c>
      <c r="Q3237" t="s">
        <v>5926</v>
      </c>
      <c r="R3237">
        <v>46000</v>
      </c>
      <c r="S3237">
        <v>56000</v>
      </c>
      <c r="T3237">
        <v>0.17860000000000001</v>
      </c>
      <c r="U3237" t="s">
        <v>5920</v>
      </c>
      <c r="V3237">
        <v>12</v>
      </c>
      <c r="W3237" s="1">
        <v>44847</v>
      </c>
      <c r="X3237" t="s">
        <v>5894</v>
      </c>
      <c r="Y3237">
        <v>224</v>
      </c>
      <c r="Z3237">
        <v>96</v>
      </c>
      <c r="AA3237">
        <v>304</v>
      </c>
      <c r="AB3237">
        <v>54</v>
      </c>
      <c r="AC3237">
        <v>10</v>
      </c>
      <c r="AD3237">
        <v>2484000</v>
      </c>
      <c r="AE3237" t="s">
        <v>6025</v>
      </c>
      <c r="AF3237" s="1">
        <v>46203</v>
      </c>
      <c r="AG3237" t="s">
        <v>6598</v>
      </c>
      <c r="AH3237" t="s">
        <v>6035</v>
      </c>
      <c r="AI3237" t="s">
        <v>6028</v>
      </c>
      <c r="AJ3237" t="s">
        <v>6924</v>
      </c>
      <c r="AK3237">
        <v>56000</v>
      </c>
      <c r="AL3237">
        <v>4004</v>
      </c>
      <c r="AM3237">
        <v>51996</v>
      </c>
      <c r="AN3237">
        <v>46000</v>
      </c>
      <c r="AO3237">
        <v>5996</v>
      </c>
      <c r="AP3237">
        <v>0.1153</v>
      </c>
    </row>
    <row r="3238" spans="1:42" hidden="1" x14ac:dyDescent="0.35">
      <c r="A3238" t="s">
        <v>4197</v>
      </c>
      <c r="B3238" s="1">
        <v>45895</v>
      </c>
      <c r="C3238" t="s">
        <v>1085</v>
      </c>
      <c r="D3238" t="s">
        <v>118</v>
      </c>
      <c r="E3238">
        <v>1</v>
      </c>
      <c r="F3238" t="s">
        <v>128</v>
      </c>
      <c r="G3238" t="s">
        <v>96</v>
      </c>
      <c r="H3238" t="s">
        <v>25</v>
      </c>
      <c r="I3238" t="s">
        <v>26</v>
      </c>
      <c r="J3238" t="s">
        <v>59</v>
      </c>
      <c r="K3238">
        <v>2025</v>
      </c>
      <c r="L3238" t="s">
        <v>60</v>
      </c>
      <c r="M3238" t="s">
        <v>5902</v>
      </c>
      <c r="N3238" t="s">
        <v>5889</v>
      </c>
      <c r="O3238" t="s">
        <v>5898</v>
      </c>
      <c r="P3238" t="s">
        <v>5899</v>
      </c>
      <c r="Q3238" t="s">
        <v>5903</v>
      </c>
      <c r="R3238">
        <v>74000</v>
      </c>
      <c r="S3238">
        <v>88000</v>
      </c>
      <c r="T3238">
        <v>0.15909999999999999</v>
      </c>
      <c r="U3238" t="s">
        <v>5901</v>
      </c>
      <c r="V3238">
        <v>12</v>
      </c>
      <c r="W3238" s="1">
        <v>45459</v>
      </c>
      <c r="X3238" t="s">
        <v>5894</v>
      </c>
      <c r="Y3238">
        <v>214</v>
      </c>
      <c r="Z3238">
        <v>97</v>
      </c>
      <c r="AA3238">
        <v>218</v>
      </c>
      <c r="AB3238">
        <v>43</v>
      </c>
      <c r="AC3238">
        <v>10</v>
      </c>
      <c r="AD3238">
        <v>3182000</v>
      </c>
      <c r="AE3238" t="s">
        <v>6025</v>
      </c>
      <c r="AF3238" s="1">
        <v>46203</v>
      </c>
      <c r="AG3238" t="s">
        <v>6536</v>
      </c>
      <c r="AH3238" t="s">
        <v>6027</v>
      </c>
      <c r="AI3238" t="s">
        <v>6028</v>
      </c>
      <c r="AJ3238" t="s">
        <v>6925</v>
      </c>
      <c r="AK3238">
        <v>88000</v>
      </c>
      <c r="AL3238">
        <v>624.79999999999995</v>
      </c>
      <c r="AM3238">
        <v>87375.2</v>
      </c>
      <c r="AN3238">
        <v>74000</v>
      </c>
      <c r="AO3238">
        <v>13375.2</v>
      </c>
      <c r="AP3238">
        <v>0.15310000000000001</v>
      </c>
    </row>
    <row r="3239" spans="1:42" hidden="1" x14ac:dyDescent="0.35">
      <c r="A3239" t="s">
        <v>4198</v>
      </c>
      <c r="B3239" s="1">
        <v>45749</v>
      </c>
      <c r="C3239" t="s">
        <v>568</v>
      </c>
      <c r="D3239" t="s">
        <v>23</v>
      </c>
      <c r="E3239">
        <v>1</v>
      </c>
      <c r="F3239" t="s">
        <v>24</v>
      </c>
      <c r="G3239" t="s">
        <v>31</v>
      </c>
      <c r="H3239" t="s">
        <v>17</v>
      </c>
      <c r="I3239" t="s">
        <v>18</v>
      </c>
      <c r="J3239" t="s">
        <v>44</v>
      </c>
      <c r="K3239">
        <v>2025</v>
      </c>
      <c r="L3239" t="s">
        <v>35</v>
      </c>
      <c r="M3239" t="s">
        <v>5921</v>
      </c>
      <c r="N3239" t="s">
        <v>5913</v>
      </c>
      <c r="O3239" t="s">
        <v>5917</v>
      </c>
      <c r="P3239" t="s">
        <v>5922</v>
      </c>
      <c r="Q3239" t="s">
        <v>5923</v>
      </c>
      <c r="R3239">
        <v>57000</v>
      </c>
      <c r="S3239">
        <v>69000</v>
      </c>
      <c r="T3239">
        <v>0.1739</v>
      </c>
      <c r="U3239" t="s">
        <v>5920</v>
      </c>
      <c r="V3239">
        <v>12</v>
      </c>
      <c r="W3239" s="1">
        <v>44862</v>
      </c>
      <c r="X3239" t="s">
        <v>5894</v>
      </c>
      <c r="Y3239">
        <v>244</v>
      </c>
      <c r="Z3239">
        <v>55</v>
      </c>
      <c r="AA3239">
        <v>276</v>
      </c>
      <c r="AB3239">
        <v>9</v>
      </c>
      <c r="AC3239">
        <v>10</v>
      </c>
      <c r="AD3239">
        <v>513000</v>
      </c>
      <c r="AE3239" t="s">
        <v>6025</v>
      </c>
      <c r="AF3239" s="1">
        <v>46203</v>
      </c>
      <c r="AG3239" t="s">
        <v>6342</v>
      </c>
      <c r="AH3239" t="s">
        <v>6027</v>
      </c>
      <c r="AI3239" t="s">
        <v>6028</v>
      </c>
      <c r="AJ3239" t="s">
        <v>6924</v>
      </c>
      <c r="AK3239">
        <v>69000</v>
      </c>
      <c r="AL3239">
        <v>8652.6</v>
      </c>
      <c r="AM3239">
        <v>60347.4</v>
      </c>
      <c r="AN3239">
        <v>57000</v>
      </c>
      <c r="AO3239">
        <v>3347.4</v>
      </c>
      <c r="AP3239">
        <v>5.5500000000000001E-2</v>
      </c>
    </row>
    <row r="3240" spans="1:42" hidden="1" x14ac:dyDescent="0.35">
      <c r="A3240" t="s">
        <v>4199</v>
      </c>
      <c r="B3240" s="1">
        <v>45675</v>
      </c>
      <c r="C3240" t="s">
        <v>370</v>
      </c>
      <c r="D3240" t="s">
        <v>208</v>
      </c>
      <c r="E3240">
        <v>1</v>
      </c>
      <c r="F3240" t="s">
        <v>30</v>
      </c>
      <c r="G3240" t="s">
        <v>31</v>
      </c>
      <c r="H3240" t="s">
        <v>32</v>
      </c>
      <c r="I3240" t="s">
        <v>18</v>
      </c>
      <c r="J3240" t="s">
        <v>112</v>
      </c>
      <c r="K3240">
        <v>2025</v>
      </c>
      <c r="L3240" t="s">
        <v>20</v>
      </c>
      <c r="M3240" t="s">
        <v>5910</v>
      </c>
      <c r="N3240" t="s">
        <v>5889</v>
      </c>
      <c r="O3240" t="s">
        <v>5898</v>
      </c>
      <c r="P3240" t="s">
        <v>5907</v>
      </c>
      <c r="Q3240" t="s">
        <v>5911</v>
      </c>
      <c r="R3240">
        <v>10500</v>
      </c>
      <c r="S3240">
        <v>13000</v>
      </c>
      <c r="T3240">
        <v>0.1923</v>
      </c>
      <c r="U3240" t="s">
        <v>5909</v>
      </c>
      <c r="V3240">
        <v>12</v>
      </c>
      <c r="W3240" s="1">
        <v>45395</v>
      </c>
      <c r="X3240" t="s">
        <v>5894</v>
      </c>
      <c r="Y3240">
        <v>256</v>
      </c>
      <c r="Z3240">
        <v>119</v>
      </c>
      <c r="AA3240">
        <v>288</v>
      </c>
      <c r="AB3240">
        <v>32</v>
      </c>
      <c r="AC3240">
        <v>10</v>
      </c>
      <c r="AD3240">
        <v>336000</v>
      </c>
      <c r="AE3240" t="s">
        <v>6025</v>
      </c>
      <c r="AF3240" s="1">
        <v>46203</v>
      </c>
      <c r="AG3240" t="s">
        <v>6236</v>
      </c>
      <c r="AH3240" t="s">
        <v>6035</v>
      </c>
      <c r="AI3240" t="s">
        <v>6028</v>
      </c>
      <c r="AJ3240" t="s">
        <v>6924</v>
      </c>
      <c r="AK3240">
        <v>13000</v>
      </c>
      <c r="AL3240">
        <v>1264.9000000000001</v>
      </c>
      <c r="AM3240">
        <v>11735.1</v>
      </c>
      <c r="AN3240">
        <v>10500</v>
      </c>
      <c r="AO3240">
        <v>1235.0999999999999</v>
      </c>
      <c r="AP3240">
        <v>0.1052</v>
      </c>
    </row>
    <row r="3241" spans="1:42" hidden="1" x14ac:dyDescent="0.35">
      <c r="A3241" t="s">
        <v>4200</v>
      </c>
      <c r="B3241" s="1">
        <v>45809</v>
      </c>
      <c r="C3241" t="s">
        <v>784</v>
      </c>
      <c r="D3241" t="s">
        <v>377</v>
      </c>
      <c r="E3241">
        <v>1</v>
      </c>
      <c r="F3241" t="s">
        <v>30</v>
      </c>
      <c r="G3241" t="s">
        <v>31</v>
      </c>
      <c r="H3241" t="s">
        <v>25</v>
      </c>
      <c r="I3241" t="s">
        <v>33</v>
      </c>
      <c r="J3241" t="s">
        <v>34</v>
      </c>
      <c r="K3241">
        <v>2025</v>
      </c>
      <c r="L3241" t="s">
        <v>35</v>
      </c>
      <c r="M3241" t="s">
        <v>6007</v>
      </c>
      <c r="N3241" t="s">
        <v>5889</v>
      </c>
      <c r="O3241" t="s">
        <v>6008</v>
      </c>
      <c r="P3241" t="s">
        <v>5899</v>
      </c>
      <c r="Q3241" t="s">
        <v>6009</v>
      </c>
      <c r="R3241">
        <v>12000</v>
      </c>
      <c r="S3241">
        <v>15000</v>
      </c>
      <c r="T3241">
        <v>0.2</v>
      </c>
      <c r="U3241" t="s">
        <v>5901</v>
      </c>
      <c r="V3241">
        <v>12</v>
      </c>
      <c r="W3241" s="1">
        <v>45557</v>
      </c>
      <c r="X3241" t="s">
        <v>5894</v>
      </c>
      <c r="Y3241">
        <v>118</v>
      </c>
      <c r="Z3241">
        <v>87</v>
      </c>
      <c r="AA3241">
        <v>209</v>
      </c>
      <c r="AB3241">
        <v>10</v>
      </c>
      <c r="AC3241">
        <v>10</v>
      </c>
      <c r="AD3241">
        <v>120000</v>
      </c>
      <c r="AE3241" t="s">
        <v>6025</v>
      </c>
      <c r="AF3241" s="1">
        <v>46203</v>
      </c>
      <c r="AG3241" t="s">
        <v>6208</v>
      </c>
      <c r="AH3241" t="s">
        <v>6035</v>
      </c>
      <c r="AI3241" t="s">
        <v>6028</v>
      </c>
      <c r="AJ3241" t="s">
        <v>6924</v>
      </c>
      <c r="AK3241">
        <v>15000</v>
      </c>
      <c r="AL3241">
        <v>1008</v>
      </c>
      <c r="AM3241">
        <v>13992</v>
      </c>
      <c r="AN3241">
        <v>12000</v>
      </c>
      <c r="AO3241">
        <v>1992</v>
      </c>
      <c r="AP3241">
        <v>0.1424</v>
      </c>
    </row>
    <row r="3242" spans="1:42" hidden="1" x14ac:dyDescent="0.35">
      <c r="A3242" t="s">
        <v>4201</v>
      </c>
      <c r="B3242" s="1">
        <v>45661</v>
      </c>
      <c r="C3242" t="s">
        <v>1211</v>
      </c>
      <c r="D3242" t="s">
        <v>208</v>
      </c>
      <c r="E3242">
        <v>1</v>
      </c>
      <c r="F3242" t="s">
        <v>15</v>
      </c>
      <c r="G3242" t="s">
        <v>31</v>
      </c>
      <c r="H3242" t="s">
        <v>17</v>
      </c>
      <c r="I3242" t="s">
        <v>43</v>
      </c>
      <c r="J3242" t="s">
        <v>112</v>
      </c>
      <c r="K3242">
        <v>2025</v>
      </c>
      <c r="L3242" t="s">
        <v>20</v>
      </c>
      <c r="M3242" t="s">
        <v>5910</v>
      </c>
      <c r="N3242" t="s">
        <v>5889</v>
      </c>
      <c r="O3242" t="s">
        <v>5898</v>
      </c>
      <c r="P3242" t="s">
        <v>5907</v>
      </c>
      <c r="Q3242" t="s">
        <v>5911</v>
      </c>
      <c r="R3242">
        <v>10500</v>
      </c>
      <c r="S3242">
        <v>13000</v>
      </c>
      <c r="T3242">
        <v>0.1923</v>
      </c>
      <c r="U3242" t="s">
        <v>5909</v>
      </c>
      <c r="V3242">
        <v>12</v>
      </c>
      <c r="W3242" s="1">
        <v>45395</v>
      </c>
      <c r="X3242" t="s">
        <v>5894</v>
      </c>
      <c r="Y3242">
        <v>256</v>
      </c>
      <c r="Z3242">
        <v>119</v>
      </c>
      <c r="AA3242">
        <v>288</v>
      </c>
      <c r="AB3242">
        <v>32</v>
      </c>
      <c r="AC3242">
        <v>10</v>
      </c>
      <c r="AD3242">
        <v>336000</v>
      </c>
      <c r="AE3242" t="s">
        <v>6025</v>
      </c>
      <c r="AF3242" s="1">
        <v>46203</v>
      </c>
      <c r="AG3242" t="s">
        <v>6560</v>
      </c>
      <c r="AH3242" t="s">
        <v>6035</v>
      </c>
      <c r="AI3242" t="s">
        <v>6028</v>
      </c>
      <c r="AJ3242" t="s">
        <v>6924</v>
      </c>
      <c r="AK3242">
        <v>13000</v>
      </c>
      <c r="AL3242">
        <v>1699.1</v>
      </c>
      <c r="AM3242">
        <v>11300.9</v>
      </c>
      <c r="AN3242">
        <v>10500</v>
      </c>
      <c r="AO3242">
        <v>800.9</v>
      </c>
      <c r="AP3242">
        <v>7.0900000000000005E-2</v>
      </c>
    </row>
    <row r="3243" spans="1:42" hidden="1" x14ac:dyDescent="0.35">
      <c r="A3243" t="s">
        <v>4202</v>
      </c>
      <c r="B3243" s="1">
        <v>45676</v>
      </c>
      <c r="C3243" t="s">
        <v>1082</v>
      </c>
      <c r="D3243" t="s">
        <v>82</v>
      </c>
      <c r="E3243">
        <v>1</v>
      </c>
      <c r="F3243" t="s">
        <v>30</v>
      </c>
      <c r="G3243" t="s">
        <v>31</v>
      </c>
      <c r="H3243" t="s">
        <v>25</v>
      </c>
      <c r="I3243" t="s">
        <v>43</v>
      </c>
      <c r="J3243" t="s">
        <v>112</v>
      </c>
      <c r="K3243">
        <v>2025</v>
      </c>
      <c r="L3243" t="s">
        <v>20</v>
      </c>
      <c r="M3243" t="s">
        <v>5895</v>
      </c>
      <c r="N3243" t="s">
        <v>5889</v>
      </c>
      <c r="O3243" t="s">
        <v>5890</v>
      </c>
      <c r="P3243" t="s">
        <v>5891</v>
      </c>
      <c r="Q3243" t="s">
        <v>5896</v>
      </c>
      <c r="R3243">
        <v>78000</v>
      </c>
      <c r="S3243">
        <v>95000</v>
      </c>
      <c r="T3243">
        <v>0.1789</v>
      </c>
      <c r="U3243" t="s">
        <v>5893</v>
      </c>
      <c r="V3243">
        <v>12</v>
      </c>
      <c r="W3243" s="1">
        <v>45187</v>
      </c>
      <c r="X3243" t="s">
        <v>5894</v>
      </c>
      <c r="Y3243">
        <v>351</v>
      </c>
      <c r="Z3243">
        <v>112</v>
      </c>
      <c r="AA3243">
        <v>335</v>
      </c>
      <c r="AB3243">
        <v>32</v>
      </c>
      <c r="AC3243">
        <v>10</v>
      </c>
      <c r="AD3243">
        <v>2496000</v>
      </c>
      <c r="AE3243" t="s">
        <v>6025</v>
      </c>
      <c r="AF3243" s="1">
        <v>46203</v>
      </c>
      <c r="AG3243" t="s">
        <v>6270</v>
      </c>
      <c r="AH3243" t="s">
        <v>6027</v>
      </c>
      <c r="AI3243" t="s">
        <v>6028</v>
      </c>
      <c r="AJ3243" t="s">
        <v>6924</v>
      </c>
      <c r="AK3243">
        <v>95000</v>
      </c>
      <c r="AL3243">
        <v>5814</v>
      </c>
      <c r="AM3243">
        <v>89186</v>
      </c>
      <c r="AN3243">
        <v>78000</v>
      </c>
      <c r="AO3243">
        <v>11186</v>
      </c>
      <c r="AP3243">
        <v>0.12540000000000001</v>
      </c>
    </row>
    <row r="3244" spans="1:42" hidden="1" x14ac:dyDescent="0.35">
      <c r="A3244" t="s">
        <v>4203</v>
      </c>
      <c r="B3244" s="1">
        <v>45835</v>
      </c>
      <c r="C3244" t="s">
        <v>331</v>
      </c>
      <c r="D3244" t="s">
        <v>65</v>
      </c>
      <c r="E3244">
        <v>1</v>
      </c>
      <c r="F3244" t="s">
        <v>48</v>
      </c>
      <c r="G3244" t="s">
        <v>96</v>
      </c>
      <c r="H3244" t="s">
        <v>32</v>
      </c>
      <c r="I3244" t="s">
        <v>18</v>
      </c>
      <c r="J3244" t="s">
        <v>34</v>
      </c>
      <c r="K3244">
        <v>2025</v>
      </c>
      <c r="L3244" t="s">
        <v>35</v>
      </c>
      <c r="M3244" t="s">
        <v>5906</v>
      </c>
      <c r="N3244" t="s">
        <v>5889</v>
      </c>
      <c r="O3244" t="s">
        <v>5898</v>
      </c>
      <c r="P3244" t="s">
        <v>5907</v>
      </c>
      <c r="Q3244" t="s">
        <v>5908</v>
      </c>
      <c r="R3244">
        <v>17500</v>
      </c>
      <c r="S3244">
        <v>22000</v>
      </c>
      <c r="T3244">
        <v>0.20449999999999999</v>
      </c>
      <c r="U3244" t="s">
        <v>5909</v>
      </c>
      <c r="V3244">
        <v>12</v>
      </c>
      <c r="W3244" s="1">
        <v>45337</v>
      </c>
      <c r="X3244" t="s">
        <v>5894</v>
      </c>
      <c r="Y3244">
        <v>373</v>
      </c>
      <c r="Z3244">
        <v>88</v>
      </c>
      <c r="AA3244">
        <v>389</v>
      </c>
      <c r="AB3244">
        <v>78</v>
      </c>
      <c r="AC3244">
        <v>10</v>
      </c>
      <c r="AD3244">
        <v>1365000</v>
      </c>
      <c r="AE3244" t="s">
        <v>6025</v>
      </c>
      <c r="AF3244" s="1">
        <v>46203</v>
      </c>
      <c r="AG3244" t="s">
        <v>6212</v>
      </c>
      <c r="AH3244" t="s">
        <v>6027</v>
      </c>
      <c r="AI3244" t="s">
        <v>6028</v>
      </c>
      <c r="AJ3244" t="s">
        <v>6924</v>
      </c>
      <c r="AK3244">
        <v>22000</v>
      </c>
      <c r="AL3244">
        <v>11</v>
      </c>
      <c r="AM3244">
        <v>21989</v>
      </c>
      <c r="AN3244">
        <v>17500</v>
      </c>
      <c r="AO3244">
        <v>4489</v>
      </c>
      <c r="AP3244">
        <v>0.2041</v>
      </c>
    </row>
    <row r="3245" spans="1:42" hidden="1" x14ac:dyDescent="0.35">
      <c r="A3245" t="s">
        <v>4204</v>
      </c>
      <c r="B3245" s="1">
        <v>45934</v>
      </c>
      <c r="C3245" t="s">
        <v>1151</v>
      </c>
      <c r="D3245" t="s">
        <v>14</v>
      </c>
      <c r="E3245">
        <v>3</v>
      </c>
      <c r="F3245" t="s">
        <v>24</v>
      </c>
      <c r="G3245" t="s">
        <v>16</v>
      </c>
      <c r="H3245" t="s">
        <v>17</v>
      </c>
      <c r="I3245" t="s">
        <v>43</v>
      </c>
      <c r="J3245" t="s">
        <v>55</v>
      </c>
      <c r="K3245">
        <v>2025</v>
      </c>
      <c r="L3245" t="s">
        <v>51</v>
      </c>
      <c r="M3245" t="s">
        <v>5934</v>
      </c>
      <c r="N3245" t="s">
        <v>5931</v>
      </c>
      <c r="O3245" t="s">
        <v>5932</v>
      </c>
      <c r="P3245" t="s">
        <v>5891</v>
      </c>
      <c r="Q3245" t="s">
        <v>5935</v>
      </c>
      <c r="R3245">
        <v>10800</v>
      </c>
      <c r="S3245">
        <v>13500</v>
      </c>
      <c r="T3245">
        <v>0.2</v>
      </c>
      <c r="U3245" t="s">
        <v>5893</v>
      </c>
      <c r="V3245">
        <v>12</v>
      </c>
      <c r="W3245" s="1">
        <v>44567</v>
      </c>
      <c r="X3245" t="s">
        <v>5894</v>
      </c>
      <c r="Y3245">
        <v>169</v>
      </c>
      <c r="Z3245">
        <v>68</v>
      </c>
      <c r="AA3245">
        <v>202</v>
      </c>
      <c r="AB3245">
        <v>85</v>
      </c>
      <c r="AC3245">
        <v>10</v>
      </c>
      <c r="AD3245">
        <v>918000</v>
      </c>
      <c r="AE3245" t="s">
        <v>6025</v>
      </c>
      <c r="AF3245" s="1">
        <v>46203</v>
      </c>
      <c r="AG3245" t="s">
        <v>6554</v>
      </c>
      <c r="AH3245" t="s">
        <v>6027</v>
      </c>
      <c r="AI3245" t="s">
        <v>6028</v>
      </c>
      <c r="AJ3245" t="s">
        <v>6925</v>
      </c>
      <c r="AK3245">
        <v>40500</v>
      </c>
      <c r="AL3245">
        <v>2515.0500000000002</v>
      </c>
      <c r="AM3245">
        <v>37984.949999999997</v>
      </c>
      <c r="AN3245">
        <v>32400</v>
      </c>
      <c r="AO3245">
        <v>5584.95</v>
      </c>
      <c r="AP3245">
        <v>0.14699999999999999</v>
      </c>
    </row>
    <row r="3246" spans="1:42" hidden="1" x14ac:dyDescent="0.35">
      <c r="A3246" t="s">
        <v>4205</v>
      </c>
      <c r="B3246" s="1">
        <v>45860</v>
      </c>
      <c r="C3246" t="s">
        <v>608</v>
      </c>
      <c r="D3246" t="s">
        <v>47</v>
      </c>
      <c r="E3246">
        <v>1</v>
      </c>
      <c r="F3246" t="s">
        <v>24</v>
      </c>
      <c r="G3246" t="s">
        <v>16</v>
      </c>
      <c r="H3246" t="s">
        <v>25</v>
      </c>
      <c r="I3246" t="s">
        <v>18</v>
      </c>
      <c r="J3246" t="s">
        <v>97</v>
      </c>
      <c r="K3246">
        <v>2025</v>
      </c>
      <c r="L3246" t="s">
        <v>60</v>
      </c>
      <c r="M3246" t="s">
        <v>5995</v>
      </c>
      <c r="N3246" t="s">
        <v>5989</v>
      </c>
      <c r="O3246" t="s">
        <v>5996</v>
      </c>
      <c r="P3246" t="s">
        <v>5997</v>
      </c>
      <c r="Q3246" t="s">
        <v>5998</v>
      </c>
      <c r="R3246">
        <v>280</v>
      </c>
      <c r="S3246">
        <v>450</v>
      </c>
      <c r="T3246">
        <v>0.37780000000000002</v>
      </c>
      <c r="U3246" t="s">
        <v>5909</v>
      </c>
      <c r="V3246">
        <v>6</v>
      </c>
      <c r="W3246" s="1">
        <v>45144</v>
      </c>
      <c r="X3246" t="s">
        <v>5894</v>
      </c>
      <c r="Y3246">
        <v>217</v>
      </c>
      <c r="Z3246">
        <v>86</v>
      </c>
      <c r="AA3246">
        <v>212</v>
      </c>
      <c r="AB3246">
        <v>73</v>
      </c>
      <c r="AC3246">
        <v>10</v>
      </c>
      <c r="AD3246">
        <v>20440</v>
      </c>
      <c r="AE3246" t="s">
        <v>6025</v>
      </c>
      <c r="AF3246" s="1">
        <v>46203</v>
      </c>
      <c r="AG3246" t="s">
        <v>6365</v>
      </c>
      <c r="AH3246" t="s">
        <v>6027</v>
      </c>
      <c r="AI3246" t="s">
        <v>6028</v>
      </c>
      <c r="AJ3246" t="s">
        <v>6925</v>
      </c>
      <c r="AK3246">
        <v>450</v>
      </c>
      <c r="AL3246">
        <v>34.6</v>
      </c>
      <c r="AM3246">
        <v>415.4</v>
      </c>
      <c r="AN3246">
        <v>280</v>
      </c>
      <c r="AO3246">
        <v>135.4</v>
      </c>
      <c r="AP3246">
        <v>0.32600000000000001</v>
      </c>
    </row>
    <row r="3247" spans="1:42" hidden="1" x14ac:dyDescent="0.35">
      <c r="A3247" t="s">
        <v>4206</v>
      </c>
      <c r="B3247" s="1">
        <v>45711</v>
      </c>
      <c r="C3247" t="s">
        <v>3080</v>
      </c>
      <c r="D3247" t="s">
        <v>108</v>
      </c>
      <c r="E3247">
        <v>2</v>
      </c>
      <c r="F3247" t="s">
        <v>24</v>
      </c>
      <c r="G3247" t="s">
        <v>16</v>
      </c>
      <c r="H3247" t="s">
        <v>32</v>
      </c>
      <c r="I3247" t="s">
        <v>26</v>
      </c>
      <c r="J3247" t="s">
        <v>19</v>
      </c>
      <c r="K3247">
        <v>2025</v>
      </c>
      <c r="L3247" t="s">
        <v>20</v>
      </c>
      <c r="M3247" t="s">
        <v>5977</v>
      </c>
      <c r="N3247" t="s">
        <v>5974</v>
      </c>
      <c r="O3247" t="s">
        <v>5978</v>
      </c>
      <c r="P3247" t="s">
        <v>5979</v>
      </c>
      <c r="Q3247" t="s">
        <v>5980</v>
      </c>
      <c r="R3247">
        <v>3000</v>
      </c>
      <c r="S3247">
        <v>3900</v>
      </c>
      <c r="T3247">
        <v>0.23080000000000001</v>
      </c>
      <c r="U3247" t="s">
        <v>5920</v>
      </c>
      <c r="V3247">
        <v>36</v>
      </c>
      <c r="W3247" s="1">
        <v>44816</v>
      </c>
      <c r="X3247" t="s">
        <v>5894</v>
      </c>
      <c r="Y3247">
        <v>237</v>
      </c>
      <c r="Z3247">
        <v>110</v>
      </c>
      <c r="AA3247">
        <v>240</v>
      </c>
      <c r="AB3247">
        <v>48</v>
      </c>
      <c r="AC3247">
        <v>10</v>
      </c>
      <c r="AD3247">
        <v>144000</v>
      </c>
      <c r="AE3247" t="s">
        <v>6025</v>
      </c>
      <c r="AF3247" s="1">
        <v>46203</v>
      </c>
      <c r="AG3247" t="s">
        <v>6850</v>
      </c>
      <c r="AH3247" t="s">
        <v>6035</v>
      </c>
      <c r="AI3247" t="s">
        <v>6028</v>
      </c>
      <c r="AJ3247" t="s">
        <v>6924</v>
      </c>
      <c r="AK3247">
        <v>7800</v>
      </c>
      <c r="AL3247">
        <v>912.6</v>
      </c>
      <c r="AM3247">
        <v>6887.4</v>
      </c>
      <c r="AN3247">
        <v>6000</v>
      </c>
      <c r="AO3247">
        <v>887.4</v>
      </c>
      <c r="AP3247">
        <v>0.1288</v>
      </c>
    </row>
    <row r="3248" spans="1:42" hidden="1" x14ac:dyDescent="0.35">
      <c r="A3248" t="s">
        <v>4207</v>
      </c>
      <c r="B3248" s="1">
        <v>45884</v>
      </c>
      <c r="C3248" t="s">
        <v>1773</v>
      </c>
      <c r="D3248" t="s">
        <v>137</v>
      </c>
      <c r="E3248">
        <v>1</v>
      </c>
      <c r="F3248" t="s">
        <v>58</v>
      </c>
      <c r="G3248" t="s">
        <v>71</v>
      </c>
      <c r="H3248" t="s">
        <v>32</v>
      </c>
      <c r="I3248" t="s">
        <v>26</v>
      </c>
      <c r="J3248" t="s">
        <v>59</v>
      </c>
      <c r="K3248">
        <v>2025</v>
      </c>
      <c r="L3248" t="s">
        <v>60</v>
      </c>
      <c r="M3248" t="s">
        <v>5930</v>
      </c>
      <c r="N3248" t="s">
        <v>5931</v>
      </c>
      <c r="O3248" t="s">
        <v>5932</v>
      </c>
      <c r="P3248" t="s">
        <v>5891</v>
      </c>
      <c r="Q3248" t="s">
        <v>5933</v>
      </c>
      <c r="R3248">
        <v>14800</v>
      </c>
      <c r="S3248">
        <v>18500</v>
      </c>
      <c r="T3248">
        <v>0.2</v>
      </c>
      <c r="U3248" t="s">
        <v>5893</v>
      </c>
      <c r="V3248">
        <v>12</v>
      </c>
      <c r="W3248" s="1">
        <v>45474</v>
      </c>
      <c r="X3248" t="s">
        <v>5894</v>
      </c>
      <c r="Y3248">
        <v>213</v>
      </c>
      <c r="Z3248">
        <v>93</v>
      </c>
      <c r="AA3248">
        <v>278</v>
      </c>
      <c r="AB3248">
        <v>42</v>
      </c>
      <c r="AC3248">
        <v>10</v>
      </c>
      <c r="AD3248">
        <v>621600</v>
      </c>
      <c r="AE3248" t="s">
        <v>6025</v>
      </c>
      <c r="AF3248" s="1">
        <v>46203</v>
      </c>
      <c r="AG3248" t="s">
        <v>6649</v>
      </c>
      <c r="AH3248" t="s">
        <v>6027</v>
      </c>
      <c r="AI3248" t="s">
        <v>6028</v>
      </c>
      <c r="AJ3248" t="s">
        <v>6925</v>
      </c>
      <c r="AK3248">
        <v>18500</v>
      </c>
      <c r="AL3248">
        <v>201.65</v>
      </c>
      <c r="AM3248">
        <v>18298.349999999999</v>
      </c>
      <c r="AN3248">
        <v>14800</v>
      </c>
      <c r="AO3248">
        <v>3498.35</v>
      </c>
      <c r="AP3248">
        <v>0.19120000000000001</v>
      </c>
    </row>
    <row r="3249" spans="1:42" hidden="1" x14ac:dyDescent="0.35">
      <c r="A3249" t="s">
        <v>4208</v>
      </c>
      <c r="B3249" s="1">
        <v>45953</v>
      </c>
      <c r="C3249" t="s">
        <v>1419</v>
      </c>
      <c r="D3249" t="s">
        <v>23</v>
      </c>
      <c r="E3249">
        <v>1</v>
      </c>
      <c r="F3249" t="s">
        <v>48</v>
      </c>
      <c r="G3249" t="s">
        <v>16</v>
      </c>
      <c r="H3249" t="s">
        <v>17</v>
      </c>
      <c r="I3249" t="s">
        <v>43</v>
      </c>
      <c r="J3249" t="s">
        <v>55</v>
      </c>
      <c r="K3249">
        <v>2025</v>
      </c>
      <c r="L3249" t="s">
        <v>51</v>
      </c>
      <c r="M3249" t="s">
        <v>5921</v>
      </c>
      <c r="N3249" t="s">
        <v>5913</v>
      </c>
      <c r="O3249" t="s">
        <v>5917</v>
      </c>
      <c r="P3249" t="s">
        <v>5922</v>
      </c>
      <c r="Q3249" t="s">
        <v>5923</v>
      </c>
      <c r="R3249">
        <v>57000</v>
      </c>
      <c r="S3249">
        <v>69000</v>
      </c>
      <c r="T3249">
        <v>0.1739</v>
      </c>
      <c r="U3249" t="s">
        <v>5920</v>
      </c>
      <c r="V3249">
        <v>12</v>
      </c>
      <c r="W3249" s="1">
        <v>44862</v>
      </c>
      <c r="X3249" t="s">
        <v>5894</v>
      </c>
      <c r="Y3249">
        <v>244</v>
      </c>
      <c r="Z3249">
        <v>55</v>
      </c>
      <c r="AA3249">
        <v>276</v>
      </c>
      <c r="AB3249">
        <v>9</v>
      </c>
      <c r="AC3249">
        <v>10</v>
      </c>
      <c r="AD3249">
        <v>513000</v>
      </c>
      <c r="AE3249" t="s">
        <v>6025</v>
      </c>
      <c r="AF3249" s="1">
        <v>46203</v>
      </c>
      <c r="AG3249" t="s">
        <v>6201</v>
      </c>
      <c r="AH3249" t="s">
        <v>6027</v>
      </c>
      <c r="AI3249" t="s">
        <v>6028</v>
      </c>
      <c r="AJ3249" t="s">
        <v>6925</v>
      </c>
      <c r="AK3249">
        <v>69000</v>
      </c>
      <c r="AL3249">
        <v>5727</v>
      </c>
      <c r="AM3249">
        <v>63273</v>
      </c>
      <c r="AN3249">
        <v>57000</v>
      </c>
      <c r="AO3249">
        <v>6273</v>
      </c>
      <c r="AP3249">
        <v>9.9099999999999994E-2</v>
      </c>
    </row>
    <row r="3250" spans="1:42" hidden="1" x14ac:dyDescent="0.35">
      <c r="A3250" t="s">
        <v>4209</v>
      </c>
      <c r="B3250" s="1">
        <v>45872</v>
      </c>
      <c r="C3250" t="s">
        <v>1219</v>
      </c>
      <c r="D3250" t="s">
        <v>105</v>
      </c>
      <c r="E3250">
        <v>1</v>
      </c>
      <c r="F3250" t="s">
        <v>128</v>
      </c>
      <c r="G3250" t="s">
        <v>71</v>
      </c>
      <c r="H3250" t="s">
        <v>25</v>
      </c>
      <c r="I3250" t="s">
        <v>43</v>
      </c>
      <c r="J3250" t="s">
        <v>59</v>
      </c>
      <c r="K3250">
        <v>2025</v>
      </c>
      <c r="L3250" t="s">
        <v>60</v>
      </c>
      <c r="M3250" t="s">
        <v>5916</v>
      </c>
      <c r="N3250" t="s">
        <v>5913</v>
      </c>
      <c r="O3250" t="s">
        <v>5917</v>
      </c>
      <c r="P3250" t="s">
        <v>5918</v>
      </c>
      <c r="Q3250" t="s">
        <v>5919</v>
      </c>
      <c r="R3250">
        <v>63000</v>
      </c>
      <c r="S3250">
        <v>76000</v>
      </c>
      <c r="T3250">
        <v>0.1711</v>
      </c>
      <c r="U3250" t="s">
        <v>5920</v>
      </c>
      <c r="V3250">
        <v>12</v>
      </c>
      <c r="W3250" s="1">
        <v>44617</v>
      </c>
      <c r="X3250" t="s">
        <v>5894</v>
      </c>
      <c r="Y3250">
        <v>252</v>
      </c>
      <c r="Z3250">
        <v>75</v>
      </c>
      <c r="AA3250">
        <v>289</v>
      </c>
      <c r="AB3250">
        <v>48</v>
      </c>
      <c r="AC3250">
        <v>10</v>
      </c>
      <c r="AD3250">
        <v>3024000</v>
      </c>
      <c r="AE3250" t="s">
        <v>6025</v>
      </c>
      <c r="AF3250" s="1">
        <v>46203</v>
      </c>
      <c r="AG3250" t="s">
        <v>6350</v>
      </c>
      <c r="AH3250" t="s">
        <v>6035</v>
      </c>
      <c r="AI3250" t="s">
        <v>6028</v>
      </c>
      <c r="AJ3250" t="s">
        <v>6925</v>
      </c>
      <c r="AK3250">
        <v>76000</v>
      </c>
      <c r="AL3250">
        <v>10305.6</v>
      </c>
      <c r="AM3250">
        <v>65694.399999999994</v>
      </c>
      <c r="AN3250">
        <v>63000</v>
      </c>
      <c r="AO3250">
        <v>2694.4</v>
      </c>
      <c r="AP3250">
        <v>4.1000000000000002E-2</v>
      </c>
    </row>
    <row r="3251" spans="1:42" hidden="1" x14ac:dyDescent="0.35">
      <c r="A3251" t="s">
        <v>4210</v>
      </c>
      <c r="B3251" s="1">
        <v>45735</v>
      </c>
      <c r="C3251" t="s">
        <v>611</v>
      </c>
      <c r="D3251" t="s">
        <v>123</v>
      </c>
      <c r="E3251">
        <v>1</v>
      </c>
      <c r="F3251" t="s">
        <v>48</v>
      </c>
      <c r="G3251" t="s">
        <v>71</v>
      </c>
      <c r="H3251" t="s">
        <v>32</v>
      </c>
      <c r="I3251" t="s">
        <v>33</v>
      </c>
      <c r="J3251" t="s">
        <v>39</v>
      </c>
      <c r="K3251">
        <v>2025</v>
      </c>
      <c r="L3251" t="s">
        <v>20</v>
      </c>
      <c r="M3251" t="s">
        <v>5927</v>
      </c>
      <c r="N3251" t="s">
        <v>5913</v>
      </c>
      <c r="O3251" t="s">
        <v>5917</v>
      </c>
      <c r="P3251" t="s">
        <v>5928</v>
      </c>
      <c r="Q3251" t="s">
        <v>5929</v>
      </c>
      <c r="R3251">
        <v>44000</v>
      </c>
      <c r="S3251">
        <v>53000</v>
      </c>
      <c r="T3251">
        <v>0.16980000000000001</v>
      </c>
      <c r="U3251" t="s">
        <v>5920</v>
      </c>
      <c r="V3251">
        <v>12</v>
      </c>
      <c r="W3251" s="1">
        <v>45435</v>
      </c>
      <c r="X3251" t="s">
        <v>5894</v>
      </c>
      <c r="Y3251">
        <v>246</v>
      </c>
      <c r="Z3251">
        <v>92</v>
      </c>
      <c r="AA3251">
        <v>223</v>
      </c>
      <c r="AB3251">
        <v>48</v>
      </c>
      <c r="AC3251">
        <v>10</v>
      </c>
      <c r="AD3251">
        <v>2112000</v>
      </c>
      <c r="AE3251" t="s">
        <v>6025</v>
      </c>
      <c r="AF3251" s="1">
        <v>46203</v>
      </c>
      <c r="AG3251" t="s">
        <v>6366</v>
      </c>
      <c r="AH3251" t="s">
        <v>6027</v>
      </c>
      <c r="AI3251" t="s">
        <v>6028</v>
      </c>
      <c r="AJ3251" t="s">
        <v>6924</v>
      </c>
      <c r="AK3251">
        <v>53000</v>
      </c>
      <c r="AL3251">
        <v>7844</v>
      </c>
      <c r="AM3251">
        <v>45156</v>
      </c>
      <c r="AN3251">
        <v>44000</v>
      </c>
      <c r="AO3251">
        <v>1156</v>
      </c>
      <c r="AP3251">
        <v>2.5600000000000001E-2</v>
      </c>
    </row>
    <row r="3252" spans="1:42" hidden="1" x14ac:dyDescent="0.35">
      <c r="A3252" t="s">
        <v>4211</v>
      </c>
      <c r="B3252" s="1">
        <v>45730</v>
      </c>
      <c r="C3252" t="s">
        <v>2044</v>
      </c>
      <c r="D3252" t="s">
        <v>377</v>
      </c>
      <c r="E3252">
        <v>1</v>
      </c>
      <c r="F3252" t="s">
        <v>24</v>
      </c>
      <c r="G3252" t="s">
        <v>96</v>
      </c>
      <c r="H3252" t="s">
        <v>17</v>
      </c>
      <c r="I3252" t="s">
        <v>43</v>
      </c>
      <c r="J3252" t="s">
        <v>39</v>
      </c>
      <c r="K3252">
        <v>2025</v>
      </c>
      <c r="L3252" t="s">
        <v>20</v>
      </c>
      <c r="M3252" t="s">
        <v>6007</v>
      </c>
      <c r="N3252" t="s">
        <v>5889</v>
      </c>
      <c r="O3252" t="s">
        <v>6008</v>
      </c>
      <c r="P3252" t="s">
        <v>5899</v>
      </c>
      <c r="Q3252" t="s">
        <v>6009</v>
      </c>
      <c r="R3252">
        <v>12000</v>
      </c>
      <c r="S3252">
        <v>15000</v>
      </c>
      <c r="T3252">
        <v>0.2</v>
      </c>
      <c r="U3252" t="s">
        <v>5901</v>
      </c>
      <c r="V3252">
        <v>12</v>
      </c>
      <c r="W3252" s="1">
        <v>45557</v>
      </c>
      <c r="X3252" t="s">
        <v>5894</v>
      </c>
      <c r="Y3252">
        <v>118</v>
      </c>
      <c r="Z3252">
        <v>87</v>
      </c>
      <c r="AA3252">
        <v>209</v>
      </c>
      <c r="AB3252">
        <v>10</v>
      </c>
      <c r="AC3252">
        <v>10</v>
      </c>
      <c r="AD3252">
        <v>120000</v>
      </c>
      <c r="AE3252" t="s">
        <v>6025</v>
      </c>
      <c r="AF3252" s="1">
        <v>46203</v>
      </c>
      <c r="AG3252" t="s">
        <v>6710</v>
      </c>
      <c r="AH3252" t="s">
        <v>6027</v>
      </c>
      <c r="AI3252" t="s">
        <v>6028</v>
      </c>
      <c r="AJ3252" t="s">
        <v>6924</v>
      </c>
      <c r="AK3252">
        <v>15000</v>
      </c>
      <c r="AL3252">
        <v>1096.5</v>
      </c>
      <c r="AM3252">
        <v>13903.5</v>
      </c>
      <c r="AN3252">
        <v>12000</v>
      </c>
      <c r="AO3252">
        <v>1903.5</v>
      </c>
      <c r="AP3252">
        <v>0.13689999999999999</v>
      </c>
    </row>
    <row r="3253" spans="1:42" hidden="1" x14ac:dyDescent="0.35">
      <c r="A3253" t="s">
        <v>4212</v>
      </c>
      <c r="B3253" s="1">
        <v>45837</v>
      </c>
      <c r="C3253" t="s">
        <v>4213</v>
      </c>
      <c r="D3253" t="s">
        <v>377</v>
      </c>
      <c r="E3253">
        <v>2</v>
      </c>
      <c r="F3253" t="s">
        <v>30</v>
      </c>
      <c r="G3253" t="s">
        <v>31</v>
      </c>
      <c r="H3253" t="s">
        <v>32</v>
      </c>
      <c r="I3253" t="s">
        <v>18</v>
      </c>
      <c r="J3253" t="s">
        <v>34</v>
      </c>
      <c r="K3253">
        <v>2025</v>
      </c>
      <c r="L3253" t="s">
        <v>35</v>
      </c>
      <c r="M3253" t="s">
        <v>6007</v>
      </c>
      <c r="N3253" t="s">
        <v>5889</v>
      </c>
      <c r="O3253" t="s">
        <v>6008</v>
      </c>
      <c r="P3253" t="s">
        <v>5899</v>
      </c>
      <c r="Q3253" t="s">
        <v>6009</v>
      </c>
      <c r="R3253">
        <v>12000</v>
      </c>
      <c r="S3253">
        <v>15000</v>
      </c>
      <c r="T3253">
        <v>0.2</v>
      </c>
      <c r="U3253" t="s">
        <v>5901</v>
      </c>
      <c r="V3253">
        <v>12</v>
      </c>
      <c r="W3253" s="1">
        <v>45557</v>
      </c>
      <c r="X3253" t="s">
        <v>5894</v>
      </c>
      <c r="Y3253">
        <v>118</v>
      </c>
      <c r="Z3253">
        <v>87</v>
      </c>
      <c r="AA3253">
        <v>209</v>
      </c>
      <c r="AB3253">
        <v>10</v>
      </c>
      <c r="AC3253">
        <v>10</v>
      </c>
      <c r="AD3253">
        <v>120000</v>
      </c>
      <c r="AE3253" t="s">
        <v>6025</v>
      </c>
      <c r="AF3253" s="1">
        <v>46203</v>
      </c>
      <c r="AG3253" t="s">
        <v>6910</v>
      </c>
      <c r="AH3253" t="s">
        <v>6027</v>
      </c>
      <c r="AI3253" t="s">
        <v>6028</v>
      </c>
      <c r="AJ3253" t="s">
        <v>6924</v>
      </c>
      <c r="AK3253">
        <v>30000</v>
      </c>
      <c r="AL3253">
        <v>1935</v>
      </c>
      <c r="AM3253">
        <v>28065</v>
      </c>
      <c r="AN3253">
        <v>24000</v>
      </c>
      <c r="AO3253">
        <v>4065</v>
      </c>
      <c r="AP3253">
        <v>0.14480000000000001</v>
      </c>
    </row>
    <row r="3254" spans="1:42" hidden="1" x14ac:dyDescent="0.35">
      <c r="A3254" t="s">
        <v>4214</v>
      </c>
      <c r="B3254" s="1">
        <v>45843</v>
      </c>
      <c r="C3254" t="s">
        <v>726</v>
      </c>
      <c r="D3254" t="s">
        <v>173</v>
      </c>
      <c r="E3254">
        <v>5</v>
      </c>
      <c r="F3254" t="s">
        <v>30</v>
      </c>
      <c r="G3254" t="s">
        <v>79</v>
      </c>
      <c r="H3254" t="s">
        <v>25</v>
      </c>
      <c r="I3254" t="s">
        <v>33</v>
      </c>
      <c r="J3254" t="s">
        <v>97</v>
      </c>
      <c r="K3254">
        <v>2025</v>
      </c>
      <c r="L3254" t="s">
        <v>60</v>
      </c>
      <c r="M3254" t="s">
        <v>5904</v>
      </c>
      <c r="N3254" t="s">
        <v>5889</v>
      </c>
      <c r="O3254" t="s">
        <v>5898</v>
      </c>
      <c r="P3254" t="s">
        <v>5899</v>
      </c>
      <c r="Q3254" t="s">
        <v>5905</v>
      </c>
      <c r="R3254">
        <v>12500</v>
      </c>
      <c r="S3254">
        <v>15500</v>
      </c>
      <c r="T3254">
        <v>0.19350000000000001</v>
      </c>
      <c r="U3254" t="s">
        <v>5901</v>
      </c>
      <c r="V3254">
        <v>12</v>
      </c>
      <c r="W3254" s="1">
        <v>45140</v>
      </c>
      <c r="X3254" t="s">
        <v>5894</v>
      </c>
      <c r="Y3254">
        <v>313</v>
      </c>
      <c r="Z3254">
        <v>58</v>
      </c>
      <c r="AA3254">
        <v>294</v>
      </c>
      <c r="AB3254">
        <v>65</v>
      </c>
      <c r="AC3254">
        <v>10</v>
      </c>
      <c r="AD3254">
        <v>812500</v>
      </c>
      <c r="AE3254" t="s">
        <v>6025</v>
      </c>
      <c r="AF3254" s="1">
        <v>46203</v>
      </c>
      <c r="AG3254" t="s">
        <v>6072</v>
      </c>
      <c r="AH3254" t="s">
        <v>6027</v>
      </c>
      <c r="AI3254" t="s">
        <v>6028</v>
      </c>
      <c r="AJ3254" t="s">
        <v>6925</v>
      </c>
      <c r="AK3254">
        <v>77500</v>
      </c>
      <c r="AL3254">
        <v>6246.5</v>
      </c>
      <c r="AM3254">
        <v>71253.5</v>
      </c>
      <c r="AN3254">
        <v>62500</v>
      </c>
      <c r="AO3254">
        <v>8753.5</v>
      </c>
      <c r="AP3254">
        <v>0.1229</v>
      </c>
    </row>
    <row r="3255" spans="1:42" hidden="1" x14ac:dyDescent="0.35">
      <c r="A3255" t="s">
        <v>4215</v>
      </c>
      <c r="B3255" s="1">
        <v>45683</v>
      </c>
      <c r="C3255" t="s">
        <v>831</v>
      </c>
      <c r="D3255" t="s">
        <v>108</v>
      </c>
      <c r="E3255">
        <v>2</v>
      </c>
      <c r="F3255" t="s">
        <v>24</v>
      </c>
      <c r="G3255" t="s">
        <v>16</v>
      </c>
      <c r="H3255" t="s">
        <v>25</v>
      </c>
      <c r="I3255" t="s">
        <v>43</v>
      </c>
      <c r="J3255" t="s">
        <v>112</v>
      </c>
      <c r="K3255">
        <v>2025</v>
      </c>
      <c r="L3255" t="s">
        <v>20</v>
      </c>
      <c r="M3255" t="s">
        <v>5977</v>
      </c>
      <c r="N3255" t="s">
        <v>5974</v>
      </c>
      <c r="O3255" t="s">
        <v>5978</v>
      </c>
      <c r="P3255" t="s">
        <v>5979</v>
      </c>
      <c r="Q3255" t="s">
        <v>5980</v>
      </c>
      <c r="R3255">
        <v>3000</v>
      </c>
      <c r="S3255">
        <v>3900</v>
      </c>
      <c r="T3255">
        <v>0.23080000000000001</v>
      </c>
      <c r="U3255" t="s">
        <v>5920</v>
      </c>
      <c r="V3255">
        <v>36</v>
      </c>
      <c r="W3255" s="1">
        <v>44816</v>
      </c>
      <c r="X3255" t="s">
        <v>5894</v>
      </c>
      <c r="Y3255">
        <v>237</v>
      </c>
      <c r="Z3255">
        <v>110</v>
      </c>
      <c r="AA3255">
        <v>240</v>
      </c>
      <c r="AB3255">
        <v>48</v>
      </c>
      <c r="AC3255">
        <v>10</v>
      </c>
      <c r="AD3255">
        <v>144000</v>
      </c>
      <c r="AE3255" t="s">
        <v>6025</v>
      </c>
      <c r="AF3255" s="1">
        <v>46203</v>
      </c>
      <c r="AG3255" t="s">
        <v>6457</v>
      </c>
      <c r="AH3255" t="s">
        <v>6035</v>
      </c>
      <c r="AI3255" t="s">
        <v>6028</v>
      </c>
      <c r="AJ3255" t="s">
        <v>6924</v>
      </c>
      <c r="AK3255">
        <v>7800</v>
      </c>
      <c r="AL3255">
        <v>476.58</v>
      </c>
      <c r="AM3255">
        <v>7323.42</v>
      </c>
      <c r="AN3255">
        <v>6000</v>
      </c>
      <c r="AO3255">
        <v>1323.42</v>
      </c>
      <c r="AP3255">
        <v>0.1807</v>
      </c>
    </row>
    <row r="3256" spans="1:42" hidden="1" x14ac:dyDescent="0.35">
      <c r="A3256" t="s">
        <v>4216</v>
      </c>
      <c r="B3256" s="1">
        <v>45914</v>
      </c>
      <c r="C3256" t="s">
        <v>758</v>
      </c>
      <c r="D3256" t="s">
        <v>47</v>
      </c>
      <c r="E3256">
        <v>1</v>
      </c>
      <c r="F3256" t="s">
        <v>24</v>
      </c>
      <c r="G3256" t="s">
        <v>71</v>
      </c>
      <c r="H3256" t="s">
        <v>25</v>
      </c>
      <c r="I3256" t="s">
        <v>43</v>
      </c>
      <c r="J3256" t="s">
        <v>109</v>
      </c>
      <c r="K3256">
        <v>2025</v>
      </c>
      <c r="L3256" t="s">
        <v>60</v>
      </c>
      <c r="M3256" t="s">
        <v>5995</v>
      </c>
      <c r="N3256" t="s">
        <v>5989</v>
      </c>
      <c r="O3256" t="s">
        <v>5996</v>
      </c>
      <c r="P3256" t="s">
        <v>5997</v>
      </c>
      <c r="Q3256" t="s">
        <v>5998</v>
      </c>
      <c r="R3256">
        <v>280</v>
      </c>
      <c r="S3256">
        <v>450</v>
      </c>
      <c r="T3256">
        <v>0.37780000000000002</v>
      </c>
      <c r="U3256" t="s">
        <v>5909</v>
      </c>
      <c r="V3256">
        <v>6</v>
      </c>
      <c r="W3256" s="1">
        <v>45144</v>
      </c>
      <c r="X3256" t="s">
        <v>5894</v>
      </c>
      <c r="Y3256">
        <v>217</v>
      </c>
      <c r="Z3256">
        <v>86</v>
      </c>
      <c r="AA3256">
        <v>212</v>
      </c>
      <c r="AB3256">
        <v>73</v>
      </c>
      <c r="AC3256">
        <v>10</v>
      </c>
      <c r="AD3256">
        <v>20440</v>
      </c>
      <c r="AE3256" t="s">
        <v>6025</v>
      </c>
      <c r="AF3256" s="1">
        <v>46203</v>
      </c>
      <c r="AG3256" t="s">
        <v>6356</v>
      </c>
      <c r="AH3256" t="s">
        <v>6035</v>
      </c>
      <c r="AI3256" t="s">
        <v>6028</v>
      </c>
      <c r="AJ3256" t="s">
        <v>6925</v>
      </c>
      <c r="AK3256">
        <v>450</v>
      </c>
      <c r="AL3256">
        <v>7.79</v>
      </c>
      <c r="AM3256">
        <v>442.21</v>
      </c>
      <c r="AN3256">
        <v>280</v>
      </c>
      <c r="AO3256">
        <v>162.21</v>
      </c>
      <c r="AP3256">
        <v>0.36680000000000001</v>
      </c>
    </row>
    <row r="3257" spans="1:42" hidden="1" x14ac:dyDescent="0.35">
      <c r="A3257" t="s">
        <v>4217</v>
      </c>
      <c r="B3257" s="1">
        <v>45905</v>
      </c>
      <c r="C3257" t="s">
        <v>1876</v>
      </c>
      <c r="D3257" t="s">
        <v>140</v>
      </c>
      <c r="E3257">
        <v>2</v>
      </c>
      <c r="F3257" t="s">
        <v>128</v>
      </c>
      <c r="G3257" t="s">
        <v>16</v>
      </c>
      <c r="H3257" t="s">
        <v>17</v>
      </c>
      <c r="I3257" t="s">
        <v>18</v>
      </c>
      <c r="J3257" t="s">
        <v>109</v>
      </c>
      <c r="K3257">
        <v>2025</v>
      </c>
      <c r="L3257" t="s">
        <v>60</v>
      </c>
      <c r="M3257" t="s">
        <v>5944</v>
      </c>
      <c r="N3257" t="s">
        <v>5931</v>
      </c>
      <c r="O3257" t="s">
        <v>5945</v>
      </c>
      <c r="P3257" t="s">
        <v>5946</v>
      </c>
      <c r="Q3257" t="s">
        <v>5947</v>
      </c>
      <c r="R3257">
        <v>6500</v>
      </c>
      <c r="S3257">
        <v>8500</v>
      </c>
      <c r="T3257">
        <v>0.23530000000000001</v>
      </c>
      <c r="U3257" t="s">
        <v>5940</v>
      </c>
      <c r="V3257">
        <v>6</v>
      </c>
      <c r="W3257" s="1">
        <v>44693</v>
      </c>
      <c r="X3257" t="s">
        <v>5894</v>
      </c>
      <c r="Y3257">
        <v>116</v>
      </c>
      <c r="Z3257">
        <v>117</v>
      </c>
      <c r="AA3257">
        <v>124</v>
      </c>
      <c r="AB3257">
        <v>67</v>
      </c>
      <c r="AC3257">
        <v>10</v>
      </c>
      <c r="AD3257">
        <v>435500</v>
      </c>
      <c r="AE3257" t="s">
        <v>6025</v>
      </c>
      <c r="AF3257" s="1">
        <v>46203</v>
      </c>
      <c r="AG3257" t="s">
        <v>6674</v>
      </c>
      <c r="AH3257" t="s">
        <v>6035</v>
      </c>
      <c r="AI3257" t="s">
        <v>6028</v>
      </c>
      <c r="AJ3257" t="s">
        <v>6925</v>
      </c>
      <c r="AK3257">
        <v>17000</v>
      </c>
      <c r="AL3257">
        <v>1096.5</v>
      </c>
      <c r="AM3257">
        <v>15903.5</v>
      </c>
      <c r="AN3257">
        <v>13000</v>
      </c>
      <c r="AO3257">
        <v>2903.5</v>
      </c>
      <c r="AP3257">
        <v>0.18260000000000001</v>
      </c>
    </row>
    <row r="3258" spans="1:42" x14ac:dyDescent="0.35">
      <c r="A3258" t="s">
        <v>4218</v>
      </c>
      <c r="B3258" s="1">
        <v>45831</v>
      </c>
      <c r="C3258" t="s">
        <v>1706</v>
      </c>
      <c r="D3258" t="s">
        <v>42</v>
      </c>
      <c r="E3258">
        <v>1</v>
      </c>
      <c r="F3258" t="s">
        <v>58</v>
      </c>
      <c r="G3258" t="s">
        <v>16</v>
      </c>
      <c r="H3258" t="s">
        <v>25</v>
      </c>
      <c r="I3258" t="s">
        <v>33</v>
      </c>
      <c r="J3258" t="s">
        <v>34</v>
      </c>
      <c r="K3258">
        <v>2025</v>
      </c>
      <c r="L3258" t="s">
        <v>35</v>
      </c>
      <c r="M3258" t="s">
        <v>5897</v>
      </c>
      <c r="N3258" t="s">
        <v>5889</v>
      </c>
      <c r="O3258" t="s">
        <v>5898</v>
      </c>
      <c r="P3258" t="s">
        <v>5899</v>
      </c>
      <c r="Q3258" t="s">
        <v>5900</v>
      </c>
      <c r="R3258">
        <v>31000</v>
      </c>
      <c r="S3258">
        <v>38000</v>
      </c>
      <c r="T3258">
        <v>0.1842</v>
      </c>
      <c r="U3258" t="s">
        <v>5901</v>
      </c>
      <c r="V3258">
        <v>12</v>
      </c>
      <c r="W3258" s="1">
        <v>45246</v>
      </c>
      <c r="X3258" t="s">
        <v>5894</v>
      </c>
      <c r="Y3258">
        <v>278</v>
      </c>
      <c r="Z3258">
        <v>80</v>
      </c>
      <c r="AA3258">
        <v>346</v>
      </c>
      <c r="AB3258">
        <v>0</v>
      </c>
      <c r="AC3258">
        <v>10</v>
      </c>
      <c r="AD3258">
        <v>0</v>
      </c>
      <c r="AE3258" t="s">
        <v>6029</v>
      </c>
      <c r="AF3258" s="1">
        <v>46203</v>
      </c>
      <c r="AG3258" t="s">
        <v>6628</v>
      </c>
      <c r="AH3258" t="s">
        <v>6027</v>
      </c>
      <c r="AI3258" t="s">
        <v>6028</v>
      </c>
      <c r="AJ3258" t="s">
        <v>6924</v>
      </c>
      <c r="AK3258">
        <v>38000</v>
      </c>
      <c r="AL3258">
        <v>2245.8000000000002</v>
      </c>
      <c r="AM3258">
        <v>35754.199999999997</v>
      </c>
      <c r="AN3258">
        <v>31000</v>
      </c>
      <c r="AO3258">
        <v>4754.2</v>
      </c>
      <c r="AP3258">
        <v>0.13300000000000001</v>
      </c>
    </row>
    <row r="3259" spans="1:42" hidden="1" x14ac:dyDescent="0.35">
      <c r="A3259" t="s">
        <v>4219</v>
      </c>
      <c r="B3259" s="1">
        <v>45700</v>
      </c>
      <c r="C3259" t="s">
        <v>1834</v>
      </c>
      <c r="D3259" t="s">
        <v>82</v>
      </c>
      <c r="E3259">
        <v>2</v>
      </c>
      <c r="F3259" t="s">
        <v>128</v>
      </c>
      <c r="G3259" t="s">
        <v>96</v>
      </c>
      <c r="H3259" t="s">
        <v>25</v>
      </c>
      <c r="I3259" t="s">
        <v>43</v>
      </c>
      <c r="J3259" t="s">
        <v>19</v>
      </c>
      <c r="K3259">
        <v>2025</v>
      </c>
      <c r="L3259" t="s">
        <v>20</v>
      </c>
      <c r="M3259" t="s">
        <v>5895</v>
      </c>
      <c r="N3259" t="s">
        <v>5889</v>
      </c>
      <c r="O3259" t="s">
        <v>5890</v>
      </c>
      <c r="P3259" t="s">
        <v>5891</v>
      </c>
      <c r="Q3259" t="s">
        <v>5896</v>
      </c>
      <c r="R3259">
        <v>78000</v>
      </c>
      <c r="S3259">
        <v>95000</v>
      </c>
      <c r="T3259">
        <v>0.1789</v>
      </c>
      <c r="U3259" t="s">
        <v>5893</v>
      </c>
      <c r="V3259">
        <v>12</v>
      </c>
      <c r="W3259" s="1">
        <v>45187</v>
      </c>
      <c r="X3259" t="s">
        <v>5894</v>
      </c>
      <c r="Y3259">
        <v>351</v>
      </c>
      <c r="Z3259">
        <v>112</v>
      </c>
      <c r="AA3259">
        <v>335</v>
      </c>
      <c r="AB3259">
        <v>32</v>
      </c>
      <c r="AC3259">
        <v>10</v>
      </c>
      <c r="AD3259">
        <v>2496000</v>
      </c>
      <c r="AE3259" t="s">
        <v>6025</v>
      </c>
      <c r="AF3259" s="1">
        <v>46203</v>
      </c>
      <c r="AG3259" t="s">
        <v>6665</v>
      </c>
      <c r="AH3259" t="s">
        <v>6027</v>
      </c>
      <c r="AI3259" t="s">
        <v>6028</v>
      </c>
      <c r="AJ3259" t="s">
        <v>6924</v>
      </c>
      <c r="AK3259">
        <v>190000</v>
      </c>
      <c r="AL3259">
        <v>23769</v>
      </c>
      <c r="AM3259">
        <v>166231</v>
      </c>
      <c r="AN3259">
        <v>156000</v>
      </c>
      <c r="AO3259">
        <v>10231</v>
      </c>
      <c r="AP3259">
        <v>6.1499999999999999E-2</v>
      </c>
    </row>
    <row r="3260" spans="1:42" hidden="1" x14ac:dyDescent="0.35">
      <c r="A3260" t="s">
        <v>4220</v>
      </c>
      <c r="B3260" s="1">
        <v>45810</v>
      </c>
      <c r="C3260" t="s">
        <v>1393</v>
      </c>
      <c r="D3260" t="s">
        <v>70</v>
      </c>
      <c r="E3260">
        <v>1</v>
      </c>
      <c r="F3260" t="s">
        <v>48</v>
      </c>
      <c r="G3260" t="s">
        <v>16</v>
      </c>
      <c r="H3260" t="s">
        <v>25</v>
      </c>
      <c r="I3260" t="s">
        <v>43</v>
      </c>
      <c r="J3260" t="s">
        <v>34</v>
      </c>
      <c r="K3260">
        <v>2025</v>
      </c>
      <c r="L3260" t="s">
        <v>35</v>
      </c>
      <c r="M3260" t="s">
        <v>5970</v>
      </c>
      <c r="N3260" t="s">
        <v>5949</v>
      </c>
      <c r="O3260" t="s">
        <v>5971</v>
      </c>
      <c r="P3260" t="s">
        <v>5922</v>
      </c>
      <c r="Q3260" t="s">
        <v>5972</v>
      </c>
      <c r="R3260">
        <v>9500</v>
      </c>
      <c r="S3260">
        <v>12000</v>
      </c>
      <c r="T3260">
        <v>0.20830000000000001</v>
      </c>
      <c r="U3260" t="s">
        <v>5920</v>
      </c>
      <c r="V3260">
        <v>12</v>
      </c>
      <c r="W3260" s="1">
        <v>44840</v>
      </c>
      <c r="X3260" t="s">
        <v>5894</v>
      </c>
      <c r="Y3260">
        <v>160</v>
      </c>
      <c r="Z3260">
        <v>82</v>
      </c>
      <c r="AA3260">
        <v>171</v>
      </c>
      <c r="AB3260">
        <v>27</v>
      </c>
      <c r="AC3260">
        <v>10</v>
      </c>
      <c r="AD3260">
        <v>256500</v>
      </c>
      <c r="AE3260" t="s">
        <v>6025</v>
      </c>
      <c r="AF3260" s="1">
        <v>46203</v>
      </c>
      <c r="AG3260" t="s">
        <v>6414</v>
      </c>
      <c r="AH3260" t="s">
        <v>6035</v>
      </c>
      <c r="AI3260" t="s">
        <v>6028</v>
      </c>
      <c r="AJ3260" t="s">
        <v>6924</v>
      </c>
      <c r="AK3260">
        <v>12000</v>
      </c>
      <c r="AL3260">
        <v>106.8</v>
      </c>
      <c r="AM3260">
        <v>11893.2</v>
      </c>
      <c r="AN3260">
        <v>9500</v>
      </c>
      <c r="AO3260">
        <v>2393.1999999999998</v>
      </c>
      <c r="AP3260">
        <v>0.20119999999999999</v>
      </c>
    </row>
    <row r="3261" spans="1:42" x14ac:dyDescent="0.35">
      <c r="A3261" t="s">
        <v>4221</v>
      </c>
      <c r="B3261" s="1">
        <v>45868</v>
      </c>
      <c r="C3261" t="s">
        <v>677</v>
      </c>
      <c r="D3261" t="s">
        <v>54</v>
      </c>
      <c r="E3261">
        <v>3</v>
      </c>
      <c r="F3261" t="s">
        <v>58</v>
      </c>
      <c r="G3261" t="s">
        <v>31</v>
      </c>
      <c r="H3261" t="s">
        <v>25</v>
      </c>
      <c r="I3261" t="s">
        <v>18</v>
      </c>
      <c r="J3261" t="s">
        <v>97</v>
      </c>
      <c r="K3261">
        <v>2025</v>
      </c>
      <c r="L3261" t="s">
        <v>60</v>
      </c>
      <c r="M3261" t="s">
        <v>5888</v>
      </c>
      <c r="N3261" t="s">
        <v>5889</v>
      </c>
      <c r="O3261" t="s">
        <v>5890</v>
      </c>
      <c r="P3261" t="s">
        <v>5891</v>
      </c>
      <c r="Q3261" t="s">
        <v>5892</v>
      </c>
      <c r="R3261">
        <v>52000</v>
      </c>
      <c r="S3261">
        <v>65000</v>
      </c>
      <c r="T3261">
        <v>0.2</v>
      </c>
      <c r="U3261" t="s">
        <v>5893</v>
      </c>
      <c r="V3261">
        <v>12</v>
      </c>
      <c r="W3261" s="1">
        <v>45506</v>
      </c>
      <c r="X3261" t="s">
        <v>5894</v>
      </c>
      <c r="Y3261">
        <v>302</v>
      </c>
      <c r="Z3261">
        <v>109</v>
      </c>
      <c r="AA3261">
        <v>415</v>
      </c>
      <c r="AB3261">
        <v>0</v>
      </c>
      <c r="AC3261">
        <v>10</v>
      </c>
      <c r="AD3261">
        <v>0</v>
      </c>
      <c r="AE3261" t="s">
        <v>6029</v>
      </c>
      <c r="AF3261" s="1">
        <v>46203</v>
      </c>
      <c r="AG3261" t="s">
        <v>6105</v>
      </c>
      <c r="AH3261" t="s">
        <v>6035</v>
      </c>
      <c r="AI3261" t="s">
        <v>6028</v>
      </c>
      <c r="AJ3261" t="s">
        <v>6925</v>
      </c>
      <c r="AK3261">
        <v>195000</v>
      </c>
      <c r="AL3261">
        <v>17218.5</v>
      </c>
      <c r="AM3261">
        <v>177781.5</v>
      </c>
      <c r="AN3261">
        <v>156000</v>
      </c>
      <c r="AO3261">
        <v>21781.5</v>
      </c>
      <c r="AP3261">
        <v>0.1225</v>
      </c>
    </row>
    <row r="3262" spans="1:42" hidden="1" x14ac:dyDescent="0.35">
      <c r="A3262" t="s">
        <v>4222</v>
      </c>
      <c r="B3262" s="1">
        <v>45706</v>
      </c>
      <c r="C3262" t="s">
        <v>1006</v>
      </c>
      <c r="D3262" t="s">
        <v>29</v>
      </c>
      <c r="E3262">
        <v>1</v>
      </c>
      <c r="F3262" t="s">
        <v>30</v>
      </c>
      <c r="G3262" t="s">
        <v>71</v>
      </c>
      <c r="H3262" t="s">
        <v>17</v>
      </c>
      <c r="I3262" t="s">
        <v>43</v>
      </c>
      <c r="J3262" t="s">
        <v>19</v>
      </c>
      <c r="K3262">
        <v>2025</v>
      </c>
      <c r="L3262" t="s">
        <v>20</v>
      </c>
      <c r="M3262" t="s">
        <v>5985</v>
      </c>
      <c r="N3262" t="s">
        <v>5974</v>
      </c>
      <c r="O3262" t="s">
        <v>5986</v>
      </c>
      <c r="P3262" t="s">
        <v>5979</v>
      </c>
      <c r="Q3262" t="s">
        <v>5987</v>
      </c>
      <c r="R3262">
        <v>500</v>
      </c>
      <c r="S3262">
        <v>750</v>
      </c>
      <c r="T3262">
        <v>0.33329999999999999</v>
      </c>
      <c r="U3262" t="s">
        <v>5920</v>
      </c>
      <c r="V3262">
        <v>24</v>
      </c>
      <c r="W3262" s="1">
        <v>45007</v>
      </c>
      <c r="X3262" t="s">
        <v>5894</v>
      </c>
      <c r="Y3262">
        <v>294</v>
      </c>
      <c r="Z3262">
        <v>81</v>
      </c>
      <c r="AA3262">
        <v>264</v>
      </c>
      <c r="AB3262">
        <v>82</v>
      </c>
      <c r="AC3262">
        <v>10</v>
      </c>
      <c r="AD3262">
        <v>41000</v>
      </c>
      <c r="AE3262" t="s">
        <v>6025</v>
      </c>
      <c r="AF3262" s="1">
        <v>46203</v>
      </c>
      <c r="AG3262" t="s">
        <v>6406</v>
      </c>
      <c r="AH3262" t="s">
        <v>6027</v>
      </c>
      <c r="AI3262" t="s">
        <v>6028</v>
      </c>
      <c r="AJ3262" t="s">
        <v>6924</v>
      </c>
      <c r="AK3262">
        <v>750</v>
      </c>
      <c r="AL3262">
        <v>27.07</v>
      </c>
      <c r="AM3262">
        <v>722.93</v>
      </c>
      <c r="AN3262">
        <v>500</v>
      </c>
      <c r="AO3262">
        <v>222.93</v>
      </c>
      <c r="AP3262">
        <v>0.30840000000000001</v>
      </c>
    </row>
    <row r="3263" spans="1:42" hidden="1" x14ac:dyDescent="0.35">
      <c r="A3263" t="s">
        <v>4223</v>
      </c>
      <c r="B3263" s="1">
        <v>45891</v>
      </c>
      <c r="C3263" t="s">
        <v>914</v>
      </c>
      <c r="D3263" t="s">
        <v>92</v>
      </c>
      <c r="E3263">
        <v>1</v>
      </c>
      <c r="F3263" t="s">
        <v>58</v>
      </c>
      <c r="G3263" t="s">
        <v>96</v>
      </c>
      <c r="H3263" t="s">
        <v>25</v>
      </c>
      <c r="I3263" t="s">
        <v>26</v>
      </c>
      <c r="J3263" t="s">
        <v>59</v>
      </c>
      <c r="K3263">
        <v>2025</v>
      </c>
      <c r="L3263" t="s">
        <v>60</v>
      </c>
      <c r="M3263" t="s">
        <v>5973</v>
      </c>
      <c r="N3263" t="s">
        <v>5974</v>
      </c>
      <c r="O3263" t="s">
        <v>5975</v>
      </c>
      <c r="P3263" t="s">
        <v>5899</v>
      </c>
      <c r="Q3263" t="s">
        <v>5976</v>
      </c>
      <c r="R3263">
        <v>7600</v>
      </c>
      <c r="S3263">
        <v>9800</v>
      </c>
      <c r="T3263">
        <v>0.22450000000000001</v>
      </c>
      <c r="U3263" t="s">
        <v>5901</v>
      </c>
      <c r="V3263">
        <v>36</v>
      </c>
      <c r="W3263" s="1">
        <v>45281</v>
      </c>
      <c r="X3263" t="s">
        <v>5894</v>
      </c>
      <c r="Y3263">
        <v>214</v>
      </c>
      <c r="Z3263">
        <v>101</v>
      </c>
      <c r="AA3263">
        <v>188</v>
      </c>
      <c r="AB3263">
        <v>51</v>
      </c>
      <c r="AC3263">
        <v>10</v>
      </c>
      <c r="AD3263">
        <v>387600</v>
      </c>
      <c r="AE3263" t="s">
        <v>6025</v>
      </c>
      <c r="AF3263" s="1">
        <v>46203</v>
      </c>
      <c r="AG3263" t="s">
        <v>6456</v>
      </c>
      <c r="AH3263" t="s">
        <v>6027</v>
      </c>
      <c r="AI3263" t="s">
        <v>6028</v>
      </c>
      <c r="AJ3263" t="s">
        <v>6925</v>
      </c>
      <c r="AK3263">
        <v>9800</v>
      </c>
      <c r="AL3263">
        <v>1240.68</v>
      </c>
      <c r="AM3263">
        <v>8559.32</v>
      </c>
      <c r="AN3263">
        <v>7600</v>
      </c>
      <c r="AO3263">
        <v>959.32</v>
      </c>
      <c r="AP3263">
        <v>0.11210000000000001</v>
      </c>
    </row>
    <row r="3264" spans="1:42" hidden="1" x14ac:dyDescent="0.35">
      <c r="A3264" t="s">
        <v>4224</v>
      </c>
      <c r="B3264" s="1">
        <v>45917</v>
      </c>
      <c r="C3264" t="s">
        <v>3464</v>
      </c>
      <c r="D3264" t="s">
        <v>65</v>
      </c>
      <c r="E3264">
        <v>2</v>
      </c>
      <c r="F3264" t="s">
        <v>66</v>
      </c>
      <c r="G3264" t="s">
        <v>31</v>
      </c>
      <c r="H3264" t="s">
        <v>32</v>
      </c>
      <c r="I3264" t="s">
        <v>18</v>
      </c>
      <c r="J3264" t="s">
        <v>109</v>
      </c>
      <c r="K3264">
        <v>2025</v>
      </c>
      <c r="L3264" t="s">
        <v>60</v>
      </c>
      <c r="M3264" t="s">
        <v>5906</v>
      </c>
      <c r="N3264" t="s">
        <v>5889</v>
      </c>
      <c r="O3264" t="s">
        <v>5898</v>
      </c>
      <c r="P3264" t="s">
        <v>5907</v>
      </c>
      <c r="Q3264" t="s">
        <v>5908</v>
      </c>
      <c r="R3264">
        <v>17500</v>
      </c>
      <c r="S3264">
        <v>22000</v>
      </c>
      <c r="T3264">
        <v>0.20449999999999999</v>
      </c>
      <c r="U3264" t="s">
        <v>5909</v>
      </c>
      <c r="V3264">
        <v>12</v>
      </c>
      <c r="W3264" s="1">
        <v>45337</v>
      </c>
      <c r="X3264" t="s">
        <v>5894</v>
      </c>
      <c r="Y3264">
        <v>373</v>
      </c>
      <c r="Z3264">
        <v>88</v>
      </c>
      <c r="AA3264">
        <v>389</v>
      </c>
      <c r="AB3264">
        <v>78</v>
      </c>
      <c r="AC3264">
        <v>10</v>
      </c>
      <c r="AD3264">
        <v>1365000</v>
      </c>
      <c r="AE3264" t="s">
        <v>6025</v>
      </c>
      <c r="AF3264" s="1">
        <v>46203</v>
      </c>
      <c r="AG3264" t="s">
        <v>6879</v>
      </c>
      <c r="AH3264" t="s">
        <v>6035</v>
      </c>
      <c r="AI3264" t="s">
        <v>6028</v>
      </c>
      <c r="AJ3264" t="s">
        <v>6925</v>
      </c>
      <c r="AK3264">
        <v>44000</v>
      </c>
      <c r="AL3264">
        <v>2354</v>
      </c>
      <c r="AM3264">
        <v>41646</v>
      </c>
      <c r="AN3264">
        <v>35000</v>
      </c>
      <c r="AO3264">
        <v>6646</v>
      </c>
      <c r="AP3264">
        <v>0.15959999999999999</v>
      </c>
    </row>
    <row r="3265" spans="1:42" hidden="1" x14ac:dyDescent="0.35">
      <c r="A3265" t="s">
        <v>4225</v>
      </c>
      <c r="B3265" s="1">
        <v>45923</v>
      </c>
      <c r="C3265" t="s">
        <v>608</v>
      </c>
      <c r="D3265" t="s">
        <v>123</v>
      </c>
      <c r="E3265">
        <v>1</v>
      </c>
      <c r="F3265" t="s">
        <v>58</v>
      </c>
      <c r="G3265" t="s">
        <v>71</v>
      </c>
      <c r="H3265" t="s">
        <v>25</v>
      </c>
      <c r="I3265" t="s">
        <v>43</v>
      </c>
      <c r="J3265" t="s">
        <v>109</v>
      </c>
      <c r="K3265">
        <v>2025</v>
      </c>
      <c r="L3265" t="s">
        <v>60</v>
      </c>
      <c r="M3265" t="s">
        <v>5927</v>
      </c>
      <c r="N3265" t="s">
        <v>5913</v>
      </c>
      <c r="O3265" t="s">
        <v>5917</v>
      </c>
      <c r="P3265" t="s">
        <v>5928</v>
      </c>
      <c r="Q3265" t="s">
        <v>5929</v>
      </c>
      <c r="R3265">
        <v>44000</v>
      </c>
      <c r="S3265">
        <v>53000</v>
      </c>
      <c r="T3265">
        <v>0.16980000000000001</v>
      </c>
      <c r="U3265" t="s">
        <v>5920</v>
      </c>
      <c r="V3265">
        <v>12</v>
      </c>
      <c r="W3265" s="1">
        <v>45435</v>
      </c>
      <c r="X3265" t="s">
        <v>5894</v>
      </c>
      <c r="Y3265">
        <v>246</v>
      </c>
      <c r="Z3265">
        <v>92</v>
      </c>
      <c r="AA3265">
        <v>223</v>
      </c>
      <c r="AB3265">
        <v>48</v>
      </c>
      <c r="AC3265">
        <v>10</v>
      </c>
      <c r="AD3265">
        <v>2112000</v>
      </c>
      <c r="AE3265" t="s">
        <v>6025</v>
      </c>
      <c r="AF3265" s="1">
        <v>46203</v>
      </c>
      <c r="AG3265" t="s">
        <v>6365</v>
      </c>
      <c r="AH3265" t="s">
        <v>6027</v>
      </c>
      <c r="AI3265" t="s">
        <v>6028</v>
      </c>
      <c r="AJ3265" t="s">
        <v>6925</v>
      </c>
      <c r="AK3265">
        <v>53000</v>
      </c>
      <c r="AL3265">
        <v>1314.4</v>
      </c>
      <c r="AM3265">
        <v>51685.599999999999</v>
      </c>
      <c r="AN3265">
        <v>44000</v>
      </c>
      <c r="AO3265">
        <v>7685.6</v>
      </c>
      <c r="AP3265">
        <v>0.1487</v>
      </c>
    </row>
    <row r="3266" spans="1:42" hidden="1" x14ac:dyDescent="0.35">
      <c r="A3266" t="s">
        <v>4226</v>
      </c>
      <c r="B3266" s="1">
        <v>45817</v>
      </c>
      <c r="C3266" t="s">
        <v>1638</v>
      </c>
      <c r="D3266" t="s">
        <v>74</v>
      </c>
      <c r="E3266">
        <v>1</v>
      </c>
      <c r="F3266" t="s">
        <v>24</v>
      </c>
      <c r="G3266" t="s">
        <v>16</v>
      </c>
      <c r="H3266" t="s">
        <v>17</v>
      </c>
      <c r="I3266" t="s">
        <v>33</v>
      </c>
      <c r="J3266" t="s">
        <v>34</v>
      </c>
      <c r="K3266">
        <v>2025</v>
      </c>
      <c r="L3266" t="s">
        <v>35</v>
      </c>
      <c r="M3266" t="s">
        <v>5963</v>
      </c>
      <c r="N3266" t="s">
        <v>5949</v>
      </c>
      <c r="O3266" t="s">
        <v>5964</v>
      </c>
      <c r="P3266" t="s">
        <v>5951</v>
      </c>
      <c r="Q3266" t="s">
        <v>5965</v>
      </c>
      <c r="R3266">
        <v>5700</v>
      </c>
      <c r="S3266">
        <v>7500</v>
      </c>
      <c r="T3266">
        <v>0.24</v>
      </c>
      <c r="U3266" t="s">
        <v>5940</v>
      </c>
      <c r="V3266">
        <v>12</v>
      </c>
      <c r="W3266" s="1">
        <v>44865</v>
      </c>
      <c r="X3266" t="s">
        <v>5894</v>
      </c>
      <c r="Y3266">
        <v>145</v>
      </c>
      <c r="Z3266">
        <v>60</v>
      </c>
      <c r="AA3266">
        <v>189</v>
      </c>
      <c r="AB3266">
        <v>10</v>
      </c>
      <c r="AC3266">
        <v>10</v>
      </c>
      <c r="AD3266">
        <v>57000</v>
      </c>
      <c r="AE3266" t="s">
        <v>6025</v>
      </c>
      <c r="AF3266" s="1">
        <v>46203</v>
      </c>
      <c r="AG3266" t="s">
        <v>6608</v>
      </c>
      <c r="AH3266" t="s">
        <v>6027</v>
      </c>
      <c r="AI3266" t="s">
        <v>6028</v>
      </c>
      <c r="AJ3266" t="s">
        <v>6924</v>
      </c>
      <c r="AK3266">
        <v>7500</v>
      </c>
      <c r="AL3266">
        <v>535.5</v>
      </c>
      <c r="AM3266">
        <v>6964.5</v>
      </c>
      <c r="AN3266">
        <v>5700</v>
      </c>
      <c r="AO3266">
        <v>1264.5</v>
      </c>
      <c r="AP3266">
        <v>0.18160000000000001</v>
      </c>
    </row>
    <row r="3267" spans="1:42" hidden="1" x14ac:dyDescent="0.35">
      <c r="A3267" t="s">
        <v>4227</v>
      </c>
      <c r="B3267" s="1">
        <v>45779</v>
      </c>
      <c r="C3267" t="s">
        <v>366</v>
      </c>
      <c r="D3267" t="s">
        <v>208</v>
      </c>
      <c r="E3267">
        <v>1</v>
      </c>
      <c r="F3267" t="s">
        <v>66</v>
      </c>
      <c r="G3267" t="s">
        <v>31</v>
      </c>
      <c r="H3267" t="s">
        <v>25</v>
      </c>
      <c r="I3267" t="s">
        <v>18</v>
      </c>
      <c r="J3267" t="s">
        <v>75</v>
      </c>
      <c r="K3267">
        <v>2025</v>
      </c>
      <c r="L3267" t="s">
        <v>35</v>
      </c>
      <c r="M3267" t="s">
        <v>5910</v>
      </c>
      <c r="N3267" t="s">
        <v>5889</v>
      </c>
      <c r="O3267" t="s">
        <v>5898</v>
      </c>
      <c r="P3267" t="s">
        <v>5907</v>
      </c>
      <c r="Q3267" t="s">
        <v>5911</v>
      </c>
      <c r="R3267">
        <v>10500</v>
      </c>
      <c r="S3267">
        <v>13000</v>
      </c>
      <c r="T3267">
        <v>0.1923</v>
      </c>
      <c r="U3267" t="s">
        <v>5909</v>
      </c>
      <c r="V3267">
        <v>12</v>
      </c>
      <c r="W3267" s="1">
        <v>45395</v>
      </c>
      <c r="X3267" t="s">
        <v>5894</v>
      </c>
      <c r="Y3267">
        <v>256</v>
      </c>
      <c r="Z3267">
        <v>119</v>
      </c>
      <c r="AA3267">
        <v>288</v>
      </c>
      <c r="AB3267">
        <v>32</v>
      </c>
      <c r="AC3267">
        <v>10</v>
      </c>
      <c r="AD3267">
        <v>336000</v>
      </c>
      <c r="AE3267" t="s">
        <v>6025</v>
      </c>
      <c r="AF3267" s="1">
        <v>46203</v>
      </c>
      <c r="AG3267" t="s">
        <v>6233</v>
      </c>
      <c r="AH3267" t="s">
        <v>6035</v>
      </c>
      <c r="AI3267" t="s">
        <v>6028</v>
      </c>
      <c r="AJ3267" t="s">
        <v>6924</v>
      </c>
      <c r="AK3267">
        <v>13000</v>
      </c>
      <c r="AL3267">
        <v>1896.7</v>
      </c>
      <c r="AM3267">
        <v>11103.3</v>
      </c>
      <c r="AN3267">
        <v>10500</v>
      </c>
      <c r="AO3267">
        <v>603.29999999999995</v>
      </c>
      <c r="AP3267">
        <v>5.4300000000000001E-2</v>
      </c>
    </row>
    <row r="3268" spans="1:42" hidden="1" x14ac:dyDescent="0.35">
      <c r="A3268" t="s">
        <v>4228</v>
      </c>
      <c r="B3268" s="1">
        <v>45897</v>
      </c>
      <c r="C3268" t="s">
        <v>2215</v>
      </c>
      <c r="D3268" t="s">
        <v>108</v>
      </c>
      <c r="E3268">
        <v>2</v>
      </c>
      <c r="F3268" t="s">
        <v>128</v>
      </c>
      <c r="G3268" t="s">
        <v>96</v>
      </c>
      <c r="H3268" t="s">
        <v>17</v>
      </c>
      <c r="I3268" t="s">
        <v>26</v>
      </c>
      <c r="J3268" t="s">
        <v>59</v>
      </c>
      <c r="K3268">
        <v>2025</v>
      </c>
      <c r="L3268" t="s">
        <v>60</v>
      </c>
      <c r="M3268" t="s">
        <v>5977</v>
      </c>
      <c r="N3268" t="s">
        <v>5974</v>
      </c>
      <c r="O3268" t="s">
        <v>5978</v>
      </c>
      <c r="P3268" t="s">
        <v>5979</v>
      </c>
      <c r="Q3268" t="s">
        <v>5980</v>
      </c>
      <c r="R3268">
        <v>3000</v>
      </c>
      <c r="S3268">
        <v>3900</v>
      </c>
      <c r="T3268">
        <v>0.23080000000000001</v>
      </c>
      <c r="U3268" t="s">
        <v>5920</v>
      </c>
      <c r="V3268">
        <v>36</v>
      </c>
      <c r="W3268" s="1">
        <v>44816</v>
      </c>
      <c r="X3268" t="s">
        <v>5894</v>
      </c>
      <c r="Y3268">
        <v>237</v>
      </c>
      <c r="Z3268">
        <v>110</v>
      </c>
      <c r="AA3268">
        <v>240</v>
      </c>
      <c r="AB3268">
        <v>48</v>
      </c>
      <c r="AC3268">
        <v>10</v>
      </c>
      <c r="AD3268">
        <v>144000</v>
      </c>
      <c r="AE3268" t="s">
        <v>6025</v>
      </c>
      <c r="AF3268" s="1">
        <v>46203</v>
      </c>
      <c r="AG3268" t="s">
        <v>6756</v>
      </c>
      <c r="AH3268" t="s">
        <v>6027</v>
      </c>
      <c r="AI3268" t="s">
        <v>6028</v>
      </c>
      <c r="AJ3268" t="s">
        <v>6925</v>
      </c>
      <c r="AK3268">
        <v>7800</v>
      </c>
      <c r="AL3268">
        <v>1131</v>
      </c>
      <c r="AM3268">
        <v>6669</v>
      </c>
      <c r="AN3268">
        <v>6000</v>
      </c>
      <c r="AO3268">
        <v>669</v>
      </c>
      <c r="AP3268">
        <v>0.1003</v>
      </c>
    </row>
    <row r="3269" spans="1:42" hidden="1" x14ac:dyDescent="0.35">
      <c r="A3269" t="s">
        <v>4229</v>
      </c>
      <c r="B3269" s="1">
        <v>45907</v>
      </c>
      <c r="C3269" t="s">
        <v>2763</v>
      </c>
      <c r="D3269" t="s">
        <v>137</v>
      </c>
      <c r="E3269">
        <v>2</v>
      </c>
      <c r="F3269" t="s">
        <v>128</v>
      </c>
      <c r="G3269" t="s">
        <v>71</v>
      </c>
      <c r="H3269" t="s">
        <v>32</v>
      </c>
      <c r="I3269" t="s">
        <v>18</v>
      </c>
      <c r="J3269" t="s">
        <v>109</v>
      </c>
      <c r="K3269">
        <v>2025</v>
      </c>
      <c r="L3269" t="s">
        <v>60</v>
      </c>
      <c r="M3269" t="s">
        <v>5930</v>
      </c>
      <c r="N3269" t="s">
        <v>5931</v>
      </c>
      <c r="O3269" t="s">
        <v>5932</v>
      </c>
      <c r="P3269" t="s">
        <v>5891</v>
      </c>
      <c r="Q3269" t="s">
        <v>5933</v>
      </c>
      <c r="R3269">
        <v>14800</v>
      </c>
      <c r="S3269">
        <v>18500</v>
      </c>
      <c r="T3269">
        <v>0.2</v>
      </c>
      <c r="U3269" t="s">
        <v>5893</v>
      </c>
      <c r="V3269">
        <v>12</v>
      </c>
      <c r="W3269" s="1">
        <v>45474</v>
      </c>
      <c r="X3269" t="s">
        <v>5894</v>
      </c>
      <c r="Y3269">
        <v>213</v>
      </c>
      <c r="Z3269">
        <v>93</v>
      </c>
      <c r="AA3269">
        <v>278</v>
      </c>
      <c r="AB3269">
        <v>42</v>
      </c>
      <c r="AC3269">
        <v>10</v>
      </c>
      <c r="AD3269">
        <v>621600</v>
      </c>
      <c r="AE3269" t="s">
        <v>6025</v>
      </c>
      <c r="AF3269" s="1">
        <v>46203</v>
      </c>
      <c r="AG3269" t="s">
        <v>6844</v>
      </c>
      <c r="AH3269" t="s">
        <v>6035</v>
      </c>
      <c r="AI3269" t="s">
        <v>6028</v>
      </c>
      <c r="AJ3269" t="s">
        <v>6925</v>
      </c>
      <c r="AK3269">
        <v>37000</v>
      </c>
      <c r="AL3269">
        <v>5069</v>
      </c>
      <c r="AM3269">
        <v>31931</v>
      </c>
      <c r="AN3269">
        <v>29600</v>
      </c>
      <c r="AO3269">
        <v>2331</v>
      </c>
      <c r="AP3269">
        <v>7.2999999999999995E-2</v>
      </c>
    </row>
    <row r="3270" spans="1:42" hidden="1" x14ac:dyDescent="0.35">
      <c r="A3270" t="s">
        <v>4230</v>
      </c>
      <c r="B3270" s="1">
        <v>45791</v>
      </c>
      <c r="C3270" t="s">
        <v>2044</v>
      </c>
      <c r="D3270" t="s">
        <v>123</v>
      </c>
      <c r="E3270">
        <v>1</v>
      </c>
      <c r="F3270" t="s">
        <v>24</v>
      </c>
      <c r="G3270" t="s">
        <v>16</v>
      </c>
      <c r="H3270" t="s">
        <v>25</v>
      </c>
      <c r="I3270" t="s">
        <v>43</v>
      </c>
      <c r="J3270" t="s">
        <v>75</v>
      </c>
      <c r="K3270">
        <v>2025</v>
      </c>
      <c r="L3270" t="s">
        <v>35</v>
      </c>
      <c r="M3270" t="s">
        <v>5927</v>
      </c>
      <c r="N3270" t="s">
        <v>5913</v>
      </c>
      <c r="O3270" t="s">
        <v>5917</v>
      </c>
      <c r="P3270" t="s">
        <v>5928</v>
      </c>
      <c r="Q3270" t="s">
        <v>5929</v>
      </c>
      <c r="R3270">
        <v>44000</v>
      </c>
      <c r="S3270">
        <v>53000</v>
      </c>
      <c r="T3270">
        <v>0.16980000000000001</v>
      </c>
      <c r="U3270" t="s">
        <v>5920</v>
      </c>
      <c r="V3270">
        <v>12</v>
      </c>
      <c r="W3270" s="1">
        <v>45435</v>
      </c>
      <c r="X3270" t="s">
        <v>5894</v>
      </c>
      <c r="Y3270">
        <v>246</v>
      </c>
      <c r="Z3270">
        <v>92</v>
      </c>
      <c r="AA3270">
        <v>223</v>
      </c>
      <c r="AB3270">
        <v>48</v>
      </c>
      <c r="AC3270">
        <v>10</v>
      </c>
      <c r="AD3270">
        <v>2112000</v>
      </c>
      <c r="AE3270" t="s">
        <v>6025</v>
      </c>
      <c r="AF3270" s="1">
        <v>46203</v>
      </c>
      <c r="AG3270" t="s">
        <v>6710</v>
      </c>
      <c r="AH3270" t="s">
        <v>6027</v>
      </c>
      <c r="AI3270" t="s">
        <v>6028</v>
      </c>
      <c r="AJ3270" t="s">
        <v>6924</v>
      </c>
      <c r="AK3270">
        <v>53000</v>
      </c>
      <c r="AL3270">
        <v>6609.1</v>
      </c>
      <c r="AM3270">
        <v>46390.9</v>
      </c>
      <c r="AN3270">
        <v>44000</v>
      </c>
      <c r="AO3270">
        <v>2390.9</v>
      </c>
      <c r="AP3270">
        <v>5.1499999999999997E-2</v>
      </c>
    </row>
    <row r="3271" spans="1:42" hidden="1" x14ac:dyDescent="0.35">
      <c r="A3271" t="s">
        <v>4231</v>
      </c>
      <c r="B3271" s="1">
        <v>45924</v>
      </c>
      <c r="C3271" t="s">
        <v>716</v>
      </c>
      <c r="D3271" t="s">
        <v>74</v>
      </c>
      <c r="E3271">
        <v>1</v>
      </c>
      <c r="F3271" t="s">
        <v>30</v>
      </c>
      <c r="G3271" t="s">
        <v>31</v>
      </c>
      <c r="H3271" t="s">
        <v>17</v>
      </c>
      <c r="I3271" t="s">
        <v>26</v>
      </c>
      <c r="J3271" t="s">
        <v>109</v>
      </c>
      <c r="K3271">
        <v>2025</v>
      </c>
      <c r="L3271" t="s">
        <v>60</v>
      </c>
      <c r="M3271" t="s">
        <v>5963</v>
      </c>
      <c r="N3271" t="s">
        <v>5949</v>
      </c>
      <c r="O3271" t="s">
        <v>5964</v>
      </c>
      <c r="P3271" t="s">
        <v>5951</v>
      </c>
      <c r="Q3271" t="s">
        <v>5965</v>
      </c>
      <c r="R3271">
        <v>5700</v>
      </c>
      <c r="S3271">
        <v>7500</v>
      </c>
      <c r="T3271">
        <v>0.24</v>
      </c>
      <c r="U3271" t="s">
        <v>5940</v>
      </c>
      <c r="V3271">
        <v>12</v>
      </c>
      <c r="W3271" s="1">
        <v>44865</v>
      </c>
      <c r="X3271" t="s">
        <v>5894</v>
      </c>
      <c r="Y3271">
        <v>145</v>
      </c>
      <c r="Z3271">
        <v>60</v>
      </c>
      <c r="AA3271">
        <v>189</v>
      </c>
      <c r="AB3271">
        <v>10</v>
      </c>
      <c r="AC3271">
        <v>10</v>
      </c>
      <c r="AD3271">
        <v>57000</v>
      </c>
      <c r="AE3271" t="s">
        <v>6025</v>
      </c>
      <c r="AF3271" s="1">
        <v>46203</v>
      </c>
      <c r="AG3271" t="s">
        <v>6413</v>
      </c>
      <c r="AH3271" t="s">
        <v>6035</v>
      </c>
      <c r="AI3271" t="s">
        <v>6028</v>
      </c>
      <c r="AJ3271" t="s">
        <v>6925</v>
      </c>
      <c r="AK3271">
        <v>7500</v>
      </c>
      <c r="AL3271">
        <v>745.5</v>
      </c>
      <c r="AM3271">
        <v>6754.5</v>
      </c>
      <c r="AN3271">
        <v>5700</v>
      </c>
      <c r="AO3271">
        <v>1054.5</v>
      </c>
      <c r="AP3271">
        <v>0.15609999999999999</v>
      </c>
    </row>
    <row r="3272" spans="1:42" hidden="1" x14ac:dyDescent="0.35">
      <c r="A3272" t="s">
        <v>4232</v>
      </c>
      <c r="B3272" s="1">
        <v>45828</v>
      </c>
      <c r="C3272" t="s">
        <v>1166</v>
      </c>
      <c r="D3272" t="s">
        <v>74</v>
      </c>
      <c r="E3272">
        <v>1</v>
      </c>
      <c r="F3272" t="s">
        <v>24</v>
      </c>
      <c r="G3272" t="s">
        <v>67</v>
      </c>
      <c r="H3272" t="s">
        <v>32</v>
      </c>
      <c r="I3272" t="s">
        <v>18</v>
      </c>
      <c r="J3272" t="s">
        <v>34</v>
      </c>
      <c r="K3272">
        <v>2025</v>
      </c>
      <c r="L3272" t="s">
        <v>35</v>
      </c>
      <c r="M3272" t="s">
        <v>5963</v>
      </c>
      <c r="N3272" t="s">
        <v>5949</v>
      </c>
      <c r="O3272" t="s">
        <v>5964</v>
      </c>
      <c r="P3272" t="s">
        <v>5951</v>
      </c>
      <c r="Q3272" t="s">
        <v>5965</v>
      </c>
      <c r="R3272">
        <v>5700</v>
      </c>
      <c r="S3272">
        <v>7500</v>
      </c>
      <c r="T3272">
        <v>0.24</v>
      </c>
      <c r="U3272" t="s">
        <v>5940</v>
      </c>
      <c r="V3272">
        <v>12</v>
      </c>
      <c r="W3272" s="1">
        <v>44865</v>
      </c>
      <c r="X3272" t="s">
        <v>5894</v>
      </c>
      <c r="Y3272">
        <v>145</v>
      </c>
      <c r="Z3272">
        <v>60</v>
      </c>
      <c r="AA3272">
        <v>189</v>
      </c>
      <c r="AB3272">
        <v>10</v>
      </c>
      <c r="AC3272">
        <v>10</v>
      </c>
      <c r="AD3272">
        <v>57000</v>
      </c>
      <c r="AE3272" t="s">
        <v>6025</v>
      </c>
      <c r="AF3272" s="1">
        <v>46203</v>
      </c>
      <c r="AG3272" t="s">
        <v>6556</v>
      </c>
      <c r="AH3272" t="s">
        <v>6027</v>
      </c>
      <c r="AI3272" t="s">
        <v>6028</v>
      </c>
      <c r="AJ3272" t="s">
        <v>6924</v>
      </c>
      <c r="AK3272">
        <v>7500</v>
      </c>
      <c r="AL3272">
        <v>481.5</v>
      </c>
      <c r="AM3272">
        <v>7018.5</v>
      </c>
      <c r="AN3272">
        <v>5700</v>
      </c>
      <c r="AO3272">
        <v>1318.5</v>
      </c>
      <c r="AP3272">
        <v>0.18790000000000001</v>
      </c>
    </row>
    <row r="3273" spans="1:42" x14ac:dyDescent="0.35">
      <c r="A3273" t="s">
        <v>4233</v>
      </c>
      <c r="B3273" s="1">
        <v>45874</v>
      </c>
      <c r="C3273" t="s">
        <v>768</v>
      </c>
      <c r="D3273" t="s">
        <v>195</v>
      </c>
      <c r="E3273">
        <v>1</v>
      </c>
      <c r="F3273" t="s">
        <v>48</v>
      </c>
      <c r="G3273" t="s">
        <v>31</v>
      </c>
      <c r="H3273" t="s">
        <v>17</v>
      </c>
      <c r="I3273" t="s">
        <v>43</v>
      </c>
      <c r="J3273" t="s">
        <v>59</v>
      </c>
      <c r="K3273">
        <v>2025</v>
      </c>
      <c r="L3273" t="s">
        <v>60</v>
      </c>
      <c r="M3273" t="s">
        <v>5912</v>
      </c>
      <c r="N3273" t="s">
        <v>5913</v>
      </c>
      <c r="O3273" t="s">
        <v>5914</v>
      </c>
      <c r="P3273" t="s">
        <v>5891</v>
      </c>
      <c r="Q3273" t="s">
        <v>5915</v>
      </c>
      <c r="R3273">
        <v>125000</v>
      </c>
      <c r="S3273">
        <v>148000</v>
      </c>
      <c r="T3273">
        <v>0.15540000000000001</v>
      </c>
      <c r="U3273" t="s">
        <v>5893</v>
      </c>
      <c r="V3273">
        <v>12</v>
      </c>
      <c r="W3273" s="1">
        <v>44787</v>
      </c>
      <c r="X3273" t="s">
        <v>5894</v>
      </c>
      <c r="Y3273">
        <v>168</v>
      </c>
      <c r="Z3273">
        <v>62</v>
      </c>
      <c r="AA3273">
        <v>271</v>
      </c>
      <c r="AB3273">
        <v>0</v>
      </c>
      <c r="AC3273">
        <v>10</v>
      </c>
      <c r="AD3273">
        <v>0</v>
      </c>
      <c r="AE3273" t="s">
        <v>6029</v>
      </c>
      <c r="AF3273" s="1">
        <v>46203</v>
      </c>
      <c r="AG3273" t="s">
        <v>6412</v>
      </c>
      <c r="AH3273" t="s">
        <v>6027</v>
      </c>
      <c r="AI3273" t="s">
        <v>6028</v>
      </c>
      <c r="AJ3273" t="s">
        <v>6925</v>
      </c>
      <c r="AK3273">
        <v>148000</v>
      </c>
      <c r="AL3273">
        <v>444</v>
      </c>
      <c r="AM3273">
        <v>147556</v>
      </c>
      <c r="AN3273">
        <v>125000</v>
      </c>
      <c r="AO3273">
        <v>22556</v>
      </c>
      <c r="AP3273">
        <v>0.15290000000000001</v>
      </c>
    </row>
    <row r="3274" spans="1:42" hidden="1" x14ac:dyDescent="0.35">
      <c r="A3274" t="s">
        <v>4234</v>
      </c>
      <c r="B3274" s="1">
        <v>45668</v>
      </c>
      <c r="C3274" t="s">
        <v>1957</v>
      </c>
      <c r="D3274" t="s">
        <v>14</v>
      </c>
      <c r="E3274">
        <v>2</v>
      </c>
      <c r="F3274" t="s">
        <v>30</v>
      </c>
      <c r="G3274" t="s">
        <v>96</v>
      </c>
      <c r="H3274" t="s">
        <v>17</v>
      </c>
      <c r="I3274" t="s">
        <v>43</v>
      </c>
      <c r="J3274" t="s">
        <v>112</v>
      </c>
      <c r="K3274">
        <v>2025</v>
      </c>
      <c r="L3274" t="s">
        <v>20</v>
      </c>
      <c r="M3274" t="s">
        <v>5934</v>
      </c>
      <c r="N3274" t="s">
        <v>5931</v>
      </c>
      <c r="O3274" t="s">
        <v>5932</v>
      </c>
      <c r="P3274" t="s">
        <v>5891</v>
      </c>
      <c r="Q3274" t="s">
        <v>5935</v>
      </c>
      <c r="R3274">
        <v>10800</v>
      </c>
      <c r="S3274">
        <v>13500</v>
      </c>
      <c r="T3274">
        <v>0.2</v>
      </c>
      <c r="U3274" t="s">
        <v>5893</v>
      </c>
      <c r="V3274">
        <v>12</v>
      </c>
      <c r="W3274" s="1">
        <v>44567</v>
      </c>
      <c r="X3274" t="s">
        <v>5894</v>
      </c>
      <c r="Y3274">
        <v>169</v>
      </c>
      <c r="Z3274">
        <v>68</v>
      </c>
      <c r="AA3274">
        <v>202</v>
      </c>
      <c r="AB3274">
        <v>85</v>
      </c>
      <c r="AC3274">
        <v>10</v>
      </c>
      <c r="AD3274">
        <v>918000</v>
      </c>
      <c r="AE3274" t="s">
        <v>6025</v>
      </c>
      <c r="AF3274" s="1">
        <v>46203</v>
      </c>
      <c r="AG3274" t="s">
        <v>6692</v>
      </c>
      <c r="AH3274" t="s">
        <v>6035</v>
      </c>
      <c r="AI3274" t="s">
        <v>6028</v>
      </c>
      <c r="AJ3274" t="s">
        <v>6924</v>
      </c>
      <c r="AK3274">
        <v>27000</v>
      </c>
      <c r="AL3274">
        <v>1749.6</v>
      </c>
      <c r="AM3274">
        <v>25250.400000000001</v>
      </c>
      <c r="AN3274">
        <v>21600</v>
      </c>
      <c r="AO3274">
        <v>3650.4</v>
      </c>
      <c r="AP3274">
        <v>0.14460000000000001</v>
      </c>
    </row>
    <row r="3275" spans="1:42" hidden="1" x14ac:dyDescent="0.35">
      <c r="A3275" t="s">
        <v>4235</v>
      </c>
      <c r="B3275" s="1">
        <v>45830</v>
      </c>
      <c r="C3275" t="s">
        <v>624</v>
      </c>
      <c r="D3275" t="s">
        <v>137</v>
      </c>
      <c r="E3275">
        <v>2</v>
      </c>
      <c r="F3275" t="s">
        <v>24</v>
      </c>
      <c r="G3275" t="s">
        <v>16</v>
      </c>
      <c r="H3275" t="s">
        <v>32</v>
      </c>
      <c r="I3275" t="s">
        <v>26</v>
      </c>
      <c r="J3275" t="s">
        <v>34</v>
      </c>
      <c r="K3275">
        <v>2025</v>
      </c>
      <c r="L3275" t="s">
        <v>35</v>
      </c>
      <c r="M3275" t="s">
        <v>5930</v>
      </c>
      <c r="N3275" t="s">
        <v>5931</v>
      </c>
      <c r="O3275" t="s">
        <v>5932</v>
      </c>
      <c r="P3275" t="s">
        <v>5891</v>
      </c>
      <c r="Q3275" t="s">
        <v>5933</v>
      </c>
      <c r="R3275">
        <v>14800</v>
      </c>
      <c r="S3275">
        <v>18500</v>
      </c>
      <c r="T3275">
        <v>0.2</v>
      </c>
      <c r="U3275" t="s">
        <v>5893</v>
      </c>
      <c r="V3275">
        <v>12</v>
      </c>
      <c r="W3275" s="1">
        <v>45474</v>
      </c>
      <c r="X3275" t="s">
        <v>5894</v>
      </c>
      <c r="Y3275">
        <v>213</v>
      </c>
      <c r="Z3275">
        <v>93</v>
      </c>
      <c r="AA3275">
        <v>278</v>
      </c>
      <c r="AB3275">
        <v>42</v>
      </c>
      <c r="AC3275">
        <v>10</v>
      </c>
      <c r="AD3275">
        <v>621600</v>
      </c>
      <c r="AE3275" t="s">
        <v>6025</v>
      </c>
      <c r="AF3275" s="1">
        <v>46203</v>
      </c>
      <c r="AG3275" t="s">
        <v>6127</v>
      </c>
      <c r="AH3275" t="s">
        <v>6027</v>
      </c>
      <c r="AI3275" t="s">
        <v>6028</v>
      </c>
      <c r="AJ3275" t="s">
        <v>6924</v>
      </c>
      <c r="AK3275">
        <v>37000</v>
      </c>
      <c r="AL3275">
        <v>4436.3</v>
      </c>
      <c r="AM3275">
        <v>32563.7</v>
      </c>
      <c r="AN3275">
        <v>29600</v>
      </c>
      <c r="AO3275">
        <v>2963.7</v>
      </c>
      <c r="AP3275">
        <v>9.0999999999999998E-2</v>
      </c>
    </row>
    <row r="3276" spans="1:42" hidden="1" x14ac:dyDescent="0.35">
      <c r="A3276" t="s">
        <v>4236</v>
      </c>
      <c r="B3276" s="1">
        <v>45871</v>
      </c>
      <c r="C3276" t="s">
        <v>284</v>
      </c>
      <c r="D3276" t="s">
        <v>216</v>
      </c>
      <c r="E3276">
        <v>1</v>
      </c>
      <c r="F3276" t="s">
        <v>24</v>
      </c>
      <c r="G3276" t="s">
        <v>16</v>
      </c>
      <c r="H3276" t="s">
        <v>25</v>
      </c>
      <c r="I3276" t="s">
        <v>26</v>
      </c>
      <c r="J3276" t="s">
        <v>59</v>
      </c>
      <c r="K3276">
        <v>2025</v>
      </c>
      <c r="L3276" t="s">
        <v>60</v>
      </c>
      <c r="M3276" t="s">
        <v>5999</v>
      </c>
      <c r="N3276" t="s">
        <v>5989</v>
      </c>
      <c r="O3276" t="s">
        <v>6000</v>
      </c>
      <c r="P3276" t="s">
        <v>6001</v>
      </c>
      <c r="Q3276" t="s">
        <v>6002</v>
      </c>
      <c r="R3276">
        <v>300</v>
      </c>
      <c r="S3276">
        <v>500</v>
      </c>
      <c r="T3276">
        <v>0.4</v>
      </c>
      <c r="U3276" t="s">
        <v>5940</v>
      </c>
      <c r="V3276">
        <v>3</v>
      </c>
      <c r="W3276" s="1">
        <v>45115</v>
      </c>
      <c r="X3276" t="s">
        <v>5894</v>
      </c>
      <c r="Y3276">
        <v>197</v>
      </c>
      <c r="Z3276">
        <v>100</v>
      </c>
      <c r="AA3276">
        <v>205</v>
      </c>
      <c r="AB3276">
        <v>66</v>
      </c>
      <c r="AC3276">
        <v>10</v>
      </c>
      <c r="AD3276">
        <v>19800</v>
      </c>
      <c r="AE3276" t="s">
        <v>6025</v>
      </c>
      <c r="AF3276" s="1">
        <v>46203</v>
      </c>
      <c r="AG3276" t="s">
        <v>6176</v>
      </c>
      <c r="AH3276" t="s">
        <v>6027</v>
      </c>
      <c r="AI3276" t="s">
        <v>6028</v>
      </c>
      <c r="AJ3276" t="s">
        <v>6925</v>
      </c>
      <c r="AK3276">
        <v>500</v>
      </c>
      <c r="AL3276">
        <v>32.200000000000003</v>
      </c>
      <c r="AM3276">
        <v>467.8</v>
      </c>
      <c r="AN3276">
        <v>300</v>
      </c>
      <c r="AO3276">
        <v>167.8</v>
      </c>
      <c r="AP3276">
        <v>0.35870000000000002</v>
      </c>
    </row>
    <row r="3277" spans="1:42" hidden="1" x14ac:dyDescent="0.35">
      <c r="A3277" t="s">
        <v>4237</v>
      </c>
      <c r="B3277" s="1">
        <v>45770</v>
      </c>
      <c r="C3277" t="s">
        <v>1314</v>
      </c>
      <c r="D3277" t="s">
        <v>82</v>
      </c>
      <c r="E3277">
        <v>1</v>
      </c>
      <c r="F3277" t="s">
        <v>58</v>
      </c>
      <c r="G3277" t="s">
        <v>16</v>
      </c>
      <c r="H3277" t="s">
        <v>25</v>
      </c>
      <c r="I3277" t="s">
        <v>33</v>
      </c>
      <c r="J3277" t="s">
        <v>44</v>
      </c>
      <c r="K3277">
        <v>2025</v>
      </c>
      <c r="L3277" t="s">
        <v>35</v>
      </c>
      <c r="M3277" t="s">
        <v>5895</v>
      </c>
      <c r="N3277" t="s">
        <v>5889</v>
      </c>
      <c r="O3277" t="s">
        <v>5890</v>
      </c>
      <c r="P3277" t="s">
        <v>5891</v>
      </c>
      <c r="Q3277" t="s">
        <v>5896</v>
      </c>
      <c r="R3277">
        <v>78000</v>
      </c>
      <c r="S3277">
        <v>95000</v>
      </c>
      <c r="T3277">
        <v>0.1789</v>
      </c>
      <c r="U3277" t="s">
        <v>5893</v>
      </c>
      <c r="V3277">
        <v>12</v>
      </c>
      <c r="W3277" s="1">
        <v>45187</v>
      </c>
      <c r="X3277" t="s">
        <v>5894</v>
      </c>
      <c r="Y3277">
        <v>351</v>
      </c>
      <c r="Z3277">
        <v>112</v>
      </c>
      <c r="AA3277">
        <v>335</v>
      </c>
      <c r="AB3277">
        <v>32</v>
      </c>
      <c r="AC3277">
        <v>10</v>
      </c>
      <c r="AD3277">
        <v>2496000</v>
      </c>
      <c r="AE3277" t="s">
        <v>6025</v>
      </c>
      <c r="AF3277" s="1">
        <v>46203</v>
      </c>
      <c r="AG3277" t="s">
        <v>6510</v>
      </c>
      <c r="AH3277" t="s">
        <v>6035</v>
      </c>
      <c r="AI3277" t="s">
        <v>6028</v>
      </c>
      <c r="AJ3277" t="s">
        <v>6924</v>
      </c>
      <c r="AK3277">
        <v>95000</v>
      </c>
      <c r="AL3277">
        <v>9604.5</v>
      </c>
      <c r="AM3277">
        <v>85395.5</v>
      </c>
      <c r="AN3277">
        <v>78000</v>
      </c>
      <c r="AO3277">
        <v>7395.5</v>
      </c>
      <c r="AP3277">
        <v>8.6599999999999996E-2</v>
      </c>
    </row>
    <row r="3278" spans="1:42" x14ac:dyDescent="0.35">
      <c r="A3278" t="s">
        <v>4238</v>
      </c>
      <c r="B3278" s="1">
        <v>45778</v>
      </c>
      <c r="C3278" t="s">
        <v>81</v>
      </c>
      <c r="D3278" t="s">
        <v>54</v>
      </c>
      <c r="E3278">
        <v>1</v>
      </c>
      <c r="F3278" t="s">
        <v>128</v>
      </c>
      <c r="G3278" t="s">
        <v>31</v>
      </c>
      <c r="H3278" t="s">
        <v>25</v>
      </c>
      <c r="I3278" t="s">
        <v>43</v>
      </c>
      <c r="J3278" t="s">
        <v>75</v>
      </c>
      <c r="K3278">
        <v>2025</v>
      </c>
      <c r="L3278" t="s">
        <v>35</v>
      </c>
      <c r="M3278" t="s">
        <v>5888</v>
      </c>
      <c r="N3278" t="s">
        <v>5889</v>
      </c>
      <c r="O3278" t="s">
        <v>5890</v>
      </c>
      <c r="P3278" t="s">
        <v>5891</v>
      </c>
      <c r="Q3278" t="s">
        <v>5892</v>
      </c>
      <c r="R3278">
        <v>52000</v>
      </c>
      <c r="S3278">
        <v>65000</v>
      </c>
      <c r="T3278">
        <v>0.2</v>
      </c>
      <c r="U3278" t="s">
        <v>5893</v>
      </c>
      <c r="V3278">
        <v>12</v>
      </c>
      <c r="W3278" s="1">
        <v>45506</v>
      </c>
      <c r="X3278" t="s">
        <v>5894</v>
      </c>
      <c r="Y3278">
        <v>302</v>
      </c>
      <c r="Z3278">
        <v>109</v>
      </c>
      <c r="AA3278">
        <v>415</v>
      </c>
      <c r="AB3278">
        <v>0</v>
      </c>
      <c r="AC3278">
        <v>10</v>
      </c>
      <c r="AD3278">
        <v>0</v>
      </c>
      <c r="AE3278" t="s">
        <v>6029</v>
      </c>
      <c r="AF3278" s="1">
        <v>46203</v>
      </c>
      <c r="AG3278" t="s">
        <v>6037</v>
      </c>
      <c r="AH3278" t="s">
        <v>6027</v>
      </c>
      <c r="AI3278" t="s">
        <v>6028</v>
      </c>
      <c r="AJ3278" t="s">
        <v>6924</v>
      </c>
      <c r="AK3278">
        <v>65000</v>
      </c>
      <c r="AL3278">
        <v>923</v>
      </c>
      <c r="AM3278">
        <v>64077</v>
      </c>
      <c r="AN3278">
        <v>52000</v>
      </c>
      <c r="AO3278">
        <v>12077</v>
      </c>
      <c r="AP3278">
        <v>0.1885</v>
      </c>
    </row>
    <row r="3279" spans="1:42" hidden="1" x14ac:dyDescent="0.35">
      <c r="A3279" t="s">
        <v>4239</v>
      </c>
      <c r="B3279" s="1">
        <v>45826</v>
      </c>
      <c r="C3279" t="s">
        <v>932</v>
      </c>
      <c r="D3279" t="s">
        <v>377</v>
      </c>
      <c r="E3279">
        <v>3</v>
      </c>
      <c r="F3279" t="s">
        <v>128</v>
      </c>
      <c r="G3279" t="s">
        <v>67</v>
      </c>
      <c r="H3279" t="s">
        <v>32</v>
      </c>
      <c r="I3279" t="s">
        <v>26</v>
      </c>
      <c r="J3279" t="s">
        <v>34</v>
      </c>
      <c r="K3279">
        <v>2025</v>
      </c>
      <c r="L3279" t="s">
        <v>35</v>
      </c>
      <c r="M3279" t="s">
        <v>6007</v>
      </c>
      <c r="N3279" t="s">
        <v>5889</v>
      </c>
      <c r="O3279" t="s">
        <v>6008</v>
      </c>
      <c r="P3279" t="s">
        <v>5899</v>
      </c>
      <c r="Q3279" t="s">
        <v>6009</v>
      </c>
      <c r="R3279">
        <v>12000</v>
      </c>
      <c r="S3279">
        <v>15000</v>
      </c>
      <c r="T3279">
        <v>0.2</v>
      </c>
      <c r="U3279" t="s">
        <v>5901</v>
      </c>
      <c r="V3279">
        <v>12</v>
      </c>
      <c r="W3279" s="1">
        <v>45557</v>
      </c>
      <c r="X3279" t="s">
        <v>5894</v>
      </c>
      <c r="Y3279">
        <v>118</v>
      </c>
      <c r="Z3279">
        <v>87</v>
      </c>
      <c r="AA3279">
        <v>209</v>
      </c>
      <c r="AB3279">
        <v>10</v>
      </c>
      <c r="AC3279">
        <v>10</v>
      </c>
      <c r="AD3279">
        <v>120000</v>
      </c>
      <c r="AE3279" t="s">
        <v>6025</v>
      </c>
      <c r="AF3279" s="1">
        <v>46203</v>
      </c>
      <c r="AG3279" t="s">
        <v>6059</v>
      </c>
      <c r="AH3279" t="s">
        <v>6027</v>
      </c>
      <c r="AI3279" t="s">
        <v>6028</v>
      </c>
      <c r="AJ3279" t="s">
        <v>6924</v>
      </c>
      <c r="AK3279">
        <v>45000</v>
      </c>
      <c r="AL3279">
        <v>355.5</v>
      </c>
      <c r="AM3279">
        <v>44644.5</v>
      </c>
      <c r="AN3279">
        <v>36000</v>
      </c>
      <c r="AO3279">
        <v>8644.5</v>
      </c>
      <c r="AP3279">
        <v>0.19359999999999999</v>
      </c>
    </row>
    <row r="3280" spans="1:42" x14ac:dyDescent="0.35">
      <c r="A3280" t="s">
        <v>4240</v>
      </c>
      <c r="B3280" s="1">
        <v>45670</v>
      </c>
      <c r="C3280" t="s">
        <v>1383</v>
      </c>
      <c r="D3280" t="s">
        <v>195</v>
      </c>
      <c r="E3280">
        <v>2</v>
      </c>
      <c r="F3280" t="s">
        <v>58</v>
      </c>
      <c r="G3280" t="s">
        <v>31</v>
      </c>
      <c r="H3280" t="s">
        <v>25</v>
      </c>
      <c r="I3280" t="s">
        <v>18</v>
      </c>
      <c r="J3280" t="s">
        <v>112</v>
      </c>
      <c r="K3280">
        <v>2025</v>
      </c>
      <c r="L3280" t="s">
        <v>20</v>
      </c>
      <c r="M3280" t="s">
        <v>5912</v>
      </c>
      <c r="N3280" t="s">
        <v>5913</v>
      </c>
      <c r="O3280" t="s">
        <v>5914</v>
      </c>
      <c r="P3280" t="s">
        <v>5891</v>
      </c>
      <c r="Q3280" t="s">
        <v>5915</v>
      </c>
      <c r="R3280">
        <v>125000</v>
      </c>
      <c r="S3280">
        <v>148000</v>
      </c>
      <c r="T3280">
        <v>0.15540000000000001</v>
      </c>
      <c r="U3280" t="s">
        <v>5893</v>
      </c>
      <c r="V3280">
        <v>12</v>
      </c>
      <c r="W3280" s="1">
        <v>44787</v>
      </c>
      <c r="X3280" t="s">
        <v>5894</v>
      </c>
      <c r="Y3280">
        <v>168</v>
      </c>
      <c r="Z3280">
        <v>62</v>
      </c>
      <c r="AA3280">
        <v>271</v>
      </c>
      <c r="AB3280">
        <v>0</v>
      </c>
      <c r="AC3280">
        <v>10</v>
      </c>
      <c r="AD3280">
        <v>0</v>
      </c>
      <c r="AE3280" t="s">
        <v>6029</v>
      </c>
      <c r="AF3280" s="1">
        <v>46203</v>
      </c>
      <c r="AG3280" t="s">
        <v>6541</v>
      </c>
      <c r="AH3280" t="s">
        <v>6027</v>
      </c>
      <c r="AI3280" t="s">
        <v>6028</v>
      </c>
      <c r="AJ3280" t="s">
        <v>6924</v>
      </c>
      <c r="AK3280">
        <v>296000</v>
      </c>
      <c r="AL3280">
        <v>40818.400000000001</v>
      </c>
      <c r="AM3280">
        <v>255181.6</v>
      </c>
      <c r="AN3280">
        <v>250000</v>
      </c>
      <c r="AO3280">
        <v>5181.6000000000004</v>
      </c>
      <c r="AP3280">
        <v>2.0299999999999999E-2</v>
      </c>
    </row>
    <row r="3281" spans="1:42" x14ac:dyDescent="0.35">
      <c r="A3281" t="s">
        <v>4241</v>
      </c>
      <c r="B3281" s="1">
        <v>45882</v>
      </c>
      <c r="C3281" t="s">
        <v>1090</v>
      </c>
      <c r="D3281" t="s">
        <v>42</v>
      </c>
      <c r="E3281">
        <v>2</v>
      </c>
      <c r="F3281" t="s">
        <v>128</v>
      </c>
      <c r="G3281" t="s">
        <v>71</v>
      </c>
      <c r="H3281" t="s">
        <v>25</v>
      </c>
      <c r="I3281" t="s">
        <v>18</v>
      </c>
      <c r="J3281" t="s">
        <v>59</v>
      </c>
      <c r="K3281">
        <v>2025</v>
      </c>
      <c r="L3281" t="s">
        <v>60</v>
      </c>
      <c r="M3281" t="s">
        <v>5897</v>
      </c>
      <c r="N3281" t="s">
        <v>5889</v>
      </c>
      <c r="O3281" t="s">
        <v>5898</v>
      </c>
      <c r="P3281" t="s">
        <v>5899</v>
      </c>
      <c r="Q3281" t="s">
        <v>5900</v>
      </c>
      <c r="R3281">
        <v>31000</v>
      </c>
      <c r="S3281">
        <v>38000</v>
      </c>
      <c r="T3281">
        <v>0.1842</v>
      </c>
      <c r="U3281" t="s">
        <v>5901</v>
      </c>
      <c r="V3281">
        <v>12</v>
      </c>
      <c r="W3281" s="1">
        <v>45246</v>
      </c>
      <c r="X3281" t="s">
        <v>5894</v>
      </c>
      <c r="Y3281">
        <v>278</v>
      </c>
      <c r="Z3281">
        <v>80</v>
      </c>
      <c r="AA3281">
        <v>346</v>
      </c>
      <c r="AB3281">
        <v>0</v>
      </c>
      <c r="AC3281">
        <v>10</v>
      </c>
      <c r="AD3281">
        <v>0</v>
      </c>
      <c r="AE3281" t="s">
        <v>6029</v>
      </c>
      <c r="AF3281" s="1">
        <v>46203</v>
      </c>
      <c r="AG3281" t="s">
        <v>6537</v>
      </c>
      <c r="AH3281" t="s">
        <v>6035</v>
      </c>
      <c r="AI3281" t="s">
        <v>6028</v>
      </c>
      <c r="AJ3281" t="s">
        <v>6925</v>
      </c>
      <c r="AK3281">
        <v>76000</v>
      </c>
      <c r="AL3281">
        <v>9066.7999999999993</v>
      </c>
      <c r="AM3281">
        <v>66933.2</v>
      </c>
      <c r="AN3281">
        <v>62000</v>
      </c>
      <c r="AO3281">
        <v>4933.2</v>
      </c>
      <c r="AP3281">
        <v>7.3700000000000002E-2</v>
      </c>
    </row>
    <row r="3282" spans="1:42" x14ac:dyDescent="0.35">
      <c r="A3282" t="s">
        <v>4242</v>
      </c>
      <c r="B3282" s="1">
        <v>45765</v>
      </c>
      <c r="C3282" t="s">
        <v>1484</v>
      </c>
      <c r="D3282" t="s">
        <v>195</v>
      </c>
      <c r="E3282">
        <v>1</v>
      </c>
      <c r="F3282" t="s">
        <v>58</v>
      </c>
      <c r="G3282" t="s">
        <v>16</v>
      </c>
      <c r="H3282" t="s">
        <v>32</v>
      </c>
      <c r="I3282" t="s">
        <v>33</v>
      </c>
      <c r="J3282" t="s">
        <v>44</v>
      </c>
      <c r="K3282">
        <v>2025</v>
      </c>
      <c r="L3282" t="s">
        <v>35</v>
      </c>
      <c r="M3282" t="s">
        <v>5912</v>
      </c>
      <c r="N3282" t="s">
        <v>5913</v>
      </c>
      <c r="O3282" t="s">
        <v>5914</v>
      </c>
      <c r="P3282" t="s">
        <v>5891</v>
      </c>
      <c r="Q3282" t="s">
        <v>5915</v>
      </c>
      <c r="R3282">
        <v>125000</v>
      </c>
      <c r="S3282">
        <v>148000</v>
      </c>
      <c r="T3282">
        <v>0.15540000000000001</v>
      </c>
      <c r="U3282" t="s">
        <v>5893</v>
      </c>
      <c r="V3282">
        <v>12</v>
      </c>
      <c r="W3282" s="1">
        <v>44787</v>
      </c>
      <c r="X3282" t="s">
        <v>5894</v>
      </c>
      <c r="Y3282">
        <v>168</v>
      </c>
      <c r="Z3282">
        <v>62</v>
      </c>
      <c r="AA3282">
        <v>271</v>
      </c>
      <c r="AB3282">
        <v>0</v>
      </c>
      <c r="AC3282">
        <v>10</v>
      </c>
      <c r="AD3282">
        <v>0</v>
      </c>
      <c r="AE3282" t="s">
        <v>6029</v>
      </c>
      <c r="AF3282" s="1">
        <v>46203</v>
      </c>
      <c r="AG3282" t="s">
        <v>6324</v>
      </c>
      <c r="AH3282" t="s">
        <v>6035</v>
      </c>
      <c r="AI3282" t="s">
        <v>6028</v>
      </c>
      <c r="AJ3282" t="s">
        <v>6924</v>
      </c>
      <c r="AK3282">
        <v>148000</v>
      </c>
      <c r="AL3282">
        <v>19654.400000000001</v>
      </c>
      <c r="AM3282">
        <v>128345.60000000001</v>
      </c>
      <c r="AN3282">
        <v>125000</v>
      </c>
      <c r="AO3282">
        <v>3345.6</v>
      </c>
      <c r="AP3282">
        <v>2.6100000000000002E-2</v>
      </c>
    </row>
    <row r="3283" spans="1:42" x14ac:dyDescent="0.35">
      <c r="A3283" t="s">
        <v>4243</v>
      </c>
      <c r="B3283" s="1">
        <v>45825</v>
      </c>
      <c r="C3283" t="s">
        <v>303</v>
      </c>
      <c r="D3283" t="s">
        <v>54</v>
      </c>
      <c r="E3283">
        <v>3</v>
      </c>
      <c r="F3283" t="s">
        <v>48</v>
      </c>
      <c r="G3283" t="s">
        <v>71</v>
      </c>
      <c r="H3283" t="s">
        <v>32</v>
      </c>
      <c r="I3283" t="s">
        <v>26</v>
      </c>
      <c r="J3283" t="s">
        <v>34</v>
      </c>
      <c r="K3283">
        <v>2025</v>
      </c>
      <c r="L3283" t="s">
        <v>35</v>
      </c>
      <c r="M3283" t="s">
        <v>5888</v>
      </c>
      <c r="N3283" t="s">
        <v>5889</v>
      </c>
      <c r="O3283" t="s">
        <v>5890</v>
      </c>
      <c r="P3283" t="s">
        <v>5891</v>
      </c>
      <c r="Q3283" t="s">
        <v>5892</v>
      </c>
      <c r="R3283">
        <v>52000</v>
      </c>
      <c r="S3283">
        <v>65000</v>
      </c>
      <c r="T3283">
        <v>0.2</v>
      </c>
      <c r="U3283" t="s">
        <v>5893</v>
      </c>
      <c r="V3283">
        <v>12</v>
      </c>
      <c r="W3283" s="1">
        <v>45506</v>
      </c>
      <c r="X3283" t="s">
        <v>5894</v>
      </c>
      <c r="Y3283">
        <v>302</v>
      </c>
      <c r="Z3283">
        <v>109</v>
      </c>
      <c r="AA3283">
        <v>415</v>
      </c>
      <c r="AB3283">
        <v>0</v>
      </c>
      <c r="AC3283">
        <v>10</v>
      </c>
      <c r="AD3283">
        <v>0</v>
      </c>
      <c r="AE3283" t="s">
        <v>6029</v>
      </c>
      <c r="AF3283" s="1">
        <v>46203</v>
      </c>
      <c r="AG3283" t="s">
        <v>6192</v>
      </c>
      <c r="AH3283" t="s">
        <v>6035</v>
      </c>
      <c r="AI3283" t="s">
        <v>6028</v>
      </c>
      <c r="AJ3283" t="s">
        <v>6924</v>
      </c>
      <c r="AK3283">
        <v>195000</v>
      </c>
      <c r="AL3283">
        <v>20280</v>
      </c>
      <c r="AM3283">
        <v>174720</v>
      </c>
      <c r="AN3283">
        <v>156000</v>
      </c>
      <c r="AO3283">
        <v>18720</v>
      </c>
      <c r="AP3283">
        <v>0.1071</v>
      </c>
    </row>
    <row r="3284" spans="1:42" hidden="1" x14ac:dyDescent="0.35">
      <c r="A3284" t="s">
        <v>4244</v>
      </c>
      <c r="B3284" s="1">
        <v>45902</v>
      </c>
      <c r="C3284" t="s">
        <v>1043</v>
      </c>
      <c r="D3284" t="s">
        <v>377</v>
      </c>
      <c r="E3284">
        <v>3</v>
      </c>
      <c r="F3284" t="s">
        <v>58</v>
      </c>
      <c r="G3284" t="s">
        <v>16</v>
      </c>
      <c r="H3284" t="s">
        <v>32</v>
      </c>
      <c r="I3284" t="s">
        <v>43</v>
      </c>
      <c r="J3284" t="s">
        <v>109</v>
      </c>
      <c r="K3284">
        <v>2025</v>
      </c>
      <c r="L3284" t="s">
        <v>60</v>
      </c>
      <c r="M3284" t="s">
        <v>6007</v>
      </c>
      <c r="N3284" t="s">
        <v>5889</v>
      </c>
      <c r="O3284" t="s">
        <v>6008</v>
      </c>
      <c r="P3284" t="s">
        <v>5899</v>
      </c>
      <c r="Q3284" t="s">
        <v>6009</v>
      </c>
      <c r="R3284">
        <v>12000</v>
      </c>
      <c r="S3284">
        <v>15000</v>
      </c>
      <c r="T3284">
        <v>0.2</v>
      </c>
      <c r="U3284" t="s">
        <v>5901</v>
      </c>
      <c r="V3284">
        <v>12</v>
      </c>
      <c r="W3284" s="1">
        <v>45557</v>
      </c>
      <c r="X3284" t="s">
        <v>5894</v>
      </c>
      <c r="Y3284">
        <v>118</v>
      </c>
      <c r="Z3284">
        <v>87</v>
      </c>
      <c r="AA3284">
        <v>209</v>
      </c>
      <c r="AB3284">
        <v>10</v>
      </c>
      <c r="AC3284">
        <v>10</v>
      </c>
      <c r="AD3284">
        <v>120000</v>
      </c>
      <c r="AE3284" t="s">
        <v>6025</v>
      </c>
      <c r="AF3284" s="1">
        <v>46203</v>
      </c>
      <c r="AG3284" t="s">
        <v>6257</v>
      </c>
      <c r="AH3284" t="s">
        <v>6027</v>
      </c>
      <c r="AI3284" t="s">
        <v>6028</v>
      </c>
      <c r="AJ3284" t="s">
        <v>6925</v>
      </c>
      <c r="AK3284">
        <v>45000</v>
      </c>
      <c r="AL3284">
        <v>5499</v>
      </c>
      <c r="AM3284">
        <v>39501</v>
      </c>
      <c r="AN3284">
        <v>36000</v>
      </c>
      <c r="AO3284">
        <v>3501</v>
      </c>
      <c r="AP3284">
        <v>8.8599999999999998E-2</v>
      </c>
    </row>
    <row r="3285" spans="1:42" hidden="1" x14ac:dyDescent="0.35">
      <c r="A3285" t="s">
        <v>4245</v>
      </c>
      <c r="B3285" s="1">
        <v>45908</v>
      </c>
      <c r="C3285" t="s">
        <v>144</v>
      </c>
      <c r="D3285" t="s">
        <v>105</v>
      </c>
      <c r="E3285">
        <v>1</v>
      </c>
      <c r="F3285" t="s">
        <v>58</v>
      </c>
      <c r="G3285" t="s">
        <v>31</v>
      </c>
      <c r="H3285" t="s">
        <v>25</v>
      </c>
      <c r="I3285" t="s">
        <v>33</v>
      </c>
      <c r="J3285" t="s">
        <v>109</v>
      </c>
      <c r="K3285">
        <v>2025</v>
      </c>
      <c r="L3285" t="s">
        <v>60</v>
      </c>
      <c r="M3285" t="s">
        <v>5916</v>
      </c>
      <c r="N3285" t="s">
        <v>5913</v>
      </c>
      <c r="O3285" t="s">
        <v>5917</v>
      </c>
      <c r="P3285" t="s">
        <v>5918</v>
      </c>
      <c r="Q3285" t="s">
        <v>5919</v>
      </c>
      <c r="R3285">
        <v>63000</v>
      </c>
      <c r="S3285">
        <v>76000</v>
      </c>
      <c r="T3285">
        <v>0.1711</v>
      </c>
      <c r="U3285" t="s">
        <v>5920</v>
      </c>
      <c r="V3285">
        <v>12</v>
      </c>
      <c r="W3285" s="1">
        <v>44617</v>
      </c>
      <c r="X3285" t="s">
        <v>5894</v>
      </c>
      <c r="Y3285">
        <v>252</v>
      </c>
      <c r="Z3285">
        <v>75</v>
      </c>
      <c r="AA3285">
        <v>289</v>
      </c>
      <c r="AB3285">
        <v>48</v>
      </c>
      <c r="AC3285">
        <v>10</v>
      </c>
      <c r="AD3285">
        <v>3024000</v>
      </c>
      <c r="AE3285" t="s">
        <v>6025</v>
      </c>
      <c r="AF3285" s="1">
        <v>46203</v>
      </c>
      <c r="AG3285" t="s">
        <v>6085</v>
      </c>
      <c r="AH3285" t="s">
        <v>6027</v>
      </c>
      <c r="AI3285" t="s">
        <v>6028</v>
      </c>
      <c r="AJ3285" t="s">
        <v>6925</v>
      </c>
      <c r="AK3285">
        <v>76000</v>
      </c>
      <c r="AL3285">
        <v>4552.3999999999996</v>
      </c>
      <c r="AM3285">
        <v>71447.600000000006</v>
      </c>
      <c r="AN3285">
        <v>63000</v>
      </c>
      <c r="AO3285">
        <v>8447.6</v>
      </c>
      <c r="AP3285">
        <v>0.1182</v>
      </c>
    </row>
    <row r="3286" spans="1:42" hidden="1" x14ac:dyDescent="0.35">
      <c r="A3286" t="s">
        <v>4246</v>
      </c>
      <c r="B3286" s="1">
        <v>45947</v>
      </c>
      <c r="C3286" t="s">
        <v>323</v>
      </c>
      <c r="D3286" t="s">
        <v>92</v>
      </c>
      <c r="E3286">
        <v>2</v>
      </c>
      <c r="F3286" t="s">
        <v>24</v>
      </c>
      <c r="G3286" t="s">
        <v>31</v>
      </c>
      <c r="H3286" t="s">
        <v>32</v>
      </c>
      <c r="I3286" t="s">
        <v>43</v>
      </c>
      <c r="J3286" t="s">
        <v>55</v>
      </c>
      <c r="K3286">
        <v>2025</v>
      </c>
      <c r="L3286" t="s">
        <v>51</v>
      </c>
      <c r="M3286" t="s">
        <v>5973</v>
      </c>
      <c r="N3286" t="s">
        <v>5974</v>
      </c>
      <c r="O3286" t="s">
        <v>5975</v>
      </c>
      <c r="P3286" t="s">
        <v>5899</v>
      </c>
      <c r="Q3286" t="s">
        <v>5976</v>
      </c>
      <c r="R3286">
        <v>7600</v>
      </c>
      <c r="S3286">
        <v>9800</v>
      </c>
      <c r="T3286">
        <v>0.22450000000000001</v>
      </c>
      <c r="U3286" t="s">
        <v>5901</v>
      </c>
      <c r="V3286">
        <v>36</v>
      </c>
      <c r="W3286" s="1">
        <v>45281</v>
      </c>
      <c r="X3286" t="s">
        <v>5894</v>
      </c>
      <c r="Y3286">
        <v>214</v>
      </c>
      <c r="Z3286">
        <v>101</v>
      </c>
      <c r="AA3286">
        <v>188</v>
      </c>
      <c r="AB3286">
        <v>51</v>
      </c>
      <c r="AC3286">
        <v>10</v>
      </c>
      <c r="AD3286">
        <v>387600</v>
      </c>
      <c r="AE3286" t="s">
        <v>6025</v>
      </c>
      <c r="AF3286" s="1">
        <v>46203</v>
      </c>
      <c r="AG3286" t="s">
        <v>6207</v>
      </c>
      <c r="AH3286" t="s">
        <v>6027</v>
      </c>
      <c r="AI3286" t="s">
        <v>6028</v>
      </c>
      <c r="AJ3286" t="s">
        <v>6925</v>
      </c>
      <c r="AK3286">
        <v>19600</v>
      </c>
      <c r="AL3286">
        <v>2700.88</v>
      </c>
      <c r="AM3286">
        <v>16899.12</v>
      </c>
      <c r="AN3286">
        <v>15200</v>
      </c>
      <c r="AO3286">
        <v>1699.12</v>
      </c>
      <c r="AP3286">
        <v>0.10050000000000001</v>
      </c>
    </row>
    <row r="3287" spans="1:42" hidden="1" x14ac:dyDescent="0.35">
      <c r="A3287" t="s">
        <v>4247</v>
      </c>
      <c r="B3287" s="1">
        <v>45815</v>
      </c>
      <c r="C3287" t="s">
        <v>1361</v>
      </c>
      <c r="D3287" t="s">
        <v>82</v>
      </c>
      <c r="E3287">
        <v>1</v>
      </c>
      <c r="F3287" t="s">
        <v>24</v>
      </c>
      <c r="G3287" t="s">
        <v>16</v>
      </c>
      <c r="H3287" t="s">
        <v>49</v>
      </c>
      <c r="I3287" t="s">
        <v>43</v>
      </c>
      <c r="J3287" t="s">
        <v>34</v>
      </c>
      <c r="K3287">
        <v>2025</v>
      </c>
      <c r="L3287" t="s">
        <v>35</v>
      </c>
      <c r="M3287" t="s">
        <v>5895</v>
      </c>
      <c r="N3287" t="s">
        <v>5889</v>
      </c>
      <c r="O3287" t="s">
        <v>5890</v>
      </c>
      <c r="P3287" t="s">
        <v>5891</v>
      </c>
      <c r="Q3287" t="s">
        <v>5896</v>
      </c>
      <c r="R3287">
        <v>78000</v>
      </c>
      <c r="S3287">
        <v>95000</v>
      </c>
      <c r="T3287">
        <v>0.1789</v>
      </c>
      <c r="U3287" t="s">
        <v>5893</v>
      </c>
      <c r="V3287">
        <v>12</v>
      </c>
      <c r="W3287" s="1">
        <v>45187</v>
      </c>
      <c r="X3287" t="s">
        <v>5894</v>
      </c>
      <c r="Y3287">
        <v>351</v>
      </c>
      <c r="Z3287">
        <v>112</v>
      </c>
      <c r="AA3287">
        <v>335</v>
      </c>
      <c r="AB3287">
        <v>32</v>
      </c>
      <c r="AC3287">
        <v>10</v>
      </c>
      <c r="AD3287">
        <v>2496000</v>
      </c>
      <c r="AE3287" t="s">
        <v>6025</v>
      </c>
      <c r="AF3287" s="1">
        <v>46203</v>
      </c>
      <c r="AG3287" t="s">
        <v>6120</v>
      </c>
      <c r="AH3287" t="s">
        <v>6035</v>
      </c>
      <c r="AI3287" t="s">
        <v>6028</v>
      </c>
      <c r="AJ3287" t="s">
        <v>6924</v>
      </c>
      <c r="AK3287">
        <v>95000</v>
      </c>
      <c r="AL3287">
        <v>4883</v>
      </c>
      <c r="AM3287">
        <v>90117</v>
      </c>
      <c r="AN3287">
        <v>78000</v>
      </c>
      <c r="AO3287">
        <v>12117</v>
      </c>
      <c r="AP3287">
        <v>0.13450000000000001</v>
      </c>
    </row>
    <row r="3288" spans="1:42" x14ac:dyDescent="0.35">
      <c r="A3288" t="s">
        <v>4248</v>
      </c>
      <c r="B3288" s="1">
        <v>45735</v>
      </c>
      <c r="C3288" t="s">
        <v>976</v>
      </c>
      <c r="D3288" t="s">
        <v>54</v>
      </c>
      <c r="E3288">
        <v>1</v>
      </c>
      <c r="F3288" t="s">
        <v>24</v>
      </c>
      <c r="G3288" t="s">
        <v>96</v>
      </c>
      <c r="H3288" t="s">
        <v>25</v>
      </c>
      <c r="I3288" t="s">
        <v>26</v>
      </c>
      <c r="J3288" t="s">
        <v>39</v>
      </c>
      <c r="K3288">
        <v>2025</v>
      </c>
      <c r="L3288" t="s">
        <v>20</v>
      </c>
      <c r="M3288" t="s">
        <v>5888</v>
      </c>
      <c r="N3288" t="s">
        <v>5889</v>
      </c>
      <c r="O3288" t="s">
        <v>5890</v>
      </c>
      <c r="P3288" t="s">
        <v>5891</v>
      </c>
      <c r="Q3288" t="s">
        <v>5892</v>
      </c>
      <c r="R3288">
        <v>52000</v>
      </c>
      <c r="S3288">
        <v>65000</v>
      </c>
      <c r="T3288">
        <v>0.2</v>
      </c>
      <c r="U3288" t="s">
        <v>5893</v>
      </c>
      <c r="V3288">
        <v>12</v>
      </c>
      <c r="W3288" s="1">
        <v>45506</v>
      </c>
      <c r="X3288" t="s">
        <v>5894</v>
      </c>
      <c r="Y3288">
        <v>302</v>
      </c>
      <c r="Z3288">
        <v>109</v>
      </c>
      <c r="AA3288">
        <v>415</v>
      </c>
      <c r="AB3288">
        <v>0</v>
      </c>
      <c r="AC3288">
        <v>10</v>
      </c>
      <c r="AD3288">
        <v>0</v>
      </c>
      <c r="AE3288" t="s">
        <v>6029</v>
      </c>
      <c r="AF3288" s="1">
        <v>46203</v>
      </c>
      <c r="AG3288" t="s">
        <v>6484</v>
      </c>
      <c r="AH3288" t="s">
        <v>6027</v>
      </c>
      <c r="AI3288" t="s">
        <v>6028</v>
      </c>
      <c r="AJ3288" t="s">
        <v>6924</v>
      </c>
      <c r="AK3288">
        <v>65000</v>
      </c>
      <c r="AL3288">
        <v>6188</v>
      </c>
      <c r="AM3288">
        <v>58812</v>
      </c>
      <c r="AN3288">
        <v>52000</v>
      </c>
      <c r="AO3288">
        <v>6812</v>
      </c>
      <c r="AP3288">
        <v>0.1158</v>
      </c>
    </row>
    <row r="3289" spans="1:42" hidden="1" x14ac:dyDescent="0.35">
      <c r="A3289" t="s">
        <v>4249</v>
      </c>
      <c r="B3289" s="1">
        <v>45699</v>
      </c>
      <c r="C3289" t="s">
        <v>1671</v>
      </c>
      <c r="D3289" t="s">
        <v>87</v>
      </c>
      <c r="E3289">
        <v>3</v>
      </c>
      <c r="F3289" t="s">
        <v>24</v>
      </c>
      <c r="G3289" t="s">
        <v>16</v>
      </c>
      <c r="H3289" t="s">
        <v>32</v>
      </c>
      <c r="I3289" t="s">
        <v>43</v>
      </c>
      <c r="J3289" t="s">
        <v>19</v>
      </c>
      <c r="K3289">
        <v>2025</v>
      </c>
      <c r="L3289" t="s">
        <v>20</v>
      </c>
      <c r="M3289" t="s">
        <v>5924</v>
      </c>
      <c r="N3289" t="s">
        <v>5913</v>
      </c>
      <c r="O3289" t="s">
        <v>5917</v>
      </c>
      <c r="P3289" t="s">
        <v>5925</v>
      </c>
      <c r="Q3289" t="s">
        <v>5926</v>
      </c>
      <c r="R3289">
        <v>46000</v>
      </c>
      <c r="S3289">
        <v>56000</v>
      </c>
      <c r="T3289">
        <v>0.17860000000000001</v>
      </c>
      <c r="U3289" t="s">
        <v>5920</v>
      </c>
      <c r="V3289">
        <v>12</v>
      </c>
      <c r="W3289" s="1">
        <v>44847</v>
      </c>
      <c r="X3289" t="s">
        <v>5894</v>
      </c>
      <c r="Y3289">
        <v>224</v>
      </c>
      <c r="Z3289">
        <v>96</v>
      </c>
      <c r="AA3289">
        <v>304</v>
      </c>
      <c r="AB3289">
        <v>54</v>
      </c>
      <c r="AC3289">
        <v>10</v>
      </c>
      <c r="AD3289">
        <v>2484000</v>
      </c>
      <c r="AE3289" t="s">
        <v>6025</v>
      </c>
      <c r="AF3289" s="1">
        <v>46203</v>
      </c>
      <c r="AG3289" t="s">
        <v>6618</v>
      </c>
      <c r="AH3289" t="s">
        <v>6027</v>
      </c>
      <c r="AI3289" t="s">
        <v>6028</v>
      </c>
      <c r="AJ3289" t="s">
        <v>6924</v>
      </c>
      <c r="AK3289">
        <v>168000</v>
      </c>
      <c r="AL3289">
        <v>19068</v>
      </c>
      <c r="AM3289">
        <v>148932</v>
      </c>
      <c r="AN3289">
        <v>138000</v>
      </c>
      <c r="AO3289">
        <v>10932</v>
      </c>
      <c r="AP3289">
        <v>7.3400000000000007E-2</v>
      </c>
    </row>
    <row r="3290" spans="1:42" hidden="1" x14ac:dyDescent="0.35">
      <c r="A3290" t="s">
        <v>4250</v>
      </c>
      <c r="B3290" s="1">
        <v>45665</v>
      </c>
      <c r="C3290" t="s">
        <v>1355</v>
      </c>
      <c r="D3290" t="s">
        <v>87</v>
      </c>
      <c r="E3290">
        <v>2</v>
      </c>
      <c r="F3290" t="s">
        <v>24</v>
      </c>
      <c r="G3290" t="s">
        <v>31</v>
      </c>
      <c r="H3290" t="s">
        <v>25</v>
      </c>
      <c r="I3290" t="s">
        <v>43</v>
      </c>
      <c r="J3290" t="s">
        <v>112</v>
      </c>
      <c r="K3290">
        <v>2025</v>
      </c>
      <c r="L3290" t="s">
        <v>20</v>
      </c>
      <c r="M3290" t="s">
        <v>5924</v>
      </c>
      <c r="N3290" t="s">
        <v>5913</v>
      </c>
      <c r="O3290" t="s">
        <v>5917</v>
      </c>
      <c r="P3290" t="s">
        <v>5925</v>
      </c>
      <c r="Q3290" t="s">
        <v>5926</v>
      </c>
      <c r="R3290">
        <v>46000</v>
      </c>
      <c r="S3290">
        <v>56000</v>
      </c>
      <c r="T3290">
        <v>0.17860000000000001</v>
      </c>
      <c r="U3290" t="s">
        <v>5920</v>
      </c>
      <c r="V3290">
        <v>12</v>
      </c>
      <c r="W3290" s="1">
        <v>44847</v>
      </c>
      <c r="X3290" t="s">
        <v>5894</v>
      </c>
      <c r="Y3290">
        <v>224</v>
      </c>
      <c r="Z3290">
        <v>96</v>
      </c>
      <c r="AA3290">
        <v>304</v>
      </c>
      <c r="AB3290">
        <v>54</v>
      </c>
      <c r="AC3290">
        <v>10</v>
      </c>
      <c r="AD3290">
        <v>2484000</v>
      </c>
      <c r="AE3290" t="s">
        <v>6025</v>
      </c>
      <c r="AF3290" s="1">
        <v>46203</v>
      </c>
      <c r="AG3290" t="s">
        <v>6320</v>
      </c>
      <c r="AH3290" t="s">
        <v>6027</v>
      </c>
      <c r="AI3290" t="s">
        <v>6028</v>
      </c>
      <c r="AJ3290" t="s">
        <v>6924</v>
      </c>
      <c r="AK3290">
        <v>112000</v>
      </c>
      <c r="AL3290">
        <v>4032</v>
      </c>
      <c r="AM3290">
        <v>107968</v>
      </c>
      <c r="AN3290">
        <v>92000</v>
      </c>
      <c r="AO3290">
        <v>15968</v>
      </c>
      <c r="AP3290">
        <v>0.1479</v>
      </c>
    </row>
    <row r="3291" spans="1:42" hidden="1" x14ac:dyDescent="0.35">
      <c r="A3291" t="s">
        <v>4251</v>
      </c>
      <c r="B3291" s="1">
        <v>45896</v>
      </c>
      <c r="C3291" t="s">
        <v>89</v>
      </c>
      <c r="D3291" t="s">
        <v>180</v>
      </c>
      <c r="E3291">
        <v>2</v>
      </c>
      <c r="F3291" t="s">
        <v>48</v>
      </c>
      <c r="G3291" t="s">
        <v>16</v>
      </c>
      <c r="H3291" t="s">
        <v>17</v>
      </c>
      <c r="I3291" t="s">
        <v>43</v>
      </c>
      <c r="J3291" t="s">
        <v>59</v>
      </c>
      <c r="K3291">
        <v>2025</v>
      </c>
      <c r="L3291" t="s">
        <v>60</v>
      </c>
      <c r="M3291" t="s">
        <v>5956</v>
      </c>
      <c r="N3291" t="s">
        <v>5949</v>
      </c>
      <c r="O3291" t="s">
        <v>5957</v>
      </c>
      <c r="P3291" t="s">
        <v>5958</v>
      </c>
      <c r="Q3291" t="s">
        <v>5959</v>
      </c>
      <c r="R3291">
        <v>3100</v>
      </c>
      <c r="S3291">
        <v>4200</v>
      </c>
      <c r="T3291">
        <v>0.26190000000000002</v>
      </c>
      <c r="U3291" t="s">
        <v>5909</v>
      </c>
      <c r="V3291">
        <v>12</v>
      </c>
      <c r="W3291" s="1">
        <v>45029</v>
      </c>
      <c r="X3291" t="s">
        <v>5894</v>
      </c>
      <c r="Y3291">
        <v>165</v>
      </c>
      <c r="Z3291">
        <v>119</v>
      </c>
      <c r="AA3291">
        <v>218</v>
      </c>
      <c r="AB3291">
        <v>22</v>
      </c>
      <c r="AC3291">
        <v>10</v>
      </c>
      <c r="AD3291">
        <v>68200</v>
      </c>
      <c r="AE3291" t="s">
        <v>6025</v>
      </c>
      <c r="AF3291" s="1">
        <v>46203</v>
      </c>
      <c r="AG3291" t="s">
        <v>6038</v>
      </c>
      <c r="AH3291" t="s">
        <v>6035</v>
      </c>
      <c r="AI3291" t="s">
        <v>6028</v>
      </c>
      <c r="AJ3291" t="s">
        <v>6925</v>
      </c>
      <c r="AK3291">
        <v>8400</v>
      </c>
      <c r="AL3291">
        <v>1182.72</v>
      </c>
      <c r="AM3291">
        <v>7217.28</v>
      </c>
      <c r="AN3291">
        <v>6200</v>
      </c>
      <c r="AO3291">
        <v>1017.28</v>
      </c>
      <c r="AP3291">
        <v>0.14099999999999999</v>
      </c>
    </row>
    <row r="3292" spans="1:42" hidden="1" x14ac:dyDescent="0.35">
      <c r="A3292" t="s">
        <v>4252</v>
      </c>
      <c r="B3292" s="1">
        <v>45771</v>
      </c>
      <c r="C3292" t="s">
        <v>840</v>
      </c>
      <c r="D3292" t="s">
        <v>82</v>
      </c>
      <c r="E3292">
        <v>1</v>
      </c>
      <c r="F3292" t="s">
        <v>30</v>
      </c>
      <c r="G3292" t="s">
        <v>71</v>
      </c>
      <c r="H3292" t="s">
        <v>17</v>
      </c>
      <c r="I3292" t="s">
        <v>18</v>
      </c>
      <c r="J3292" t="s">
        <v>44</v>
      </c>
      <c r="K3292">
        <v>2025</v>
      </c>
      <c r="L3292" t="s">
        <v>35</v>
      </c>
      <c r="M3292" t="s">
        <v>5895</v>
      </c>
      <c r="N3292" t="s">
        <v>5889</v>
      </c>
      <c r="O3292" t="s">
        <v>5890</v>
      </c>
      <c r="P3292" t="s">
        <v>5891</v>
      </c>
      <c r="Q3292" t="s">
        <v>5896</v>
      </c>
      <c r="R3292">
        <v>78000</v>
      </c>
      <c r="S3292">
        <v>95000</v>
      </c>
      <c r="T3292">
        <v>0.1789</v>
      </c>
      <c r="U3292" t="s">
        <v>5893</v>
      </c>
      <c r="V3292">
        <v>12</v>
      </c>
      <c r="W3292" s="1">
        <v>45187</v>
      </c>
      <c r="X3292" t="s">
        <v>5894</v>
      </c>
      <c r="Y3292">
        <v>351</v>
      </c>
      <c r="Z3292">
        <v>112</v>
      </c>
      <c r="AA3292">
        <v>335</v>
      </c>
      <c r="AB3292">
        <v>32</v>
      </c>
      <c r="AC3292">
        <v>10</v>
      </c>
      <c r="AD3292">
        <v>2496000</v>
      </c>
      <c r="AE3292" t="s">
        <v>6025</v>
      </c>
      <c r="AF3292" s="1">
        <v>46203</v>
      </c>
      <c r="AG3292" t="s">
        <v>6305</v>
      </c>
      <c r="AH3292" t="s">
        <v>6027</v>
      </c>
      <c r="AI3292" t="s">
        <v>6028</v>
      </c>
      <c r="AJ3292" t="s">
        <v>6924</v>
      </c>
      <c r="AK3292">
        <v>95000</v>
      </c>
      <c r="AL3292">
        <v>8436</v>
      </c>
      <c r="AM3292">
        <v>86564</v>
      </c>
      <c r="AN3292">
        <v>78000</v>
      </c>
      <c r="AO3292">
        <v>8564</v>
      </c>
      <c r="AP3292">
        <v>9.8900000000000002E-2</v>
      </c>
    </row>
    <row r="3293" spans="1:42" x14ac:dyDescent="0.35">
      <c r="A3293" t="s">
        <v>4253</v>
      </c>
      <c r="B3293" s="1">
        <v>45749</v>
      </c>
      <c r="C3293" t="s">
        <v>596</v>
      </c>
      <c r="D3293" t="s">
        <v>54</v>
      </c>
      <c r="E3293">
        <v>2</v>
      </c>
      <c r="F3293" t="s">
        <v>30</v>
      </c>
      <c r="G3293" t="s">
        <v>16</v>
      </c>
      <c r="H3293" t="s">
        <v>32</v>
      </c>
      <c r="I3293" t="s">
        <v>18</v>
      </c>
      <c r="J3293" t="s">
        <v>44</v>
      </c>
      <c r="K3293">
        <v>2025</v>
      </c>
      <c r="L3293" t="s">
        <v>35</v>
      </c>
      <c r="M3293" t="s">
        <v>5888</v>
      </c>
      <c r="N3293" t="s">
        <v>5889</v>
      </c>
      <c r="O3293" t="s">
        <v>5890</v>
      </c>
      <c r="P3293" t="s">
        <v>5891</v>
      </c>
      <c r="Q3293" t="s">
        <v>5892</v>
      </c>
      <c r="R3293">
        <v>52000</v>
      </c>
      <c r="S3293">
        <v>65000</v>
      </c>
      <c r="T3293">
        <v>0.2</v>
      </c>
      <c r="U3293" t="s">
        <v>5893</v>
      </c>
      <c r="V3293">
        <v>12</v>
      </c>
      <c r="W3293" s="1">
        <v>45506</v>
      </c>
      <c r="X3293" t="s">
        <v>5894</v>
      </c>
      <c r="Y3293">
        <v>302</v>
      </c>
      <c r="Z3293">
        <v>109</v>
      </c>
      <c r="AA3293">
        <v>415</v>
      </c>
      <c r="AB3293">
        <v>0</v>
      </c>
      <c r="AC3293">
        <v>10</v>
      </c>
      <c r="AD3293">
        <v>0</v>
      </c>
      <c r="AE3293" t="s">
        <v>6029</v>
      </c>
      <c r="AF3293" s="1">
        <v>46203</v>
      </c>
      <c r="AG3293" t="s">
        <v>6132</v>
      </c>
      <c r="AH3293" t="s">
        <v>6027</v>
      </c>
      <c r="AI3293" t="s">
        <v>6028</v>
      </c>
      <c r="AJ3293" t="s">
        <v>6924</v>
      </c>
      <c r="AK3293">
        <v>130000</v>
      </c>
      <c r="AL3293">
        <v>13416</v>
      </c>
      <c r="AM3293">
        <v>116584</v>
      </c>
      <c r="AN3293">
        <v>104000</v>
      </c>
      <c r="AO3293">
        <v>12584</v>
      </c>
      <c r="AP3293">
        <v>0.1079</v>
      </c>
    </row>
    <row r="3294" spans="1:42" hidden="1" x14ac:dyDescent="0.35">
      <c r="A3294" t="s">
        <v>4254</v>
      </c>
      <c r="B3294" s="1">
        <v>45869</v>
      </c>
      <c r="C3294" t="s">
        <v>1405</v>
      </c>
      <c r="D3294" t="s">
        <v>216</v>
      </c>
      <c r="E3294">
        <v>1</v>
      </c>
      <c r="F3294" t="s">
        <v>24</v>
      </c>
      <c r="G3294" t="s">
        <v>71</v>
      </c>
      <c r="H3294" t="s">
        <v>32</v>
      </c>
      <c r="I3294" t="s">
        <v>26</v>
      </c>
      <c r="J3294" t="s">
        <v>97</v>
      </c>
      <c r="K3294">
        <v>2025</v>
      </c>
      <c r="L3294" t="s">
        <v>60</v>
      </c>
      <c r="M3294" t="s">
        <v>5999</v>
      </c>
      <c r="N3294" t="s">
        <v>5989</v>
      </c>
      <c r="O3294" t="s">
        <v>6000</v>
      </c>
      <c r="P3294" t="s">
        <v>6001</v>
      </c>
      <c r="Q3294" t="s">
        <v>6002</v>
      </c>
      <c r="R3294">
        <v>300</v>
      </c>
      <c r="S3294">
        <v>500</v>
      </c>
      <c r="T3294">
        <v>0.4</v>
      </c>
      <c r="U3294" t="s">
        <v>5940</v>
      </c>
      <c r="V3294">
        <v>3</v>
      </c>
      <c r="W3294" s="1">
        <v>45115</v>
      </c>
      <c r="X3294" t="s">
        <v>5894</v>
      </c>
      <c r="Y3294">
        <v>197</v>
      </c>
      <c r="Z3294">
        <v>100</v>
      </c>
      <c r="AA3294">
        <v>205</v>
      </c>
      <c r="AB3294">
        <v>66</v>
      </c>
      <c r="AC3294">
        <v>10</v>
      </c>
      <c r="AD3294">
        <v>19800</v>
      </c>
      <c r="AE3294" t="s">
        <v>6025</v>
      </c>
      <c r="AF3294" s="1">
        <v>46203</v>
      </c>
      <c r="AG3294" t="s">
        <v>6165</v>
      </c>
      <c r="AH3294" t="s">
        <v>6027</v>
      </c>
      <c r="AI3294" t="s">
        <v>6028</v>
      </c>
      <c r="AJ3294" t="s">
        <v>6925</v>
      </c>
      <c r="AK3294">
        <v>500</v>
      </c>
      <c r="AL3294">
        <v>12.25</v>
      </c>
      <c r="AM3294">
        <v>487.75</v>
      </c>
      <c r="AN3294">
        <v>300</v>
      </c>
      <c r="AO3294">
        <v>187.75</v>
      </c>
      <c r="AP3294">
        <v>0.38490000000000002</v>
      </c>
    </row>
    <row r="3295" spans="1:42" hidden="1" x14ac:dyDescent="0.35">
      <c r="A3295" t="s">
        <v>4255</v>
      </c>
      <c r="B3295" s="1">
        <v>45944</v>
      </c>
      <c r="C3295" t="s">
        <v>319</v>
      </c>
      <c r="D3295" t="s">
        <v>82</v>
      </c>
      <c r="E3295">
        <v>1</v>
      </c>
      <c r="F3295" t="s">
        <v>24</v>
      </c>
      <c r="G3295" t="s">
        <v>31</v>
      </c>
      <c r="H3295" t="s">
        <v>32</v>
      </c>
      <c r="I3295" t="s">
        <v>43</v>
      </c>
      <c r="J3295" t="s">
        <v>55</v>
      </c>
      <c r="K3295">
        <v>2025</v>
      </c>
      <c r="L3295" t="s">
        <v>51</v>
      </c>
      <c r="M3295" t="s">
        <v>5895</v>
      </c>
      <c r="N3295" t="s">
        <v>5889</v>
      </c>
      <c r="O3295" t="s">
        <v>5890</v>
      </c>
      <c r="P3295" t="s">
        <v>5891</v>
      </c>
      <c r="Q3295" t="s">
        <v>5896</v>
      </c>
      <c r="R3295">
        <v>78000</v>
      </c>
      <c r="S3295">
        <v>95000</v>
      </c>
      <c r="T3295">
        <v>0.1789</v>
      </c>
      <c r="U3295" t="s">
        <v>5893</v>
      </c>
      <c r="V3295">
        <v>12</v>
      </c>
      <c r="W3295" s="1">
        <v>45187</v>
      </c>
      <c r="X3295" t="s">
        <v>5894</v>
      </c>
      <c r="Y3295">
        <v>351</v>
      </c>
      <c r="Z3295">
        <v>112</v>
      </c>
      <c r="AA3295">
        <v>335</v>
      </c>
      <c r="AB3295">
        <v>32</v>
      </c>
      <c r="AC3295">
        <v>10</v>
      </c>
      <c r="AD3295">
        <v>2496000</v>
      </c>
      <c r="AE3295" t="s">
        <v>6025</v>
      </c>
      <c r="AF3295" s="1">
        <v>46203</v>
      </c>
      <c r="AG3295" t="s">
        <v>6205</v>
      </c>
      <c r="AH3295" t="s">
        <v>6035</v>
      </c>
      <c r="AI3295" t="s">
        <v>6028</v>
      </c>
      <c r="AJ3295" t="s">
        <v>6925</v>
      </c>
      <c r="AK3295">
        <v>95000</v>
      </c>
      <c r="AL3295">
        <v>9709</v>
      </c>
      <c r="AM3295">
        <v>85291</v>
      </c>
      <c r="AN3295">
        <v>78000</v>
      </c>
      <c r="AO3295">
        <v>7291</v>
      </c>
      <c r="AP3295">
        <v>8.5500000000000007E-2</v>
      </c>
    </row>
    <row r="3296" spans="1:42" hidden="1" x14ac:dyDescent="0.35">
      <c r="A3296" t="s">
        <v>4256</v>
      </c>
      <c r="B3296" s="1">
        <v>45921</v>
      </c>
      <c r="C3296" t="s">
        <v>165</v>
      </c>
      <c r="D3296" t="s">
        <v>47</v>
      </c>
      <c r="E3296">
        <v>3</v>
      </c>
      <c r="F3296" t="s">
        <v>15</v>
      </c>
      <c r="G3296" t="s">
        <v>16</v>
      </c>
      <c r="H3296" t="s">
        <v>17</v>
      </c>
      <c r="I3296" t="s">
        <v>18</v>
      </c>
      <c r="J3296" t="s">
        <v>109</v>
      </c>
      <c r="K3296">
        <v>2025</v>
      </c>
      <c r="L3296" t="s">
        <v>60</v>
      </c>
      <c r="M3296" t="s">
        <v>5995</v>
      </c>
      <c r="N3296" t="s">
        <v>5989</v>
      </c>
      <c r="O3296" t="s">
        <v>5996</v>
      </c>
      <c r="P3296" t="s">
        <v>5997</v>
      </c>
      <c r="Q3296" t="s">
        <v>5998</v>
      </c>
      <c r="R3296">
        <v>280</v>
      </c>
      <c r="S3296">
        <v>450</v>
      </c>
      <c r="T3296">
        <v>0.37780000000000002</v>
      </c>
      <c r="U3296" t="s">
        <v>5909</v>
      </c>
      <c r="V3296">
        <v>6</v>
      </c>
      <c r="W3296" s="1">
        <v>45144</v>
      </c>
      <c r="X3296" t="s">
        <v>5894</v>
      </c>
      <c r="Y3296">
        <v>217</v>
      </c>
      <c r="Z3296">
        <v>86</v>
      </c>
      <c r="AA3296">
        <v>212</v>
      </c>
      <c r="AB3296">
        <v>73</v>
      </c>
      <c r="AC3296">
        <v>10</v>
      </c>
      <c r="AD3296">
        <v>20440</v>
      </c>
      <c r="AE3296" t="s">
        <v>6025</v>
      </c>
      <c r="AF3296" s="1">
        <v>46203</v>
      </c>
      <c r="AG3296" t="s">
        <v>6080</v>
      </c>
      <c r="AH3296" t="s">
        <v>6035</v>
      </c>
      <c r="AI3296" t="s">
        <v>6028</v>
      </c>
      <c r="AJ3296" t="s">
        <v>6925</v>
      </c>
      <c r="AK3296">
        <v>1350</v>
      </c>
      <c r="AL3296">
        <v>99.76</v>
      </c>
      <c r="AM3296">
        <v>1250.24</v>
      </c>
      <c r="AN3296">
        <v>840</v>
      </c>
      <c r="AO3296">
        <v>410.24</v>
      </c>
      <c r="AP3296">
        <v>0.3281</v>
      </c>
    </row>
    <row r="3297" spans="1:42" hidden="1" x14ac:dyDescent="0.35">
      <c r="A3297" t="s">
        <v>4257</v>
      </c>
      <c r="B3297" s="1">
        <v>45802</v>
      </c>
      <c r="C3297" t="s">
        <v>1524</v>
      </c>
      <c r="D3297" t="s">
        <v>439</v>
      </c>
      <c r="E3297">
        <v>1</v>
      </c>
      <c r="F3297" t="s">
        <v>24</v>
      </c>
      <c r="G3297" t="s">
        <v>79</v>
      </c>
      <c r="H3297" t="s">
        <v>49</v>
      </c>
      <c r="I3297" t="s">
        <v>33</v>
      </c>
      <c r="J3297" t="s">
        <v>75</v>
      </c>
      <c r="K3297">
        <v>2025</v>
      </c>
      <c r="L3297" t="s">
        <v>35</v>
      </c>
      <c r="M3297" t="s">
        <v>5953</v>
      </c>
      <c r="N3297" t="s">
        <v>5949</v>
      </c>
      <c r="O3297" t="s">
        <v>5954</v>
      </c>
      <c r="P3297" t="s">
        <v>5951</v>
      </c>
      <c r="Q3297" t="s">
        <v>5955</v>
      </c>
      <c r="R3297">
        <v>1400</v>
      </c>
      <c r="S3297">
        <v>1900</v>
      </c>
      <c r="T3297">
        <v>0.26319999999999999</v>
      </c>
      <c r="U3297" t="s">
        <v>5940</v>
      </c>
      <c r="V3297">
        <v>12</v>
      </c>
      <c r="W3297" s="1">
        <v>44681</v>
      </c>
      <c r="X3297" t="s">
        <v>5894</v>
      </c>
      <c r="Y3297">
        <v>129</v>
      </c>
      <c r="Z3297">
        <v>73</v>
      </c>
      <c r="AA3297">
        <v>194</v>
      </c>
      <c r="AB3297">
        <v>7</v>
      </c>
      <c r="AC3297">
        <v>10</v>
      </c>
      <c r="AD3297">
        <v>9800</v>
      </c>
      <c r="AE3297" t="s">
        <v>6025</v>
      </c>
      <c r="AF3297" s="1">
        <v>46203</v>
      </c>
      <c r="AG3297" t="s">
        <v>6574</v>
      </c>
      <c r="AH3297" t="s">
        <v>6035</v>
      </c>
      <c r="AI3297" t="s">
        <v>6028</v>
      </c>
      <c r="AJ3297" t="s">
        <v>6924</v>
      </c>
      <c r="AK3297">
        <v>1900</v>
      </c>
      <c r="AL3297">
        <v>43.89</v>
      </c>
      <c r="AM3297">
        <v>1856.11</v>
      </c>
      <c r="AN3297">
        <v>1400</v>
      </c>
      <c r="AO3297">
        <v>456.11</v>
      </c>
      <c r="AP3297">
        <v>0.2457</v>
      </c>
    </row>
    <row r="3298" spans="1:42" hidden="1" x14ac:dyDescent="0.35">
      <c r="A3298" t="s">
        <v>4258</v>
      </c>
      <c r="B3298" s="1">
        <v>45747</v>
      </c>
      <c r="C3298" t="s">
        <v>2921</v>
      </c>
      <c r="D3298" t="s">
        <v>47</v>
      </c>
      <c r="E3298">
        <v>1</v>
      </c>
      <c r="F3298" t="s">
        <v>48</v>
      </c>
      <c r="G3298" t="s">
        <v>31</v>
      </c>
      <c r="H3298" t="s">
        <v>17</v>
      </c>
      <c r="I3298" t="s">
        <v>43</v>
      </c>
      <c r="J3298" t="s">
        <v>39</v>
      </c>
      <c r="K3298">
        <v>2025</v>
      </c>
      <c r="L3298" t="s">
        <v>20</v>
      </c>
      <c r="M3298" t="s">
        <v>5995</v>
      </c>
      <c r="N3298" t="s">
        <v>5989</v>
      </c>
      <c r="O3298" t="s">
        <v>5996</v>
      </c>
      <c r="P3298" t="s">
        <v>5997</v>
      </c>
      <c r="Q3298" t="s">
        <v>5998</v>
      </c>
      <c r="R3298">
        <v>280</v>
      </c>
      <c r="S3298">
        <v>450</v>
      </c>
      <c r="T3298">
        <v>0.37780000000000002</v>
      </c>
      <c r="U3298" t="s">
        <v>5909</v>
      </c>
      <c r="V3298">
        <v>6</v>
      </c>
      <c r="W3298" s="1">
        <v>45144</v>
      </c>
      <c r="X3298" t="s">
        <v>5894</v>
      </c>
      <c r="Y3298">
        <v>217</v>
      </c>
      <c r="Z3298">
        <v>86</v>
      </c>
      <c r="AA3298">
        <v>212</v>
      </c>
      <c r="AB3298">
        <v>73</v>
      </c>
      <c r="AC3298">
        <v>10</v>
      </c>
      <c r="AD3298">
        <v>20440</v>
      </c>
      <c r="AE3298" t="s">
        <v>6025</v>
      </c>
      <c r="AF3298" s="1">
        <v>46203</v>
      </c>
      <c r="AG3298" t="s">
        <v>6836</v>
      </c>
      <c r="AH3298" t="s">
        <v>6035</v>
      </c>
      <c r="AI3298" t="s">
        <v>6028</v>
      </c>
      <c r="AJ3298" t="s">
        <v>6924</v>
      </c>
      <c r="AK3298">
        <v>450</v>
      </c>
      <c r="AL3298">
        <v>38.700000000000003</v>
      </c>
      <c r="AM3298">
        <v>411.3</v>
      </c>
      <c r="AN3298">
        <v>280</v>
      </c>
      <c r="AO3298">
        <v>131.30000000000001</v>
      </c>
      <c r="AP3298">
        <v>0.31919999999999998</v>
      </c>
    </row>
    <row r="3299" spans="1:42" hidden="1" x14ac:dyDescent="0.35">
      <c r="A3299" t="s">
        <v>4259</v>
      </c>
      <c r="B3299" s="1">
        <v>45780</v>
      </c>
      <c r="C3299" t="s">
        <v>2077</v>
      </c>
      <c r="D3299" t="s">
        <v>200</v>
      </c>
      <c r="E3299">
        <v>1</v>
      </c>
      <c r="F3299" t="s">
        <v>128</v>
      </c>
      <c r="G3299" t="s">
        <v>31</v>
      </c>
      <c r="H3299" t="s">
        <v>32</v>
      </c>
      <c r="I3299" t="s">
        <v>43</v>
      </c>
      <c r="J3299" t="s">
        <v>75</v>
      </c>
      <c r="K3299">
        <v>2025</v>
      </c>
      <c r="L3299" t="s">
        <v>35</v>
      </c>
      <c r="M3299" t="s">
        <v>5960</v>
      </c>
      <c r="N3299" t="s">
        <v>5949</v>
      </c>
      <c r="O3299" t="s">
        <v>5961</v>
      </c>
      <c r="P3299" t="s">
        <v>5951</v>
      </c>
      <c r="Q3299" t="s">
        <v>5962</v>
      </c>
      <c r="R3299">
        <v>2100</v>
      </c>
      <c r="S3299">
        <v>2800</v>
      </c>
      <c r="T3299">
        <v>0.25</v>
      </c>
      <c r="U3299" t="s">
        <v>5940</v>
      </c>
      <c r="V3299">
        <v>12</v>
      </c>
      <c r="W3299" s="1">
        <v>45378</v>
      </c>
      <c r="X3299" t="s">
        <v>5894</v>
      </c>
      <c r="Y3299">
        <v>198</v>
      </c>
      <c r="Z3299">
        <v>79</v>
      </c>
      <c r="AA3299">
        <v>243</v>
      </c>
      <c r="AB3299">
        <v>87</v>
      </c>
      <c r="AC3299">
        <v>10</v>
      </c>
      <c r="AD3299">
        <v>182700</v>
      </c>
      <c r="AE3299" t="s">
        <v>6025</v>
      </c>
      <c r="AF3299" s="1">
        <v>46203</v>
      </c>
      <c r="AG3299" t="s">
        <v>6724</v>
      </c>
      <c r="AH3299" t="s">
        <v>6035</v>
      </c>
      <c r="AI3299" t="s">
        <v>6028</v>
      </c>
      <c r="AJ3299" t="s">
        <v>6924</v>
      </c>
      <c r="AK3299">
        <v>2800</v>
      </c>
      <c r="AL3299">
        <v>206.08</v>
      </c>
      <c r="AM3299">
        <v>2593.92</v>
      </c>
      <c r="AN3299">
        <v>2100</v>
      </c>
      <c r="AO3299">
        <v>493.92</v>
      </c>
      <c r="AP3299">
        <v>0.19040000000000001</v>
      </c>
    </row>
    <row r="3300" spans="1:42" hidden="1" x14ac:dyDescent="0.35">
      <c r="A3300" t="s">
        <v>4260</v>
      </c>
      <c r="B3300" s="1">
        <v>45934</v>
      </c>
      <c r="C3300" t="s">
        <v>1684</v>
      </c>
      <c r="D3300" t="s">
        <v>92</v>
      </c>
      <c r="E3300">
        <v>1</v>
      </c>
      <c r="F3300" t="s">
        <v>30</v>
      </c>
      <c r="G3300" t="s">
        <v>16</v>
      </c>
      <c r="H3300" t="s">
        <v>17</v>
      </c>
      <c r="I3300" t="s">
        <v>43</v>
      </c>
      <c r="J3300" t="s">
        <v>55</v>
      </c>
      <c r="K3300">
        <v>2025</v>
      </c>
      <c r="L3300" t="s">
        <v>51</v>
      </c>
      <c r="M3300" t="s">
        <v>5973</v>
      </c>
      <c r="N3300" t="s">
        <v>5974</v>
      </c>
      <c r="O3300" t="s">
        <v>5975</v>
      </c>
      <c r="P3300" t="s">
        <v>5899</v>
      </c>
      <c r="Q3300" t="s">
        <v>5976</v>
      </c>
      <c r="R3300">
        <v>7600</v>
      </c>
      <c r="S3300">
        <v>9800</v>
      </c>
      <c r="T3300">
        <v>0.22450000000000001</v>
      </c>
      <c r="U3300" t="s">
        <v>5901</v>
      </c>
      <c r="V3300">
        <v>36</v>
      </c>
      <c r="W3300" s="1">
        <v>45281</v>
      </c>
      <c r="X3300" t="s">
        <v>5894</v>
      </c>
      <c r="Y3300">
        <v>214</v>
      </c>
      <c r="Z3300">
        <v>101</v>
      </c>
      <c r="AA3300">
        <v>188</v>
      </c>
      <c r="AB3300">
        <v>51</v>
      </c>
      <c r="AC3300">
        <v>10</v>
      </c>
      <c r="AD3300">
        <v>387600</v>
      </c>
      <c r="AE3300" t="s">
        <v>6025</v>
      </c>
      <c r="AF3300" s="1">
        <v>46203</v>
      </c>
      <c r="AG3300" t="s">
        <v>6621</v>
      </c>
      <c r="AH3300" t="s">
        <v>6035</v>
      </c>
      <c r="AI3300" t="s">
        <v>6028</v>
      </c>
      <c r="AJ3300" t="s">
        <v>6925</v>
      </c>
      <c r="AK3300">
        <v>9800</v>
      </c>
      <c r="AL3300">
        <v>642.88</v>
      </c>
      <c r="AM3300">
        <v>9157.1200000000008</v>
      </c>
      <c r="AN3300">
        <v>7600</v>
      </c>
      <c r="AO3300">
        <v>1557.12</v>
      </c>
      <c r="AP3300">
        <v>0.17</v>
      </c>
    </row>
    <row r="3301" spans="1:42" x14ac:dyDescent="0.35">
      <c r="A3301" t="s">
        <v>4261</v>
      </c>
      <c r="B3301" s="1">
        <v>45875</v>
      </c>
      <c r="C3301" t="s">
        <v>1358</v>
      </c>
      <c r="D3301" t="s">
        <v>54</v>
      </c>
      <c r="E3301">
        <v>2</v>
      </c>
      <c r="F3301" t="s">
        <v>30</v>
      </c>
      <c r="G3301" t="s">
        <v>31</v>
      </c>
      <c r="H3301" t="s">
        <v>17</v>
      </c>
      <c r="I3301" t="s">
        <v>26</v>
      </c>
      <c r="J3301" t="s">
        <v>59</v>
      </c>
      <c r="K3301">
        <v>2025</v>
      </c>
      <c r="L3301" t="s">
        <v>60</v>
      </c>
      <c r="M3301" t="s">
        <v>5888</v>
      </c>
      <c r="N3301" t="s">
        <v>5889</v>
      </c>
      <c r="O3301" t="s">
        <v>5890</v>
      </c>
      <c r="P3301" t="s">
        <v>5891</v>
      </c>
      <c r="Q3301" t="s">
        <v>5892</v>
      </c>
      <c r="R3301">
        <v>52000</v>
      </c>
      <c r="S3301">
        <v>65000</v>
      </c>
      <c r="T3301">
        <v>0.2</v>
      </c>
      <c r="U3301" t="s">
        <v>5893</v>
      </c>
      <c r="V3301">
        <v>12</v>
      </c>
      <c r="W3301" s="1">
        <v>45506</v>
      </c>
      <c r="X3301" t="s">
        <v>5894</v>
      </c>
      <c r="Y3301">
        <v>302</v>
      </c>
      <c r="Z3301">
        <v>109</v>
      </c>
      <c r="AA3301">
        <v>415</v>
      </c>
      <c r="AB3301">
        <v>0</v>
      </c>
      <c r="AC3301">
        <v>10</v>
      </c>
      <c r="AD3301">
        <v>0</v>
      </c>
      <c r="AE3301" t="s">
        <v>6029</v>
      </c>
      <c r="AF3301" s="1">
        <v>46203</v>
      </c>
      <c r="AG3301" t="s">
        <v>6568</v>
      </c>
      <c r="AH3301" t="s">
        <v>6027</v>
      </c>
      <c r="AI3301" t="s">
        <v>6028</v>
      </c>
      <c r="AJ3301" t="s">
        <v>6925</v>
      </c>
      <c r="AK3301">
        <v>130000</v>
      </c>
      <c r="AL3301">
        <v>18187</v>
      </c>
      <c r="AM3301">
        <v>111813</v>
      </c>
      <c r="AN3301">
        <v>104000</v>
      </c>
      <c r="AO3301">
        <v>7813</v>
      </c>
      <c r="AP3301">
        <v>6.9900000000000004E-2</v>
      </c>
    </row>
    <row r="3302" spans="1:42" hidden="1" x14ac:dyDescent="0.35">
      <c r="A3302" t="s">
        <v>4262</v>
      </c>
      <c r="B3302" s="1">
        <v>45804</v>
      </c>
      <c r="C3302" t="s">
        <v>480</v>
      </c>
      <c r="D3302" t="s">
        <v>78</v>
      </c>
      <c r="E3302">
        <v>1</v>
      </c>
      <c r="F3302" t="s">
        <v>24</v>
      </c>
      <c r="G3302" t="s">
        <v>71</v>
      </c>
      <c r="H3302" t="s">
        <v>25</v>
      </c>
      <c r="I3302" t="s">
        <v>18</v>
      </c>
      <c r="J3302" t="s">
        <v>75</v>
      </c>
      <c r="K3302">
        <v>2025</v>
      </c>
      <c r="L3302" t="s">
        <v>35</v>
      </c>
      <c r="M3302" t="s">
        <v>5992</v>
      </c>
      <c r="N3302" t="s">
        <v>5989</v>
      </c>
      <c r="O3302" t="s">
        <v>5993</v>
      </c>
      <c r="P3302" t="s">
        <v>5899</v>
      </c>
      <c r="Q3302" t="s">
        <v>5994</v>
      </c>
      <c r="R3302">
        <v>850</v>
      </c>
      <c r="S3302">
        <v>1200</v>
      </c>
      <c r="T3302">
        <v>0.29170000000000001</v>
      </c>
      <c r="U3302" t="s">
        <v>5901</v>
      </c>
      <c r="V3302">
        <v>6</v>
      </c>
      <c r="W3302" s="1">
        <v>45066</v>
      </c>
      <c r="X3302" t="s">
        <v>5894</v>
      </c>
      <c r="Y3302">
        <v>275</v>
      </c>
      <c r="Z3302">
        <v>92</v>
      </c>
      <c r="AA3302">
        <v>285</v>
      </c>
      <c r="AB3302">
        <v>78</v>
      </c>
      <c r="AC3302">
        <v>10</v>
      </c>
      <c r="AD3302">
        <v>66300</v>
      </c>
      <c r="AE3302" t="s">
        <v>6025</v>
      </c>
      <c r="AF3302" s="1">
        <v>46203</v>
      </c>
      <c r="AG3302" t="s">
        <v>6154</v>
      </c>
      <c r="AH3302" t="s">
        <v>6035</v>
      </c>
      <c r="AI3302" t="s">
        <v>6028</v>
      </c>
      <c r="AJ3302" t="s">
        <v>6924</v>
      </c>
      <c r="AK3302">
        <v>1200</v>
      </c>
      <c r="AL3302">
        <v>21.12</v>
      </c>
      <c r="AM3302">
        <v>1178.8800000000001</v>
      </c>
      <c r="AN3302">
        <v>850</v>
      </c>
      <c r="AO3302">
        <v>328.88</v>
      </c>
      <c r="AP3302">
        <v>0.27900000000000003</v>
      </c>
    </row>
    <row r="3303" spans="1:42" x14ac:dyDescent="0.35">
      <c r="A3303" t="s">
        <v>4263</v>
      </c>
      <c r="B3303" s="1">
        <v>45849</v>
      </c>
      <c r="C3303" t="s">
        <v>1991</v>
      </c>
      <c r="D3303" t="s">
        <v>195</v>
      </c>
      <c r="E3303">
        <v>1</v>
      </c>
      <c r="F3303" t="s">
        <v>24</v>
      </c>
      <c r="G3303" t="s">
        <v>31</v>
      </c>
      <c r="H3303" t="s">
        <v>25</v>
      </c>
      <c r="I3303" t="s">
        <v>18</v>
      </c>
      <c r="J3303" t="s">
        <v>97</v>
      </c>
      <c r="K3303">
        <v>2025</v>
      </c>
      <c r="L3303" t="s">
        <v>60</v>
      </c>
      <c r="M3303" t="s">
        <v>5912</v>
      </c>
      <c r="N3303" t="s">
        <v>5913</v>
      </c>
      <c r="O3303" t="s">
        <v>5914</v>
      </c>
      <c r="P3303" t="s">
        <v>5891</v>
      </c>
      <c r="Q3303" t="s">
        <v>5915</v>
      </c>
      <c r="R3303">
        <v>125000</v>
      </c>
      <c r="S3303">
        <v>148000</v>
      </c>
      <c r="T3303">
        <v>0.15540000000000001</v>
      </c>
      <c r="U3303" t="s">
        <v>5893</v>
      </c>
      <c r="V3303">
        <v>12</v>
      </c>
      <c r="W3303" s="1">
        <v>44787</v>
      </c>
      <c r="X3303" t="s">
        <v>5894</v>
      </c>
      <c r="Y3303">
        <v>168</v>
      </c>
      <c r="Z3303">
        <v>62</v>
      </c>
      <c r="AA3303">
        <v>271</v>
      </c>
      <c r="AB3303">
        <v>0</v>
      </c>
      <c r="AC3303">
        <v>10</v>
      </c>
      <c r="AD3303">
        <v>0</v>
      </c>
      <c r="AE3303" t="s">
        <v>6029</v>
      </c>
      <c r="AF3303" s="1">
        <v>46203</v>
      </c>
      <c r="AG3303" t="s">
        <v>6701</v>
      </c>
      <c r="AH3303" t="s">
        <v>6035</v>
      </c>
      <c r="AI3303" t="s">
        <v>6028</v>
      </c>
      <c r="AJ3303" t="s">
        <v>6925</v>
      </c>
      <c r="AK3303">
        <v>148000</v>
      </c>
      <c r="AL3303">
        <v>1716.8</v>
      </c>
      <c r="AM3303">
        <v>146283.20000000001</v>
      </c>
      <c r="AN3303">
        <v>125000</v>
      </c>
      <c r="AO3303">
        <v>21283.200000000001</v>
      </c>
      <c r="AP3303">
        <v>0.14549999999999999</v>
      </c>
    </row>
    <row r="3304" spans="1:42" hidden="1" x14ac:dyDescent="0.35">
      <c r="A3304" t="s">
        <v>4264</v>
      </c>
      <c r="B3304" s="1">
        <v>45831</v>
      </c>
      <c r="C3304" t="s">
        <v>1920</v>
      </c>
      <c r="D3304" t="s">
        <v>87</v>
      </c>
      <c r="E3304">
        <v>1</v>
      </c>
      <c r="F3304" t="s">
        <v>24</v>
      </c>
      <c r="G3304" t="s">
        <v>67</v>
      </c>
      <c r="H3304" t="s">
        <v>25</v>
      </c>
      <c r="I3304" t="s">
        <v>33</v>
      </c>
      <c r="J3304" t="s">
        <v>34</v>
      </c>
      <c r="K3304">
        <v>2025</v>
      </c>
      <c r="L3304" t="s">
        <v>35</v>
      </c>
      <c r="M3304" t="s">
        <v>5924</v>
      </c>
      <c r="N3304" t="s">
        <v>5913</v>
      </c>
      <c r="O3304" t="s">
        <v>5917</v>
      </c>
      <c r="P3304" t="s">
        <v>5925</v>
      </c>
      <c r="Q3304" t="s">
        <v>5926</v>
      </c>
      <c r="R3304">
        <v>46000</v>
      </c>
      <c r="S3304">
        <v>56000</v>
      </c>
      <c r="T3304">
        <v>0.17860000000000001</v>
      </c>
      <c r="U3304" t="s">
        <v>5920</v>
      </c>
      <c r="V3304">
        <v>12</v>
      </c>
      <c r="W3304" s="1">
        <v>44847</v>
      </c>
      <c r="X3304" t="s">
        <v>5894</v>
      </c>
      <c r="Y3304">
        <v>224</v>
      </c>
      <c r="Z3304">
        <v>96</v>
      </c>
      <c r="AA3304">
        <v>304</v>
      </c>
      <c r="AB3304">
        <v>54</v>
      </c>
      <c r="AC3304">
        <v>10</v>
      </c>
      <c r="AD3304">
        <v>2484000</v>
      </c>
      <c r="AE3304" t="s">
        <v>6025</v>
      </c>
      <c r="AF3304" s="1">
        <v>46203</v>
      </c>
      <c r="AG3304" t="s">
        <v>6685</v>
      </c>
      <c r="AH3304" t="s">
        <v>6027</v>
      </c>
      <c r="AI3304" t="s">
        <v>6028</v>
      </c>
      <c r="AJ3304" t="s">
        <v>6924</v>
      </c>
      <c r="AK3304">
        <v>56000</v>
      </c>
      <c r="AL3304">
        <v>2788.8</v>
      </c>
      <c r="AM3304">
        <v>53211.199999999997</v>
      </c>
      <c r="AN3304">
        <v>46000</v>
      </c>
      <c r="AO3304">
        <v>7211.2</v>
      </c>
      <c r="AP3304">
        <v>0.13550000000000001</v>
      </c>
    </row>
    <row r="3305" spans="1:42" hidden="1" x14ac:dyDescent="0.35">
      <c r="A3305" t="s">
        <v>4265</v>
      </c>
      <c r="B3305" s="1">
        <v>45730</v>
      </c>
      <c r="C3305" t="s">
        <v>3078</v>
      </c>
      <c r="D3305" t="s">
        <v>208</v>
      </c>
      <c r="E3305">
        <v>1</v>
      </c>
      <c r="F3305" t="s">
        <v>48</v>
      </c>
      <c r="G3305" t="s">
        <v>31</v>
      </c>
      <c r="H3305" t="s">
        <v>32</v>
      </c>
      <c r="I3305" t="s">
        <v>26</v>
      </c>
      <c r="J3305" t="s">
        <v>39</v>
      </c>
      <c r="K3305">
        <v>2025</v>
      </c>
      <c r="L3305" t="s">
        <v>20</v>
      </c>
      <c r="M3305" t="s">
        <v>5910</v>
      </c>
      <c r="N3305" t="s">
        <v>5889</v>
      </c>
      <c r="O3305" t="s">
        <v>5898</v>
      </c>
      <c r="P3305" t="s">
        <v>5907</v>
      </c>
      <c r="Q3305" t="s">
        <v>5911</v>
      </c>
      <c r="R3305">
        <v>10500</v>
      </c>
      <c r="S3305">
        <v>13000</v>
      </c>
      <c r="T3305">
        <v>0.1923</v>
      </c>
      <c r="U3305" t="s">
        <v>5909</v>
      </c>
      <c r="V3305">
        <v>12</v>
      </c>
      <c r="W3305" s="1">
        <v>45395</v>
      </c>
      <c r="X3305" t="s">
        <v>5894</v>
      </c>
      <c r="Y3305">
        <v>256</v>
      </c>
      <c r="Z3305">
        <v>119</v>
      </c>
      <c r="AA3305">
        <v>288</v>
      </c>
      <c r="AB3305">
        <v>32</v>
      </c>
      <c r="AC3305">
        <v>10</v>
      </c>
      <c r="AD3305">
        <v>336000</v>
      </c>
      <c r="AE3305" t="s">
        <v>6025</v>
      </c>
      <c r="AF3305" s="1">
        <v>46203</v>
      </c>
      <c r="AG3305" t="s">
        <v>6749</v>
      </c>
      <c r="AH3305" t="s">
        <v>6027</v>
      </c>
      <c r="AI3305" t="s">
        <v>6028</v>
      </c>
      <c r="AJ3305" t="s">
        <v>6924</v>
      </c>
      <c r="AK3305">
        <v>13000</v>
      </c>
      <c r="AL3305">
        <v>1524.9</v>
      </c>
      <c r="AM3305">
        <v>11475.1</v>
      </c>
      <c r="AN3305">
        <v>10500</v>
      </c>
      <c r="AO3305">
        <v>975.1</v>
      </c>
      <c r="AP3305">
        <v>8.5000000000000006E-2</v>
      </c>
    </row>
    <row r="3306" spans="1:42" hidden="1" x14ac:dyDescent="0.35">
      <c r="A3306" t="s">
        <v>4266</v>
      </c>
      <c r="B3306" s="1">
        <v>45889</v>
      </c>
      <c r="C3306" t="s">
        <v>586</v>
      </c>
      <c r="D3306" t="s">
        <v>173</v>
      </c>
      <c r="E3306">
        <v>1</v>
      </c>
      <c r="F3306" t="s">
        <v>24</v>
      </c>
      <c r="G3306" t="s">
        <v>31</v>
      </c>
      <c r="H3306" t="s">
        <v>32</v>
      </c>
      <c r="I3306" t="s">
        <v>26</v>
      </c>
      <c r="J3306" t="s">
        <v>59</v>
      </c>
      <c r="K3306">
        <v>2025</v>
      </c>
      <c r="L3306" t="s">
        <v>60</v>
      </c>
      <c r="M3306" t="s">
        <v>5904</v>
      </c>
      <c r="N3306" t="s">
        <v>5889</v>
      </c>
      <c r="O3306" t="s">
        <v>5898</v>
      </c>
      <c r="P3306" t="s">
        <v>5899</v>
      </c>
      <c r="Q3306" t="s">
        <v>5905</v>
      </c>
      <c r="R3306">
        <v>12500</v>
      </c>
      <c r="S3306">
        <v>15500</v>
      </c>
      <c r="T3306">
        <v>0.19350000000000001</v>
      </c>
      <c r="U3306" t="s">
        <v>5901</v>
      </c>
      <c r="V3306">
        <v>12</v>
      </c>
      <c r="W3306" s="1">
        <v>45140</v>
      </c>
      <c r="X3306" t="s">
        <v>5894</v>
      </c>
      <c r="Y3306">
        <v>313</v>
      </c>
      <c r="Z3306">
        <v>58</v>
      </c>
      <c r="AA3306">
        <v>294</v>
      </c>
      <c r="AB3306">
        <v>65</v>
      </c>
      <c r="AC3306">
        <v>10</v>
      </c>
      <c r="AD3306">
        <v>812500</v>
      </c>
      <c r="AE3306" t="s">
        <v>6025</v>
      </c>
      <c r="AF3306" s="1">
        <v>46203</v>
      </c>
      <c r="AG3306" t="s">
        <v>6351</v>
      </c>
      <c r="AH3306" t="s">
        <v>6027</v>
      </c>
      <c r="AI3306" t="s">
        <v>6028</v>
      </c>
      <c r="AJ3306" t="s">
        <v>6925</v>
      </c>
      <c r="AK3306">
        <v>15500</v>
      </c>
      <c r="AL3306">
        <v>1652.3</v>
      </c>
      <c r="AM3306">
        <v>13847.7</v>
      </c>
      <c r="AN3306">
        <v>12500</v>
      </c>
      <c r="AO3306">
        <v>1347.7</v>
      </c>
      <c r="AP3306">
        <v>9.7299999999999998E-2</v>
      </c>
    </row>
    <row r="3307" spans="1:42" hidden="1" x14ac:dyDescent="0.35">
      <c r="A3307" t="s">
        <v>4267</v>
      </c>
      <c r="B3307" s="1">
        <v>45824</v>
      </c>
      <c r="C3307" t="s">
        <v>207</v>
      </c>
      <c r="D3307" t="s">
        <v>221</v>
      </c>
      <c r="E3307">
        <v>1</v>
      </c>
      <c r="F3307" t="s">
        <v>48</v>
      </c>
      <c r="G3307" t="s">
        <v>16</v>
      </c>
      <c r="H3307" t="s">
        <v>17</v>
      </c>
      <c r="I3307" t="s">
        <v>43</v>
      </c>
      <c r="J3307" t="s">
        <v>34</v>
      </c>
      <c r="K3307">
        <v>2025</v>
      </c>
      <c r="L3307" t="s">
        <v>35</v>
      </c>
      <c r="M3307" t="s">
        <v>5966</v>
      </c>
      <c r="N3307" t="s">
        <v>5967</v>
      </c>
      <c r="O3307" t="s">
        <v>5968</v>
      </c>
      <c r="P3307" t="s">
        <v>5899</v>
      </c>
      <c r="Q3307" t="s">
        <v>5969</v>
      </c>
      <c r="R3307">
        <v>11500</v>
      </c>
      <c r="S3307">
        <v>14500</v>
      </c>
      <c r="T3307">
        <v>0.2069</v>
      </c>
      <c r="U3307" t="s">
        <v>5901</v>
      </c>
      <c r="V3307">
        <v>12</v>
      </c>
      <c r="W3307" s="1">
        <v>44903</v>
      </c>
      <c r="X3307" t="s">
        <v>5894</v>
      </c>
      <c r="Y3307">
        <v>217</v>
      </c>
      <c r="Z3307">
        <v>53</v>
      </c>
      <c r="AA3307">
        <v>253</v>
      </c>
      <c r="AB3307">
        <v>61</v>
      </c>
      <c r="AC3307">
        <v>10</v>
      </c>
      <c r="AD3307">
        <v>701500</v>
      </c>
      <c r="AE3307" t="s">
        <v>6025</v>
      </c>
      <c r="AF3307" s="1">
        <v>46203</v>
      </c>
      <c r="AG3307" t="s">
        <v>6124</v>
      </c>
      <c r="AH3307" t="s">
        <v>6027</v>
      </c>
      <c r="AI3307" t="s">
        <v>6028</v>
      </c>
      <c r="AJ3307" t="s">
        <v>6924</v>
      </c>
      <c r="AK3307">
        <v>14500</v>
      </c>
      <c r="AL3307">
        <v>1523.95</v>
      </c>
      <c r="AM3307">
        <v>12976.05</v>
      </c>
      <c r="AN3307">
        <v>11500</v>
      </c>
      <c r="AO3307">
        <v>1476.05</v>
      </c>
      <c r="AP3307">
        <v>0.1138</v>
      </c>
    </row>
    <row r="3308" spans="1:42" hidden="1" x14ac:dyDescent="0.35">
      <c r="A3308" t="s">
        <v>4268</v>
      </c>
      <c r="B3308" s="1">
        <v>45922</v>
      </c>
      <c r="C3308" t="s">
        <v>64</v>
      </c>
      <c r="D3308" t="s">
        <v>173</v>
      </c>
      <c r="E3308">
        <v>2</v>
      </c>
      <c r="F3308" t="s">
        <v>24</v>
      </c>
      <c r="G3308" t="s">
        <v>16</v>
      </c>
      <c r="H3308" t="s">
        <v>17</v>
      </c>
      <c r="I3308" t="s">
        <v>33</v>
      </c>
      <c r="J3308" t="s">
        <v>109</v>
      </c>
      <c r="K3308">
        <v>2025</v>
      </c>
      <c r="L3308" t="s">
        <v>60</v>
      </c>
      <c r="M3308" t="s">
        <v>5904</v>
      </c>
      <c r="N3308" t="s">
        <v>5889</v>
      </c>
      <c r="O3308" t="s">
        <v>5898</v>
      </c>
      <c r="P3308" t="s">
        <v>5899</v>
      </c>
      <c r="Q3308" t="s">
        <v>5905</v>
      </c>
      <c r="R3308">
        <v>12500</v>
      </c>
      <c r="S3308">
        <v>15500</v>
      </c>
      <c r="T3308">
        <v>0.19350000000000001</v>
      </c>
      <c r="U3308" t="s">
        <v>5901</v>
      </c>
      <c r="V3308">
        <v>12</v>
      </c>
      <c r="W3308" s="1">
        <v>45140</v>
      </c>
      <c r="X3308" t="s">
        <v>5894</v>
      </c>
      <c r="Y3308">
        <v>313</v>
      </c>
      <c r="Z3308">
        <v>58</v>
      </c>
      <c r="AA3308">
        <v>294</v>
      </c>
      <c r="AB3308">
        <v>65</v>
      </c>
      <c r="AC3308">
        <v>10</v>
      </c>
      <c r="AD3308">
        <v>812500</v>
      </c>
      <c r="AE3308" t="s">
        <v>6025</v>
      </c>
      <c r="AF3308" s="1">
        <v>46203</v>
      </c>
      <c r="AG3308" t="s">
        <v>6049</v>
      </c>
      <c r="AH3308" t="s">
        <v>6027</v>
      </c>
      <c r="AI3308" t="s">
        <v>6028</v>
      </c>
      <c r="AJ3308" t="s">
        <v>6925</v>
      </c>
      <c r="AK3308">
        <v>31000</v>
      </c>
      <c r="AL3308">
        <v>992</v>
      </c>
      <c r="AM3308">
        <v>30008</v>
      </c>
      <c r="AN3308">
        <v>25000</v>
      </c>
      <c r="AO3308">
        <v>5008</v>
      </c>
      <c r="AP3308">
        <v>0.16689999999999999</v>
      </c>
    </row>
    <row r="3309" spans="1:42" hidden="1" x14ac:dyDescent="0.35">
      <c r="A3309" t="s">
        <v>4269</v>
      </c>
      <c r="B3309" s="1">
        <v>45770</v>
      </c>
      <c r="C3309" t="s">
        <v>4270</v>
      </c>
      <c r="D3309" t="s">
        <v>137</v>
      </c>
      <c r="E3309">
        <v>2</v>
      </c>
      <c r="F3309" t="s">
        <v>48</v>
      </c>
      <c r="G3309" t="s">
        <v>96</v>
      </c>
      <c r="H3309" t="s">
        <v>17</v>
      </c>
      <c r="I3309" t="s">
        <v>18</v>
      </c>
      <c r="J3309" t="s">
        <v>44</v>
      </c>
      <c r="K3309">
        <v>2025</v>
      </c>
      <c r="L3309" t="s">
        <v>35</v>
      </c>
      <c r="M3309" t="s">
        <v>5930</v>
      </c>
      <c r="N3309" t="s">
        <v>5931</v>
      </c>
      <c r="O3309" t="s">
        <v>5932</v>
      </c>
      <c r="P3309" t="s">
        <v>5891</v>
      </c>
      <c r="Q3309" t="s">
        <v>5933</v>
      </c>
      <c r="R3309">
        <v>14800</v>
      </c>
      <c r="S3309">
        <v>18500</v>
      </c>
      <c r="T3309">
        <v>0.2</v>
      </c>
      <c r="U3309" t="s">
        <v>5893</v>
      </c>
      <c r="V3309">
        <v>12</v>
      </c>
      <c r="W3309" s="1">
        <v>45474</v>
      </c>
      <c r="X3309" t="s">
        <v>5894</v>
      </c>
      <c r="Y3309">
        <v>213</v>
      </c>
      <c r="Z3309">
        <v>93</v>
      </c>
      <c r="AA3309">
        <v>278</v>
      </c>
      <c r="AB3309">
        <v>42</v>
      </c>
      <c r="AC3309">
        <v>10</v>
      </c>
      <c r="AD3309">
        <v>621600</v>
      </c>
      <c r="AE3309" t="s">
        <v>6025</v>
      </c>
      <c r="AF3309" s="1">
        <v>46203</v>
      </c>
      <c r="AG3309" t="s">
        <v>6908</v>
      </c>
      <c r="AH3309" t="s">
        <v>6035</v>
      </c>
      <c r="AI3309" t="s">
        <v>6028</v>
      </c>
      <c r="AJ3309" t="s">
        <v>6924</v>
      </c>
      <c r="AK3309">
        <v>37000</v>
      </c>
      <c r="AL3309">
        <v>2590</v>
      </c>
      <c r="AM3309">
        <v>34410</v>
      </c>
      <c r="AN3309">
        <v>29600</v>
      </c>
      <c r="AO3309">
        <v>4810</v>
      </c>
      <c r="AP3309">
        <v>0.13980000000000001</v>
      </c>
    </row>
    <row r="3310" spans="1:42" hidden="1" x14ac:dyDescent="0.35">
      <c r="A3310" t="s">
        <v>4271</v>
      </c>
      <c r="B3310" s="1">
        <v>45728</v>
      </c>
      <c r="C3310" t="s">
        <v>669</v>
      </c>
      <c r="D3310" t="s">
        <v>82</v>
      </c>
      <c r="E3310">
        <v>1</v>
      </c>
      <c r="F3310" t="s">
        <v>24</v>
      </c>
      <c r="G3310" t="s">
        <v>16</v>
      </c>
      <c r="H3310" t="s">
        <v>32</v>
      </c>
      <c r="I3310" t="s">
        <v>33</v>
      </c>
      <c r="J3310" t="s">
        <v>39</v>
      </c>
      <c r="K3310">
        <v>2025</v>
      </c>
      <c r="L3310" t="s">
        <v>20</v>
      </c>
      <c r="M3310" t="s">
        <v>5895</v>
      </c>
      <c r="N3310" t="s">
        <v>5889</v>
      </c>
      <c r="O3310" t="s">
        <v>5890</v>
      </c>
      <c r="P3310" t="s">
        <v>5891</v>
      </c>
      <c r="Q3310" t="s">
        <v>5896</v>
      </c>
      <c r="R3310">
        <v>78000</v>
      </c>
      <c r="S3310">
        <v>95000</v>
      </c>
      <c r="T3310">
        <v>0.1789</v>
      </c>
      <c r="U3310" t="s">
        <v>5893</v>
      </c>
      <c r="V3310">
        <v>12</v>
      </c>
      <c r="W3310" s="1">
        <v>45187</v>
      </c>
      <c r="X3310" t="s">
        <v>5894</v>
      </c>
      <c r="Y3310">
        <v>351</v>
      </c>
      <c r="Z3310">
        <v>112</v>
      </c>
      <c r="AA3310">
        <v>335</v>
      </c>
      <c r="AB3310">
        <v>32</v>
      </c>
      <c r="AC3310">
        <v>10</v>
      </c>
      <c r="AD3310">
        <v>2496000</v>
      </c>
      <c r="AE3310" t="s">
        <v>6025</v>
      </c>
      <c r="AF3310" s="1">
        <v>46203</v>
      </c>
      <c r="AG3310" t="s">
        <v>6316</v>
      </c>
      <c r="AH3310" t="s">
        <v>6035</v>
      </c>
      <c r="AI3310" t="s">
        <v>6028</v>
      </c>
      <c r="AJ3310" t="s">
        <v>6924</v>
      </c>
      <c r="AK3310">
        <v>95000</v>
      </c>
      <c r="AL3310">
        <v>12891.5</v>
      </c>
      <c r="AM3310">
        <v>82108.5</v>
      </c>
      <c r="AN3310">
        <v>78000</v>
      </c>
      <c r="AO3310">
        <v>4108.5</v>
      </c>
      <c r="AP3310">
        <v>0.05</v>
      </c>
    </row>
    <row r="3311" spans="1:42" hidden="1" x14ac:dyDescent="0.35">
      <c r="A3311" t="s">
        <v>4272</v>
      </c>
      <c r="B3311" s="1">
        <v>45663</v>
      </c>
      <c r="C3311" t="s">
        <v>1744</v>
      </c>
      <c r="D3311" t="s">
        <v>205</v>
      </c>
      <c r="E3311">
        <v>1</v>
      </c>
      <c r="F3311" t="s">
        <v>24</v>
      </c>
      <c r="G3311" t="s">
        <v>31</v>
      </c>
      <c r="H3311" t="s">
        <v>25</v>
      </c>
      <c r="I3311" t="s">
        <v>43</v>
      </c>
      <c r="J3311" t="s">
        <v>112</v>
      </c>
      <c r="K3311">
        <v>2025</v>
      </c>
      <c r="L3311" t="s">
        <v>20</v>
      </c>
      <c r="M3311" t="s">
        <v>6003</v>
      </c>
      <c r="N3311" t="s">
        <v>5989</v>
      </c>
      <c r="O3311" t="s">
        <v>6004</v>
      </c>
      <c r="P3311" t="s">
        <v>6005</v>
      </c>
      <c r="Q3311" t="s">
        <v>6006</v>
      </c>
      <c r="R3311">
        <v>420</v>
      </c>
      <c r="S3311">
        <v>650</v>
      </c>
      <c r="T3311">
        <v>0.3538</v>
      </c>
      <c r="U3311" t="s">
        <v>5909</v>
      </c>
      <c r="V3311">
        <v>6</v>
      </c>
      <c r="W3311" s="1">
        <v>45071</v>
      </c>
      <c r="X3311" t="s">
        <v>5894</v>
      </c>
      <c r="Y3311">
        <v>160</v>
      </c>
      <c r="Z3311">
        <v>85</v>
      </c>
      <c r="AA3311">
        <v>167</v>
      </c>
      <c r="AB3311">
        <v>56</v>
      </c>
      <c r="AC3311">
        <v>10</v>
      </c>
      <c r="AD3311">
        <v>23520</v>
      </c>
      <c r="AE3311" t="s">
        <v>6025</v>
      </c>
      <c r="AF3311" s="1">
        <v>46203</v>
      </c>
      <c r="AG3311" t="s">
        <v>6640</v>
      </c>
      <c r="AH3311" t="s">
        <v>6027</v>
      </c>
      <c r="AI3311" t="s">
        <v>6028</v>
      </c>
      <c r="AJ3311" t="s">
        <v>6924</v>
      </c>
      <c r="AK3311">
        <v>650</v>
      </c>
      <c r="AL3311">
        <v>36.270000000000003</v>
      </c>
      <c r="AM3311">
        <v>613.73</v>
      </c>
      <c r="AN3311">
        <v>420</v>
      </c>
      <c r="AO3311">
        <v>193.73</v>
      </c>
      <c r="AP3311">
        <v>0.31569999999999998</v>
      </c>
    </row>
    <row r="3312" spans="1:42" hidden="1" x14ac:dyDescent="0.35">
      <c r="A3312" t="s">
        <v>4273</v>
      </c>
      <c r="B3312" s="1">
        <v>45746</v>
      </c>
      <c r="C3312" t="s">
        <v>4213</v>
      </c>
      <c r="D3312" t="s">
        <v>108</v>
      </c>
      <c r="E3312">
        <v>5</v>
      </c>
      <c r="F3312" t="s">
        <v>48</v>
      </c>
      <c r="G3312" t="s">
        <v>31</v>
      </c>
      <c r="H3312" t="s">
        <v>32</v>
      </c>
      <c r="I3312" t="s">
        <v>26</v>
      </c>
      <c r="J3312" t="s">
        <v>39</v>
      </c>
      <c r="K3312">
        <v>2025</v>
      </c>
      <c r="L3312" t="s">
        <v>20</v>
      </c>
      <c r="M3312" t="s">
        <v>5977</v>
      </c>
      <c r="N3312" t="s">
        <v>5974</v>
      </c>
      <c r="O3312" t="s">
        <v>5978</v>
      </c>
      <c r="P3312" t="s">
        <v>5979</v>
      </c>
      <c r="Q3312" t="s">
        <v>5980</v>
      </c>
      <c r="R3312">
        <v>3000</v>
      </c>
      <c r="S3312">
        <v>3900</v>
      </c>
      <c r="T3312">
        <v>0.23080000000000001</v>
      </c>
      <c r="U3312" t="s">
        <v>5920</v>
      </c>
      <c r="V3312">
        <v>36</v>
      </c>
      <c r="W3312" s="1">
        <v>44816</v>
      </c>
      <c r="X3312" t="s">
        <v>5894</v>
      </c>
      <c r="Y3312">
        <v>237</v>
      </c>
      <c r="Z3312">
        <v>110</v>
      </c>
      <c r="AA3312">
        <v>240</v>
      </c>
      <c r="AB3312">
        <v>48</v>
      </c>
      <c r="AC3312">
        <v>10</v>
      </c>
      <c r="AD3312">
        <v>144000</v>
      </c>
      <c r="AE3312" t="s">
        <v>6025</v>
      </c>
      <c r="AF3312" s="1">
        <v>46203</v>
      </c>
      <c r="AG3312" t="s">
        <v>6910</v>
      </c>
      <c r="AH3312" t="s">
        <v>6027</v>
      </c>
      <c r="AI3312" t="s">
        <v>6028</v>
      </c>
      <c r="AJ3312" t="s">
        <v>6924</v>
      </c>
      <c r="AK3312">
        <v>19500</v>
      </c>
      <c r="AL3312">
        <v>1193.4000000000001</v>
      </c>
      <c r="AM3312">
        <v>18306.599999999999</v>
      </c>
      <c r="AN3312">
        <v>15000</v>
      </c>
      <c r="AO3312">
        <v>3306.6</v>
      </c>
      <c r="AP3312">
        <v>0.18060000000000001</v>
      </c>
    </row>
    <row r="3313" spans="1:42" hidden="1" x14ac:dyDescent="0.35">
      <c r="A3313" t="s">
        <v>4274</v>
      </c>
      <c r="B3313" s="1">
        <v>45776</v>
      </c>
      <c r="C3313" t="s">
        <v>953</v>
      </c>
      <c r="D3313" t="s">
        <v>87</v>
      </c>
      <c r="E3313">
        <v>4</v>
      </c>
      <c r="F3313" t="s">
        <v>24</v>
      </c>
      <c r="G3313" t="s">
        <v>31</v>
      </c>
      <c r="H3313" t="s">
        <v>17</v>
      </c>
      <c r="I3313" t="s">
        <v>33</v>
      </c>
      <c r="J3313" t="s">
        <v>44</v>
      </c>
      <c r="K3313">
        <v>2025</v>
      </c>
      <c r="L3313" t="s">
        <v>35</v>
      </c>
      <c r="M3313" t="s">
        <v>5924</v>
      </c>
      <c r="N3313" t="s">
        <v>5913</v>
      </c>
      <c r="O3313" t="s">
        <v>5917</v>
      </c>
      <c r="P3313" t="s">
        <v>5925</v>
      </c>
      <c r="Q3313" t="s">
        <v>5926</v>
      </c>
      <c r="R3313">
        <v>46000</v>
      </c>
      <c r="S3313">
        <v>56000</v>
      </c>
      <c r="T3313">
        <v>0.17860000000000001</v>
      </c>
      <c r="U3313" t="s">
        <v>5920</v>
      </c>
      <c r="V3313">
        <v>12</v>
      </c>
      <c r="W3313" s="1">
        <v>44847</v>
      </c>
      <c r="X3313" t="s">
        <v>5894</v>
      </c>
      <c r="Y3313">
        <v>224</v>
      </c>
      <c r="Z3313">
        <v>96</v>
      </c>
      <c r="AA3313">
        <v>304</v>
      </c>
      <c r="AB3313">
        <v>54</v>
      </c>
      <c r="AC3313">
        <v>10</v>
      </c>
      <c r="AD3313">
        <v>2484000</v>
      </c>
      <c r="AE3313" t="s">
        <v>6025</v>
      </c>
      <c r="AF3313" s="1">
        <v>46203</v>
      </c>
      <c r="AG3313" t="s">
        <v>6497</v>
      </c>
      <c r="AH3313" t="s">
        <v>6035</v>
      </c>
      <c r="AI3313" t="s">
        <v>6028</v>
      </c>
      <c r="AJ3313" t="s">
        <v>6924</v>
      </c>
      <c r="AK3313">
        <v>224000</v>
      </c>
      <c r="AL3313">
        <v>14672</v>
      </c>
      <c r="AM3313">
        <v>209328</v>
      </c>
      <c r="AN3313">
        <v>184000</v>
      </c>
      <c r="AO3313">
        <v>25328</v>
      </c>
      <c r="AP3313">
        <v>0.121</v>
      </c>
    </row>
    <row r="3314" spans="1:42" hidden="1" x14ac:dyDescent="0.35">
      <c r="A3314" t="s">
        <v>4275</v>
      </c>
      <c r="B3314" s="1">
        <v>45876</v>
      </c>
      <c r="C3314" t="s">
        <v>1154</v>
      </c>
      <c r="D3314" t="s">
        <v>65</v>
      </c>
      <c r="E3314">
        <v>1</v>
      </c>
      <c r="F3314" t="s">
        <v>24</v>
      </c>
      <c r="G3314" t="s">
        <v>67</v>
      </c>
      <c r="H3314" t="s">
        <v>32</v>
      </c>
      <c r="I3314" t="s">
        <v>26</v>
      </c>
      <c r="J3314" t="s">
        <v>59</v>
      </c>
      <c r="K3314">
        <v>2025</v>
      </c>
      <c r="L3314" t="s">
        <v>60</v>
      </c>
      <c r="M3314" t="s">
        <v>5906</v>
      </c>
      <c r="N3314" t="s">
        <v>5889</v>
      </c>
      <c r="O3314" t="s">
        <v>5898</v>
      </c>
      <c r="P3314" t="s">
        <v>5907</v>
      </c>
      <c r="Q3314" t="s">
        <v>5908</v>
      </c>
      <c r="R3314">
        <v>17500</v>
      </c>
      <c r="S3314">
        <v>22000</v>
      </c>
      <c r="T3314">
        <v>0.20449999999999999</v>
      </c>
      <c r="U3314" t="s">
        <v>5909</v>
      </c>
      <c r="V3314">
        <v>12</v>
      </c>
      <c r="W3314" s="1">
        <v>45337</v>
      </c>
      <c r="X3314" t="s">
        <v>5894</v>
      </c>
      <c r="Y3314">
        <v>373</v>
      </c>
      <c r="Z3314">
        <v>88</v>
      </c>
      <c r="AA3314">
        <v>389</v>
      </c>
      <c r="AB3314">
        <v>78</v>
      </c>
      <c r="AC3314">
        <v>10</v>
      </c>
      <c r="AD3314">
        <v>1365000</v>
      </c>
      <c r="AE3314" t="s">
        <v>6025</v>
      </c>
      <c r="AF3314" s="1">
        <v>46203</v>
      </c>
      <c r="AG3314" t="s">
        <v>6069</v>
      </c>
      <c r="AH3314" t="s">
        <v>6027</v>
      </c>
      <c r="AI3314" t="s">
        <v>6028</v>
      </c>
      <c r="AJ3314" t="s">
        <v>6925</v>
      </c>
      <c r="AK3314">
        <v>22000</v>
      </c>
      <c r="AL3314">
        <v>1573</v>
      </c>
      <c r="AM3314">
        <v>20427</v>
      </c>
      <c r="AN3314">
        <v>17500</v>
      </c>
      <c r="AO3314">
        <v>2927</v>
      </c>
      <c r="AP3314">
        <v>0.14330000000000001</v>
      </c>
    </row>
    <row r="3315" spans="1:42" x14ac:dyDescent="0.35">
      <c r="A3315" t="s">
        <v>4276</v>
      </c>
      <c r="B3315" s="1">
        <v>45890</v>
      </c>
      <c r="C3315" t="s">
        <v>383</v>
      </c>
      <c r="D3315" t="s">
        <v>54</v>
      </c>
      <c r="E3315">
        <v>2</v>
      </c>
      <c r="F3315" t="s">
        <v>15</v>
      </c>
      <c r="G3315" t="s">
        <v>31</v>
      </c>
      <c r="H3315" t="s">
        <v>32</v>
      </c>
      <c r="I3315" t="s">
        <v>43</v>
      </c>
      <c r="J3315" t="s">
        <v>59</v>
      </c>
      <c r="K3315">
        <v>2025</v>
      </c>
      <c r="L3315" t="s">
        <v>60</v>
      </c>
      <c r="M3315" t="s">
        <v>5888</v>
      </c>
      <c r="N3315" t="s">
        <v>5889</v>
      </c>
      <c r="O3315" t="s">
        <v>5890</v>
      </c>
      <c r="P3315" t="s">
        <v>5891</v>
      </c>
      <c r="Q3315" t="s">
        <v>5892</v>
      </c>
      <c r="R3315">
        <v>52000</v>
      </c>
      <c r="S3315">
        <v>65000</v>
      </c>
      <c r="T3315">
        <v>0.2</v>
      </c>
      <c r="U3315" t="s">
        <v>5893</v>
      </c>
      <c r="V3315">
        <v>12</v>
      </c>
      <c r="W3315" s="1">
        <v>45506</v>
      </c>
      <c r="X3315" t="s">
        <v>5894</v>
      </c>
      <c r="Y3315">
        <v>302</v>
      </c>
      <c r="Z3315">
        <v>109</v>
      </c>
      <c r="AA3315">
        <v>415</v>
      </c>
      <c r="AB3315">
        <v>0</v>
      </c>
      <c r="AC3315">
        <v>10</v>
      </c>
      <c r="AD3315">
        <v>0</v>
      </c>
      <c r="AE3315" t="s">
        <v>6029</v>
      </c>
      <c r="AF3315" s="1">
        <v>46203</v>
      </c>
      <c r="AG3315" t="s">
        <v>6053</v>
      </c>
      <c r="AH3315" t="s">
        <v>6035</v>
      </c>
      <c r="AI3315" t="s">
        <v>6028</v>
      </c>
      <c r="AJ3315" t="s">
        <v>6925</v>
      </c>
      <c r="AK3315">
        <v>130000</v>
      </c>
      <c r="AL3315">
        <v>12467</v>
      </c>
      <c r="AM3315">
        <v>117533</v>
      </c>
      <c r="AN3315">
        <v>104000</v>
      </c>
      <c r="AO3315">
        <v>13533</v>
      </c>
      <c r="AP3315">
        <v>0.11509999999999999</v>
      </c>
    </row>
    <row r="3316" spans="1:42" hidden="1" x14ac:dyDescent="0.35">
      <c r="A3316" t="s">
        <v>4277</v>
      </c>
      <c r="B3316" s="1">
        <v>45804</v>
      </c>
      <c r="C3316" t="s">
        <v>417</v>
      </c>
      <c r="D3316" t="s">
        <v>137</v>
      </c>
      <c r="E3316">
        <v>1</v>
      </c>
      <c r="F3316" t="s">
        <v>48</v>
      </c>
      <c r="G3316" t="s">
        <v>96</v>
      </c>
      <c r="H3316" t="s">
        <v>25</v>
      </c>
      <c r="I3316" t="s">
        <v>43</v>
      </c>
      <c r="J3316" t="s">
        <v>75</v>
      </c>
      <c r="K3316">
        <v>2025</v>
      </c>
      <c r="L3316" t="s">
        <v>35</v>
      </c>
      <c r="M3316" t="s">
        <v>5930</v>
      </c>
      <c r="N3316" t="s">
        <v>5931</v>
      </c>
      <c r="O3316" t="s">
        <v>5932</v>
      </c>
      <c r="P3316" t="s">
        <v>5891</v>
      </c>
      <c r="Q3316" t="s">
        <v>5933</v>
      </c>
      <c r="R3316">
        <v>14800</v>
      </c>
      <c r="S3316">
        <v>18500</v>
      </c>
      <c r="T3316">
        <v>0.2</v>
      </c>
      <c r="U3316" t="s">
        <v>5893</v>
      </c>
      <c r="V3316">
        <v>12</v>
      </c>
      <c r="W3316" s="1">
        <v>45474</v>
      </c>
      <c r="X3316" t="s">
        <v>5894</v>
      </c>
      <c r="Y3316">
        <v>213</v>
      </c>
      <c r="Z3316">
        <v>93</v>
      </c>
      <c r="AA3316">
        <v>278</v>
      </c>
      <c r="AB3316">
        <v>42</v>
      </c>
      <c r="AC3316">
        <v>10</v>
      </c>
      <c r="AD3316">
        <v>621600</v>
      </c>
      <c r="AE3316" t="s">
        <v>6025</v>
      </c>
      <c r="AF3316" s="1">
        <v>46203</v>
      </c>
      <c r="AG3316" t="s">
        <v>6261</v>
      </c>
      <c r="AH3316" t="s">
        <v>6027</v>
      </c>
      <c r="AI3316" t="s">
        <v>6028</v>
      </c>
      <c r="AJ3316" t="s">
        <v>6924</v>
      </c>
      <c r="AK3316">
        <v>18500</v>
      </c>
      <c r="AL3316">
        <v>2715.8</v>
      </c>
      <c r="AM3316">
        <v>15784.2</v>
      </c>
      <c r="AN3316">
        <v>14800</v>
      </c>
      <c r="AO3316">
        <v>984.2</v>
      </c>
      <c r="AP3316">
        <v>6.2399999999999997E-2</v>
      </c>
    </row>
    <row r="3317" spans="1:42" hidden="1" x14ac:dyDescent="0.35">
      <c r="A3317" t="s">
        <v>4278</v>
      </c>
      <c r="B3317" s="1">
        <v>45923</v>
      </c>
      <c r="C3317" t="s">
        <v>3426</v>
      </c>
      <c r="D3317" t="s">
        <v>38</v>
      </c>
      <c r="E3317">
        <v>1</v>
      </c>
      <c r="F3317" t="s">
        <v>48</v>
      </c>
      <c r="G3317" t="s">
        <v>31</v>
      </c>
      <c r="H3317" t="s">
        <v>25</v>
      </c>
      <c r="I3317" t="s">
        <v>43</v>
      </c>
      <c r="J3317" t="s">
        <v>109</v>
      </c>
      <c r="K3317">
        <v>2025</v>
      </c>
      <c r="L3317" t="s">
        <v>60</v>
      </c>
      <c r="M3317" t="s">
        <v>5981</v>
      </c>
      <c r="N3317" t="s">
        <v>5974</v>
      </c>
      <c r="O3317" t="s">
        <v>5982</v>
      </c>
      <c r="P3317" t="s">
        <v>5983</v>
      </c>
      <c r="Q3317" t="s">
        <v>5984</v>
      </c>
      <c r="R3317">
        <v>3700</v>
      </c>
      <c r="S3317">
        <v>4800</v>
      </c>
      <c r="T3317">
        <v>0.22919999999999999</v>
      </c>
      <c r="U3317" t="s">
        <v>5920</v>
      </c>
      <c r="V3317">
        <v>24</v>
      </c>
      <c r="W3317" s="1">
        <v>45552</v>
      </c>
      <c r="X3317" t="s">
        <v>5894</v>
      </c>
      <c r="Y3317">
        <v>158</v>
      </c>
      <c r="Z3317">
        <v>108</v>
      </c>
      <c r="AA3317">
        <v>132</v>
      </c>
      <c r="AB3317">
        <v>61</v>
      </c>
      <c r="AC3317">
        <v>10</v>
      </c>
      <c r="AD3317">
        <v>225700</v>
      </c>
      <c r="AE3317" t="s">
        <v>6025</v>
      </c>
      <c r="AF3317" s="1">
        <v>46203</v>
      </c>
      <c r="AG3317" t="s">
        <v>6877</v>
      </c>
      <c r="AH3317" t="s">
        <v>6035</v>
      </c>
      <c r="AI3317" t="s">
        <v>6028</v>
      </c>
      <c r="AJ3317" t="s">
        <v>6925</v>
      </c>
      <c r="AK3317">
        <v>4800</v>
      </c>
      <c r="AL3317">
        <v>1.92</v>
      </c>
      <c r="AM3317">
        <v>4798.08</v>
      </c>
      <c r="AN3317">
        <v>3700</v>
      </c>
      <c r="AO3317">
        <v>1098.08</v>
      </c>
      <c r="AP3317">
        <v>0.22889999999999999</v>
      </c>
    </row>
    <row r="3318" spans="1:42" hidden="1" x14ac:dyDescent="0.35">
      <c r="A3318" t="s">
        <v>4279</v>
      </c>
      <c r="B3318" s="1">
        <v>45773</v>
      </c>
      <c r="C3318" t="s">
        <v>1504</v>
      </c>
      <c r="D3318" t="s">
        <v>23</v>
      </c>
      <c r="E3318">
        <v>1</v>
      </c>
      <c r="F3318" t="s">
        <v>24</v>
      </c>
      <c r="G3318" t="s">
        <v>16</v>
      </c>
      <c r="H3318" t="s">
        <v>32</v>
      </c>
      <c r="I3318" t="s">
        <v>43</v>
      </c>
      <c r="J3318" t="s">
        <v>44</v>
      </c>
      <c r="K3318">
        <v>2025</v>
      </c>
      <c r="L3318" t="s">
        <v>35</v>
      </c>
      <c r="M3318" t="s">
        <v>5921</v>
      </c>
      <c r="N3318" t="s">
        <v>5913</v>
      </c>
      <c r="O3318" t="s">
        <v>5917</v>
      </c>
      <c r="P3318" t="s">
        <v>5922</v>
      </c>
      <c r="Q3318" t="s">
        <v>5923</v>
      </c>
      <c r="R3318">
        <v>57000</v>
      </c>
      <c r="S3318">
        <v>69000</v>
      </c>
      <c r="T3318">
        <v>0.1739</v>
      </c>
      <c r="U3318" t="s">
        <v>5920</v>
      </c>
      <c r="V3318">
        <v>12</v>
      </c>
      <c r="W3318" s="1">
        <v>44862</v>
      </c>
      <c r="X3318" t="s">
        <v>5894</v>
      </c>
      <c r="Y3318">
        <v>244</v>
      </c>
      <c r="Z3318">
        <v>55</v>
      </c>
      <c r="AA3318">
        <v>276</v>
      </c>
      <c r="AB3318">
        <v>9</v>
      </c>
      <c r="AC3318">
        <v>10</v>
      </c>
      <c r="AD3318">
        <v>513000</v>
      </c>
      <c r="AE3318" t="s">
        <v>6025</v>
      </c>
      <c r="AF3318" s="1">
        <v>46203</v>
      </c>
      <c r="AG3318" t="s">
        <v>6467</v>
      </c>
      <c r="AH3318" t="s">
        <v>6027</v>
      </c>
      <c r="AI3318" t="s">
        <v>6028</v>
      </c>
      <c r="AJ3318" t="s">
        <v>6924</v>
      </c>
      <c r="AK3318">
        <v>69000</v>
      </c>
      <c r="AL3318">
        <v>8638.7999999999993</v>
      </c>
      <c r="AM3318">
        <v>60361.2</v>
      </c>
      <c r="AN3318">
        <v>57000</v>
      </c>
      <c r="AO3318">
        <v>3361.2</v>
      </c>
      <c r="AP3318">
        <v>5.57E-2</v>
      </c>
    </row>
    <row r="3319" spans="1:42" x14ac:dyDescent="0.35">
      <c r="A3319" t="s">
        <v>4280</v>
      </c>
      <c r="B3319" s="1">
        <v>45753</v>
      </c>
      <c r="C3319" t="s">
        <v>254</v>
      </c>
      <c r="D3319" t="s">
        <v>54</v>
      </c>
      <c r="E3319">
        <v>1</v>
      </c>
      <c r="F3319" t="s">
        <v>24</v>
      </c>
      <c r="G3319" t="s">
        <v>31</v>
      </c>
      <c r="H3319" t="s">
        <v>25</v>
      </c>
      <c r="I3319" t="s">
        <v>43</v>
      </c>
      <c r="J3319" t="s">
        <v>44</v>
      </c>
      <c r="K3319">
        <v>2025</v>
      </c>
      <c r="L3319" t="s">
        <v>35</v>
      </c>
      <c r="M3319" t="s">
        <v>5888</v>
      </c>
      <c r="N3319" t="s">
        <v>5889</v>
      </c>
      <c r="O3319" t="s">
        <v>5890</v>
      </c>
      <c r="P3319" t="s">
        <v>5891</v>
      </c>
      <c r="Q3319" t="s">
        <v>5892</v>
      </c>
      <c r="R3319">
        <v>52000</v>
      </c>
      <c r="S3319">
        <v>65000</v>
      </c>
      <c r="T3319">
        <v>0.2</v>
      </c>
      <c r="U3319" t="s">
        <v>5893</v>
      </c>
      <c r="V3319">
        <v>12</v>
      </c>
      <c r="W3319" s="1">
        <v>45506</v>
      </c>
      <c r="X3319" t="s">
        <v>5894</v>
      </c>
      <c r="Y3319">
        <v>302</v>
      </c>
      <c r="Z3319">
        <v>109</v>
      </c>
      <c r="AA3319">
        <v>415</v>
      </c>
      <c r="AB3319">
        <v>0</v>
      </c>
      <c r="AC3319">
        <v>10</v>
      </c>
      <c r="AD3319">
        <v>0</v>
      </c>
      <c r="AE3319" t="s">
        <v>6029</v>
      </c>
      <c r="AF3319" s="1">
        <v>46203</v>
      </c>
      <c r="AG3319" t="s">
        <v>6155</v>
      </c>
      <c r="AH3319" t="s">
        <v>6035</v>
      </c>
      <c r="AI3319" t="s">
        <v>6028</v>
      </c>
      <c r="AJ3319" t="s">
        <v>6924</v>
      </c>
      <c r="AK3319">
        <v>65000</v>
      </c>
      <c r="AL3319">
        <v>4335.5</v>
      </c>
      <c r="AM3319">
        <v>60664.5</v>
      </c>
      <c r="AN3319">
        <v>52000</v>
      </c>
      <c r="AO3319">
        <v>8664.5</v>
      </c>
      <c r="AP3319">
        <v>0.14280000000000001</v>
      </c>
    </row>
    <row r="3320" spans="1:42" x14ac:dyDescent="0.35">
      <c r="A3320" t="s">
        <v>4281</v>
      </c>
      <c r="B3320" s="1">
        <v>45658</v>
      </c>
      <c r="C3320" t="s">
        <v>3192</v>
      </c>
      <c r="D3320" t="s">
        <v>42</v>
      </c>
      <c r="E3320">
        <v>3</v>
      </c>
      <c r="F3320" t="s">
        <v>128</v>
      </c>
      <c r="G3320" t="s">
        <v>16</v>
      </c>
      <c r="H3320" t="s">
        <v>32</v>
      </c>
      <c r="I3320" t="s">
        <v>18</v>
      </c>
      <c r="J3320" t="s">
        <v>112</v>
      </c>
      <c r="K3320">
        <v>2025</v>
      </c>
      <c r="L3320" t="s">
        <v>20</v>
      </c>
      <c r="M3320" t="s">
        <v>5897</v>
      </c>
      <c r="N3320" t="s">
        <v>5889</v>
      </c>
      <c r="O3320" t="s">
        <v>5898</v>
      </c>
      <c r="P3320" t="s">
        <v>5899</v>
      </c>
      <c r="Q3320" t="s">
        <v>5900</v>
      </c>
      <c r="R3320">
        <v>31000</v>
      </c>
      <c r="S3320">
        <v>38000</v>
      </c>
      <c r="T3320">
        <v>0.1842</v>
      </c>
      <c r="U3320" t="s">
        <v>5901</v>
      </c>
      <c r="V3320">
        <v>12</v>
      </c>
      <c r="W3320" s="1">
        <v>45246</v>
      </c>
      <c r="X3320" t="s">
        <v>5894</v>
      </c>
      <c r="Y3320">
        <v>278</v>
      </c>
      <c r="Z3320">
        <v>80</v>
      </c>
      <c r="AA3320">
        <v>346</v>
      </c>
      <c r="AB3320">
        <v>0</v>
      </c>
      <c r="AC3320">
        <v>10</v>
      </c>
      <c r="AD3320">
        <v>0</v>
      </c>
      <c r="AE3320" t="s">
        <v>6029</v>
      </c>
      <c r="AF3320" s="1">
        <v>46203</v>
      </c>
      <c r="AG3320" t="s">
        <v>6864</v>
      </c>
      <c r="AH3320" t="s">
        <v>6035</v>
      </c>
      <c r="AI3320" t="s">
        <v>6028</v>
      </c>
      <c r="AJ3320" t="s">
        <v>6924</v>
      </c>
      <c r="AK3320">
        <v>114000</v>
      </c>
      <c r="AL3320">
        <v>866.4</v>
      </c>
      <c r="AM3320">
        <v>113133.6</v>
      </c>
      <c r="AN3320">
        <v>93000</v>
      </c>
      <c r="AO3320">
        <v>20133.599999999999</v>
      </c>
      <c r="AP3320">
        <v>0.17799999999999999</v>
      </c>
    </row>
    <row r="3321" spans="1:42" x14ac:dyDescent="0.35">
      <c r="A3321" t="s">
        <v>4282</v>
      </c>
      <c r="B3321" s="1">
        <v>45933</v>
      </c>
      <c r="C3321" t="s">
        <v>1001</v>
      </c>
      <c r="D3321" t="s">
        <v>195</v>
      </c>
      <c r="E3321">
        <v>1</v>
      </c>
      <c r="F3321" t="s">
        <v>128</v>
      </c>
      <c r="G3321" t="s">
        <v>96</v>
      </c>
      <c r="H3321" t="s">
        <v>17</v>
      </c>
      <c r="I3321" t="s">
        <v>18</v>
      </c>
      <c r="J3321" t="s">
        <v>55</v>
      </c>
      <c r="K3321">
        <v>2025</v>
      </c>
      <c r="L3321" t="s">
        <v>51</v>
      </c>
      <c r="M3321" t="s">
        <v>5912</v>
      </c>
      <c r="N3321" t="s">
        <v>5913</v>
      </c>
      <c r="O3321" t="s">
        <v>5914</v>
      </c>
      <c r="P3321" t="s">
        <v>5891</v>
      </c>
      <c r="Q3321" t="s">
        <v>5915</v>
      </c>
      <c r="R3321">
        <v>125000</v>
      </c>
      <c r="S3321">
        <v>148000</v>
      </c>
      <c r="T3321">
        <v>0.15540000000000001</v>
      </c>
      <c r="U3321" t="s">
        <v>5893</v>
      </c>
      <c r="V3321">
        <v>12</v>
      </c>
      <c r="W3321" s="1">
        <v>44787</v>
      </c>
      <c r="X3321" t="s">
        <v>5894</v>
      </c>
      <c r="Y3321">
        <v>168</v>
      </c>
      <c r="Z3321">
        <v>62</v>
      </c>
      <c r="AA3321">
        <v>271</v>
      </c>
      <c r="AB3321">
        <v>0</v>
      </c>
      <c r="AC3321">
        <v>10</v>
      </c>
      <c r="AD3321">
        <v>0</v>
      </c>
      <c r="AE3321" t="s">
        <v>6029</v>
      </c>
      <c r="AF3321" s="1">
        <v>46203</v>
      </c>
      <c r="AG3321" t="s">
        <v>6437</v>
      </c>
      <c r="AH3321" t="s">
        <v>6035</v>
      </c>
      <c r="AI3321" t="s">
        <v>6028</v>
      </c>
      <c r="AJ3321" t="s">
        <v>6925</v>
      </c>
      <c r="AK3321">
        <v>148000</v>
      </c>
      <c r="AL3321">
        <v>20956.8</v>
      </c>
      <c r="AM3321">
        <v>127043.2</v>
      </c>
      <c r="AN3321">
        <v>125000</v>
      </c>
      <c r="AO3321">
        <v>2043.2</v>
      </c>
      <c r="AP3321">
        <v>1.61E-2</v>
      </c>
    </row>
    <row r="3322" spans="1:42" hidden="1" x14ac:dyDescent="0.35">
      <c r="A3322" t="s">
        <v>4283</v>
      </c>
      <c r="B3322" s="1">
        <v>45887</v>
      </c>
      <c r="C3322" t="s">
        <v>547</v>
      </c>
      <c r="D3322" t="s">
        <v>115</v>
      </c>
      <c r="E3322">
        <v>2</v>
      </c>
      <c r="F3322" t="s">
        <v>48</v>
      </c>
      <c r="G3322" t="s">
        <v>96</v>
      </c>
      <c r="H3322" t="s">
        <v>32</v>
      </c>
      <c r="I3322" t="s">
        <v>18</v>
      </c>
      <c r="J3322" t="s">
        <v>59</v>
      </c>
      <c r="K3322">
        <v>2025</v>
      </c>
      <c r="L3322" t="s">
        <v>60</v>
      </c>
      <c r="M3322" t="s">
        <v>5988</v>
      </c>
      <c r="N3322" t="s">
        <v>5989</v>
      </c>
      <c r="O3322" t="s">
        <v>5990</v>
      </c>
      <c r="P3322" t="s">
        <v>5907</v>
      </c>
      <c r="Q3322" t="s">
        <v>5991</v>
      </c>
      <c r="R3322">
        <v>1600</v>
      </c>
      <c r="S3322">
        <v>2200</v>
      </c>
      <c r="T3322">
        <v>0.2727</v>
      </c>
      <c r="U3322" t="s">
        <v>5909</v>
      </c>
      <c r="V3322">
        <v>6</v>
      </c>
      <c r="W3322" s="1">
        <v>45040</v>
      </c>
      <c r="X3322" t="s">
        <v>5894</v>
      </c>
      <c r="Y3322">
        <v>84</v>
      </c>
      <c r="Z3322">
        <v>117</v>
      </c>
      <c r="AA3322">
        <v>174</v>
      </c>
      <c r="AB3322">
        <v>47</v>
      </c>
      <c r="AC3322">
        <v>10</v>
      </c>
      <c r="AD3322">
        <v>75200</v>
      </c>
      <c r="AE3322" t="s">
        <v>6025</v>
      </c>
      <c r="AF3322" s="1">
        <v>46203</v>
      </c>
      <c r="AG3322" t="s">
        <v>6332</v>
      </c>
      <c r="AH3322" t="s">
        <v>6027</v>
      </c>
      <c r="AI3322" t="s">
        <v>6028</v>
      </c>
      <c r="AJ3322" t="s">
        <v>6925</v>
      </c>
      <c r="AK3322">
        <v>4400</v>
      </c>
      <c r="AL3322">
        <v>490.16</v>
      </c>
      <c r="AM3322">
        <v>3909.84</v>
      </c>
      <c r="AN3322">
        <v>3200</v>
      </c>
      <c r="AO3322">
        <v>709.84</v>
      </c>
      <c r="AP3322">
        <v>0.18160000000000001</v>
      </c>
    </row>
    <row r="3323" spans="1:42" hidden="1" x14ac:dyDescent="0.35">
      <c r="A3323" t="s">
        <v>4284</v>
      </c>
      <c r="B3323" s="1">
        <v>45694</v>
      </c>
      <c r="C3323" t="s">
        <v>564</v>
      </c>
      <c r="D3323" t="s">
        <v>208</v>
      </c>
      <c r="E3323">
        <v>1</v>
      </c>
      <c r="F3323" t="s">
        <v>128</v>
      </c>
      <c r="G3323" t="s">
        <v>16</v>
      </c>
      <c r="H3323" t="s">
        <v>17</v>
      </c>
      <c r="I3323" t="s">
        <v>43</v>
      </c>
      <c r="J3323" t="s">
        <v>19</v>
      </c>
      <c r="K3323">
        <v>2025</v>
      </c>
      <c r="L3323" t="s">
        <v>20</v>
      </c>
      <c r="M3323" t="s">
        <v>5910</v>
      </c>
      <c r="N3323" t="s">
        <v>5889</v>
      </c>
      <c r="O3323" t="s">
        <v>5898</v>
      </c>
      <c r="P3323" t="s">
        <v>5907</v>
      </c>
      <c r="Q3323" t="s">
        <v>5911</v>
      </c>
      <c r="R3323">
        <v>10500</v>
      </c>
      <c r="S3323">
        <v>13000</v>
      </c>
      <c r="T3323">
        <v>0.1923</v>
      </c>
      <c r="U3323" t="s">
        <v>5909</v>
      </c>
      <c r="V3323">
        <v>12</v>
      </c>
      <c r="W3323" s="1">
        <v>45395</v>
      </c>
      <c r="X3323" t="s">
        <v>5894</v>
      </c>
      <c r="Y3323">
        <v>256</v>
      </c>
      <c r="Z3323">
        <v>119</v>
      </c>
      <c r="AA3323">
        <v>288</v>
      </c>
      <c r="AB3323">
        <v>32</v>
      </c>
      <c r="AC3323">
        <v>10</v>
      </c>
      <c r="AD3323">
        <v>336000</v>
      </c>
      <c r="AE3323" t="s">
        <v>6025</v>
      </c>
      <c r="AF3323" s="1">
        <v>46203</v>
      </c>
      <c r="AG3323" t="s">
        <v>6151</v>
      </c>
      <c r="AH3323" t="s">
        <v>6035</v>
      </c>
      <c r="AI3323" t="s">
        <v>6028</v>
      </c>
      <c r="AJ3323" t="s">
        <v>6924</v>
      </c>
      <c r="AK3323">
        <v>13000</v>
      </c>
      <c r="AL3323">
        <v>1172.5999999999999</v>
      </c>
      <c r="AM3323">
        <v>11827.4</v>
      </c>
      <c r="AN3323">
        <v>10500</v>
      </c>
      <c r="AO3323">
        <v>1327.4</v>
      </c>
      <c r="AP3323">
        <v>0.11219999999999999</v>
      </c>
    </row>
    <row r="3324" spans="1:42" hidden="1" x14ac:dyDescent="0.35">
      <c r="A3324" t="s">
        <v>4285</v>
      </c>
      <c r="B3324" s="1">
        <v>45698</v>
      </c>
      <c r="C3324" t="s">
        <v>4286</v>
      </c>
      <c r="D3324" t="s">
        <v>115</v>
      </c>
      <c r="E3324">
        <v>1</v>
      </c>
      <c r="F3324" t="s">
        <v>30</v>
      </c>
      <c r="G3324" t="s">
        <v>16</v>
      </c>
      <c r="H3324" t="s">
        <v>17</v>
      </c>
      <c r="I3324" t="s">
        <v>43</v>
      </c>
      <c r="J3324" t="s">
        <v>19</v>
      </c>
      <c r="K3324">
        <v>2025</v>
      </c>
      <c r="L3324" t="s">
        <v>20</v>
      </c>
      <c r="M3324" t="s">
        <v>5988</v>
      </c>
      <c r="N3324" t="s">
        <v>5989</v>
      </c>
      <c r="O3324" t="s">
        <v>5990</v>
      </c>
      <c r="P3324" t="s">
        <v>5907</v>
      </c>
      <c r="Q3324" t="s">
        <v>5991</v>
      </c>
      <c r="R3324">
        <v>1600</v>
      </c>
      <c r="S3324">
        <v>2200</v>
      </c>
      <c r="T3324">
        <v>0.2727</v>
      </c>
      <c r="U3324" t="s">
        <v>5909</v>
      </c>
      <c r="V3324">
        <v>6</v>
      </c>
      <c r="W3324" s="1">
        <v>45040</v>
      </c>
      <c r="X3324" t="s">
        <v>5894</v>
      </c>
      <c r="Y3324">
        <v>84</v>
      </c>
      <c r="Z3324">
        <v>117</v>
      </c>
      <c r="AA3324">
        <v>174</v>
      </c>
      <c r="AB3324">
        <v>47</v>
      </c>
      <c r="AC3324">
        <v>10</v>
      </c>
      <c r="AD3324">
        <v>75200</v>
      </c>
      <c r="AE3324" t="s">
        <v>6025</v>
      </c>
      <c r="AF3324" s="1">
        <v>46203</v>
      </c>
      <c r="AG3324" t="s">
        <v>6887</v>
      </c>
      <c r="AH3324" t="s">
        <v>6035</v>
      </c>
      <c r="AI3324" t="s">
        <v>6028</v>
      </c>
      <c r="AJ3324" t="s">
        <v>6924</v>
      </c>
      <c r="AK3324">
        <v>2200</v>
      </c>
      <c r="AL3324">
        <v>89.98</v>
      </c>
      <c r="AM3324">
        <v>2110.02</v>
      </c>
      <c r="AN3324">
        <v>1600</v>
      </c>
      <c r="AO3324">
        <v>510.02</v>
      </c>
      <c r="AP3324">
        <v>0.2417</v>
      </c>
    </row>
    <row r="3325" spans="1:42" hidden="1" x14ac:dyDescent="0.35">
      <c r="A3325" t="s">
        <v>4287</v>
      </c>
      <c r="B3325" s="1">
        <v>45784</v>
      </c>
      <c r="C3325" t="s">
        <v>3624</v>
      </c>
      <c r="D3325" t="s">
        <v>123</v>
      </c>
      <c r="E3325">
        <v>2</v>
      </c>
      <c r="F3325" t="s">
        <v>30</v>
      </c>
      <c r="G3325" t="s">
        <v>16</v>
      </c>
      <c r="H3325" t="s">
        <v>17</v>
      </c>
      <c r="I3325" t="s">
        <v>18</v>
      </c>
      <c r="J3325" t="s">
        <v>75</v>
      </c>
      <c r="K3325">
        <v>2025</v>
      </c>
      <c r="L3325" t="s">
        <v>35</v>
      </c>
      <c r="M3325" t="s">
        <v>5927</v>
      </c>
      <c r="N3325" t="s">
        <v>5913</v>
      </c>
      <c r="O3325" t="s">
        <v>5917</v>
      </c>
      <c r="P3325" t="s">
        <v>5928</v>
      </c>
      <c r="Q3325" t="s">
        <v>5929</v>
      </c>
      <c r="R3325">
        <v>44000</v>
      </c>
      <c r="S3325">
        <v>53000</v>
      </c>
      <c r="T3325">
        <v>0.16980000000000001</v>
      </c>
      <c r="U3325" t="s">
        <v>5920</v>
      </c>
      <c r="V3325">
        <v>12</v>
      </c>
      <c r="W3325" s="1">
        <v>45435</v>
      </c>
      <c r="X3325" t="s">
        <v>5894</v>
      </c>
      <c r="Y3325">
        <v>246</v>
      </c>
      <c r="Z3325">
        <v>92</v>
      </c>
      <c r="AA3325">
        <v>223</v>
      </c>
      <c r="AB3325">
        <v>48</v>
      </c>
      <c r="AC3325">
        <v>10</v>
      </c>
      <c r="AD3325">
        <v>2112000</v>
      </c>
      <c r="AE3325" t="s">
        <v>6025</v>
      </c>
      <c r="AF3325" s="1">
        <v>46203</v>
      </c>
      <c r="AG3325" t="s">
        <v>6886</v>
      </c>
      <c r="AH3325" t="s">
        <v>6035</v>
      </c>
      <c r="AI3325" t="s">
        <v>6028</v>
      </c>
      <c r="AJ3325" t="s">
        <v>6924</v>
      </c>
      <c r="AK3325">
        <v>106000</v>
      </c>
      <c r="AL3325">
        <v>1113</v>
      </c>
      <c r="AM3325">
        <v>104887</v>
      </c>
      <c r="AN3325">
        <v>88000</v>
      </c>
      <c r="AO3325">
        <v>16887</v>
      </c>
      <c r="AP3325">
        <v>0.161</v>
      </c>
    </row>
    <row r="3326" spans="1:42" hidden="1" x14ac:dyDescent="0.35">
      <c r="A3326" t="s">
        <v>4288</v>
      </c>
      <c r="B3326" s="1">
        <v>45715</v>
      </c>
      <c r="C3326" t="s">
        <v>2146</v>
      </c>
      <c r="D3326" t="s">
        <v>115</v>
      </c>
      <c r="E3326">
        <v>2</v>
      </c>
      <c r="F3326" t="s">
        <v>48</v>
      </c>
      <c r="G3326" t="s">
        <v>16</v>
      </c>
      <c r="H3326" t="s">
        <v>25</v>
      </c>
      <c r="I3326" t="s">
        <v>43</v>
      </c>
      <c r="J3326" t="s">
        <v>19</v>
      </c>
      <c r="K3326">
        <v>2025</v>
      </c>
      <c r="L3326" t="s">
        <v>20</v>
      </c>
      <c r="M3326" t="s">
        <v>5988</v>
      </c>
      <c r="N3326" t="s">
        <v>5989</v>
      </c>
      <c r="O3326" t="s">
        <v>5990</v>
      </c>
      <c r="P3326" t="s">
        <v>5907</v>
      </c>
      <c r="Q3326" t="s">
        <v>5991</v>
      </c>
      <c r="R3326">
        <v>1600</v>
      </c>
      <c r="S3326">
        <v>2200</v>
      </c>
      <c r="T3326">
        <v>0.2727</v>
      </c>
      <c r="U3326" t="s">
        <v>5909</v>
      </c>
      <c r="V3326">
        <v>6</v>
      </c>
      <c r="W3326" s="1">
        <v>45040</v>
      </c>
      <c r="X3326" t="s">
        <v>5894</v>
      </c>
      <c r="Y3326">
        <v>84</v>
      </c>
      <c r="Z3326">
        <v>117</v>
      </c>
      <c r="AA3326">
        <v>174</v>
      </c>
      <c r="AB3326">
        <v>47</v>
      </c>
      <c r="AC3326">
        <v>10</v>
      </c>
      <c r="AD3326">
        <v>75200</v>
      </c>
      <c r="AE3326" t="s">
        <v>6025</v>
      </c>
      <c r="AF3326" s="1">
        <v>46203</v>
      </c>
      <c r="AG3326" t="s">
        <v>6739</v>
      </c>
      <c r="AH3326" t="s">
        <v>6035</v>
      </c>
      <c r="AI3326" t="s">
        <v>6028</v>
      </c>
      <c r="AJ3326" t="s">
        <v>6924</v>
      </c>
      <c r="AK3326">
        <v>4400</v>
      </c>
      <c r="AL3326">
        <v>90.64</v>
      </c>
      <c r="AM3326">
        <v>4309.3599999999997</v>
      </c>
      <c r="AN3326">
        <v>3200</v>
      </c>
      <c r="AO3326">
        <v>1109.3599999999999</v>
      </c>
      <c r="AP3326">
        <v>0.25740000000000002</v>
      </c>
    </row>
    <row r="3327" spans="1:42" hidden="1" x14ac:dyDescent="0.35">
      <c r="A3327" t="s">
        <v>4289</v>
      </c>
      <c r="B3327" s="1">
        <v>45691</v>
      </c>
      <c r="C3327" t="s">
        <v>979</v>
      </c>
      <c r="D3327" t="s">
        <v>183</v>
      </c>
      <c r="E3327">
        <v>1</v>
      </c>
      <c r="F3327" t="s">
        <v>128</v>
      </c>
      <c r="G3327" t="s">
        <v>79</v>
      </c>
      <c r="H3327" t="s">
        <v>32</v>
      </c>
      <c r="I3327" t="s">
        <v>43</v>
      </c>
      <c r="J3327" t="s">
        <v>19</v>
      </c>
      <c r="K3327">
        <v>2025</v>
      </c>
      <c r="L3327" t="s">
        <v>20</v>
      </c>
      <c r="M3327" t="s">
        <v>6010</v>
      </c>
      <c r="N3327" t="s">
        <v>5949</v>
      </c>
      <c r="O3327" t="s">
        <v>6011</v>
      </c>
      <c r="P3327" t="s">
        <v>6012</v>
      </c>
      <c r="Q3327" t="s">
        <v>6013</v>
      </c>
      <c r="R3327">
        <v>2700</v>
      </c>
      <c r="S3327">
        <v>3500</v>
      </c>
      <c r="T3327">
        <v>0.2286</v>
      </c>
      <c r="U3327" t="s">
        <v>5920</v>
      </c>
      <c r="V3327">
        <v>12</v>
      </c>
      <c r="W3327" s="1">
        <v>45369</v>
      </c>
      <c r="X3327" t="s">
        <v>5894</v>
      </c>
      <c r="Y3327">
        <v>71</v>
      </c>
      <c r="Z3327">
        <v>95</v>
      </c>
      <c r="AA3327">
        <v>147</v>
      </c>
      <c r="AB3327">
        <v>51</v>
      </c>
      <c r="AC3327">
        <v>10</v>
      </c>
      <c r="AD3327">
        <v>137700</v>
      </c>
      <c r="AE3327" t="s">
        <v>6025</v>
      </c>
      <c r="AF3327" s="1">
        <v>46203</v>
      </c>
      <c r="AG3327" t="s">
        <v>6502</v>
      </c>
      <c r="AH3327" t="s">
        <v>6027</v>
      </c>
      <c r="AI3327" t="s">
        <v>6028</v>
      </c>
      <c r="AJ3327" t="s">
        <v>6924</v>
      </c>
      <c r="AK3327">
        <v>3500</v>
      </c>
      <c r="AL3327">
        <v>518.70000000000005</v>
      </c>
      <c r="AM3327">
        <v>2981.3</v>
      </c>
      <c r="AN3327">
        <v>2700</v>
      </c>
      <c r="AO3327">
        <v>281.3</v>
      </c>
      <c r="AP3327">
        <v>9.4399999999999998E-2</v>
      </c>
    </row>
    <row r="3328" spans="1:42" hidden="1" x14ac:dyDescent="0.35">
      <c r="A3328" t="s">
        <v>4290</v>
      </c>
      <c r="B3328" s="1">
        <v>45682</v>
      </c>
      <c r="C3328" t="s">
        <v>2524</v>
      </c>
      <c r="D3328" t="s">
        <v>105</v>
      </c>
      <c r="E3328">
        <v>1</v>
      </c>
      <c r="F3328" t="s">
        <v>128</v>
      </c>
      <c r="G3328" t="s">
        <v>31</v>
      </c>
      <c r="H3328" t="s">
        <v>17</v>
      </c>
      <c r="I3328" t="s">
        <v>18</v>
      </c>
      <c r="J3328" t="s">
        <v>112</v>
      </c>
      <c r="K3328">
        <v>2025</v>
      </c>
      <c r="L3328" t="s">
        <v>20</v>
      </c>
      <c r="M3328" t="s">
        <v>5916</v>
      </c>
      <c r="N3328" t="s">
        <v>5913</v>
      </c>
      <c r="O3328" t="s">
        <v>5917</v>
      </c>
      <c r="P3328" t="s">
        <v>5918</v>
      </c>
      <c r="Q3328" t="s">
        <v>5919</v>
      </c>
      <c r="R3328">
        <v>63000</v>
      </c>
      <c r="S3328">
        <v>76000</v>
      </c>
      <c r="T3328">
        <v>0.1711</v>
      </c>
      <c r="U3328" t="s">
        <v>5920</v>
      </c>
      <c r="V3328">
        <v>12</v>
      </c>
      <c r="W3328" s="1">
        <v>44617</v>
      </c>
      <c r="X3328" t="s">
        <v>5894</v>
      </c>
      <c r="Y3328">
        <v>252</v>
      </c>
      <c r="Z3328">
        <v>75</v>
      </c>
      <c r="AA3328">
        <v>289</v>
      </c>
      <c r="AB3328">
        <v>48</v>
      </c>
      <c r="AC3328">
        <v>10</v>
      </c>
      <c r="AD3328">
        <v>3024000</v>
      </c>
      <c r="AE3328" t="s">
        <v>6025</v>
      </c>
      <c r="AF3328" s="1">
        <v>46203</v>
      </c>
      <c r="AG3328" t="s">
        <v>6798</v>
      </c>
      <c r="AH3328" t="s">
        <v>6027</v>
      </c>
      <c r="AI3328" t="s">
        <v>6028</v>
      </c>
      <c r="AJ3328" t="s">
        <v>6924</v>
      </c>
      <c r="AK3328">
        <v>76000</v>
      </c>
      <c r="AL3328">
        <v>8443.6</v>
      </c>
      <c r="AM3328">
        <v>67556.399999999994</v>
      </c>
      <c r="AN3328">
        <v>63000</v>
      </c>
      <c r="AO3328">
        <v>4556.3999999999996</v>
      </c>
      <c r="AP3328">
        <v>6.7400000000000002E-2</v>
      </c>
    </row>
    <row r="3329" spans="1:42" hidden="1" x14ac:dyDescent="0.35">
      <c r="A3329" t="s">
        <v>4291</v>
      </c>
      <c r="B3329" s="1">
        <v>45807</v>
      </c>
      <c r="C3329" t="s">
        <v>2442</v>
      </c>
      <c r="D3329" t="s">
        <v>29</v>
      </c>
      <c r="E3329">
        <v>1</v>
      </c>
      <c r="F3329" t="s">
        <v>30</v>
      </c>
      <c r="G3329" t="s">
        <v>16</v>
      </c>
      <c r="H3329" t="s">
        <v>32</v>
      </c>
      <c r="I3329" t="s">
        <v>43</v>
      </c>
      <c r="J3329" t="s">
        <v>75</v>
      </c>
      <c r="K3329">
        <v>2025</v>
      </c>
      <c r="L3329" t="s">
        <v>35</v>
      </c>
      <c r="M3329" t="s">
        <v>5985</v>
      </c>
      <c r="N3329" t="s">
        <v>5974</v>
      </c>
      <c r="O3329" t="s">
        <v>5986</v>
      </c>
      <c r="P3329" t="s">
        <v>5979</v>
      </c>
      <c r="Q3329" t="s">
        <v>5987</v>
      </c>
      <c r="R3329">
        <v>500</v>
      </c>
      <c r="S3329">
        <v>750</v>
      </c>
      <c r="T3329">
        <v>0.33329999999999999</v>
      </c>
      <c r="U3329" t="s">
        <v>5920</v>
      </c>
      <c r="V3329">
        <v>24</v>
      </c>
      <c r="W3329" s="1">
        <v>45007</v>
      </c>
      <c r="X3329" t="s">
        <v>5894</v>
      </c>
      <c r="Y3329">
        <v>294</v>
      </c>
      <c r="Z3329">
        <v>81</v>
      </c>
      <c r="AA3329">
        <v>264</v>
      </c>
      <c r="AB3329">
        <v>82</v>
      </c>
      <c r="AC3329">
        <v>10</v>
      </c>
      <c r="AD3329">
        <v>41000</v>
      </c>
      <c r="AE3329" t="s">
        <v>6025</v>
      </c>
      <c r="AF3329" s="1">
        <v>46203</v>
      </c>
      <c r="AG3329" t="s">
        <v>6784</v>
      </c>
      <c r="AH3329" t="s">
        <v>6027</v>
      </c>
      <c r="AI3329" t="s">
        <v>6028</v>
      </c>
      <c r="AJ3329" t="s">
        <v>6924</v>
      </c>
      <c r="AK3329">
        <v>750</v>
      </c>
      <c r="AL3329">
        <v>35.1</v>
      </c>
      <c r="AM3329">
        <v>714.9</v>
      </c>
      <c r="AN3329">
        <v>500</v>
      </c>
      <c r="AO3329">
        <v>214.9</v>
      </c>
      <c r="AP3329">
        <v>0.30059999999999998</v>
      </c>
    </row>
    <row r="3330" spans="1:42" hidden="1" x14ac:dyDescent="0.35">
      <c r="A3330" t="s">
        <v>4292</v>
      </c>
      <c r="B3330" s="1">
        <v>45830</v>
      </c>
      <c r="C3330" t="s">
        <v>929</v>
      </c>
      <c r="D3330" t="s">
        <v>216</v>
      </c>
      <c r="E3330">
        <v>5</v>
      </c>
      <c r="F3330" t="s">
        <v>24</v>
      </c>
      <c r="G3330" t="s">
        <v>16</v>
      </c>
      <c r="H3330" t="s">
        <v>17</v>
      </c>
      <c r="I3330" t="s">
        <v>26</v>
      </c>
      <c r="J3330" t="s">
        <v>34</v>
      </c>
      <c r="K3330">
        <v>2025</v>
      </c>
      <c r="L3330" t="s">
        <v>35</v>
      </c>
      <c r="M3330" t="s">
        <v>5999</v>
      </c>
      <c r="N3330" t="s">
        <v>5989</v>
      </c>
      <c r="O3330" t="s">
        <v>6000</v>
      </c>
      <c r="P3330" t="s">
        <v>6001</v>
      </c>
      <c r="Q3330" t="s">
        <v>6002</v>
      </c>
      <c r="R3330">
        <v>300</v>
      </c>
      <c r="S3330">
        <v>500</v>
      </c>
      <c r="T3330">
        <v>0.4</v>
      </c>
      <c r="U3330" t="s">
        <v>5940</v>
      </c>
      <c r="V3330">
        <v>3</v>
      </c>
      <c r="W3330" s="1">
        <v>45115</v>
      </c>
      <c r="X3330" t="s">
        <v>5894</v>
      </c>
      <c r="Y3330">
        <v>197</v>
      </c>
      <c r="Z3330">
        <v>100</v>
      </c>
      <c r="AA3330">
        <v>205</v>
      </c>
      <c r="AB3330">
        <v>66</v>
      </c>
      <c r="AC3330">
        <v>10</v>
      </c>
      <c r="AD3330">
        <v>19800</v>
      </c>
      <c r="AE3330" t="s">
        <v>6025</v>
      </c>
      <c r="AF3330" s="1">
        <v>46203</v>
      </c>
      <c r="AG3330" t="s">
        <v>6492</v>
      </c>
      <c r="AH3330" t="s">
        <v>6027</v>
      </c>
      <c r="AI3330" t="s">
        <v>6028</v>
      </c>
      <c r="AJ3330" t="s">
        <v>6924</v>
      </c>
      <c r="AK3330">
        <v>2500</v>
      </c>
      <c r="AL3330">
        <v>304</v>
      </c>
      <c r="AM3330">
        <v>2196</v>
      </c>
      <c r="AN3330">
        <v>1500</v>
      </c>
      <c r="AO3330">
        <v>696</v>
      </c>
      <c r="AP3330">
        <v>0.31690000000000002</v>
      </c>
    </row>
    <row r="3331" spans="1:42" hidden="1" x14ac:dyDescent="0.35">
      <c r="A3331" t="s">
        <v>4293</v>
      </c>
      <c r="B3331" s="1">
        <v>45919</v>
      </c>
      <c r="C3331" t="s">
        <v>2129</v>
      </c>
      <c r="D3331" t="s">
        <v>183</v>
      </c>
      <c r="E3331">
        <v>3</v>
      </c>
      <c r="F3331" t="s">
        <v>15</v>
      </c>
      <c r="G3331" t="s">
        <v>96</v>
      </c>
      <c r="H3331" t="s">
        <v>25</v>
      </c>
      <c r="I3331" t="s">
        <v>43</v>
      </c>
      <c r="J3331" t="s">
        <v>109</v>
      </c>
      <c r="K3331">
        <v>2025</v>
      </c>
      <c r="L3331" t="s">
        <v>60</v>
      </c>
      <c r="M3331" t="s">
        <v>6010</v>
      </c>
      <c r="N3331" t="s">
        <v>5949</v>
      </c>
      <c r="O3331" t="s">
        <v>6011</v>
      </c>
      <c r="P3331" t="s">
        <v>6012</v>
      </c>
      <c r="Q3331" t="s">
        <v>6013</v>
      </c>
      <c r="R3331">
        <v>2700</v>
      </c>
      <c r="S3331">
        <v>3500</v>
      </c>
      <c r="T3331">
        <v>0.2286</v>
      </c>
      <c r="U3331" t="s">
        <v>5920</v>
      </c>
      <c r="V3331">
        <v>12</v>
      </c>
      <c r="W3331" s="1">
        <v>45369</v>
      </c>
      <c r="X3331" t="s">
        <v>5894</v>
      </c>
      <c r="Y3331">
        <v>71</v>
      </c>
      <c r="Z3331">
        <v>95</v>
      </c>
      <c r="AA3331">
        <v>147</v>
      </c>
      <c r="AB3331">
        <v>51</v>
      </c>
      <c r="AC3331">
        <v>10</v>
      </c>
      <c r="AD3331">
        <v>137700</v>
      </c>
      <c r="AE3331" t="s">
        <v>6025</v>
      </c>
      <c r="AF3331" s="1">
        <v>46203</v>
      </c>
      <c r="AG3331" t="s">
        <v>6729</v>
      </c>
      <c r="AH3331" t="s">
        <v>6027</v>
      </c>
      <c r="AI3331" t="s">
        <v>6028</v>
      </c>
      <c r="AJ3331" t="s">
        <v>6925</v>
      </c>
      <c r="AK3331">
        <v>10500</v>
      </c>
      <c r="AL3331">
        <v>1199.0999999999999</v>
      </c>
      <c r="AM3331">
        <v>9300.9</v>
      </c>
      <c r="AN3331">
        <v>8100</v>
      </c>
      <c r="AO3331">
        <v>1200.9000000000001</v>
      </c>
      <c r="AP3331">
        <v>0.12909999999999999</v>
      </c>
    </row>
    <row r="3332" spans="1:42" hidden="1" x14ac:dyDescent="0.35">
      <c r="A3332" t="s">
        <v>4294</v>
      </c>
      <c r="B3332" s="1">
        <v>45941</v>
      </c>
      <c r="C3332" t="s">
        <v>1477</v>
      </c>
      <c r="D3332" t="s">
        <v>200</v>
      </c>
      <c r="E3332">
        <v>2</v>
      </c>
      <c r="F3332" t="s">
        <v>128</v>
      </c>
      <c r="G3332" t="s">
        <v>31</v>
      </c>
      <c r="H3332" t="s">
        <v>32</v>
      </c>
      <c r="I3332" t="s">
        <v>33</v>
      </c>
      <c r="J3332" t="s">
        <v>55</v>
      </c>
      <c r="K3332">
        <v>2025</v>
      </c>
      <c r="L3332" t="s">
        <v>51</v>
      </c>
      <c r="M3332" t="s">
        <v>5960</v>
      </c>
      <c r="N3332" t="s">
        <v>5949</v>
      </c>
      <c r="O3332" t="s">
        <v>5961</v>
      </c>
      <c r="P3332" t="s">
        <v>5951</v>
      </c>
      <c r="Q3332" t="s">
        <v>5962</v>
      </c>
      <c r="R3332">
        <v>2100</v>
      </c>
      <c r="S3332">
        <v>2800</v>
      </c>
      <c r="T3332">
        <v>0.25</v>
      </c>
      <c r="U3332" t="s">
        <v>5940</v>
      </c>
      <c r="V3332">
        <v>12</v>
      </c>
      <c r="W3332" s="1">
        <v>45378</v>
      </c>
      <c r="X3332" t="s">
        <v>5894</v>
      </c>
      <c r="Y3332">
        <v>198</v>
      </c>
      <c r="Z3332">
        <v>79</v>
      </c>
      <c r="AA3332">
        <v>243</v>
      </c>
      <c r="AB3332">
        <v>87</v>
      </c>
      <c r="AC3332">
        <v>10</v>
      </c>
      <c r="AD3332">
        <v>182700</v>
      </c>
      <c r="AE3332" t="s">
        <v>6025</v>
      </c>
      <c r="AF3332" s="1">
        <v>46203</v>
      </c>
      <c r="AG3332" t="s">
        <v>6582</v>
      </c>
      <c r="AH3332" t="s">
        <v>6027</v>
      </c>
      <c r="AI3332" t="s">
        <v>6028</v>
      </c>
      <c r="AJ3332" t="s">
        <v>6925</v>
      </c>
      <c r="AK3332">
        <v>5600</v>
      </c>
      <c r="AL3332">
        <v>254.8</v>
      </c>
      <c r="AM3332">
        <v>5345.2</v>
      </c>
      <c r="AN3332">
        <v>4200</v>
      </c>
      <c r="AO3332">
        <v>1145.2</v>
      </c>
      <c r="AP3332">
        <v>0.2142</v>
      </c>
    </row>
    <row r="3333" spans="1:42" hidden="1" x14ac:dyDescent="0.35">
      <c r="A3333" t="s">
        <v>4295</v>
      </c>
      <c r="B3333" s="1">
        <v>45950</v>
      </c>
      <c r="C3333" t="s">
        <v>202</v>
      </c>
      <c r="D3333" t="s">
        <v>82</v>
      </c>
      <c r="E3333">
        <v>2</v>
      </c>
      <c r="F3333" t="s">
        <v>48</v>
      </c>
      <c r="G3333" t="s">
        <v>16</v>
      </c>
      <c r="H3333" t="s">
        <v>25</v>
      </c>
      <c r="I3333" t="s">
        <v>18</v>
      </c>
      <c r="J3333" t="s">
        <v>55</v>
      </c>
      <c r="K3333">
        <v>2025</v>
      </c>
      <c r="L3333" t="s">
        <v>51</v>
      </c>
      <c r="M3333" t="s">
        <v>5895</v>
      </c>
      <c r="N3333" t="s">
        <v>5889</v>
      </c>
      <c r="O3333" t="s">
        <v>5890</v>
      </c>
      <c r="P3333" t="s">
        <v>5891</v>
      </c>
      <c r="Q3333" t="s">
        <v>5896</v>
      </c>
      <c r="R3333">
        <v>78000</v>
      </c>
      <c r="S3333">
        <v>95000</v>
      </c>
      <c r="T3333">
        <v>0.1789</v>
      </c>
      <c r="U3333" t="s">
        <v>5893</v>
      </c>
      <c r="V3333">
        <v>12</v>
      </c>
      <c r="W3333" s="1">
        <v>45187</v>
      </c>
      <c r="X3333" t="s">
        <v>5894</v>
      </c>
      <c r="Y3333">
        <v>351</v>
      </c>
      <c r="Z3333">
        <v>112</v>
      </c>
      <c r="AA3333">
        <v>335</v>
      </c>
      <c r="AB3333">
        <v>32</v>
      </c>
      <c r="AC3333">
        <v>10</v>
      </c>
      <c r="AD3333">
        <v>2496000</v>
      </c>
      <c r="AE3333" t="s">
        <v>6025</v>
      </c>
      <c r="AF3333" s="1">
        <v>46203</v>
      </c>
      <c r="AG3333" t="s">
        <v>6121</v>
      </c>
      <c r="AH3333" t="s">
        <v>6027</v>
      </c>
      <c r="AI3333" t="s">
        <v>6028</v>
      </c>
      <c r="AJ3333" t="s">
        <v>6925</v>
      </c>
      <c r="AK3333">
        <v>190000</v>
      </c>
      <c r="AL3333">
        <v>5263</v>
      </c>
      <c r="AM3333">
        <v>184737</v>
      </c>
      <c r="AN3333">
        <v>156000</v>
      </c>
      <c r="AO3333">
        <v>28737</v>
      </c>
      <c r="AP3333">
        <v>0.15559999999999999</v>
      </c>
    </row>
    <row r="3334" spans="1:42" hidden="1" x14ac:dyDescent="0.35">
      <c r="A3334" t="s">
        <v>4296</v>
      </c>
      <c r="B3334" s="1">
        <v>45947</v>
      </c>
      <c r="C3334" t="s">
        <v>1361</v>
      </c>
      <c r="D3334" t="s">
        <v>87</v>
      </c>
      <c r="E3334">
        <v>2</v>
      </c>
      <c r="F3334" t="s">
        <v>24</v>
      </c>
      <c r="G3334" t="s">
        <v>16</v>
      </c>
      <c r="H3334" t="s">
        <v>32</v>
      </c>
      <c r="I3334" t="s">
        <v>18</v>
      </c>
      <c r="J3334" t="s">
        <v>55</v>
      </c>
      <c r="K3334">
        <v>2025</v>
      </c>
      <c r="L3334" t="s">
        <v>51</v>
      </c>
      <c r="M3334" t="s">
        <v>5924</v>
      </c>
      <c r="N3334" t="s">
        <v>5913</v>
      </c>
      <c r="O3334" t="s">
        <v>5917</v>
      </c>
      <c r="P3334" t="s">
        <v>5925</v>
      </c>
      <c r="Q3334" t="s">
        <v>5926</v>
      </c>
      <c r="R3334">
        <v>46000</v>
      </c>
      <c r="S3334">
        <v>56000</v>
      </c>
      <c r="T3334">
        <v>0.17860000000000001</v>
      </c>
      <c r="U3334" t="s">
        <v>5920</v>
      </c>
      <c r="V3334">
        <v>12</v>
      </c>
      <c r="W3334" s="1">
        <v>44847</v>
      </c>
      <c r="X3334" t="s">
        <v>5894</v>
      </c>
      <c r="Y3334">
        <v>224</v>
      </c>
      <c r="Z3334">
        <v>96</v>
      </c>
      <c r="AA3334">
        <v>304</v>
      </c>
      <c r="AB3334">
        <v>54</v>
      </c>
      <c r="AC3334">
        <v>10</v>
      </c>
      <c r="AD3334">
        <v>2484000</v>
      </c>
      <c r="AE3334" t="s">
        <v>6025</v>
      </c>
      <c r="AF3334" s="1">
        <v>46203</v>
      </c>
      <c r="AG3334" t="s">
        <v>6120</v>
      </c>
      <c r="AH3334" t="s">
        <v>6035</v>
      </c>
      <c r="AI3334" t="s">
        <v>6028</v>
      </c>
      <c r="AJ3334" t="s">
        <v>6925</v>
      </c>
      <c r="AK3334">
        <v>112000</v>
      </c>
      <c r="AL3334">
        <v>302.39999999999998</v>
      </c>
      <c r="AM3334">
        <v>111697.60000000001</v>
      </c>
      <c r="AN3334">
        <v>92000</v>
      </c>
      <c r="AO3334">
        <v>19697.599999999999</v>
      </c>
      <c r="AP3334">
        <v>0.17630000000000001</v>
      </c>
    </row>
    <row r="3335" spans="1:42" hidden="1" x14ac:dyDescent="0.35">
      <c r="A3335" t="s">
        <v>4297</v>
      </c>
      <c r="B3335" s="1">
        <v>45851</v>
      </c>
      <c r="C3335" t="s">
        <v>1051</v>
      </c>
      <c r="D3335" t="s">
        <v>200</v>
      </c>
      <c r="E3335">
        <v>1</v>
      </c>
      <c r="F3335" t="s">
        <v>24</v>
      </c>
      <c r="G3335" t="s">
        <v>31</v>
      </c>
      <c r="H3335" t="s">
        <v>25</v>
      </c>
      <c r="I3335" t="s">
        <v>43</v>
      </c>
      <c r="J3335" t="s">
        <v>97</v>
      </c>
      <c r="K3335">
        <v>2025</v>
      </c>
      <c r="L3335" t="s">
        <v>60</v>
      </c>
      <c r="M3335" t="s">
        <v>5960</v>
      </c>
      <c r="N3335" t="s">
        <v>5949</v>
      </c>
      <c r="O3335" t="s">
        <v>5961</v>
      </c>
      <c r="P3335" t="s">
        <v>5951</v>
      </c>
      <c r="Q3335" t="s">
        <v>5962</v>
      </c>
      <c r="R3335">
        <v>2100</v>
      </c>
      <c r="S3335">
        <v>2800</v>
      </c>
      <c r="T3335">
        <v>0.25</v>
      </c>
      <c r="U3335" t="s">
        <v>5940</v>
      </c>
      <c r="V3335">
        <v>12</v>
      </c>
      <c r="W3335" s="1">
        <v>45378</v>
      </c>
      <c r="X3335" t="s">
        <v>5894</v>
      </c>
      <c r="Y3335">
        <v>198</v>
      </c>
      <c r="Z3335">
        <v>79</v>
      </c>
      <c r="AA3335">
        <v>243</v>
      </c>
      <c r="AB3335">
        <v>87</v>
      </c>
      <c r="AC3335">
        <v>10</v>
      </c>
      <c r="AD3335">
        <v>182700</v>
      </c>
      <c r="AE3335" t="s">
        <v>6025</v>
      </c>
      <c r="AF3335" s="1">
        <v>46203</v>
      </c>
      <c r="AG3335" t="s">
        <v>6275</v>
      </c>
      <c r="AH3335" t="s">
        <v>6027</v>
      </c>
      <c r="AI3335" t="s">
        <v>6028</v>
      </c>
      <c r="AJ3335" t="s">
        <v>6925</v>
      </c>
      <c r="AK3335">
        <v>2800</v>
      </c>
      <c r="AL3335">
        <v>330.68</v>
      </c>
      <c r="AM3335">
        <v>2469.3200000000002</v>
      </c>
      <c r="AN3335">
        <v>2100</v>
      </c>
      <c r="AO3335">
        <v>369.32</v>
      </c>
      <c r="AP3335">
        <v>0.14960000000000001</v>
      </c>
    </row>
    <row r="3336" spans="1:42" hidden="1" x14ac:dyDescent="0.35">
      <c r="A3336" t="s">
        <v>4298</v>
      </c>
      <c r="B3336" s="1">
        <v>45722</v>
      </c>
      <c r="C3336" t="s">
        <v>244</v>
      </c>
      <c r="D3336" t="s">
        <v>140</v>
      </c>
      <c r="E3336">
        <v>1</v>
      </c>
      <c r="F3336" t="s">
        <v>48</v>
      </c>
      <c r="G3336" t="s">
        <v>96</v>
      </c>
      <c r="H3336" t="s">
        <v>32</v>
      </c>
      <c r="I3336" t="s">
        <v>43</v>
      </c>
      <c r="J3336" t="s">
        <v>39</v>
      </c>
      <c r="K3336">
        <v>2025</v>
      </c>
      <c r="L3336" t="s">
        <v>20</v>
      </c>
      <c r="M3336" t="s">
        <v>5944</v>
      </c>
      <c r="N3336" t="s">
        <v>5931</v>
      </c>
      <c r="O3336" t="s">
        <v>5945</v>
      </c>
      <c r="P3336" t="s">
        <v>5946</v>
      </c>
      <c r="Q3336" t="s">
        <v>5947</v>
      </c>
      <c r="R3336">
        <v>6500</v>
      </c>
      <c r="S3336">
        <v>8500</v>
      </c>
      <c r="T3336">
        <v>0.23530000000000001</v>
      </c>
      <c r="U3336" t="s">
        <v>5940</v>
      </c>
      <c r="V3336">
        <v>6</v>
      </c>
      <c r="W3336" s="1">
        <v>44693</v>
      </c>
      <c r="X3336" t="s">
        <v>5894</v>
      </c>
      <c r="Y3336">
        <v>116</v>
      </c>
      <c r="Z3336">
        <v>117</v>
      </c>
      <c r="AA3336">
        <v>124</v>
      </c>
      <c r="AB3336">
        <v>67</v>
      </c>
      <c r="AC3336">
        <v>10</v>
      </c>
      <c r="AD3336">
        <v>435500</v>
      </c>
      <c r="AE3336" t="s">
        <v>6025</v>
      </c>
      <c r="AF3336" s="1">
        <v>46203</v>
      </c>
      <c r="AG3336" t="s">
        <v>6147</v>
      </c>
      <c r="AH3336" t="s">
        <v>6035</v>
      </c>
      <c r="AI3336" t="s">
        <v>6028</v>
      </c>
      <c r="AJ3336" t="s">
        <v>6924</v>
      </c>
      <c r="AK3336">
        <v>8500</v>
      </c>
      <c r="AL3336">
        <v>984.3</v>
      </c>
      <c r="AM3336">
        <v>7515.7</v>
      </c>
      <c r="AN3336">
        <v>6500</v>
      </c>
      <c r="AO3336">
        <v>1015.7</v>
      </c>
      <c r="AP3336">
        <v>0.1351</v>
      </c>
    </row>
    <row r="3337" spans="1:42" hidden="1" x14ac:dyDescent="0.35">
      <c r="A3337" t="s">
        <v>4299</v>
      </c>
      <c r="B3337" s="1">
        <v>45954</v>
      </c>
      <c r="C3337" t="s">
        <v>2028</v>
      </c>
      <c r="D3337" t="s">
        <v>439</v>
      </c>
      <c r="E3337">
        <v>1</v>
      </c>
      <c r="F3337" t="s">
        <v>58</v>
      </c>
      <c r="G3337" t="s">
        <v>31</v>
      </c>
      <c r="H3337" t="s">
        <v>17</v>
      </c>
      <c r="I3337" t="s">
        <v>26</v>
      </c>
      <c r="J3337" t="s">
        <v>55</v>
      </c>
      <c r="K3337">
        <v>2025</v>
      </c>
      <c r="L3337" t="s">
        <v>51</v>
      </c>
      <c r="M3337" t="s">
        <v>5953</v>
      </c>
      <c r="N3337" t="s">
        <v>5949</v>
      </c>
      <c r="O3337" t="s">
        <v>5954</v>
      </c>
      <c r="P3337" t="s">
        <v>5951</v>
      </c>
      <c r="Q3337" t="s">
        <v>5955</v>
      </c>
      <c r="R3337">
        <v>1400</v>
      </c>
      <c r="S3337">
        <v>1900</v>
      </c>
      <c r="T3337">
        <v>0.26319999999999999</v>
      </c>
      <c r="U3337" t="s">
        <v>5940</v>
      </c>
      <c r="V3337">
        <v>12</v>
      </c>
      <c r="W3337" s="1">
        <v>44681</v>
      </c>
      <c r="X3337" t="s">
        <v>5894</v>
      </c>
      <c r="Y3337">
        <v>129</v>
      </c>
      <c r="Z3337">
        <v>73</v>
      </c>
      <c r="AA3337">
        <v>194</v>
      </c>
      <c r="AB3337">
        <v>7</v>
      </c>
      <c r="AC3337">
        <v>10</v>
      </c>
      <c r="AD3337">
        <v>9800</v>
      </c>
      <c r="AE3337" t="s">
        <v>6025</v>
      </c>
      <c r="AF3337" s="1">
        <v>46203</v>
      </c>
      <c r="AG3337" t="s">
        <v>6707</v>
      </c>
      <c r="AH3337" t="s">
        <v>6027</v>
      </c>
      <c r="AI3337" t="s">
        <v>6028</v>
      </c>
      <c r="AJ3337" t="s">
        <v>6925</v>
      </c>
      <c r="AK3337">
        <v>1900</v>
      </c>
      <c r="AL3337">
        <v>22.8</v>
      </c>
      <c r="AM3337">
        <v>1877.2</v>
      </c>
      <c r="AN3337">
        <v>1400</v>
      </c>
      <c r="AO3337">
        <v>477.2</v>
      </c>
      <c r="AP3337">
        <v>0.25419999999999998</v>
      </c>
    </row>
    <row r="3338" spans="1:42" hidden="1" x14ac:dyDescent="0.35">
      <c r="A3338" t="s">
        <v>4300</v>
      </c>
      <c r="B3338" s="1">
        <v>45907</v>
      </c>
      <c r="C3338" t="s">
        <v>207</v>
      </c>
      <c r="D3338" t="s">
        <v>205</v>
      </c>
      <c r="E3338">
        <v>1</v>
      </c>
      <c r="F3338" t="s">
        <v>58</v>
      </c>
      <c r="G3338" t="s">
        <v>16</v>
      </c>
      <c r="H3338" t="s">
        <v>32</v>
      </c>
      <c r="I3338" t="s">
        <v>26</v>
      </c>
      <c r="J3338" t="s">
        <v>109</v>
      </c>
      <c r="K3338">
        <v>2025</v>
      </c>
      <c r="L3338" t="s">
        <v>60</v>
      </c>
      <c r="M3338" t="s">
        <v>6003</v>
      </c>
      <c r="N3338" t="s">
        <v>5989</v>
      </c>
      <c r="O3338" t="s">
        <v>6004</v>
      </c>
      <c r="P3338" t="s">
        <v>6005</v>
      </c>
      <c r="Q3338" t="s">
        <v>6006</v>
      </c>
      <c r="R3338">
        <v>420</v>
      </c>
      <c r="S3338">
        <v>650</v>
      </c>
      <c r="T3338">
        <v>0.3538</v>
      </c>
      <c r="U3338" t="s">
        <v>5909</v>
      </c>
      <c r="V3338">
        <v>6</v>
      </c>
      <c r="W3338" s="1">
        <v>45071</v>
      </c>
      <c r="X3338" t="s">
        <v>5894</v>
      </c>
      <c r="Y3338">
        <v>160</v>
      </c>
      <c r="Z3338">
        <v>85</v>
      </c>
      <c r="AA3338">
        <v>167</v>
      </c>
      <c r="AB3338">
        <v>56</v>
      </c>
      <c r="AC3338">
        <v>10</v>
      </c>
      <c r="AD3338">
        <v>23520</v>
      </c>
      <c r="AE3338" t="s">
        <v>6025</v>
      </c>
      <c r="AF3338" s="1">
        <v>46203</v>
      </c>
      <c r="AG3338" t="s">
        <v>6124</v>
      </c>
      <c r="AH3338" t="s">
        <v>6027</v>
      </c>
      <c r="AI3338" t="s">
        <v>6028</v>
      </c>
      <c r="AJ3338" t="s">
        <v>6925</v>
      </c>
      <c r="AK3338">
        <v>650</v>
      </c>
      <c r="AL3338">
        <v>11.63</v>
      </c>
      <c r="AM3338">
        <v>638.37</v>
      </c>
      <c r="AN3338">
        <v>420</v>
      </c>
      <c r="AO3338">
        <v>218.37</v>
      </c>
      <c r="AP3338">
        <v>0.34210000000000002</v>
      </c>
    </row>
    <row r="3339" spans="1:42" hidden="1" x14ac:dyDescent="0.35">
      <c r="A3339" t="s">
        <v>4301</v>
      </c>
      <c r="B3339" s="1">
        <v>45914</v>
      </c>
      <c r="C3339" t="s">
        <v>1308</v>
      </c>
      <c r="D3339" t="s">
        <v>118</v>
      </c>
      <c r="E3339">
        <v>5</v>
      </c>
      <c r="F3339" t="s">
        <v>48</v>
      </c>
      <c r="G3339" t="s">
        <v>67</v>
      </c>
      <c r="H3339" t="s">
        <v>17</v>
      </c>
      <c r="I3339" t="s">
        <v>43</v>
      </c>
      <c r="J3339" t="s">
        <v>109</v>
      </c>
      <c r="K3339">
        <v>2025</v>
      </c>
      <c r="L3339" t="s">
        <v>60</v>
      </c>
      <c r="M3339" t="s">
        <v>5902</v>
      </c>
      <c r="N3339" t="s">
        <v>5889</v>
      </c>
      <c r="O3339" t="s">
        <v>5898</v>
      </c>
      <c r="P3339" t="s">
        <v>5899</v>
      </c>
      <c r="Q3339" t="s">
        <v>5903</v>
      </c>
      <c r="R3339">
        <v>74000</v>
      </c>
      <c r="S3339">
        <v>88000</v>
      </c>
      <c r="T3339">
        <v>0.15909999999999999</v>
      </c>
      <c r="U3339" t="s">
        <v>5901</v>
      </c>
      <c r="V3339">
        <v>12</v>
      </c>
      <c r="W3339" s="1">
        <v>45459</v>
      </c>
      <c r="X3339" t="s">
        <v>5894</v>
      </c>
      <c r="Y3339">
        <v>214</v>
      </c>
      <c r="Z3339">
        <v>97</v>
      </c>
      <c r="AA3339">
        <v>218</v>
      </c>
      <c r="AB3339">
        <v>43</v>
      </c>
      <c r="AC3339">
        <v>10</v>
      </c>
      <c r="AD3339">
        <v>3182000</v>
      </c>
      <c r="AE3339" t="s">
        <v>6025</v>
      </c>
      <c r="AF3339" s="1">
        <v>46203</v>
      </c>
      <c r="AG3339" t="s">
        <v>6285</v>
      </c>
      <c r="AH3339" t="s">
        <v>6035</v>
      </c>
      <c r="AI3339" t="s">
        <v>6028</v>
      </c>
      <c r="AJ3339" t="s">
        <v>6925</v>
      </c>
      <c r="AK3339">
        <v>440000</v>
      </c>
      <c r="AL3339">
        <v>52404</v>
      </c>
      <c r="AM3339">
        <v>387596</v>
      </c>
      <c r="AN3339">
        <v>370000</v>
      </c>
      <c r="AO3339">
        <v>17596</v>
      </c>
      <c r="AP3339">
        <v>4.5400000000000003E-2</v>
      </c>
    </row>
    <row r="3340" spans="1:42" hidden="1" x14ac:dyDescent="0.35">
      <c r="A3340" t="s">
        <v>4302</v>
      </c>
      <c r="B3340" s="1">
        <v>45769</v>
      </c>
      <c r="C3340" t="s">
        <v>1916</v>
      </c>
      <c r="D3340" t="s">
        <v>216</v>
      </c>
      <c r="E3340">
        <v>1</v>
      </c>
      <c r="F3340" t="s">
        <v>24</v>
      </c>
      <c r="G3340" t="s">
        <v>16</v>
      </c>
      <c r="H3340" t="s">
        <v>25</v>
      </c>
      <c r="I3340" t="s">
        <v>43</v>
      </c>
      <c r="J3340" t="s">
        <v>44</v>
      </c>
      <c r="K3340">
        <v>2025</v>
      </c>
      <c r="L3340" t="s">
        <v>35</v>
      </c>
      <c r="M3340" t="s">
        <v>5999</v>
      </c>
      <c r="N3340" t="s">
        <v>5989</v>
      </c>
      <c r="O3340" t="s">
        <v>6000</v>
      </c>
      <c r="P3340" t="s">
        <v>6001</v>
      </c>
      <c r="Q3340" t="s">
        <v>6002</v>
      </c>
      <c r="R3340">
        <v>300</v>
      </c>
      <c r="S3340">
        <v>500</v>
      </c>
      <c r="T3340">
        <v>0.4</v>
      </c>
      <c r="U3340" t="s">
        <v>5940</v>
      </c>
      <c r="V3340">
        <v>3</v>
      </c>
      <c r="W3340" s="1">
        <v>45115</v>
      </c>
      <c r="X3340" t="s">
        <v>5894</v>
      </c>
      <c r="Y3340">
        <v>197</v>
      </c>
      <c r="Z3340">
        <v>100</v>
      </c>
      <c r="AA3340">
        <v>205</v>
      </c>
      <c r="AB3340">
        <v>66</v>
      </c>
      <c r="AC3340">
        <v>10</v>
      </c>
      <c r="AD3340">
        <v>19800</v>
      </c>
      <c r="AE3340" t="s">
        <v>6025</v>
      </c>
      <c r="AF3340" s="1">
        <v>46203</v>
      </c>
      <c r="AG3340" t="s">
        <v>6683</v>
      </c>
      <c r="AH3340" t="s">
        <v>6027</v>
      </c>
      <c r="AI3340" t="s">
        <v>6028</v>
      </c>
      <c r="AJ3340" t="s">
        <v>6924</v>
      </c>
      <c r="AK3340">
        <v>500</v>
      </c>
      <c r="AL3340">
        <v>46.5</v>
      </c>
      <c r="AM3340">
        <v>453.5</v>
      </c>
      <c r="AN3340">
        <v>300</v>
      </c>
      <c r="AO3340">
        <v>153.5</v>
      </c>
      <c r="AP3340">
        <v>0.33850000000000002</v>
      </c>
    </row>
    <row r="3341" spans="1:42" hidden="1" x14ac:dyDescent="0.35">
      <c r="A3341" t="s">
        <v>4303</v>
      </c>
      <c r="B3341" s="1">
        <v>45671</v>
      </c>
      <c r="C3341" t="s">
        <v>1734</v>
      </c>
      <c r="D3341" t="s">
        <v>65</v>
      </c>
      <c r="E3341">
        <v>4</v>
      </c>
      <c r="F3341" t="s">
        <v>30</v>
      </c>
      <c r="G3341" t="s">
        <v>71</v>
      </c>
      <c r="H3341" t="s">
        <v>17</v>
      </c>
      <c r="I3341" t="s">
        <v>26</v>
      </c>
      <c r="J3341" t="s">
        <v>112</v>
      </c>
      <c r="K3341">
        <v>2025</v>
      </c>
      <c r="L3341" t="s">
        <v>20</v>
      </c>
      <c r="M3341" t="s">
        <v>5906</v>
      </c>
      <c r="N3341" t="s">
        <v>5889</v>
      </c>
      <c r="O3341" t="s">
        <v>5898</v>
      </c>
      <c r="P3341" t="s">
        <v>5907</v>
      </c>
      <c r="Q3341" t="s">
        <v>5908</v>
      </c>
      <c r="R3341">
        <v>17500</v>
      </c>
      <c r="S3341">
        <v>22000</v>
      </c>
      <c r="T3341">
        <v>0.20449999999999999</v>
      </c>
      <c r="U3341" t="s">
        <v>5909</v>
      </c>
      <c r="V3341">
        <v>12</v>
      </c>
      <c r="W3341" s="1">
        <v>45337</v>
      </c>
      <c r="X3341" t="s">
        <v>5894</v>
      </c>
      <c r="Y3341">
        <v>373</v>
      </c>
      <c r="Z3341">
        <v>88</v>
      </c>
      <c r="AA3341">
        <v>389</v>
      </c>
      <c r="AB3341">
        <v>78</v>
      </c>
      <c r="AC3341">
        <v>10</v>
      </c>
      <c r="AD3341">
        <v>1365000</v>
      </c>
      <c r="AE3341" t="s">
        <v>6025</v>
      </c>
      <c r="AF3341" s="1">
        <v>46203</v>
      </c>
      <c r="AG3341" t="s">
        <v>6637</v>
      </c>
      <c r="AH3341" t="s">
        <v>6027</v>
      </c>
      <c r="AI3341" t="s">
        <v>6028</v>
      </c>
      <c r="AJ3341" t="s">
        <v>6924</v>
      </c>
      <c r="AK3341">
        <v>88000</v>
      </c>
      <c r="AL3341">
        <v>4532</v>
      </c>
      <c r="AM3341">
        <v>83468</v>
      </c>
      <c r="AN3341">
        <v>70000</v>
      </c>
      <c r="AO3341">
        <v>13468</v>
      </c>
      <c r="AP3341">
        <v>0.16139999999999999</v>
      </c>
    </row>
    <row r="3342" spans="1:42" hidden="1" x14ac:dyDescent="0.35">
      <c r="A3342" t="s">
        <v>4304</v>
      </c>
      <c r="B3342" s="1">
        <v>45909</v>
      </c>
      <c r="C3342" t="s">
        <v>697</v>
      </c>
      <c r="D3342" t="s">
        <v>47</v>
      </c>
      <c r="E3342">
        <v>4</v>
      </c>
      <c r="F3342" t="s">
        <v>58</v>
      </c>
      <c r="G3342" t="s">
        <v>96</v>
      </c>
      <c r="H3342" t="s">
        <v>25</v>
      </c>
      <c r="I3342" t="s">
        <v>18</v>
      </c>
      <c r="J3342" t="s">
        <v>109</v>
      </c>
      <c r="K3342">
        <v>2025</v>
      </c>
      <c r="L3342" t="s">
        <v>60</v>
      </c>
      <c r="M3342" t="s">
        <v>5995</v>
      </c>
      <c r="N3342" t="s">
        <v>5989</v>
      </c>
      <c r="O3342" t="s">
        <v>5996</v>
      </c>
      <c r="P3342" t="s">
        <v>5997</v>
      </c>
      <c r="Q3342" t="s">
        <v>5998</v>
      </c>
      <c r="R3342">
        <v>280</v>
      </c>
      <c r="S3342">
        <v>450</v>
      </c>
      <c r="T3342">
        <v>0.37780000000000002</v>
      </c>
      <c r="U3342" t="s">
        <v>5909</v>
      </c>
      <c r="V3342">
        <v>6</v>
      </c>
      <c r="W3342" s="1">
        <v>45144</v>
      </c>
      <c r="X3342" t="s">
        <v>5894</v>
      </c>
      <c r="Y3342">
        <v>217</v>
      </c>
      <c r="Z3342">
        <v>86</v>
      </c>
      <c r="AA3342">
        <v>212</v>
      </c>
      <c r="AB3342">
        <v>73</v>
      </c>
      <c r="AC3342">
        <v>10</v>
      </c>
      <c r="AD3342">
        <v>20440</v>
      </c>
      <c r="AE3342" t="s">
        <v>6025</v>
      </c>
      <c r="AF3342" s="1">
        <v>46203</v>
      </c>
      <c r="AG3342" t="s">
        <v>6370</v>
      </c>
      <c r="AH3342" t="s">
        <v>6035</v>
      </c>
      <c r="AI3342" t="s">
        <v>6028</v>
      </c>
      <c r="AJ3342" t="s">
        <v>6925</v>
      </c>
      <c r="AK3342">
        <v>1800</v>
      </c>
      <c r="AL3342">
        <v>125.64</v>
      </c>
      <c r="AM3342">
        <v>1674.36</v>
      </c>
      <c r="AN3342">
        <v>1120</v>
      </c>
      <c r="AO3342">
        <v>554.36</v>
      </c>
      <c r="AP3342">
        <v>0.33110000000000001</v>
      </c>
    </row>
    <row r="3343" spans="1:42" hidden="1" x14ac:dyDescent="0.35">
      <c r="A3343" t="s">
        <v>4305</v>
      </c>
      <c r="B3343" s="1">
        <v>45799</v>
      </c>
      <c r="C3343" t="s">
        <v>1187</v>
      </c>
      <c r="D3343" t="s">
        <v>200</v>
      </c>
      <c r="E3343">
        <v>3</v>
      </c>
      <c r="F3343" t="s">
        <v>30</v>
      </c>
      <c r="G3343" t="s">
        <v>16</v>
      </c>
      <c r="H3343" t="s">
        <v>17</v>
      </c>
      <c r="I3343" t="s">
        <v>43</v>
      </c>
      <c r="J3343" t="s">
        <v>75</v>
      </c>
      <c r="K3343">
        <v>2025</v>
      </c>
      <c r="L3343" t="s">
        <v>35</v>
      </c>
      <c r="M3343" t="s">
        <v>5960</v>
      </c>
      <c r="N3343" t="s">
        <v>5949</v>
      </c>
      <c r="O3343" t="s">
        <v>5961</v>
      </c>
      <c r="P3343" t="s">
        <v>5951</v>
      </c>
      <c r="Q3343" t="s">
        <v>5962</v>
      </c>
      <c r="R3343">
        <v>2100</v>
      </c>
      <c r="S3343">
        <v>2800</v>
      </c>
      <c r="T3343">
        <v>0.25</v>
      </c>
      <c r="U3343" t="s">
        <v>5940</v>
      </c>
      <c r="V3343">
        <v>12</v>
      </c>
      <c r="W3343" s="1">
        <v>45378</v>
      </c>
      <c r="X3343" t="s">
        <v>5894</v>
      </c>
      <c r="Y3343">
        <v>198</v>
      </c>
      <c r="Z3343">
        <v>79</v>
      </c>
      <c r="AA3343">
        <v>243</v>
      </c>
      <c r="AB3343">
        <v>87</v>
      </c>
      <c r="AC3343">
        <v>10</v>
      </c>
      <c r="AD3343">
        <v>182700</v>
      </c>
      <c r="AE3343" t="s">
        <v>6025</v>
      </c>
      <c r="AF3343" s="1">
        <v>46203</v>
      </c>
      <c r="AG3343" t="s">
        <v>6452</v>
      </c>
      <c r="AH3343" t="s">
        <v>6035</v>
      </c>
      <c r="AI3343" t="s">
        <v>6028</v>
      </c>
      <c r="AJ3343" t="s">
        <v>6924</v>
      </c>
      <c r="AK3343">
        <v>8400</v>
      </c>
      <c r="AL3343">
        <v>286.44</v>
      </c>
      <c r="AM3343">
        <v>8113.56</v>
      </c>
      <c r="AN3343">
        <v>6300</v>
      </c>
      <c r="AO3343">
        <v>1813.56</v>
      </c>
      <c r="AP3343">
        <v>0.2235</v>
      </c>
    </row>
    <row r="3344" spans="1:42" hidden="1" x14ac:dyDescent="0.35">
      <c r="A3344" t="s">
        <v>4306</v>
      </c>
      <c r="B3344" s="1">
        <v>45894</v>
      </c>
      <c r="C3344" t="s">
        <v>2137</v>
      </c>
      <c r="D3344" t="s">
        <v>221</v>
      </c>
      <c r="E3344">
        <v>1</v>
      </c>
      <c r="F3344" t="s">
        <v>24</v>
      </c>
      <c r="G3344" t="s">
        <v>16</v>
      </c>
      <c r="H3344" t="s">
        <v>17</v>
      </c>
      <c r="I3344" t="s">
        <v>33</v>
      </c>
      <c r="J3344" t="s">
        <v>59</v>
      </c>
      <c r="K3344">
        <v>2025</v>
      </c>
      <c r="L3344" t="s">
        <v>60</v>
      </c>
      <c r="M3344" t="s">
        <v>5966</v>
      </c>
      <c r="N3344" t="s">
        <v>5967</v>
      </c>
      <c r="O3344" t="s">
        <v>5968</v>
      </c>
      <c r="P3344" t="s">
        <v>5899</v>
      </c>
      <c r="Q3344" t="s">
        <v>5969</v>
      </c>
      <c r="R3344">
        <v>11500</v>
      </c>
      <c r="S3344">
        <v>14500</v>
      </c>
      <c r="T3344">
        <v>0.2069</v>
      </c>
      <c r="U3344" t="s">
        <v>5901</v>
      </c>
      <c r="V3344">
        <v>12</v>
      </c>
      <c r="W3344" s="1">
        <v>44903</v>
      </c>
      <c r="X3344" t="s">
        <v>5894</v>
      </c>
      <c r="Y3344">
        <v>217</v>
      </c>
      <c r="Z3344">
        <v>53</v>
      </c>
      <c r="AA3344">
        <v>253</v>
      </c>
      <c r="AB3344">
        <v>61</v>
      </c>
      <c r="AC3344">
        <v>10</v>
      </c>
      <c r="AD3344">
        <v>701500</v>
      </c>
      <c r="AE3344" t="s">
        <v>6025</v>
      </c>
      <c r="AF3344" s="1">
        <v>46203</v>
      </c>
      <c r="AG3344" t="s">
        <v>6737</v>
      </c>
      <c r="AH3344" t="s">
        <v>6035</v>
      </c>
      <c r="AI3344" t="s">
        <v>6028</v>
      </c>
      <c r="AJ3344" t="s">
        <v>6925</v>
      </c>
      <c r="AK3344">
        <v>14500</v>
      </c>
      <c r="AL3344">
        <v>891.75</v>
      </c>
      <c r="AM3344">
        <v>13608.25</v>
      </c>
      <c r="AN3344">
        <v>11500</v>
      </c>
      <c r="AO3344">
        <v>2108.25</v>
      </c>
      <c r="AP3344">
        <v>0.15490000000000001</v>
      </c>
    </row>
    <row r="3345" spans="1:42" hidden="1" x14ac:dyDescent="0.35">
      <c r="A3345" t="s">
        <v>4307</v>
      </c>
      <c r="B3345" s="1">
        <v>45896</v>
      </c>
      <c r="C3345" t="s">
        <v>204</v>
      </c>
      <c r="D3345" t="s">
        <v>123</v>
      </c>
      <c r="E3345">
        <v>3</v>
      </c>
      <c r="F3345" t="s">
        <v>58</v>
      </c>
      <c r="G3345" t="s">
        <v>31</v>
      </c>
      <c r="H3345" t="s">
        <v>17</v>
      </c>
      <c r="I3345" t="s">
        <v>33</v>
      </c>
      <c r="J3345" t="s">
        <v>59</v>
      </c>
      <c r="K3345">
        <v>2025</v>
      </c>
      <c r="L3345" t="s">
        <v>60</v>
      </c>
      <c r="M3345" t="s">
        <v>5927</v>
      </c>
      <c r="N3345" t="s">
        <v>5913</v>
      </c>
      <c r="O3345" t="s">
        <v>5917</v>
      </c>
      <c r="P3345" t="s">
        <v>5928</v>
      </c>
      <c r="Q3345" t="s">
        <v>5929</v>
      </c>
      <c r="R3345">
        <v>44000</v>
      </c>
      <c r="S3345">
        <v>53000</v>
      </c>
      <c r="T3345">
        <v>0.16980000000000001</v>
      </c>
      <c r="U3345" t="s">
        <v>5920</v>
      </c>
      <c r="V3345">
        <v>12</v>
      </c>
      <c r="W3345" s="1">
        <v>45435</v>
      </c>
      <c r="X3345" t="s">
        <v>5894</v>
      </c>
      <c r="Y3345">
        <v>246</v>
      </c>
      <c r="Z3345">
        <v>92</v>
      </c>
      <c r="AA3345">
        <v>223</v>
      </c>
      <c r="AB3345">
        <v>48</v>
      </c>
      <c r="AC3345">
        <v>10</v>
      </c>
      <c r="AD3345">
        <v>2112000</v>
      </c>
      <c r="AE3345" t="s">
        <v>6025</v>
      </c>
      <c r="AF3345" s="1">
        <v>46203</v>
      </c>
      <c r="AG3345" t="s">
        <v>6123</v>
      </c>
      <c r="AH3345" t="s">
        <v>6035</v>
      </c>
      <c r="AI3345" t="s">
        <v>6028</v>
      </c>
      <c r="AJ3345" t="s">
        <v>6925</v>
      </c>
      <c r="AK3345">
        <v>159000</v>
      </c>
      <c r="AL3345">
        <v>8156.7</v>
      </c>
      <c r="AM3345">
        <v>150843.29999999999</v>
      </c>
      <c r="AN3345">
        <v>132000</v>
      </c>
      <c r="AO3345">
        <v>18843.3</v>
      </c>
      <c r="AP3345">
        <v>0.1249</v>
      </c>
    </row>
    <row r="3346" spans="1:42" hidden="1" x14ac:dyDescent="0.35">
      <c r="A3346" t="s">
        <v>4308</v>
      </c>
      <c r="B3346" s="1">
        <v>45729</v>
      </c>
      <c r="C3346" t="s">
        <v>146</v>
      </c>
      <c r="D3346" t="s">
        <v>65</v>
      </c>
      <c r="E3346">
        <v>5</v>
      </c>
      <c r="F3346" t="s">
        <v>24</v>
      </c>
      <c r="G3346" t="s">
        <v>67</v>
      </c>
      <c r="H3346" t="s">
        <v>17</v>
      </c>
      <c r="I3346" t="s">
        <v>43</v>
      </c>
      <c r="J3346" t="s">
        <v>39</v>
      </c>
      <c r="K3346">
        <v>2025</v>
      </c>
      <c r="L3346" t="s">
        <v>20</v>
      </c>
      <c r="M3346" t="s">
        <v>5906</v>
      </c>
      <c r="N3346" t="s">
        <v>5889</v>
      </c>
      <c r="O3346" t="s">
        <v>5898</v>
      </c>
      <c r="P3346" t="s">
        <v>5907</v>
      </c>
      <c r="Q3346" t="s">
        <v>5908</v>
      </c>
      <c r="R3346">
        <v>17500</v>
      </c>
      <c r="S3346">
        <v>22000</v>
      </c>
      <c r="T3346">
        <v>0.20449999999999999</v>
      </c>
      <c r="U3346" t="s">
        <v>5909</v>
      </c>
      <c r="V3346">
        <v>12</v>
      </c>
      <c r="W3346" s="1">
        <v>45337</v>
      </c>
      <c r="X3346" t="s">
        <v>5894</v>
      </c>
      <c r="Y3346">
        <v>373</v>
      </c>
      <c r="Z3346">
        <v>88</v>
      </c>
      <c r="AA3346">
        <v>389</v>
      </c>
      <c r="AB3346">
        <v>78</v>
      </c>
      <c r="AC3346">
        <v>10</v>
      </c>
      <c r="AD3346">
        <v>1365000</v>
      </c>
      <c r="AE3346" t="s">
        <v>6025</v>
      </c>
      <c r="AF3346" s="1">
        <v>46203</v>
      </c>
      <c r="AG3346" t="s">
        <v>6086</v>
      </c>
      <c r="AH3346" t="s">
        <v>6027</v>
      </c>
      <c r="AI3346" t="s">
        <v>6028</v>
      </c>
      <c r="AJ3346" t="s">
        <v>6924</v>
      </c>
      <c r="AK3346">
        <v>110000</v>
      </c>
      <c r="AL3346">
        <v>15081</v>
      </c>
      <c r="AM3346">
        <v>94919</v>
      </c>
      <c r="AN3346">
        <v>87500</v>
      </c>
      <c r="AO3346">
        <v>7419</v>
      </c>
      <c r="AP3346">
        <v>7.8200000000000006E-2</v>
      </c>
    </row>
    <row r="3347" spans="1:42" hidden="1" x14ac:dyDescent="0.35">
      <c r="A3347" t="s">
        <v>4309</v>
      </c>
      <c r="B3347" s="1">
        <v>45701</v>
      </c>
      <c r="C3347" t="s">
        <v>1696</v>
      </c>
      <c r="D3347" t="s">
        <v>47</v>
      </c>
      <c r="E3347">
        <v>1</v>
      </c>
      <c r="F3347" t="s">
        <v>128</v>
      </c>
      <c r="G3347" t="s">
        <v>71</v>
      </c>
      <c r="H3347" t="s">
        <v>25</v>
      </c>
      <c r="I3347" t="s">
        <v>33</v>
      </c>
      <c r="J3347" t="s">
        <v>19</v>
      </c>
      <c r="K3347">
        <v>2025</v>
      </c>
      <c r="L3347" t="s">
        <v>20</v>
      </c>
      <c r="M3347" t="s">
        <v>5995</v>
      </c>
      <c r="N3347" t="s">
        <v>5989</v>
      </c>
      <c r="O3347" t="s">
        <v>5996</v>
      </c>
      <c r="P3347" t="s">
        <v>5997</v>
      </c>
      <c r="Q3347" t="s">
        <v>5998</v>
      </c>
      <c r="R3347">
        <v>280</v>
      </c>
      <c r="S3347">
        <v>450</v>
      </c>
      <c r="T3347">
        <v>0.37780000000000002</v>
      </c>
      <c r="U3347" t="s">
        <v>5909</v>
      </c>
      <c r="V3347">
        <v>6</v>
      </c>
      <c r="W3347" s="1">
        <v>45144</v>
      </c>
      <c r="X3347" t="s">
        <v>5894</v>
      </c>
      <c r="Y3347">
        <v>217</v>
      </c>
      <c r="Z3347">
        <v>86</v>
      </c>
      <c r="AA3347">
        <v>212</v>
      </c>
      <c r="AB3347">
        <v>73</v>
      </c>
      <c r="AC3347">
        <v>10</v>
      </c>
      <c r="AD3347">
        <v>20440</v>
      </c>
      <c r="AE3347" t="s">
        <v>6025</v>
      </c>
      <c r="AF3347" s="1">
        <v>46203</v>
      </c>
      <c r="AG3347" t="s">
        <v>6625</v>
      </c>
      <c r="AH3347" t="s">
        <v>6035</v>
      </c>
      <c r="AI3347" t="s">
        <v>6028</v>
      </c>
      <c r="AJ3347" t="s">
        <v>6924</v>
      </c>
      <c r="AK3347">
        <v>450</v>
      </c>
      <c r="AL3347">
        <v>51.79</v>
      </c>
      <c r="AM3347">
        <v>398.21</v>
      </c>
      <c r="AN3347">
        <v>280</v>
      </c>
      <c r="AO3347">
        <v>118.21</v>
      </c>
      <c r="AP3347">
        <v>0.2969</v>
      </c>
    </row>
    <row r="3348" spans="1:42" x14ac:dyDescent="0.35">
      <c r="A3348" t="s">
        <v>4310</v>
      </c>
      <c r="B3348" s="1">
        <v>45677</v>
      </c>
      <c r="C3348" t="s">
        <v>824</v>
      </c>
      <c r="D3348" t="s">
        <v>195</v>
      </c>
      <c r="E3348">
        <v>1</v>
      </c>
      <c r="F3348" t="s">
        <v>128</v>
      </c>
      <c r="G3348" t="s">
        <v>16</v>
      </c>
      <c r="H3348" t="s">
        <v>17</v>
      </c>
      <c r="I3348" t="s">
        <v>43</v>
      </c>
      <c r="J3348" t="s">
        <v>112</v>
      </c>
      <c r="K3348">
        <v>2025</v>
      </c>
      <c r="L3348" t="s">
        <v>20</v>
      </c>
      <c r="M3348" t="s">
        <v>5912</v>
      </c>
      <c r="N3348" t="s">
        <v>5913</v>
      </c>
      <c r="O3348" t="s">
        <v>5914</v>
      </c>
      <c r="P3348" t="s">
        <v>5891</v>
      </c>
      <c r="Q3348" t="s">
        <v>5915</v>
      </c>
      <c r="R3348">
        <v>125000</v>
      </c>
      <c r="S3348">
        <v>148000</v>
      </c>
      <c r="T3348">
        <v>0.15540000000000001</v>
      </c>
      <c r="U3348" t="s">
        <v>5893</v>
      </c>
      <c r="V3348">
        <v>12</v>
      </c>
      <c r="W3348" s="1">
        <v>44787</v>
      </c>
      <c r="X3348" t="s">
        <v>5894</v>
      </c>
      <c r="Y3348">
        <v>168</v>
      </c>
      <c r="Z3348">
        <v>62</v>
      </c>
      <c r="AA3348">
        <v>271</v>
      </c>
      <c r="AB3348">
        <v>0</v>
      </c>
      <c r="AC3348">
        <v>10</v>
      </c>
      <c r="AD3348">
        <v>0</v>
      </c>
      <c r="AE3348" t="s">
        <v>6029</v>
      </c>
      <c r="AF3348" s="1">
        <v>46203</v>
      </c>
      <c r="AG3348" t="s">
        <v>6453</v>
      </c>
      <c r="AH3348" t="s">
        <v>6035</v>
      </c>
      <c r="AI3348" t="s">
        <v>6028</v>
      </c>
      <c r="AJ3348" t="s">
        <v>6924</v>
      </c>
      <c r="AK3348">
        <v>148000</v>
      </c>
      <c r="AL3348">
        <v>21667.200000000001</v>
      </c>
      <c r="AM3348">
        <v>126332.8</v>
      </c>
      <c r="AN3348">
        <v>125000</v>
      </c>
      <c r="AO3348">
        <v>1332.8</v>
      </c>
      <c r="AP3348">
        <v>1.0500000000000001E-2</v>
      </c>
    </row>
    <row r="3349" spans="1:42" hidden="1" x14ac:dyDescent="0.35">
      <c r="A3349" t="s">
        <v>4311</v>
      </c>
      <c r="B3349" s="1">
        <v>45798</v>
      </c>
      <c r="C3349" t="s">
        <v>534</v>
      </c>
      <c r="D3349" t="s">
        <v>14</v>
      </c>
      <c r="E3349">
        <v>1</v>
      </c>
      <c r="F3349" t="s">
        <v>24</v>
      </c>
      <c r="G3349" t="s">
        <v>79</v>
      </c>
      <c r="H3349" t="s">
        <v>17</v>
      </c>
      <c r="I3349" t="s">
        <v>43</v>
      </c>
      <c r="J3349" t="s">
        <v>75</v>
      </c>
      <c r="K3349">
        <v>2025</v>
      </c>
      <c r="L3349" t="s">
        <v>35</v>
      </c>
      <c r="M3349" t="s">
        <v>5934</v>
      </c>
      <c r="N3349" t="s">
        <v>5931</v>
      </c>
      <c r="O3349" t="s">
        <v>5932</v>
      </c>
      <c r="P3349" t="s">
        <v>5891</v>
      </c>
      <c r="Q3349" t="s">
        <v>5935</v>
      </c>
      <c r="R3349">
        <v>10800</v>
      </c>
      <c r="S3349">
        <v>13500</v>
      </c>
      <c r="T3349">
        <v>0.2</v>
      </c>
      <c r="U3349" t="s">
        <v>5893</v>
      </c>
      <c r="V3349">
        <v>12</v>
      </c>
      <c r="W3349" s="1">
        <v>44567</v>
      </c>
      <c r="X3349" t="s">
        <v>5894</v>
      </c>
      <c r="Y3349">
        <v>169</v>
      </c>
      <c r="Z3349">
        <v>68</v>
      </c>
      <c r="AA3349">
        <v>202</v>
      </c>
      <c r="AB3349">
        <v>85</v>
      </c>
      <c r="AC3349">
        <v>10</v>
      </c>
      <c r="AD3349">
        <v>918000</v>
      </c>
      <c r="AE3349" t="s">
        <v>6025</v>
      </c>
      <c r="AF3349" s="1">
        <v>46203</v>
      </c>
      <c r="AG3349" t="s">
        <v>6326</v>
      </c>
      <c r="AH3349" t="s">
        <v>6035</v>
      </c>
      <c r="AI3349" t="s">
        <v>6028</v>
      </c>
      <c r="AJ3349" t="s">
        <v>6924</v>
      </c>
      <c r="AK3349">
        <v>13500</v>
      </c>
      <c r="AL3349">
        <v>1409.4</v>
      </c>
      <c r="AM3349">
        <v>12090.6</v>
      </c>
      <c r="AN3349">
        <v>10800</v>
      </c>
      <c r="AO3349">
        <v>1290.5999999999999</v>
      </c>
      <c r="AP3349">
        <v>0.1067</v>
      </c>
    </row>
    <row r="3350" spans="1:42" hidden="1" x14ac:dyDescent="0.35">
      <c r="A3350" t="s">
        <v>4312</v>
      </c>
      <c r="B3350" s="1">
        <v>45659</v>
      </c>
      <c r="C3350" t="s">
        <v>2382</v>
      </c>
      <c r="D3350" t="s">
        <v>221</v>
      </c>
      <c r="E3350">
        <v>3</v>
      </c>
      <c r="F3350" t="s">
        <v>24</v>
      </c>
      <c r="G3350" t="s">
        <v>96</v>
      </c>
      <c r="H3350" t="s">
        <v>32</v>
      </c>
      <c r="I3350" t="s">
        <v>43</v>
      </c>
      <c r="J3350" t="s">
        <v>112</v>
      </c>
      <c r="K3350">
        <v>2025</v>
      </c>
      <c r="L3350" t="s">
        <v>20</v>
      </c>
      <c r="M3350" t="s">
        <v>5966</v>
      </c>
      <c r="N3350" t="s">
        <v>5967</v>
      </c>
      <c r="O3350" t="s">
        <v>5968</v>
      </c>
      <c r="P3350" t="s">
        <v>5899</v>
      </c>
      <c r="Q3350" t="s">
        <v>5969</v>
      </c>
      <c r="R3350">
        <v>11500</v>
      </c>
      <c r="S3350">
        <v>14500</v>
      </c>
      <c r="T3350">
        <v>0.2069</v>
      </c>
      <c r="U3350" t="s">
        <v>5901</v>
      </c>
      <c r="V3350">
        <v>12</v>
      </c>
      <c r="W3350" s="1">
        <v>44903</v>
      </c>
      <c r="X3350" t="s">
        <v>5894</v>
      </c>
      <c r="Y3350">
        <v>217</v>
      </c>
      <c r="Z3350">
        <v>53</v>
      </c>
      <c r="AA3350">
        <v>253</v>
      </c>
      <c r="AB3350">
        <v>61</v>
      </c>
      <c r="AC3350">
        <v>10</v>
      </c>
      <c r="AD3350">
        <v>701500</v>
      </c>
      <c r="AE3350" t="s">
        <v>6025</v>
      </c>
      <c r="AF3350" s="1">
        <v>46203</v>
      </c>
      <c r="AG3350" t="s">
        <v>6794</v>
      </c>
      <c r="AH3350" t="s">
        <v>6035</v>
      </c>
      <c r="AI3350" t="s">
        <v>6028</v>
      </c>
      <c r="AJ3350" t="s">
        <v>6924</v>
      </c>
      <c r="AK3350">
        <v>43500</v>
      </c>
      <c r="AL3350">
        <v>865.65</v>
      </c>
      <c r="AM3350">
        <v>42634.35</v>
      </c>
      <c r="AN3350">
        <v>34500</v>
      </c>
      <c r="AO3350">
        <v>8134.35</v>
      </c>
      <c r="AP3350">
        <v>0.1908</v>
      </c>
    </row>
    <row r="3351" spans="1:42" x14ac:dyDescent="0.35">
      <c r="A3351" t="s">
        <v>4313</v>
      </c>
      <c r="B3351" s="1">
        <v>45899</v>
      </c>
      <c r="C3351" t="s">
        <v>213</v>
      </c>
      <c r="D3351" t="s">
        <v>195</v>
      </c>
      <c r="E3351">
        <v>1</v>
      </c>
      <c r="F3351" t="s">
        <v>24</v>
      </c>
      <c r="G3351" t="s">
        <v>71</v>
      </c>
      <c r="H3351" t="s">
        <v>32</v>
      </c>
      <c r="I3351" t="s">
        <v>26</v>
      </c>
      <c r="J3351" t="s">
        <v>59</v>
      </c>
      <c r="K3351">
        <v>2025</v>
      </c>
      <c r="L3351" t="s">
        <v>60</v>
      </c>
      <c r="M3351" t="s">
        <v>5912</v>
      </c>
      <c r="N3351" t="s">
        <v>5913</v>
      </c>
      <c r="O3351" t="s">
        <v>5914</v>
      </c>
      <c r="P3351" t="s">
        <v>5891</v>
      </c>
      <c r="Q3351" t="s">
        <v>5915</v>
      </c>
      <c r="R3351">
        <v>125000</v>
      </c>
      <c r="S3351">
        <v>148000</v>
      </c>
      <c r="T3351">
        <v>0.15540000000000001</v>
      </c>
      <c r="U3351" t="s">
        <v>5893</v>
      </c>
      <c r="V3351">
        <v>12</v>
      </c>
      <c r="W3351" s="1">
        <v>44787</v>
      </c>
      <c r="X3351" t="s">
        <v>5894</v>
      </c>
      <c r="Y3351">
        <v>168</v>
      </c>
      <c r="Z3351">
        <v>62</v>
      </c>
      <c r="AA3351">
        <v>271</v>
      </c>
      <c r="AB3351">
        <v>0</v>
      </c>
      <c r="AC3351">
        <v>10</v>
      </c>
      <c r="AD3351">
        <v>0</v>
      </c>
      <c r="AE3351" t="s">
        <v>6029</v>
      </c>
      <c r="AF3351" s="1">
        <v>46203</v>
      </c>
      <c r="AG3351" t="s">
        <v>6128</v>
      </c>
      <c r="AH3351" t="s">
        <v>6027</v>
      </c>
      <c r="AI3351" t="s">
        <v>6028</v>
      </c>
      <c r="AJ3351" t="s">
        <v>6925</v>
      </c>
      <c r="AK3351">
        <v>148000</v>
      </c>
      <c r="AL3351">
        <v>902.8</v>
      </c>
      <c r="AM3351">
        <v>147097.20000000001</v>
      </c>
      <c r="AN3351">
        <v>125000</v>
      </c>
      <c r="AO3351">
        <v>22097.200000000001</v>
      </c>
      <c r="AP3351">
        <v>0.1502</v>
      </c>
    </row>
    <row r="3352" spans="1:42" hidden="1" x14ac:dyDescent="0.35">
      <c r="A3352" t="s">
        <v>4314</v>
      </c>
      <c r="B3352" s="1">
        <v>45824</v>
      </c>
      <c r="C3352" t="s">
        <v>589</v>
      </c>
      <c r="D3352" t="s">
        <v>123</v>
      </c>
      <c r="E3352">
        <v>1</v>
      </c>
      <c r="F3352" t="s">
        <v>48</v>
      </c>
      <c r="G3352" t="s">
        <v>96</v>
      </c>
      <c r="H3352" t="s">
        <v>32</v>
      </c>
      <c r="I3352" t="s">
        <v>26</v>
      </c>
      <c r="J3352" t="s">
        <v>34</v>
      </c>
      <c r="K3352">
        <v>2025</v>
      </c>
      <c r="L3352" t="s">
        <v>35</v>
      </c>
      <c r="M3352" t="s">
        <v>5927</v>
      </c>
      <c r="N3352" t="s">
        <v>5913</v>
      </c>
      <c r="O3352" t="s">
        <v>5917</v>
      </c>
      <c r="P3352" t="s">
        <v>5928</v>
      </c>
      <c r="Q3352" t="s">
        <v>5929</v>
      </c>
      <c r="R3352">
        <v>44000</v>
      </c>
      <c r="S3352">
        <v>53000</v>
      </c>
      <c r="T3352">
        <v>0.16980000000000001</v>
      </c>
      <c r="U3352" t="s">
        <v>5920</v>
      </c>
      <c r="V3352">
        <v>12</v>
      </c>
      <c r="W3352" s="1">
        <v>45435</v>
      </c>
      <c r="X3352" t="s">
        <v>5894</v>
      </c>
      <c r="Y3352">
        <v>246</v>
      </c>
      <c r="Z3352">
        <v>92</v>
      </c>
      <c r="AA3352">
        <v>223</v>
      </c>
      <c r="AB3352">
        <v>48</v>
      </c>
      <c r="AC3352">
        <v>10</v>
      </c>
      <c r="AD3352">
        <v>2112000</v>
      </c>
      <c r="AE3352" t="s">
        <v>6025</v>
      </c>
      <c r="AF3352" s="1">
        <v>46203</v>
      </c>
      <c r="AG3352" t="s">
        <v>6354</v>
      </c>
      <c r="AH3352" t="s">
        <v>6035</v>
      </c>
      <c r="AI3352" t="s">
        <v>6028</v>
      </c>
      <c r="AJ3352" t="s">
        <v>6924</v>
      </c>
      <c r="AK3352">
        <v>53000</v>
      </c>
      <c r="AL3352">
        <v>4261.2</v>
      </c>
      <c r="AM3352">
        <v>48738.8</v>
      </c>
      <c r="AN3352">
        <v>44000</v>
      </c>
      <c r="AO3352">
        <v>4738.8</v>
      </c>
      <c r="AP3352">
        <v>9.7199999999999995E-2</v>
      </c>
    </row>
    <row r="3353" spans="1:42" hidden="1" x14ac:dyDescent="0.35">
      <c r="A3353" t="s">
        <v>4315</v>
      </c>
      <c r="B3353" s="1">
        <v>45912</v>
      </c>
      <c r="C3353" t="s">
        <v>276</v>
      </c>
      <c r="D3353" t="s">
        <v>180</v>
      </c>
      <c r="E3353">
        <v>1</v>
      </c>
      <c r="F3353" t="s">
        <v>30</v>
      </c>
      <c r="G3353" t="s">
        <v>16</v>
      </c>
      <c r="H3353" t="s">
        <v>17</v>
      </c>
      <c r="I3353" t="s">
        <v>26</v>
      </c>
      <c r="J3353" t="s">
        <v>109</v>
      </c>
      <c r="K3353">
        <v>2025</v>
      </c>
      <c r="L3353" t="s">
        <v>60</v>
      </c>
      <c r="M3353" t="s">
        <v>5956</v>
      </c>
      <c r="N3353" t="s">
        <v>5949</v>
      </c>
      <c r="O3353" t="s">
        <v>5957</v>
      </c>
      <c r="P3353" t="s">
        <v>5958</v>
      </c>
      <c r="Q3353" t="s">
        <v>5959</v>
      </c>
      <c r="R3353">
        <v>3100</v>
      </c>
      <c r="S3353">
        <v>4200</v>
      </c>
      <c r="T3353">
        <v>0.26190000000000002</v>
      </c>
      <c r="U3353" t="s">
        <v>5909</v>
      </c>
      <c r="V3353">
        <v>12</v>
      </c>
      <c r="W3353" s="1">
        <v>45029</v>
      </c>
      <c r="X3353" t="s">
        <v>5894</v>
      </c>
      <c r="Y3353">
        <v>165</v>
      </c>
      <c r="Z3353">
        <v>119</v>
      </c>
      <c r="AA3353">
        <v>218</v>
      </c>
      <c r="AB3353">
        <v>22</v>
      </c>
      <c r="AC3353">
        <v>10</v>
      </c>
      <c r="AD3353">
        <v>68200</v>
      </c>
      <c r="AE3353" t="s">
        <v>6025</v>
      </c>
      <c r="AF3353" s="1">
        <v>46203</v>
      </c>
      <c r="AG3353" t="s">
        <v>6172</v>
      </c>
      <c r="AH3353" t="s">
        <v>6027</v>
      </c>
      <c r="AI3353" t="s">
        <v>6028</v>
      </c>
      <c r="AJ3353" t="s">
        <v>6925</v>
      </c>
      <c r="AK3353">
        <v>4200</v>
      </c>
      <c r="AL3353">
        <v>509.88</v>
      </c>
      <c r="AM3353">
        <v>3690.12</v>
      </c>
      <c r="AN3353">
        <v>3100</v>
      </c>
      <c r="AO3353">
        <v>590.12</v>
      </c>
      <c r="AP3353">
        <v>0.15989999999999999</v>
      </c>
    </row>
    <row r="3354" spans="1:42" hidden="1" x14ac:dyDescent="0.35">
      <c r="A3354" t="s">
        <v>4316</v>
      </c>
      <c r="B3354" s="1">
        <v>45769</v>
      </c>
      <c r="C3354" t="s">
        <v>231</v>
      </c>
      <c r="D3354" t="s">
        <v>216</v>
      </c>
      <c r="E3354">
        <v>2</v>
      </c>
      <c r="F3354" t="s">
        <v>58</v>
      </c>
      <c r="G3354" t="s">
        <v>96</v>
      </c>
      <c r="H3354" t="s">
        <v>32</v>
      </c>
      <c r="I3354" t="s">
        <v>33</v>
      </c>
      <c r="J3354" t="s">
        <v>44</v>
      </c>
      <c r="K3354">
        <v>2025</v>
      </c>
      <c r="L3354" t="s">
        <v>35</v>
      </c>
      <c r="M3354" t="s">
        <v>5999</v>
      </c>
      <c r="N3354" t="s">
        <v>5989</v>
      </c>
      <c r="O3354" t="s">
        <v>6000</v>
      </c>
      <c r="P3354" t="s">
        <v>6001</v>
      </c>
      <c r="Q3354" t="s">
        <v>6002</v>
      </c>
      <c r="R3354">
        <v>300</v>
      </c>
      <c r="S3354">
        <v>500</v>
      </c>
      <c r="T3354">
        <v>0.4</v>
      </c>
      <c r="U3354" t="s">
        <v>5940</v>
      </c>
      <c r="V3354">
        <v>3</v>
      </c>
      <c r="W3354" s="1">
        <v>45115</v>
      </c>
      <c r="X3354" t="s">
        <v>5894</v>
      </c>
      <c r="Y3354">
        <v>197</v>
      </c>
      <c r="Z3354">
        <v>100</v>
      </c>
      <c r="AA3354">
        <v>205</v>
      </c>
      <c r="AB3354">
        <v>66</v>
      </c>
      <c r="AC3354">
        <v>10</v>
      </c>
      <c r="AD3354">
        <v>19800</v>
      </c>
      <c r="AE3354" t="s">
        <v>6025</v>
      </c>
      <c r="AF3354" s="1">
        <v>46203</v>
      </c>
      <c r="AG3354" t="s">
        <v>6139</v>
      </c>
      <c r="AH3354" t="s">
        <v>6027</v>
      </c>
      <c r="AI3354" t="s">
        <v>6028</v>
      </c>
      <c r="AJ3354" t="s">
        <v>6924</v>
      </c>
      <c r="AK3354">
        <v>1000</v>
      </c>
      <c r="AL3354">
        <v>57.7</v>
      </c>
      <c r="AM3354">
        <v>942.3</v>
      </c>
      <c r="AN3354">
        <v>600</v>
      </c>
      <c r="AO3354">
        <v>342.3</v>
      </c>
      <c r="AP3354">
        <v>0.36330000000000001</v>
      </c>
    </row>
    <row r="3355" spans="1:42" hidden="1" x14ac:dyDescent="0.35">
      <c r="A3355" t="s">
        <v>4317</v>
      </c>
      <c r="B3355" s="1">
        <v>45676</v>
      </c>
      <c r="C3355" t="s">
        <v>353</v>
      </c>
      <c r="D3355" t="s">
        <v>38</v>
      </c>
      <c r="E3355">
        <v>2</v>
      </c>
      <c r="F3355" t="s">
        <v>58</v>
      </c>
      <c r="G3355" t="s">
        <v>16</v>
      </c>
      <c r="H3355" t="s">
        <v>25</v>
      </c>
      <c r="I3355" t="s">
        <v>43</v>
      </c>
      <c r="J3355" t="s">
        <v>112</v>
      </c>
      <c r="K3355">
        <v>2025</v>
      </c>
      <c r="L3355" t="s">
        <v>20</v>
      </c>
      <c r="M3355" t="s">
        <v>5981</v>
      </c>
      <c r="N3355" t="s">
        <v>5974</v>
      </c>
      <c r="O3355" t="s">
        <v>5982</v>
      </c>
      <c r="P3355" t="s">
        <v>5983</v>
      </c>
      <c r="Q3355" t="s">
        <v>5984</v>
      </c>
      <c r="R3355">
        <v>3700</v>
      </c>
      <c r="S3355">
        <v>4800</v>
      </c>
      <c r="T3355">
        <v>0.22919999999999999</v>
      </c>
      <c r="U3355" t="s">
        <v>5920</v>
      </c>
      <c r="V3355">
        <v>24</v>
      </c>
      <c r="W3355" s="1">
        <v>45552</v>
      </c>
      <c r="X3355" t="s">
        <v>5894</v>
      </c>
      <c r="Y3355">
        <v>158</v>
      </c>
      <c r="Z3355">
        <v>108</v>
      </c>
      <c r="AA3355">
        <v>132</v>
      </c>
      <c r="AB3355">
        <v>61</v>
      </c>
      <c r="AC3355">
        <v>10</v>
      </c>
      <c r="AD3355">
        <v>225700</v>
      </c>
      <c r="AE3355" t="s">
        <v>6025</v>
      </c>
      <c r="AF3355" s="1">
        <v>46203</v>
      </c>
      <c r="AG3355" t="s">
        <v>6226</v>
      </c>
      <c r="AH3355" t="s">
        <v>6035</v>
      </c>
      <c r="AI3355" t="s">
        <v>6028</v>
      </c>
      <c r="AJ3355" t="s">
        <v>6924</v>
      </c>
      <c r="AK3355">
        <v>9600</v>
      </c>
      <c r="AL3355">
        <v>772.8</v>
      </c>
      <c r="AM3355">
        <v>8827.2000000000007</v>
      </c>
      <c r="AN3355">
        <v>7400</v>
      </c>
      <c r="AO3355">
        <v>1427.2</v>
      </c>
      <c r="AP3355">
        <v>0.16170000000000001</v>
      </c>
    </row>
    <row r="3356" spans="1:42" hidden="1" x14ac:dyDescent="0.35">
      <c r="A3356" t="s">
        <v>4318</v>
      </c>
      <c r="B3356" s="1">
        <v>45693</v>
      </c>
      <c r="C3356" t="s">
        <v>175</v>
      </c>
      <c r="D3356" t="s">
        <v>82</v>
      </c>
      <c r="E3356">
        <v>1</v>
      </c>
      <c r="F3356" t="s">
        <v>24</v>
      </c>
      <c r="G3356" t="s">
        <v>16</v>
      </c>
      <c r="H3356" t="s">
        <v>25</v>
      </c>
      <c r="I3356" t="s">
        <v>26</v>
      </c>
      <c r="J3356" t="s">
        <v>19</v>
      </c>
      <c r="K3356">
        <v>2025</v>
      </c>
      <c r="L3356" t="s">
        <v>20</v>
      </c>
      <c r="M3356" t="s">
        <v>5895</v>
      </c>
      <c r="N3356" t="s">
        <v>5889</v>
      </c>
      <c r="O3356" t="s">
        <v>5890</v>
      </c>
      <c r="P3356" t="s">
        <v>5891</v>
      </c>
      <c r="Q3356" t="s">
        <v>5896</v>
      </c>
      <c r="R3356">
        <v>78000</v>
      </c>
      <c r="S3356">
        <v>95000</v>
      </c>
      <c r="T3356">
        <v>0.1789</v>
      </c>
      <c r="U3356" t="s">
        <v>5893</v>
      </c>
      <c r="V3356">
        <v>12</v>
      </c>
      <c r="W3356" s="1">
        <v>45187</v>
      </c>
      <c r="X3356" t="s">
        <v>5894</v>
      </c>
      <c r="Y3356">
        <v>351</v>
      </c>
      <c r="Z3356">
        <v>112</v>
      </c>
      <c r="AA3356">
        <v>335</v>
      </c>
      <c r="AB3356">
        <v>32</v>
      </c>
      <c r="AC3356">
        <v>10</v>
      </c>
      <c r="AD3356">
        <v>2496000</v>
      </c>
      <c r="AE3356" t="s">
        <v>6025</v>
      </c>
      <c r="AF3356" s="1">
        <v>46203</v>
      </c>
      <c r="AG3356" t="s">
        <v>6107</v>
      </c>
      <c r="AH3356" t="s">
        <v>6035</v>
      </c>
      <c r="AI3356" t="s">
        <v>6028</v>
      </c>
      <c r="AJ3356" t="s">
        <v>6924</v>
      </c>
      <c r="AK3356">
        <v>95000</v>
      </c>
      <c r="AL3356">
        <v>9538</v>
      </c>
      <c r="AM3356">
        <v>85462</v>
      </c>
      <c r="AN3356">
        <v>78000</v>
      </c>
      <c r="AO3356">
        <v>7462</v>
      </c>
      <c r="AP3356">
        <v>8.7300000000000003E-2</v>
      </c>
    </row>
    <row r="3357" spans="1:42" hidden="1" x14ac:dyDescent="0.35">
      <c r="A3357" t="s">
        <v>4319</v>
      </c>
      <c r="B3357" s="1">
        <v>45817</v>
      </c>
      <c r="C3357" t="s">
        <v>532</v>
      </c>
      <c r="D3357" t="s">
        <v>100</v>
      </c>
      <c r="E3357">
        <v>2</v>
      </c>
      <c r="F3357" t="s">
        <v>58</v>
      </c>
      <c r="G3357" t="s">
        <v>16</v>
      </c>
      <c r="H3357" t="s">
        <v>32</v>
      </c>
      <c r="I3357" t="s">
        <v>33</v>
      </c>
      <c r="J3357" t="s">
        <v>34</v>
      </c>
      <c r="K3357">
        <v>2025</v>
      </c>
      <c r="L3357" t="s">
        <v>35</v>
      </c>
      <c r="M3357" t="s">
        <v>5941</v>
      </c>
      <c r="N3357" t="s">
        <v>5931</v>
      </c>
      <c r="O3357" t="s">
        <v>5942</v>
      </c>
      <c r="P3357" t="s">
        <v>5938</v>
      </c>
      <c r="Q3357" t="s">
        <v>5943</v>
      </c>
      <c r="R3357">
        <v>9800</v>
      </c>
      <c r="S3357">
        <v>12500</v>
      </c>
      <c r="T3357">
        <v>0.216</v>
      </c>
      <c r="U3357" t="s">
        <v>5940</v>
      </c>
      <c r="V3357">
        <v>6</v>
      </c>
      <c r="W3357" s="1">
        <v>45383</v>
      </c>
      <c r="X3357" t="s">
        <v>5894</v>
      </c>
      <c r="Y3357">
        <v>102</v>
      </c>
      <c r="Z3357">
        <v>94</v>
      </c>
      <c r="AA3357">
        <v>142</v>
      </c>
      <c r="AB3357">
        <v>76</v>
      </c>
      <c r="AC3357">
        <v>10</v>
      </c>
      <c r="AD3357">
        <v>744800</v>
      </c>
      <c r="AE3357" t="s">
        <v>6025</v>
      </c>
      <c r="AF3357" s="1">
        <v>46203</v>
      </c>
      <c r="AG3357" t="s">
        <v>6325</v>
      </c>
      <c r="AH3357" t="s">
        <v>6027</v>
      </c>
      <c r="AI3357" t="s">
        <v>6028</v>
      </c>
      <c r="AJ3357" t="s">
        <v>6924</v>
      </c>
      <c r="AK3357">
        <v>25000</v>
      </c>
      <c r="AL3357">
        <v>3075</v>
      </c>
      <c r="AM3357">
        <v>21925</v>
      </c>
      <c r="AN3357">
        <v>19600</v>
      </c>
      <c r="AO3357">
        <v>2325</v>
      </c>
      <c r="AP3357">
        <v>0.106</v>
      </c>
    </row>
    <row r="3358" spans="1:42" hidden="1" x14ac:dyDescent="0.35">
      <c r="A3358" t="s">
        <v>4320</v>
      </c>
      <c r="B3358" s="1">
        <v>45749</v>
      </c>
      <c r="C3358" t="s">
        <v>821</v>
      </c>
      <c r="D3358" t="s">
        <v>439</v>
      </c>
      <c r="E3358">
        <v>1</v>
      </c>
      <c r="F3358" t="s">
        <v>58</v>
      </c>
      <c r="G3358" t="s">
        <v>96</v>
      </c>
      <c r="H3358" t="s">
        <v>32</v>
      </c>
      <c r="I3358" t="s">
        <v>43</v>
      </c>
      <c r="J3358" t="s">
        <v>44</v>
      </c>
      <c r="K3358">
        <v>2025</v>
      </c>
      <c r="L3358" t="s">
        <v>35</v>
      </c>
      <c r="M3358" t="s">
        <v>5953</v>
      </c>
      <c r="N3358" t="s">
        <v>5949</v>
      </c>
      <c r="O3358" t="s">
        <v>5954</v>
      </c>
      <c r="P3358" t="s">
        <v>5951</v>
      </c>
      <c r="Q3358" t="s">
        <v>5955</v>
      </c>
      <c r="R3358">
        <v>1400</v>
      </c>
      <c r="S3358">
        <v>1900</v>
      </c>
      <c r="T3358">
        <v>0.26319999999999999</v>
      </c>
      <c r="U3358" t="s">
        <v>5940</v>
      </c>
      <c r="V3358">
        <v>12</v>
      </c>
      <c r="W3358" s="1">
        <v>44681</v>
      </c>
      <c r="X3358" t="s">
        <v>5894</v>
      </c>
      <c r="Y3358">
        <v>129</v>
      </c>
      <c r="Z3358">
        <v>73</v>
      </c>
      <c r="AA3358">
        <v>194</v>
      </c>
      <c r="AB3358">
        <v>7</v>
      </c>
      <c r="AC3358">
        <v>10</v>
      </c>
      <c r="AD3358">
        <v>9800</v>
      </c>
      <c r="AE3358" t="s">
        <v>6025</v>
      </c>
      <c r="AF3358" s="1">
        <v>46203</v>
      </c>
      <c r="AG3358" t="s">
        <v>6451</v>
      </c>
      <c r="AH3358" t="s">
        <v>6027</v>
      </c>
      <c r="AI3358" t="s">
        <v>6028</v>
      </c>
      <c r="AJ3358" t="s">
        <v>6924</v>
      </c>
      <c r="AK3358">
        <v>1900</v>
      </c>
      <c r="AL3358">
        <v>157.13</v>
      </c>
      <c r="AM3358">
        <v>1742.87</v>
      </c>
      <c r="AN3358">
        <v>1400</v>
      </c>
      <c r="AO3358">
        <v>342.87</v>
      </c>
      <c r="AP3358">
        <v>0.19670000000000001</v>
      </c>
    </row>
    <row r="3359" spans="1:42" hidden="1" x14ac:dyDescent="0.35">
      <c r="A3359" t="s">
        <v>4321</v>
      </c>
      <c r="B3359" s="1">
        <v>45796</v>
      </c>
      <c r="C3359" t="s">
        <v>4322</v>
      </c>
      <c r="D3359" t="s">
        <v>173</v>
      </c>
      <c r="E3359">
        <v>3</v>
      </c>
      <c r="F3359" t="s">
        <v>30</v>
      </c>
      <c r="G3359" t="s">
        <v>31</v>
      </c>
      <c r="H3359" t="s">
        <v>32</v>
      </c>
      <c r="I3359" t="s">
        <v>26</v>
      </c>
      <c r="J3359" t="s">
        <v>75</v>
      </c>
      <c r="K3359">
        <v>2025</v>
      </c>
      <c r="L3359" t="s">
        <v>35</v>
      </c>
      <c r="M3359" t="s">
        <v>5904</v>
      </c>
      <c r="N3359" t="s">
        <v>5889</v>
      </c>
      <c r="O3359" t="s">
        <v>5898</v>
      </c>
      <c r="P3359" t="s">
        <v>5899</v>
      </c>
      <c r="Q3359" t="s">
        <v>5905</v>
      </c>
      <c r="R3359">
        <v>12500</v>
      </c>
      <c r="S3359">
        <v>15500</v>
      </c>
      <c r="T3359">
        <v>0.19350000000000001</v>
      </c>
      <c r="U3359" t="s">
        <v>5901</v>
      </c>
      <c r="V3359">
        <v>12</v>
      </c>
      <c r="W3359" s="1">
        <v>45140</v>
      </c>
      <c r="X3359" t="s">
        <v>5894</v>
      </c>
      <c r="Y3359">
        <v>313</v>
      </c>
      <c r="Z3359">
        <v>58</v>
      </c>
      <c r="AA3359">
        <v>294</v>
      </c>
      <c r="AB3359">
        <v>65</v>
      </c>
      <c r="AC3359">
        <v>10</v>
      </c>
      <c r="AD3359">
        <v>812500</v>
      </c>
      <c r="AE3359" t="s">
        <v>6025</v>
      </c>
      <c r="AF3359" s="1">
        <v>46203</v>
      </c>
      <c r="AG3359" t="s">
        <v>6915</v>
      </c>
      <c r="AH3359" t="s">
        <v>6035</v>
      </c>
      <c r="AI3359" t="s">
        <v>6028</v>
      </c>
      <c r="AJ3359" t="s">
        <v>6924</v>
      </c>
      <c r="AK3359">
        <v>46500</v>
      </c>
      <c r="AL3359">
        <v>4366.3500000000004</v>
      </c>
      <c r="AM3359">
        <v>42133.65</v>
      </c>
      <c r="AN3359">
        <v>37500</v>
      </c>
      <c r="AO3359">
        <v>4633.6499999999996</v>
      </c>
      <c r="AP3359">
        <v>0.11</v>
      </c>
    </row>
    <row r="3360" spans="1:42" hidden="1" x14ac:dyDescent="0.35">
      <c r="A3360" t="s">
        <v>4323</v>
      </c>
      <c r="B3360" s="1">
        <v>45829</v>
      </c>
      <c r="C3360" t="s">
        <v>878</v>
      </c>
      <c r="D3360" t="s">
        <v>82</v>
      </c>
      <c r="E3360">
        <v>3</v>
      </c>
      <c r="F3360" t="s">
        <v>128</v>
      </c>
      <c r="G3360" t="s">
        <v>16</v>
      </c>
      <c r="H3360" t="s">
        <v>17</v>
      </c>
      <c r="I3360" t="s">
        <v>43</v>
      </c>
      <c r="J3360" t="s">
        <v>34</v>
      </c>
      <c r="K3360">
        <v>2025</v>
      </c>
      <c r="L3360" t="s">
        <v>35</v>
      </c>
      <c r="M3360" t="s">
        <v>5895</v>
      </c>
      <c r="N3360" t="s">
        <v>5889</v>
      </c>
      <c r="O3360" t="s">
        <v>5890</v>
      </c>
      <c r="P3360" t="s">
        <v>5891</v>
      </c>
      <c r="Q3360" t="s">
        <v>5896</v>
      </c>
      <c r="R3360">
        <v>78000</v>
      </c>
      <c r="S3360">
        <v>95000</v>
      </c>
      <c r="T3360">
        <v>0.1789</v>
      </c>
      <c r="U3360" t="s">
        <v>5893</v>
      </c>
      <c r="V3360">
        <v>12</v>
      </c>
      <c r="W3360" s="1">
        <v>45187</v>
      </c>
      <c r="X3360" t="s">
        <v>5894</v>
      </c>
      <c r="Y3360">
        <v>351</v>
      </c>
      <c r="Z3360">
        <v>112</v>
      </c>
      <c r="AA3360">
        <v>335</v>
      </c>
      <c r="AB3360">
        <v>32</v>
      </c>
      <c r="AC3360">
        <v>10</v>
      </c>
      <c r="AD3360">
        <v>2496000</v>
      </c>
      <c r="AE3360" t="s">
        <v>6025</v>
      </c>
      <c r="AF3360" s="1">
        <v>46203</v>
      </c>
      <c r="AG3360" t="s">
        <v>6473</v>
      </c>
      <c r="AH3360" t="s">
        <v>6027</v>
      </c>
      <c r="AI3360" t="s">
        <v>6028</v>
      </c>
      <c r="AJ3360" t="s">
        <v>6924</v>
      </c>
      <c r="AK3360">
        <v>285000</v>
      </c>
      <c r="AL3360">
        <v>37249.5</v>
      </c>
      <c r="AM3360">
        <v>247750.5</v>
      </c>
      <c r="AN3360">
        <v>234000</v>
      </c>
      <c r="AO3360">
        <v>13750.5</v>
      </c>
      <c r="AP3360">
        <v>5.5500000000000001E-2</v>
      </c>
    </row>
    <row r="3361" spans="1:42" hidden="1" x14ac:dyDescent="0.35">
      <c r="A3361" t="s">
        <v>4324</v>
      </c>
      <c r="B3361" s="1">
        <v>45909</v>
      </c>
      <c r="C3361" t="s">
        <v>1612</v>
      </c>
      <c r="D3361" t="s">
        <v>118</v>
      </c>
      <c r="E3361">
        <v>1</v>
      </c>
      <c r="F3361" t="s">
        <v>15</v>
      </c>
      <c r="G3361" t="s">
        <v>31</v>
      </c>
      <c r="H3361" t="s">
        <v>32</v>
      </c>
      <c r="I3361" t="s">
        <v>43</v>
      </c>
      <c r="J3361" t="s">
        <v>109</v>
      </c>
      <c r="K3361">
        <v>2025</v>
      </c>
      <c r="L3361" t="s">
        <v>60</v>
      </c>
      <c r="M3361" t="s">
        <v>5902</v>
      </c>
      <c r="N3361" t="s">
        <v>5889</v>
      </c>
      <c r="O3361" t="s">
        <v>5898</v>
      </c>
      <c r="P3361" t="s">
        <v>5899</v>
      </c>
      <c r="Q3361" t="s">
        <v>5903</v>
      </c>
      <c r="R3361">
        <v>74000</v>
      </c>
      <c r="S3361">
        <v>88000</v>
      </c>
      <c r="T3361">
        <v>0.15909999999999999</v>
      </c>
      <c r="U3361" t="s">
        <v>5901</v>
      </c>
      <c r="V3361">
        <v>12</v>
      </c>
      <c r="W3361" s="1">
        <v>45459</v>
      </c>
      <c r="X3361" t="s">
        <v>5894</v>
      </c>
      <c r="Y3361">
        <v>214</v>
      </c>
      <c r="Z3361">
        <v>97</v>
      </c>
      <c r="AA3361">
        <v>218</v>
      </c>
      <c r="AB3361">
        <v>43</v>
      </c>
      <c r="AC3361">
        <v>10</v>
      </c>
      <c r="AD3361">
        <v>3182000</v>
      </c>
      <c r="AE3361" t="s">
        <v>6025</v>
      </c>
      <c r="AF3361" s="1">
        <v>46203</v>
      </c>
      <c r="AG3361" t="s">
        <v>6601</v>
      </c>
      <c r="AH3361" t="s">
        <v>6027</v>
      </c>
      <c r="AI3361" t="s">
        <v>6028</v>
      </c>
      <c r="AJ3361" t="s">
        <v>6925</v>
      </c>
      <c r="AK3361">
        <v>88000</v>
      </c>
      <c r="AL3361">
        <v>827.2</v>
      </c>
      <c r="AM3361">
        <v>87172.800000000003</v>
      </c>
      <c r="AN3361">
        <v>74000</v>
      </c>
      <c r="AO3361">
        <v>13172.8</v>
      </c>
      <c r="AP3361">
        <v>0.15110000000000001</v>
      </c>
    </row>
    <row r="3362" spans="1:42" hidden="1" x14ac:dyDescent="0.35">
      <c r="A3362" t="s">
        <v>4325</v>
      </c>
      <c r="B3362" s="1">
        <v>45845</v>
      </c>
      <c r="C3362" t="s">
        <v>582</v>
      </c>
      <c r="D3362" t="s">
        <v>188</v>
      </c>
      <c r="E3362">
        <v>3</v>
      </c>
      <c r="F3362" t="s">
        <v>24</v>
      </c>
      <c r="G3362" t="s">
        <v>16</v>
      </c>
      <c r="H3362" t="s">
        <v>25</v>
      </c>
      <c r="I3362" t="s">
        <v>43</v>
      </c>
      <c r="J3362" t="s">
        <v>97</v>
      </c>
      <c r="K3362">
        <v>2025</v>
      </c>
      <c r="L3362" t="s">
        <v>60</v>
      </c>
      <c r="M3362" t="s">
        <v>5936</v>
      </c>
      <c r="N3362" t="s">
        <v>5931</v>
      </c>
      <c r="O3362" t="s">
        <v>5937</v>
      </c>
      <c r="P3362" t="s">
        <v>5938</v>
      </c>
      <c r="Q3362" t="s">
        <v>5939</v>
      </c>
      <c r="R3362">
        <v>3400</v>
      </c>
      <c r="S3362">
        <v>4500</v>
      </c>
      <c r="T3362">
        <v>0.24440000000000001</v>
      </c>
      <c r="U3362" t="s">
        <v>5940</v>
      </c>
      <c r="V3362">
        <v>6</v>
      </c>
      <c r="W3362" s="1">
        <v>45061</v>
      </c>
      <c r="X3362" t="s">
        <v>5894</v>
      </c>
      <c r="Y3362">
        <v>200</v>
      </c>
      <c r="Z3362">
        <v>91</v>
      </c>
      <c r="AA3362">
        <v>223</v>
      </c>
      <c r="AB3362">
        <v>18</v>
      </c>
      <c r="AC3362">
        <v>10</v>
      </c>
      <c r="AD3362">
        <v>61200</v>
      </c>
      <c r="AE3362" t="s">
        <v>6025</v>
      </c>
      <c r="AF3362" s="1">
        <v>46203</v>
      </c>
      <c r="AG3362" t="s">
        <v>6348</v>
      </c>
      <c r="AH3362" t="s">
        <v>6027</v>
      </c>
      <c r="AI3362" t="s">
        <v>6028</v>
      </c>
      <c r="AJ3362" t="s">
        <v>6925</v>
      </c>
      <c r="AK3362">
        <v>13500</v>
      </c>
      <c r="AL3362">
        <v>74.25</v>
      </c>
      <c r="AM3362">
        <v>13425.75</v>
      </c>
      <c r="AN3362">
        <v>10200</v>
      </c>
      <c r="AO3362">
        <v>3225.75</v>
      </c>
      <c r="AP3362">
        <v>0.24030000000000001</v>
      </c>
    </row>
    <row r="3363" spans="1:42" hidden="1" x14ac:dyDescent="0.35">
      <c r="A3363" t="s">
        <v>4326</v>
      </c>
      <c r="B3363" s="1">
        <v>45800</v>
      </c>
      <c r="C3363" t="s">
        <v>2215</v>
      </c>
      <c r="D3363" t="s">
        <v>208</v>
      </c>
      <c r="E3363">
        <v>2</v>
      </c>
      <c r="F3363" t="s">
        <v>128</v>
      </c>
      <c r="G3363" t="s">
        <v>71</v>
      </c>
      <c r="H3363" t="s">
        <v>17</v>
      </c>
      <c r="I3363" t="s">
        <v>18</v>
      </c>
      <c r="J3363" t="s">
        <v>75</v>
      </c>
      <c r="K3363">
        <v>2025</v>
      </c>
      <c r="L3363" t="s">
        <v>35</v>
      </c>
      <c r="M3363" t="s">
        <v>5910</v>
      </c>
      <c r="N3363" t="s">
        <v>5889</v>
      </c>
      <c r="O3363" t="s">
        <v>5898</v>
      </c>
      <c r="P3363" t="s">
        <v>5907</v>
      </c>
      <c r="Q3363" t="s">
        <v>5911</v>
      </c>
      <c r="R3363">
        <v>10500</v>
      </c>
      <c r="S3363">
        <v>13000</v>
      </c>
      <c r="T3363">
        <v>0.1923</v>
      </c>
      <c r="U3363" t="s">
        <v>5909</v>
      </c>
      <c r="V3363">
        <v>12</v>
      </c>
      <c r="W3363" s="1">
        <v>45395</v>
      </c>
      <c r="X3363" t="s">
        <v>5894</v>
      </c>
      <c r="Y3363">
        <v>256</v>
      </c>
      <c r="Z3363">
        <v>119</v>
      </c>
      <c r="AA3363">
        <v>288</v>
      </c>
      <c r="AB3363">
        <v>32</v>
      </c>
      <c r="AC3363">
        <v>10</v>
      </c>
      <c r="AD3363">
        <v>336000</v>
      </c>
      <c r="AE3363" t="s">
        <v>6025</v>
      </c>
      <c r="AF3363" s="1">
        <v>46203</v>
      </c>
      <c r="AG3363" t="s">
        <v>6756</v>
      </c>
      <c r="AH3363" t="s">
        <v>6027</v>
      </c>
      <c r="AI3363" t="s">
        <v>6028</v>
      </c>
      <c r="AJ3363" t="s">
        <v>6924</v>
      </c>
      <c r="AK3363">
        <v>26000</v>
      </c>
      <c r="AL3363">
        <v>1482</v>
      </c>
      <c r="AM3363">
        <v>24518</v>
      </c>
      <c r="AN3363">
        <v>21000</v>
      </c>
      <c r="AO3363">
        <v>3518</v>
      </c>
      <c r="AP3363">
        <v>0.14349999999999999</v>
      </c>
    </row>
    <row r="3364" spans="1:42" hidden="1" x14ac:dyDescent="0.35">
      <c r="A3364" t="s">
        <v>4327</v>
      </c>
      <c r="B3364" s="1">
        <v>45667</v>
      </c>
      <c r="C3364" t="s">
        <v>403</v>
      </c>
      <c r="D3364" t="s">
        <v>65</v>
      </c>
      <c r="E3364">
        <v>1</v>
      </c>
      <c r="F3364" t="s">
        <v>58</v>
      </c>
      <c r="G3364" t="s">
        <v>31</v>
      </c>
      <c r="H3364" t="s">
        <v>25</v>
      </c>
      <c r="I3364" t="s">
        <v>33</v>
      </c>
      <c r="J3364" t="s">
        <v>112</v>
      </c>
      <c r="K3364">
        <v>2025</v>
      </c>
      <c r="L3364" t="s">
        <v>20</v>
      </c>
      <c r="M3364" t="s">
        <v>5906</v>
      </c>
      <c r="N3364" t="s">
        <v>5889</v>
      </c>
      <c r="O3364" t="s">
        <v>5898</v>
      </c>
      <c r="P3364" t="s">
        <v>5907</v>
      </c>
      <c r="Q3364" t="s">
        <v>5908</v>
      </c>
      <c r="R3364">
        <v>17500</v>
      </c>
      <c r="S3364">
        <v>22000</v>
      </c>
      <c r="T3364">
        <v>0.20449999999999999</v>
      </c>
      <c r="U3364" t="s">
        <v>5909</v>
      </c>
      <c r="V3364">
        <v>12</v>
      </c>
      <c r="W3364" s="1">
        <v>45337</v>
      </c>
      <c r="X3364" t="s">
        <v>5894</v>
      </c>
      <c r="Y3364">
        <v>373</v>
      </c>
      <c r="Z3364">
        <v>88</v>
      </c>
      <c r="AA3364">
        <v>389</v>
      </c>
      <c r="AB3364">
        <v>78</v>
      </c>
      <c r="AC3364">
        <v>10</v>
      </c>
      <c r="AD3364">
        <v>1365000</v>
      </c>
      <c r="AE3364" t="s">
        <v>6025</v>
      </c>
      <c r="AF3364" s="1">
        <v>46203</v>
      </c>
      <c r="AG3364" t="s">
        <v>6136</v>
      </c>
      <c r="AH3364" t="s">
        <v>6035</v>
      </c>
      <c r="AI3364" t="s">
        <v>6028</v>
      </c>
      <c r="AJ3364" t="s">
        <v>6924</v>
      </c>
      <c r="AK3364">
        <v>22000</v>
      </c>
      <c r="AL3364">
        <v>2582.8000000000002</v>
      </c>
      <c r="AM3364">
        <v>19417.2</v>
      </c>
      <c r="AN3364">
        <v>17500</v>
      </c>
      <c r="AO3364">
        <v>1917.2</v>
      </c>
      <c r="AP3364">
        <v>9.8699999999999996E-2</v>
      </c>
    </row>
    <row r="3365" spans="1:42" x14ac:dyDescent="0.35">
      <c r="A3365" t="s">
        <v>4328</v>
      </c>
      <c r="B3365" s="1">
        <v>45774</v>
      </c>
      <c r="C3365" t="s">
        <v>742</v>
      </c>
      <c r="D3365" t="s">
        <v>54</v>
      </c>
      <c r="E3365">
        <v>1</v>
      </c>
      <c r="F3365" t="s">
        <v>24</v>
      </c>
      <c r="G3365" t="s">
        <v>16</v>
      </c>
      <c r="H3365" t="s">
        <v>32</v>
      </c>
      <c r="I3365" t="s">
        <v>43</v>
      </c>
      <c r="J3365" t="s">
        <v>44</v>
      </c>
      <c r="K3365">
        <v>2025</v>
      </c>
      <c r="L3365" t="s">
        <v>35</v>
      </c>
      <c r="M3365" t="s">
        <v>5888</v>
      </c>
      <c r="N3365" t="s">
        <v>5889</v>
      </c>
      <c r="O3365" t="s">
        <v>5890</v>
      </c>
      <c r="P3365" t="s">
        <v>5891</v>
      </c>
      <c r="Q3365" t="s">
        <v>5892</v>
      </c>
      <c r="R3365">
        <v>52000</v>
      </c>
      <c r="S3365">
        <v>65000</v>
      </c>
      <c r="T3365">
        <v>0.2</v>
      </c>
      <c r="U3365" t="s">
        <v>5893</v>
      </c>
      <c r="V3365">
        <v>12</v>
      </c>
      <c r="W3365" s="1">
        <v>45506</v>
      </c>
      <c r="X3365" t="s">
        <v>5894</v>
      </c>
      <c r="Y3365">
        <v>302</v>
      </c>
      <c r="Z3365">
        <v>109</v>
      </c>
      <c r="AA3365">
        <v>415</v>
      </c>
      <c r="AB3365">
        <v>0</v>
      </c>
      <c r="AC3365">
        <v>10</v>
      </c>
      <c r="AD3365">
        <v>0</v>
      </c>
      <c r="AE3365" t="s">
        <v>6029</v>
      </c>
      <c r="AF3365" s="1">
        <v>46203</v>
      </c>
      <c r="AG3365" t="s">
        <v>6385</v>
      </c>
      <c r="AH3365" t="s">
        <v>6035</v>
      </c>
      <c r="AI3365" t="s">
        <v>6028</v>
      </c>
      <c r="AJ3365" t="s">
        <v>6924</v>
      </c>
      <c r="AK3365">
        <v>65000</v>
      </c>
      <c r="AL3365">
        <v>4920.5</v>
      </c>
      <c r="AM3365">
        <v>60079.5</v>
      </c>
      <c r="AN3365">
        <v>52000</v>
      </c>
      <c r="AO3365">
        <v>8079.5</v>
      </c>
      <c r="AP3365">
        <v>0.13450000000000001</v>
      </c>
    </row>
    <row r="3366" spans="1:42" hidden="1" x14ac:dyDescent="0.35">
      <c r="A3366" t="s">
        <v>4329</v>
      </c>
      <c r="B3366" s="1">
        <v>45740</v>
      </c>
      <c r="C3366" t="s">
        <v>1568</v>
      </c>
      <c r="D3366" t="s">
        <v>87</v>
      </c>
      <c r="E3366">
        <v>1</v>
      </c>
      <c r="F3366" t="s">
        <v>24</v>
      </c>
      <c r="G3366" t="s">
        <v>16</v>
      </c>
      <c r="H3366" t="s">
        <v>25</v>
      </c>
      <c r="I3366" t="s">
        <v>18</v>
      </c>
      <c r="J3366" t="s">
        <v>39</v>
      </c>
      <c r="K3366">
        <v>2025</v>
      </c>
      <c r="L3366" t="s">
        <v>20</v>
      </c>
      <c r="M3366" t="s">
        <v>5924</v>
      </c>
      <c r="N3366" t="s">
        <v>5913</v>
      </c>
      <c r="O3366" t="s">
        <v>5917</v>
      </c>
      <c r="P3366" t="s">
        <v>5925</v>
      </c>
      <c r="Q3366" t="s">
        <v>5926</v>
      </c>
      <c r="R3366">
        <v>46000</v>
      </c>
      <c r="S3366">
        <v>56000</v>
      </c>
      <c r="T3366">
        <v>0.17860000000000001</v>
      </c>
      <c r="U3366" t="s">
        <v>5920</v>
      </c>
      <c r="V3366">
        <v>12</v>
      </c>
      <c r="W3366" s="1">
        <v>44847</v>
      </c>
      <c r="X3366" t="s">
        <v>5894</v>
      </c>
      <c r="Y3366">
        <v>224</v>
      </c>
      <c r="Z3366">
        <v>96</v>
      </c>
      <c r="AA3366">
        <v>304</v>
      </c>
      <c r="AB3366">
        <v>54</v>
      </c>
      <c r="AC3366">
        <v>10</v>
      </c>
      <c r="AD3366">
        <v>2484000</v>
      </c>
      <c r="AE3366" t="s">
        <v>6025</v>
      </c>
      <c r="AF3366" s="1">
        <v>46203</v>
      </c>
      <c r="AG3366" t="s">
        <v>6589</v>
      </c>
      <c r="AH3366" t="s">
        <v>6027</v>
      </c>
      <c r="AI3366" t="s">
        <v>6028</v>
      </c>
      <c r="AJ3366" t="s">
        <v>6924</v>
      </c>
      <c r="AK3366">
        <v>56000</v>
      </c>
      <c r="AL3366">
        <v>2900.8</v>
      </c>
      <c r="AM3366">
        <v>53099.199999999997</v>
      </c>
      <c r="AN3366">
        <v>46000</v>
      </c>
      <c r="AO3366">
        <v>7099.2</v>
      </c>
      <c r="AP3366">
        <v>0.13370000000000001</v>
      </c>
    </row>
    <row r="3367" spans="1:42" hidden="1" x14ac:dyDescent="0.35">
      <c r="A3367" t="s">
        <v>4330</v>
      </c>
      <c r="B3367" s="1">
        <v>45676</v>
      </c>
      <c r="C3367" t="s">
        <v>1714</v>
      </c>
      <c r="D3367" t="s">
        <v>87</v>
      </c>
      <c r="E3367">
        <v>4</v>
      </c>
      <c r="F3367" t="s">
        <v>24</v>
      </c>
      <c r="G3367" t="s">
        <v>67</v>
      </c>
      <c r="H3367" t="s">
        <v>17</v>
      </c>
      <c r="I3367" t="s">
        <v>43</v>
      </c>
      <c r="J3367" t="s">
        <v>112</v>
      </c>
      <c r="K3367">
        <v>2025</v>
      </c>
      <c r="L3367" t="s">
        <v>20</v>
      </c>
      <c r="M3367" t="s">
        <v>5924</v>
      </c>
      <c r="N3367" t="s">
        <v>5913</v>
      </c>
      <c r="O3367" t="s">
        <v>5917</v>
      </c>
      <c r="P3367" t="s">
        <v>5925</v>
      </c>
      <c r="Q3367" t="s">
        <v>5926</v>
      </c>
      <c r="R3367">
        <v>46000</v>
      </c>
      <c r="S3367">
        <v>56000</v>
      </c>
      <c r="T3367">
        <v>0.17860000000000001</v>
      </c>
      <c r="U3367" t="s">
        <v>5920</v>
      </c>
      <c r="V3367">
        <v>12</v>
      </c>
      <c r="W3367" s="1">
        <v>44847</v>
      </c>
      <c r="X3367" t="s">
        <v>5894</v>
      </c>
      <c r="Y3367">
        <v>224</v>
      </c>
      <c r="Z3367">
        <v>96</v>
      </c>
      <c r="AA3367">
        <v>304</v>
      </c>
      <c r="AB3367">
        <v>54</v>
      </c>
      <c r="AC3367">
        <v>10</v>
      </c>
      <c r="AD3367">
        <v>2484000</v>
      </c>
      <c r="AE3367" t="s">
        <v>6025</v>
      </c>
      <c r="AF3367" s="1">
        <v>46203</v>
      </c>
      <c r="AG3367" t="s">
        <v>6630</v>
      </c>
      <c r="AH3367" t="s">
        <v>6027</v>
      </c>
      <c r="AI3367" t="s">
        <v>6028</v>
      </c>
      <c r="AJ3367" t="s">
        <v>6924</v>
      </c>
      <c r="AK3367">
        <v>224000</v>
      </c>
      <c r="AL3367">
        <v>25312</v>
      </c>
      <c r="AM3367">
        <v>198688</v>
      </c>
      <c r="AN3367">
        <v>184000</v>
      </c>
      <c r="AO3367">
        <v>14688</v>
      </c>
      <c r="AP3367">
        <v>7.3899999999999993E-2</v>
      </c>
    </row>
    <row r="3368" spans="1:42" hidden="1" x14ac:dyDescent="0.35">
      <c r="A3368" t="s">
        <v>4331</v>
      </c>
      <c r="B3368" s="1">
        <v>45819</v>
      </c>
      <c r="C3368" t="s">
        <v>159</v>
      </c>
      <c r="D3368" t="s">
        <v>108</v>
      </c>
      <c r="E3368">
        <v>4</v>
      </c>
      <c r="F3368" t="s">
        <v>48</v>
      </c>
      <c r="G3368" t="s">
        <v>16</v>
      </c>
      <c r="H3368" t="s">
        <v>17</v>
      </c>
      <c r="I3368" t="s">
        <v>43</v>
      </c>
      <c r="J3368" t="s">
        <v>34</v>
      </c>
      <c r="K3368">
        <v>2025</v>
      </c>
      <c r="L3368" t="s">
        <v>35</v>
      </c>
      <c r="M3368" t="s">
        <v>5977</v>
      </c>
      <c r="N3368" t="s">
        <v>5974</v>
      </c>
      <c r="O3368" t="s">
        <v>5978</v>
      </c>
      <c r="P3368" t="s">
        <v>5979</v>
      </c>
      <c r="Q3368" t="s">
        <v>5980</v>
      </c>
      <c r="R3368">
        <v>3000</v>
      </c>
      <c r="S3368">
        <v>3900</v>
      </c>
      <c r="T3368">
        <v>0.23080000000000001</v>
      </c>
      <c r="U3368" t="s">
        <v>5920</v>
      </c>
      <c r="V3368">
        <v>36</v>
      </c>
      <c r="W3368" s="1">
        <v>44816</v>
      </c>
      <c r="X3368" t="s">
        <v>5894</v>
      </c>
      <c r="Y3368">
        <v>237</v>
      </c>
      <c r="Z3368">
        <v>110</v>
      </c>
      <c r="AA3368">
        <v>240</v>
      </c>
      <c r="AB3368">
        <v>48</v>
      </c>
      <c r="AC3368">
        <v>10</v>
      </c>
      <c r="AD3368">
        <v>144000</v>
      </c>
      <c r="AE3368" t="s">
        <v>6025</v>
      </c>
      <c r="AF3368" s="1">
        <v>46203</v>
      </c>
      <c r="AG3368" t="s">
        <v>6096</v>
      </c>
      <c r="AH3368" t="s">
        <v>6035</v>
      </c>
      <c r="AI3368" t="s">
        <v>6028</v>
      </c>
      <c r="AJ3368" t="s">
        <v>6924</v>
      </c>
      <c r="AK3368">
        <v>15600</v>
      </c>
      <c r="AL3368">
        <v>2048.2800000000002</v>
      </c>
      <c r="AM3368">
        <v>13551.72</v>
      </c>
      <c r="AN3368">
        <v>12000</v>
      </c>
      <c r="AO3368">
        <v>1551.72</v>
      </c>
      <c r="AP3368">
        <v>0.1145</v>
      </c>
    </row>
    <row r="3369" spans="1:42" hidden="1" x14ac:dyDescent="0.35">
      <c r="A3369" t="s">
        <v>4332</v>
      </c>
      <c r="B3369" s="1">
        <v>45854</v>
      </c>
      <c r="C3369" t="s">
        <v>1166</v>
      </c>
      <c r="D3369" t="s">
        <v>137</v>
      </c>
      <c r="E3369">
        <v>3</v>
      </c>
      <c r="F3369" t="s">
        <v>24</v>
      </c>
      <c r="G3369" t="s">
        <v>31</v>
      </c>
      <c r="H3369" t="s">
        <v>25</v>
      </c>
      <c r="I3369" t="s">
        <v>43</v>
      </c>
      <c r="J3369" t="s">
        <v>97</v>
      </c>
      <c r="K3369">
        <v>2025</v>
      </c>
      <c r="L3369" t="s">
        <v>60</v>
      </c>
      <c r="M3369" t="s">
        <v>5930</v>
      </c>
      <c r="N3369" t="s">
        <v>5931</v>
      </c>
      <c r="O3369" t="s">
        <v>5932</v>
      </c>
      <c r="P3369" t="s">
        <v>5891</v>
      </c>
      <c r="Q3369" t="s">
        <v>5933</v>
      </c>
      <c r="R3369">
        <v>14800</v>
      </c>
      <c r="S3369">
        <v>18500</v>
      </c>
      <c r="T3369">
        <v>0.2</v>
      </c>
      <c r="U3369" t="s">
        <v>5893</v>
      </c>
      <c r="V3369">
        <v>12</v>
      </c>
      <c r="W3369" s="1">
        <v>45474</v>
      </c>
      <c r="X3369" t="s">
        <v>5894</v>
      </c>
      <c r="Y3369">
        <v>213</v>
      </c>
      <c r="Z3369">
        <v>93</v>
      </c>
      <c r="AA3369">
        <v>278</v>
      </c>
      <c r="AB3369">
        <v>42</v>
      </c>
      <c r="AC3369">
        <v>10</v>
      </c>
      <c r="AD3369">
        <v>621600</v>
      </c>
      <c r="AE3369" t="s">
        <v>6025</v>
      </c>
      <c r="AF3369" s="1">
        <v>46203</v>
      </c>
      <c r="AG3369" t="s">
        <v>6556</v>
      </c>
      <c r="AH3369" t="s">
        <v>6027</v>
      </c>
      <c r="AI3369" t="s">
        <v>6028</v>
      </c>
      <c r="AJ3369" t="s">
        <v>6925</v>
      </c>
      <c r="AK3369">
        <v>55500</v>
      </c>
      <c r="AL3369">
        <v>1709.4</v>
      </c>
      <c r="AM3369">
        <v>53790.6</v>
      </c>
      <c r="AN3369">
        <v>44400</v>
      </c>
      <c r="AO3369">
        <v>9390.6</v>
      </c>
      <c r="AP3369">
        <v>0.17460000000000001</v>
      </c>
    </row>
    <row r="3370" spans="1:42" x14ac:dyDescent="0.35">
      <c r="A3370" t="s">
        <v>4333</v>
      </c>
      <c r="B3370" s="1">
        <v>45709</v>
      </c>
      <c r="C3370" t="s">
        <v>2111</v>
      </c>
      <c r="D3370" t="s">
        <v>42</v>
      </c>
      <c r="E3370">
        <v>2</v>
      </c>
      <c r="F3370" t="s">
        <v>128</v>
      </c>
      <c r="G3370" t="s">
        <v>96</v>
      </c>
      <c r="H3370" t="s">
        <v>25</v>
      </c>
      <c r="I3370" t="s">
        <v>18</v>
      </c>
      <c r="J3370" t="s">
        <v>19</v>
      </c>
      <c r="K3370">
        <v>2025</v>
      </c>
      <c r="L3370" t="s">
        <v>20</v>
      </c>
      <c r="M3370" t="s">
        <v>5897</v>
      </c>
      <c r="N3370" t="s">
        <v>5889</v>
      </c>
      <c r="O3370" t="s">
        <v>5898</v>
      </c>
      <c r="P3370" t="s">
        <v>5899</v>
      </c>
      <c r="Q3370" t="s">
        <v>5900</v>
      </c>
      <c r="R3370">
        <v>31000</v>
      </c>
      <c r="S3370">
        <v>38000</v>
      </c>
      <c r="T3370">
        <v>0.1842</v>
      </c>
      <c r="U3370" t="s">
        <v>5901</v>
      </c>
      <c r="V3370">
        <v>12</v>
      </c>
      <c r="W3370" s="1">
        <v>45246</v>
      </c>
      <c r="X3370" t="s">
        <v>5894</v>
      </c>
      <c r="Y3370">
        <v>278</v>
      </c>
      <c r="Z3370">
        <v>80</v>
      </c>
      <c r="AA3370">
        <v>346</v>
      </c>
      <c r="AB3370">
        <v>0</v>
      </c>
      <c r="AC3370">
        <v>10</v>
      </c>
      <c r="AD3370">
        <v>0</v>
      </c>
      <c r="AE3370" t="s">
        <v>6029</v>
      </c>
      <c r="AF3370" s="1">
        <v>46203</v>
      </c>
      <c r="AG3370" t="s">
        <v>6727</v>
      </c>
      <c r="AH3370" t="s">
        <v>6035</v>
      </c>
      <c r="AI3370" t="s">
        <v>6028</v>
      </c>
      <c r="AJ3370" t="s">
        <v>6924</v>
      </c>
      <c r="AK3370">
        <v>76000</v>
      </c>
      <c r="AL3370">
        <v>9287.2000000000007</v>
      </c>
      <c r="AM3370">
        <v>66712.800000000003</v>
      </c>
      <c r="AN3370">
        <v>62000</v>
      </c>
      <c r="AO3370">
        <v>4712.8</v>
      </c>
      <c r="AP3370">
        <v>7.0599999999999996E-2</v>
      </c>
    </row>
    <row r="3371" spans="1:42" hidden="1" x14ac:dyDescent="0.35">
      <c r="A3371" t="s">
        <v>4334</v>
      </c>
      <c r="B3371" s="1">
        <v>45785</v>
      </c>
      <c r="C3371" t="s">
        <v>779</v>
      </c>
      <c r="D3371" t="s">
        <v>78</v>
      </c>
      <c r="E3371">
        <v>1</v>
      </c>
      <c r="F3371" t="s">
        <v>128</v>
      </c>
      <c r="G3371" t="s">
        <v>31</v>
      </c>
      <c r="H3371" t="s">
        <v>32</v>
      </c>
      <c r="I3371" t="s">
        <v>43</v>
      </c>
      <c r="J3371" t="s">
        <v>75</v>
      </c>
      <c r="K3371">
        <v>2025</v>
      </c>
      <c r="L3371" t="s">
        <v>35</v>
      </c>
      <c r="M3371" t="s">
        <v>5992</v>
      </c>
      <c r="N3371" t="s">
        <v>5989</v>
      </c>
      <c r="O3371" t="s">
        <v>5993</v>
      </c>
      <c r="P3371" t="s">
        <v>5899</v>
      </c>
      <c r="Q3371" t="s">
        <v>5994</v>
      </c>
      <c r="R3371">
        <v>850</v>
      </c>
      <c r="S3371">
        <v>1200</v>
      </c>
      <c r="T3371">
        <v>0.29170000000000001</v>
      </c>
      <c r="U3371" t="s">
        <v>5901</v>
      </c>
      <c r="V3371">
        <v>6</v>
      </c>
      <c r="W3371" s="1">
        <v>45066</v>
      </c>
      <c r="X3371" t="s">
        <v>5894</v>
      </c>
      <c r="Y3371">
        <v>275</v>
      </c>
      <c r="Z3371">
        <v>92</v>
      </c>
      <c r="AA3371">
        <v>285</v>
      </c>
      <c r="AB3371">
        <v>78</v>
      </c>
      <c r="AC3371">
        <v>10</v>
      </c>
      <c r="AD3371">
        <v>66300</v>
      </c>
      <c r="AE3371" t="s">
        <v>6025</v>
      </c>
      <c r="AF3371" s="1">
        <v>46203</v>
      </c>
      <c r="AG3371" t="s">
        <v>6100</v>
      </c>
      <c r="AH3371" t="s">
        <v>6027</v>
      </c>
      <c r="AI3371" t="s">
        <v>6028</v>
      </c>
      <c r="AJ3371" t="s">
        <v>6924</v>
      </c>
      <c r="AK3371">
        <v>1200</v>
      </c>
      <c r="AL3371">
        <v>94.56</v>
      </c>
      <c r="AM3371">
        <v>1105.44</v>
      </c>
      <c r="AN3371">
        <v>850</v>
      </c>
      <c r="AO3371">
        <v>255.44</v>
      </c>
      <c r="AP3371">
        <v>0.2311</v>
      </c>
    </row>
    <row r="3372" spans="1:42" hidden="1" x14ac:dyDescent="0.35">
      <c r="A3372" t="s">
        <v>4335</v>
      </c>
      <c r="B3372" s="1">
        <v>45946</v>
      </c>
      <c r="C3372" t="s">
        <v>305</v>
      </c>
      <c r="D3372" t="s">
        <v>105</v>
      </c>
      <c r="E3372">
        <v>3</v>
      </c>
      <c r="F3372" t="s">
        <v>24</v>
      </c>
      <c r="G3372" t="s">
        <v>79</v>
      </c>
      <c r="H3372" t="s">
        <v>32</v>
      </c>
      <c r="I3372" t="s">
        <v>43</v>
      </c>
      <c r="J3372" t="s">
        <v>55</v>
      </c>
      <c r="K3372">
        <v>2025</v>
      </c>
      <c r="L3372" t="s">
        <v>51</v>
      </c>
      <c r="M3372" t="s">
        <v>5916</v>
      </c>
      <c r="N3372" t="s">
        <v>5913</v>
      </c>
      <c r="O3372" t="s">
        <v>5917</v>
      </c>
      <c r="P3372" t="s">
        <v>5918</v>
      </c>
      <c r="Q3372" t="s">
        <v>5919</v>
      </c>
      <c r="R3372">
        <v>63000</v>
      </c>
      <c r="S3372">
        <v>76000</v>
      </c>
      <c r="T3372">
        <v>0.1711</v>
      </c>
      <c r="U3372" t="s">
        <v>5920</v>
      </c>
      <c r="V3372">
        <v>12</v>
      </c>
      <c r="W3372" s="1">
        <v>44617</v>
      </c>
      <c r="X3372" t="s">
        <v>5894</v>
      </c>
      <c r="Y3372">
        <v>252</v>
      </c>
      <c r="Z3372">
        <v>75</v>
      </c>
      <c r="AA3372">
        <v>289</v>
      </c>
      <c r="AB3372">
        <v>48</v>
      </c>
      <c r="AC3372">
        <v>10</v>
      </c>
      <c r="AD3372">
        <v>3024000</v>
      </c>
      <c r="AE3372" t="s">
        <v>6025</v>
      </c>
      <c r="AF3372" s="1">
        <v>46203</v>
      </c>
      <c r="AG3372" t="s">
        <v>6193</v>
      </c>
      <c r="AH3372" t="s">
        <v>6035</v>
      </c>
      <c r="AI3372" t="s">
        <v>6028</v>
      </c>
      <c r="AJ3372" t="s">
        <v>6925</v>
      </c>
      <c r="AK3372">
        <v>228000</v>
      </c>
      <c r="AL3372">
        <v>14181.6</v>
      </c>
      <c r="AM3372">
        <v>213818.4</v>
      </c>
      <c r="AN3372">
        <v>189000</v>
      </c>
      <c r="AO3372">
        <v>24818.400000000001</v>
      </c>
      <c r="AP3372">
        <v>0.11609999999999999</v>
      </c>
    </row>
    <row r="3373" spans="1:42" hidden="1" x14ac:dyDescent="0.35">
      <c r="A3373" t="s">
        <v>4336</v>
      </c>
      <c r="B3373" s="1">
        <v>45792</v>
      </c>
      <c r="C3373" t="s">
        <v>578</v>
      </c>
      <c r="D3373" t="s">
        <v>200</v>
      </c>
      <c r="E3373">
        <v>4</v>
      </c>
      <c r="F3373" t="s">
        <v>30</v>
      </c>
      <c r="G3373" t="s">
        <v>67</v>
      </c>
      <c r="H3373" t="s">
        <v>25</v>
      </c>
      <c r="I3373" t="s">
        <v>18</v>
      </c>
      <c r="J3373" t="s">
        <v>75</v>
      </c>
      <c r="K3373">
        <v>2025</v>
      </c>
      <c r="L3373" t="s">
        <v>35</v>
      </c>
      <c r="M3373" t="s">
        <v>5960</v>
      </c>
      <c r="N3373" t="s">
        <v>5949</v>
      </c>
      <c r="O3373" t="s">
        <v>5961</v>
      </c>
      <c r="P3373" t="s">
        <v>5951</v>
      </c>
      <c r="Q3373" t="s">
        <v>5962</v>
      </c>
      <c r="R3373">
        <v>2100</v>
      </c>
      <c r="S3373">
        <v>2800</v>
      </c>
      <c r="T3373">
        <v>0.25</v>
      </c>
      <c r="U3373" t="s">
        <v>5940</v>
      </c>
      <c r="V3373">
        <v>12</v>
      </c>
      <c r="W3373" s="1">
        <v>45378</v>
      </c>
      <c r="X3373" t="s">
        <v>5894</v>
      </c>
      <c r="Y3373">
        <v>198</v>
      </c>
      <c r="Z3373">
        <v>79</v>
      </c>
      <c r="AA3373">
        <v>243</v>
      </c>
      <c r="AB3373">
        <v>87</v>
      </c>
      <c r="AC3373">
        <v>10</v>
      </c>
      <c r="AD3373">
        <v>182700</v>
      </c>
      <c r="AE3373" t="s">
        <v>6025</v>
      </c>
      <c r="AF3373" s="1">
        <v>46203</v>
      </c>
      <c r="AG3373" t="s">
        <v>6130</v>
      </c>
      <c r="AH3373" t="s">
        <v>6035</v>
      </c>
      <c r="AI3373" t="s">
        <v>6028</v>
      </c>
      <c r="AJ3373" t="s">
        <v>6924</v>
      </c>
      <c r="AK3373">
        <v>11200</v>
      </c>
      <c r="AL3373">
        <v>1658.72</v>
      </c>
      <c r="AM3373">
        <v>9541.2800000000007</v>
      </c>
      <c r="AN3373">
        <v>8400</v>
      </c>
      <c r="AO3373">
        <v>1141.28</v>
      </c>
      <c r="AP3373">
        <v>0.1196</v>
      </c>
    </row>
    <row r="3374" spans="1:42" hidden="1" x14ac:dyDescent="0.35">
      <c r="A3374" t="s">
        <v>4337</v>
      </c>
      <c r="B3374" s="1">
        <v>45705</v>
      </c>
      <c r="C3374" t="s">
        <v>2705</v>
      </c>
      <c r="D3374" t="s">
        <v>105</v>
      </c>
      <c r="E3374">
        <v>1</v>
      </c>
      <c r="F3374" t="s">
        <v>128</v>
      </c>
      <c r="G3374" t="s">
        <v>16</v>
      </c>
      <c r="H3374" t="s">
        <v>17</v>
      </c>
      <c r="I3374" t="s">
        <v>43</v>
      </c>
      <c r="J3374" t="s">
        <v>19</v>
      </c>
      <c r="K3374">
        <v>2025</v>
      </c>
      <c r="L3374" t="s">
        <v>20</v>
      </c>
      <c r="M3374" t="s">
        <v>5916</v>
      </c>
      <c r="N3374" t="s">
        <v>5913</v>
      </c>
      <c r="O3374" t="s">
        <v>5917</v>
      </c>
      <c r="P3374" t="s">
        <v>5918</v>
      </c>
      <c r="Q3374" t="s">
        <v>5919</v>
      </c>
      <c r="R3374">
        <v>63000</v>
      </c>
      <c r="S3374">
        <v>76000</v>
      </c>
      <c r="T3374">
        <v>0.1711</v>
      </c>
      <c r="U3374" t="s">
        <v>5920</v>
      </c>
      <c r="V3374">
        <v>12</v>
      </c>
      <c r="W3374" s="1">
        <v>44617</v>
      </c>
      <c r="X3374" t="s">
        <v>5894</v>
      </c>
      <c r="Y3374">
        <v>252</v>
      </c>
      <c r="Z3374">
        <v>75</v>
      </c>
      <c r="AA3374">
        <v>289</v>
      </c>
      <c r="AB3374">
        <v>48</v>
      </c>
      <c r="AC3374">
        <v>10</v>
      </c>
      <c r="AD3374">
        <v>3024000</v>
      </c>
      <c r="AE3374" t="s">
        <v>6025</v>
      </c>
      <c r="AF3374" s="1">
        <v>46203</v>
      </c>
      <c r="AG3374" t="s">
        <v>6837</v>
      </c>
      <c r="AH3374" t="s">
        <v>6035</v>
      </c>
      <c r="AI3374" t="s">
        <v>6028</v>
      </c>
      <c r="AJ3374" t="s">
        <v>6924</v>
      </c>
      <c r="AK3374">
        <v>76000</v>
      </c>
      <c r="AL3374">
        <v>3670.8</v>
      </c>
      <c r="AM3374">
        <v>72329.2</v>
      </c>
      <c r="AN3374">
        <v>63000</v>
      </c>
      <c r="AO3374">
        <v>9329.2000000000007</v>
      </c>
      <c r="AP3374">
        <v>0.129</v>
      </c>
    </row>
    <row r="3375" spans="1:42" hidden="1" x14ac:dyDescent="0.35">
      <c r="A3375" t="s">
        <v>4338</v>
      </c>
      <c r="B3375" s="1">
        <v>45682</v>
      </c>
      <c r="C3375" t="s">
        <v>1043</v>
      </c>
      <c r="D3375" t="s">
        <v>118</v>
      </c>
      <c r="E3375">
        <v>2</v>
      </c>
      <c r="F3375" t="s">
        <v>128</v>
      </c>
      <c r="G3375" t="s">
        <v>16</v>
      </c>
      <c r="H3375" t="s">
        <v>32</v>
      </c>
      <c r="I3375" t="s">
        <v>43</v>
      </c>
      <c r="J3375" t="s">
        <v>112</v>
      </c>
      <c r="K3375">
        <v>2025</v>
      </c>
      <c r="L3375" t="s">
        <v>20</v>
      </c>
      <c r="M3375" t="s">
        <v>5902</v>
      </c>
      <c r="N3375" t="s">
        <v>5889</v>
      </c>
      <c r="O3375" t="s">
        <v>5898</v>
      </c>
      <c r="P3375" t="s">
        <v>5899</v>
      </c>
      <c r="Q3375" t="s">
        <v>5903</v>
      </c>
      <c r="R3375">
        <v>74000</v>
      </c>
      <c r="S3375">
        <v>88000</v>
      </c>
      <c r="T3375">
        <v>0.15909999999999999</v>
      </c>
      <c r="U3375" t="s">
        <v>5901</v>
      </c>
      <c r="V3375">
        <v>12</v>
      </c>
      <c r="W3375" s="1">
        <v>45459</v>
      </c>
      <c r="X3375" t="s">
        <v>5894</v>
      </c>
      <c r="Y3375">
        <v>214</v>
      </c>
      <c r="Z3375">
        <v>97</v>
      </c>
      <c r="AA3375">
        <v>218</v>
      </c>
      <c r="AB3375">
        <v>43</v>
      </c>
      <c r="AC3375">
        <v>10</v>
      </c>
      <c r="AD3375">
        <v>3182000</v>
      </c>
      <c r="AE3375" t="s">
        <v>6025</v>
      </c>
      <c r="AF3375" s="1">
        <v>46203</v>
      </c>
      <c r="AG3375" t="s">
        <v>6257</v>
      </c>
      <c r="AH3375" t="s">
        <v>6027</v>
      </c>
      <c r="AI3375" t="s">
        <v>6028</v>
      </c>
      <c r="AJ3375" t="s">
        <v>6924</v>
      </c>
      <c r="AK3375">
        <v>176000</v>
      </c>
      <c r="AL3375">
        <v>4892.8</v>
      </c>
      <c r="AM3375">
        <v>171107.20000000001</v>
      </c>
      <c r="AN3375">
        <v>148000</v>
      </c>
      <c r="AO3375">
        <v>23107.200000000001</v>
      </c>
      <c r="AP3375">
        <v>0.13500000000000001</v>
      </c>
    </row>
    <row r="3376" spans="1:42" hidden="1" x14ac:dyDescent="0.35">
      <c r="A3376" t="s">
        <v>4339</v>
      </c>
      <c r="B3376" s="1">
        <v>45705</v>
      </c>
      <c r="C3376" t="s">
        <v>1555</v>
      </c>
      <c r="D3376" t="s">
        <v>173</v>
      </c>
      <c r="E3376">
        <v>5</v>
      </c>
      <c r="F3376" t="s">
        <v>58</v>
      </c>
      <c r="G3376" t="s">
        <v>31</v>
      </c>
      <c r="H3376" t="s">
        <v>32</v>
      </c>
      <c r="I3376" t="s">
        <v>43</v>
      </c>
      <c r="J3376" t="s">
        <v>19</v>
      </c>
      <c r="K3376">
        <v>2025</v>
      </c>
      <c r="L3376" t="s">
        <v>20</v>
      </c>
      <c r="M3376" t="s">
        <v>5904</v>
      </c>
      <c r="N3376" t="s">
        <v>5889</v>
      </c>
      <c r="O3376" t="s">
        <v>5898</v>
      </c>
      <c r="P3376" t="s">
        <v>5899</v>
      </c>
      <c r="Q3376" t="s">
        <v>5905</v>
      </c>
      <c r="R3376">
        <v>12500</v>
      </c>
      <c r="S3376">
        <v>15500</v>
      </c>
      <c r="T3376">
        <v>0.19350000000000001</v>
      </c>
      <c r="U3376" t="s">
        <v>5901</v>
      </c>
      <c r="V3376">
        <v>12</v>
      </c>
      <c r="W3376" s="1">
        <v>45140</v>
      </c>
      <c r="X3376" t="s">
        <v>5894</v>
      </c>
      <c r="Y3376">
        <v>313</v>
      </c>
      <c r="Z3376">
        <v>58</v>
      </c>
      <c r="AA3376">
        <v>294</v>
      </c>
      <c r="AB3376">
        <v>65</v>
      </c>
      <c r="AC3376">
        <v>10</v>
      </c>
      <c r="AD3376">
        <v>812500</v>
      </c>
      <c r="AE3376" t="s">
        <v>6025</v>
      </c>
      <c r="AF3376" s="1">
        <v>46203</v>
      </c>
      <c r="AG3376" t="s">
        <v>6587</v>
      </c>
      <c r="AH3376" t="s">
        <v>6035</v>
      </c>
      <c r="AI3376" t="s">
        <v>6028</v>
      </c>
      <c r="AJ3376" t="s">
        <v>6924</v>
      </c>
      <c r="AK3376">
        <v>77500</v>
      </c>
      <c r="AL3376">
        <v>4991</v>
      </c>
      <c r="AM3376">
        <v>72509</v>
      </c>
      <c r="AN3376">
        <v>62500</v>
      </c>
      <c r="AO3376">
        <v>10009</v>
      </c>
      <c r="AP3376">
        <v>0.13800000000000001</v>
      </c>
    </row>
    <row r="3377" spans="1:42" hidden="1" x14ac:dyDescent="0.35">
      <c r="A3377" t="s">
        <v>4340</v>
      </c>
      <c r="B3377" s="1">
        <v>45761</v>
      </c>
      <c r="C3377" t="s">
        <v>4341</v>
      </c>
      <c r="D3377" t="s">
        <v>47</v>
      </c>
      <c r="E3377">
        <v>1</v>
      </c>
      <c r="F3377" t="s">
        <v>30</v>
      </c>
      <c r="G3377" t="s">
        <v>31</v>
      </c>
      <c r="H3377" t="s">
        <v>25</v>
      </c>
      <c r="I3377" t="s">
        <v>26</v>
      </c>
      <c r="J3377" t="s">
        <v>44</v>
      </c>
      <c r="K3377">
        <v>2025</v>
      </c>
      <c r="L3377" t="s">
        <v>35</v>
      </c>
      <c r="M3377" t="s">
        <v>5995</v>
      </c>
      <c r="N3377" t="s">
        <v>5989</v>
      </c>
      <c r="O3377" t="s">
        <v>5996</v>
      </c>
      <c r="P3377" t="s">
        <v>5997</v>
      </c>
      <c r="Q3377" t="s">
        <v>5998</v>
      </c>
      <c r="R3377">
        <v>280</v>
      </c>
      <c r="S3377">
        <v>450</v>
      </c>
      <c r="T3377">
        <v>0.37780000000000002</v>
      </c>
      <c r="U3377" t="s">
        <v>5909</v>
      </c>
      <c r="V3377">
        <v>6</v>
      </c>
      <c r="W3377" s="1">
        <v>45144</v>
      </c>
      <c r="X3377" t="s">
        <v>5894</v>
      </c>
      <c r="Y3377">
        <v>217</v>
      </c>
      <c r="Z3377">
        <v>86</v>
      </c>
      <c r="AA3377">
        <v>212</v>
      </c>
      <c r="AB3377">
        <v>73</v>
      </c>
      <c r="AC3377">
        <v>10</v>
      </c>
      <c r="AD3377">
        <v>20440</v>
      </c>
      <c r="AE3377" t="s">
        <v>6025</v>
      </c>
      <c r="AF3377" s="1">
        <v>46203</v>
      </c>
      <c r="AG3377" t="s">
        <v>6902</v>
      </c>
      <c r="AH3377" t="s">
        <v>6027</v>
      </c>
      <c r="AI3377" t="s">
        <v>6028</v>
      </c>
      <c r="AJ3377" t="s">
        <v>6924</v>
      </c>
      <c r="AK3377">
        <v>450</v>
      </c>
      <c r="AL3377">
        <v>39.51</v>
      </c>
      <c r="AM3377">
        <v>410.49</v>
      </c>
      <c r="AN3377">
        <v>280</v>
      </c>
      <c r="AO3377">
        <v>130.49</v>
      </c>
      <c r="AP3377">
        <v>0.31790000000000002</v>
      </c>
    </row>
    <row r="3378" spans="1:42" hidden="1" x14ac:dyDescent="0.35">
      <c r="A3378" t="s">
        <v>4342</v>
      </c>
      <c r="B3378" s="1">
        <v>45869</v>
      </c>
      <c r="C3378" t="s">
        <v>2649</v>
      </c>
      <c r="D3378" t="s">
        <v>29</v>
      </c>
      <c r="E3378">
        <v>1</v>
      </c>
      <c r="F3378" t="s">
        <v>24</v>
      </c>
      <c r="G3378" t="s">
        <v>16</v>
      </c>
      <c r="H3378" t="s">
        <v>32</v>
      </c>
      <c r="I3378" t="s">
        <v>26</v>
      </c>
      <c r="J3378" t="s">
        <v>97</v>
      </c>
      <c r="K3378">
        <v>2025</v>
      </c>
      <c r="L3378" t="s">
        <v>60</v>
      </c>
      <c r="M3378" t="s">
        <v>5985</v>
      </c>
      <c r="N3378" t="s">
        <v>5974</v>
      </c>
      <c r="O3378" t="s">
        <v>5986</v>
      </c>
      <c r="P3378" t="s">
        <v>5979</v>
      </c>
      <c r="Q3378" t="s">
        <v>5987</v>
      </c>
      <c r="R3378">
        <v>500</v>
      </c>
      <c r="S3378">
        <v>750</v>
      </c>
      <c r="T3378">
        <v>0.33329999999999999</v>
      </c>
      <c r="U3378" t="s">
        <v>5920</v>
      </c>
      <c r="V3378">
        <v>24</v>
      </c>
      <c r="W3378" s="1">
        <v>45007</v>
      </c>
      <c r="X3378" t="s">
        <v>5894</v>
      </c>
      <c r="Y3378">
        <v>294</v>
      </c>
      <c r="Z3378">
        <v>81</v>
      </c>
      <c r="AA3378">
        <v>264</v>
      </c>
      <c r="AB3378">
        <v>82</v>
      </c>
      <c r="AC3378">
        <v>10</v>
      </c>
      <c r="AD3378">
        <v>41000</v>
      </c>
      <c r="AE3378" t="s">
        <v>6025</v>
      </c>
      <c r="AF3378" s="1">
        <v>46203</v>
      </c>
      <c r="AG3378" t="s">
        <v>6824</v>
      </c>
      <c r="AH3378" t="s">
        <v>6027</v>
      </c>
      <c r="AI3378" t="s">
        <v>6028</v>
      </c>
      <c r="AJ3378" t="s">
        <v>6925</v>
      </c>
      <c r="AK3378">
        <v>750</v>
      </c>
      <c r="AL3378">
        <v>49.5</v>
      </c>
      <c r="AM3378">
        <v>700.5</v>
      </c>
      <c r="AN3378">
        <v>500</v>
      </c>
      <c r="AO3378">
        <v>200.5</v>
      </c>
      <c r="AP3378">
        <v>0.28620000000000001</v>
      </c>
    </row>
    <row r="3379" spans="1:42" hidden="1" x14ac:dyDescent="0.35">
      <c r="A3379" t="s">
        <v>4343</v>
      </c>
      <c r="B3379" s="1">
        <v>45881</v>
      </c>
      <c r="C3379" t="s">
        <v>530</v>
      </c>
      <c r="D3379" t="s">
        <v>14</v>
      </c>
      <c r="E3379">
        <v>2</v>
      </c>
      <c r="F3379" t="s">
        <v>48</v>
      </c>
      <c r="G3379" t="s">
        <v>31</v>
      </c>
      <c r="H3379" t="s">
        <v>32</v>
      </c>
      <c r="I3379" t="s">
        <v>18</v>
      </c>
      <c r="J3379" t="s">
        <v>59</v>
      </c>
      <c r="K3379">
        <v>2025</v>
      </c>
      <c r="L3379" t="s">
        <v>60</v>
      </c>
      <c r="M3379" t="s">
        <v>5934</v>
      </c>
      <c r="N3379" t="s">
        <v>5931</v>
      </c>
      <c r="O3379" t="s">
        <v>5932</v>
      </c>
      <c r="P3379" t="s">
        <v>5891</v>
      </c>
      <c r="Q3379" t="s">
        <v>5935</v>
      </c>
      <c r="R3379">
        <v>10800</v>
      </c>
      <c r="S3379">
        <v>13500</v>
      </c>
      <c r="T3379">
        <v>0.2</v>
      </c>
      <c r="U3379" t="s">
        <v>5893</v>
      </c>
      <c r="V3379">
        <v>12</v>
      </c>
      <c r="W3379" s="1">
        <v>44567</v>
      </c>
      <c r="X3379" t="s">
        <v>5894</v>
      </c>
      <c r="Y3379">
        <v>169</v>
      </c>
      <c r="Z3379">
        <v>68</v>
      </c>
      <c r="AA3379">
        <v>202</v>
      </c>
      <c r="AB3379">
        <v>85</v>
      </c>
      <c r="AC3379">
        <v>10</v>
      </c>
      <c r="AD3379">
        <v>918000</v>
      </c>
      <c r="AE3379" t="s">
        <v>6025</v>
      </c>
      <c r="AF3379" s="1">
        <v>46203</v>
      </c>
      <c r="AG3379" t="s">
        <v>6149</v>
      </c>
      <c r="AH3379" t="s">
        <v>6035</v>
      </c>
      <c r="AI3379" t="s">
        <v>6028</v>
      </c>
      <c r="AJ3379" t="s">
        <v>6925</v>
      </c>
      <c r="AK3379">
        <v>27000</v>
      </c>
      <c r="AL3379">
        <v>2751.3</v>
      </c>
      <c r="AM3379">
        <v>24248.7</v>
      </c>
      <c r="AN3379">
        <v>21600</v>
      </c>
      <c r="AO3379">
        <v>2648.7</v>
      </c>
      <c r="AP3379">
        <v>0.10920000000000001</v>
      </c>
    </row>
    <row r="3380" spans="1:42" hidden="1" x14ac:dyDescent="0.35">
      <c r="A3380" t="s">
        <v>4344</v>
      </c>
      <c r="B3380" s="1">
        <v>45822</v>
      </c>
      <c r="C3380" t="s">
        <v>1331</v>
      </c>
      <c r="D3380" t="s">
        <v>188</v>
      </c>
      <c r="E3380">
        <v>3</v>
      </c>
      <c r="F3380" t="s">
        <v>66</v>
      </c>
      <c r="G3380" t="s">
        <v>31</v>
      </c>
      <c r="H3380" t="s">
        <v>17</v>
      </c>
      <c r="I3380" t="s">
        <v>26</v>
      </c>
      <c r="J3380" t="s">
        <v>34</v>
      </c>
      <c r="K3380">
        <v>2025</v>
      </c>
      <c r="L3380" t="s">
        <v>35</v>
      </c>
      <c r="M3380" t="s">
        <v>5936</v>
      </c>
      <c r="N3380" t="s">
        <v>5931</v>
      </c>
      <c r="O3380" t="s">
        <v>5937</v>
      </c>
      <c r="P3380" t="s">
        <v>5938</v>
      </c>
      <c r="Q3380" t="s">
        <v>5939</v>
      </c>
      <c r="R3380">
        <v>3400</v>
      </c>
      <c r="S3380">
        <v>4500</v>
      </c>
      <c r="T3380">
        <v>0.24440000000000001</v>
      </c>
      <c r="U3380" t="s">
        <v>5940</v>
      </c>
      <c r="V3380">
        <v>6</v>
      </c>
      <c r="W3380" s="1">
        <v>45061</v>
      </c>
      <c r="X3380" t="s">
        <v>5894</v>
      </c>
      <c r="Y3380">
        <v>200</v>
      </c>
      <c r="Z3380">
        <v>91</v>
      </c>
      <c r="AA3380">
        <v>223</v>
      </c>
      <c r="AB3380">
        <v>18</v>
      </c>
      <c r="AC3380">
        <v>10</v>
      </c>
      <c r="AD3380">
        <v>61200</v>
      </c>
      <c r="AE3380" t="s">
        <v>6025</v>
      </c>
      <c r="AF3380" s="1">
        <v>46203</v>
      </c>
      <c r="AG3380" t="s">
        <v>6577</v>
      </c>
      <c r="AH3380" t="s">
        <v>6027</v>
      </c>
      <c r="AI3380" t="s">
        <v>6028</v>
      </c>
      <c r="AJ3380" t="s">
        <v>6924</v>
      </c>
      <c r="AK3380">
        <v>13500</v>
      </c>
      <c r="AL3380">
        <v>600.75</v>
      </c>
      <c r="AM3380">
        <v>12899.25</v>
      </c>
      <c r="AN3380">
        <v>10200</v>
      </c>
      <c r="AO3380">
        <v>2699.25</v>
      </c>
      <c r="AP3380">
        <v>0.20930000000000001</v>
      </c>
    </row>
    <row r="3381" spans="1:42" x14ac:dyDescent="0.35">
      <c r="A3381" t="s">
        <v>4345</v>
      </c>
      <c r="B3381" s="1">
        <v>45902</v>
      </c>
      <c r="C3381" t="s">
        <v>252</v>
      </c>
      <c r="D3381" t="s">
        <v>42</v>
      </c>
      <c r="E3381">
        <v>2</v>
      </c>
      <c r="F3381" t="s">
        <v>48</v>
      </c>
      <c r="G3381" t="s">
        <v>31</v>
      </c>
      <c r="H3381" t="s">
        <v>32</v>
      </c>
      <c r="I3381" t="s">
        <v>18</v>
      </c>
      <c r="J3381" t="s">
        <v>109</v>
      </c>
      <c r="K3381">
        <v>2025</v>
      </c>
      <c r="L3381" t="s">
        <v>60</v>
      </c>
      <c r="M3381" t="s">
        <v>5897</v>
      </c>
      <c r="N3381" t="s">
        <v>5889</v>
      </c>
      <c r="O3381" t="s">
        <v>5898</v>
      </c>
      <c r="P3381" t="s">
        <v>5899</v>
      </c>
      <c r="Q3381" t="s">
        <v>5900</v>
      </c>
      <c r="R3381">
        <v>31000</v>
      </c>
      <c r="S3381">
        <v>38000</v>
      </c>
      <c r="T3381">
        <v>0.1842</v>
      </c>
      <c r="U3381" t="s">
        <v>5901</v>
      </c>
      <c r="V3381">
        <v>12</v>
      </c>
      <c r="W3381" s="1">
        <v>45246</v>
      </c>
      <c r="X3381" t="s">
        <v>5894</v>
      </c>
      <c r="Y3381">
        <v>278</v>
      </c>
      <c r="Z3381">
        <v>80</v>
      </c>
      <c r="AA3381">
        <v>346</v>
      </c>
      <c r="AB3381">
        <v>0</v>
      </c>
      <c r="AC3381">
        <v>10</v>
      </c>
      <c r="AD3381">
        <v>0</v>
      </c>
      <c r="AE3381" t="s">
        <v>6029</v>
      </c>
      <c r="AF3381" s="1">
        <v>46203</v>
      </c>
      <c r="AG3381" t="s">
        <v>6153</v>
      </c>
      <c r="AH3381" t="s">
        <v>6027</v>
      </c>
      <c r="AI3381" t="s">
        <v>6028</v>
      </c>
      <c r="AJ3381" t="s">
        <v>6925</v>
      </c>
      <c r="AK3381">
        <v>76000</v>
      </c>
      <c r="AL3381">
        <v>7995.2</v>
      </c>
      <c r="AM3381">
        <v>68004.800000000003</v>
      </c>
      <c r="AN3381">
        <v>62000</v>
      </c>
      <c r="AO3381">
        <v>6004.8</v>
      </c>
      <c r="AP3381">
        <v>8.8300000000000003E-2</v>
      </c>
    </row>
    <row r="3382" spans="1:42" hidden="1" x14ac:dyDescent="0.35">
      <c r="A3382" t="s">
        <v>4346</v>
      </c>
      <c r="B3382" s="1">
        <v>45753</v>
      </c>
      <c r="C3382" t="s">
        <v>582</v>
      </c>
      <c r="D3382" t="s">
        <v>377</v>
      </c>
      <c r="E3382">
        <v>1</v>
      </c>
      <c r="F3382" t="s">
        <v>128</v>
      </c>
      <c r="G3382" t="s">
        <v>31</v>
      </c>
      <c r="H3382" t="s">
        <v>17</v>
      </c>
      <c r="I3382" t="s">
        <v>43</v>
      </c>
      <c r="J3382" t="s">
        <v>44</v>
      </c>
      <c r="K3382">
        <v>2025</v>
      </c>
      <c r="L3382" t="s">
        <v>35</v>
      </c>
      <c r="M3382" t="s">
        <v>6007</v>
      </c>
      <c r="N3382" t="s">
        <v>5889</v>
      </c>
      <c r="O3382" t="s">
        <v>6008</v>
      </c>
      <c r="P3382" t="s">
        <v>5899</v>
      </c>
      <c r="Q3382" t="s">
        <v>6009</v>
      </c>
      <c r="R3382">
        <v>12000</v>
      </c>
      <c r="S3382">
        <v>15000</v>
      </c>
      <c r="T3382">
        <v>0.2</v>
      </c>
      <c r="U3382" t="s">
        <v>5901</v>
      </c>
      <c r="V3382">
        <v>12</v>
      </c>
      <c r="W3382" s="1">
        <v>45557</v>
      </c>
      <c r="X3382" t="s">
        <v>5894</v>
      </c>
      <c r="Y3382">
        <v>118</v>
      </c>
      <c r="Z3382">
        <v>87</v>
      </c>
      <c r="AA3382">
        <v>209</v>
      </c>
      <c r="AB3382">
        <v>10</v>
      </c>
      <c r="AC3382">
        <v>10</v>
      </c>
      <c r="AD3382">
        <v>120000</v>
      </c>
      <c r="AE3382" t="s">
        <v>6025</v>
      </c>
      <c r="AF3382" s="1">
        <v>46203</v>
      </c>
      <c r="AG3382" t="s">
        <v>6348</v>
      </c>
      <c r="AH3382" t="s">
        <v>6027</v>
      </c>
      <c r="AI3382" t="s">
        <v>6028</v>
      </c>
      <c r="AJ3382" t="s">
        <v>6924</v>
      </c>
      <c r="AK3382">
        <v>15000</v>
      </c>
      <c r="AL3382">
        <v>1311</v>
      </c>
      <c r="AM3382">
        <v>13689</v>
      </c>
      <c r="AN3382">
        <v>12000</v>
      </c>
      <c r="AO3382">
        <v>1689</v>
      </c>
      <c r="AP3382">
        <v>0.1234</v>
      </c>
    </row>
    <row r="3383" spans="1:42" hidden="1" x14ac:dyDescent="0.35">
      <c r="A3383" t="s">
        <v>4347</v>
      </c>
      <c r="B3383" s="1">
        <v>45730</v>
      </c>
      <c r="C3383" t="s">
        <v>1967</v>
      </c>
      <c r="D3383" t="s">
        <v>100</v>
      </c>
      <c r="E3383">
        <v>1</v>
      </c>
      <c r="F3383" t="s">
        <v>24</v>
      </c>
      <c r="G3383" t="s">
        <v>31</v>
      </c>
      <c r="H3383" t="s">
        <v>32</v>
      </c>
      <c r="I3383" t="s">
        <v>18</v>
      </c>
      <c r="J3383" t="s">
        <v>39</v>
      </c>
      <c r="K3383">
        <v>2025</v>
      </c>
      <c r="L3383" t="s">
        <v>20</v>
      </c>
      <c r="M3383" t="s">
        <v>5941</v>
      </c>
      <c r="N3383" t="s">
        <v>5931</v>
      </c>
      <c r="O3383" t="s">
        <v>5942</v>
      </c>
      <c r="P3383" t="s">
        <v>5938</v>
      </c>
      <c r="Q3383" t="s">
        <v>5943</v>
      </c>
      <c r="R3383">
        <v>9800</v>
      </c>
      <c r="S3383">
        <v>12500</v>
      </c>
      <c r="T3383">
        <v>0.216</v>
      </c>
      <c r="U3383" t="s">
        <v>5940</v>
      </c>
      <c r="V3383">
        <v>6</v>
      </c>
      <c r="W3383" s="1">
        <v>45383</v>
      </c>
      <c r="X3383" t="s">
        <v>5894</v>
      </c>
      <c r="Y3383">
        <v>102</v>
      </c>
      <c r="Z3383">
        <v>94</v>
      </c>
      <c r="AA3383">
        <v>142</v>
      </c>
      <c r="AB3383">
        <v>76</v>
      </c>
      <c r="AC3383">
        <v>10</v>
      </c>
      <c r="AD3383">
        <v>744800</v>
      </c>
      <c r="AE3383" t="s">
        <v>6025</v>
      </c>
      <c r="AF3383" s="1">
        <v>46203</v>
      </c>
      <c r="AG3383" t="s">
        <v>6695</v>
      </c>
      <c r="AH3383" t="s">
        <v>6035</v>
      </c>
      <c r="AI3383" t="s">
        <v>6028</v>
      </c>
      <c r="AJ3383" t="s">
        <v>6924</v>
      </c>
      <c r="AK3383">
        <v>12500</v>
      </c>
      <c r="AL3383">
        <v>1366.25</v>
      </c>
      <c r="AM3383">
        <v>11133.75</v>
      </c>
      <c r="AN3383">
        <v>9800</v>
      </c>
      <c r="AO3383">
        <v>1333.75</v>
      </c>
      <c r="AP3383">
        <v>0.1198</v>
      </c>
    </row>
    <row r="3384" spans="1:42" x14ac:dyDescent="0.35">
      <c r="A3384" t="s">
        <v>4348</v>
      </c>
      <c r="B3384" s="1">
        <v>45929</v>
      </c>
      <c r="C3384" t="s">
        <v>1553</v>
      </c>
      <c r="D3384" t="s">
        <v>54</v>
      </c>
      <c r="E3384">
        <v>1</v>
      </c>
      <c r="F3384" t="s">
        <v>58</v>
      </c>
      <c r="G3384" t="s">
        <v>96</v>
      </c>
      <c r="H3384" t="s">
        <v>25</v>
      </c>
      <c r="I3384" t="s">
        <v>18</v>
      </c>
      <c r="J3384" t="s">
        <v>109</v>
      </c>
      <c r="K3384">
        <v>2025</v>
      </c>
      <c r="L3384" t="s">
        <v>60</v>
      </c>
      <c r="M3384" t="s">
        <v>5888</v>
      </c>
      <c r="N3384" t="s">
        <v>5889</v>
      </c>
      <c r="O3384" t="s">
        <v>5890</v>
      </c>
      <c r="P3384" t="s">
        <v>5891</v>
      </c>
      <c r="Q3384" t="s">
        <v>5892</v>
      </c>
      <c r="R3384">
        <v>52000</v>
      </c>
      <c r="S3384">
        <v>65000</v>
      </c>
      <c r="T3384">
        <v>0.2</v>
      </c>
      <c r="U3384" t="s">
        <v>5893</v>
      </c>
      <c r="V3384">
        <v>12</v>
      </c>
      <c r="W3384" s="1">
        <v>45506</v>
      </c>
      <c r="X3384" t="s">
        <v>5894</v>
      </c>
      <c r="Y3384">
        <v>302</v>
      </c>
      <c r="Z3384">
        <v>109</v>
      </c>
      <c r="AA3384">
        <v>415</v>
      </c>
      <c r="AB3384">
        <v>0</v>
      </c>
      <c r="AC3384">
        <v>10</v>
      </c>
      <c r="AD3384">
        <v>0</v>
      </c>
      <c r="AE3384" t="s">
        <v>6029</v>
      </c>
      <c r="AF3384" s="1">
        <v>46203</v>
      </c>
      <c r="AG3384" t="s">
        <v>6586</v>
      </c>
      <c r="AH3384" t="s">
        <v>6027</v>
      </c>
      <c r="AI3384" t="s">
        <v>6028</v>
      </c>
      <c r="AJ3384" t="s">
        <v>6925</v>
      </c>
      <c r="AK3384">
        <v>65000</v>
      </c>
      <c r="AL3384">
        <v>7481.5</v>
      </c>
      <c r="AM3384">
        <v>57518.5</v>
      </c>
      <c r="AN3384">
        <v>52000</v>
      </c>
      <c r="AO3384">
        <v>5518.5</v>
      </c>
      <c r="AP3384">
        <v>9.5899999999999999E-2</v>
      </c>
    </row>
    <row r="3385" spans="1:42" hidden="1" x14ac:dyDescent="0.35">
      <c r="A3385" t="s">
        <v>4349</v>
      </c>
      <c r="B3385" s="1">
        <v>45951</v>
      </c>
      <c r="C3385" t="s">
        <v>3360</v>
      </c>
      <c r="D3385" t="s">
        <v>105</v>
      </c>
      <c r="E3385">
        <v>1</v>
      </c>
      <c r="F3385" t="s">
        <v>48</v>
      </c>
      <c r="G3385" t="s">
        <v>71</v>
      </c>
      <c r="H3385" t="s">
        <v>32</v>
      </c>
      <c r="I3385" t="s">
        <v>43</v>
      </c>
      <c r="J3385" t="s">
        <v>55</v>
      </c>
      <c r="K3385">
        <v>2025</v>
      </c>
      <c r="L3385" t="s">
        <v>51</v>
      </c>
      <c r="M3385" t="s">
        <v>5916</v>
      </c>
      <c r="N3385" t="s">
        <v>5913</v>
      </c>
      <c r="O3385" t="s">
        <v>5917</v>
      </c>
      <c r="P3385" t="s">
        <v>5918</v>
      </c>
      <c r="Q3385" t="s">
        <v>5919</v>
      </c>
      <c r="R3385">
        <v>63000</v>
      </c>
      <c r="S3385">
        <v>76000</v>
      </c>
      <c r="T3385">
        <v>0.1711</v>
      </c>
      <c r="U3385" t="s">
        <v>5920</v>
      </c>
      <c r="V3385">
        <v>12</v>
      </c>
      <c r="W3385" s="1">
        <v>44617</v>
      </c>
      <c r="X3385" t="s">
        <v>5894</v>
      </c>
      <c r="Y3385">
        <v>252</v>
      </c>
      <c r="Z3385">
        <v>75</v>
      </c>
      <c r="AA3385">
        <v>289</v>
      </c>
      <c r="AB3385">
        <v>48</v>
      </c>
      <c r="AC3385">
        <v>10</v>
      </c>
      <c r="AD3385">
        <v>3024000</v>
      </c>
      <c r="AE3385" t="s">
        <v>6025</v>
      </c>
      <c r="AF3385" s="1">
        <v>46203</v>
      </c>
      <c r="AG3385" t="s">
        <v>6871</v>
      </c>
      <c r="AH3385" t="s">
        <v>6027</v>
      </c>
      <c r="AI3385" t="s">
        <v>6028</v>
      </c>
      <c r="AJ3385" t="s">
        <v>6925</v>
      </c>
      <c r="AK3385">
        <v>76000</v>
      </c>
      <c r="AL3385">
        <v>5487.2</v>
      </c>
      <c r="AM3385">
        <v>70512.800000000003</v>
      </c>
      <c r="AN3385">
        <v>63000</v>
      </c>
      <c r="AO3385">
        <v>7512.8</v>
      </c>
      <c r="AP3385">
        <v>0.1065</v>
      </c>
    </row>
    <row r="3386" spans="1:42" hidden="1" x14ac:dyDescent="0.35">
      <c r="A3386" t="s">
        <v>4350</v>
      </c>
      <c r="B3386" s="1">
        <v>45905</v>
      </c>
      <c r="C3386" t="s">
        <v>1842</v>
      </c>
      <c r="D3386" t="s">
        <v>82</v>
      </c>
      <c r="E3386">
        <v>2</v>
      </c>
      <c r="F3386" t="s">
        <v>66</v>
      </c>
      <c r="G3386" t="s">
        <v>96</v>
      </c>
      <c r="H3386" t="s">
        <v>25</v>
      </c>
      <c r="I3386" t="s">
        <v>33</v>
      </c>
      <c r="J3386" t="s">
        <v>109</v>
      </c>
      <c r="K3386">
        <v>2025</v>
      </c>
      <c r="L3386" t="s">
        <v>60</v>
      </c>
      <c r="M3386" t="s">
        <v>5895</v>
      </c>
      <c r="N3386" t="s">
        <v>5889</v>
      </c>
      <c r="O3386" t="s">
        <v>5890</v>
      </c>
      <c r="P3386" t="s">
        <v>5891</v>
      </c>
      <c r="Q3386" t="s">
        <v>5896</v>
      </c>
      <c r="R3386">
        <v>78000</v>
      </c>
      <c r="S3386">
        <v>95000</v>
      </c>
      <c r="T3386">
        <v>0.1789</v>
      </c>
      <c r="U3386" t="s">
        <v>5893</v>
      </c>
      <c r="V3386">
        <v>12</v>
      </c>
      <c r="W3386" s="1">
        <v>45187</v>
      </c>
      <c r="X3386" t="s">
        <v>5894</v>
      </c>
      <c r="Y3386">
        <v>351</v>
      </c>
      <c r="Z3386">
        <v>112</v>
      </c>
      <c r="AA3386">
        <v>335</v>
      </c>
      <c r="AB3386">
        <v>32</v>
      </c>
      <c r="AC3386">
        <v>10</v>
      </c>
      <c r="AD3386">
        <v>2496000</v>
      </c>
      <c r="AE3386" t="s">
        <v>6025</v>
      </c>
      <c r="AF3386" s="1">
        <v>46203</v>
      </c>
      <c r="AG3386" t="s">
        <v>6667</v>
      </c>
      <c r="AH3386" t="s">
        <v>6035</v>
      </c>
      <c r="AI3386" t="s">
        <v>6028</v>
      </c>
      <c r="AJ3386" t="s">
        <v>6925</v>
      </c>
      <c r="AK3386">
        <v>190000</v>
      </c>
      <c r="AL3386">
        <v>9329</v>
      </c>
      <c r="AM3386">
        <v>180671</v>
      </c>
      <c r="AN3386">
        <v>156000</v>
      </c>
      <c r="AO3386">
        <v>24671</v>
      </c>
      <c r="AP3386">
        <v>0.1366</v>
      </c>
    </row>
    <row r="3387" spans="1:42" hidden="1" x14ac:dyDescent="0.35">
      <c r="A3387" t="s">
        <v>4351</v>
      </c>
      <c r="B3387" s="1">
        <v>45839</v>
      </c>
      <c r="C3387" t="s">
        <v>4341</v>
      </c>
      <c r="D3387" t="s">
        <v>95</v>
      </c>
      <c r="E3387">
        <v>1</v>
      </c>
      <c r="F3387" t="s">
        <v>58</v>
      </c>
      <c r="G3387" t="s">
        <v>96</v>
      </c>
      <c r="H3387" t="s">
        <v>25</v>
      </c>
      <c r="I3387" t="s">
        <v>43</v>
      </c>
      <c r="J3387" t="s">
        <v>97</v>
      </c>
      <c r="K3387">
        <v>2025</v>
      </c>
      <c r="L3387" t="s">
        <v>60</v>
      </c>
      <c r="M3387" t="s">
        <v>5948</v>
      </c>
      <c r="N3387" t="s">
        <v>5949</v>
      </c>
      <c r="O3387" t="s">
        <v>5950</v>
      </c>
      <c r="P3387" t="s">
        <v>5951</v>
      </c>
      <c r="Q3387" t="s">
        <v>5952</v>
      </c>
      <c r="R3387">
        <v>2900</v>
      </c>
      <c r="S3387">
        <v>3800</v>
      </c>
      <c r="T3387">
        <v>0.23680000000000001</v>
      </c>
      <c r="U3387" t="s">
        <v>5940</v>
      </c>
      <c r="V3387">
        <v>12</v>
      </c>
      <c r="W3387" s="1">
        <v>45359</v>
      </c>
      <c r="X3387" t="s">
        <v>5894</v>
      </c>
      <c r="Y3387">
        <v>220</v>
      </c>
      <c r="Z3387">
        <v>49</v>
      </c>
      <c r="AA3387">
        <v>227</v>
      </c>
      <c r="AB3387">
        <v>23</v>
      </c>
      <c r="AC3387">
        <v>10</v>
      </c>
      <c r="AD3387">
        <v>66700</v>
      </c>
      <c r="AE3387" t="s">
        <v>6025</v>
      </c>
      <c r="AF3387" s="1">
        <v>46203</v>
      </c>
      <c r="AG3387" t="s">
        <v>6902</v>
      </c>
      <c r="AH3387" t="s">
        <v>6027</v>
      </c>
      <c r="AI3387" t="s">
        <v>6028</v>
      </c>
      <c r="AJ3387" t="s">
        <v>6925</v>
      </c>
      <c r="AK3387">
        <v>3800</v>
      </c>
      <c r="AL3387">
        <v>508.44</v>
      </c>
      <c r="AM3387">
        <v>3291.56</v>
      </c>
      <c r="AN3387">
        <v>2900</v>
      </c>
      <c r="AO3387">
        <v>391.56</v>
      </c>
      <c r="AP3387">
        <v>0.11899999999999999</v>
      </c>
    </row>
    <row r="3388" spans="1:42" x14ac:dyDescent="0.35">
      <c r="A3388" t="s">
        <v>4352</v>
      </c>
      <c r="B3388" s="1">
        <v>45722</v>
      </c>
      <c r="C3388" t="s">
        <v>525</v>
      </c>
      <c r="D3388" t="s">
        <v>54</v>
      </c>
      <c r="E3388">
        <v>3</v>
      </c>
      <c r="F3388" t="s">
        <v>66</v>
      </c>
      <c r="G3388" t="s">
        <v>31</v>
      </c>
      <c r="H3388" t="s">
        <v>17</v>
      </c>
      <c r="I3388" t="s">
        <v>43</v>
      </c>
      <c r="J3388" t="s">
        <v>39</v>
      </c>
      <c r="K3388">
        <v>2025</v>
      </c>
      <c r="L3388" t="s">
        <v>20</v>
      </c>
      <c r="M3388" t="s">
        <v>5888</v>
      </c>
      <c r="N3388" t="s">
        <v>5889</v>
      </c>
      <c r="O3388" t="s">
        <v>5890</v>
      </c>
      <c r="P3388" t="s">
        <v>5891</v>
      </c>
      <c r="Q3388" t="s">
        <v>5892</v>
      </c>
      <c r="R3388">
        <v>52000</v>
      </c>
      <c r="S3388">
        <v>65000</v>
      </c>
      <c r="T3388">
        <v>0.2</v>
      </c>
      <c r="U3388" t="s">
        <v>5893</v>
      </c>
      <c r="V3388">
        <v>12</v>
      </c>
      <c r="W3388" s="1">
        <v>45506</v>
      </c>
      <c r="X3388" t="s">
        <v>5894</v>
      </c>
      <c r="Y3388">
        <v>302</v>
      </c>
      <c r="Z3388">
        <v>109</v>
      </c>
      <c r="AA3388">
        <v>415</v>
      </c>
      <c r="AB3388">
        <v>0</v>
      </c>
      <c r="AC3388">
        <v>10</v>
      </c>
      <c r="AD3388">
        <v>0</v>
      </c>
      <c r="AE3388" t="s">
        <v>6029</v>
      </c>
      <c r="AF3388" s="1">
        <v>46203</v>
      </c>
      <c r="AG3388" t="s">
        <v>6321</v>
      </c>
      <c r="AH3388" t="s">
        <v>6027</v>
      </c>
      <c r="AI3388" t="s">
        <v>6028</v>
      </c>
      <c r="AJ3388" t="s">
        <v>6924</v>
      </c>
      <c r="AK3388">
        <v>195000</v>
      </c>
      <c r="AL3388">
        <v>14527.5</v>
      </c>
      <c r="AM3388">
        <v>180472.5</v>
      </c>
      <c r="AN3388">
        <v>156000</v>
      </c>
      <c r="AO3388">
        <v>24472.5</v>
      </c>
      <c r="AP3388">
        <v>0.1356</v>
      </c>
    </row>
    <row r="3389" spans="1:42" hidden="1" x14ac:dyDescent="0.35">
      <c r="A3389" t="s">
        <v>4353</v>
      </c>
      <c r="B3389" s="1">
        <v>45791</v>
      </c>
      <c r="C3389" t="s">
        <v>1092</v>
      </c>
      <c r="D3389" t="s">
        <v>95</v>
      </c>
      <c r="E3389">
        <v>2</v>
      </c>
      <c r="F3389" t="s">
        <v>66</v>
      </c>
      <c r="G3389" t="s">
        <v>16</v>
      </c>
      <c r="H3389" t="s">
        <v>32</v>
      </c>
      <c r="I3389" t="s">
        <v>33</v>
      </c>
      <c r="J3389" t="s">
        <v>75</v>
      </c>
      <c r="K3389">
        <v>2025</v>
      </c>
      <c r="L3389" t="s">
        <v>35</v>
      </c>
      <c r="M3389" t="s">
        <v>5948</v>
      </c>
      <c r="N3389" t="s">
        <v>5949</v>
      </c>
      <c r="O3389" t="s">
        <v>5950</v>
      </c>
      <c r="P3389" t="s">
        <v>5951</v>
      </c>
      <c r="Q3389" t="s">
        <v>5952</v>
      </c>
      <c r="R3389">
        <v>2900</v>
      </c>
      <c r="S3389">
        <v>3800</v>
      </c>
      <c r="T3389">
        <v>0.23680000000000001</v>
      </c>
      <c r="U3389" t="s">
        <v>5940</v>
      </c>
      <c r="V3389">
        <v>12</v>
      </c>
      <c r="W3389" s="1">
        <v>45359</v>
      </c>
      <c r="X3389" t="s">
        <v>5894</v>
      </c>
      <c r="Y3389">
        <v>220</v>
      </c>
      <c r="Z3389">
        <v>49</v>
      </c>
      <c r="AA3389">
        <v>227</v>
      </c>
      <c r="AB3389">
        <v>23</v>
      </c>
      <c r="AC3389">
        <v>10</v>
      </c>
      <c r="AD3389">
        <v>66700</v>
      </c>
      <c r="AE3389" t="s">
        <v>6025</v>
      </c>
      <c r="AF3389" s="1">
        <v>46203</v>
      </c>
      <c r="AG3389" t="s">
        <v>6538</v>
      </c>
      <c r="AH3389" t="s">
        <v>6027</v>
      </c>
      <c r="AI3389" t="s">
        <v>6028</v>
      </c>
      <c r="AJ3389" t="s">
        <v>6924</v>
      </c>
      <c r="AK3389">
        <v>7600</v>
      </c>
      <c r="AL3389">
        <v>573.04</v>
      </c>
      <c r="AM3389">
        <v>7026.96</v>
      </c>
      <c r="AN3389">
        <v>5800</v>
      </c>
      <c r="AO3389">
        <v>1226.96</v>
      </c>
      <c r="AP3389">
        <v>0.17460000000000001</v>
      </c>
    </row>
    <row r="3390" spans="1:42" hidden="1" x14ac:dyDescent="0.35">
      <c r="A3390" t="s">
        <v>4354</v>
      </c>
      <c r="B3390" s="1">
        <v>45733</v>
      </c>
      <c r="C3390" t="s">
        <v>505</v>
      </c>
      <c r="D3390" t="s">
        <v>377</v>
      </c>
      <c r="E3390">
        <v>2</v>
      </c>
      <c r="F3390" t="s">
        <v>128</v>
      </c>
      <c r="G3390" t="s">
        <v>16</v>
      </c>
      <c r="H3390" t="s">
        <v>32</v>
      </c>
      <c r="I3390" t="s">
        <v>26</v>
      </c>
      <c r="J3390" t="s">
        <v>39</v>
      </c>
      <c r="K3390">
        <v>2025</v>
      </c>
      <c r="L3390" t="s">
        <v>20</v>
      </c>
      <c r="M3390" t="s">
        <v>6007</v>
      </c>
      <c r="N3390" t="s">
        <v>5889</v>
      </c>
      <c r="O3390" t="s">
        <v>6008</v>
      </c>
      <c r="P3390" t="s">
        <v>5899</v>
      </c>
      <c r="Q3390" t="s">
        <v>6009</v>
      </c>
      <c r="R3390">
        <v>12000</v>
      </c>
      <c r="S3390">
        <v>15000</v>
      </c>
      <c r="T3390">
        <v>0.2</v>
      </c>
      <c r="U3390" t="s">
        <v>5901</v>
      </c>
      <c r="V3390">
        <v>12</v>
      </c>
      <c r="W3390" s="1">
        <v>45557</v>
      </c>
      <c r="X3390" t="s">
        <v>5894</v>
      </c>
      <c r="Y3390">
        <v>118</v>
      </c>
      <c r="Z3390">
        <v>87</v>
      </c>
      <c r="AA3390">
        <v>209</v>
      </c>
      <c r="AB3390">
        <v>10</v>
      </c>
      <c r="AC3390">
        <v>10</v>
      </c>
      <c r="AD3390">
        <v>120000</v>
      </c>
      <c r="AE3390" t="s">
        <v>6025</v>
      </c>
      <c r="AF3390" s="1">
        <v>46203</v>
      </c>
      <c r="AG3390" t="s">
        <v>6308</v>
      </c>
      <c r="AH3390" t="s">
        <v>6027</v>
      </c>
      <c r="AI3390" t="s">
        <v>6028</v>
      </c>
      <c r="AJ3390" t="s">
        <v>6924</v>
      </c>
      <c r="AK3390">
        <v>30000</v>
      </c>
      <c r="AL3390">
        <v>3573</v>
      </c>
      <c r="AM3390">
        <v>26427</v>
      </c>
      <c r="AN3390">
        <v>24000</v>
      </c>
      <c r="AO3390">
        <v>2427</v>
      </c>
      <c r="AP3390">
        <v>9.1800000000000007E-2</v>
      </c>
    </row>
    <row r="3391" spans="1:42" hidden="1" x14ac:dyDescent="0.35">
      <c r="A3391" t="s">
        <v>4355</v>
      </c>
      <c r="B3391" s="1">
        <v>45762</v>
      </c>
      <c r="C3391" t="s">
        <v>665</v>
      </c>
      <c r="D3391" t="s">
        <v>78</v>
      </c>
      <c r="E3391">
        <v>1</v>
      </c>
      <c r="F3391" t="s">
        <v>30</v>
      </c>
      <c r="G3391" t="s">
        <v>16</v>
      </c>
      <c r="H3391" t="s">
        <v>17</v>
      </c>
      <c r="I3391" t="s">
        <v>26</v>
      </c>
      <c r="J3391" t="s">
        <v>44</v>
      </c>
      <c r="K3391">
        <v>2025</v>
      </c>
      <c r="L3391" t="s">
        <v>35</v>
      </c>
      <c r="M3391" t="s">
        <v>5992</v>
      </c>
      <c r="N3391" t="s">
        <v>5989</v>
      </c>
      <c r="O3391" t="s">
        <v>5993</v>
      </c>
      <c r="P3391" t="s">
        <v>5899</v>
      </c>
      <c r="Q3391" t="s">
        <v>5994</v>
      </c>
      <c r="R3391">
        <v>850</v>
      </c>
      <c r="S3391">
        <v>1200</v>
      </c>
      <c r="T3391">
        <v>0.29170000000000001</v>
      </c>
      <c r="U3391" t="s">
        <v>5901</v>
      </c>
      <c r="V3391">
        <v>6</v>
      </c>
      <c r="W3391" s="1">
        <v>45066</v>
      </c>
      <c r="X3391" t="s">
        <v>5894</v>
      </c>
      <c r="Y3391">
        <v>275</v>
      </c>
      <c r="Z3391">
        <v>92</v>
      </c>
      <c r="AA3391">
        <v>285</v>
      </c>
      <c r="AB3391">
        <v>78</v>
      </c>
      <c r="AC3391">
        <v>10</v>
      </c>
      <c r="AD3391">
        <v>66300</v>
      </c>
      <c r="AE3391" t="s">
        <v>6025</v>
      </c>
      <c r="AF3391" s="1">
        <v>46203</v>
      </c>
      <c r="AG3391" t="s">
        <v>6167</v>
      </c>
      <c r="AH3391" t="s">
        <v>6035</v>
      </c>
      <c r="AI3391" t="s">
        <v>6028</v>
      </c>
      <c r="AJ3391" t="s">
        <v>6924</v>
      </c>
      <c r="AK3391">
        <v>1200</v>
      </c>
      <c r="AL3391">
        <v>34.799999999999997</v>
      </c>
      <c r="AM3391">
        <v>1165.2</v>
      </c>
      <c r="AN3391">
        <v>850</v>
      </c>
      <c r="AO3391">
        <v>315.2</v>
      </c>
      <c r="AP3391">
        <v>0.27050000000000002</v>
      </c>
    </row>
    <row r="3392" spans="1:42" x14ac:dyDescent="0.35">
      <c r="A3392" t="s">
        <v>4356</v>
      </c>
      <c r="B3392" s="1">
        <v>45778</v>
      </c>
      <c r="C3392" t="s">
        <v>3089</v>
      </c>
      <c r="D3392" t="s">
        <v>54</v>
      </c>
      <c r="E3392">
        <v>2</v>
      </c>
      <c r="F3392" t="s">
        <v>58</v>
      </c>
      <c r="G3392" t="s">
        <v>16</v>
      </c>
      <c r="H3392" t="s">
        <v>17</v>
      </c>
      <c r="I3392" t="s">
        <v>33</v>
      </c>
      <c r="J3392" t="s">
        <v>75</v>
      </c>
      <c r="K3392">
        <v>2025</v>
      </c>
      <c r="L3392" t="s">
        <v>35</v>
      </c>
      <c r="M3392" t="s">
        <v>5888</v>
      </c>
      <c r="N3392" t="s">
        <v>5889</v>
      </c>
      <c r="O3392" t="s">
        <v>5890</v>
      </c>
      <c r="P3392" t="s">
        <v>5891</v>
      </c>
      <c r="Q3392" t="s">
        <v>5892</v>
      </c>
      <c r="R3392">
        <v>52000</v>
      </c>
      <c r="S3392">
        <v>65000</v>
      </c>
      <c r="T3392">
        <v>0.2</v>
      </c>
      <c r="U3392" t="s">
        <v>5893</v>
      </c>
      <c r="V3392">
        <v>12</v>
      </c>
      <c r="W3392" s="1">
        <v>45506</v>
      </c>
      <c r="X3392" t="s">
        <v>5894</v>
      </c>
      <c r="Y3392">
        <v>302</v>
      </c>
      <c r="Z3392">
        <v>109</v>
      </c>
      <c r="AA3392">
        <v>415</v>
      </c>
      <c r="AB3392">
        <v>0</v>
      </c>
      <c r="AC3392">
        <v>10</v>
      </c>
      <c r="AD3392">
        <v>0</v>
      </c>
      <c r="AE3392" t="s">
        <v>6029</v>
      </c>
      <c r="AF3392" s="1">
        <v>46203</v>
      </c>
      <c r="AG3392" t="s">
        <v>6820</v>
      </c>
      <c r="AH3392" t="s">
        <v>6035</v>
      </c>
      <c r="AI3392" t="s">
        <v>6028</v>
      </c>
      <c r="AJ3392" t="s">
        <v>6924</v>
      </c>
      <c r="AK3392">
        <v>130000</v>
      </c>
      <c r="AL3392">
        <v>6448</v>
      </c>
      <c r="AM3392">
        <v>123552</v>
      </c>
      <c r="AN3392">
        <v>104000</v>
      </c>
      <c r="AO3392">
        <v>19552</v>
      </c>
      <c r="AP3392">
        <v>0.15820000000000001</v>
      </c>
    </row>
    <row r="3393" spans="1:42" hidden="1" x14ac:dyDescent="0.35">
      <c r="A3393" t="s">
        <v>4357</v>
      </c>
      <c r="B3393" s="1">
        <v>45781</v>
      </c>
      <c r="C3393" t="s">
        <v>433</v>
      </c>
      <c r="D3393" t="s">
        <v>183</v>
      </c>
      <c r="E3393">
        <v>1</v>
      </c>
      <c r="F3393" t="s">
        <v>30</v>
      </c>
      <c r="G3393" t="s">
        <v>16</v>
      </c>
      <c r="H3393" t="s">
        <v>25</v>
      </c>
      <c r="I3393" t="s">
        <v>43</v>
      </c>
      <c r="J3393" t="s">
        <v>75</v>
      </c>
      <c r="K3393">
        <v>2025</v>
      </c>
      <c r="L3393" t="s">
        <v>35</v>
      </c>
      <c r="M3393" t="s">
        <v>6010</v>
      </c>
      <c r="N3393" t="s">
        <v>5949</v>
      </c>
      <c r="O3393" t="s">
        <v>6011</v>
      </c>
      <c r="P3393" t="s">
        <v>6012</v>
      </c>
      <c r="Q3393" t="s">
        <v>6013</v>
      </c>
      <c r="R3393">
        <v>2700</v>
      </c>
      <c r="S3393">
        <v>3500</v>
      </c>
      <c r="T3393">
        <v>0.2286</v>
      </c>
      <c r="U3393" t="s">
        <v>5920</v>
      </c>
      <c r="V3393">
        <v>12</v>
      </c>
      <c r="W3393" s="1">
        <v>45369</v>
      </c>
      <c r="X3393" t="s">
        <v>5894</v>
      </c>
      <c r="Y3393">
        <v>71</v>
      </c>
      <c r="Z3393">
        <v>95</v>
      </c>
      <c r="AA3393">
        <v>147</v>
      </c>
      <c r="AB3393">
        <v>51</v>
      </c>
      <c r="AC3393">
        <v>10</v>
      </c>
      <c r="AD3393">
        <v>137700</v>
      </c>
      <c r="AE3393" t="s">
        <v>6025</v>
      </c>
      <c r="AF3393" s="1">
        <v>46203</v>
      </c>
      <c r="AG3393" t="s">
        <v>6271</v>
      </c>
      <c r="AH3393" t="s">
        <v>6035</v>
      </c>
      <c r="AI3393" t="s">
        <v>6028</v>
      </c>
      <c r="AJ3393" t="s">
        <v>6924</v>
      </c>
      <c r="AK3393">
        <v>3500</v>
      </c>
      <c r="AL3393">
        <v>362.6</v>
      </c>
      <c r="AM3393">
        <v>3137.4</v>
      </c>
      <c r="AN3393">
        <v>2700</v>
      </c>
      <c r="AO3393">
        <v>437.4</v>
      </c>
      <c r="AP3393">
        <v>0.1394</v>
      </c>
    </row>
    <row r="3394" spans="1:42" hidden="1" x14ac:dyDescent="0.35">
      <c r="A3394" t="s">
        <v>4358</v>
      </c>
      <c r="B3394" s="1">
        <v>45659</v>
      </c>
      <c r="C3394" t="s">
        <v>1943</v>
      </c>
      <c r="D3394" t="s">
        <v>137</v>
      </c>
      <c r="E3394">
        <v>1</v>
      </c>
      <c r="F3394" t="s">
        <v>24</v>
      </c>
      <c r="G3394" t="s">
        <v>16</v>
      </c>
      <c r="H3394" t="s">
        <v>17</v>
      </c>
      <c r="I3394" t="s">
        <v>33</v>
      </c>
      <c r="J3394" t="s">
        <v>112</v>
      </c>
      <c r="K3394">
        <v>2025</v>
      </c>
      <c r="L3394" t="s">
        <v>20</v>
      </c>
      <c r="M3394" t="s">
        <v>5930</v>
      </c>
      <c r="N3394" t="s">
        <v>5931</v>
      </c>
      <c r="O3394" t="s">
        <v>5932</v>
      </c>
      <c r="P3394" t="s">
        <v>5891</v>
      </c>
      <c r="Q3394" t="s">
        <v>5933</v>
      </c>
      <c r="R3394">
        <v>14800</v>
      </c>
      <c r="S3394">
        <v>18500</v>
      </c>
      <c r="T3394">
        <v>0.2</v>
      </c>
      <c r="U3394" t="s">
        <v>5893</v>
      </c>
      <c r="V3394">
        <v>12</v>
      </c>
      <c r="W3394" s="1">
        <v>45474</v>
      </c>
      <c r="X3394" t="s">
        <v>5894</v>
      </c>
      <c r="Y3394">
        <v>213</v>
      </c>
      <c r="Z3394">
        <v>93</v>
      </c>
      <c r="AA3394">
        <v>278</v>
      </c>
      <c r="AB3394">
        <v>42</v>
      </c>
      <c r="AC3394">
        <v>10</v>
      </c>
      <c r="AD3394">
        <v>621600</v>
      </c>
      <c r="AE3394" t="s">
        <v>6025</v>
      </c>
      <c r="AF3394" s="1">
        <v>46203</v>
      </c>
      <c r="AG3394" t="s">
        <v>6688</v>
      </c>
      <c r="AH3394" t="s">
        <v>6027</v>
      </c>
      <c r="AI3394" t="s">
        <v>6028</v>
      </c>
      <c r="AJ3394" t="s">
        <v>6924</v>
      </c>
      <c r="AK3394">
        <v>18500</v>
      </c>
      <c r="AL3394">
        <v>2242.1999999999998</v>
      </c>
      <c r="AM3394">
        <v>16257.8</v>
      </c>
      <c r="AN3394">
        <v>14800</v>
      </c>
      <c r="AO3394">
        <v>1457.8</v>
      </c>
      <c r="AP3394">
        <v>8.9700000000000002E-2</v>
      </c>
    </row>
    <row r="3395" spans="1:42" hidden="1" x14ac:dyDescent="0.35">
      <c r="A3395" t="s">
        <v>4359</v>
      </c>
      <c r="B3395" s="1">
        <v>45792</v>
      </c>
      <c r="C3395" t="s">
        <v>1890</v>
      </c>
      <c r="D3395" t="s">
        <v>29</v>
      </c>
      <c r="E3395">
        <v>1</v>
      </c>
      <c r="F3395" t="s">
        <v>30</v>
      </c>
      <c r="G3395" t="s">
        <v>96</v>
      </c>
      <c r="H3395" t="s">
        <v>17</v>
      </c>
      <c r="I3395" t="s">
        <v>33</v>
      </c>
      <c r="J3395" t="s">
        <v>75</v>
      </c>
      <c r="K3395">
        <v>2025</v>
      </c>
      <c r="L3395" t="s">
        <v>35</v>
      </c>
      <c r="M3395" t="s">
        <v>5985</v>
      </c>
      <c r="N3395" t="s">
        <v>5974</v>
      </c>
      <c r="O3395" t="s">
        <v>5986</v>
      </c>
      <c r="P3395" t="s">
        <v>5979</v>
      </c>
      <c r="Q3395" t="s">
        <v>5987</v>
      </c>
      <c r="R3395">
        <v>500</v>
      </c>
      <c r="S3395">
        <v>750</v>
      </c>
      <c r="T3395">
        <v>0.33329999999999999</v>
      </c>
      <c r="U3395" t="s">
        <v>5920</v>
      </c>
      <c r="V3395">
        <v>24</v>
      </c>
      <c r="W3395" s="1">
        <v>45007</v>
      </c>
      <c r="X3395" t="s">
        <v>5894</v>
      </c>
      <c r="Y3395">
        <v>294</v>
      </c>
      <c r="Z3395">
        <v>81</v>
      </c>
      <c r="AA3395">
        <v>264</v>
      </c>
      <c r="AB3395">
        <v>82</v>
      </c>
      <c r="AC3395">
        <v>10</v>
      </c>
      <c r="AD3395">
        <v>41000</v>
      </c>
      <c r="AE3395" t="s">
        <v>6025</v>
      </c>
      <c r="AF3395" s="1">
        <v>46203</v>
      </c>
      <c r="AG3395" t="s">
        <v>6677</v>
      </c>
      <c r="AH3395" t="s">
        <v>6027</v>
      </c>
      <c r="AI3395" t="s">
        <v>6028</v>
      </c>
      <c r="AJ3395" t="s">
        <v>6924</v>
      </c>
      <c r="AK3395">
        <v>750</v>
      </c>
      <c r="AL3395">
        <v>82.42</v>
      </c>
      <c r="AM3395">
        <v>667.58</v>
      </c>
      <c r="AN3395">
        <v>500</v>
      </c>
      <c r="AO3395">
        <v>167.58</v>
      </c>
      <c r="AP3395">
        <v>0.251</v>
      </c>
    </row>
    <row r="3396" spans="1:42" hidden="1" x14ac:dyDescent="0.35">
      <c r="A3396" t="s">
        <v>4360</v>
      </c>
      <c r="B3396" s="1">
        <v>45914</v>
      </c>
      <c r="C3396" t="s">
        <v>290</v>
      </c>
      <c r="D3396" t="s">
        <v>47</v>
      </c>
      <c r="E3396">
        <v>4</v>
      </c>
      <c r="F3396" t="s">
        <v>24</v>
      </c>
      <c r="G3396" t="s">
        <v>16</v>
      </c>
      <c r="H3396" t="s">
        <v>25</v>
      </c>
      <c r="I3396" t="s">
        <v>43</v>
      </c>
      <c r="J3396" t="s">
        <v>109</v>
      </c>
      <c r="K3396">
        <v>2025</v>
      </c>
      <c r="L3396" t="s">
        <v>60</v>
      </c>
      <c r="M3396" t="s">
        <v>5995</v>
      </c>
      <c r="N3396" t="s">
        <v>5989</v>
      </c>
      <c r="O3396" t="s">
        <v>5996</v>
      </c>
      <c r="P3396" t="s">
        <v>5997</v>
      </c>
      <c r="Q3396" t="s">
        <v>5998</v>
      </c>
      <c r="R3396">
        <v>280</v>
      </c>
      <c r="S3396">
        <v>450</v>
      </c>
      <c r="T3396">
        <v>0.37780000000000002</v>
      </c>
      <c r="U3396" t="s">
        <v>5909</v>
      </c>
      <c r="V3396">
        <v>6</v>
      </c>
      <c r="W3396" s="1">
        <v>45144</v>
      </c>
      <c r="X3396" t="s">
        <v>5894</v>
      </c>
      <c r="Y3396">
        <v>217</v>
      </c>
      <c r="Z3396">
        <v>86</v>
      </c>
      <c r="AA3396">
        <v>212</v>
      </c>
      <c r="AB3396">
        <v>73</v>
      </c>
      <c r="AC3396">
        <v>10</v>
      </c>
      <c r="AD3396">
        <v>20440</v>
      </c>
      <c r="AE3396" t="s">
        <v>6025</v>
      </c>
      <c r="AF3396" s="1">
        <v>46203</v>
      </c>
      <c r="AG3396" t="s">
        <v>6181</v>
      </c>
      <c r="AH3396" t="s">
        <v>6027</v>
      </c>
      <c r="AI3396" t="s">
        <v>6028</v>
      </c>
      <c r="AJ3396" t="s">
        <v>6925</v>
      </c>
      <c r="AK3396">
        <v>1800</v>
      </c>
      <c r="AL3396">
        <v>120.42</v>
      </c>
      <c r="AM3396">
        <v>1679.58</v>
      </c>
      <c r="AN3396">
        <v>1120</v>
      </c>
      <c r="AO3396">
        <v>559.58000000000004</v>
      </c>
      <c r="AP3396">
        <v>0.3332</v>
      </c>
    </row>
    <row r="3397" spans="1:42" hidden="1" x14ac:dyDescent="0.35">
      <c r="A3397" t="s">
        <v>4361</v>
      </c>
      <c r="B3397" s="1">
        <v>45671</v>
      </c>
      <c r="C3397" t="s">
        <v>1967</v>
      </c>
      <c r="D3397" t="s">
        <v>115</v>
      </c>
      <c r="E3397">
        <v>1</v>
      </c>
      <c r="F3397" t="s">
        <v>128</v>
      </c>
      <c r="G3397" t="s">
        <v>31</v>
      </c>
      <c r="H3397" t="s">
        <v>17</v>
      </c>
      <c r="I3397" t="s">
        <v>33</v>
      </c>
      <c r="J3397" t="s">
        <v>112</v>
      </c>
      <c r="K3397">
        <v>2025</v>
      </c>
      <c r="L3397" t="s">
        <v>20</v>
      </c>
      <c r="M3397" t="s">
        <v>5988</v>
      </c>
      <c r="N3397" t="s">
        <v>5989</v>
      </c>
      <c r="O3397" t="s">
        <v>5990</v>
      </c>
      <c r="P3397" t="s">
        <v>5907</v>
      </c>
      <c r="Q3397" t="s">
        <v>5991</v>
      </c>
      <c r="R3397">
        <v>1600</v>
      </c>
      <c r="S3397">
        <v>2200</v>
      </c>
      <c r="T3397">
        <v>0.2727</v>
      </c>
      <c r="U3397" t="s">
        <v>5909</v>
      </c>
      <c r="V3397">
        <v>6</v>
      </c>
      <c r="W3397" s="1">
        <v>45040</v>
      </c>
      <c r="X3397" t="s">
        <v>5894</v>
      </c>
      <c r="Y3397">
        <v>84</v>
      </c>
      <c r="Z3397">
        <v>117</v>
      </c>
      <c r="AA3397">
        <v>174</v>
      </c>
      <c r="AB3397">
        <v>47</v>
      </c>
      <c r="AC3397">
        <v>10</v>
      </c>
      <c r="AD3397">
        <v>75200</v>
      </c>
      <c r="AE3397" t="s">
        <v>6025</v>
      </c>
      <c r="AF3397" s="1">
        <v>46203</v>
      </c>
      <c r="AG3397" t="s">
        <v>6695</v>
      </c>
      <c r="AH3397" t="s">
        <v>6035</v>
      </c>
      <c r="AI3397" t="s">
        <v>6028</v>
      </c>
      <c r="AJ3397" t="s">
        <v>6924</v>
      </c>
      <c r="AK3397">
        <v>2200</v>
      </c>
      <c r="AL3397">
        <v>156.86000000000001</v>
      </c>
      <c r="AM3397">
        <v>2043.14</v>
      </c>
      <c r="AN3397">
        <v>1600</v>
      </c>
      <c r="AO3397">
        <v>443.14</v>
      </c>
      <c r="AP3397">
        <v>0.21690000000000001</v>
      </c>
    </row>
    <row r="3398" spans="1:42" hidden="1" x14ac:dyDescent="0.35">
      <c r="A3398" t="s">
        <v>4362</v>
      </c>
      <c r="B3398" s="1">
        <v>45882</v>
      </c>
      <c r="C3398" t="s">
        <v>547</v>
      </c>
      <c r="D3398" t="s">
        <v>78</v>
      </c>
      <c r="E3398">
        <v>3</v>
      </c>
      <c r="F3398" t="s">
        <v>58</v>
      </c>
      <c r="G3398" t="s">
        <v>31</v>
      </c>
      <c r="H3398" t="s">
        <v>17</v>
      </c>
      <c r="I3398" t="s">
        <v>43</v>
      </c>
      <c r="J3398" t="s">
        <v>59</v>
      </c>
      <c r="K3398">
        <v>2025</v>
      </c>
      <c r="L3398" t="s">
        <v>60</v>
      </c>
      <c r="M3398" t="s">
        <v>5992</v>
      </c>
      <c r="N3398" t="s">
        <v>5989</v>
      </c>
      <c r="O3398" t="s">
        <v>5993</v>
      </c>
      <c r="P3398" t="s">
        <v>5899</v>
      </c>
      <c r="Q3398" t="s">
        <v>5994</v>
      </c>
      <c r="R3398">
        <v>850</v>
      </c>
      <c r="S3398">
        <v>1200</v>
      </c>
      <c r="T3398">
        <v>0.29170000000000001</v>
      </c>
      <c r="U3398" t="s">
        <v>5901</v>
      </c>
      <c r="V3398">
        <v>6</v>
      </c>
      <c r="W3398" s="1">
        <v>45066</v>
      </c>
      <c r="X3398" t="s">
        <v>5894</v>
      </c>
      <c r="Y3398">
        <v>275</v>
      </c>
      <c r="Z3398">
        <v>92</v>
      </c>
      <c r="AA3398">
        <v>285</v>
      </c>
      <c r="AB3398">
        <v>78</v>
      </c>
      <c r="AC3398">
        <v>10</v>
      </c>
      <c r="AD3398">
        <v>66300</v>
      </c>
      <c r="AE3398" t="s">
        <v>6025</v>
      </c>
      <c r="AF3398" s="1">
        <v>46203</v>
      </c>
      <c r="AG3398" t="s">
        <v>6332</v>
      </c>
      <c r="AH3398" t="s">
        <v>6027</v>
      </c>
      <c r="AI3398" t="s">
        <v>6028</v>
      </c>
      <c r="AJ3398" t="s">
        <v>6925</v>
      </c>
      <c r="AK3398">
        <v>3600</v>
      </c>
      <c r="AL3398">
        <v>448.2</v>
      </c>
      <c r="AM3398">
        <v>3151.8</v>
      </c>
      <c r="AN3398">
        <v>2550</v>
      </c>
      <c r="AO3398">
        <v>601.79999999999995</v>
      </c>
      <c r="AP3398">
        <v>0.19089999999999999</v>
      </c>
    </row>
    <row r="3399" spans="1:42" hidden="1" x14ac:dyDescent="0.35">
      <c r="A3399" t="s">
        <v>4363</v>
      </c>
      <c r="B3399" s="1">
        <v>45779</v>
      </c>
      <c r="C3399" t="s">
        <v>878</v>
      </c>
      <c r="D3399" t="s">
        <v>65</v>
      </c>
      <c r="E3399">
        <v>1</v>
      </c>
      <c r="F3399" t="s">
        <v>58</v>
      </c>
      <c r="G3399" t="s">
        <v>16</v>
      </c>
      <c r="H3399" t="s">
        <v>25</v>
      </c>
      <c r="I3399" t="s">
        <v>43</v>
      </c>
      <c r="J3399" t="s">
        <v>75</v>
      </c>
      <c r="K3399">
        <v>2025</v>
      </c>
      <c r="L3399" t="s">
        <v>35</v>
      </c>
      <c r="M3399" t="s">
        <v>5906</v>
      </c>
      <c r="N3399" t="s">
        <v>5889</v>
      </c>
      <c r="O3399" t="s">
        <v>5898</v>
      </c>
      <c r="P3399" t="s">
        <v>5907</v>
      </c>
      <c r="Q3399" t="s">
        <v>5908</v>
      </c>
      <c r="R3399">
        <v>17500</v>
      </c>
      <c r="S3399">
        <v>22000</v>
      </c>
      <c r="T3399">
        <v>0.20449999999999999</v>
      </c>
      <c r="U3399" t="s">
        <v>5909</v>
      </c>
      <c r="V3399">
        <v>12</v>
      </c>
      <c r="W3399" s="1">
        <v>45337</v>
      </c>
      <c r="X3399" t="s">
        <v>5894</v>
      </c>
      <c r="Y3399">
        <v>373</v>
      </c>
      <c r="Z3399">
        <v>88</v>
      </c>
      <c r="AA3399">
        <v>389</v>
      </c>
      <c r="AB3399">
        <v>78</v>
      </c>
      <c r="AC3399">
        <v>10</v>
      </c>
      <c r="AD3399">
        <v>1365000</v>
      </c>
      <c r="AE3399" t="s">
        <v>6025</v>
      </c>
      <c r="AF3399" s="1">
        <v>46203</v>
      </c>
      <c r="AG3399" t="s">
        <v>6473</v>
      </c>
      <c r="AH3399" t="s">
        <v>6027</v>
      </c>
      <c r="AI3399" t="s">
        <v>6028</v>
      </c>
      <c r="AJ3399" t="s">
        <v>6924</v>
      </c>
      <c r="AK3399">
        <v>22000</v>
      </c>
      <c r="AL3399">
        <v>3245</v>
      </c>
      <c r="AM3399">
        <v>18755</v>
      </c>
      <c r="AN3399">
        <v>17500</v>
      </c>
      <c r="AO3399">
        <v>1255</v>
      </c>
      <c r="AP3399">
        <v>6.6900000000000001E-2</v>
      </c>
    </row>
    <row r="3400" spans="1:42" hidden="1" x14ac:dyDescent="0.35">
      <c r="A3400" t="s">
        <v>4364</v>
      </c>
      <c r="B3400" s="1">
        <v>45901</v>
      </c>
      <c r="C3400" t="s">
        <v>1594</v>
      </c>
      <c r="D3400" t="s">
        <v>137</v>
      </c>
      <c r="E3400">
        <v>1</v>
      </c>
      <c r="F3400" t="s">
        <v>24</v>
      </c>
      <c r="G3400" t="s">
        <v>16</v>
      </c>
      <c r="H3400" t="s">
        <v>17</v>
      </c>
      <c r="I3400" t="s">
        <v>18</v>
      </c>
      <c r="J3400" t="s">
        <v>109</v>
      </c>
      <c r="K3400">
        <v>2025</v>
      </c>
      <c r="L3400" t="s">
        <v>60</v>
      </c>
      <c r="M3400" t="s">
        <v>5930</v>
      </c>
      <c r="N3400" t="s">
        <v>5931</v>
      </c>
      <c r="O3400" t="s">
        <v>5932</v>
      </c>
      <c r="P3400" t="s">
        <v>5891</v>
      </c>
      <c r="Q3400" t="s">
        <v>5933</v>
      </c>
      <c r="R3400">
        <v>14800</v>
      </c>
      <c r="S3400">
        <v>18500</v>
      </c>
      <c r="T3400">
        <v>0.2</v>
      </c>
      <c r="U3400" t="s">
        <v>5893</v>
      </c>
      <c r="V3400">
        <v>12</v>
      </c>
      <c r="W3400" s="1">
        <v>45474</v>
      </c>
      <c r="X3400" t="s">
        <v>5894</v>
      </c>
      <c r="Y3400">
        <v>213</v>
      </c>
      <c r="Z3400">
        <v>93</v>
      </c>
      <c r="AA3400">
        <v>278</v>
      </c>
      <c r="AB3400">
        <v>42</v>
      </c>
      <c r="AC3400">
        <v>10</v>
      </c>
      <c r="AD3400">
        <v>621600</v>
      </c>
      <c r="AE3400" t="s">
        <v>6025</v>
      </c>
      <c r="AF3400" s="1">
        <v>46203</v>
      </c>
      <c r="AG3400" t="s">
        <v>6596</v>
      </c>
      <c r="AH3400" t="s">
        <v>6035</v>
      </c>
      <c r="AI3400" t="s">
        <v>6028</v>
      </c>
      <c r="AJ3400" t="s">
        <v>6925</v>
      </c>
      <c r="AK3400">
        <v>18500</v>
      </c>
      <c r="AL3400">
        <v>826.95</v>
      </c>
      <c r="AM3400">
        <v>17673.05</v>
      </c>
      <c r="AN3400">
        <v>14800</v>
      </c>
      <c r="AO3400">
        <v>2873.05</v>
      </c>
      <c r="AP3400">
        <v>0.16259999999999999</v>
      </c>
    </row>
    <row r="3401" spans="1:42" x14ac:dyDescent="0.35">
      <c r="A3401" t="s">
        <v>4365</v>
      </c>
      <c r="B3401" s="1">
        <v>45872</v>
      </c>
      <c r="C3401" t="s">
        <v>547</v>
      </c>
      <c r="D3401" t="s">
        <v>42</v>
      </c>
      <c r="E3401">
        <v>1</v>
      </c>
      <c r="F3401" t="s">
        <v>24</v>
      </c>
      <c r="G3401" t="s">
        <v>71</v>
      </c>
      <c r="H3401" t="s">
        <v>17</v>
      </c>
      <c r="I3401" t="s">
        <v>18</v>
      </c>
      <c r="J3401" t="s">
        <v>59</v>
      </c>
      <c r="K3401">
        <v>2025</v>
      </c>
      <c r="L3401" t="s">
        <v>60</v>
      </c>
      <c r="M3401" t="s">
        <v>5897</v>
      </c>
      <c r="N3401" t="s">
        <v>5889</v>
      </c>
      <c r="O3401" t="s">
        <v>5898</v>
      </c>
      <c r="P3401" t="s">
        <v>5899</v>
      </c>
      <c r="Q3401" t="s">
        <v>5900</v>
      </c>
      <c r="R3401">
        <v>31000</v>
      </c>
      <c r="S3401">
        <v>38000</v>
      </c>
      <c r="T3401">
        <v>0.1842</v>
      </c>
      <c r="U3401" t="s">
        <v>5901</v>
      </c>
      <c r="V3401">
        <v>12</v>
      </c>
      <c r="W3401" s="1">
        <v>45246</v>
      </c>
      <c r="X3401" t="s">
        <v>5894</v>
      </c>
      <c r="Y3401">
        <v>278</v>
      </c>
      <c r="Z3401">
        <v>80</v>
      </c>
      <c r="AA3401">
        <v>346</v>
      </c>
      <c r="AB3401">
        <v>0</v>
      </c>
      <c r="AC3401">
        <v>10</v>
      </c>
      <c r="AD3401">
        <v>0</v>
      </c>
      <c r="AE3401" t="s">
        <v>6029</v>
      </c>
      <c r="AF3401" s="1">
        <v>46203</v>
      </c>
      <c r="AG3401" t="s">
        <v>6332</v>
      </c>
      <c r="AH3401" t="s">
        <v>6027</v>
      </c>
      <c r="AI3401" t="s">
        <v>6028</v>
      </c>
      <c r="AJ3401" t="s">
        <v>6925</v>
      </c>
      <c r="AK3401">
        <v>38000</v>
      </c>
      <c r="AL3401">
        <v>3169.2</v>
      </c>
      <c r="AM3401">
        <v>34830.800000000003</v>
      </c>
      <c r="AN3401">
        <v>31000</v>
      </c>
      <c r="AO3401">
        <v>3830.8</v>
      </c>
      <c r="AP3401">
        <v>0.11</v>
      </c>
    </row>
    <row r="3402" spans="1:42" x14ac:dyDescent="0.35">
      <c r="A3402" t="s">
        <v>4366</v>
      </c>
      <c r="B3402" s="1">
        <v>45791</v>
      </c>
      <c r="C3402" t="s">
        <v>724</v>
      </c>
      <c r="D3402" t="s">
        <v>42</v>
      </c>
      <c r="E3402">
        <v>4</v>
      </c>
      <c r="F3402" t="s">
        <v>24</v>
      </c>
      <c r="G3402" t="s">
        <v>31</v>
      </c>
      <c r="H3402" t="s">
        <v>32</v>
      </c>
      <c r="I3402" t="s">
        <v>26</v>
      </c>
      <c r="J3402" t="s">
        <v>75</v>
      </c>
      <c r="K3402">
        <v>2025</v>
      </c>
      <c r="L3402" t="s">
        <v>35</v>
      </c>
      <c r="M3402" t="s">
        <v>5897</v>
      </c>
      <c r="N3402" t="s">
        <v>5889</v>
      </c>
      <c r="O3402" t="s">
        <v>5898</v>
      </c>
      <c r="P3402" t="s">
        <v>5899</v>
      </c>
      <c r="Q3402" t="s">
        <v>5900</v>
      </c>
      <c r="R3402">
        <v>31000</v>
      </c>
      <c r="S3402">
        <v>38000</v>
      </c>
      <c r="T3402">
        <v>0.1842</v>
      </c>
      <c r="U3402" t="s">
        <v>5901</v>
      </c>
      <c r="V3402">
        <v>12</v>
      </c>
      <c r="W3402" s="1">
        <v>45246</v>
      </c>
      <c r="X3402" t="s">
        <v>5894</v>
      </c>
      <c r="Y3402">
        <v>278</v>
      </c>
      <c r="Z3402">
        <v>80</v>
      </c>
      <c r="AA3402">
        <v>346</v>
      </c>
      <c r="AB3402">
        <v>0</v>
      </c>
      <c r="AC3402">
        <v>10</v>
      </c>
      <c r="AD3402">
        <v>0</v>
      </c>
      <c r="AE3402" t="s">
        <v>6029</v>
      </c>
      <c r="AF3402" s="1">
        <v>46203</v>
      </c>
      <c r="AG3402" t="s">
        <v>6418</v>
      </c>
      <c r="AH3402" t="s">
        <v>6035</v>
      </c>
      <c r="AI3402" t="s">
        <v>6028</v>
      </c>
      <c r="AJ3402" t="s">
        <v>6924</v>
      </c>
      <c r="AK3402">
        <v>152000</v>
      </c>
      <c r="AL3402">
        <v>1292</v>
      </c>
      <c r="AM3402">
        <v>150708</v>
      </c>
      <c r="AN3402">
        <v>124000</v>
      </c>
      <c r="AO3402">
        <v>26708</v>
      </c>
      <c r="AP3402">
        <v>0.1772</v>
      </c>
    </row>
    <row r="3403" spans="1:42" hidden="1" x14ac:dyDescent="0.35">
      <c r="A3403" t="s">
        <v>4367</v>
      </c>
      <c r="B3403" s="1">
        <v>45922</v>
      </c>
      <c r="C3403" t="s">
        <v>136</v>
      </c>
      <c r="D3403" t="s">
        <v>87</v>
      </c>
      <c r="E3403">
        <v>2</v>
      </c>
      <c r="F3403" t="s">
        <v>128</v>
      </c>
      <c r="G3403" t="s">
        <v>16</v>
      </c>
      <c r="H3403" t="s">
        <v>32</v>
      </c>
      <c r="I3403" t="s">
        <v>33</v>
      </c>
      <c r="J3403" t="s">
        <v>109</v>
      </c>
      <c r="K3403">
        <v>2025</v>
      </c>
      <c r="L3403" t="s">
        <v>60</v>
      </c>
      <c r="M3403" t="s">
        <v>5924</v>
      </c>
      <c r="N3403" t="s">
        <v>5913</v>
      </c>
      <c r="O3403" t="s">
        <v>5917</v>
      </c>
      <c r="P3403" t="s">
        <v>5925</v>
      </c>
      <c r="Q3403" t="s">
        <v>5926</v>
      </c>
      <c r="R3403">
        <v>46000</v>
      </c>
      <c r="S3403">
        <v>56000</v>
      </c>
      <c r="T3403">
        <v>0.17860000000000001</v>
      </c>
      <c r="U3403" t="s">
        <v>5920</v>
      </c>
      <c r="V3403">
        <v>12</v>
      </c>
      <c r="W3403" s="1">
        <v>44847</v>
      </c>
      <c r="X3403" t="s">
        <v>5894</v>
      </c>
      <c r="Y3403">
        <v>224</v>
      </c>
      <c r="Z3403">
        <v>96</v>
      </c>
      <c r="AA3403">
        <v>304</v>
      </c>
      <c r="AB3403">
        <v>54</v>
      </c>
      <c r="AC3403">
        <v>10</v>
      </c>
      <c r="AD3403">
        <v>2484000</v>
      </c>
      <c r="AE3403" t="s">
        <v>6025</v>
      </c>
      <c r="AF3403" s="1">
        <v>46203</v>
      </c>
      <c r="AG3403" t="s">
        <v>6063</v>
      </c>
      <c r="AH3403" t="s">
        <v>6027</v>
      </c>
      <c r="AI3403" t="s">
        <v>6028</v>
      </c>
      <c r="AJ3403" t="s">
        <v>6925</v>
      </c>
      <c r="AK3403">
        <v>112000</v>
      </c>
      <c r="AL3403">
        <v>13216</v>
      </c>
      <c r="AM3403">
        <v>98784</v>
      </c>
      <c r="AN3403">
        <v>92000</v>
      </c>
      <c r="AO3403">
        <v>6784</v>
      </c>
      <c r="AP3403">
        <v>6.8699999999999997E-2</v>
      </c>
    </row>
    <row r="3404" spans="1:42" hidden="1" x14ac:dyDescent="0.35">
      <c r="A3404" t="s">
        <v>4368</v>
      </c>
      <c r="B3404" s="1">
        <v>45746</v>
      </c>
      <c r="C3404" t="s">
        <v>1201</v>
      </c>
      <c r="D3404" t="s">
        <v>105</v>
      </c>
      <c r="E3404">
        <v>1</v>
      </c>
      <c r="F3404" t="s">
        <v>58</v>
      </c>
      <c r="G3404" t="s">
        <v>96</v>
      </c>
      <c r="H3404" t="s">
        <v>32</v>
      </c>
      <c r="I3404" t="s">
        <v>33</v>
      </c>
      <c r="J3404" t="s">
        <v>39</v>
      </c>
      <c r="K3404">
        <v>2025</v>
      </c>
      <c r="L3404" t="s">
        <v>20</v>
      </c>
      <c r="M3404" t="s">
        <v>5916</v>
      </c>
      <c r="N3404" t="s">
        <v>5913</v>
      </c>
      <c r="O3404" t="s">
        <v>5917</v>
      </c>
      <c r="P3404" t="s">
        <v>5918</v>
      </c>
      <c r="Q3404" t="s">
        <v>5919</v>
      </c>
      <c r="R3404">
        <v>63000</v>
      </c>
      <c r="S3404">
        <v>76000</v>
      </c>
      <c r="T3404">
        <v>0.1711</v>
      </c>
      <c r="U3404" t="s">
        <v>5920</v>
      </c>
      <c r="V3404">
        <v>12</v>
      </c>
      <c r="W3404" s="1">
        <v>44617</v>
      </c>
      <c r="X3404" t="s">
        <v>5894</v>
      </c>
      <c r="Y3404">
        <v>252</v>
      </c>
      <c r="Z3404">
        <v>75</v>
      </c>
      <c r="AA3404">
        <v>289</v>
      </c>
      <c r="AB3404">
        <v>48</v>
      </c>
      <c r="AC3404">
        <v>10</v>
      </c>
      <c r="AD3404">
        <v>3024000</v>
      </c>
      <c r="AE3404" t="s">
        <v>6025</v>
      </c>
      <c r="AF3404" s="1">
        <v>46203</v>
      </c>
      <c r="AG3404" t="s">
        <v>6095</v>
      </c>
      <c r="AH3404" t="s">
        <v>6035</v>
      </c>
      <c r="AI3404" t="s">
        <v>6028</v>
      </c>
      <c r="AJ3404" t="s">
        <v>6924</v>
      </c>
      <c r="AK3404">
        <v>76000</v>
      </c>
      <c r="AL3404">
        <v>4149.6000000000004</v>
      </c>
      <c r="AM3404">
        <v>71850.399999999994</v>
      </c>
      <c r="AN3404">
        <v>63000</v>
      </c>
      <c r="AO3404">
        <v>8850.4</v>
      </c>
      <c r="AP3404">
        <v>0.1232</v>
      </c>
    </row>
    <row r="3405" spans="1:42" hidden="1" x14ac:dyDescent="0.35">
      <c r="A3405" t="s">
        <v>4369</v>
      </c>
      <c r="B3405" s="1">
        <v>45714</v>
      </c>
      <c r="C3405" t="s">
        <v>323</v>
      </c>
      <c r="D3405" t="s">
        <v>439</v>
      </c>
      <c r="E3405">
        <v>2</v>
      </c>
      <c r="F3405" t="s">
        <v>24</v>
      </c>
      <c r="G3405" t="s">
        <v>16</v>
      </c>
      <c r="H3405" t="s">
        <v>32</v>
      </c>
      <c r="I3405" t="s">
        <v>26</v>
      </c>
      <c r="J3405" t="s">
        <v>19</v>
      </c>
      <c r="K3405">
        <v>2025</v>
      </c>
      <c r="L3405" t="s">
        <v>20</v>
      </c>
      <c r="M3405" t="s">
        <v>5953</v>
      </c>
      <c r="N3405" t="s">
        <v>5949</v>
      </c>
      <c r="O3405" t="s">
        <v>5954</v>
      </c>
      <c r="P3405" t="s">
        <v>5951</v>
      </c>
      <c r="Q3405" t="s">
        <v>5955</v>
      </c>
      <c r="R3405">
        <v>1400</v>
      </c>
      <c r="S3405">
        <v>1900</v>
      </c>
      <c r="T3405">
        <v>0.26319999999999999</v>
      </c>
      <c r="U3405" t="s">
        <v>5940</v>
      </c>
      <c r="V3405">
        <v>12</v>
      </c>
      <c r="W3405" s="1">
        <v>44681</v>
      </c>
      <c r="X3405" t="s">
        <v>5894</v>
      </c>
      <c r="Y3405">
        <v>129</v>
      </c>
      <c r="Z3405">
        <v>73</v>
      </c>
      <c r="AA3405">
        <v>194</v>
      </c>
      <c r="AB3405">
        <v>7</v>
      </c>
      <c r="AC3405">
        <v>10</v>
      </c>
      <c r="AD3405">
        <v>9800</v>
      </c>
      <c r="AE3405" t="s">
        <v>6025</v>
      </c>
      <c r="AF3405" s="1">
        <v>46203</v>
      </c>
      <c r="AG3405" t="s">
        <v>6207</v>
      </c>
      <c r="AH3405" t="s">
        <v>6027</v>
      </c>
      <c r="AI3405" t="s">
        <v>6028</v>
      </c>
      <c r="AJ3405" t="s">
        <v>6924</v>
      </c>
      <c r="AK3405">
        <v>3800</v>
      </c>
      <c r="AL3405">
        <v>548.72</v>
      </c>
      <c r="AM3405">
        <v>3251.28</v>
      </c>
      <c r="AN3405">
        <v>2800</v>
      </c>
      <c r="AO3405">
        <v>451.28</v>
      </c>
      <c r="AP3405">
        <v>0.13880000000000001</v>
      </c>
    </row>
    <row r="3406" spans="1:42" hidden="1" x14ac:dyDescent="0.35">
      <c r="A3406" t="s">
        <v>4370</v>
      </c>
      <c r="B3406" s="1">
        <v>45855</v>
      </c>
      <c r="C3406" t="s">
        <v>934</v>
      </c>
      <c r="D3406" t="s">
        <v>377</v>
      </c>
      <c r="E3406">
        <v>2</v>
      </c>
      <c r="F3406" t="s">
        <v>48</v>
      </c>
      <c r="G3406" t="s">
        <v>16</v>
      </c>
      <c r="H3406" t="s">
        <v>25</v>
      </c>
      <c r="I3406" t="s">
        <v>18</v>
      </c>
      <c r="J3406" t="s">
        <v>97</v>
      </c>
      <c r="K3406">
        <v>2025</v>
      </c>
      <c r="L3406" t="s">
        <v>60</v>
      </c>
      <c r="M3406" t="s">
        <v>6007</v>
      </c>
      <c r="N3406" t="s">
        <v>5889</v>
      </c>
      <c r="O3406" t="s">
        <v>6008</v>
      </c>
      <c r="P3406" t="s">
        <v>5899</v>
      </c>
      <c r="Q3406" t="s">
        <v>6009</v>
      </c>
      <c r="R3406">
        <v>12000</v>
      </c>
      <c r="S3406">
        <v>15000</v>
      </c>
      <c r="T3406">
        <v>0.2</v>
      </c>
      <c r="U3406" t="s">
        <v>5901</v>
      </c>
      <c r="V3406">
        <v>12</v>
      </c>
      <c r="W3406" s="1">
        <v>45557</v>
      </c>
      <c r="X3406" t="s">
        <v>5894</v>
      </c>
      <c r="Y3406">
        <v>118</v>
      </c>
      <c r="Z3406">
        <v>87</v>
      </c>
      <c r="AA3406">
        <v>209</v>
      </c>
      <c r="AB3406">
        <v>10</v>
      </c>
      <c r="AC3406">
        <v>10</v>
      </c>
      <c r="AD3406">
        <v>120000</v>
      </c>
      <c r="AE3406" t="s">
        <v>6025</v>
      </c>
      <c r="AF3406" s="1">
        <v>46203</v>
      </c>
      <c r="AG3406" t="s">
        <v>6106</v>
      </c>
      <c r="AH3406" t="s">
        <v>6027</v>
      </c>
      <c r="AI3406" t="s">
        <v>6028</v>
      </c>
      <c r="AJ3406" t="s">
        <v>6925</v>
      </c>
      <c r="AK3406">
        <v>30000</v>
      </c>
      <c r="AL3406">
        <v>2139</v>
      </c>
      <c r="AM3406">
        <v>27861</v>
      </c>
      <c r="AN3406">
        <v>24000</v>
      </c>
      <c r="AO3406">
        <v>3861</v>
      </c>
      <c r="AP3406">
        <v>0.1386</v>
      </c>
    </row>
    <row r="3407" spans="1:42" hidden="1" x14ac:dyDescent="0.35">
      <c r="A3407" t="s">
        <v>4371</v>
      </c>
      <c r="B3407" s="1">
        <v>45887</v>
      </c>
      <c r="C3407" t="s">
        <v>1096</v>
      </c>
      <c r="D3407" t="s">
        <v>95</v>
      </c>
      <c r="E3407">
        <v>1</v>
      </c>
      <c r="F3407" t="s">
        <v>24</v>
      </c>
      <c r="G3407" t="s">
        <v>16</v>
      </c>
      <c r="H3407" t="s">
        <v>17</v>
      </c>
      <c r="I3407" t="s">
        <v>33</v>
      </c>
      <c r="J3407" t="s">
        <v>59</v>
      </c>
      <c r="K3407">
        <v>2025</v>
      </c>
      <c r="L3407" t="s">
        <v>60</v>
      </c>
      <c r="M3407" t="s">
        <v>5948</v>
      </c>
      <c r="N3407" t="s">
        <v>5949</v>
      </c>
      <c r="O3407" t="s">
        <v>5950</v>
      </c>
      <c r="P3407" t="s">
        <v>5951</v>
      </c>
      <c r="Q3407" t="s">
        <v>5952</v>
      </c>
      <c r="R3407">
        <v>2900</v>
      </c>
      <c r="S3407">
        <v>3800</v>
      </c>
      <c r="T3407">
        <v>0.23680000000000001</v>
      </c>
      <c r="U3407" t="s">
        <v>5940</v>
      </c>
      <c r="V3407">
        <v>12</v>
      </c>
      <c r="W3407" s="1">
        <v>45359</v>
      </c>
      <c r="X3407" t="s">
        <v>5894</v>
      </c>
      <c r="Y3407">
        <v>220</v>
      </c>
      <c r="Z3407">
        <v>49</v>
      </c>
      <c r="AA3407">
        <v>227</v>
      </c>
      <c r="AB3407">
        <v>23</v>
      </c>
      <c r="AC3407">
        <v>10</v>
      </c>
      <c r="AD3407">
        <v>66700</v>
      </c>
      <c r="AE3407" t="s">
        <v>6025</v>
      </c>
      <c r="AF3407" s="1">
        <v>46203</v>
      </c>
      <c r="AG3407" t="s">
        <v>6542</v>
      </c>
      <c r="AH3407" t="s">
        <v>6027</v>
      </c>
      <c r="AI3407" t="s">
        <v>6028</v>
      </c>
      <c r="AJ3407" t="s">
        <v>6925</v>
      </c>
      <c r="AK3407">
        <v>3800</v>
      </c>
      <c r="AL3407">
        <v>207.48</v>
      </c>
      <c r="AM3407">
        <v>3592.52</v>
      </c>
      <c r="AN3407">
        <v>2900</v>
      </c>
      <c r="AO3407">
        <v>692.52</v>
      </c>
      <c r="AP3407">
        <v>0.1928</v>
      </c>
    </row>
    <row r="3408" spans="1:42" hidden="1" x14ac:dyDescent="0.35">
      <c r="A3408" t="s">
        <v>4372</v>
      </c>
      <c r="B3408" s="1">
        <v>45891</v>
      </c>
      <c r="C3408" t="s">
        <v>3464</v>
      </c>
      <c r="D3408" t="s">
        <v>14</v>
      </c>
      <c r="E3408">
        <v>1</v>
      </c>
      <c r="F3408" t="s">
        <v>24</v>
      </c>
      <c r="G3408" t="s">
        <v>71</v>
      </c>
      <c r="H3408" t="s">
        <v>25</v>
      </c>
      <c r="I3408" t="s">
        <v>33</v>
      </c>
      <c r="J3408" t="s">
        <v>59</v>
      </c>
      <c r="K3408">
        <v>2025</v>
      </c>
      <c r="L3408" t="s">
        <v>60</v>
      </c>
      <c r="M3408" t="s">
        <v>5934</v>
      </c>
      <c r="N3408" t="s">
        <v>5931</v>
      </c>
      <c r="O3408" t="s">
        <v>5932</v>
      </c>
      <c r="P3408" t="s">
        <v>5891</v>
      </c>
      <c r="Q3408" t="s">
        <v>5935</v>
      </c>
      <c r="R3408">
        <v>10800</v>
      </c>
      <c r="S3408">
        <v>13500</v>
      </c>
      <c r="T3408">
        <v>0.2</v>
      </c>
      <c r="U3408" t="s">
        <v>5893</v>
      </c>
      <c r="V3408">
        <v>12</v>
      </c>
      <c r="W3408" s="1">
        <v>44567</v>
      </c>
      <c r="X3408" t="s">
        <v>5894</v>
      </c>
      <c r="Y3408">
        <v>169</v>
      </c>
      <c r="Z3408">
        <v>68</v>
      </c>
      <c r="AA3408">
        <v>202</v>
      </c>
      <c r="AB3408">
        <v>85</v>
      </c>
      <c r="AC3408">
        <v>10</v>
      </c>
      <c r="AD3408">
        <v>918000</v>
      </c>
      <c r="AE3408" t="s">
        <v>6025</v>
      </c>
      <c r="AF3408" s="1">
        <v>46203</v>
      </c>
      <c r="AG3408" t="s">
        <v>6879</v>
      </c>
      <c r="AH3408" t="s">
        <v>6035</v>
      </c>
      <c r="AI3408" t="s">
        <v>6028</v>
      </c>
      <c r="AJ3408" t="s">
        <v>6925</v>
      </c>
      <c r="AK3408">
        <v>13500</v>
      </c>
      <c r="AL3408">
        <v>1495.8</v>
      </c>
      <c r="AM3408">
        <v>12004.2</v>
      </c>
      <c r="AN3408">
        <v>10800</v>
      </c>
      <c r="AO3408">
        <v>1204.2</v>
      </c>
      <c r="AP3408">
        <v>0.1003</v>
      </c>
    </row>
    <row r="3409" spans="1:42" hidden="1" x14ac:dyDescent="0.35">
      <c r="A3409" t="s">
        <v>4373</v>
      </c>
      <c r="B3409" s="1">
        <v>45829</v>
      </c>
      <c r="C3409" t="s">
        <v>1696</v>
      </c>
      <c r="D3409" t="s">
        <v>216</v>
      </c>
      <c r="E3409">
        <v>2</v>
      </c>
      <c r="F3409" t="s">
        <v>48</v>
      </c>
      <c r="G3409" t="s">
        <v>71</v>
      </c>
      <c r="H3409" t="s">
        <v>32</v>
      </c>
      <c r="I3409" t="s">
        <v>18</v>
      </c>
      <c r="J3409" t="s">
        <v>34</v>
      </c>
      <c r="K3409">
        <v>2025</v>
      </c>
      <c r="L3409" t="s">
        <v>35</v>
      </c>
      <c r="M3409" t="s">
        <v>5999</v>
      </c>
      <c r="N3409" t="s">
        <v>5989</v>
      </c>
      <c r="O3409" t="s">
        <v>6000</v>
      </c>
      <c r="P3409" t="s">
        <v>6001</v>
      </c>
      <c r="Q3409" t="s">
        <v>6002</v>
      </c>
      <c r="R3409">
        <v>300</v>
      </c>
      <c r="S3409">
        <v>500</v>
      </c>
      <c r="T3409">
        <v>0.4</v>
      </c>
      <c r="U3409" t="s">
        <v>5940</v>
      </c>
      <c r="V3409">
        <v>3</v>
      </c>
      <c r="W3409" s="1">
        <v>45115</v>
      </c>
      <c r="X3409" t="s">
        <v>5894</v>
      </c>
      <c r="Y3409">
        <v>197</v>
      </c>
      <c r="Z3409">
        <v>100</v>
      </c>
      <c r="AA3409">
        <v>205</v>
      </c>
      <c r="AB3409">
        <v>66</v>
      </c>
      <c r="AC3409">
        <v>10</v>
      </c>
      <c r="AD3409">
        <v>19800</v>
      </c>
      <c r="AE3409" t="s">
        <v>6025</v>
      </c>
      <c r="AF3409" s="1">
        <v>46203</v>
      </c>
      <c r="AG3409" t="s">
        <v>6625</v>
      </c>
      <c r="AH3409" t="s">
        <v>6035</v>
      </c>
      <c r="AI3409" t="s">
        <v>6028</v>
      </c>
      <c r="AJ3409" t="s">
        <v>6924</v>
      </c>
      <c r="AK3409">
        <v>1000</v>
      </c>
      <c r="AL3409">
        <v>13.8</v>
      </c>
      <c r="AM3409">
        <v>986.2</v>
      </c>
      <c r="AN3409">
        <v>600</v>
      </c>
      <c r="AO3409">
        <v>386.2</v>
      </c>
      <c r="AP3409">
        <v>0.3916</v>
      </c>
    </row>
    <row r="3410" spans="1:42" hidden="1" x14ac:dyDescent="0.35">
      <c r="A3410" t="s">
        <v>4374</v>
      </c>
      <c r="B3410" s="1">
        <v>45878</v>
      </c>
      <c r="C3410" t="s">
        <v>2889</v>
      </c>
      <c r="D3410" t="s">
        <v>78</v>
      </c>
      <c r="E3410">
        <v>2</v>
      </c>
      <c r="F3410" t="s">
        <v>128</v>
      </c>
      <c r="G3410" t="s">
        <v>16</v>
      </c>
      <c r="H3410" t="s">
        <v>17</v>
      </c>
      <c r="I3410" t="s">
        <v>43</v>
      </c>
      <c r="J3410" t="s">
        <v>59</v>
      </c>
      <c r="K3410">
        <v>2025</v>
      </c>
      <c r="L3410" t="s">
        <v>60</v>
      </c>
      <c r="M3410" t="s">
        <v>5992</v>
      </c>
      <c r="N3410" t="s">
        <v>5989</v>
      </c>
      <c r="O3410" t="s">
        <v>5993</v>
      </c>
      <c r="P3410" t="s">
        <v>5899</v>
      </c>
      <c r="Q3410" t="s">
        <v>5994</v>
      </c>
      <c r="R3410">
        <v>850</v>
      </c>
      <c r="S3410">
        <v>1200</v>
      </c>
      <c r="T3410">
        <v>0.29170000000000001</v>
      </c>
      <c r="U3410" t="s">
        <v>5901</v>
      </c>
      <c r="V3410">
        <v>6</v>
      </c>
      <c r="W3410" s="1">
        <v>45066</v>
      </c>
      <c r="X3410" t="s">
        <v>5894</v>
      </c>
      <c r="Y3410">
        <v>275</v>
      </c>
      <c r="Z3410">
        <v>92</v>
      </c>
      <c r="AA3410">
        <v>285</v>
      </c>
      <c r="AB3410">
        <v>78</v>
      </c>
      <c r="AC3410">
        <v>10</v>
      </c>
      <c r="AD3410">
        <v>66300</v>
      </c>
      <c r="AE3410" t="s">
        <v>6025</v>
      </c>
      <c r="AF3410" s="1">
        <v>46203</v>
      </c>
      <c r="AG3410" t="s">
        <v>6748</v>
      </c>
      <c r="AH3410" t="s">
        <v>6035</v>
      </c>
      <c r="AI3410" t="s">
        <v>6028</v>
      </c>
      <c r="AJ3410" t="s">
        <v>6925</v>
      </c>
      <c r="AK3410">
        <v>2400</v>
      </c>
      <c r="AL3410">
        <v>87.36</v>
      </c>
      <c r="AM3410">
        <v>2312.64</v>
      </c>
      <c r="AN3410">
        <v>1700</v>
      </c>
      <c r="AO3410">
        <v>612.64</v>
      </c>
      <c r="AP3410">
        <v>0.26490000000000002</v>
      </c>
    </row>
    <row r="3411" spans="1:42" hidden="1" x14ac:dyDescent="0.35">
      <c r="A3411" t="s">
        <v>4375</v>
      </c>
      <c r="B3411" s="1">
        <v>45830</v>
      </c>
      <c r="C3411" t="s">
        <v>148</v>
      </c>
      <c r="D3411" t="s">
        <v>173</v>
      </c>
      <c r="E3411">
        <v>1</v>
      </c>
      <c r="F3411" t="s">
        <v>30</v>
      </c>
      <c r="G3411" t="s">
        <v>71</v>
      </c>
      <c r="H3411" t="s">
        <v>17</v>
      </c>
      <c r="I3411" t="s">
        <v>26</v>
      </c>
      <c r="J3411" t="s">
        <v>34</v>
      </c>
      <c r="K3411">
        <v>2025</v>
      </c>
      <c r="L3411" t="s">
        <v>35</v>
      </c>
      <c r="M3411" t="s">
        <v>5904</v>
      </c>
      <c r="N3411" t="s">
        <v>5889</v>
      </c>
      <c r="O3411" t="s">
        <v>5898</v>
      </c>
      <c r="P3411" t="s">
        <v>5899</v>
      </c>
      <c r="Q3411" t="s">
        <v>5905</v>
      </c>
      <c r="R3411">
        <v>12500</v>
      </c>
      <c r="S3411">
        <v>15500</v>
      </c>
      <c r="T3411">
        <v>0.19350000000000001</v>
      </c>
      <c r="U3411" t="s">
        <v>5901</v>
      </c>
      <c r="V3411">
        <v>12</v>
      </c>
      <c r="W3411" s="1">
        <v>45140</v>
      </c>
      <c r="X3411" t="s">
        <v>5894</v>
      </c>
      <c r="Y3411">
        <v>313</v>
      </c>
      <c r="Z3411">
        <v>58</v>
      </c>
      <c r="AA3411">
        <v>294</v>
      </c>
      <c r="AB3411">
        <v>65</v>
      </c>
      <c r="AC3411">
        <v>10</v>
      </c>
      <c r="AD3411">
        <v>812500</v>
      </c>
      <c r="AE3411" t="s">
        <v>6025</v>
      </c>
      <c r="AF3411" s="1">
        <v>46203</v>
      </c>
      <c r="AG3411" t="s">
        <v>6087</v>
      </c>
      <c r="AH3411" t="s">
        <v>6035</v>
      </c>
      <c r="AI3411" t="s">
        <v>6028</v>
      </c>
      <c r="AJ3411" t="s">
        <v>6924</v>
      </c>
      <c r="AK3411">
        <v>15500</v>
      </c>
      <c r="AL3411">
        <v>54.25</v>
      </c>
      <c r="AM3411">
        <v>15445.75</v>
      </c>
      <c r="AN3411">
        <v>12500</v>
      </c>
      <c r="AO3411">
        <v>2945.75</v>
      </c>
      <c r="AP3411">
        <v>0.19070000000000001</v>
      </c>
    </row>
    <row r="3412" spans="1:42" x14ac:dyDescent="0.35">
      <c r="A3412" t="s">
        <v>4376</v>
      </c>
      <c r="B3412" s="1">
        <v>45694</v>
      </c>
      <c r="C3412" t="s">
        <v>163</v>
      </c>
      <c r="D3412" t="s">
        <v>54</v>
      </c>
      <c r="E3412">
        <v>1</v>
      </c>
      <c r="F3412" t="s">
        <v>58</v>
      </c>
      <c r="G3412" t="s">
        <v>96</v>
      </c>
      <c r="H3412" t="s">
        <v>17</v>
      </c>
      <c r="I3412" t="s">
        <v>43</v>
      </c>
      <c r="J3412" t="s">
        <v>19</v>
      </c>
      <c r="K3412">
        <v>2025</v>
      </c>
      <c r="L3412" t="s">
        <v>20</v>
      </c>
      <c r="M3412" t="s">
        <v>5888</v>
      </c>
      <c r="N3412" t="s">
        <v>5889</v>
      </c>
      <c r="O3412" t="s">
        <v>5890</v>
      </c>
      <c r="P3412" t="s">
        <v>5891</v>
      </c>
      <c r="Q3412" t="s">
        <v>5892</v>
      </c>
      <c r="R3412">
        <v>52000</v>
      </c>
      <c r="S3412">
        <v>65000</v>
      </c>
      <c r="T3412">
        <v>0.2</v>
      </c>
      <c r="U3412" t="s">
        <v>5893</v>
      </c>
      <c r="V3412">
        <v>12</v>
      </c>
      <c r="W3412" s="1">
        <v>45506</v>
      </c>
      <c r="X3412" t="s">
        <v>5894</v>
      </c>
      <c r="Y3412">
        <v>302</v>
      </c>
      <c r="Z3412">
        <v>109</v>
      </c>
      <c r="AA3412">
        <v>415</v>
      </c>
      <c r="AB3412">
        <v>0</v>
      </c>
      <c r="AC3412">
        <v>10</v>
      </c>
      <c r="AD3412">
        <v>0</v>
      </c>
      <c r="AE3412" t="s">
        <v>6029</v>
      </c>
      <c r="AF3412" s="1">
        <v>46203</v>
      </c>
      <c r="AG3412" t="s">
        <v>6099</v>
      </c>
      <c r="AH3412" t="s">
        <v>6035</v>
      </c>
      <c r="AI3412" t="s">
        <v>6028</v>
      </c>
      <c r="AJ3412" t="s">
        <v>6924</v>
      </c>
      <c r="AK3412">
        <v>65000</v>
      </c>
      <c r="AL3412">
        <v>7234.5</v>
      </c>
      <c r="AM3412">
        <v>57765.5</v>
      </c>
      <c r="AN3412">
        <v>52000</v>
      </c>
      <c r="AO3412">
        <v>5765.5</v>
      </c>
      <c r="AP3412">
        <v>9.98E-2</v>
      </c>
    </row>
    <row r="3413" spans="1:42" hidden="1" x14ac:dyDescent="0.35">
      <c r="A3413" t="s">
        <v>4377</v>
      </c>
      <c r="B3413" s="1">
        <v>45755</v>
      </c>
      <c r="C3413" t="s">
        <v>62</v>
      </c>
      <c r="D3413" t="s">
        <v>188</v>
      </c>
      <c r="E3413">
        <v>1</v>
      </c>
      <c r="F3413" t="s">
        <v>48</v>
      </c>
      <c r="G3413" t="s">
        <v>16</v>
      </c>
      <c r="H3413" t="s">
        <v>17</v>
      </c>
      <c r="I3413" t="s">
        <v>43</v>
      </c>
      <c r="J3413" t="s">
        <v>44</v>
      </c>
      <c r="K3413">
        <v>2025</v>
      </c>
      <c r="L3413" t="s">
        <v>35</v>
      </c>
      <c r="M3413" t="s">
        <v>5936</v>
      </c>
      <c r="N3413" t="s">
        <v>5931</v>
      </c>
      <c r="O3413" t="s">
        <v>5937</v>
      </c>
      <c r="P3413" t="s">
        <v>5938</v>
      </c>
      <c r="Q3413" t="s">
        <v>5939</v>
      </c>
      <c r="R3413">
        <v>3400</v>
      </c>
      <c r="S3413">
        <v>4500</v>
      </c>
      <c r="T3413">
        <v>0.24440000000000001</v>
      </c>
      <c r="U3413" t="s">
        <v>5940</v>
      </c>
      <c r="V3413">
        <v>6</v>
      </c>
      <c r="W3413" s="1">
        <v>45061</v>
      </c>
      <c r="X3413" t="s">
        <v>5894</v>
      </c>
      <c r="Y3413">
        <v>200</v>
      </c>
      <c r="Z3413">
        <v>91</v>
      </c>
      <c r="AA3413">
        <v>223</v>
      </c>
      <c r="AB3413">
        <v>18</v>
      </c>
      <c r="AC3413">
        <v>10</v>
      </c>
      <c r="AD3413">
        <v>61200</v>
      </c>
      <c r="AE3413" t="s">
        <v>6025</v>
      </c>
      <c r="AF3413" s="1">
        <v>46203</v>
      </c>
      <c r="AG3413" t="s">
        <v>6032</v>
      </c>
      <c r="AH3413" t="s">
        <v>6027</v>
      </c>
      <c r="AI3413" t="s">
        <v>6028</v>
      </c>
      <c r="AJ3413" t="s">
        <v>6924</v>
      </c>
      <c r="AK3413">
        <v>4500</v>
      </c>
      <c r="AL3413">
        <v>187.65</v>
      </c>
      <c r="AM3413">
        <v>4312.3500000000004</v>
      </c>
      <c r="AN3413">
        <v>3400</v>
      </c>
      <c r="AO3413">
        <v>912.35</v>
      </c>
      <c r="AP3413">
        <v>0.21160000000000001</v>
      </c>
    </row>
    <row r="3414" spans="1:42" hidden="1" x14ac:dyDescent="0.35">
      <c r="A3414" t="s">
        <v>4378</v>
      </c>
      <c r="B3414" s="1">
        <v>45894</v>
      </c>
      <c r="C3414" t="s">
        <v>3089</v>
      </c>
      <c r="D3414" t="s">
        <v>14</v>
      </c>
      <c r="E3414">
        <v>2</v>
      </c>
      <c r="F3414" t="s">
        <v>24</v>
      </c>
      <c r="G3414" t="s">
        <v>71</v>
      </c>
      <c r="H3414" t="s">
        <v>25</v>
      </c>
      <c r="I3414" t="s">
        <v>26</v>
      </c>
      <c r="J3414" t="s">
        <v>59</v>
      </c>
      <c r="K3414">
        <v>2025</v>
      </c>
      <c r="L3414" t="s">
        <v>60</v>
      </c>
      <c r="M3414" t="s">
        <v>5934</v>
      </c>
      <c r="N3414" t="s">
        <v>5931</v>
      </c>
      <c r="O3414" t="s">
        <v>5932</v>
      </c>
      <c r="P3414" t="s">
        <v>5891</v>
      </c>
      <c r="Q3414" t="s">
        <v>5935</v>
      </c>
      <c r="R3414">
        <v>10800</v>
      </c>
      <c r="S3414">
        <v>13500</v>
      </c>
      <c r="T3414">
        <v>0.2</v>
      </c>
      <c r="U3414" t="s">
        <v>5893</v>
      </c>
      <c r="V3414">
        <v>12</v>
      </c>
      <c r="W3414" s="1">
        <v>44567</v>
      </c>
      <c r="X3414" t="s">
        <v>5894</v>
      </c>
      <c r="Y3414">
        <v>169</v>
      </c>
      <c r="Z3414">
        <v>68</v>
      </c>
      <c r="AA3414">
        <v>202</v>
      </c>
      <c r="AB3414">
        <v>85</v>
      </c>
      <c r="AC3414">
        <v>10</v>
      </c>
      <c r="AD3414">
        <v>918000</v>
      </c>
      <c r="AE3414" t="s">
        <v>6025</v>
      </c>
      <c r="AF3414" s="1">
        <v>46203</v>
      </c>
      <c r="AG3414" t="s">
        <v>6820</v>
      </c>
      <c r="AH3414" t="s">
        <v>6035</v>
      </c>
      <c r="AI3414" t="s">
        <v>6028</v>
      </c>
      <c r="AJ3414" t="s">
        <v>6925</v>
      </c>
      <c r="AK3414">
        <v>27000</v>
      </c>
      <c r="AL3414">
        <v>702</v>
      </c>
      <c r="AM3414">
        <v>26298</v>
      </c>
      <c r="AN3414">
        <v>21600</v>
      </c>
      <c r="AO3414">
        <v>4698</v>
      </c>
      <c r="AP3414">
        <v>0.17860000000000001</v>
      </c>
    </row>
    <row r="3415" spans="1:42" hidden="1" x14ac:dyDescent="0.35">
      <c r="A3415" t="s">
        <v>4379</v>
      </c>
      <c r="B3415" s="1">
        <v>45864</v>
      </c>
      <c r="C3415" t="s">
        <v>157</v>
      </c>
      <c r="D3415" t="s">
        <v>200</v>
      </c>
      <c r="E3415">
        <v>2</v>
      </c>
      <c r="F3415" t="s">
        <v>48</v>
      </c>
      <c r="G3415" t="s">
        <v>16</v>
      </c>
      <c r="H3415" t="s">
        <v>17</v>
      </c>
      <c r="I3415" t="s">
        <v>33</v>
      </c>
      <c r="J3415" t="s">
        <v>97</v>
      </c>
      <c r="K3415">
        <v>2025</v>
      </c>
      <c r="L3415" t="s">
        <v>60</v>
      </c>
      <c r="M3415" t="s">
        <v>5960</v>
      </c>
      <c r="N3415" t="s">
        <v>5949</v>
      </c>
      <c r="O3415" t="s">
        <v>5961</v>
      </c>
      <c r="P3415" t="s">
        <v>5951</v>
      </c>
      <c r="Q3415" t="s">
        <v>5962</v>
      </c>
      <c r="R3415">
        <v>2100</v>
      </c>
      <c r="S3415">
        <v>2800</v>
      </c>
      <c r="T3415">
        <v>0.25</v>
      </c>
      <c r="U3415" t="s">
        <v>5940</v>
      </c>
      <c r="V3415">
        <v>12</v>
      </c>
      <c r="W3415" s="1">
        <v>45378</v>
      </c>
      <c r="X3415" t="s">
        <v>5894</v>
      </c>
      <c r="Y3415">
        <v>198</v>
      </c>
      <c r="Z3415">
        <v>79</v>
      </c>
      <c r="AA3415">
        <v>243</v>
      </c>
      <c r="AB3415">
        <v>87</v>
      </c>
      <c r="AC3415">
        <v>10</v>
      </c>
      <c r="AD3415">
        <v>182700</v>
      </c>
      <c r="AE3415" t="s">
        <v>6025</v>
      </c>
      <c r="AF3415" s="1">
        <v>46203</v>
      </c>
      <c r="AG3415" t="s">
        <v>6094</v>
      </c>
      <c r="AH3415" t="s">
        <v>6027</v>
      </c>
      <c r="AI3415" t="s">
        <v>6028</v>
      </c>
      <c r="AJ3415" t="s">
        <v>6925</v>
      </c>
      <c r="AK3415">
        <v>5600</v>
      </c>
      <c r="AL3415">
        <v>85.12</v>
      </c>
      <c r="AM3415">
        <v>5514.88</v>
      </c>
      <c r="AN3415">
        <v>4200</v>
      </c>
      <c r="AO3415">
        <v>1314.88</v>
      </c>
      <c r="AP3415">
        <v>0.2384</v>
      </c>
    </row>
    <row r="3416" spans="1:42" x14ac:dyDescent="0.35">
      <c r="A3416" t="s">
        <v>4380</v>
      </c>
      <c r="B3416" s="1">
        <v>45837</v>
      </c>
      <c r="C3416" t="s">
        <v>260</v>
      </c>
      <c r="D3416" t="s">
        <v>42</v>
      </c>
      <c r="E3416">
        <v>1</v>
      </c>
      <c r="F3416" t="s">
        <v>58</v>
      </c>
      <c r="G3416" t="s">
        <v>31</v>
      </c>
      <c r="H3416" t="s">
        <v>32</v>
      </c>
      <c r="I3416" t="s">
        <v>33</v>
      </c>
      <c r="J3416" t="s">
        <v>34</v>
      </c>
      <c r="K3416">
        <v>2025</v>
      </c>
      <c r="L3416" t="s">
        <v>35</v>
      </c>
      <c r="M3416" t="s">
        <v>5897</v>
      </c>
      <c r="N3416" t="s">
        <v>5889</v>
      </c>
      <c r="O3416" t="s">
        <v>5898</v>
      </c>
      <c r="P3416" t="s">
        <v>5899</v>
      </c>
      <c r="Q3416" t="s">
        <v>5900</v>
      </c>
      <c r="R3416">
        <v>31000</v>
      </c>
      <c r="S3416">
        <v>38000</v>
      </c>
      <c r="T3416">
        <v>0.1842</v>
      </c>
      <c r="U3416" t="s">
        <v>5901</v>
      </c>
      <c r="V3416">
        <v>12</v>
      </c>
      <c r="W3416" s="1">
        <v>45246</v>
      </c>
      <c r="X3416" t="s">
        <v>5894</v>
      </c>
      <c r="Y3416">
        <v>278</v>
      </c>
      <c r="Z3416">
        <v>80</v>
      </c>
      <c r="AA3416">
        <v>346</v>
      </c>
      <c r="AB3416">
        <v>0</v>
      </c>
      <c r="AC3416">
        <v>10</v>
      </c>
      <c r="AD3416">
        <v>0</v>
      </c>
      <c r="AE3416" t="s">
        <v>6029</v>
      </c>
      <c r="AF3416" s="1">
        <v>46203</v>
      </c>
      <c r="AG3416" t="s">
        <v>6159</v>
      </c>
      <c r="AH3416" t="s">
        <v>6027</v>
      </c>
      <c r="AI3416" t="s">
        <v>6028</v>
      </c>
      <c r="AJ3416" t="s">
        <v>6924</v>
      </c>
      <c r="AK3416">
        <v>38000</v>
      </c>
      <c r="AL3416">
        <v>4609.3999999999996</v>
      </c>
      <c r="AM3416">
        <v>33390.6</v>
      </c>
      <c r="AN3416">
        <v>31000</v>
      </c>
      <c r="AO3416">
        <v>2390.6</v>
      </c>
      <c r="AP3416">
        <v>7.1599999999999997E-2</v>
      </c>
    </row>
    <row r="3417" spans="1:42" x14ac:dyDescent="0.35">
      <c r="A3417" t="s">
        <v>4381</v>
      </c>
      <c r="B3417" s="1">
        <v>45788</v>
      </c>
      <c r="C3417" t="s">
        <v>443</v>
      </c>
      <c r="D3417" t="s">
        <v>42</v>
      </c>
      <c r="E3417">
        <v>1</v>
      </c>
      <c r="F3417" t="s">
        <v>24</v>
      </c>
      <c r="G3417" t="s">
        <v>16</v>
      </c>
      <c r="H3417" t="s">
        <v>17</v>
      </c>
      <c r="I3417" t="s">
        <v>43</v>
      </c>
      <c r="J3417" t="s">
        <v>75</v>
      </c>
      <c r="K3417">
        <v>2025</v>
      </c>
      <c r="L3417" t="s">
        <v>35</v>
      </c>
      <c r="M3417" t="s">
        <v>5897</v>
      </c>
      <c r="N3417" t="s">
        <v>5889</v>
      </c>
      <c r="O3417" t="s">
        <v>5898</v>
      </c>
      <c r="P3417" t="s">
        <v>5899</v>
      </c>
      <c r="Q3417" t="s">
        <v>5900</v>
      </c>
      <c r="R3417">
        <v>31000</v>
      </c>
      <c r="S3417">
        <v>38000</v>
      </c>
      <c r="T3417">
        <v>0.1842</v>
      </c>
      <c r="U3417" t="s">
        <v>5901</v>
      </c>
      <c r="V3417">
        <v>12</v>
      </c>
      <c r="W3417" s="1">
        <v>45246</v>
      </c>
      <c r="X3417" t="s">
        <v>5894</v>
      </c>
      <c r="Y3417">
        <v>278</v>
      </c>
      <c r="Z3417">
        <v>80</v>
      </c>
      <c r="AA3417">
        <v>346</v>
      </c>
      <c r="AB3417">
        <v>0</v>
      </c>
      <c r="AC3417">
        <v>10</v>
      </c>
      <c r="AD3417">
        <v>0</v>
      </c>
      <c r="AE3417" t="s">
        <v>6029</v>
      </c>
      <c r="AF3417" s="1">
        <v>46203</v>
      </c>
      <c r="AG3417" t="s">
        <v>6278</v>
      </c>
      <c r="AH3417" t="s">
        <v>6027</v>
      </c>
      <c r="AI3417" t="s">
        <v>6028</v>
      </c>
      <c r="AJ3417" t="s">
        <v>6924</v>
      </c>
      <c r="AK3417">
        <v>38000</v>
      </c>
      <c r="AL3417">
        <v>3670.8</v>
      </c>
      <c r="AM3417">
        <v>34329.199999999997</v>
      </c>
      <c r="AN3417">
        <v>31000</v>
      </c>
      <c r="AO3417">
        <v>3329.2</v>
      </c>
      <c r="AP3417">
        <v>9.7000000000000003E-2</v>
      </c>
    </row>
    <row r="3418" spans="1:42" x14ac:dyDescent="0.35">
      <c r="A3418" t="s">
        <v>4382</v>
      </c>
      <c r="B3418" s="1">
        <v>45836</v>
      </c>
      <c r="C3418" t="s">
        <v>1017</v>
      </c>
      <c r="D3418" t="s">
        <v>54</v>
      </c>
      <c r="E3418">
        <v>1</v>
      </c>
      <c r="F3418" t="s">
        <v>30</v>
      </c>
      <c r="G3418" t="s">
        <v>16</v>
      </c>
      <c r="H3418" t="s">
        <v>32</v>
      </c>
      <c r="I3418" t="s">
        <v>26</v>
      </c>
      <c r="J3418" t="s">
        <v>34</v>
      </c>
      <c r="K3418">
        <v>2025</v>
      </c>
      <c r="L3418" t="s">
        <v>35</v>
      </c>
      <c r="M3418" t="s">
        <v>5888</v>
      </c>
      <c r="N3418" t="s">
        <v>5889</v>
      </c>
      <c r="O3418" t="s">
        <v>5890</v>
      </c>
      <c r="P3418" t="s">
        <v>5891</v>
      </c>
      <c r="Q3418" t="s">
        <v>5892</v>
      </c>
      <c r="R3418">
        <v>52000</v>
      </c>
      <c r="S3418">
        <v>65000</v>
      </c>
      <c r="T3418">
        <v>0.2</v>
      </c>
      <c r="U3418" t="s">
        <v>5893</v>
      </c>
      <c r="V3418">
        <v>12</v>
      </c>
      <c r="W3418" s="1">
        <v>45506</v>
      </c>
      <c r="X3418" t="s">
        <v>5894</v>
      </c>
      <c r="Y3418">
        <v>302</v>
      </c>
      <c r="Z3418">
        <v>109</v>
      </c>
      <c r="AA3418">
        <v>415</v>
      </c>
      <c r="AB3418">
        <v>0</v>
      </c>
      <c r="AC3418">
        <v>10</v>
      </c>
      <c r="AD3418">
        <v>0</v>
      </c>
      <c r="AE3418" t="s">
        <v>6029</v>
      </c>
      <c r="AF3418" s="1">
        <v>46203</v>
      </c>
      <c r="AG3418" t="s">
        <v>6515</v>
      </c>
      <c r="AH3418" t="s">
        <v>6027</v>
      </c>
      <c r="AI3418" t="s">
        <v>6028</v>
      </c>
      <c r="AJ3418" t="s">
        <v>6924</v>
      </c>
      <c r="AK3418">
        <v>65000</v>
      </c>
      <c r="AL3418">
        <v>6155.5</v>
      </c>
      <c r="AM3418">
        <v>58844.5</v>
      </c>
      <c r="AN3418">
        <v>52000</v>
      </c>
      <c r="AO3418">
        <v>6844.5</v>
      </c>
      <c r="AP3418">
        <v>0.1163</v>
      </c>
    </row>
    <row r="3419" spans="1:42" hidden="1" x14ac:dyDescent="0.35">
      <c r="A3419" t="s">
        <v>4383</v>
      </c>
      <c r="B3419" s="1">
        <v>45699</v>
      </c>
      <c r="C3419" t="s">
        <v>358</v>
      </c>
      <c r="D3419" t="s">
        <v>70</v>
      </c>
      <c r="E3419">
        <v>1</v>
      </c>
      <c r="F3419" t="s">
        <v>24</v>
      </c>
      <c r="G3419" t="s">
        <v>31</v>
      </c>
      <c r="H3419" t="s">
        <v>25</v>
      </c>
      <c r="I3419" t="s">
        <v>18</v>
      </c>
      <c r="J3419" t="s">
        <v>19</v>
      </c>
      <c r="K3419">
        <v>2025</v>
      </c>
      <c r="L3419" t="s">
        <v>20</v>
      </c>
      <c r="M3419" t="s">
        <v>5970</v>
      </c>
      <c r="N3419" t="s">
        <v>5949</v>
      </c>
      <c r="O3419" t="s">
        <v>5971</v>
      </c>
      <c r="P3419" t="s">
        <v>5922</v>
      </c>
      <c r="Q3419" t="s">
        <v>5972</v>
      </c>
      <c r="R3419">
        <v>9500</v>
      </c>
      <c r="S3419">
        <v>12000</v>
      </c>
      <c r="T3419">
        <v>0.20830000000000001</v>
      </c>
      <c r="U3419" t="s">
        <v>5920</v>
      </c>
      <c r="V3419">
        <v>12</v>
      </c>
      <c r="W3419" s="1">
        <v>44840</v>
      </c>
      <c r="X3419" t="s">
        <v>5894</v>
      </c>
      <c r="Y3419">
        <v>160</v>
      </c>
      <c r="Z3419">
        <v>82</v>
      </c>
      <c r="AA3419">
        <v>171</v>
      </c>
      <c r="AB3419">
        <v>27</v>
      </c>
      <c r="AC3419">
        <v>10</v>
      </c>
      <c r="AD3419">
        <v>256500</v>
      </c>
      <c r="AE3419" t="s">
        <v>6025</v>
      </c>
      <c r="AF3419" s="1">
        <v>46203</v>
      </c>
      <c r="AG3419" t="s">
        <v>6229</v>
      </c>
      <c r="AH3419" t="s">
        <v>6035</v>
      </c>
      <c r="AI3419" t="s">
        <v>6028</v>
      </c>
      <c r="AJ3419" t="s">
        <v>6924</v>
      </c>
      <c r="AK3419">
        <v>12000</v>
      </c>
      <c r="AL3419">
        <v>1735.2</v>
      </c>
      <c r="AM3419">
        <v>10264.799999999999</v>
      </c>
      <c r="AN3419">
        <v>9500</v>
      </c>
      <c r="AO3419">
        <v>764.8</v>
      </c>
      <c r="AP3419">
        <v>7.4499999999999997E-2</v>
      </c>
    </row>
    <row r="3420" spans="1:42" hidden="1" x14ac:dyDescent="0.35">
      <c r="A3420" t="s">
        <v>4384</v>
      </c>
      <c r="B3420" s="1">
        <v>45729</v>
      </c>
      <c r="C3420" t="s">
        <v>826</v>
      </c>
      <c r="D3420" t="s">
        <v>180</v>
      </c>
      <c r="E3420">
        <v>1</v>
      </c>
      <c r="F3420" t="s">
        <v>48</v>
      </c>
      <c r="G3420" t="s">
        <v>16</v>
      </c>
      <c r="H3420" t="s">
        <v>17</v>
      </c>
      <c r="I3420" t="s">
        <v>18</v>
      </c>
      <c r="J3420" t="s">
        <v>39</v>
      </c>
      <c r="K3420">
        <v>2025</v>
      </c>
      <c r="L3420" t="s">
        <v>20</v>
      </c>
      <c r="M3420" t="s">
        <v>5956</v>
      </c>
      <c r="N3420" t="s">
        <v>5949</v>
      </c>
      <c r="O3420" t="s">
        <v>5957</v>
      </c>
      <c r="P3420" t="s">
        <v>5958</v>
      </c>
      <c r="Q3420" t="s">
        <v>5959</v>
      </c>
      <c r="R3420">
        <v>3100</v>
      </c>
      <c r="S3420">
        <v>4200</v>
      </c>
      <c r="T3420">
        <v>0.26190000000000002</v>
      </c>
      <c r="U3420" t="s">
        <v>5909</v>
      </c>
      <c r="V3420">
        <v>12</v>
      </c>
      <c r="W3420" s="1">
        <v>45029</v>
      </c>
      <c r="X3420" t="s">
        <v>5894</v>
      </c>
      <c r="Y3420">
        <v>165</v>
      </c>
      <c r="Z3420">
        <v>119</v>
      </c>
      <c r="AA3420">
        <v>218</v>
      </c>
      <c r="AB3420">
        <v>22</v>
      </c>
      <c r="AC3420">
        <v>10</v>
      </c>
      <c r="AD3420">
        <v>68200</v>
      </c>
      <c r="AE3420" t="s">
        <v>6025</v>
      </c>
      <c r="AF3420" s="1">
        <v>46203</v>
      </c>
      <c r="AG3420" t="s">
        <v>6454</v>
      </c>
      <c r="AH3420" t="s">
        <v>6027</v>
      </c>
      <c r="AI3420" t="s">
        <v>6028</v>
      </c>
      <c r="AJ3420" t="s">
        <v>6924</v>
      </c>
      <c r="AK3420">
        <v>4200</v>
      </c>
      <c r="AL3420">
        <v>362.46</v>
      </c>
      <c r="AM3420">
        <v>3837.54</v>
      </c>
      <c r="AN3420">
        <v>3100</v>
      </c>
      <c r="AO3420">
        <v>737.54</v>
      </c>
      <c r="AP3420">
        <v>0.19220000000000001</v>
      </c>
    </row>
    <row r="3421" spans="1:42" hidden="1" x14ac:dyDescent="0.35">
      <c r="A3421" t="s">
        <v>4385</v>
      </c>
      <c r="B3421" s="1">
        <v>45888</v>
      </c>
      <c r="C3421" t="s">
        <v>1540</v>
      </c>
      <c r="D3421" t="s">
        <v>95</v>
      </c>
      <c r="E3421">
        <v>3</v>
      </c>
      <c r="F3421" t="s">
        <v>58</v>
      </c>
      <c r="G3421" t="s">
        <v>31</v>
      </c>
      <c r="H3421" t="s">
        <v>25</v>
      </c>
      <c r="I3421" t="s">
        <v>33</v>
      </c>
      <c r="J3421" t="s">
        <v>59</v>
      </c>
      <c r="K3421">
        <v>2025</v>
      </c>
      <c r="L3421" t="s">
        <v>60</v>
      </c>
      <c r="M3421" t="s">
        <v>5948</v>
      </c>
      <c r="N3421" t="s">
        <v>5949</v>
      </c>
      <c r="O3421" t="s">
        <v>5950</v>
      </c>
      <c r="P3421" t="s">
        <v>5951</v>
      </c>
      <c r="Q3421" t="s">
        <v>5952</v>
      </c>
      <c r="R3421">
        <v>2900</v>
      </c>
      <c r="S3421">
        <v>3800</v>
      </c>
      <c r="T3421">
        <v>0.23680000000000001</v>
      </c>
      <c r="U3421" t="s">
        <v>5940</v>
      </c>
      <c r="V3421">
        <v>12</v>
      </c>
      <c r="W3421" s="1">
        <v>45359</v>
      </c>
      <c r="X3421" t="s">
        <v>5894</v>
      </c>
      <c r="Y3421">
        <v>220</v>
      </c>
      <c r="Z3421">
        <v>49</v>
      </c>
      <c r="AA3421">
        <v>227</v>
      </c>
      <c r="AB3421">
        <v>23</v>
      </c>
      <c r="AC3421">
        <v>10</v>
      </c>
      <c r="AD3421">
        <v>66700</v>
      </c>
      <c r="AE3421" t="s">
        <v>6025</v>
      </c>
      <c r="AF3421" s="1">
        <v>46203</v>
      </c>
      <c r="AG3421" t="s">
        <v>6584</v>
      </c>
      <c r="AH3421" t="s">
        <v>6035</v>
      </c>
      <c r="AI3421" t="s">
        <v>6028</v>
      </c>
      <c r="AJ3421" t="s">
        <v>6925</v>
      </c>
      <c r="AK3421">
        <v>11400</v>
      </c>
      <c r="AL3421">
        <v>1311</v>
      </c>
      <c r="AM3421">
        <v>10089</v>
      </c>
      <c r="AN3421">
        <v>8700</v>
      </c>
      <c r="AO3421">
        <v>1389</v>
      </c>
      <c r="AP3421">
        <v>0.13769999999999999</v>
      </c>
    </row>
    <row r="3422" spans="1:42" hidden="1" x14ac:dyDescent="0.35">
      <c r="A3422" t="s">
        <v>4386</v>
      </c>
      <c r="B3422" s="1">
        <v>45707</v>
      </c>
      <c r="C3422" t="s">
        <v>2705</v>
      </c>
      <c r="D3422" t="s">
        <v>105</v>
      </c>
      <c r="E3422">
        <v>1</v>
      </c>
      <c r="F3422" t="s">
        <v>30</v>
      </c>
      <c r="G3422" t="s">
        <v>16</v>
      </c>
      <c r="H3422" t="s">
        <v>25</v>
      </c>
      <c r="I3422" t="s">
        <v>18</v>
      </c>
      <c r="J3422" t="s">
        <v>19</v>
      </c>
      <c r="K3422">
        <v>2025</v>
      </c>
      <c r="L3422" t="s">
        <v>20</v>
      </c>
      <c r="M3422" t="s">
        <v>5916</v>
      </c>
      <c r="N3422" t="s">
        <v>5913</v>
      </c>
      <c r="O3422" t="s">
        <v>5917</v>
      </c>
      <c r="P3422" t="s">
        <v>5918</v>
      </c>
      <c r="Q3422" t="s">
        <v>5919</v>
      </c>
      <c r="R3422">
        <v>63000</v>
      </c>
      <c r="S3422">
        <v>76000</v>
      </c>
      <c r="T3422">
        <v>0.1711</v>
      </c>
      <c r="U3422" t="s">
        <v>5920</v>
      </c>
      <c r="V3422">
        <v>12</v>
      </c>
      <c r="W3422" s="1">
        <v>44617</v>
      </c>
      <c r="X3422" t="s">
        <v>5894</v>
      </c>
      <c r="Y3422">
        <v>252</v>
      </c>
      <c r="Z3422">
        <v>75</v>
      </c>
      <c r="AA3422">
        <v>289</v>
      </c>
      <c r="AB3422">
        <v>48</v>
      </c>
      <c r="AC3422">
        <v>10</v>
      </c>
      <c r="AD3422">
        <v>3024000</v>
      </c>
      <c r="AE3422" t="s">
        <v>6025</v>
      </c>
      <c r="AF3422" s="1">
        <v>46203</v>
      </c>
      <c r="AG3422" t="s">
        <v>6837</v>
      </c>
      <c r="AH3422" t="s">
        <v>6035</v>
      </c>
      <c r="AI3422" t="s">
        <v>6028</v>
      </c>
      <c r="AJ3422" t="s">
        <v>6924</v>
      </c>
      <c r="AK3422">
        <v>76000</v>
      </c>
      <c r="AL3422">
        <v>10868</v>
      </c>
      <c r="AM3422">
        <v>65132</v>
      </c>
      <c r="AN3422">
        <v>63000</v>
      </c>
      <c r="AO3422">
        <v>2132</v>
      </c>
      <c r="AP3422">
        <v>3.27E-2</v>
      </c>
    </row>
    <row r="3423" spans="1:42" hidden="1" x14ac:dyDescent="0.35">
      <c r="A3423" t="s">
        <v>4387</v>
      </c>
      <c r="B3423" s="1">
        <v>45660</v>
      </c>
      <c r="C3423" t="s">
        <v>892</v>
      </c>
      <c r="D3423" t="s">
        <v>180</v>
      </c>
      <c r="E3423">
        <v>1</v>
      </c>
      <c r="F3423" t="s">
        <v>24</v>
      </c>
      <c r="G3423" t="s">
        <v>79</v>
      </c>
      <c r="H3423" t="s">
        <v>25</v>
      </c>
      <c r="I3423" t="s">
        <v>33</v>
      </c>
      <c r="J3423" t="s">
        <v>112</v>
      </c>
      <c r="K3423">
        <v>2025</v>
      </c>
      <c r="L3423" t="s">
        <v>20</v>
      </c>
      <c r="M3423" t="s">
        <v>5956</v>
      </c>
      <c r="N3423" t="s">
        <v>5949</v>
      </c>
      <c r="O3423" t="s">
        <v>5957</v>
      </c>
      <c r="P3423" t="s">
        <v>5958</v>
      </c>
      <c r="Q3423" t="s">
        <v>5959</v>
      </c>
      <c r="R3423">
        <v>3100</v>
      </c>
      <c r="S3423">
        <v>4200</v>
      </c>
      <c r="T3423">
        <v>0.26190000000000002</v>
      </c>
      <c r="U3423" t="s">
        <v>5909</v>
      </c>
      <c r="V3423">
        <v>12</v>
      </c>
      <c r="W3423" s="1">
        <v>45029</v>
      </c>
      <c r="X3423" t="s">
        <v>5894</v>
      </c>
      <c r="Y3423">
        <v>165</v>
      </c>
      <c r="Z3423">
        <v>119</v>
      </c>
      <c r="AA3423">
        <v>218</v>
      </c>
      <c r="AB3423">
        <v>22</v>
      </c>
      <c r="AC3423">
        <v>10</v>
      </c>
      <c r="AD3423">
        <v>68200</v>
      </c>
      <c r="AE3423" t="s">
        <v>6025</v>
      </c>
      <c r="AF3423" s="1">
        <v>46203</v>
      </c>
      <c r="AG3423" t="s">
        <v>6471</v>
      </c>
      <c r="AH3423" t="s">
        <v>6027</v>
      </c>
      <c r="AI3423" t="s">
        <v>6028</v>
      </c>
      <c r="AJ3423" t="s">
        <v>6924</v>
      </c>
      <c r="AK3423">
        <v>4200</v>
      </c>
      <c r="AL3423">
        <v>295.68</v>
      </c>
      <c r="AM3423">
        <v>3904.32</v>
      </c>
      <c r="AN3423">
        <v>3100</v>
      </c>
      <c r="AO3423">
        <v>804.32</v>
      </c>
      <c r="AP3423">
        <v>0.20599999999999999</v>
      </c>
    </row>
    <row r="3424" spans="1:42" hidden="1" x14ac:dyDescent="0.35">
      <c r="A3424" t="s">
        <v>4388</v>
      </c>
      <c r="B3424" s="1">
        <v>45673</v>
      </c>
      <c r="C3424" t="s">
        <v>2106</v>
      </c>
      <c r="D3424" t="s">
        <v>108</v>
      </c>
      <c r="E3424">
        <v>2</v>
      </c>
      <c r="F3424" t="s">
        <v>24</v>
      </c>
      <c r="G3424" t="s">
        <v>16</v>
      </c>
      <c r="H3424" t="s">
        <v>32</v>
      </c>
      <c r="I3424" t="s">
        <v>33</v>
      </c>
      <c r="J3424" t="s">
        <v>112</v>
      </c>
      <c r="K3424">
        <v>2025</v>
      </c>
      <c r="L3424" t="s">
        <v>20</v>
      </c>
      <c r="M3424" t="s">
        <v>5977</v>
      </c>
      <c r="N3424" t="s">
        <v>5974</v>
      </c>
      <c r="O3424" t="s">
        <v>5978</v>
      </c>
      <c r="P3424" t="s">
        <v>5979</v>
      </c>
      <c r="Q3424" t="s">
        <v>5980</v>
      </c>
      <c r="R3424">
        <v>3000</v>
      </c>
      <c r="S3424">
        <v>3900</v>
      </c>
      <c r="T3424">
        <v>0.23080000000000001</v>
      </c>
      <c r="U3424" t="s">
        <v>5920</v>
      </c>
      <c r="V3424">
        <v>36</v>
      </c>
      <c r="W3424" s="1">
        <v>44816</v>
      </c>
      <c r="X3424" t="s">
        <v>5894</v>
      </c>
      <c r="Y3424">
        <v>237</v>
      </c>
      <c r="Z3424">
        <v>110</v>
      </c>
      <c r="AA3424">
        <v>240</v>
      </c>
      <c r="AB3424">
        <v>48</v>
      </c>
      <c r="AC3424">
        <v>10</v>
      </c>
      <c r="AD3424">
        <v>144000</v>
      </c>
      <c r="AE3424" t="s">
        <v>6025</v>
      </c>
      <c r="AF3424" s="1">
        <v>46203</v>
      </c>
      <c r="AG3424" t="s">
        <v>6719</v>
      </c>
      <c r="AH3424" t="s">
        <v>6027</v>
      </c>
      <c r="AI3424" t="s">
        <v>6028</v>
      </c>
      <c r="AJ3424" t="s">
        <v>6924</v>
      </c>
      <c r="AK3424">
        <v>7800</v>
      </c>
      <c r="AL3424">
        <v>333.06</v>
      </c>
      <c r="AM3424">
        <v>7466.94</v>
      </c>
      <c r="AN3424">
        <v>6000</v>
      </c>
      <c r="AO3424">
        <v>1466.94</v>
      </c>
      <c r="AP3424">
        <v>0.19650000000000001</v>
      </c>
    </row>
    <row r="3425" spans="1:42" hidden="1" x14ac:dyDescent="0.35">
      <c r="A3425" t="s">
        <v>4389</v>
      </c>
      <c r="B3425" s="1">
        <v>45692</v>
      </c>
      <c r="C3425" t="s">
        <v>586</v>
      </c>
      <c r="D3425" t="s">
        <v>108</v>
      </c>
      <c r="E3425">
        <v>4</v>
      </c>
      <c r="F3425" t="s">
        <v>58</v>
      </c>
      <c r="G3425" t="s">
        <v>16</v>
      </c>
      <c r="H3425" t="s">
        <v>25</v>
      </c>
      <c r="I3425" t="s">
        <v>43</v>
      </c>
      <c r="J3425" t="s">
        <v>19</v>
      </c>
      <c r="K3425">
        <v>2025</v>
      </c>
      <c r="L3425" t="s">
        <v>20</v>
      </c>
      <c r="M3425" t="s">
        <v>5977</v>
      </c>
      <c r="N3425" t="s">
        <v>5974</v>
      </c>
      <c r="O3425" t="s">
        <v>5978</v>
      </c>
      <c r="P3425" t="s">
        <v>5979</v>
      </c>
      <c r="Q3425" t="s">
        <v>5980</v>
      </c>
      <c r="R3425">
        <v>3000</v>
      </c>
      <c r="S3425">
        <v>3900</v>
      </c>
      <c r="T3425">
        <v>0.23080000000000001</v>
      </c>
      <c r="U3425" t="s">
        <v>5920</v>
      </c>
      <c r="V3425">
        <v>36</v>
      </c>
      <c r="W3425" s="1">
        <v>44816</v>
      </c>
      <c r="X3425" t="s">
        <v>5894</v>
      </c>
      <c r="Y3425">
        <v>237</v>
      </c>
      <c r="Z3425">
        <v>110</v>
      </c>
      <c r="AA3425">
        <v>240</v>
      </c>
      <c r="AB3425">
        <v>48</v>
      </c>
      <c r="AC3425">
        <v>10</v>
      </c>
      <c r="AD3425">
        <v>144000</v>
      </c>
      <c r="AE3425" t="s">
        <v>6025</v>
      </c>
      <c r="AF3425" s="1">
        <v>46203</v>
      </c>
      <c r="AG3425" t="s">
        <v>6351</v>
      </c>
      <c r="AH3425" t="s">
        <v>6027</v>
      </c>
      <c r="AI3425" t="s">
        <v>6028</v>
      </c>
      <c r="AJ3425" t="s">
        <v>6924</v>
      </c>
      <c r="AK3425">
        <v>15600</v>
      </c>
      <c r="AL3425">
        <v>915.72</v>
      </c>
      <c r="AM3425">
        <v>14684.28</v>
      </c>
      <c r="AN3425">
        <v>12000</v>
      </c>
      <c r="AO3425">
        <v>2684.28</v>
      </c>
      <c r="AP3425">
        <v>0.18279999999999999</v>
      </c>
    </row>
    <row r="3426" spans="1:42" x14ac:dyDescent="0.35">
      <c r="A3426" t="s">
        <v>4390</v>
      </c>
      <c r="B3426" s="1">
        <v>45713</v>
      </c>
      <c r="C3426" t="s">
        <v>89</v>
      </c>
      <c r="D3426" t="s">
        <v>42</v>
      </c>
      <c r="E3426">
        <v>1</v>
      </c>
      <c r="F3426" t="s">
        <v>58</v>
      </c>
      <c r="G3426" t="s">
        <v>96</v>
      </c>
      <c r="H3426" t="s">
        <v>17</v>
      </c>
      <c r="I3426" t="s">
        <v>43</v>
      </c>
      <c r="J3426" t="s">
        <v>19</v>
      </c>
      <c r="K3426">
        <v>2025</v>
      </c>
      <c r="L3426" t="s">
        <v>20</v>
      </c>
      <c r="M3426" t="s">
        <v>5897</v>
      </c>
      <c r="N3426" t="s">
        <v>5889</v>
      </c>
      <c r="O3426" t="s">
        <v>5898</v>
      </c>
      <c r="P3426" t="s">
        <v>5899</v>
      </c>
      <c r="Q3426" t="s">
        <v>5900</v>
      </c>
      <c r="R3426">
        <v>31000</v>
      </c>
      <c r="S3426">
        <v>38000</v>
      </c>
      <c r="T3426">
        <v>0.1842</v>
      </c>
      <c r="U3426" t="s">
        <v>5901</v>
      </c>
      <c r="V3426">
        <v>12</v>
      </c>
      <c r="W3426" s="1">
        <v>45246</v>
      </c>
      <c r="X3426" t="s">
        <v>5894</v>
      </c>
      <c r="Y3426">
        <v>278</v>
      </c>
      <c r="Z3426">
        <v>80</v>
      </c>
      <c r="AA3426">
        <v>346</v>
      </c>
      <c r="AB3426">
        <v>0</v>
      </c>
      <c r="AC3426">
        <v>10</v>
      </c>
      <c r="AD3426">
        <v>0</v>
      </c>
      <c r="AE3426" t="s">
        <v>6029</v>
      </c>
      <c r="AF3426" s="1">
        <v>46203</v>
      </c>
      <c r="AG3426" t="s">
        <v>6038</v>
      </c>
      <c r="AH3426" t="s">
        <v>6035</v>
      </c>
      <c r="AI3426" t="s">
        <v>6028</v>
      </c>
      <c r="AJ3426" t="s">
        <v>6924</v>
      </c>
      <c r="AK3426">
        <v>38000</v>
      </c>
      <c r="AL3426">
        <v>3933</v>
      </c>
      <c r="AM3426">
        <v>34067</v>
      </c>
      <c r="AN3426">
        <v>31000</v>
      </c>
      <c r="AO3426">
        <v>3067</v>
      </c>
      <c r="AP3426">
        <v>0.09</v>
      </c>
    </row>
    <row r="3427" spans="1:42" hidden="1" x14ac:dyDescent="0.35">
      <c r="A3427" t="s">
        <v>4391</v>
      </c>
      <c r="B3427" s="1">
        <v>45844</v>
      </c>
      <c r="C3427" t="s">
        <v>699</v>
      </c>
      <c r="D3427" t="s">
        <v>173</v>
      </c>
      <c r="E3427">
        <v>1</v>
      </c>
      <c r="F3427" t="s">
        <v>58</v>
      </c>
      <c r="G3427" t="s">
        <v>71</v>
      </c>
      <c r="H3427" t="s">
        <v>32</v>
      </c>
      <c r="I3427" t="s">
        <v>33</v>
      </c>
      <c r="J3427" t="s">
        <v>97</v>
      </c>
      <c r="K3427">
        <v>2025</v>
      </c>
      <c r="L3427" t="s">
        <v>60</v>
      </c>
      <c r="M3427" t="s">
        <v>5904</v>
      </c>
      <c r="N3427" t="s">
        <v>5889</v>
      </c>
      <c r="O3427" t="s">
        <v>5898</v>
      </c>
      <c r="P3427" t="s">
        <v>5899</v>
      </c>
      <c r="Q3427" t="s">
        <v>5905</v>
      </c>
      <c r="R3427">
        <v>12500</v>
      </c>
      <c r="S3427">
        <v>15500</v>
      </c>
      <c r="T3427">
        <v>0.19350000000000001</v>
      </c>
      <c r="U3427" t="s">
        <v>5901</v>
      </c>
      <c r="V3427">
        <v>12</v>
      </c>
      <c r="W3427" s="1">
        <v>45140</v>
      </c>
      <c r="X3427" t="s">
        <v>5894</v>
      </c>
      <c r="Y3427">
        <v>313</v>
      </c>
      <c r="Z3427">
        <v>58</v>
      </c>
      <c r="AA3427">
        <v>294</v>
      </c>
      <c r="AB3427">
        <v>65</v>
      </c>
      <c r="AC3427">
        <v>10</v>
      </c>
      <c r="AD3427">
        <v>812500</v>
      </c>
      <c r="AE3427" t="s">
        <v>6025</v>
      </c>
      <c r="AF3427" s="1">
        <v>46203</v>
      </c>
      <c r="AG3427" t="s">
        <v>6407</v>
      </c>
      <c r="AH3427" t="s">
        <v>6035</v>
      </c>
      <c r="AI3427" t="s">
        <v>6028</v>
      </c>
      <c r="AJ3427" t="s">
        <v>6925</v>
      </c>
      <c r="AK3427">
        <v>15500</v>
      </c>
      <c r="AL3427">
        <v>2077</v>
      </c>
      <c r="AM3427">
        <v>13423</v>
      </c>
      <c r="AN3427">
        <v>12500</v>
      </c>
      <c r="AO3427">
        <v>923</v>
      </c>
      <c r="AP3427">
        <v>6.88E-2</v>
      </c>
    </row>
    <row r="3428" spans="1:42" hidden="1" x14ac:dyDescent="0.35">
      <c r="A3428" t="s">
        <v>4392</v>
      </c>
      <c r="B3428" s="1">
        <v>45899</v>
      </c>
      <c r="C3428" t="s">
        <v>677</v>
      </c>
      <c r="D3428" t="s">
        <v>92</v>
      </c>
      <c r="E3428">
        <v>2</v>
      </c>
      <c r="F3428" t="s">
        <v>128</v>
      </c>
      <c r="G3428" t="s">
        <v>71</v>
      </c>
      <c r="H3428" t="s">
        <v>25</v>
      </c>
      <c r="I3428" t="s">
        <v>18</v>
      </c>
      <c r="J3428" t="s">
        <v>59</v>
      </c>
      <c r="K3428">
        <v>2025</v>
      </c>
      <c r="L3428" t="s">
        <v>60</v>
      </c>
      <c r="M3428" t="s">
        <v>5973</v>
      </c>
      <c r="N3428" t="s">
        <v>5974</v>
      </c>
      <c r="O3428" t="s">
        <v>5975</v>
      </c>
      <c r="P3428" t="s">
        <v>5899</v>
      </c>
      <c r="Q3428" t="s">
        <v>5976</v>
      </c>
      <c r="R3428">
        <v>7600</v>
      </c>
      <c r="S3428">
        <v>9800</v>
      </c>
      <c r="T3428">
        <v>0.22450000000000001</v>
      </c>
      <c r="U3428" t="s">
        <v>5901</v>
      </c>
      <c r="V3428">
        <v>36</v>
      </c>
      <c r="W3428" s="1">
        <v>45281</v>
      </c>
      <c r="X3428" t="s">
        <v>5894</v>
      </c>
      <c r="Y3428">
        <v>214</v>
      </c>
      <c r="Z3428">
        <v>101</v>
      </c>
      <c r="AA3428">
        <v>188</v>
      </c>
      <c r="AB3428">
        <v>51</v>
      </c>
      <c r="AC3428">
        <v>10</v>
      </c>
      <c r="AD3428">
        <v>387600</v>
      </c>
      <c r="AE3428" t="s">
        <v>6025</v>
      </c>
      <c r="AF3428" s="1">
        <v>46203</v>
      </c>
      <c r="AG3428" t="s">
        <v>6105</v>
      </c>
      <c r="AH3428" t="s">
        <v>6035</v>
      </c>
      <c r="AI3428" t="s">
        <v>6028</v>
      </c>
      <c r="AJ3428" t="s">
        <v>6925</v>
      </c>
      <c r="AK3428">
        <v>19600</v>
      </c>
      <c r="AL3428">
        <v>1914.92</v>
      </c>
      <c r="AM3428">
        <v>17685.080000000002</v>
      </c>
      <c r="AN3428">
        <v>15200</v>
      </c>
      <c r="AO3428">
        <v>2485.08</v>
      </c>
      <c r="AP3428">
        <v>0.14050000000000001</v>
      </c>
    </row>
    <row r="3429" spans="1:42" hidden="1" x14ac:dyDescent="0.35">
      <c r="A3429" t="s">
        <v>4393</v>
      </c>
      <c r="B3429" s="1">
        <v>45833</v>
      </c>
      <c r="C3429" t="s">
        <v>688</v>
      </c>
      <c r="D3429" t="s">
        <v>74</v>
      </c>
      <c r="E3429">
        <v>1</v>
      </c>
      <c r="F3429" t="s">
        <v>128</v>
      </c>
      <c r="G3429" t="s">
        <v>31</v>
      </c>
      <c r="H3429" t="s">
        <v>25</v>
      </c>
      <c r="I3429" t="s">
        <v>33</v>
      </c>
      <c r="J3429" t="s">
        <v>34</v>
      </c>
      <c r="K3429">
        <v>2025</v>
      </c>
      <c r="L3429" t="s">
        <v>35</v>
      </c>
      <c r="M3429" t="s">
        <v>5963</v>
      </c>
      <c r="N3429" t="s">
        <v>5949</v>
      </c>
      <c r="O3429" t="s">
        <v>5964</v>
      </c>
      <c r="P3429" t="s">
        <v>5951</v>
      </c>
      <c r="Q3429" t="s">
        <v>5965</v>
      </c>
      <c r="R3429">
        <v>5700</v>
      </c>
      <c r="S3429">
        <v>7500</v>
      </c>
      <c r="T3429">
        <v>0.24</v>
      </c>
      <c r="U3429" t="s">
        <v>5940</v>
      </c>
      <c r="V3429">
        <v>12</v>
      </c>
      <c r="W3429" s="1">
        <v>44865</v>
      </c>
      <c r="X3429" t="s">
        <v>5894</v>
      </c>
      <c r="Y3429">
        <v>145</v>
      </c>
      <c r="Z3429">
        <v>60</v>
      </c>
      <c r="AA3429">
        <v>189</v>
      </c>
      <c r="AB3429">
        <v>10</v>
      </c>
      <c r="AC3429">
        <v>10</v>
      </c>
      <c r="AD3429">
        <v>57000</v>
      </c>
      <c r="AE3429" t="s">
        <v>6025</v>
      </c>
      <c r="AF3429" s="1">
        <v>46203</v>
      </c>
      <c r="AG3429" t="s">
        <v>6402</v>
      </c>
      <c r="AH3429" t="s">
        <v>6035</v>
      </c>
      <c r="AI3429" t="s">
        <v>6028</v>
      </c>
      <c r="AJ3429" t="s">
        <v>6924</v>
      </c>
      <c r="AK3429">
        <v>7500</v>
      </c>
      <c r="AL3429">
        <v>562.5</v>
      </c>
      <c r="AM3429">
        <v>6937.5</v>
      </c>
      <c r="AN3429">
        <v>5700</v>
      </c>
      <c r="AO3429">
        <v>1237.5</v>
      </c>
      <c r="AP3429">
        <v>0.1784</v>
      </c>
    </row>
    <row r="3430" spans="1:42" hidden="1" x14ac:dyDescent="0.35">
      <c r="A3430" t="s">
        <v>4394</v>
      </c>
      <c r="B3430" s="1">
        <v>45682</v>
      </c>
      <c r="C3430" t="s">
        <v>139</v>
      </c>
      <c r="D3430" t="s">
        <v>23</v>
      </c>
      <c r="E3430">
        <v>1</v>
      </c>
      <c r="F3430" t="s">
        <v>24</v>
      </c>
      <c r="G3430" t="s">
        <v>71</v>
      </c>
      <c r="H3430" t="s">
        <v>32</v>
      </c>
      <c r="I3430" t="s">
        <v>26</v>
      </c>
      <c r="J3430" t="s">
        <v>112</v>
      </c>
      <c r="K3430">
        <v>2025</v>
      </c>
      <c r="L3430" t="s">
        <v>20</v>
      </c>
      <c r="M3430" t="s">
        <v>5921</v>
      </c>
      <c r="N3430" t="s">
        <v>5913</v>
      </c>
      <c r="O3430" t="s">
        <v>5917</v>
      </c>
      <c r="P3430" t="s">
        <v>5922</v>
      </c>
      <c r="Q3430" t="s">
        <v>5923</v>
      </c>
      <c r="R3430">
        <v>57000</v>
      </c>
      <c r="S3430">
        <v>69000</v>
      </c>
      <c r="T3430">
        <v>0.1739</v>
      </c>
      <c r="U3430" t="s">
        <v>5920</v>
      </c>
      <c r="V3430">
        <v>12</v>
      </c>
      <c r="W3430" s="1">
        <v>44862</v>
      </c>
      <c r="X3430" t="s">
        <v>5894</v>
      </c>
      <c r="Y3430">
        <v>244</v>
      </c>
      <c r="Z3430">
        <v>55</v>
      </c>
      <c r="AA3430">
        <v>276</v>
      </c>
      <c r="AB3430">
        <v>9</v>
      </c>
      <c r="AC3430">
        <v>10</v>
      </c>
      <c r="AD3430">
        <v>513000</v>
      </c>
      <c r="AE3430" t="s">
        <v>6025</v>
      </c>
      <c r="AF3430" s="1">
        <v>46203</v>
      </c>
      <c r="AG3430" t="s">
        <v>6068</v>
      </c>
      <c r="AH3430" t="s">
        <v>6027</v>
      </c>
      <c r="AI3430" t="s">
        <v>6028</v>
      </c>
      <c r="AJ3430" t="s">
        <v>6924</v>
      </c>
      <c r="AK3430">
        <v>69000</v>
      </c>
      <c r="AL3430">
        <v>2145.9</v>
      </c>
      <c r="AM3430">
        <v>66854.100000000006</v>
      </c>
      <c r="AN3430">
        <v>57000</v>
      </c>
      <c r="AO3430">
        <v>9854.1</v>
      </c>
      <c r="AP3430">
        <v>0.1474</v>
      </c>
    </row>
    <row r="3431" spans="1:42" x14ac:dyDescent="0.35">
      <c r="A3431" t="s">
        <v>4395</v>
      </c>
      <c r="B3431" s="1">
        <v>45742</v>
      </c>
      <c r="C3431" t="s">
        <v>1991</v>
      </c>
      <c r="D3431" t="s">
        <v>54</v>
      </c>
      <c r="E3431">
        <v>2</v>
      </c>
      <c r="F3431" t="s">
        <v>66</v>
      </c>
      <c r="G3431" t="s">
        <v>31</v>
      </c>
      <c r="H3431" t="s">
        <v>17</v>
      </c>
      <c r="I3431" t="s">
        <v>26</v>
      </c>
      <c r="J3431" t="s">
        <v>39</v>
      </c>
      <c r="K3431">
        <v>2025</v>
      </c>
      <c r="L3431" t="s">
        <v>20</v>
      </c>
      <c r="M3431" t="s">
        <v>5888</v>
      </c>
      <c r="N3431" t="s">
        <v>5889</v>
      </c>
      <c r="O3431" t="s">
        <v>5890</v>
      </c>
      <c r="P3431" t="s">
        <v>5891</v>
      </c>
      <c r="Q3431" t="s">
        <v>5892</v>
      </c>
      <c r="R3431">
        <v>52000</v>
      </c>
      <c r="S3431">
        <v>65000</v>
      </c>
      <c r="T3431">
        <v>0.2</v>
      </c>
      <c r="U3431" t="s">
        <v>5893</v>
      </c>
      <c r="V3431">
        <v>12</v>
      </c>
      <c r="W3431" s="1">
        <v>45506</v>
      </c>
      <c r="X3431" t="s">
        <v>5894</v>
      </c>
      <c r="Y3431">
        <v>302</v>
      </c>
      <c r="Z3431">
        <v>109</v>
      </c>
      <c r="AA3431">
        <v>415</v>
      </c>
      <c r="AB3431">
        <v>0</v>
      </c>
      <c r="AC3431">
        <v>10</v>
      </c>
      <c r="AD3431">
        <v>0</v>
      </c>
      <c r="AE3431" t="s">
        <v>6029</v>
      </c>
      <c r="AF3431" s="1">
        <v>46203</v>
      </c>
      <c r="AG3431" t="s">
        <v>6701</v>
      </c>
      <c r="AH3431" t="s">
        <v>6035</v>
      </c>
      <c r="AI3431" t="s">
        <v>6028</v>
      </c>
      <c r="AJ3431" t="s">
        <v>6924</v>
      </c>
      <c r="AK3431">
        <v>130000</v>
      </c>
      <c r="AL3431">
        <v>1846</v>
      </c>
      <c r="AM3431">
        <v>128154</v>
      </c>
      <c r="AN3431">
        <v>104000</v>
      </c>
      <c r="AO3431">
        <v>24154</v>
      </c>
      <c r="AP3431">
        <v>0.1885</v>
      </c>
    </row>
    <row r="3432" spans="1:42" x14ac:dyDescent="0.35">
      <c r="A3432" t="s">
        <v>4396</v>
      </c>
      <c r="B3432" s="1">
        <v>45938</v>
      </c>
      <c r="C3432" t="s">
        <v>1967</v>
      </c>
      <c r="D3432" t="s">
        <v>54</v>
      </c>
      <c r="E3432">
        <v>1</v>
      </c>
      <c r="F3432" t="s">
        <v>58</v>
      </c>
      <c r="G3432" t="s">
        <v>16</v>
      </c>
      <c r="H3432" t="s">
        <v>32</v>
      </c>
      <c r="I3432" t="s">
        <v>33</v>
      </c>
      <c r="J3432" t="s">
        <v>55</v>
      </c>
      <c r="K3432">
        <v>2025</v>
      </c>
      <c r="L3432" t="s">
        <v>51</v>
      </c>
      <c r="M3432" t="s">
        <v>5888</v>
      </c>
      <c r="N3432" t="s">
        <v>5889</v>
      </c>
      <c r="O3432" t="s">
        <v>5890</v>
      </c>
      <c r="P3432" t="s">
        <v>5891</v>
      </c>
      <c r="Q3432" t="s">
        <v>5892</v>
      </c>
      <c r="R3432">
        <v>52000</v>
      </c>
      <c r="S3432">
        <v>65000</v>
      </c>
      <c r="T3432">
        <v>0.2</v>
      </c>
      <c r="U3432" t="s">
        <v>5893</v>
      </c>
      <c r="V3432">
        <v>12</v>
      </c>
      <c r="W3432" s="1">
        <v>45506</v>
      </c>
      <c r="X3432" t="s">
        <v>5894</v>
      </c>
      <c r="Y3432">
        <v>302</v>
      </c>
      <c r="Z3432">
        <v>109</v>
      </c>
      <c r="AA3432">
        <v>415</v>
      </c>
      <c r="AB3432">
        <v>0</v>
      </c>
      <c r="AC3432">
        <v>10</v>
      </c>
      <c r="AD3432">
        <v>0</v>
      </c>
      <c r="AE3432" t="s">
        <v>6029</v>
      </c>
      <c r="AF3432" s="1">
        <v>46203</v>
      </c>
      <c r="AG3432" t="s">
        <v>6695</v>
      </c>
      <c r="AH3432" t="s">
        <v>6035</v>
      </c>
      <c r="AI3432" t="s">
        <v>6028</v>
      </c>
      <c r="AJ3432" t="s">
        <v>6925</v>
      </c>
      <c r="AK3432">
        <v>65000</v>
      </c>
      <c r="AL3432">
        <v>2775.5</v>
      </c>
      <c r="AM3432">
        <v>62224.5</v>
      </c>
      <c r="AN3432">
        <v>52000</v>
      </c>
      <c r="AO3432">
        <v>10224.5</v>
      </c>
      <c r="AP3432">
        <v>0.1643</v>
      </c>
    </row>
    <row r="3433" spans="1:42" hidden="1" x14ac:dyDescent="0.35">
      <c r="A3433" t="s">
        <v>4397</v>
      </c>
      <c r="B3433" s="1">
        <v>45707</v>
      </c>
      <c r="C3433" t="s">
        <v>150</v>
      </c>
      <c r="D3433" t="s">
        <v>205</v>
      </c>
      <c r="E3433">
        <v>5</v>
      </c>
      <c r="F3433" t="s">
        <v>48</v>
      </c>
      <c r="G3433" t="s">
        <v>79</v>
      </c>
      <c r="H3433" t="s">
        <v>25</v>
      </c>
      <c r="I3433" t="s">
        <v>33</v>
      </c>
      <c r="J3433" t="s">
        <v>19</v>
      </c>
      <c r="K3433">
        <v>2025</v>
      </c>
      <c r="L3433" t="s">
        <v>20</v>
      </c>
      <c r="M3433" t="s">
        <v>6003</v>
      </c>
      <c r="N3433" t="s">
        <v>5989</v>
      </c>
      <c r="O3433" t="s">
        <v>6004</v>
      </c>
      <c r="P3433" t="s">
        <v>6005</v>
      </c>
      <c r="Q3433" t="s">
        <v>6006</v>
      </c>
      <c r="R3433">
        <v>420</v>
      </c>
      <c r="S3433">
        <v>650</v>
      </c>
      <c r="T3433">
        <v>0.3538</v>
      </c>
      <c r="U3433" t="s">
        <v>5909</v>
      </c>
      <c r="V3433">
        <v>6</v>
      </c>
      <c r="W3433" s="1">
        <v>45071</v>
      </c>
      <c r="X3433" t="s">
        <v>5894</v>
      </c>
      <c r="Y3433">
        <v>160</v>
      </c>
      <c r="Z3433">
        <v>85</v>
      </c>
      <c r="AA3433">
        <v>167</v>
      </c>
      <c r="AB3433">
        <v>56</v>
      </c>
      <c r="AC3433">
        <v>10</v>
      </c>
      <c r="AD3433">
        <v>23520</v>
      </c>
      <c r="AE3433" t="s">
        <v>6025</v>
      </c>
      <c r="AF3433" s="1">
        <v>46203</v>
      </c>
      <c r="AG3433" t="s">
        <v>6089</v>
      </c>
      <c r="AH3433" t="s">
        <v>6027</v>
      </c>
      <c r="AI3433" t="s">
        <v>6028</v>
      </c>
      <c r="AJ3433" t="s">
        <v>6924</v>
      </c>
      <c r="AK3433">
        <v>3250</v>
      </c>
      <c r="AL3433">
        <v>430.62</v>
      </c>
      <c r="AM3433">
        <v>2819.38</v>
      </c>
      <c r="AN3433">
        <v>2100</v>
      </c>
      <c r="AO3433">
        <v>719.38</v>
      </c>
      <c r="AP3433">
        <v>0.25519999999999998</v>
      </c>
    </row>
    <row r="3434" spans="1:42" hidden="1" x14ac:dyDescent="0.35">
      <c r="A3434" t="s">
        <v>4398</v>
      </c>
      <c r="B3434" s="1">
        <v>45792</v>
      </c>
      <c r="C3434" t="s">
        <v>1484</v>
      </c>
      <c r="D3434" t="s">
        <v>14</v>
      </c>
      <c r="E3434">
        <v>1</v>
      </c>
      <c r="F3434" t="s">
        <v>30</v>
      </c>
      <c r="G3434" t="s">
        <v>16</v>
      </c>
      <c r="H3434" t="s">
        <v>32</v>
      </c>
      <c r="I3434" t="s">
        <v>43</v>
      </c>
      <c r="J3434" t="s">
        <v>75</v>
      </c>
      <c r="K3434">
        <v>2025</v>
      </c>
      <c r="L3434" t="s">
        <v>35</v>
      </c>
      <c r="M3434" t="s">
        <v>5934</v>
      </c>
      <c r="N3434" t="s">
        <v>5931</v>
      </c>
      <c r="O3434" t="s">
        <v>5932</v>
      </c>
      <c r="P3434" t="s">
        <v>5891</v>
      </c>
      <c r="Q3434" t="s">
        <v>5935</v>
      </c>
      <c r="R3434">
        <v>10800</v>
      </c>
      <c r="S3434">
        <v>13500</v>
      </c>
      <c r="T3434">
        <v>0.2</v>
      </c>
      <c r="U3434" t="s">
        <v>5893</v>
      </c>
      <c r="V3434">
        <v>12</v>
      </c>
      <c r="W3434" s="1">
        <v>44567</v>
      </c>
      <c r="X3434" t="s">
        <v>5894</v>
      </c>
      <c r="Y3434">
        <v>169</v>
      </c>
      <c r="Z3434">
        <v>68</v>
      </c>
      <c r="AA3434">
        <v>202</v>
      </c>
      <c r="AB3434">
        <v>85</v>
      </c>
      <c r="AC3434">
        <v>10</v>
      </c>
      <c r="AD3434">
        <v>918000</v>
      </c>
      <c r="AE3434" t="s">
        <v>6025</v>
      </c>
      <c r="AF3434" s="1">
        <v>46203</v>
      </c>
      <c r="AG3434" t="s">
        <v>6324</v>
      </c>
      <c r="AH3434" t="s">
        <v>6035</v>
      </c>
      <c r="AI3434" t="s">
        <v>6028</v>
      </c>
      <c r="AJ3434" t="s">
        <v>6924</v>
      </c>
      <c r="AK3434">
        <v>13500</v>
      </c>
      <c r="AL3434">
        <v>329.4</v>
      </c>
      <c r="AM3434">
        <v>13170.6</v>
      </c>
      <c r="AN3434">
        <v>10800</v>
      </c>
      <c r="AO3434">
        <v>2370.6</v>
      </c>
      <c r="AP3434">
        <v>0.18</v>
      </c>
    </row>
    <row r="3435" spans="1:42" hidden="1" x14ac:dyDescent="0.35">
      <c r="A3435" t="s">
        <v>4399</v>
      </c>
      <c r="B3435" s="1">
        <v>45836</v>
      </c>
      <c r="C3435" t="s">
        <v>69</v>
      </c>
      <c r="D3435" t="s">
        <v>188</v>
      </c>
      <c r="E3435">
        <v>5</v>
      </c>
      <c r="F3435" t="s">
        <v>128</v>
      </c>
      <c r="G3435" t="s">
        <v>16</v>
      </c>
      <c r="H3435" t="s">
        <v>17</v>
      </c>
      <c r="I3435" t="s">
        <v>43</v>
      </c>
      <c r="J3435" t="s">
        <v>34</v>
      </c>
      <c r="K3435">
        <v>2025</v>
      </c>
      <c r="L3435" t="s">
        <v>35</v>
      </c>
      <c r="M3435" t="s">
        <v>5936</v>
      </c>
      <c r="N3435" t="s">
        <v>5931</v>
      </c>
      <c r="O3435" t="s">
        <v>5937</v>
      </c>
      <c r="P3435" t="s">
        <v>5938</v>
      </c>
      <c r="Q3435" t="s">
        <v>5939</v>
      </c>
      <c r="R3435">
        <v>3400</v>
      </c>
      <c r="S3435">
        <v>4500</v>
      </c>
      <c r="T3435">
        <v>0.24440000000000001</v>
      </c>
      <c r="U3435" t="s">
        <v>5940</v>
      </c>
      <c r="V3435">
        <v>6</v>
      </c>
      <c r="W3435" s="1">
        <v>45061</v>
      </c>
      <c r="X3435" t="s">
        <v>5894</v>
      </c>
      <c r="Y3435">
        <v>200</v>
      </c>
      <c r="Z3435">
        <v>91</v>
      </c>
      <c r="AA3435">
        <v>223</v>
      </c>
      <c r="AB3435">
        <v>18</v>
      </c>
      <c r="AC3435">
        <v>10</v>
      </c>
      <c r="AD3435">
        <v>61200</v>
      </c>
      <c r="AE3435" t="s">
        <v>6025</v>
      </c>
      <c r="AF3435" s="1">
        <v>46203</v>
      </c>
      <c r="AG3435" t="s">
        <v>6071</v>
      </c>
      <c r="AH3435" t="s">
        <v>6027</v>
      </c>
      <c r="AI3435" t="s">
        <v>6028</v>
      </c>
      <c r="AJ3435" t="s">
        <v>6924</v>
      </c>
      <c r="AK3435">
        <v>22500</v>
      </c>
      <c r="AL3435">
        <v>461.25</v>
      </c>
      <c r="AM3435">
        <v>22038.75</v>
      </c>
      <c r="AN3435">
        <v>17000</v>
      </c>
      <c r="AO3435">
        <v>5038.75</v>
      </c>
      <c r="AP3435">
        <v>0.2286</v>
      </c>
    </row>
    <row r="3436" spans="1:42" hidden="1" x14ac:dyDescent="0.35">
      <c r="A3436" t="s">
        <v>4400</v>
      </c>
      <c r="B3436" s="1">
        <v>45822</v>
      </c>
      <c r="C3436" t="s">
        <v>1259</v>
      </c>
      <c r="D3436" t="s">
        <v>105</v>
      </c>
      <c r="E3436">
        <v>1</v>
      </c>
      <c r="F3436" t="s">
        <v>24</v>
      </c>
      <c r="G3436" t="s">
        <v>16</v>
      </c>
      <c r="H3436" t="s">
        <v>32</v>
      </c>
      <c r="I3436" t="s">
        <v>26</v>
      </c>
      <c r="J3436" t="s">
        <v>34</v>
      </c>
      <c r="K3436">
        <v>2025</v>
      </c>
      <c r="L3436" t="s">
        <v>35</v>
      </c>
      <c r="M3436" t="s">
        <v>5916</v>
      </c>
      <c r="N3436" t="s">
        <v>5913</v>
      </c>
      <c r="O3436" t="s">
        <v>5917</v>
      </c>
      <c r="P3436" t="s">
        <v>5918</v>
      </c>
      <c r="Q3436" t="s">
        <v>5919</v>
      </c>
      <c r="R3436">
        <v>63000</v>
      </c>
      <c r="S3436">
        <v>76000</v>
      </c>
      <c r="T3436">
        <v>0.1711</v>
      </c>
      <c r="U3436" t="s">
        <v>5920</v>
      </c>
      <c r="V3436">
        <v>12</v>
      </c>
      <c r="W3436" s="1">
        <v>44617</v>
      </c>
      <c r="X3436" t="s">
        <v>5894</v>
      </c>
      <c r="Y3436">
        <v>252</v>
      </c>
      <c r="Z3436">
        <v>75</v>
      </c>
      <c r="AA3436">
        <v>289</v>
      </c>
      <c r="AB3436">
        <v>48</v>
      </c>
      <c r="AC3436">
        <v>10</v>
      </c>
      <c r="AD3436">
        <v>3024000</v>
      </c>
      <c r="AE3436" t="s">
        <v>6025</v>
      </c>
      <c r="AF3436" s="1">
        <v>46203</v>
      </c>
      <c r="AG3436" t="s">
        <v>6567</v>
      </c>
      <c r="AH3436" t="s">
        <v>6035</v>
      </c>
      <c r="AI3436" t="s">
        <v>6028</v>
      </c>
      <c r="AJ3436" t="s">
        <v>6924</v>
      </c>
      <c r="AK3436">
        <v>76000</v>
      </c>
      <c r="AL3436">
        <v>8154.8</v>
      </c>
      <c r="AM3436">
        <v>67845.2</v>
      </c>
      <c r="AN3436">
        <v>63000</v>
      </c>
      <c r="AO3436">
        <v>4845.2</v>
      </c>
      <c r="AP3436">
        <v>7.1400000000000005E-2</v>
      </c>
    </row>
    <row r="3437" spans="1:42" x14ac:dyDescent="0.35">
      <c r="A3437" t="s">
        <v>4401</v>
      </c>
      <c r="B3437" s="1">
        <v>45924</v>
      </c>
      <c r="C3437" t="s">
        <v>244</v>
      </c>
      <c r="D3437" t="s">
        <v>42</v>
      </c>
      <c r="E3437">
        <v>1</v>
      </c>
      <c r="F3437" t="s">
        <v>30</v>
      </c>
      <c r="G3437" t="s">
        <v>31</v>
      </c>
      <c r="H3437" t="s">
        <v>25</v>
      </c>
      <c r="I3437" t="s">
        <v>43</v>
      </c>
      <c r="J3437" t="s">
        <v>109</v>
      </c>
      <c r="K3437">
        <v>2025</v>
      </c>
      <c r="L3437" t="s">
        <v>60</v>
      </c>
      <c r="M3437" t="s">
        <v>5897</v>
      </c>
      <c r="N3437" t="s">
        <v>5889</v>
      </c>
      <c r="O3437" t="s">
        <v>5898</v>
      </c>
      <c r="P3437" t="s">
        <v>5899</v>
      </c>
      <c r="Q3437" t="s">
        <v>5900</v>
      </c>
      <c r="R3437">
        <v>31000</v>
      </c>
      <c r="S3437">
        <v>38000</v>
      </c>
      <c r="T3437">
        <v>0.1842</v>
      </c>
      <c r="U3437" t="s">
        <v>5901</v>
      </c>
      <c r="V3437">
        <v>12</v>
      </c>
      <c r="W3437" s="1">
        <v>45246</v>
      </c>
      <c r="X3437" t="s">
        <v>5894</v>
      </c>
      <c r="Y3437">
        <v>278</v>
      </c>
      <c r="Z3437">
        <v>80</v>
      </c>
      <c r="AA3437">
        <v>346</v>
      </c>
      <c r="AB3437">
        <v>0</v>
      </c>
      <c r="AC3437">
        <v>10</v>
      </c>
      <c r="AD3437">
        <v>0</v>
      </c>
      <c r="AE3437" t="s">
        <v>6029</v>
      </c>
      <c r="AF3437" s="1">
        <v>46203</v>
      </c>
      <c r="AG3437" t="s">
        <v>6147</v>
      </c>
      <c r="AH3437" t="s">
        <v>6035</v>
      </c>
      <c r="AI3437" t="s">
        <v>6028</v>
      </c>
      <c r="AJ3437" t="s">
        <v>6925</v>
      </c>
      <c r="AK3437">
        <v>38000</v>
      </c>
      <c r="AL3437">
        <v>1846.8</v>
      </c>
      <c r="AM3437">
        <v>36153.199999999997</v>
      </c>
      <c r="AN3437">
        <v>31000</v>
      </c>
      <c r="AO3437">
        <v>5153.2</v>
      </c>
      <c r="AP3437">
        <v>0.14249999999999999</v>
      </c>
    </row>
    <row r="3438" spans="1:42" hidden="1" x14ac:dyDescent="0.35">
      <c r="A3438" t="s">
        <v>4402</v>
      </c>
      <c r="B3438" s="1">
        <v>45879</v>
      </c>
      <c r="C3438" t="s">
        <v>353</v>
      </c>
      <c r="D3438" t="s">
        <v>87</v>
      </c>
      <c r="E3438">
        <v>2</v>
      </c>
      <c r="F3438" t="s">
        <v>30</v>
      </c>
      <c r="G3438" t="s">
        <v>31</v>
      </c>
      <c r="H3438" t="s">
        <v>32</v>
      </c>
      <c r="I3438" t="s">
        <v>33</v>
      </c>
      <c r="J3438" t="s">
        <v>59</v>
      </c>
      <c r="K3438">
        <v>2025</v>
      </c>
      <c r="L3438" t="s">
        <v>60</v>
      </c>
      <c r="M3438" t="s">
        <v>5924</v>
      </c>
      <c r="N3438" t="s">
        <v>5913</v>
      </c>
      <c r="O3438" t="s">
        <v>5917</v>
      </c>
      <c r="P3438" t="s">
        <v>5925</v>
      </c>
      <c r="Q3438" t="s">
        <v>5926</v>
      </c>
      <c r="R3438">
        <v>46000</v>
      </c>
      <c r="S3438">
        <v>56000</v>
      </c>
      <c r="T3438">
        <v>0.17860000000000001</v>
      </c>
      <c r="U3438" t="s">
        <v>5920</v>
      </c>
      <c r="V3438">
        <v>12</v>
      </c>
      <c r="W3438" s="1">
        <v>44847</v>
      </c>
      <c r="X3438" t="s">
        <v>5894</v>
      </c>
      <c r="Y3438">
        <v>224</v>
      </c>
      <c r="Z3438">
        <v>96</v>
      </c>
      <c r="AA3438">
        <v>304</v>
      </c>
      <c r="AB3438">
        <v>54</v>
      </c>
      <c r="AC3438">
        <v>10</v>
      </c>
      <c r="AD3438">
        <v>2484000</v>
      </c>
      <c r="AE3438" t="s">
        <v>6025</v>
      </c>
      <c r="AF3438" s="1">
        <v>46203</v>
      </c>
      <c r="AG3438" t="s">
        <v>6226</v>
      </c>
      <c r="AH3438" t="s">
        <v>6035</v>
      </c>
      <c r="AI3438" t="s">
        <v>6028</v>
      </c>
      <c r="AJ3438" t="s">
        <v>6925</v>
      </c>
      <c r="AK3438">
        <v>112000</v>
      </c>
      <c r="AL3438">
        <v>16665.599999999999</v>
      </c>
      <c r="AM3438">
        <v>95334.399999999994</v>
      </c>
      <c r="AN3438">
        <v>92000</v>
      </c>
      <c r="AO3438">
        <v>3334.4</v>
      </c>
      <c r="AP3438">
        <v>3.5000000000000003E-2</v>
      </c>
    </row>
    <row r="3439" spans="1:42" hidden="1" x14ac:dyDescent="0.35">
      <c r="A3439" t="s">
        <v>4403</v>
      </c>
      <c r="B3439" s="1">
        <v>45727</v>
      </c>
      <c r="C3439" t="s">
        <v>4404</v>
      </c>
      <c r="D3439" t="s">
        <v>377</v>
      </c>
      <c r="E3439">
        <v>1</v>
      </c>
      <c r="F3439" t="s">
        <v>58</v>
      </c>
      <c r="G3439" t="s">
        <v>16</v>
      </c>
      <c r="H3439" t="s">
        <v>17</v>
      </c>
      <c r="I3439" t="s">
        <v>26</v>
      </c>
      <c r="J3439" t="s">
        <v>39</v>
      </c>
      <c r="K3439">
        <v>2025</v>
      </c>
      <c r="L3439" t="s">
        <v>20</v>
      </c>
      <c r="M3439" t="s">
        <v>6007</v>
      </c>
      <c r="N3439" t="s">
        <v>5889</v>
      </c>
      <c r="O3439" t="s">
        <v>6008</v>
      </c>
      <c r="P3439" t="s">
        <v>5899</v>
      </c>
      <c r="Q3439" t="s">
        <v>6009</v>
      </c>
      <c r="R3439">
        <v>12000</v>
      </c>
      <c r="S3439">
        <v>15000</v>
      </c>
      <c r="T3439">
        <v>0.2</v>
      </c>
      <c r="U3439" t="s">
        <v>5901</v>
      </c>
      <c r="V3439">
        <v>12</v>
      </c>
      <c r="W3439" s="1">
        <v>45557</v>
      </c>
      <c r="X3439" t="s">
        <v>5894</v>
      </c>
      <c r="Y3439">
        <v>118</v>
      </c>
      <c r="Z3439">
        <v>87</v>
      </c>
      <c r="AA3439">
        <v>209</v>
      </c>
      <c r="AB3439">
        <v>10</v>
      </c>
      <c r="AC3439">
        <v>10</v>
      </c>
      <c r="AD3439">
        <v>120000</v>
      </c>
      <c r="AE3439" t="s">
        <v>6025</v>
      </c>
      <c r="AF3439" s="1">
        <v>46203</v>
      </c>
      <c r="AG3439" t="s">
        <v>6916</v>
      </c>
      <c r="AH3439" t="s">
        <v>6027</v>
      </c>
      <c r="AI3439" t="s">
        <v>6028</v>
      </c>
      <c r="AJ3439" t="s">
        <v>6924</v>
      </c>
      <c r="AK3439">
        <v>15000</v>
      </c>
      <c r="AL3439">
        <v>517.5</v>
      </c>
      <c r="AM3439">
        <v>14482.5</v>
      </c>
      <c r="AN3439">
        <v>12000</v>
      </c>
      <c r="AO3439">
        <v>2482.5</v>
      </c>
      <c r="AP3439">
        <v>0.1714</v>
      </c>
    </row>
    <row r="3440" spans="1:42" hidden="1" x14ac:dyDescent="0.35">
      <c r="A3440" t="s">
        <v>4405</v>
      </c>
      <c r="B3440" s="1">
        <v>45944</v>
      </c>
      <c r="C3440" t="s">
        <v>1465</v>
      </c>
      <c r="D3440" t="s">
        <v>82</v>
      </c>
      <c r="E3440">
        <v>1</v>
      </c>
      <c r="F3440" t="s">
        <v>128</v>
      </c>
      <c r="G3440" t="s">
        <v>71</v>
      </c>
      <c r="H3440" t="s">
        <v>32</v>
      </c>
      <c r="I3440" t="s">
        <v>26</v>
      </c>
      <c r="J3440" t="s">
        <v>55</v>
      </c>
      <c r="K3440">
        <v>2025</v>
      </c>
      <c r="L3440" t="s">
        <v>51</v>
      </c>
      <c r="M3440" t="s">
        <v>5895</v>
      </c>
      <c r="N3440" t="s">
        <v>5889</v>
      </c>
      <c r="O3440" t="s">
        <v>5890</v>
      </c>
      <c r="P3440" t="s">
        <v>5891</v>
      </c>
      <c r="Q3440" t="s">
        <v>5896</v>
      </c>
      <c r="R3440">
        <v>78000</v>
      </c>
      <c r="S3440">
        <v>95000</v>
      </c>
      <c r="T3440">
        <v>0.1789</v>
      </c>
      <c r="U3440" t="s">
        <v>5893</v>
      </c>
      <c r="V3440">
        <v>12</v>
      </c>
      <c r="W3440" s="1">
        <v>45187</v>
      </c>
      <c r="X3440" t="s">
        <v>5894</v>
      </c>
      <c r="Y3440">
        <v>351</v>
      </c>
      <c r="Z3440">
        <v>112</v>
      </c>
      <c r="AA3440">
        <v>335</v>
      </c>
      <c r="AB3440">
        <v>32</v>
      </c>
      <c r="AC3440">
        <v>10</v>
      </c>
      <c r="AD3440">
        <v>2496000</v>
      </c>
      <c r="AE3440" t="s">
        <v>6025</v>
      </c>
      <c r="AF3440" s="1">
        <v>46203</v>
      </c>
      <c r="AG3440" t="s">
        <v>6485</v>
      </c>
      <c r="AH3440" t="s">
        <v>6027</v>
      </c>
      <c r="AI3440" t="s">
        <v>6028</v>
      </c>
      <c r="AJ3440" t="s">
        <v>6925</v>
      </c>
      <c r="AK3440">
        <v>95000</v>
      </c>
      <c r="AL3440">
        <v>9728</v>
      </c>
      <c r="AM3440">
        <v>85272</v>
      </c>
      <c r="AN3440">
        <v>78000</v>
      </c>
      <c r="AO3440">
        <v>7272</v>
      </c>
      <c r="AP3440">
        <v>8.5300000000000001E-2</v>
      </c>
    </row>
    <row r="3441" spans="1:42" hidden="1" x14ac:dyDescent="0.35">
      <c r="A3441" t="s">
        <v>4406</v>
      </c>
      <c r="B3441" s="1">
        <v>45927</v>
      </c>
      <c r="C3441" t="s">
        <v>276</v>
      </c>
      <c r="D3441" t="s">
        <v>200</v>
      </c>
      <c r="E3441">
        <v>2</v>
      </c>
      <c r="F3441" t="s">
        <v>24</v>
      </c>
      <c r="G3441" t="s">
        <v>16</v>
      </c>
      <c r="H3441" t="s">
        <v>17</v>
      </c>
      <c r="I3441" t="s">
        <v>26</v>
      </c>
      <c r="J3441" t="s">
        <v>109</v>
      </c>
      <c r="K3441">
        <v>2025</v>
      </c>
      <c r="L3441" t="s">
        <v>60</v>
      </c>
      <c r="M3441" t="s">
        <v>5960</v>
      </c>
      <c r="N3441" t="s">
        <v>5949</v>
      </c>
      <c r="O3441" t="s">
        <v>5961</v>
      </c>
      <c r="P3441" t="s">
        <v>5951</v>
      </c>
      <c r="Q3441" t="s">
        <v>5962</v>
      </c>
      <c r="R3441">
        <v>2100</v>
      </c>
      <c r="S3441">
        <v>2800</v>
      </c>
      <c r="T3441">
        <v>0.25</v>
      </c>
      <c r="U3441" t="s">
        <v>5940</v>
      </c>
      <c r="V3441">
        <v>12</v>
      </c>
      <c r="W3441" s="1">
        <v>45378</v>
      </c>
      <c r="X3441" t="s">
        <v>5894</v>
      </c>
      <c r="Y3441">
        <v>198</v>
      </c>
      <c r="Z3441">
        <v>79</v>
      </c>
      <c r="AA3441">
        <v>243</v>
      </c>
      <c r="AB3441">
        <v>87</v>
      </c>
      <c r="AC3441">
        <v>10</v>
      </c>
      <c r="AD3441">
        <v>182700</v>
      </c>
      <c r="AE3441" t="s">
        <v>6025</v>
      </c>
      <c r="AF3441" s="1">
        <v>46203</v>
      </c>
      <c r="AG3441" t="s">
        <v>6172</v>
      </c>
      <c r="AH3441" t="s">
        <v>6027</v>
      </c>
      <c r="AI3441" t="s">
        <v>6028</v>
      </c>
      <c r="AJ3441" t="s">
        <v>6925</v>
      </c>
      <c r="AK3441">
        <v>5600</v>
      </c>
      <c r="AL3441">
        <v>226.24</v>
      </c>
      <c r="AM3441">
        <v>5373.76</v>
      </c>
      <c r="AN3441">
        <v>4200</v>
      </c>
      <c r="AO3441">
        <v>1173.76</v>
      </c>
      <c r="AP3441">
        <v>0.21840000000000001</v>
      </c>
    </row>
    <row r="3442" spans="1:42" x14ac:dyDescent="0.35">
      <c r="A3442" t="s">
        <v>4407</v>
      </c>
      <c r="B3442" s="1">
        <v>45944</v>
      </c>
      <c r="C3442" t="s">
        <v>4105</v>
      </c>
      <c r="D3442" t="s">
        <v>54</v>
      </c>
      <c r="E3442">
        <v>1</v>
      </c>
      <c r="F3442" t="s">
        <v>24</v>
      </c>
      <c r="G3442" t="s">
        <v>96</v>
      </c>
      <c r="H3442" t="s">
        <v>32</v>
      </c>
      <c r="I3442" t="s">
        <v>26</v>
      </c>
      <c r="J3442" t="s">
        <v>55</v>
      </c>
      <c r="K3442">
        <v>2025</v>
      </c>
      <c r="L3442" t="s">
        <v>51</v>
      </c>
      <c r="M3442" t="s">
        <v>5888</v>
      </c>
      <c r="N3442" t="s">
        <v>5889</v>
      </c>
      <c r="O3442" t="s">
        <v>5890</v>
      </c>
      <c r="P3442" t="s">
        <v>5891</v>
      </c>
      <c r="Q3442" t="s">
        <v>5892</v>
      </c>
      <c r="R3442">
        <v>52000</v>
      </c>
      <c r="S3442">
        <v>65000</v>
      </c>
      <c r="T3442">
        <v>0.2</v>
      </c>
      <c r="U3442" t="s">
        <v>5893</v>
      </c>
      <c r="V3442">
        <v>12</v>
      </c>
      <c r="W3442" s="1">
        <v>45506</v>
      </c>
      <c r="X3442" t="s">
        <v>5894</v>
      </c>
      <c r="Y3442">
        <v>302</v>
      </c>
      <c r="Z3442">
        <v>109</v>
      </c>
      <c r="AA3442">
        <v>415</v>
      </c>
      <c r="AB3442">
        <v>0</v>
      </c>
      <c r="AC3442">
        <v>10</v>
      </c>
      <c r="AD3442">
        <v>0</v>
      </c>
      <c r="AE3442" t="s">
        <v>6029</v>
      </c>
      <c r="AF3442" s="1">
        <v>46203</v>
      </c>
      <c r="AG3442" t="s">
        <v>6890</v>
      </c>
      <c r="AH3442" t="s">
        <v>6027</v>
      </c>
      <c r="AI3442" t="s">
        <v>6028</v>
      </c>
      <c r="AJ3442" t="s">
        <v>6925</v>
      </c>
      <c r="AK3442">
        <v>65000</v>
      </c>
      <c r="AL3442">
        <v>7644</v>
      </c>
      <c r="AM3442">
        <v>57356</v>
      </c>
      <c r="AN3442">
        <v>52000</v>
      </c>
      <c r="AO3442">
        <v>5356</v>
      </c>
      <c r="AP3442">
        <v>9.3399999999999997E-2</v>
      </c>
    </row>
    <row r="3443" spans="1:42" hidden="1" x14ac:dyDescent="0.35">
      <c r="A3443" t="s">
        <v>4408</v>
      </c>
      <c r="B3443" s="1">
        <v>45713</v>
      </c>
      <c r="C3443" t="s">
        <v>503</v>
      </c>
      <c r="D3443" t="s">
        <v>47</v>
      </c>
      <c r="E3443">
        <v>1</v>
      </c>
      <c r="F3443" t="s">
        <v>24</v>
      </c>
      <c r="G3443" t="s">
        <v>71</v>
      </c>
      <c r="H3443" t="s">
        <v>17</v>
      </c>
      <c r="I3443" t="s">
        <v>26</v>
      </c>
      <c r="J3443" t="s">
        <v>19</v>
      </c>
      <c r="K3443">
        <v>2025</v>
      </c>
      <c r="L3443" t="s">
        <v>20</v>
      </c>
      <c r="M3443" t="s">
        <v>5995</v>
      </c>
      <c r="N3443" t="s">
        <v>5989</v>
      </c>
      <c r="O3443" t="s">
        <v>5996</v>
      </c>
      <c r="P3443" t="s">
        <v>5997</v>
      </c>
      <c r="Q3443" t="s">
        <v>5998</v>
      </c>
      <c r="R3443">
        <v>280</v>
      </c>
      <c r="S3443">
        <v>450</v>
      </c>
      <c r="T3443">
        <v>0.37780000000000002</v>
      </c>
      <c r="U3443" t="s">
        <v>5909</v>
      </c>
      <c r="V3443">
        <v>6</v>
      </c>
      <c r="W3443" s="1">
        <v>45144</v>
      </c>
      <c r="X3443" t="s">
        <v>5894</v>
      </c>
      <c r="Y3443">
        <v>217</v>
      </c>
      <c r="Z3443">
        <v>86</v>
      </c>
      <c r="AA3443">
        <v>212</v>
      </c>
      <c r="AB3443">
        <v>73</v>
      </c>
      <c r="AC3443">
        <v>10</v>
      </c>
      <c r="AD3443">
        <v>20440</v>
      </c>
      <c r="AE3443" t="s">
        <v>6025</v>
      </c>
      <c r="AF3443" s="1">
        <v>46203</v>
      </c>
      <c r="AG3443" t="s">
        <v>6307</v>
      </c>
      <c r="AH3443" t="s">
        <v>6035</v>
      </c>
      <c r="AI3443" t="s">
        <v>6028</v>
      </c>
      <c r="AJ3443" t="s">
        <v>6924</v>
      </c>
      <c r="AK3443">
        <v>450</v>
      </c>
      <c r="AL3443">
        <v>14.76</v>
      </c>
      <c r="AM3443">
        <v>435.24</v>
      </c>
      <c r="AN3443">
        <v>280</v>
      </c>
      <c r="AO3443">
        <v>155.24</v>
      </c>
      <c r="AP3443">
        <v>0.35670000000000002</v>
      </c>
    </row>
    <row r="3444" spans="1:42" hidden="1" x14ac:dyDescent="0.35">
      <c r="A3444" t="s">
        <v>4409</v>
      </c>
      <c r="B3444" s="1">
        <v>45931</v>
      </c>
      <c r="C3444" t="s">
        <v>268</v>
      </c>
      <c r="D3444" t="s">
        <v>123</v>
      </c>
      <c r="E3444">
        <v>2</v>
      </c>
      <c r="F3444" t="s">
        <v>128</v>
      </c>
      <c r="G3444" t="s">
        <v>31</v>
      </c>
      <c r="H3444" t="s">
        <v>32</v>
      </c>
      <c r="I3444" t="s">
        <v>18</v>
      </c>
      <c r="J3444" t="s">
        <v>55</v>
      </c>
      <c r="K3444">
        <v>2025</v>
      </c>
      <c r="L3444" t="s">
        <v>51</v>
      </c>
      <c r="M3444" t="s">
        <v>5927</v>
      </c>
      <c r="N3444" t="s">
        <v>5913</v>
      </c>
      <c r="O3444" t="s">
        <v>5917</v>
      </c>
      <c r="P3444" t="s">
        <v>5928</v>
      </c>
      <c r="Q3444" t="s">
        <v>5929</v>
      </c>
      <c r="R3444">
        <v>44000</v>
      </c>
      <c r="S3444">
        <v>53000</v>
      </c>
      <c r="T3444">
        <v>0.16980000000000001</v>
      </c>
      <c r="U3444" t="s">
        <v>5920</v>
      </c>
      <c r="V3444">
        <v>12</v>
      </c>
      <c r="W3444" s="1">
        <v>45435</v>
      </c>
      <c r="X3444" t="s">
        <v>5894</v>
      </c>
      <c r="Y3444">
        <v>246</v>
      </c>
      <c r="Z3444">
        <v>92</v>
      </c>
      <c r="AA3444">
        <v>223</v>
      </c>
      <c r="AB3444">
        <v>48</v>
      </c>
      <c r="AC3444">
        <v>10</v>
      </c>
      <c r="AD3444">
        <v>2112000</v>
      </c>
      <c r="AE3444" t="s">
        <v>6025</v>
      </c>
      <c r="AF3444" s="1">
        <v>46203</v>
      </c>
      <c r="AG3444" t="s">
        <v>6164</v>
      </c>
      <c r="AH3444" t="s">
        <v>6027</v>
      </c>
      <c r="AI3444" t="s">
        <v>6028</v>
      </c>
      <c r="AJ3444" t="s">
        <v>6925</v>
      </c>
      <c r="AK3444">
        <v>106000</v>
      </c>
      <c r="AL3444">
        <v>14214.6</v>
      </c>
      <c r="AM3444">
        <v>91785.4</v>
      </c>
      <c r="AN3444">
        <v>88000</v>
      </c>
      <c r="AO3444">
        <v>3785.4</v>
      </c>
      <c r="AP3444">
        <v>4.1200000000000001E-2</v>
      </c>
    </row>
    <row r="3445" spans="1:42" hidden="1" x14ac:dyDescent="0.35">
      <c r="A3445" t="s">
        <v>4410</v>
      </c>
      <c r="B3445" s="1">
        <v>45952</v>
      </c>
      <c r="C3445" t="s">
        <v>2434</v>
      </c>
      <c r="D3445" t="s">
        <v>29</v>
      </c>
      <c r="E3445">
        <v>2</v>
      </c>
      <c r="F3445" t="s">
        <v>128</v>
      </c>
      <c r="G3445" t="s">
        <v>71</v>
      </c>
      <c r="H3445" t="s">
        <v>25</v>
      </c>
      <c r="I3445" t="s">
        <v>18</v>
      </c>
      <c r="J3445" t="s">
        <v>55</v>
      </c>
      <c r="K3445">
        <v>2025</v>
      </c>
      <c r="L3445" t="s">
        <v>51</v>
      </c>
      <c r="M3445" t="s">
        <v>5985</v>
      </c>
      <c r="N3445" t="s">
        <v>5974</v>
      </c>
      <c r="O3445" t="s">
        <v>5986</v>
      </c>
      <c r="P3445" t="s">
        <v>5979</v>
      </c>
      <c r="Q3445" t="s">
        <v>5987</v>
      </c>
      <c r="R3445">
        <v>500</v>
      </c>
      <c r="S3445">
        <v>750</v>
      </c>
      <c r="T3445">
        <v>0.33329999999999999</v>
      </c>
      <c r="U3445" t="s">
        <v>5920</v>
      </c>
      <c r="V3445">
        <v>24</v>
      </c>
      <c r="W3445" s="1">
        <v>45007</v>
      </c>
      <c r="X3445" t="s">
        <v>5894</v>
      </c>
      <c r="Y3445">
        <v>294</v>
      </c>
      <c r="Z3445">
        <v>81</v>
      </c>
      <c r="AA3445">
        <v>264</v>
      </c>
      <c r="AB3445">
        <v>82</v>
      </c>
      <c r="AC3445">
        <v>10</v>
      </c>
      <c r="AD3445">
        <v>41000</v>
      </c>
      <c r="AE3445" t="s">
        <v>6025</v>
      </c>
      <c r="AF3445" s="1">
        <v>46203</v>
      </c>
      <c r="AG3445" t="s">
        <v>6785</v>
      </c>
      <c r="AH3445" t="s">
        <v>6035</v>
      </c>
      <c r="AI3445" t="s">
        <v>6028</v>
      </c>
      <c r="AJ3445" t="s">
        <v>6925</v>
      </c>
      <c r="AK3445">
        <v>1500</v>
      </c>
      <c r="AL3445">
        <v>164.85</v>
      </c>
      <c r="AM3445">
        <v>1335.15</v>
      </c>
      <c r="AN3445">
        <v>1000</v>
      </c>
      <c r="AO3445">
        <v>335.15</v>
      </c>
      <c r="AP3445">
        <v>0.251</v>
      </c>
    </row>
    <row r="3446" spans="1:42" hidden="1" x14ac:dyDescent="0.35">
      <c r="A3446" t="s">
        <v>4411</v>
      </c>
      <c r="B3446" s="1">
        <v>45731</v>
      </c>
      <c r="C3446" t="s">
        <v>4412</v>
      </c>
      <c r="D3446" t="s">
        <v>200</v>
      </c>
      <c r="E3446">
        <v>2</v>
      </c>
      <c r="F3446" t="s">
        <v>24</v>
      </c>
      <c r="G3446" t="s">
        <v>31</v>
      </c>
      <c r="H3446" t="s">
        <v>25</v>
      </c>
      <c r="I3446" t="s">
        <v>18</v>
      </c>
      <c r="J3446" t="s">
        <v>39</v>
      </c>
      <c r="K3446">
        <v>2025</v>
      </c>
      <c r="L3446" t="s">
        <v>20</v>
      </c>
      <c r="M3446" t="s">
        <v>5960</v>
      </c>
      <c r="N3446" t="s">
        <v>5949</v>
      </c>
      <c r="O3446" t="s">
        <v>5961</v>
      </c>
      <c r="P3446" t="s">
        <v>5951</v>
      </c>
      <c r="Q3446" t="s">
        <v>5962</v>
      </c>
      <c r="R3446">
        <v>2100</v>
      </c>
      <c r="S3446">
        <v>2800</v>
      </c>
      <c r="T3446">
        <v>0.25</v>
      </c>
      <c r="U3446" t="s">
        <v>5940</v>
      </c>
      <c r="V3446">
        <v>12</v>
      </c>
      <c r="W3446" s="1">
        <v>45378</v>
      </c>
      <c r="X3446" t="s">
        <v>5894</v>
      </c>
      <c r="Y3446">
        <v>198</v>
      </c>
      <c r="Z3446">
        <v>79</v>
      </c>
      <c r="AA3446">
        <v>243</v>
      </c>
      <c r="AB3446">
        <v>87</v>
      </c>
      <c r="AC3446">
        <v>10</v>
      </c>
      <c r="AD3446">
        <v>182700</v>
      </c>
      <c r="AE3446" t="s">
        <v>6025</v>
      </c>
      <c r="AF3446" s="1">
        <v>46203</v>
      </c>
      <c r="AG3446" t="s">
        <v>6914</v>
      </c>
      <c r="AH3446" t="s">
        <v>6035</v>
      </c>
      <c r="AI3446" t="s">
        <v>6028</v>
      </c>
      <c r="AJ3446" t="s">
        <v>6924</v>
      </c>
      <c r="AK3446">
        <v>5600</v>
      </c>
      <c r="AL3446">
        <v>87.36</v>
      </c>
      <c r="AM3446">
        <v>5512.64</v>
      </c>
      <c r="AN3446">
        <v>4200</v>
      </c>
      <c r="AO3446">
        <v>1312.64</v>
      </c>
      <c r="AP3446">
        <v>0.23810000000000001</v>
      </c>
    </row>
    <row r="3447" spans="1:42" hidden="1" x14ac:dyDescent="0.35">
      <c r="A3447" t="s">
        <v>4413</v>
      </c>
      <c r="B3447" s="1">
        <v>45783</v>
      </c>
      <c r="C3447" t="s">
        <v>1025</v>
      </c>
      <c r="D3447" t="s">
        <v>200</v>
      </c>
      <c r="E3447">
        <v>4</v>
      </c>
      <c r="F3447" t="s">
        <v>30</v>
      </c>
      <c r="G3447" t="s">
        <v>71</v>
      </c>
      <c r="H3447" t="s">
        <v>17</v>
      </c>
      <c r="I3447" t="s">
        <v>18</v>
      </c>
      <c r="J3447" t="s">
        <v>75</v>
      </c>
      <c r="K3447">
        <v>2025</v>
      </c>
      <c r="L3447" t="s">
        <v>35</v>
      </c>
      <c r="M3447" t="s">
        <v>5960</v>
      </c>
      <c r="N3447" t="s">
        <v>5949</v>
      </c>
      <c r="O3447" t="s">
        <v>5961</v>
      </c>
      <c r="P3447" t="s">
        <v>5951</v>
      </c>
      <c r="Q3447" t="s">
        <v>5962</v>
      </c>
      <c r="R3447">
        <v>2100</v>
      </c>
      <c r="S3447">
        <v>2800</v>
      </c>
      <c r="T3447">
        <v>0.25</v>
      </c>
      <c r="U3447" t="s">
        <v>5940</v>
      </c>
      <c r="V3447">
        <v>12</v>
      </c>
      <c r="W3447" s="1">
        <v>45378</v>
      </c>
      <c r="X3447" t="s">
        <v>5894</v>
      </c>
      <c r="Y3447">
        <v>198</v>
      </c>
      <c r="Z3447">
        <v>79</v>
      </c>
      <c r="AA3447">
        <v>243</v>
      </c>
      <c r="AB3447">
        <v>87</v>
      </c>
      <c r="AC3447">
        <v>10</v>
      </c>
      <c r="AD3447">
        <v>182700</v>
      </c>
      <c r="AE3447" t="s">
        <v>6025</v>
      </c>
      <c r="AF3447" s="1">
        <v>46203</v>
      </c>
      <c r="AG3447" t="s">
        <v>6518</v>
      </c>
      <c r="AH3447" t="s">
        <v>6035</v>
      </c>
      <c r="AI3447" t="s">
        <v>6028</v>
      </c>
      <c r="AJ3447" t="s">
        <v>6924</v>
      </c>
      <c r="AK3447">
        <v>11200</v>
      </c>
      <c r="AL3447">
        <v>929.6</v>
      </c>
      <c r="AM3447">
        <v>10270.4</v>
      </c>
      <c r="AN3447">
        <v>8400</v>
      </c>
      <c r="AO3447">
        <v>1870.4</v>
      </c>
      <c r="AP3447">
        <v>0.18210000000000001</v>
      </c>
    </row>
    <row r="3448" spans="1:42" hidden="1" x14ac:dyDescent="0.35">
      <c r="A3448" t="s">
        <v>4414</v>
      </c>
      <c r="B3448" s="1">
        <v>45710</v>
      </c>
      <c r="C3448" t="s">
        <v>3684</v>
      </c>
      <c r="D3448" t="s">
        <v>140</v>
      </c>
      <c r="E3448">
        <v>1</v>
      </c>
      <c r="F3448" t="s">
        <v>30</v>
      </c>
      <c r="G3448" t="s">
        <v>71</v>
      </c>
      <c r="H3448" t="s">
        <v>25</v>
      </c>
      <c r="I3448" t="s">
        <v>43</v>
      </c>
      <c r="J3448" t="s">
        <v>19</v>
      </c>
      <c r="K3448">
        <v>2025</v>
      </c>
      <c r="L3448" t="s">
        <v>20</v>
      </c>
      <c r="M3448" t="s">
        <v>5944</v>
      </c>
      <c r="N3448" t="s">
        <v>5931</v>
      </c>
      <c r="O3448" t="s">
        <v>5945</v>
      </c>
      <c r="P3448" t="s">
        <v>5946</v>
      </c>
      <c r="Q3448" t="s">
        <v>5947</v>
      </c>
      <c r="R3448">
        <v>6500</v>
      </c>
      <c r="S3448">
        <v>8500</v>
      </c>
      <c r="T3448">
        <v>0.23530000000000001</v>
      </c>
      <c r="U3448" t="s">
        <v>5940</v>
      </c>
      <c r="V3448">
        <v>6</v>
      </c>
      <c r="W3448" s="1">
        <v>44693</v>
      </c>
      <c r="X3448" t="s">
        <v>5894</v>
      </c>
      <c r="Y3448">
        <v>116</v>
      </c>
      <c r="Z3448">
        <v>117</v>
      </c>
      <c r="AA3448">
        <v>124</v>
      </c>
      <c r="AB3448">
        <v>67</v>
      </c>
      <c r="AC3448">
        <v>10</v>
      </c>
      <c r="AD3448">
        <v>435500</v>
      </c>
      <c r="AE3448" t="s">
        <v>6025</v>
      </c>
      <c r="AF3448" s="1">
        <v>46203</v>
      </c>
      <c r="AG3448" t="s">
        <v>6891</v>
      </c>
      <c r="AH3448" t="s">
        <v>6027</v>
      </c>
      <c r="AI3448" t="s">
        <v>6028</v>
      </c>
      <c r="AJ3448" t="s">
        <v>6924</v>
      </c>
      <c r="AK3448">
        <v>8500</v>
      </c>
      <c r="AL3448">
        <v>807.5</v>
      </c>
      <c r="AM3448">
        <v>7692.5</v>
      </c>
      <c r="AN3448">
        <v>6500</v>
      </c>
      <c r="AO3448">
        <v>1192.5</v>
      </c>
      <c r="AP3448">
        <v>0.155</v>
      </c>
    </row>
    <row r="3449" spans="1:42" hidden="1" x14ac:dyDescent="0.35">
      <c r="A3449" t="s">
        <v>4415</v>
      </c>
      <c r="B3449" s="1">
        <v>45659</v>
      </c>
      <c r="C3449" t="s">
        <v>3192</v>
      </c>
      <c r="D3449" t="s">
        <v>47</v>
      </c>
      <c r="E3449">
        <v>1</v>
      </c>
      <c r="F3449" t="s">
        <v>58</v>
      </c>
      <c r="G3449" t="s">
        <v>31</v>
      </c>
      <c r="H3449" t="s">
        <v>32</v>
      </c>
      <c r="I3449" t="s">
        <v>18</v>
      </c>
      <c r="J3449" t="s">
        <v>112</v>
      </c>
      <c r="K3449">
        <v>2025</v>
      </c>
      <c r="L3449" t="s">
        <v>20</v>
      </c>
      <c r="M3449" t="s">
        <v>5995</v>
      </c>
      <c r="N3449" t="s">
        <v>5989</v>
      </c>
      <c r="O3449" t="s">
        <v>5996</v>
      </c>
      <c r="P3449" t="s">
        <v>5997</v>
      </c>
      <c r="Q3449" t="s">
        <v>5998</v>
      </c>
      <c r="R3449">
        <v>280</v>
      </c>
      <c r="S3449">
        <v>450</v>
      </c>
      <c r="T3449">
        <v>0.37780000000000002</v>
      </c>
      <c r="U3449" t="s">
        <v>5909</v>
      </c>
      <c r="V3449">
        <v>6</v>
      </c>
      <c r="W3449" s="1">
        <v>45144</v>
      </c>
      <c r="X3449" t="s">
        <v>5894</v>
      </c>
      <c r="Y3449">
        <v>217</v>
      </c>
      <c r="Z3449">
        <v>86</v>
      </c>
      <c r="AA3449">
        <v>212</v>
      </c>
      <c r="AB3449">
        <v>73</v>
      </c>
      <c r="AC3449">
        <v>10</v>
      </c>
      <c r="AD3449">
        <v>20440</v>
      </c>
      <c r="AE3449" t="s">
        <v>6025</v>
      </c>
      <c r="AF3449" s="1">
        <v>46203</v>
      </c>
      <c r="AG3449" t="s">
        <v>6864</v>
      </c>
      <c r="AH3449" t="s">
        <v>6035</v>
      </c>
      <c r="AI3449" t="s">
        <v>6028</v>
      </c>
      <c r="AJ3449" t="s">
        <v>6924</v>
      </c>
      <c r="AK3449">
        <v>450</v>
      </c>
      <c r="AL3449">
        <v>1.1200000000000001</v>
      </c>
      <c r="AM3449">
        <v>448.88</v>
      </c>
      <c r="AN3449">
        <v>280</v>
      </c>
      <c r="AO3449">
        <v>168.88</v>
      </c>
      <c r="AP3449">
        <v>0.37619999999999998</v>
      </c>
    </row>
    <row r="3450" spans="1:42" hidden="1" x14ac:dyDescent="0.35">
      <c r="A3450" t="s">
        <v>4416</v>
      </c>
      <c r="B3450" s="1">
        <v>45775</v>
      </c>
      <c r="C3450" t="s">
        <v>1312</v>
      </c>
      <c r="D3450" t="s">
        <v>23</v>
      </c>
      <c r="E3450">
        <v>1</v>
      </c>
      <c r="F3450" t="s">
        <v>48</v>
      </c>
      <c r="G3450" t="s">
        <v>31</v>
      </c>
      <c r="H3450" t="s">
        <v>25</v>
      </c>
      <c r="I3450" t="s">
        <v>43</v>
      </c>
      <c r="J3450" t="s">
        <v>44</v>
      </c>
      <c r="K3450">
        <v>2025</v>
      </c>
      <c r="L3450" t="s">
        <v>35</v>
      </c>
      <c r="M3450" t="s">
        <v>5921</v>
      </c>
      <c r="N3450" t="s">
        <v>5913</v>
      </c>
      <c r="O3450" t="s">
        <v>5917</v>
      </c>
      <c r="P3450" t="s">
        <v>5922</v>
      </c>
      <c r="Q3450" t="s">
        <v>5923</v>
      </c>
      <c r="R3450">
        <v>57000</v>
      </c>
      <c r="S3450">
        <v>69000</v>
      </c>
      <c r="T3450">
        <v>0.1739</v>
      </c>
      <c r="U3450" t="s">
        <v>5920</v>
      </c>
      <c r="V3450">
        <v>12</v>
      </c>
      <c r="W3450" s="1">
        <v>44862</v>
      </c>
      <c r="X3450" t="s">
        <v>5894</v>
      </c>
      <c r="Y3450">
        <v>244</v>
      </c>
      <c r="Z3450">
        <v>55</v>
      </c>
      <c r="AA3450">
        <v>276</v>
      </c>
      <c r="AB3450">
        <v>9</v>
      </c>
      <c r="AC3450">
        <v>10</v>
      </c>
      <c r="AD3450">
        <v>513000</v>
      </c>
      <c r="AE3450" t="s">
        <v>6025</v>
      </c>
      <c r="AF3450" s="1">
        <v>46203</v>
      </c>
      <c r="AG3450" t="s">
        <v>6377</v>
      </c>
      <c r="AH3450" t="s">
        <v>6027</v>
      </c>
      <c r="AI3450" t="s">
        <v>6028</v>
      </c>
      <c r="AJ3450" t="s">
        <v>6924</v>
      </c>
      <c r="AK3450">
        <v>69000</v>
      </c>
      <c r="AL3450">
        <v>4754.1000000000004</v>
      </c>
      <c r="AM3450">
        <v>64245.9</v>
      </c>
      <c r="AN3450">
        <v>57000</v>
      </c>
      <c r="AO3450">
        <v>7245.9</v>
      </c>
      <c r="AP3450">
        <v>0.1128</v>
      </c>
    </row>
    <row r="3451" spans="1:42" hidden="1" x14ac:dyDescent="0.35">
      <c r="A3451" t="s">
        <v>4417</v>
      </c>
      <c r="B3451" s="1">
        <v>45718</v>
      </c>
      <c r="C3451" t="s">
        <v>329</v>
      </c>
      <c r="D3451" t="s">
        <v>82</v>
      </c>
      <c r="E3451">
        <v>2</v>
      </c>
      <c r="F3451" t="s">
        <v>24</v>
      </c>
      <c r="G3451" t="s">
        <v>16</v>
      </c>
      <c r="H3451" t="s">
        <v>17</v>
      </c>
      <c r="I3451" t="s">
        <v>33</v>
      </c>
      <c r="J3451" t="s">
        <v>39</v>
      </c>
      <c r="K3451">
        <v>2025</v>
      </c>
      <c r="L3451" t="s">
        <v>20</v>
      </c>
      <c r="M3451" t="s">
        <v>5895</v>
      </c>
      <c r="N3451" t="s">
        <v>5889</v>
      </c>
      <c r="O3451" t="s">
        <v>5890</v>
      </c>
      <c r="P3451" t="s">
        <v>5891</v>
      </c>
      <c r="Q3451" t="s">
        <v>5896</v>
      </c>
      <c r="R3451">
        <v>78000</v>
      </c>
      <c r="S3451">
        <v>95000</v>
      </c>
      <c r="T3451">
        <v>0.1789</v>
      </c>
      <c r="U3451" t="s">
        <v>5893</v>
      </c>
      <c r="V3451">
        <v>12</v>
      </c>
      <c r="W3451" s="1">
        <v>45187</v>
      </c>
      <c r="X3451" t="s">
        <v>5894</v>
      </c>
      <c r="Y3451">
        <v>351</v>
      </c>
      <c r="Z3451">
        <v>112</v>
      </c>
      <c r="AA3451">
        <v>335</v>
      </c>
      <c r="AB3451">
        <v>32</v>
      </c>
      <c r="AC3451">
        <v>10</v>
      </c>
      <c r="AD3451">
        <v>2496000</v>
      </c>
      <c r="AE3451" t="s">
        <v>6025</v>
      </c>
      <c r="AF3451" s="1">
        <v>46203</v>
      </c>
      <c r="AG3451" t="s">
        <v>6210</v>
      </c>
      <c r="AH3451" t="s">
        <v>6035</v>
      </c>
      <c r="AI3451" t="s">
        <v>6028</v>
      </c>
      <c r="AJ3451" t="s">
        <v>6924</v>
      </c>
      <c r="AK3451">
        <v>190000</v>
      </c>
      <c r="AL3451">
        <v>23959</v>
      </c>
      <c r="AM3451">
        <v>166041</v>
      </c>
      <c r="AN3451">
        <v>156000</v>
      </c>
      <c r="AO3451">
        <v>10041</v>
      </c>
      <c r="AP3451">
        <v>6.0499999999999998E-2</v>
      </c>
    </row>
    <row r="3452" spans="1:42" hidden="1" x14ac:dyDescent="0.35">
      <c r="A3452" t="s">
        <v>4418</v>
      </c>
      <c r="B3452" s="1">
        <v>45746</v>
      </c>
      <c r="C3452" t="s">
        <v>482</v>
      </c>
      <c r="D3452" t="s">
        <v>14</v>
      </c>
      <c r="E3452">
        <v>1</v>
      </c>
      <c r="F3452" t="s">
        <v>24</v>
      </c>
      <c r="G3452" t="s">
        <v>71</v>
      </c>
      <c r="H3452" t="s">
        <v>17</v>
      </c>
      <c r="I3452" t="s">
        <v>43</v>
      </c>
      <c r="J3452" t="s">
        <v>39</v>
      </c>
      <c r="K3452">
        <v>2025</v>
      </c>
      <c r="L3452" t="s">
        <v>20</v>
      </c>
      <c r="M3452" t="s">
        <v>5934</v>
      </c>
      <c r="N3452" t="s">
        <v>5931</v>
      </c>
      <c r="O3452" t="s">
        <v>5932</v>
      </c>
      <c r="P3452" t="s">
        <v>5891</v>
      </c>
      <c r="Q3452" t="s">
        <v>5935</v>
      </c>
      <c r="R3452">
        <v>10800</v>
      </c>
      <c r="S3452">
        <v>13500</v>
      </c>
      <c r="T3452">
        <v>0.2</v>
      </c>
      <c r="U3452" t="s">
        <v>5893</v>
      </c>
      <c r="V3452">
        <v>12</v>
      </c>
      <c r="W3452" s="1">
        <v>44567</v>
      </c>
      <c r="X3452" t="s">
        <v>5894</v>
      </c>
      <c r="Y3452">
        <v>169</v>
      </c>
      <c r="Z3452">
        <v>68</v>
      </c>
      <c r="AA3452">
        <v>202</v>
      </c>
      <c r="AB3452">
        <v>85</v>
      </c>
      <c r="AC3452">
        <v>10</v>
      </c>
      <c r="AD3452">
        <v>918000</v>
      </c>
      <c r="AE3452" t="s">
        <v>6025</v>
      </c>
      <c r="AF3452" s="1">
        <v>46203</v>
      </c>
      <c r="AG3452" t="s">
        <v>6297</v>
      </c>
      <c r="AH3452" t="s">
        <v>6035</v>
      </c>
      <c r="AI3452" t="s">
        <v>6028</v>
      </c>
      <c r="AJ3452" t="s">
        <v>6924</v>
      </c>
      <c r="AK3452">
        <v>13500</v>
      </c>
      <c r="AL3452">
        <v>348.3</v>
      </c>
      <c r="AM3452">
        <v>13151.7</v>
      </c>
      <c r="AN3452">
        <v>10800</v>
      </c>
      <c r="AO3452">
        <v>2351.6999999999998</v>
      </c>
      <c r="AP3452">
        <v>0.17879999999999999</v>
      </c>
    </row>
    <row r="3453" spans="1:42" hidden="1" x14ac:dyDescent="0.35">
      <c r="A3453" t="s">
        <v>4419</v>
      </c>
      <c r="B3453" s="1">
        <v>45873</v>
      </c>
      <c r="C3453" t="s">
        <v>2325</v>
      </c>
      <c r="D3453" t="s">
        <v>74</v>
      </c>
      <c r="E3453">
        <v>3</v>
      </c>
      <c r="F3453" t="s">
        <v>128</v>
      </c>
      <c r="G3453" t="s">
        <v>31</v>
      </c>
      <c r="H3453" t="s">
        <v>32</v>
      </c>
      <c r="I3453" t="s">
        <v>33</v>
      </c>
      <c r="J3453" t="s">
        <v>59</v>
      </c>
      <c r="K3453">
        <v>2025</v>
      </c>
      <c r="L3453" t="s">
        <v>60</v>
      </c>
      <c r="M3453" t="s">
        <v>5963</v>
      </c>
      <c r="N3453" t="s">
        <v>5949</v>
      </c>
      <c r="O3453" t="s">
        <v>5964</v>
      </c>
      <c r="P3453" t="s">
        <v>5951</v>
      </c>
      <c r="Q3453" t="s">
        <v>5965</v>
      </c>
      <c r="R3453">
        <v>5700</v>
      </c>
      <c r="S3453">
        <v>7500</v>
      </c>
      <c r="T3453">
        <v>0.24</v>
      </c>
      <c r="U3453" t="s">
        <v>5940</v>
      </c>
      <c r="V3453">
        <v>12</v>
      </c>
      <c r="W3453" s="1">
        <v>44865</v>
      </c>
      <c r="X3453" t="s">
        <v>5894</v>
      </c>
      <c r="Y3453">
        <v>145</v>
      </c>
      <c r="Z3453">
        <v>60</v>
      </c>
      <c r="AA3453">
        <v>189</v>
      </c>
      <c r="AB3453">
        <v>10</v>
      </c>
      <c r="AC3453">
        <v>10</v>
      </c>
      <c r="AD3453">
        <v>57000</v>
      </c>
      <c r="AE3453" t="s">
        <v>6025</v>
      </c>
      <c r="AF3453" s="1">
        <v>46203</v>
      </c>
      <c r="AG3453" t="s">
        <v>6782</v>
      </c>
      <c r="AH3453" t="s">
        <v>6027</v>
      </c>
      <c r="AI3453" t="s">
        <v>6028</v>
      </c>
      <c r="AJ3453" t="s">
        <v>6925</v>
      </c>
      <c r="AK3453">
        <v>22500</v>
      </c>
      <c r="AL3453">
        <v>1426.5</v>
      </c>
      <c r="AM3453">
        <v>21073.5</v>
      </c>
      <c r="AN3453">
        <v>17100</v>
      </c>
      <c r="AO3453">
        <v>3973.5</v>
      </c>
      <c r="AP3453">
        <v>0.18859999999999999</v>
      </c>
    </row>
    <row r="3454" spans="1:42" hidden="1" x14ac:dyDescent="0.35">
      <c r="A3454" t="s">
        <v>4420</v>
      </c>
      <c r="B3454" s="1">
        <v>45931</v>
      </c>
      <c r="C3454" t="s">
        <v>555</v>
      </c>
      <c r="D3454" t="s">
        <v>78</v>
      </c>
      <c r="E3454">
        <v>1</v>
      </c>
      <c r="F3454" t="s">
        <v>24</v>
      </c>
      <c r="G3454" t="s">
        <v>31</v>
      </c>
      <c r="H3454" t="s">
        <v>17</v>
      </c>
      <c r="I3454" t="s">
        <v>43</v>
      </c>
      <c r="J3454" t="s">
        <v>55</v>
      </c>
      <c r="K3454">
        <v>2025</v>
      </c>
      <c r="L3454" t="s">
        <v>51</v>
      </c>
      <c r="M3454" t="s">
        <v>5992</v>
      </c>
      <c r="N3454" t="s">
        <v>5989</v>
      </c>
      <c r="O3454" t="s">
        <v>5993</v>
      </c>
      <c r="P3454" t="s">
        <v>5899</v>
      </c>
      <c r="Q3454" t="s">
        <v>5994</v>
      </c>
      <c r="R3454">
        <v>850</v>
      </c>
      <c r="S3454">
        <v>1200</v>
      </c>
      <c r="T3454">
        <v>0.29170000000000001</v>
      </c>
      <c r="U3454" t="s">
        <v>5901</v>
      </c>
      <c r="V3454">
        <v>6</v>
      </c>
      <c r="W3454" s="1">
        <v>45066</v>
      </c>
      <c r="X3454" t="s">
        <v>5894</v>
      </c>
      <c r="Y3454">
        <v>275</v>
      </c>
      <c r="Z3454">
        <v>92</v>
      </c>
      <c r="AA3454">
        <v>285</v>
      </c>
      <c r="AB3454">
        <v>78</v>
      </c>
      <c r="AC3454">
        <v>10</v>
      </c>
      <c r="AD3454">
        <v>66300</v>
      </c>
      <c r="AE3454" t="s">
        <v>6025</v>
      </c>
      <c r="AF3454" s="1">
        <v>46203</v>
      </c>
      <c r="AG3454" t="s">
        <v>6336</v>
      </c>
      <c r="AH3454" t="s">
        <v>6035</v>
      </c>
      <c r="AI3454" t="s">
        <v>6028</v>
      </c>
      <c r="AJ3454" t="s">
        <v>6925</v>
      </c>
      <c r="AK3454">
        <v>1200</v>
      </c>
      <c r="AL3454">
        <v>10.08</v>
      </c>
      <c r="AM3454">
        <v>1189.92</v>
      </c>
      <c r="AN3454">
        <v>850</v>
      </c>
      <c r="AO3454">
        <v>339.92</v>
      </c>
      <c r="AP3454">
        <v>0.28570000000000001</v>
      </c>
    </row>
    <row r="3455" spans="1:42" hidden="1" x14ac:dyDescent="0.35">
      <c r="A3455" t="s">
        <v>4421</v>
      </c>
      <c r="B3455" s="1">
        <v>45801</v>
      </c>
      <c r="C3455" t="s">
        <v>1111</v>
      </c>
      <c r="D3455" t="s">
        <v>74</v>
      </c>
      <c r="E3455">
        <v>2</v>
      </c>
      <c r="F3455" t="s">
        <v>58</v>
      </c>
      <c r="G3455" t="s">
        <v>96</v>
      </c>
      <c r="H3455" t="s">
        <v>25</v>
      </c>
      <c r="I3455" t="s">
        <v>43</v>
      </c>
      <c r="J3455" t="s">
        <v>75</v>
      </c>
      <c r="K3455">
        <v>2025</v>
      </c>
      <c r="L3455" t="s">
        <v>35</v>
      </c>
      <c r="M3455" t="s">
        <v>5963</v>
      </c>
      <c r="N3455" t="s">
        <v>5949</v>
      </c>
      <c r="O3455" t="s">
        <v>5964</v>
      </c>
      <c r="P3455" t="s">
        <v>5951</v>
      </c>
      <c r="Q3455" t="s">
        <v>5965</v>
      </c>
      <c r="R3455">
        <v>5700</v>
      </c>
      <c r="S3455">
        <v>7500</v>
      </c>
      <c r="T3455">
        <v>0.24</v>
      </c>
      <c r="U3455" t="s">
        <v>5940</v>
      </c>
      <c r="V3455">
        <v>12</v>
      </c>
      <c r="W3455" s="1">
        <v>44865</v>
      </c>
      <c r="X3455" t="s">
        <v>5894</v>
      </c>
      <c r="Y3455">
        <v>145</v>
      </c>
      <c r="Z3455">
        <v>60</v>
      </c>
      <c r="AA3455">
        <v>189</v>
      </c>
      <c r="AB3455">
        <v>10</v>
      </c>
      <c r="AC3455">
        <v>10</v>
      </c>
      <c r="AD3455">
        <v>57000</v>
      </c>
      <c r="AE3455" t="s">
        <v>6025</v>
      </c>
      <c r="AF3455" s="1">
        <v>46203</v>
      </c>
      <c r="AG3455" t="s">
        <v>6078</v>
      </c>
      <c r="AH3455" t="s">
        <v>6027</v>
      </c>
      <c r="AI3455" t="s">
        <v>6028</v>
      </c>
      <c r="AJ3455" t="s">
        <v>6924</v>
      </c>
      <c r="AK3455">
        <v>15000</v>
      </c>
      <c r="AL3455">
        <v>1467</v>
      </c>
      <c r="AM3455">
        <v>13533</v>
      </c>
      <c r="AN3455">
        <v>11400</v>
      </c>
      <c r="AO3455">
        <v>2133</v>
      </c>
      <c r="AP3455">
        <v>0.15759999999999999</v>
      </c>
    </row>
    <row r="3456" spans="1:42" x14ac:dyDescent="0.35">
      <c r="A3456" t="s">
        <v>4422</v>
      </c>
      <c r="B3456" s="1">
        <v>45910</v>
      </c>
      <c r="C3456" t="s">
        <v>1971</v>
      </c>
      <c r="D3456" t="s">
        <v>42</v>
      </c>
      <c r="E3456">
        <v>2</v>
      </c>
      <c r="F3456" t="s">
        <v>30</v>
      </c>
      <c r="G3456" t="s">
        <v>96</v>
      </c>
      <c r="H3456" t="s">
        <v>32</v>
      </c>
      <c r="I3456" t="s">
        <v>43</v>
      </c>
      <c r="J3456" t="s">
        <v>109</v>
      </c>
      <c r="K3456">
        <v>2025</v>
      </c>
      <c r="L3456" t="s">
        <v>60</v>
      </c>
      <c r="M3456" t="s">
        <v>5897</v>
      </c>
      <c r="N3456" t="s">
        <v>5889</v>
      </c>
      <c r="O3456" t="s">
        <v>5898</v>
      </c>
      <c r="P3456" t="s">
        <v>5899</v>
      </c>
      <c r="Q3456" t="s">
        <v>5900</v>
      </c>
      <c r="R3456">
        <v>31000</v>
      </c>
      <c r="S3456">
        <v>38000</v>
      </c>
      <c r="T3456">
        <v>0.1842</v>
      </c>
      <c r="U3456" t="s">
        <v>5901</v>
      </c>
      <c r="V3456">
        <v>12</v>
      </c>
      <c r="W3456" s="1">
        <v>45246</v>
      </c>
      <c r="X3456" t="s">
        <v>5894</v>
      </c>
      <c r="Y3456">
        <v>278</v>
      </c>
      <c r="Z3456">
        <v>80</v>
      </c>
      <c r="AA3456">
        <v>346</v>
      </c>
      <c r="AB3456">
        <v>0</v>
      </c>
      <c r="AC3456">
        <v>10</v>
      </c>
      <c r="AD3456">
        <v>0</v>
      </c>
      <c r="AE3456" t="s">
        <v>6029</v>
      </c>
      <c r="AF3456" s="1">
        <v>46203</v>
      </c>
      <c r="AG3456" t="s">
        <v>6696</v>
      </c>
      <c r="AH3456" t="s">
        <v>6035</v>
      </c>
      <c r="AI3456" t="s">
        <v>6028</v>
      </c>
      <c r="AJ3456" t="s">
        <v>6925</v>
      </c>
      <c r="AK3456">
        <v>76000</v>
      </c>
      <c r="AL3456">
        <v>1246.4000000000001</v>
      </c>
      <c r="AM3456">
        <v>74753.600000000006</v>
      </c>
      <c r="AN3456">
        <v>62000</v>
      </c>
      <c r="AO3456">
        <v>12753.6</v>
      </c>
      <c r="AP3456">
        <v>0.1706</v>
      </c>
    </row>
    <row r="3457" spans="1:42" hidden="1" x14ac:dyDescent="0.35">
      <c r="A3457" t="s">
        <v>4423</v>
      </c>
      <c r="B3457" s="1">
        <v>45705</v>
      </c>
      <c r="C3457" t="s">
        <v>945</v>
      </c>
      <c r="D3457" t="s">
        <v>65</v>
      </c>
      <c r="E3457">
        <v>1</v>
      </c>
      <c r="F3457" t="s">
        <v>58</v>
      </c>
      <c r="G3457" t="s">
        <v>96</v>
      </c>
      <c r="H3457" t="s">
        <v>32</v>
      </c>
      <c r="I3457" t="s">
        <v>26</v>
      </c>
      <c r="J3457" t="s">
        <v>19</v>
      </c>
      <c r="K3457">
        <v>2025</v>
      </c>
      <c r="L3457" t="s">
        <v>20</v>
      </c>
      <c r="M3457" t="s">
        <v>5906</v>
      </c>
      <c r="N3457" t="s">
        <v>5889</v>
      </c>
      <c r="O3457" t="s">
        <v>5898</v>
      </c>
      <c r="P3457" t="s">
        <v>5907</v>
      </c>
      <c r="Q3457" t="s">
        <v>5908</v>
      </c>
      <c r="R3457">
        <v>17500</v>
      </c>
      <c r="S3457">
        <v>22000</v>
      </c>
      <c r="T3457">
        <v>0.20449999999999999</v>
      </c>
      <c r="U3457" t="s">
        <v>5909</v>
      </c>
      <c r="V3457">
        <v>12</v>
      </c>
      <c r="W3457" s="1">
        <v>45337</v>
      </c>
      <c r="X3457" t="s">
        <v>5894</v>
      </c>
      <c r="Y3457">
        <v>373</v>
      </c>
      <c r="Z3457">
        <v>88</v>
      </c>
      <c r="AA3457">
        <v>389</v>
      </c>
      <c r="AB3457">
        <v>78</v>
      </c>
      <c r="AC3457">
        <v>10</v>
      </c>
      <c r="AD3457">
        <v>1365000</v>
      </c>
      <c r="AE3457" t="s">
        <v>6025</v>
      </c>
      <c r="AF3457" s="1">
        <v>46203</v>
      </c>
      <c r="AG3457" t="s">
        <v>6296</v>
      </c>
      <c r="AH3457" t="s">
        <v>6035</v>
      </c>
      <c r="AI3457" t="s">
        <v>6028</v>
      </c>
      <c r="AJ3457" t="s">
        <v>6924</v>
      </c>
      <c r="AK3457">
        <v>22000</v>
      </c>
      <c r="AL3457">
        <v>1064.8</v>
      </c>
      <c r="AM3457">
        <v>20935.2</v>
      </c>
      <c r="AN3457">
        <v>17500</v>
      </c>
      <c r="AO3457">
        <v>3435.2</v>
      </c>
      <c r="AP3457">
        <v>0.1641</v>
      </c>
    </row>
    <row r="3458" spans="1:42" x14ac:dyDescent="0.35">
      <c r="A3458" t="s">
        <v>4424</v>
      </c>
      <c r="B3458" s="1">
        <v>45867</v>
      </c>
      <c r="C3458" t="s">
        <v>2646</v>
      </c>
      <c r="D3458" t="s">
        <v>54</v>
      </c>
      <c r="E3458">
        <v>3</v>
      </c>
      <c r="F3458" t="s">
        <v>24</v>
      </c>
      <c r="G3458" t="s">
        <v>31</v>
      </c>
      <c r="H3458" t="s">
        <v>25</v>
      </c>
      <c r="I3458" t="s">
        <v>18</v>
      </c>
      <c r="J3458" t="s">
        <v>97</v>
      </c>
      <c r="K3458">
        <v>2025</v>
      </c>
      <c r="L3458" t="s">
        <v>60</v>
      </c>
      <c r="M3458" t="s">
        <v>5888</v>
      </c>
      <c r="N3458" t="s">
        <v>5889</v>
      </c>
      <c r="O3458" t="s">
        <v>5890</v>
      </c>
      <c r="P3458" t="s">
        <v>5891</v>
      </c>
      <c r="Q3458" t="s">
        <v>5892</v>
      </c>
      <c r="R3458">
        <v>52000</v>
      </c>
      <c r="S3458">
        <v>65000</v>
      </c>
      <c r="T3458">
        <v>0.2</v>
      </c>
      <c r="U3458" t="s">
        <v>5893</v>
      </c>
      <c r="V3458">
        <v>12</v>
      </c>
      <c r="W3458" s="1">
        <v>45506</v>
      </c>
      <c r="X3458" t="s">
        <v>5894</v>
      </c>
      <c r="Y3458">
        <v>302</v>
      </c>
      <c r="Z3458">
        <v>109</v>
      </c>
      <c r="AA3458">
        <v>415</v>
      </c>
      <c r="AB3458">
        <v>0</v>
      </c>
      <c r="AC3458">
        <v>10</v>
      </c>
      <c r="AD3458">
        <v>0</v>
      </c>
      <c r="AE3458" t="s">
        <v>6029</v>
      </c>
      <c r="AF3458" s="1">
        <v>46203</v>
      </c>
      <c r="AG3458" t="s">
        <v>6831</v>
      </c>
      <c r="AH3458" t="s">
        <v>6027</v>
      </c>
      <c r="AI3458" t="s">
        <v>6028</v>
      </c>
      <c r="AJ3458" t="s">
        <v>6925</v>
      </c>
      <c r="AK3458">
        <v>195000</v>
      </c>
      <c r="AL3458">
        <v>9282</v>
      </c>
      <c r="AM3458">
        <v>185718</v>
      </c>
      <c r="AN3458">
        <v>156000</v>
      </c>
      <c r="AO3458">
        <v>29718</v>
      </c>
      <c r="AP3458">
        <v>0.16</v>
      </c>
    </row>
    <row r="3459" spans="1:42" hidden="1" x14ac:dyDescent="0.35">
      <c r="A3459" t="s">
        <v>4425</v>
      </c>
      <c r="B3459" s="1">
        <v>45743</v>
      </c>
      <c r="C3459" t="s">
        <v>807</v>
      </c>
      <c r="D3459" t="s">
        <v>87</v>
      </c>
      <c r="E3459">
        <v>2</v>
      </c>
      <c r="F3459" t="s">
        <v>30</v>
      </c>
      <c r="G3459" t="s">
        <v>16</v>
      </c>
      <c r="H3459" t="s">
        <v>25</v>
      </c>
      <c r="I3459" t="s">
        <v>26</v>
      </c>
      <c r="J3459" t="s">
        <v>39</v>
      </c>
      <c r="K3459">
        <v>2025</v>
      </c>
      <c r="L3459" t="s">
        <v>20</v>
      </c>
      <c r="M3459" t="s">
        <v>5924</v>
      </c>
      <c r="N3459" t="s">
        <v>5913</v>
      </c>
      <c r="O3459" t="s">
        <v>5917</v>
      </c>
      <c r="P3459" t="s">
        <v>5925</v>
      </c>
      <c r="Q3459" t="s">
        <v>5926</v>
      </c>
      <c r="R3459">
        <v>46000</v>
      </c>
      <c r="S3459">
        <v>56000</v>
      </c>
      <c r="T3459">
        <v>0.17860000000000001</v>
      </c>
      <c r="U3459" t="s">
        <v>5920</v>
      </c>
      <c r="V3459">
        <v>12</v>
      </c>
      <c r="W3459" s="1">
        <v>44847</v>
      </c>
      <c r="X3459" t="s">
        <v>5894</v>
      </c>
      <c r="Y3459">
        <v>224</v>
      </c>
      <c r="Z3459">
        <v>96</v>
      </c>
      <c r="AA3459">
        <v>304</v>
      </c>
      <c r="AB3459">
        <v>54</v>
      </c>
      <c r="AC3459">
        <v>10</v>
      </c>
      <c r="AD3459">
        <v>2484000</v>
      </c>
      <c r="AE3459" t="s">
        <v>6025</v>
      </c>
      <c r="AF3459" s="1">
        <v>46203</v>
      </c>
      <c r="AG3459" t="s">
        <v>6146</v>
      </c>
      <c r="AH3459" t="s">
        <v>6027</v>
      </c>
      <c r="AI3459" t="s">
        <v>6028</v>
      </c>
      <c r="AJ3459" t="s">
        <v>6924</v>
      </c>
      <c r="AK3459">
        <v>112000</v>
      </c>
      <c r="AL3459">
        <v>15780.8</v>
      </c>
      <c r="AM3459">
        <v>96219.199999999997</v>
      </c>
      <c r="AN3459">
        <v>92000</v>
      </c>
      <c r="AO3459">
        <v>4219.2</v>
      </c>
      <c r="AP3459">
        <v>4.3799999999999999E-2</v>
      </c>
    </row>
    <row r="3460" spans="1:42" hidden="1" x14ac:dyDescent="0.35">
      <c r="A3460" t="s">
        <v>4426</v>
      </c>
      <c r="B3460" s="1">
        <v>45731</v>
      </c>
      <c r="C3460" t="s">
        <v>1631</v>
      </c>
      <c r="D3460" t="s">
        <v>70</v>
      </c>
      <c r="E3460">
        <v>1</v>
      </c>
      <c r="F3460" t="s">
        <v>58</v>
      </c>
      <c r="G3460" t="s">
        <v>16</v>
      </c>
      <c r="H3460" t="s">
        <v>25</v>
      </c>
      <c r="I3460" t="s">
        <v>43</v>
      </c>
      <c r="J3460" t="s">
        <v>39</v>
      </c>
      <c r="K3460">
        <v>2025</v>
      </c>
      <c r="L3460" t="s">
        <v>20</v>
      </c>
      <c r="M3460" t="s">
        <v>5970</v>
      </c>
      <c r="N3460" t="s">
        <v>5949</v>
      </c>
      <c r="O3460" t="s">
        <v>5971</v>
      </c>
      <c r="P3460" t="s">
        <v>5922</v>
      </c>
      <c r="Q3460" t="s">
        <v>5972</v>
      </c>
      <c r="R3460">
        <v>9500</v>
      </c>
      <c r="S3460">
        <v>12000</v>
      </c>
      <c r="T3460">
        <v>0.20830000000000001</v>
      </c>
      <c r="U3460" t="s">
        <v>5920</v>
      </c>
      <c r="V3460">
        <v>12</v>
      </c>
      <c r="W3460" s="1">
        <v>44840</v>
      </c>
      <c r="X3460" t="s">
        <v>5894</v>
      </c>
      <c r="Y3460">
        <v>160</v>
      </c>
      <c r="Z3460">
        <v>82</v>
      </c>
      <c r="AA3460">
        <v>171</v>
      </c>
      <c r="AB3460">
        <v>27</v>
      </c>
      <c r="AC3460">
        <v>10</v>
      </c>
      <c r="AD3460">
        <v>256500</v>
      </c>
      <c r="AE3460" t="s">
        <v>6025</v>
      </c>
      <c r="AF3460" s="1">
        <v>46203</v>
      </c>
      <c r="AG3460" t="s">
        <v>6605</v>
      </c>
      <c r="AH3460" t="s">
        <v>6027</v>
      </c>
      <c r="AI3460" t="s">
        <v>6028</v>
      </c>
      <c r="AJ3460" t="s">
        <v>6924</v>
      </c>
      <c r="AK3460">
        <v>12000</v>
      </c>
      <c r="AL3460">
        <v>1256.4000000000001</v>
      </c>
      <c r="AM3460">
        <v>10743.6</v>
      </c>
      <c r="AN3460">
        <v>9500</v>
      </c>
      <c r="AO3460">
        <v>1243.5999999999999</v>
      </c>
      <c r="AP3460">
        <v>0.1158</v>
      </c>
    </row>
    <row r="3461" spans="1:42" hidden="1" x14ac:dyDescent="0.35">
      <c r="A3461" t="s">
        <v>4427</v>
      </c>
      <c r="B3461" s="1">
        <v>45775</v>
      </c>
      <c r="C3461" t="s">
        <v>2571</v>
      </c>
      <c r="D3461" t="s">
        <v>82</v>
      </c>
      <c r="E3461">
        <v>5</v>
      </c>
      <c r="F3461" t="s">
        <v>58</v>
      </c>
      <c r="G3461" t="s">
        <v>96</v>
      </c>
      <c r="H3461" t="s">
        <v>32</v>
      </c>
      <c r="I3461" t="s">
        <v>18</v>
      </c>
      <c r="J3461" t="s">
        <v>44</v>
      </c>
      <c r="K3461">
        <v>2025</v>
      </c>
      <c r="L3461" t="s">
        <v>35</v>
      </c>
      <c r="M3461" t="s">
        <v>5895</v>
      </c>
      <c r="N3461" t="s">
        <v>5889</v>
      </c>
      <c r="O3461" t="s">
        <v>5890</v>
      </c>
      <c r="P3461" t="s">
        <v>5891</v>
      </c>
      <c r="Q3461" t="s">
        <v>5896</v>
      </c>
      <c r="R3461">
        <v>78000</v>
      </c>
      <c r="S3461">
        <v>95000</v>
      </c>
      <c r="T3461">
        <v>0.1789</v>
      </c>
      <c r="U3461" t="s">
        <v>5893</v>
      </c>
      <c r="V3461">
        <v>12</v>
      </c>
      <c r="W3461" s="1">
        <v>45187</v>
      </c>
      <c r="X3461" t="s">
        <v>5894</v>
      </c>
      <c r="Y3461">
        <v>351</v>
      </c>
      <c r="Z3461">
        <v>112</v>
      </c>
      <c r="AA3461">
        <v>335</v>
      </c>
      <c r="AB3461">
        <v>32</v>
      </c>
      <c r="AC3461">
        <v>10</v>
      </c>
      <c r="AD3461">
        <v>2496000</v>
      </c>
      <c r="AE3461" t="s">
        <v>6025</v>
      </c>
      <c r="AF3461" s="1">
        <v>46203</v>
      </c>
      <c r="AG3461" t="s">
        <v>6823</v>
      </c>
      <c r="AH3461" t="s">
        <v>6027</v>
      </c>
      <c r="AI3461" t="s">
        <v>6028</v>
      </c>
      <c r="AJ3461" t="s">
        <v>6924</v>
      </c>
      <c r="AK3461">
        <v>475000</v>
      </c>
      <c r="AL3461">
        <v>40945</v>
      </c>
      <c r="AM3461">
        <v>434055</v>
      </c>
      <c r="AN3461">
        <v>390000</v>
      </c>
      <c r="AO3461">
        <v>44055</v>
      </c>
      <c r="AP3461">
        <v>0.10150000000000001</v>
      </c>
    </row>
    <row r="3462" spans="1:42" hidden="1" x14ac:dyDescent="0.35">
      <c r="A3462" t="s">
        <v>4428</v>
      </c>
      <c r="B3462" s="1">
        <v>45817</v>
      </c>
      <c r="C3462" t="s">
        <v>1473</v>
      </c>
      <c r="D3462" t="s">
        <v>200</v>
      </c>
      <c r="E3462">
        <v>1</v>
      </c>
      <c r="F3462" t="s">
        <v>48</v>
      </c>
      <c r="G3462" t="s">
        <v>16</v>
      </c>
      <c r="H3462" t="s">
        <v>25</v>
      </c>
      <c r="I3462" t="s">
        <v>26</v>
      </c>
      <c r="J3462" t="s">
        <v>34</v>
      </c>
      <c r="K3462">
        <v>2025</v>
      </c>
      <c r="L3462" t="s">
        <v>35</v>
      </c>
      <c r="M3462" t="s">
        <v>5960</v>
      </c>
      <c r="N3462" t="s">
        <v>5949</v>
      </c>
      <c r="O3462" t="s">
        <v>5961</v>
      </c>
      <c r="P3462" t="s">
        <v>5951</v>
      </c>
      <c r="Q3462" t="s">
        <v>5962</v>
      </c>
      <c r="R3462">
        <v>2100</v>
      </c>
      <c r="S3462">
        <v>2800</v>
      </c>
      <c r="T3462">
        <v>0.25</v>
      </c>
      <c r="U3462" t="s">
        <v>5940</v>
      </c>
      <c r="V3462">
        <v>12</v>
      </c>
      <c r="W3462" s="1">
        <v>45378</v>
      </c>
      <c r="X3462" t="s">
        <v>5894</v>
      </c>
      <c r="Y3462">
        <v>198</v>
      </c>
      <c r="Z3462">
        <v>79</v>
      </c>
      <c r="AA3462">
        <v>243</v>
      </c>
      <c r="AB3462">
        <v>87</v>
      </c>
      <c r="AC3462">
        <v>10</v>
      </c>
      <c r="AD3462">
        <v>182700</v>
      </c>
      <c r="AE3462" t="s">
        <v>6025</v>
      </c>
      <c r="AF3462" s="1">
        <v>46203</v>
      </c>
      <c r="AG3462" t="s">
        <v>6581</v>
      </c>
      <c r="AH3462" t="s">
        <v>6027</v>
      </c>
      <c r="AI3462" t="s">
        <v>6028</v>
      </c>
      <c r="AJ3462" t="s">
        <v>6924</v>
      </c>
      <c r="AK3462">
        <v>2800</v>
      </c>
      <c r="AL3462">
        <v>9.52</v>
      </c>
      <c r="AM3462">
        <v>2790.48</v>
      </c>
      <c r="AN3462">
        <v>2100</v>
      </c>
      <c r="AO3462">
        <v>690.48</v>
      </c>
      <c r="AP3462">
        <v>0.24740000000000001</v>
      </c>
    </row>
    <row r="3463" spans="1:42" x14ac:dyDescent="0.35">
      <c r="A3463" t="s">
        <v>4429</v>
      </c>
      <c r="B3463" s="1">
        <v>45839</v>
      </c>
      <c r="C3463" t="s">
        <v>2377</v>
      </c>
      <c r="D3463" t="s">
        <v>195</v>
      </c>
      <c r="E3463">
        <v>1</v>
      </c>
      <c r="F3463" t="s">
        <v>30</v>
      </c>
      <c r="G3463" t="s">
        <v>96</v>
      </c>
      <c r="H3463" t="s">
        <v>17</v>
      </c>
      <c r="I3463" t="s">
        <v>33</v>
      </c>
      <c r="J3463" t="s">
        <v>97</v>
      </c>
      <c r="K3463">
        <v>2025</v>
      </c>
      <c r="L3463" t="s">
        <v>60</v>
      </c>
      <c r="M3463" t="s">
        <v>5912</v>
      </c>
      <c r="N3463" t="s">
        <v>5913</v>
      </c>
      <c r="O3463" t="s">
        <v>5914</v>
      </c>
      <c r="P3463" t="s">
        <v>5891</v>
      </c>
      <c r="Q3463" t="s">
        <v>5915</v>
      </c>
      <c r="R3463">
        <v>125000</v>
      </c>
      <c r="S3463">
        <v>148000</v>
      </c>
      <c r="T3463">
        <v>0.15540000000000001</v>
      </c>
      <c r="U3463" t="s">
        <v>5893</v>
      </c>
      <c r="V3463">
        <v>12</v>
      </c>
      <c r="W3463" s="1">
        <v>44787</v>
      </c>
      <c r="X3463" t="s">
        <v>5894</v>
      </c>
      <c r="Y3463">
        <v>168</v>
      </c>
      <c r="Z3463">
        <v>62</v>
      </c>
      <c r="AA3463">
        <v>271</v>
      </c>
      <c r="AB3463">
        <v>0</v>
      </c>
      <c r="AC3463">
        <v>10</v>
      </c>
      <c r="AD3463">
        <v>0</v>
      </c>
      <c r="AE3463" t="s">
        <v>6029</v>
      </c>
      <c r="AF3463" s="1">
        <v>46203</v>
      </c>
      <c r="AG3463" t="s">
        <v>6793</v>
      </c>
      <c r="AH3463" t="s">
        <v>6027</v>
      </c>
      <c r="AI3463" t="s">
        <v>6028</v>
      </c>
      <c r="AJ3463" t="s">
        <v>6925</v>
      </c>
      <c r="AK3463">
        <v>148000</v>
      </c>
      <c r="AL3463">
        <v>4499.2</v>
      </c>
      <c r="AM3463">
        <v>143500.79999999999</v>
      </c>
      <c r="AN3463">
        <v>125000</v>
      </c>
      <c r="AO3463">
        <v>18500.8</v>
      </c>
      <c r="AP3463">
        <v>0.12889999999999999</v>
      </c>
    </row>
    <row r="3464" spans="1:42" hidden="1" x14ac:dyDescent="0.35">
      <c r="A3464" t="s">
        <v>4430</v>
      </c>
      <c r="B3464" s="1">
        <v>45673</v>
      </c>
      <c r="C3464" t="s">
        <v>2833</v>
      </c>
      <c r="D3464" t="s">
        <v>377</v>
      </c>
      <c r="E3464">
        <v>1</v>
      </c>
      <c r="F3464" t="s">
        <v>24</v>
      </c>
      <c r="G3464" t="s">
        <v>16</v>
      </c>
      <c r="H3464" t="s">
        <v>32</v>
      </c>
      <c r="I3464" t="s">
        <v>33</v>
      </c>
      <c r="J3464" t="s">
        <v>112</v>
      </c>
      <c r="K3464">
        <v>2025</v>
      </c>
      <c r="L3464" t="s">
        <v>20</v>
      </c>
      <c r="M3464" t="s">
        <v>6007</v>
      </c>
      <c r="N3464" t="s">
        <v>5889</v>
      </c>
      <c r="O3464" t="s">
        <v>6008</v>
      </c>
      <c r="P3464" t="s">
        <v>5899</v>
      </c>
      <c r="Q3464" t="s">
        <v>6009</v>
      </c>
      <c r="R3464">
        <v>12000</v>
      </c>
      <c r="S3464">
        <v>15000</v>
      </c>
      <c r="T3464">
        <v>0.2</v>
      </c>
      <c r="U3464" t="s">
        <v>5901</v>
      </c>
      <c r="V3464">
        <v>12</v>
      </c>
      <c r="W3464" s="1">
        <v>45557</v>
      </c>
      <c r="X3464" t="s">
        <v>5894</v>
      </c>
      <c r="Y3464">
        <v>118</v>
      </c>
      <c r="Z3464">
        <v>87</v>
      </c>
      <c r="AA3464">
        <v>209</v>
      </c>
      <c r="AB3464">
        <v>10</v>
      </c>
      <c r="AC3464">
        <v>10</v>
      </c>
      <c r="AD3464">
        <v>120000</v>
      </c>
      <c r="AE3464" t="s">
        <v>6025</v>
      </c>
      <c r="AF3464" s="1">
        <v>46203</v>
      </c>
      <c r="AG3464" t="s">
        <v>6851</v>
      </c>
      <c r="AH3464" t="s">
        <v>6027</v>
      </c>
      <c r="AI3464" t="s">
        <v>6028</v>
      </c>
      <c r="AJ3464" t="s">
        <v>6924</v>
      </c>
      <c r="AK3464">
        <v>15000</v>
      </c>
      <c r="AL3464">
        <v>787.5</v>
      </c>
      <c r="AM3464">
        <v>14212.5</v>
      </c>
      <c r="AN3464">
        <v>12000</v>
      </c>
      <c r="AO3464">
        <v>2212.5</v>
      </c>
      <c r="AP3464">
        <v>0.15570000000000001</v>
      </c>
    </row>
    <row r="3465" spans="1:42" hidden="1" x14ac:dyDescent="0.35">
      <c r="A3465" t="s">
        <v>4431</v>
      </c>
      <c r="B3465" s="1">
        <v>45881</v>
      </c>
      <c r="C3465" t="s">
        <v>1584</v>
      </c>
      <c r="D3465" t="s">
        <v>108</v>
      </c>
      <c r="E3465">
        <v>1</v>
      </c>
      <c r="F3465" t="s">
        <v>58</v>
      </c>
      <c r="G3465" t="s">
        <v>16</v>
      </c>
      <c r="H3465" t="s">
        <v>17</v>
      </c>
      <c r="I3465" t="s">
        <v>33</v>
      </c>
      <c r="J3465" t="s">
        <v>59</v>
      </c>
      <c r="K3465">
        <v>2025</v>
      </c>
      <c r="L3465" t="s">
        <v>60</v>
      </c>
      <c r="M3465" t="s">
        <v>5977</v>
      </c>
      <c r="N3465" t="s">
        <v>5974</v>
      </c>
      <c r="O3465" t="s">
        <v>5978</v>
      </c>
      <c r="P3465" t="s">
        <v>5979</v>
      </c>
      <c r="Q3465" t="s">
        <v>5980</v>
      </c>
      <c r="R3465">
        <v>3000</v>
      </c>
      <c r="S3465">
        <v>3900</v>
      </c>
      <c r="T3465">
        <v>0.23080000000000001</v>
      </c>
      <c r="U3465" t="s">
        <v>5920</v>
      </c>
      <c r="V3465">
        <v>36</v>
      </c>
      <c r="W3465" s="1">
        <v>44816</v>
      </c>
      <c r="X3465" t="s">
        <v>5894</v>
      </c>
      <c r="Y3465">
        <v>237</v>
      </c>
      <c r="Z3465">
        <v>110</v>
      </c>
      <c r="AA3465">
        <v>240</v>
      </c>
      <c r="AB3465">
        <v>48</v>
      </c>
      <c r="AC3465">
        <v>10</v>
      </c>
      <c r="AD3465">
        <v>144000</v>
      </c>
      <c r="AE3465" t="s">
        <v>6025</v>
      </c>
      <c r="AF3465" s="1">
        <v>46203</v>
      </c>
      <c r="AG3465" t="s">
        <v>6594</v>
      </c>
      <c r="AH3465" t="s">
        <v>6027</v>
      </c>
      <c r="AI3465" t="s">
        <v>6028</v>
      </c>
      <c r="AJ3465" t="s">
        <v>6925</v>
      </c>
      <c r="AK3465">
        <v>3900</v>
      </c>
      <c r="AL3465">
        <v>53.04</v>
      </c>
      <c r="AM3465">
        <v>3846.96</v>
      </c>
      <c r="AN3465">
        <v>3000</v>
      </c>
      <c r="AO3465">
        <v>846.96</v>
      </c>
      <c r="AP3465">
        <v>0.22020000000000001</v>
      </c>
    </row>
    <row r="3466" spans="1:42" x14ac:dyDescent="0.35">
      <c r="A3466" t="s">
        <v>4432</v>
      </c>
      <c r="B3466" s="1">
        <v>45941</v>
      </c>
      <c r="C3466" t="s">
        <v>385</v>
      </c>
      <c r="D3466" t="s">
        <v>42</v>
      </c>
      <c r="E3466">
        <v>2</v>
      </c>
      <c r="F3466" t="s">
        <v>58</v>
      </c>
      <c r="G3466" t="s">
        <v>16</v>
      </c>
      <c r="H3466" t="s">
        <v>25</v>
      </c>
      <c r="I3466" t="s">
        <v>33</v>
      </c>
      <c r="J3466" t="s">
        <v>55</v>
      </c>
      <c r="K3466">
        <v>2025</v>
      </c>
      <c r="L3466" t="s">
        <v>51</v>
      </c>
      <c r="M3466" t="s">
        <v>5897</v>
      </c>
      <c r="N3466" t="s">
        <v>5889</v>
      </c>
      <c r="O3466" t="s">
        <v>5898</v>
      </c>
      <c r="P3466" t="s">
        <v>5899</v>
      </c>
      <c r="Q3466" t="s">
        <v>5900</v>
      </c>
      <c r="R3466">
        <v>31000</v>
      </c>
      <c r="S3466">
        <v>38000</v>
      </c>
      <c r="T3466">
        <v>0.1842</v>
      </c>
      <c r="U3466" t="s">
        <v>5901</v>
      </c>
      <c r="V3466">
        <v>12</v>
      </c>
      <c r="W3466" s="1">
        <v>45246</v>
      </c>
      <c r="X3466" t="s">
        <v>5894</v>
      </c>
      <c r="Y3466">
        <v>278</v>
      </c>
      <c r="Z3466">
        <v>80</v>
      </c>
      <c r="AA3466">
        <v>346</v>
      </c>
      <c r="AB3466">
        <v>0</v>
      </c>
      <c r="AC3466">
        <v>10</v>
      </c>
      <c r="AD3466">
        <v>0</v>
      </c>
      <c r="AE3466" t="s">
        <v>6029</v>
      </c>
      <c r="AF3466" s="1">
        <v>46203</v>
      </c>
      <c r="AG3466" t="s">
        <v>6246</v>
      </c>
      <c r="AH3466" t="s">
        <v>6035</v>
      </c>
      <c r="AI3466" t="s">
        <v>6028</v>
      </c>
      <c r="AJ3466" t="s">
        <v>6925</v>
      </c>
      <c r="AK3466">
        <v>76000</v>
      </c>
      <c r="AL3466">
        <v>889.2</v>
      </c>
      <c r="AM3466">
        <v>75110.8</v>
      </c>
      <c r="AN3466">
        <v>62000</v>
      </c>
      <c r="AO3466">
        <v>13110.8</v>
      </c>
      <c r="AP3466">
        <v>0.17460000000000001</v>
      </c>
    </row>
    <row r="3467" spans="1:42" hidden="1" x14ac:dyDescent="0.35">
      <c r="A3467" t="s">
        <v>4433</v>
      </c>
      <c r="B3467" s="1">
        <v>45828</v>
      </c>
      <c r="C3467" t="s">
        <v>262</v>
      </c>
      <c r="D3467" t="s">
        <v>78</v>
      </c>
      <c r="E3467">
        <v>1</v>
      </c>
      <c r="F3467" t="s">
        <v>24</v>
      </c>
      <c r="G3467" t="s">
        <v>16</v>
      </c>
      <c r="H3467" t="s">
        <v>17</v>
      </c>
      <c r="I3467" t="s">
        <v>26</v>
      </c>
      <c r="J3467" t="s">
        <v>34</v>
      </c>
      <c r="K3467">
        <v>2025</v>
      </c>
      <c r="L3467" t="s">
        <v>35</v>
      </c>
      <c r="M3467" t="s">
        <v>5992</v>
      </c>
      <c r="N3467" t="s">
        <v>5989</v>
      </c>
      <c r="O3467" t="s">
        <v>5993</v>
      </c>
      <c r="P3467" t="s">
        <v>5899</v>
      </c>
      <c r="Q3467" t="s">
        <v>5994</v>
      </c>
      <c r="R3467">
        <v>850</v>
      </c>
      <c r="S3467">
        <v>1200</v>
      </c>
      <c r="T3467">
        <v>0.29170000000000001</v>
      </c>
      <c r="U3467" t="s">
        <v>5901</v>
      </c>
      <c r="V3467">
        <v>6</v>
      </c>
      <c r="W3467" s="1">
        <v>45066</v>
      </c>
      <c r="X3467" t="s">
        <v>5894</v>
      </c>
      <c r="Y3467">
        <v>275</v>
      </c>
      <c r="Z3467">
        <v>92</v>
      </c>
      <c r="AA3467">
        <v>285</v>
      </c>
      <c r="AB3467">
        <v>78</v>
      </c>
      <c r="AC3467">
        <v>10</v>
      </c>
      <c r="AD3467">
        <v>66300</v>
      </c>
      <c r="AE3467" t="s">
        <v>6025</v>
      </c>
      <c r="AF3467" s="1">
        <v>46203</v>
      </c>
      <c r="AG3467" t="s">
        <v>6160</v>
      </c>
      <c r="AH3467" t="s">
        <v>6027</v>
      </c>
      <c r="AI3467" t="s">
        <v>6028</v>
      </c>
      <c r="AJ3467" t="s">
        <v>6924</v>
      </c>
      <c r="AK3467">
        <v>1200</v>
      </c>
      <c r="AL3467">
        <v>126.48</v>
      </c>
      <c r="AM3467">
        <v>1073.52</v>
      </c>
      <c r="AN3467">
        <v>850</v>
      </c>
      <c r="AO3467">
        <v>223.52</v>
      </c>
      <c r="AP3467">
        <v>0.2082</v>
      </c>
    </row>
    <row r="3468" spans="1:42" hidden="1" x14ac:dyDescent="0.35">
      <c r="A3468" t="s">
        <v>4434</v>
      </c>
      <c r="B3468" s="1">
        <v>45913</v>
      </c>
      <c r="C3468" t="s">
        <v>429</v>
      </c>
      <c r="D3468" t="s">
        <v>105</v>
      </c>
      <c r="E3468">
        <v>5</v>
      </c>
      <c r="F3468" t="s">
        <v>48</v>
      </c>
      <c r="G3468" t="s">
        <v>96</v>
      </c>
      <c r="H3468" t="s">
        <v>25</v>
      </c>
      <c r="I3468" t="s">
        <v>43</v>
      </c>
      <c r="J3468" t="s">
        <v>109</v>
      </c>
      <c r="K3468">
        <v>2025</v>
      </c>
      <c r="L3468" t="s">
        <v>60</v>
      </c>
      <c r="M3468" t="s">
        <v>5916</v>
      </c>
      <c r="N3468" t="s">
        <v>5913</v>
      </c>
      <c r="O3468" t="s">
        <v>5917</v>
      </c>
      <c r="P3468" t="s">
        <v>5918</v>
      </c>
      <c r="Q3468" t="s">
        <v>5919</v>
      </c>
      <c r="R3468">
        <v>63000</v>
      </c>
      <c r="S3468">
        <v>76000</v>
      </c>
      <c r="T3468">
        <v>0.1711</v>
      </c>
      <c r="U3468" t="s">
        <v>5920</v>
      </c>
      <c r="V3468">
        <v>12</v>
      </c>
      <c r="W3468" s="1">
        <v>44617</v>
      </c>
      <c r="X3468" t="s">
        <v>5894</v>
      </c>
      <c r="Y3468">
        <v>252</v>
      </c>
      <c r="Z3468">
        <v>75</v>
      </c>
      <c r="AA3468">
        <v>289</v>
      </c>
      <c r="AB3468">
        <v>48</v>
      </c>
      <c r="AC3468">
        <v>10</v>
      </c>
      <c r="AD3468">
        <v>3024000</v>
      </c>
      <c r="AE3468" t="s">
        <v>6025</v>
      </c>
      <c r="AF3468" s="1">
        <v>46203</v>
      </c>
      <c r="AG3468" t="s">
        <v>6267</v>
      </c>
      <c r="AH3468" t="s">
        <v>6027</v>
      </c>
      <c r="AI3468" t="s">
        <v>6028</v>
      </c>
      <c r="AJ3468" t="s">
        <v>6925</v>
      </c>
      <c r="AK3468">
        <v>380000</v>
      </c>
      <c r="AL3468">
        <v>684</v>
      </c>
      <c r="AM3468">
        <v>379316</v>
      </c>
      <c r="AN3468">
        <v>315000</v>
      </c>
      <c r="AO3468">
        <v>64316</v>
      </c>
      <c r="AP3468">
        <v>0.1696</v>
      </c>
    </row>
    <row r="3469" spans="1:42" x14ac:dyDescent="0.35">
      <c r="A3469" t="s">
        <v>4435</v>
      </c>
      <c r="B3469" s="1">
        <v>45701</v>
      </c>
      <c r="C3469" t="s">
        <v>2805</v>
      </c>
      <c r="D3469" t="s">
        <v>195</v>
      </c>
      <c r="E3469">
        <v>1</v>
      </c>
      <c r="F3469" t="s">
        <v>48</v>
      </c>
      <c r="G3469" t="s">
        <v>16</v>
      </c>
      <c r="H3469" t="s">
        <v>17</v>
      </c>
      <c r="I3469" t="s">
        <v>33</v>
      </c>
      <c r="J3469" t="s">
        <v>19</v>
      </c>
      <c r="K3469">
        <v>2025</v>
      </c>
      <c r="L3469" t="s">
        <v>20</v>
      </c>
      <c r="M3469" t="s">
        <v>5912</v>
      </c>
      <c r="N3469" t="s">
        <v>5913</v>
      </c>
      <c r="O3469" t="s">
        <v>5914</v>
      </c>
      <c r="P3469" t="s">
        <v>5891</v>
      </c>
      <c r="Q3469" t="s">
        <v>5915</v>
      </c>
      <c r="R3469">
        <v>125000</v>
      </c>
      <c r="S3469">
        <v>148000</v>
      </c>
      <c r="T3469">
        <v>0.15540000000000001</v>
      </c>
      <c r="U3469" t="s">
        <v>5893</v>
      </c>
      <c r="V3469">
        <v>12</v>
      </c>
      <c r="W3469" s="1">
        <v>44787</v>
      </c>
      <c r="X3469" t="s">
        <v>5894</v>
      </c>
      <c r="Y3469">
        <v>168</v>
      </c>
      <c r="Z3469">
        <v>62</v>
      </c>
      <c r="AA3469">
        <v>271</v>
      </c>
      <c r="AB3469">
        <v>0</v>
      </c>
      <c r="AC3469">
        <v>10</v>
      </c>
      <c r="AD3469">
        <v>0</v>
      </c>
      <c r="AE3469" t="s">
        <v>6029</v>
      </c>
      <c r="AF3469" s="1">
        <v>46203</v>
      </c>
      <c r="AG3469" t="s">
        <v>6827</v>
      </c>
      <c r="AH3469" t="s">
        <v>6035</v>
      </c>
      <c r="AI3469" t="s">
        <v>6028</v>
      </c>
      <c r="AJ3469" t="s">
        <v>6924</v>
      </c>
      <c r="AK3469">
        <v>148000</v>
      </c>
      <c r="AL3469">
        <v>9827.2000000000007</v>
      </c>
      <c r="AM3469">
        <v>138172.79999999999</v>
      </c>
      <c r="AN3469">
        <v>125000</v>
      </c>
      <c r="AO3469">
        <v>13172.8</v>
      </c>
      <c r="AP3469">
        <v>9.5299999999999996E-2</v>
      </c>
    </row>
    <row r="3470" spans="1:42" hidden="1" x14ac:dyDescent="0.35">
      <c r="A3470" t="s">
        <v>4436</v>
      </c>
      <c r="B3470" s="1">
        <v>45942</v>
      </c>
      <c r="C3470" t="s">
        <v>773</v>
      </c>
      <c r="D3470" t="s">
        <v>82</v>
      </c>
      <c r="E3470">
        <v>1</v>
      </c>
      <c r="F3470" t="s">
        <v>128</v>
      </c>
      <c r="G3470" t="s">
        <v>31</v>
      </c>
      <c r="H3470" t="s">
        <v>25</v>
      </c>
      <c r="I3470" t="s">
        <v>33</v>
      </c>
      <c r="J3470" t="s">
        <v>55</v>
      </c>
      <c r="K3470">
        <v>2025</v>
      </c>
      <c r="L3470" t="s">
        <v>51</v>
      </c>
      <c r="M3470" t="s">
        <v>5895</v>
      </c>
      <c r="N3470" t="s">
        <v>5889</v>
      </c>
      <c r="O3470" t="s">
        <v>5890</v>
      </c>
      <c r="P3470" t="s">
        <v>5891</v>
      </c>
      <c r="Q3470" t="s">
        <v>5896</v>
      </c>
      <c r="R3470">
        <v>78000</v>
      </c>
      <c r="S3470">
        <v>95000</v>
      </c>
      <c r="T3470">
        <v>0.1789</v>
      </c>
      <c r="U3470" t="s">
        <v>5893</v>
      </c>
      <c r="V3470">
        <v>12</v>
      </c>
      <c r="W3470" s="1">
        <v>45187</v>
      </c>
      <c r="X3470" t="s">
        <v>5894</v>
      </c>
      <c r="Y3470">
        <v>351</v>
      </c>
      <c r="Z3470">
        <v>112</v>
      </c>
      <c r="AA3470">
        <v>335</v>
      </c>
      <c r="AB3470">
        <v>32</v>
      </c>
      <c r="AC3470">
        <v>10</v>
      </c>
      <c r="AD3470">
        <v>2496000</v>
      </c>
      <c r="AE3470" t="s">
        <v>6025</v>
      </c>
      <c r="AF3470" s="1">
        <v>46203</v>
      </c>
      <c r="AG3470" t="s">
        <v>6242</v>
      </c>
      <c r="AH3470" t="s">
        <v>6035</v>
      </c>
      <c r="AI3470" t="s">
        <v>6028</v>
      </c>
      <c r="AJ3470" t="s">
        <v>6925</v>
      </c>
      <c r="AK3470">
        <v>95000</v>
      </c>
      <c r="AL3470">
        <v>6897</v>
      </c>
      <c r="AM3470">
        <v>88103</v>
      </c>
      <c r="AN3470">
        <v>78000</v>
      </c>
      <c r="AO3470">
        <v>10103</v>
      </c>
      <c r="AP3470">
        <v>0.1147</v>
      </c>
    </row>
    <row r="3471" spans="1:42" hidden="1" x14ac:dyDescent="0.35">
      <c r="A3471" t="s">
        <v>4437</v>
      </c>
      <c r="B3471" s="1">
        <v>45926</v>
      </c>
      <c r="C3471" t="s">
        <v>608</v>
      </c>
      <c r="D3471" t="s">
        <v>29</v>
      </c>
      <c r="E3471">
        <v>5</v>
      </c>
      <c r="F3471" t="s">
        <v>24</v>
      </c>
      <c r="G3471" t="s">
        <v>31</v>
      </c>
      <c r="H3471" t="s">
        <v>32</v>
      </c>
      <c r="I3471" t="s">
        <v>18</v>
      </c>
      <c r="J3471" t="s">
        <v>109</v>
      </c>
      <c r="K3471">
        <v>2025</v>
      </c>
      <c r="L3471" t="s">
        <v>60</v>
      </c>
      <c r="M3471" t="s">
        <v>5985</v>
      </c>
      <c r="N3471" t="s">
        <v>5974</v>
      </c>
      <c r="O3471" t="s">
        <v>5986</v>
      </c>
      <c r="P3471" t="s">
        <v>5979</v>
      </c>
      <c r="Q3471" t="s">
        <v>5987</v>
      </c>
      <c r="R3471">
        <v>500</v>
      </c>
      <c r="S3471">
        <v>750</v>
      </c>
      <c r="T3471">
        <v>0.33329999999999999</v>
      </c>
      <c r="U3471" t="s">
        <v>5920</v>
      </c>
      <c r="V3471">
        <v>24</v>
      </c>
      <c r="W3471" s="1">
        <v>45007</v>
      </c>
      <c r="X3471" t="s">
        <v>5894</v>
      </c>
      <c r="Y3471">
        <v>294</v>
      </c>
      <c r="Z3471">
        <v>81</v>
      </c>
      <c r="AA3471">
        <v>264</v>
      </c>
      <c r="AB3471">
        <v>82</v>
      </c>
      <c r="AC3471">
        <v>10</v>
      </c>
      <c r="AD3471">
        <v>41000</v>
      </c>
      <c r="AE3471" t="s">
        <v>6025</v>
      </c>
      <c r="AF3471" s="1">
        <v>46203</v>
      </c>
      <c r="AG3471" t="s">
        <v>6365</v>
      </c>
      <c r="AH3471" t="s">
        <v>6027</v>
      </c>
      <c r="AI3471" t="s">
        <v>6028</v>
      </c>
      <c r="AJ3471" t="s">
        <v>6925</v>
      </c>
      <c r="AK3471">
        <v>3750</v>
      </c>
      <c r="AL3471">
        <v>255</v>
      </c>
      <c r="AM3471">
        <v>3495</v>
      </c>
      <c r="AN3471">
        <v>2500</v>
      </c>
      <c r="AO3471">
        <v>995</v>
      </c>
      <c r="AP3471">
        <v>0.28470000000000001</v>
      </c>
    </row>
    <row r="3472" spans="1:42" hidden="1" x14ac:dyDescent="0.35">
      <c r="A3472" t="s">
        <v>4438</v>
      </c>
      <c r="B3472" s="1">
        <v>45671</v>
      </c>
      <c r="C3472" t="s">
        <v>1553</v>
      </c>
      <c r="D3472" t="s">
        <v>188</v>
      </c>
      <c r="E3472">
        <v>2</v>
      </c>
      <c r="F3472" t="s">
        <v>24</v>
      </c>
      <c r="G3472" t="s">
        <v>16</v>
      </c>
      <c r="H3472" t="s">
        <v>32</v>
      </c>
      <c r="I3472" t="s">
        <v>33</v>
      </c>
      <c r="J3472" t="s">
        <v>112</v>
      </c>
      <c r="K3472">
        <v>2025</v>
      </c>
      <c r="L3472" t="s">
        <v>20</v>
      </c>
      <c r="M3472" t="s">
        <v>5936</v>
      </c>
      <c r="N3472" t="s">
        <v>5931</v>
      </c>
      <c r="O3472" t="s">
        <v>5937</v>
      </c>
      <c r="P3472" t="s">
        <v>5938</v>
      </c>
      <c r="Q3472" t="s">
        <v>5939</v>
      </c>
      <c r="R3472">
        <v>3400</v>
      </c>
      <c r="S3472">
        <v>4500</v>
      </c>
      <c r="T3472">
        <v>0.24440000000000001</v>
      </c>
      <c r="U3472" t="s">
        <v>5940</v>
      </c>
      <c r="V3472">
        <v>6</v>
      </c>
      <c r="W3472" s="1">
        <v>45061</v>
      </c>
      <c r="X3472" t="s">
        <v>5894</v>
      </c>
      <c r="Y3472">
        <v>200</v>
      </c>
      <c r="Z3472">
        <v>91</v>
      </c>
      <c r="AA3472">
        <v>223</v>
      </c>
      <c r="AB3472">
        <v>18</v>
      </c>
      <c r="AC3472">
        <v>10</v>
      </c>
      <c r="AD3472">
        <v>61200</v>
      </c>
      <c r="AE3472" t="s">
        <v>6025</v>
      </c>
      <c r="AF3472" s="1">
        <v>46203</v>
      </c>
      <c r="AG3472" t="s">
        <v>6586</v>
      </c>
      <c r="AH3472" t="s">
        <v>6027</v>
      </c>
      <c r="AI3472" t="s">
        <v>6028</v>
      </c>
      <c r="AJ3472" t="s">
        <v>6924</v>
      </c>
      <c r="AK3472">
        <v>9000</v>
      </c>
      <c r="AL3472">
        <v>909</v>
      </c>
      <c r="AM3472">
        <v>8091</v>
      </c>
      <c r="AN3472">
        <v>6800</v>
      </c>
      <c r="AO3472">
        <v>1291</v>
      </c>
      <c r="AP3472">
        <v>0.15959999999999999</v>
      </c>
    </row>
    <row r="3473" spans="1:42" hidden="1" x14ac:dyDescent="0.35">
      <c r="A3473" t="s">
        <v>4439</v>
      </c>
      <c r="B3473" s="1">
        <v>45952</v>
      </c>
      <c r="C3473" t="s">
        <v>1979</v>
      </c>
      <c r="D3473" t="s">
        <v>180</v>
      </c>
      <c r="E3473">
        <v>3</v>
      </c>
      <c r="F3473" t="s">
        <v>24</v>
      </c>
      <c r="G3473" t="s">
        <v>71</v>
      </c>
      <c r="H3473" t="s">
        <v>25</v>
      </c>
      <c r="I3473" t="s">
        <v>43</v>
      </c>
      <c r="J3473" t="s">
        <v>55</v>
      </c>
      <c r="K3473">
        <v>2025</v>
      </c>
      <c r="L3473" t="s">
        <v>51</v>
      </c>
      <c r="M3473" t="s">
        <v>5956</v>
      </c>
      <c r="N3473" t="s">
        <v>5949</v>
      </c>
      <c r="O3473" t="s">
        <v>5957</v>
      </c>
      <c r="P3473" t="s">
        <v>5958</v>
      </c>
      <c r="Q3473" t="s">
        <v>5959</v>
      </c>
      <c r="R3473">
        <v>3100</v>
      </c>
      <c r="S3473">
        <v>4200</v>
      </c>
      <c r="T3473">
        <v>0.26190000000000002</v>
      </c>
      <c r="U3473" t="s">
        <v>5909</v>
      </c>
      <c r="V3473">
        <v>12</v>
      </c>
      <c r="W3473" s="1">
        <v>45029</v>
      </c>
      <c r="X3473" t="s">
        <v>5894</v>
      </c>
      <c r="Y3473">
        <v>165</v>
      </c>
      <c r="Z3473">
        <v>119</v>
      </c>
      <c r="AA3473">
        <v>218</v>
      </c>
      <c r="AB3473">
        <v>22</v>
      </c>
      <c r="AC3473">
        <v>10</v>
      </c>
      <c r="AD3473">
        <v>68200</v>
      </c>
      <c r="AE3473" t="s">
        <v>6025</v>
      </c>
      <c r="AF3473" s="1">
        <v>46203</v>
      </c>
      <c r="AG3473" t="s">
        <v>6697</v>
      </c>
      <c r="AH3473" t="s">
        <v>6035</v>
      </c>
      <c r="AI3473" t="s">
        <v>6028</v>
      </c>
      <c r="AJ3473" t="s">
        <v>6925</v>
      </c>
      <c r="AK3473">
        <v>12600</v>
      </c>
      <c r="AL3473">
        <v>730.8</v>
      </c>
      <c r="AM3473">
        <v>11869.2</v>
      </c>
      <c r="AN3473">
        <v>9300</v>
      </c>
      <c r="AO3473">
        <v>2569.1999999999998</v>
      </c>
      <c r="AP3473">
        <v>0.2165</v>
      </c>
    </row>
    <row r="3474" spans="1:42" hidden="1" x14ac:dyDescent="0.35">
      <c r="A3474" t="s">
        <v>4440</v>
      </c>
      <c r="B3474" s="1">
        <v>45828</v>
      </c>
      <c r="C3474" t="s">
        <v>2452</v>
      </c>
      <c r="D3474" t="s">
        <v>65</v>
      </c>
      <c r="E3474">
        <v>1</v>
      </c>
      <c r="F3474" t="s">
        <v>48</v>
      </c>
      <c r="G3474" t="s">
        <v>67</v>
      </c>
      <c r="H3474" t="s">
        <v>25</v>
      </c>
      <c r="I3474" t="s">
        <v>26</v>
      </c>
      <c r="J3474" t="s">
        <v>34</v>
      </c>
      <c r="K3474">
        <v>2025</v>
      </c>
      <c r="L3474" t="s">
        <v>35</v>
      </c>
      <c r="M3474" t="s">
        <v>5906</v>
      </c>
      <c r="N3474" t="s">
        <v>5889</v>
      </c>
      <c r="O3474" t="s">
        <v>5898</v>
      </c>
      <c r="P3474" t="s">
        <v>5907</v>
      </c>
      <c r="Q3474" t="s">
        <v>5908</v>
      </c>
      <c r="R3474">
        <v>17500</v>
      </c>
      <c r="S3474">
        <v>22000</v>
      </c>
      <c r="T3474">
        <v>0.20449999999999999</v>
      </c>
      <c r="U3474" t="s">
        <v>5909</v>
      </c>
      <c r="V3474">
        <v>12</v>
      </c>
      <c r="W3474" s="1">
        <v>45337</v>
      </c>
      <c r="X3474" t="s">
        <v>5894</v>
      </c>
      <c r="Y3474">
        <v>373</v>
      </c>
      <c r="Z3474">
        <v>88</v>
      </c>
      <c r="AA3474">
        <v>389</v>
      </c>
      <c r="AB3474">
        <v>78</v>
      </c>
      <c r="AC3474">
        <v>10</v>
      </c>
      <c r="AD3474">
        <v>1365000</v>
      </c>
      <c r="AE3474" t="s">
        <v>6025</v>
      </c>
      <c r="AF3474" s="1">
        <v>46203</v>
      </c>
      <c r="AG3474" t="s">
        <v>6801</v>
      </c>
      <c r="AH3474" t="s">
        <v>6027</v>
      </c>
      <c r="AI3474" t="s">
        <v>6028</v>
      </c>
      <c r="AJ3474" t="s">
        <v>6924</v>
      </c>
      <c r="AK3474">
        <v>22000</v>
      </c>
      <c r="AL3474">
        <v>1487.2</v>
      </c>
      <c r="AM3474">
        <v>20512.8</v>
      </c>
      <c r="AN3474">
        <v>17500</v>
      </c>
      <c r="AO3474">
        <v>3012.8</v>
      </c>
      <c r="AP3474">
        <v>0.1469</v>
      </c>
    </row>
    <row r="3475" spans="1:42" hidden="1" x14ac:dyDescent="0.35">
      <c r="A3475" t="s">
        <v>4441</v>
      </c>
      <c r="B3475" s="1">
        <v>45839</v>
      </c>
      <c r="C3475" t="s">
        <v>3684</v>
      </c>
      <c r="D3475" t="s">
        <v>74</v>
      </c>
      <c r="E3475">
        <v>3</v>
      </c>
      <c r="F3475" t="s">
        <v>24</v>
      </c>
      <c r="G3475" t="s">
        <v>67</v>
      </c>
      <c r="H3475" t="s">
        <v>25</v>
      </c>
      <c r="I3475" t="s">
        <v>33</v>
      </c>
      <c r="J3475" t="s">
        <v>97</v>
      </c>
      <c r="K3475">
        <v>2025</v>
      </c>
      <c r="L3475" t="s">
        <v>60</v>
      </c>
      <c r="M3475" t="s">
        <v>5963</v>
      </c>
      <c r="N3475" t="s">
        <v>5949</v>
      </c>
      <c r="O3475" t="s">
        <v>5964</v>
      </c>
      <c r="P3475" t="s">
        <v>5951</v>
      </c>
      <c r="Q3475" t="s">
        <v>5965</v>
      </c>
      <c r="R3475">
        <v>5700</v>
      </c>
      <c r="S3475">
        <v>7500</v>
      </c>
      <c r="T3475">
        <v>0.24</v>
      </c>
      <c r="U3475" t="s">
        <v>5940</v>
      </c>
      <c r="V3475">
        <v>12</v>
      </c>
      <c r="W3475" s="1">
        <v>44865</v>
      </c>
      <c r="X3475" t="s">
        <v>5894</v>
      </c>
      <c r="Y3475">
        <v>145</v>
      </c>
      <c r="Z3475">
        <v>60</v>
      </c>
      <c r="AA3475">
        <v>189</v>
      </c>
      <c r="AB3475">
        <v>10</v>
      </c>
      <c r="AC3475">
        <v>10</v>
      </c>
      <c r="AD3475">
        <v>57000</v>
      </c>
      <c r="AE3475" t="s">
        <v>6025</v>
      </c>
      <c r="AF3475" s="1">
        <v>46203</v>
      </c>
      <c r="AG3475" t="s">
        <v>6891</v>
      </c>
      <c r="AH3475" t="s">
        <v>6027</v>
      </c>
      <c r="AI3475" t="s">
        <v>6028</v>
      </c>
      <c r="AJ3475" t="s">
        <v>6925</v>
      </c>
      <c r="AK3475">
        <v>22500</v>
      </c>
      <c r="AL3475">
        <v>1660.5</v>
      </c>
      <c r="AM3475">
        <v>20839.5</v>
      </c>
      <c r="AN3475">
        <v>17100</v>
      </c>
      <c r="AO3475">
        <v>3739.5</v>
      </c>
      <c r="AP3475">
        <v>0.1794</v>
      </c>
    </row>
    <row r="3476" spans="1:42" hidden="1" x14ac:dyDescent="0.35">
      <c r="A3476" t="s">
        <v>4442</v>
      </c>
      <c r="B3476" s="1">
        <v>45894</v>
      </c>
      <c r="C3476" t="s">
        <v>146</v>
      </c>
      <c r="D3476" t="s">
        <v>65</v>
      </c>
      <c r="E3476">
        <v>1</v>
      </c>
      <c r="F3476" t="s">
        <v>48</v>
      </c>
      <c r="G3476" t="s">
        <v>67</v>
      </c>
      <c r="H3476" t="s">
        <v>32</v>
      </c>
      <c r="I3476" t="s">
        <v>18</v>
      </c>
      <c r="J3476" t="s">
        <v>59</v>
      </c>
      <c r="K3476">
        <v>2025</v>
      </c>
      <c r="L3476" t="s">
        <v>60</v>
      </c>
      <c r="M3476" t="s">
        <v>5906</v>
      </c>
      <c r="N3476" t="s">
        <v>5889</v>
      </c>
      <c r="O3476" t="s">
        <v>5898</v>
      </c>
      <c r="P3476" t="s">
        <v>5907</v>
      </c>
      <c r="Q3476" t="s">
        <v>5908</v>
      </c>
      <c r="R3476">
        <v>17500</v>
      </c>
      <c r="S3476">
        <v>22000</v>
      </c>
      <c r="T3476">
        <v>0.20449999999999999</v>
      </c>
      <c r="U3476" t="s">
        <v>5909</v>
      </c>
      <c r="V3476">
        <v>12</v>
      </c>
      <c r="W3476" s="1">
        <v>45337</v>
      </c>
      <c r="X3476" t="s">
        <v>5894</v>
      </c>
      <c r="Y3476">
        <v>373</v>
      </c>
      <c r="Z3476">
        <v>88</v>
      </c>
      <c r="AA3476">
        <v>389</v>
      </c>
      <c r="AB3476">
        <v>78</v>
      </c>
      <c r="AC3476">
        <v>10</v>
      </c>
      <c r="AD3476">
        <v>1365000</v>
      </c>
      <c r="AE3476" t="s">
        <v>6025</v>
      </c>
      <c r="AF3476" s="1">
        <v>46203</v>
      </c>
      <c r="AG3476" t="s">
        <v>6086</v>
      </c>
      <c r="AH3476" t="s">
        <v>6027</v>
      </c>
      <c r="AI3476" t="s">
        <v>6028</v>
      </c>
      <c r="AJ3476" t="s">
        <v>6925</v>
      </c>
      <c r="AK3476">
        <v>22000</v>
      </c>
      <c r="AL3476">
        <v>785.4</v>
      </c>
      <c r="AM3476">
        <v>21214.6</v>
      </c>
      <c r="AN3476">
        <v>17500</v>
      </c>
      <c r="AO3476">
        <v>3714.6</v>
      </c>
      <c r="AP3476">
        <v>0.17510000000000001</v>
      </c>
    </row>
    <row r="3477" spans="1:42" hidden="1" x14ac:dyDescent="0.35">
      <c r="A3477" t="s">
        <v>4443</v>
      </c>
      <c r="B3477" s="1">
        <v>45867</v>
      </c>
      <c r="C3477" t="s">
        <v>2684</v>
      </c>
      <c r="D3477" t="s">
        <v>105</v>
      </c>
      <c r="E3477">
        <v>2</v>
      </c>
      <c r="F3477" t="s">
        <v>48</v>
      </c>
      <c r="G3477" t="s">
        <v>16</v>
      </c>
      <c r="H3477" t="s">
        <v>32</v>
      </c>
      <c r="I3477" t="s">
        <v>43</v>
      </c>
      <c r="J3477" t="s">
        <v>97</v>
      </c>
      <c r="K3477">
        <v>2025</v>
      </c>
      <c r="L3477" t="s">
        <v>60</v>
      </c>
      <c r="M3477" t="s">
        <v>5916</v>
      </c>
      <c r="N3477" t="s">
        <v>5913</v>
      </c>
      <c r="O3477" t="s">
        <v>5917</v>
      </c>
      <c r="P3477" t="s">
        <v>5918</v>
      </c>
      <c r="Q3477" t="s">
        <v>5919</v>
      </c>
      <c r="R3477">
        <v>63000</v>
      </c>
      <c r="S3477">
        <v>76000</v>
      </c>
      <c r="T3477">
        <v>0.1711</v>
      </c>
      <c r="U3477" t="s">
        <v>5920</v>
      </c>
      <c r="V3477">
        <v>12</v>
      </c>
      <c r="W3477" s="1">
        <v>44617</v>
      </c>
      <c r="X3477" t="s">
        <v>5894</v>
      </c>
      <c r="Y3477">
        <v>252</v>
      </c>
      <c r="Z3477">
        <v>75</v>
      </c>
      <c r="AA3477">
        <v>289</v>
      </c>
      <c r="AB3477">
        <v>48</v>
      </c>
      <c r="AC3477">
        <v>10</v>
      </c>
      <c r="AD3477">
        <v>3024000</v>
      </c>
      <c r="AE3477" t="s">
        <v>6025</v>
      </c>
      <c r="AF3477" s="1">
        <v>46203</v>
      </c>
      <c r="AG3477" t="s">
        <v>6734</v>
      </c>
      <c r="AH3477" t="s">
        <v>6035</v>
      </c>
      <c r="AI3477" t="s">
        <v>6028</v>
      </c>
      <c r="AJ3477" t="s">
        <v>6925</v>
      </c>
      <c r="AK3477">
        <v>152000</v>
      </c>
      <c r="AL3477">
        <v>17692.8</v>
      </c>
      <c r="AM3477">
        <v>134307.20000000001</v>
      </c>
      <c r="AN3477">
        <v>126000</v>
      </c>
      <c r="AO3477">
        <v>8307.2000000000007</v>
      </c>
      <c r="AP3477">
        <v>6.1899999999999997E-2</v>
      </c>
    </row>
    <row r="3478" spans="1:42" hidden="1" x14ac:dyDescent="0.35">
      <c r="A3478" t="s">
        <v>4444</v>
      </c>
      <c r="B3478" s="1">
        <v>45885</v>
      </c>
      <c r="C3478" t="s">
        <v>812</v>
      </c>
      <c r="D3478" t="s">
        <v>188</v>
      </c>
      <c r="E3478">
        <v>4</v>
      </c>
      <c r="F3478" t="s">
        <v>24</v>
      </c>
      <c r="G3478" t="s">
        <v>71</v>
      </c>
      <c r="H3478" t="s">
        <v>17</v>
      </c>
      <c r="I3478" t="s">
        <v>43</v>
      </c>
      <c r="J3478" t="s">
        <v>59</v>
      </c>
      <c r="K3478">
        <v>2025</v>
      </c>
      <c r="L3478" t="s">
        <v>60</v>
      </c>
      <c r="M3478" t="s">
        <v>5936</v>
      </c>
      <c r="N3478" t="s">
        <v>5931</v>
      </c>
      <c r="O3478" t="s">
        <v>5937</v>
      </c>
      <c r="P3478" t="s">
        <v>5938</v>
      </c>
      <c r="Q3478" t="s">
        <v>5939</v>
      </c>
      <c r="R3478">
        <v>3400</v>
      </c>
      <c r="S3478">
        <v>4500</v>
      </c>
      <c r="T3478">
        <v>0.24440000000000001</v>
      </c>
      <c r="U3478" t="s">
        <v>5940</v>
      </c>
      <c r="V3478">
        <v>6</v>
      </c>
      <c r="W3478" s="1">
        <v>45061</v>
      </c>
      <c r="X3478" t="s">
        <v>5894</v>
      </c>
      <c r="Y3478">
        <v>200</v>
      </c>
      <c r="Z3478">
        <v>91</v>
      </c>
      <c r="AA3478">
        <v>223</v>
      </c>
      <c r="AB3478">
        <v>18</v>
      </c>
      <c r="AC3478">
        <v>10</v>
      </c>
      <c r="AD3478">
        <v>61200</v>
      </c>
      <c r="AE3478" t="s">
        <v>6025</v>
      </c>
      <c r="AF3478" s="1">
        <v>46203</v>
      </c>
      <c r="AG3478" t="s">
        <v>6416</v>
      </c>
      <c r="AH3478" t="s">
        <v>6027</v>
      </c>
      <c r="AI3478" t="s">
        <v>6028</v>
      </c>
      <c r="AJ3478" t="s">
        <v>6925</v>
      </c>
      <c r="AK3478">
        <v>18000</v>
      </c>
      <c r="AL3478">
        <v>1978.2</v>
      </c>
      <c r="AM3478">
        <v>16021.8</v>
      </c>
      <c r="AN3478">
        <v>13600</v>
      </c>
      <c r="AO3478">
        <v>2421.8000000000002</v>
      </c>
      <c r="AP3478">
        <v>0.1512</v>
      </c>
    </row>
    <row r="3479" spans="1:42" x14ac:dyDescent="0.35">
      <c r="A3479" t="s">
        <v>4445</v>
      </c>
      <c r="B3479" s="1">
        <v>45941</v>
      </c>
      <c r="C3479" t="s">
        <v>215</v>
      </c>
      <c r="D3479" t="s">
        <v>195</v>
      </c>
      <c r="E3479">
        <v>2</v>
      </c>
      <c r="F3479" t="s">
        <v>128</v>
      </c>
      <c r="G3479" t="s">
        <v>31</v>
      </c>
      <c r="H3479" t="s">
        <v>17</v>
      </c>
      <c r="I3479" t="s">
        <v>43</v>
      </c>
      <c r="J3479" t="s">
        <v>55</v>
      </c>
      <c r="K3479">
        <v>2025</v>
      </c>
      <c r="L3479" t="s">
        <v>51</v>
      </c>
      <c r="M3479" t="s">
        <v>5912</v>
      </c>
      <c r="N3479" t="s">
        <v>5913</v>
      </c>
      <c r="O3479" t="s">
        <v>5914</v>
      </c>
      <c r="P3479" t="s">
        <v>5891</v>
      </c>
      <c r="Q3479" t="s">
        <v>5915</v>
      </c>
      <c r="R3479">
        <v>125000</v>
      </c>
      <c r="S3479">
        <v>148000</v>
      </c>
      <c r="T3479">
        <v>0.15540000000000001</v>
      </c>
      <c r="U3479" t="s">
        <v>5893</v>
      </c>
      <c r="V3479">
        <v>12</v>
      </c>
      <c r="W3479" s="1">
        <v>44787</v>
      </c>
      <c r="X3479" t="s">
        <v>5894</v>
      </c>
      <c r="Y3479">
        <v>168</v>
      </c>
      <c r="Z3479">
        <v>62</v>
      </c>
      <c r="AA3479">
        <v>271</v>
      </c>
      <c r="AB3479">
        <v>0</v>
      </c>
      <c r="AC3479">
        <v>10</v>
      </c>
      <c r="AD3479">
        <v>0</v>
      </c>
      <c r="AE3479" t="s">
        <v>6029</v>
      </c>
      <c r="AF3479" s="1">
        <v>46203</v>
      </c>
      <c r="AG3479" t="s">
        <v>6129</v>
      </c>
      <c r="AH3479" t="s">
        <v>6027</v>
      </c>
      <c r="AI3479" t="s">
        <v>6028</v>
      </c>
      <c r="AJ3479" t="s">
        <v>6925</v>
      </c>
      <c r="AK3479">
        <v>296000</v>
      </c>
      <c r="AL3479">
        <v>6216</v>
      </c>
      <c r="AM3479">
        <v>289784</v>
      </c>
      <c r="AN3479">
        <v>250000</v>
      </c>
      <c r="AO3479">
        <v>39784</v>
      </c>
      <c r="AP3479">
        <v>0.13730000000000001</v>
      </c>
    </row>
    <row r="3480" spans="1:42" hidden="1" x14ac:dyDescent="0.35">
      <c r="A3480" t="s">
        <v>4446</v>
      </c>
      <c r="B3480" s="1">
        <v>45841</v>
      </c>
      <c r="C3480" t="s">
        <v>1582</v>
      </c>
      <c r="D3480" t="s">
        <v>208</v>
      </c>
      <c r="E3480">
        <v>1</v>
      </c>
      <c r="F3480" t="s">
        <v>66</v>
      </c>
      <c r="G3480" t="s">
        <v>96</v>
      </c>
      <c r="H3480" t="s">
        <v>32</v>
      </c>
      <c r="I3480" t="s">
        <v>18</v>
      </c>
      <c r="J3480" t="s">
        <v>97</v>
      </c>
      <c r="K3480">
        <v>2025</v>
      </c>
      <c r="L3480" t="s">
        <v>60</v>
      </c>
      <c r="M3480" t="s">
        <v>5910</v>
      </c>
      <c r="N3480" t="s">
        <v>5889</v>
      </c>
      <c r="O3480" t="s">
        <v>5898</v>
      </c>
      <c r="P3480" t="s">
        <v>5907</v>
      </c>
      <c r="Q3480" t="s">
        <v>5911</v>
      </c>
      <c r="R3480">
        <v>10500</v>
      </c>
      <c r="S3480">
        <v>13000</v>
      </c>
      <c r="T3480">
        <v>0.1923</v>
      </c>
      <c r="U3480" t="s">
        <v>5909</v>
      </c>
      <c r="V3480">
        <v>12</v>
      </c>
      <c r="W3480" s="1">
        <v>45395</v>
      </c>
      <c r="X3480" t="s">
        <v>5894</v>
      </c>
      <c r="Y3480">
        <v>256</v>
      </c>
      <c r="Z3480">
        <v>119</v>
      </c>
      <c r="AA3480">
        <v>288</v>
      </c>
      <c r="AB3480">
        <v>32</v>
      </c>
      <c r="AC3480">
        <v>10</v>
      </c>
      <c r="AD3480">
        <v>336000</v>
      </c>
      <c r="AE3480" t="s">
        <v>6025</v>
      </c>
      <c r="AF3480" s="1">
        <v>46203</v>
      </c>
      <c r="AG3480" t="s">
        <v>6593</v>
      </c>
      <c r="AH3480" t="s">
        <v>6027</v>
      </c>
      <c r="AI3480" t="s">
        <v>6028</v>
      </c>
      <c r="AJ3480" t="s">
        <v>6925</v>
      </c>
      <c r="AK3480">
        <v>13000</v>
      </c>
      <c r="AL3480">
        <v>1519.7</v>
      </c>
      <c r="AM3480">
        <v>11480.3</v>
      </c>
      <c r="AN3480">
        <v>10500</v>
      </c>
      <c r="AO3480">
        <v>980.3</v>
      </c>
      <c r="AP3480">
        <v>8.5400000000000004E-2</v>
      </c>
    </row>
    <row r="3481" spans="1:42" x14ac:dyDescent="0.35">
      <c r="A3481" t="s">
        <v>4447</v>
      </c>
      <c r="B3481" s="1">
        <v>45949</v>
      </c>
      <c r="C3481" t="s">
        <v>2028</v>
      </c>
      <c r="D3481" t="s">
        <v>195</v>
      </c>
      <c r="E3481">
        <v>2</v>
      </c>
      <c r="F3481" t="s">
        <v>48</v>
      </c>
      <c r="G3481" t="s">
        <v>31</v>
      </c>
      <c r="H3481" t="s">
        <v>17</v>
      </c>
      <c r="I3481" t="s">
        <v>33</v>
      </c>
      <c r="J3481" t="s">
        <v>55</v>
      </c>
      <c r="K3481">
        <v>2025</v>
      </c>
      <c r="L3481" t="s">
        <v>51</v>
      </c>
      <c r="M3481" t="s">
        <v>5912</v>
      </c>
      <c r="N3481" t="s">
        <v>5913</v>
      </c>
      <c r="O3481" t="s">
        <v>5914</v>
      </c>
      <c r="P3481" t="s">
        <v>5891</v>
      </c>
      <c r="Q3481" t="s">
        <v>5915</v>
      </c>
      <c r="R3481">
        <v>125000</v>
      </c>
      <c r="S3481">
        <v>148000</v>
      </c>
      <c r="T3481">
        <v>0.15540000000000001</v>
      </c>
      <c r="U3481" t="s">
        <v>5893</v>
      </c>
      <c r="V3481">
        <v>12</v>
      </c>
      <c r="W3481" s="1">
        <v>44787</v>
      </c>
      <c r="X3481" t="s">
        <v>5894</v>
      </c>
      <c r="Y3481">
        <v>168</v>
      </c>
      <c r="Z3481">
        <v>62</v>
      </c>
      <c r="AA3481">
        <v>271</v>
      </c>
      <c r="AB3481">
        <v>0</v>
      </c>
      <c r="AC3481">
        <v>10</v>
      </c>
      <c r="AD3481">
        <v>0</v>
      </c>
      <c r="AE3481" t="s">
        <v>6029</v>
      </c>
      <c r="AF3481" s="1">
        <v>46203</v>
      </c>
      <c r="AG3481" t="s">
        <v>6707</v>
      </c>
      <c r="AH3481" t="s">
        <v>6027</v>
      </c>
      <c r="AI3481" t="s">
        <v>6028</v>
      </c>
      <c r="AJ3481" t="s">
        <v>6925</v>
      </c>
      <c r="AK3481">
        <v>296000</v>
      </c>
      <c r="AL3481">
        <v>24923.200000000001</v>
      </c>
      <c r="AM3481">
        <v>271076.8</v>
      </c>
      <c r="AN3481">
        <v>250000</v>
      </c>
      <c r="AO3481">
        <v>21076.799999999999</v>
      </c>
      <c r="AP3481">
        <v>7.7799999999999994E-2</v>
      </c>
    </row>
    <row r="3482" spans="1:42" hidden="1" x14ac:dyDescent="0.35">
      <c r="A3482" t="s">
        <v>4448</v>
      </c>
      <c r="B3482" s="1">
        <v>45861</v>
      </c>
      <c r="C3482" t="s">
        <v>2849</v>
      </c>
      <c r="D3482" t="s">
        <v>82</v>
      </c>
      <c r="E3482">
        <v>1</v>
      </c>
      <c r="F3482" t="s">
        <v>24</v>
      </c>
      <c r="G3482" t="s">
        <v>31</v>
      </c>
      <c r="H3482" t="s">
        <v>25</v>
      </c>
      <c r="I3482" t="s">
        <v>33</v>
      </c>
      <c r="J3482" t="s">
        <v>97</v>
      </c>
      <c r="K3482">
        <v>2025</v>
      </c>
      <c r="L3482" t="s">
        <v>60</v>
      </c>
      <c r="M3482" t="s">
        <v>5895</v>
      </c>
      <c r="N3482" t="s">
        <v>5889</v>
      </c>
      <c r="O3482" t="s">
        <v>5890</v>
      </c>
      <c r="P3482" t="s">
        <v>5891</v>
      </c>
      <c r="Q3482" t="s">
        <v>5896</v>
      </c>
      <c r="R3482">
        <v>78000</v>
      </c>
      <c r="S3482">
        <v>95000</v>
      </c>
      <c r="T3482">
        <v>0.1789</v>
      </c>
      <c r="U3482" t="s">
        <v>5893</v>
      </c>
      <c r="V3482">
        <v>12</v>
      </c>
      <c r="W3482" s="1">
        <v>45187</v>
      </c>
      <c r="X3482" t="s">
        <v>5894</v>
      </c>
      <c r="Y3482">
        <v>351</v>
      </c>
      <c r="Z3482">
        <v>112</v>
      </c>
      <c r="AA3482">
        <v>335</v>
      </c>
      <c r="AB3482">
        <v>32</v>
      </c>
      <c r="AC3482">
        <v>10</v>
      </c>
      <c r="AD3482">
        <v>2496000</v>
      </c>
      <c r="AE3482" t="s">
        <v>6025</v>
      </c>
      <c r="AF3482" s="1">
        <v>46203</v>
      </c>
      <c r="AG3482" t="s">
        <v>6853</v>
      </c>
      <c r="AH3482" t="s">
        <v>6035</v>
      </c>
      <c r="AI3482" t="s">
        <v>6028</v>
      </c>
      <c r="AJ3482" t="s">
        <v>6925</v>
      </c>
      <c r="AK3482">
        <v>95000</v>
      </c>
      <c r="AL3482">
        <v>1700.5</v>
      </c>
      <c r="AM3482">
        <v>93299.5</v>
      </c>
      <c r="AN3482">
        <v>78000</v>
      </c>
      <c r="AO3482">
        <v>15299.5</v>
      </c>
      <c r="AP3482">
        <v>0.16400000000000001</v>
      </c>
    </row>
    <row r="3483" spans="1:42" hidden="1" x14ac:dyDescent="0.35">
      <c r="A3483" t="s">
        <v>4449</v>
      </c>
      <c r="B3483" s="1">
        <v>45754</v>
      </c>
      <c r="C3483" t="s">
        <v>2442</v>
      </c>
      <c r="D3483" t="s">
        <v>23</v>
      </c>
      <c r="E3483">
        <v>1</v>
      </c>
      <c r="F3483" t="s">
        <v>24</v>
      </c>
      <c r="G3483" t="s">
        <v>16</v>
      </c>
      <c r="H3483" t="s">
        <v>32</v>
      </c>
      <c r="I3483" t="s">
        <v>33</v>
      </c>
      <c r="J3483" t="s">
        <v>44</v>
      </c>
      <c r="K3483">
        <v>2025</v>
      </c>
      <c r="L3483" t="s">
        <v>35</v>
      </c>
      <c r="M3483" t="s">
        <v>5921</v>
      </c>
      <c r="N3483" t="s">
        <v>5913</v>
      </c>
      <c r="O3483" t="s">
        <v>5917</v>
      </c>
      <c r="P3483" t="s">
        <v>5922</v>
      </c>
      <c r="Q3483" t="s">
        <v>5923</v>
      </c>
      <c r="R3483">
        <v>57000</v>
      </c>
      <c r="S3483">
        <v>69000</v>
      </c>
      <c r="T3483">
        <v>0.1739</v>
      </c>
      <c r="U3483" t="s">
        <v>5920</v>
      </c>
      <c r="V3483">
        <v>12</v>
      </c>
      <c r="W3483" s="1">
        <v>44862</v>
      </c>
      <c r="X3483" t="s">
        <v>5894</v>
      </c>
      <c r="Y3483">
        <v>244</v>
      </c>
      <c r="Z3483">
        <v>55</v>
      </c>
      <c r="AA3483">
        <v>276</v>
      </c>
      <c r="AB3483">
        <v>9</v>
      </c>
      <c r="AC3483">
        <v>10</v>
      </c>
      <c r="AD3483">
        <v>513000</v>
      </c>
      <c r="AE3483" t="s">
        <v>6025</v>
      </c>
      <c r="AF3483" s="1">
        <v>46203</v>
      </c>
      <c r="AG3483" t="s">
        <v>6784</v>
      </c>
      <c r="AH3483" t="s">
        <v>6027</v>
      </c>
      <c r="AI3483" t="s">
        <v>6028</v>
      </c>
      <c r="AJ3483" t="s">
        <v>6924</v>
      </c>
      <c r="AK3483">
        <v>69000</v>
      </c>
      <c r="AL3483">
        <v>7472.7</v>
      </c>
      <c r="AM3483">
        <v>61527.3</v>
      </c>
      <c r="AN3483">
        <v>57000</v>
      </c>
      <c r="AO3483">
        <v>4527.3</v>
      </c>
      <c r="AP3483">
        <v>7.3599999999999999E-2</v>
      </c>
    </row>
    <row r="3484" spans="1:42" hidden="1" x14ac:dyDescent="0.35">
      <c r="A3484" t="s">
        <v>4450</v>
      </c>
      <c r="B3484" s="1">
        <v>45661</v>
      </c>
      <c r="C3484" t="s">
        <v>2301</v>
      </c>
      <c r="D3484" t="s">
        <v>29</v>
      </c>
      <c r="E3484">
        <v>2</v>
      </c>
      <c r="F3484" t="s">
        <v>24</v>
      </c>
      <c r="G3484" t="s">
        <v>31</v>
      </c>
      <c r="H3484" t="s">
        <v>25</v>
      </c>
      <c r="I3484" t="s">
        <v>33</v>
      </c>
      <c r="J3484" t="s">
        <v>112</v>
      </c>
      <c r="K3484">
        <v>2025</v>
      </c>
      <c r="L3484" t="s">
        <v>20</v>
      </c>
      <c r="M3484" t="s">
        <v>5985</v>
      </c>
      <c r="N3484" t="s">
        <v>5974</v>
      </c>
      <c r="O3484" t="s">
        <v>5986</v>
      </c>
      <c r="P3484" t="s">
        <v>5979</v>
      </c>
      <c r="Q3484" t="s">
        <v>5987</v>
      </c>
      <c r="R3484">
        <v>500</v>
      </c>
      <c r="S3484">
        <v>750</v>
      </c>
      <c r="T3484">
        <v>0.33329999999999999</v>
      </c>
      <c r="U3484" t="s">
        <v>5920</v>
      </c>
      <c r="V3484">
        <v>24</v>
      </c>
      <c r="W3484" s="1">
        <v>45007</v>
      </c>
      <c r="X3484" t="s">
        <v>5894</v>
      </c>
      <c r="Y3484">
        <v>294</v>
      </c>
      <c r="Z3484">
        <v>81</v>
      </c>
      <c r="AA3484">
        <v>264</v>
      </c>
      <c r="AB3484">
        <v>82</v>
      </c>
      <c r="AC3484">
        <v>10</v>
      </c>
      <c r="AD3484">
        <v>41000</v>
      </c>
      <c r="AE3484" t="s">
        <v>6025</v>
      </c>
      <c r="AF3484" s="1">
        <v>46203</v>
      </c>
      <c r="AG3484" t="s">
        <v>6778</v>
      </c>
      <c r="AH3484" t="s">
        <v>6027</v>
      </c>
      <c r="AI3484" t="s">
        <v>6028</v>
      </c>
      <c r="AJ3484" t="s">
        <v>6924</v>
      </c>
      <c r="AK3484">
        <v>1500</v>
      </c>
      <c r="AL3484">
        <v>92.1</v>
      </c>
      <c r="AM3484">
        <v>1407.9</v>
      </c>
      <c r="AN3484">
        <v>1000</v>
      </c>
      <c r="AO3484">
        <v>407.9</v>
      </c>
      <c r="AP3484">
        <v>0.28970000000000001</v>
      </c>
    </row>
    <row r="3485" spans="1:42" hidden="1" x14ac:dyDescent="0.35">
      <c r="A3485" t="s">
        <v>4451</v>
      </c>
      <c r="B3485" s="1">
        <v>45756</v>
      </c>
      <c r="C3485" t="s">
        <v>3381</v>
      </c>
      <c r="D3485" t="s">
        <v>115</v>
      </c>
      <c r="E3485">
        <v>1</v>
      </c>
      <c r="F3485" t="s">
        <v>24</v>
      </c>
      <c r="G3485" t="s">
        <v>31</v>
      </c>
      <c r="H3485" t="s">
        <v>17</v>
      </c>
      <c r="I3485" t="s">
        <v>33</v>
      </c>
      <c r="J3485" t="s">
        <v>44</v>
      </c>
      <c r="K3485">
        <v>2025</v>
      </c>
      <c r="L3485" t="s">
        <v>35</v>
      </c>
      <c r="M3485" t="s">
        <v>5988</v>
      </c>
      <c r="N3485" t="s">
        <v>5989</v>
      </c>
      <c r="O3485" t="s">
        <v>5990</v>
      </c>
      <c r="P3485" t="s">
        <v>5907</v>
      </c>
      <c r="Q3485" t="s">
        <v>5991</v>
      </c>
      <c r="R3485">
        <v>1600</v>
      </c>
      <c r="S3485">
        <v>2200</v>
      </c>
      <c r="T3485">
        <v>0.2727</v>
      </c>
      <c r="U3485" t="s">
        <v>5909</v>
      </c>
      <c r="V3485">
        <v>6</v>
      </c>
      <c r="W3485" s="1">
        <v>45040</v>
      </c>
      <c r="X3485" t="s">
        <v>5894</v>
      </c>
      <c r="Y3485">
        <v>84</v>
      </c>
      <c r="Z3485">
        <v>117</v>
      </c>
      <c r="AA3485">
        <v>174</v>
      </c>
      <c r="AB3485">
        <v>47</v>
      </c>
      <c r="AC3485">
        <v>10</v>
      </c>
      <c r="AD3485">
        <v>75200</v>
      </c>
      <c r="AE3485" t="s">
        <v>6025</v>
      </c>
      <c r="AF3485" s="1">
        <v>46203</v>
      </c>
      <c r="AG3485" t="s">
        <v>6872</v>
      </c>
      <c r="AH3485" t="s">
        <v>6027</v>
      </c>
      <c r="AI3485" t="s">
        <v>6028</v>
      </c>
      <c r="AJ3485" t="s">
        <v>6924</v>
      </c>
      <c r="AK3485">
        <v>2200</v>
      </c>
      <c r="AL3485">
        <v>10.119999999999999</v>
      </c>
      <c r="AM3485">
        <v>2189.88</v>
      </c>
      <c r="AN3485">
        <v>1600</v>
      </c>
      <c r="AO3485">
        <v>589.88</v>
      </c>
      <c r="AP3485">
        <v>0.26939999999999997</v>
      </c>
    </row>
    <row r="3486" spans="1:42" hidden="1" x14ac:dyDescent="0.35">
      <c r="A3486" t="s">
        <v>4452</v>
      </c>
      <c r="B3486" s="1">
        <v>45824</v>
      </c>
      <c r="C3486" t="s">
        <v>2382</v>
      </c>
      <c r="D3486" t="s">
        <v>65</v>
      </c>
      <c r="E3486">
        <v>1</v>
      </c>
      <c r="F3486" t="s">
        <v>48</v>
      </c>
      <c r="G3486" t="s">
        <v>71</v>
      </c>
      <c r="H3486" t="s">
        <v>17</v>
      </c>
      <c r="I3486" t="s">
        <v>26</v>
      </c>
      <c r="J3486" t="s">
        <v>34</v>
      </c>
      <c r="K3486">
        <v>2025</v>
      </c>
      <c r="L3486" t="s">
        <v>35</v>
      </c>
      <c r="M3486" t="s">
        <v>5906</v>
      </c>
      <c r="N3486" t="s">
        <v>5889</v>
      </c>
      <c r="O3486" t="s">
        <v>5898</v>
      </c>
      <c r="P3486" t="s">
        <v>5907</v>
      </c>
      <c r="Q3486" t="s">
        <v>5908</v>
      </c>
      <c r="R3486">
        <v>17500</v>
      </c>
      <c r="S3486">
        <v>22000</v>
      </c>
      <c r="T3486">
        <v>0.20449999999999999</v>
      </c>
      <c r="U3486" t="s">
        <v>5909</v>
      </c>
      <c r="V3486">
        <v>12</v>
      </c>
      <c r="W3486" s="1">
        <v>45337</v>
      </c>
      <c r="X3486" t="s">
        <v>5894</v>
      </c>
      <c r="Y3486">
        <v>373</v>
      </c>
      <c r="Z3486">
        <v>88</v>
      </c>
      <c r="AA3486">
        <v>389</v>
      </c>
      <c r="AB3486">
        <v>78</v>
      </c>
      <c r="AC3486">
        <v>10</v>
      </c>
      <c r="AD3486">
        <v>1365000</v>
      </c>
      <c r="AE3486" t="s">
        <v>6025</v>
      </c>
      <c r="AF3486" s="1">
        <v>46203</v>
      </c>
      <c r="AG3486" t="s">
        <v>6794</v>
      </c>
      <c r="AH3486" t="s">
        <v>6035</v>
      </c>
      <c r="AI3486" t="s">
        <v>6028</v>
      </c>
      <c r="AJ3486" t="s">
        <v>6924</v>
      </c>
      <c r="AK3486">
        <v>22000</v>
      </c>
      <c r="AL3486">
        <v>2857.8</v>
      </c>
      <c r="AM3486">
        <v>19142.2</v>
      </c>
      <c r="AN3486">
        <v>17500</v>
      </c>
      <c r="AO3486">
        <v>1642.2</v>
      </c>
      <c r="AP3486">
        <v>8.5800000000000001E-2</v>
      </c>
    </row>
    <row r="3487" spans="1:42" hidden="1" x14ac:dyDescent="0.35">
      <c r="A3487" t="s">
        <v>4453</v>
      </c>
      <c r="B3487" s="1">
        <v>45725</v>
      </c>
      <c r="C3487" t="s">
        <v>2001</v>
      </c>
      <c r="D3487" t="s">
        <v>205</v>
      </c>
      <c r="E3487">
        <v>1</v>
      </c>
      <c r="F3487" t="s">
        <v>30</v>
      </c>
      <c r="G3487" t="s">
        <v>79</v>
      </c>
      <c r="H3487" t="s">
        <v>25</v>
      </c>
      <c r="I3487" t="s">
        <v>43</v>
      </c>
      <c r="J3487" t="s">
        <v>39</v>
      </c>
      <c r="K3487">
        <v>2025</v>
      </c>
      <c r="L3487" t="s">
        <v>20</v>
      </c>
      <c r="M3487" t="s">
        <v>6003</v>
      </c>
      <c r="N3487" t="s">
        <v>5989</v>
      </c>
      <c r="O3487" t="s">
        <v>6004</v>
      </c>
      <c r="P3487" t="s">
        <v>6005</v>
      </c>
      <c r="Q3487" t="s">
        <v>6006</v>
      </c>
      <c r="R3487">
        <v>420</v>
      </c>
      <c r="S3487">
        <v>650</v>
      </c>
      <c r="T3487">
        <v>0.3538</v>
      </c>
      <c r="U3487" t="s">
        <v>5909</v>
      </c>
      <c r="V3487">
        <v>6</v>
      </c>
      <c r="W3487" s="1">
        <v>45071</v>
      </c>
      <c r="X3487" t="s">
        <v>5894</v>
      </c>
      <c r="Y3487">
        <v>160</v>
      </c>
      <c r="Z3487">
        <v>85</v>
      </c>
      <c r="AA3487">
        <v>167</v>
      </c>
      <c r="AB3487">
        <v>56</v>
      </c>
      <c r="AC3487">
        <v>10</v>
      </c>
      <c r="AD3487">
        <v>23520</v>
      </c>
      <c r="AE3487" t="s">
        <v>6025</v>
      </c>
      <c r="AF3487" s="1">
        <v>46203</v>
      </c>
      <c r="AG3487" t="s">
        <v>6704</v>
      </c>
      <c r="AH3487" t="s">
        <v>6027</v>
      </c>
      <c r="AI3487" t="s">
        <v>6028</v>
      </c>
      <c r="AJ3487" t="s">
        <v>6924</v>
      </c>
      <c r="AK3487">
        <v>650</v>
      </c>
      <c r="AL3487">
        <v>38.61</v>
      </c>
      <c r="AM3487">
        <v>611.39</v>
      </c>
      <c r="AN3487">
        <v>420</v>
      </c>
      <c r="AO3487">
        <v>191.39</v>
      </c>
      <c r="AP3487">
        <v>0.313</v>
      </c>
    </row>
    <row r="3488" spans="1:42" hidden="1" x14ac:dyDescent="0.35">
      <c r="A3488" t="s">
        <v>4454</v>
      </c>
      <c r="B3488" s="1">
        <v>45937</v>
      </c>
      <c r="C3488" t="s">
        <v>564</v>
      </c>
      <c r="D3488" t="s">
        <v>82</v>
      </c>
      <c r="E3488">
        <v>1</v>
      </c>
      <c r="F3488" t="s">
        <v>30</v>
      </c>
      <c r="G3488" t="s">
        <v>31</v>
      </c>
      <c r="H3488" t="s">
        <v>32</v>
      </c>
      <c r="I3488" t="s">
        <v>33</v>
      </c>
      <c r="J3488" t="s">
        <v>55</v>
      </c>
      <c r="K3488">
        <v>2025</v>
      </c>
      <c r="L3488" t="s">
        <v>51</v>
      </c>
      <c r="M3488" t="s">
        <v>5895</v>
      </c>
      <c r="N3488" t="s">
        <v>5889</v>
      </c>
      <c r="O3488" t="s">
        <v>5890</v>
      </c>
      <c r="P3488" t="s">
        <v>5891</v>
      </c>
      <c r="Q3488" t="s">
        <v>5896</v>
      </c>
      <c r="R3488">
        <v>78000</v>
      </c>
      <c r="S3488">
        <v>95000</v>
      </c>
      <c r="T3488">
        <v>0.1789</v>
      </c>
      <c r="U3488" t="s">
        <v>5893</v>
      </c>
      <c r="V3488">
        <v>12</v>
      </c>
      <c r="W3488" s="1">
        <v>45187</v>
      </c>
      <c r="X3488" t="s">
        <v>5894</v>
      </c>
      <c r="Y3488">
        <v>351</v>
      </c>
      <c r="Z3488">
        <v>112</v>
      </c>
      <c r="AA3488">
        <v>335</v>
      </c>
      <c r="AB3488">
        <v>32</v>
      </c>
      <c r="AC3488">
        <v>10</v>
      </c>
      <c r="AD3488">
        <v>2496000</v>
      </c>
      <c r="AE3488" t="s">
        <v>6025</v>
      </c>
      <c r="AF3488" s="1">
        <v>46203</v>
      </c>
      <c r="AG3488" t="s">
        <v>6151</v>
      </c>
      <c r="AH3488" t="s">
        <v>6035</v>
      </c>
      <c r="AI3488" t="s">
        <v>6028</v>
      </c>
      <c r="AJ3488" t="s">
        <v>6925</v>
      </c>
      <c r="AK3488">
        <v>95000</v>
      </c>
      <c r="AL3488">
        <v>4275</v>
      </c>
      <c r="AM3488">
        <v>90725</v>
      </c>
      <c r="AN3488">
        <v>78000</v>
      </c>
      <c r="AO3488">
        <v>12725</v>
      </c>
      <c r="AP3488">
        <v>0.14030000000000001</v>
      </c>
    </row>
    <row r="3489" spans="1:42" hidden="1" x14ac:dyDescent="0.35">
      <c r="A3489" t="s">
        <v>4455</v>
      </c>
      <c r="B3489" s="1">
        <v>45658</v>
      </c>
      <c r="C3489" t="s">
        <v>1088</v>
      </c>
      <c r="D3489" t="s">
        <v>173</v>
      </c>
      <c r="E3489">
        <v>2</v>
      </c>
      <c r="F3489" t="s">
        <v>24</v>
      </c>
      <c r="G3489" t="s">
        <v>31</v>
      </c>
      <c r="H3489" t="s">
        <v>32</v>
      </c>
      <c r="I3489" t="s">
        <v>26</v>
      </c>
      <c r="J3489" t="s">
        <v>112</v>
      </c>
      <c r="K3489">
        <v>2025</v>
      </c>
      <c r="L3489" t="s">
        <v>20</v>
      </c>
      <c r="M3489" t="s">
        <v>5904</v>
      </c>
      <c r="N3489" t="s">
        <v>5889</v>
      </c>
      <c r="O3489" t="s">
        <v>5898</v>
      </c>
      <c r="P3489" t="s">
        <v>5899</v>
      </c>
      <c r="Q3489" t="s">
        <v>5905</v>
      </c>
      <c r="R3489">
        <v>12500</v>
      </c>
      <c r="S3489">
        <v>15500</v>
      </c>
      <c r="T3489">
        <v>0.19350000000000001</v>
      </c>
      <c r="U3489" t="s">
        <v>5901</v>
      </c>
      <c r="V3489">
        <v>12</v>
      </c>
      <c r="W3489" s="1">
        <v>45140</v>
      </c>
      <c r="X3489" t="s">
        <v>5894</v>
      </c>
      <c r="Y3489">
        <v>313</v>
      </c>
      <c r="Z3489">
        <v>58</v>
      </c>
      <c r="AA3489">
        <v>294</v>
      </c>
      <c r="AB3489">
        <v>65</v>
      </c>
      <c r="AC3489">
        <v>10</v>
      </c>
      <c r="AD3489">
        <v>812500</v>
      </c>
      <c r="AE3489" t="s">
        <v>6025</v>
      </c>
      <c r="AF3489" s="1">
        <v>46203</v>
      </c>
      <c r="AG3489" t="s">
        <v>6187</v>
      </c>
      <c r="AH3489" t="s">
        <v>6027</v>
      </c>
      <c r="AI3489" t="s">
        <v>6028</v>
      </c>
      <c r="AJ3489" t="s">
        <v>6924</v>
      </c>
      <c r="AK3489">
        <v>31000</v>
      </c>
      <c r="AL3489">
        <v>3636.3</v>
      </c>
      <c r="AM3489">
        <v>27363.7</v>
      </c>
      <c r="AN3489">
        <v>25000</v>
      </c>
      <c r="AO3489">
        <v>2363.6999999999998</v>
      </c>
      <c r="AP3489">
        <v>8.6400000000000005E-2</v>
      </c>
    </row>
    <row r="3490" spans="1:42" hidden="1" x14ac:dyDescent="0.35">
      <c r="A3490" t="s">
        <v>4456</v>
      </c>
      <c r="B3490" s="1">
        <v>45780</v>
      </c>
      <c r="C3490" t="s">
        <v>1553</v>
      </c>
      <c r="D3490" t="s">
        <v>188</v>
      </c>
      <c r="E3490">
        <v>1</v>
      </c>
      <c r="F3490" t="s">
        <v>58</v>
      </c>
      <c r="G3490" t="s">
        <v>16</v>
      </c>
      <c r="H3490" t="s">
        <v>25</v>
      </c>
      <c r="I3490" t="s">
        <v>33</v>
      </c>
      <c r="J3490" t="s">
        <v>75</v>
      </c>
      <c r="K3490">
        <v>2025</v>
      </c>
      <c r="L3490" t="s">
        <v>35</v>
      </c>
      <c r="M3490" t="s">
        <v>5936</v>
      </c>
      <c r="N3490" t="s">
        <v>5931</v>
      </c>
      <c r="O3490" t="s">
        <v>5937</v>
      </c>
      <c r="P3490" t="s">
        <v>5938</v>
      </c>
      <c r="Q3490" t="s">
        <v>5939</v>
      </c>
      <c r="R3490">
        <v>3400</v>
      </c>
      <c r="S3490">
        <v>4500</v>
      </c>
      <c r="T3490">
        <v>0.24440000000000001</v>
      </c>
      <c r="U3490" t="s">
        <v>5940</v>
      </c>
      <c r="V3490">
        <v>6</v>
      </c>
      <c r="W3490" s="1">
        <v>45061</v>
      </c>
      <c r="X3490" t="s">
        <v>5894</v>
      </c>
      <c r="Y3490">
        <v>200</v>
      </c>
      <c r="Z3490">
        <v>91</v>
      </c>
      <c r="AA3490">
        <v>223</v>
      </c>
      <c r="AB3490">
        <v>18</v>
      </c>
      <c r="AC3490">
        <v>10</v>
      </c>
      <c r="AD3490">
        <v>61200</v>
      </c>
      <c r="AE3490" t="s">
        <v>6025</v>
      </c>
      <c r="AF3490" s="1">
        <v>46203</v>
      </c>
      <c r="AG3490" t="s">
        <v>6586</v>
      </c>
      <c r="AH3490" t="s">
        <v>6027</v>
      </c>
      <c r="AI3490" t="s">
        <v>6028</v>
      </c>
      <c r="AJ3490" t="s">
        <v>6924</v>
      </c>
      <c r="AK3490">
        <v>4500</v>
      </c>
      <c r="AL3490">
        <v>8.1</v>
      </c>
      <c r="AM3490">
        <v>4491.8999999999996</v>
      </c>
      <c r="AN3490">
        <v>3400</v>
      </c>
      <c r="AO3490">
        <v>1091.9000000000001</v>
      </c>
      <c r="AP3490">
        <v>0.24310000000000001</v>
      </c>
    </row>
    <row r="3491" spans="1:42" x14ac:dyDescent="0.35">
      <c r="A3491" t="s">
        <v>4457</v>
      </c>
      <c r="B3491" s="1">
        <v>45872</v>
      </c>
      <c r="C3491" t="s">
        <v>152</v>
      </c>
      <c r="D3491" t="s">
        <v>195</v>
      </c>
      <c r="E3491">
        <v>1</v>
      </c>
      <c r="F3491" t="s">
        <v>24</v>
      </c>
      <c r="G3491" t="s">
        <v>67</v>
      </c>
      <c r="H3491" t="s">
        <v>32</v>
      </c>
      <c r="I3491" t="s">
        <v>43</v>
      </c>
      <c r="J3491" t="s">
        <v>59</v>
      </c>
      <c r="K3491">
        <v>2025</v>
      </c>
      <c r="L3491" t="s">
        <v>60</v>
      </c>
      <c r="M3491" t="s">
        <v>5912</v>
      </c>
      <c r="N3491" t="s">
        <v>5913</v>
      </c>
      <c r="O3491" t="s">
        <v>5914</v>
      </c>
      <c r="P3491" t="s">
        <v>5891</v>
      </c>
      <c r="Q3491" t="s">
        <v>5915</v>
      </c>
      <c r="R3491">
        <v>125000</v>
      </c>
      <c r="S3491">
        <v>148000</v>
      </c>
      <c r="T3491">
        <v>0.15540000000000001</v>
      </c>
      <c r="U3491" t="s">
        <v>5893</v>
      </c>
      <c r="V3491">
        <v>12</v>
      </c>
      <c r="W3491" s="1">
        <v>44787</v>
      </c>
      <c r="X3491" t="s">
        <v>5894</v>
      </c>
      <c r="Y3491">
        <v>168</v>
      </c>
      <c r="Z3491">
        <v>62</v>
      </c>
      <c r="AA3491">
        <v>271</v>
      </c>
      <c r="AB3491">
        <v>0</v>
      </c>
      <c r="AC3491">
        <v>10</v>
      </c>
      <c r="AD3491">
        <v>0</v>
      </c>
      <c r="AE3491" t="s">
        <v>6029</v>
      </c>
      <c r="AF3491" s="1">
        <v>46203</v>
      </c>
      <c r="AG3491" t="s">
        <v>6091</v>
      </c>
      <c r="AH3491" t="s">
        <v>6027</v>
      </c>
      <c r="AI3491" t="s">
        <v>6028</v>
      </c>
      <c r="AJ3491" t="s">
        <v>6925</v>
      </c>
      <c r="AK3491">
        <v>148000</v>
      </c>
      <c r="AL3491">
        <v>19373.2</v>
      </c>
      <c r="AM3491">
        <v>128626.8</v>
      </c>
      <c r="AN3491">
        <v>125000</v>
      </c>
      <c r="AO3491">
        <v>3626.8</v>
      </c>
      <c r="AP3491">
        <v>2.8199999999999999E-2</v>
      </c>
    </row>
    <row r="3492" spans="1:42" hidden="1" x14ac:dyDescent="0.35">
      <c r="A3492" t="s">
        <v>4458</v>
      </c>
      <c r="B3492" s="1">
        <v>45933</v>
      </c>
      <c r="C3492" t="s">
        <v>1557</v>
      </c>
      <c r="D3492" t="s">
        <v>23</v>
      </c>
      <c r="E3492">
        <v>5</v>
      </c>
      <c r="F3492" t="s">
        <v>30</v>
      </c>
      <c r="G3492" t="s">
        <v>16</v>
      </c>
      <c r="H3492" t="s">
        <v>25</v>
      </c>
      <c r="I3492" t="s">
        <v>33</v>
      </c>
      <c r="J3492" t="s">
        <v>55</v>
      </c>
      <c r="K3492">
        <v>2025</v>
      </c>
      <c r="L3492" t="s">
        <v>51</v>
      </c>
      <c r="M3492" t="s">
        <v>5921</v>
      </c>
      <c r="N3492" t="s">
        <v>5913</v>
      </c>
      <c r="O3492" t="s">
        <v>5917</v>
      </c>
      <c r="P3492" t="s">
        <v>5922</v>
      </c>
      <c r="Q3492" t="s">
        <v>5923</v>
      </c>
      <c r="R3492">
        <v>57000</v>
      </c>
      <c r="S3492">
        <v>69000</v>
      </c>
      <c r="T3492">
        <v>0.1739</v>
      </c>
      <c r="U3492" t="s">
        <v>5920</v>
      </c>
      <c r="V3492">
        <v>12</v>
      </c>
      <c r="W3492" s="1">
        <v>44862</v>
      </c>
      <c r="X3492" t="s">
        <v>5894</v>
      </c>
      <c r="Y3492">
        <v>244</v>
      </c>
      <c r="Z3492">
        <v>55</v>
      </c>
      <c r="AA3492">
        <v>276</v>
      </c>
      <c r="AB3492">
        <v>9</v>
      </c>
      <c r="AC3492">
        <v>10</v>
      </c>
      <c r="AD3492">
        <v>513000</v>
      </c>
      <c r="AE3492" t="s">
        <v>6025</v>
      </c>
      <c r="AF3492" s="1">
        <v>46203</v>
      </c>
      <c r="AG3492" t="s">
        <v>6588</v>
      </c>
      <c r="AH3492" t="s">
        <v>6035</v>
      </c>
      <c r="AI3492" t="s">
        <v>6028</v>
      </c>
      <c r="AJ3492" t="s">
        <v>6925</v>
      </c>
      <c r="AK3492">
        <v>345000</v>
      </c>
      <c r="AL3492">
        <v>11178</v>
      </c>
      <c r="AM3492">
        <v>333822</v>
      </c>
      <c r="AN3492">
        <v>285000</v>
      </c>
      <c r="AO3492">
        <v>48822</v>
      </c>
      <c r="AP3492">
        <v>0.14630000000000001</v>
      </c>
    </row>
    <row r="3493" spans="1:42" hidden="1" x14ac:dyDescent="0.35">
      <c r="A3493" t="s">
        <v>4459</v>
      </c>
      <c r="B3493" s="1">
        <v>45854</v>
      </c>
      <c r="C3493" t="s">
        <v>3072</v>
      </c>
      <c r="D3493" t="s">
        <v>65</v>
      </c>
      <c r="E3493">
        <v>1</v>
      </c>
      <c r="F3493" t="s">
        <v>48</v>
      </c>
      <c r="G3493" t="s">
        <v>31</v>
      </c>
      <c r="H3493" t="s">
        <v>17</v>
      </c>
      <c r="I3493" t="s">
        <v>43</v>
      </c>
      <c r="J3493" t="s">
        <v>97</v>
      </c>
      <c r="K3493">
        <v>2025</v>
      </c>
      <c r="L3493" t="s">
        <v>60</v>
      </c>
      <c r="M3493" t="s">
        <v>5906</v>
      </c>
      <c r="N3493" t="s">
        <v>5889</v>
      </c>
      <c r="O3493" t="s">
        <v>5898</v>
      </c>
      <c r="P3493" t="s">
        <v>5907</v>
      </c>
      <c r="Q3493" t="s">
        <v>5908</v>
      </c>
      <c r="R3493">
        <v>17500</v>
      </c>
      <c r="S3493">
        <v>22000</v>
      </c>
      <c r="T3493">
        <v>0.20449999999999999</v>
      </c>
      <c r="U3493" t="s">
        <v>5909</v>
      </c>
      <c r="V3493">
        <v>12</v>
      </c>
      <c r="W3493" s="1">
        <v>45337</v>
      </c>
      <c r="X3493" t="s">
        <v>5894</v>
      </c>
      <c r="Y3493">
        <v>373</v>
      </c>
      <c r="Z3493">
        <v>88</v>
      </c>
      <c r="AA3493">
        <v>389</v>
      </c>
      <c r="AB3493">
        <v>78</v>
      </c>
      <c r="AC3493">
        <v>10</v>
      </c>
      <c r="AD3493">
        <v>1365000</v>
      </c>
      <c r="AE3493" t="s">
        <v>6025</v>
      </c>
      <c r="AF3493" s="1">
        <v>46203</v>
      </c>
      <c r="AG3493" t="s">
        <v>6858</v>
      </c>
      <c r="AH3493" t="s">
        <v>6027</v>
      </c>
      <c r="AI3493" t="s">
        <v>6028</v>
      </c>
      <c r="AJ3493" t="s">
        <v>6925</v>
      </c>
      <c r="AK3493">
        <v>22000</v>
      </c>
      <c r="AL3493">
        <v>332.2</v>
      </c>
      <c r="AM3493">
        <v>21667.8</v>
      </c>
      <c r="AN3493">
        <v>17500</v>
      </c>
      <c r="AO3493">
        <v>4167.8</v>
      </c>
      <c r="AP3493">
        <v>0.1923</v>
      </c>
    </row>
    <row r="3494" spans="1:42" hidden="1" x14ac:dyDescent="0.35">
      <c r="A3494" t="s">
        <v>4460</v>
      </c>
      <c r="B3494" s="1">
        <v>45675</v>
      </c>
      <c r="C3494" t="s">
        <v>752</v>
      </c>
      <c r="D3494" t="s">
        <v>173</v>
      </c>
      <c r="E3494">
        <v>1</v>
      </c>
      <c r="F3494" t="s">
        <v>30</v>
      </c>
      <c r="G3494" t="s">
        <v>31</v>
      </c>
      <c r="H3494" t="s">
        <v>17</v>
      </c>
      <c r="I3494" t="s">
        <v>43</v>
      </c>
      <c r="J3494" t="s">
        <v>112</v>
      </c>
      <c r="K3494">
        <v>2025</v>
      </c>
      <c r="L3494" t="s">
        <v>20</v>
      </c>
      <c r="M3494" t="s">
        <v>5904</v>
      </c>
      <c r="N3494" t="s">
        <v>5889</v>
      </c>
      <c r="O3494" t="s">
        <v>5898</v>
      </c>
      <c r="P3494" t="s">
        <v>5899</v>
      </c>
      <c r="Q3494" t="s">
        <v>5905</v>
      </c>
      <c r="R3494">
        <v>12500</v>
      </c>
      <c r="S3494">
        <v>15500</v>
      </c>
      <c r="T3494">
        <v>0.19350000000000001</v>
      </c>
      <c r="U3494" t="s">
        <v>5901</v>
      </c>
      <c r="V3494">
        <v>12</v>
      </c>
      <c r="W3494" s="1">
        <v>45140</v>
      </c>
      <c r="X3494" t="s">
        <v>5894</v>
      </c>
      <c r="Y3494">
        <v>313</v>
      </c>
      <c r="Z3494">
        <v>58</v>
      </c>
      <c r="AA3494">
        <v>294</v>
      </c>
      <c r="AB3494">
        <v>65</v>
      </c>
      <c r="AC3494">
        <v>10</v>
      </c>
      <c r="AD3494">
        <v>812500</v>
      </c>
      <c r="AE3494" t="s">
        <v>6025</v>
      </c>
      <c r="AF3494" s="1">
        <v>46203</v>
      </c>
      <c r="AG3494" t="s">
        <v>6343</v>
      </c>
      <c r="AH3494" t="s">
        <v>6027</v>
      </c>
      <c r="AI3494" t="s">
        <v>6028</v>
      </c>
      <c r="AJ3494" t="s">
        <v>6924</v>
      </c>
      <c r="AK3494">
        <v>15500</v>
      </c>
      <c r="AL3494">
        <v>1804.2</v>
      </c>
      <c r="AM3494">
        <v>13695.8</v>
      </c>
      <c r="AN3494">
        <v>12500</v>
      </c>
      <c r="AO3494">
        <v>1195.8</v>
      </c>
      <c r="AP3494">
        <v>8.7300000000000003E-2</v>
      </c>
    </row>
    <row r="3495" spans="1:42" hidden="1" x14ac:dyDescent="0.35">
      <c r="A3495" t="s">
        <v>4461</v>
      </c>
      <c r="B3495" s="1">
        <v>45784</v>
      </c>
      <c r="C3495" t="s">
        <v>4462</v>
      </c>
      <c r="D3495" t="s">
        <v>180</v>
      </c>
      <c r="E3495">
        <v>1</v>
      </c>
      <c r="F3495" t="s">
        <v>30</v>
      </c>
      <c r="G3495" t="s">
        <v>31</v>
      </c>
      <c r="H3495" t="s">
        <v>17</v>
      </c>
      <c r="I3495" t="s">
        <v>33</v>
      </c>
      <c r="J3495" t="s">
        <v>75</v>
      </c>
      <c r="K3495">
        <v>2025</v>
      </c>
      <c r="L3495" t="s">
        <v>35</v>
      </c>
      <c r="M3495" t="s">
        <v>5956</v>
      </c>
      <c r="N3495" t="s">
        <v>5949</v>
      </c>
      <c r="O3495" t="s">
        <v>5957</v>
      </c>
      <c r="P3495" t="s">
        <v>5958</v>
      </c>
      <c r="Q3495" t="s">
        <v>5959</v>
      </c>
      <c r="R3495">
        <v>3100</v>
      </c>
      <c r="S3495">
        <v>4200</v>
      </c>
      <c r="T3495">
        <v>0.26190000000000002</v>
      </c>
      <c r="U3495" t="s">
        <v>5909</v>
      </c>
      <c r="V3495">
        <v>12</v>
      </c>
      <c r="W3495" s="1">
        <v>45029</v>
      </c>
      <c r="X3495" t="s">
        <v>5894</v>
      </c>
      <c r="Y3495">
        <v>165</v>
      </c>
      <c r="Z3495">
        <v>119</v>
      </c>
      <c r="AA3495">
        <v>218</v>
      </c>
      <c r="AB3495">
        <v>22</v>
      </c>
      <c r="AC3495">
        <v>10</v>
      </c>
      <c r="AD3495">
        <v>68200</v>
      </c>
      <c r="AE3495" t="s">
        <v>6025</v>
      </c>
      <c r="AF3495" s="1">
        <v>46203</v>
      </c>
      <c r="AG3495" t="s">
        <v>6913</v>
      </c>
      <c r="AH3495" t="s">
        <v>6027</v>
      </c>
      <c r="AI3495" t="s">
        <v>6028</v>
      </c>
      <c r="AJ3495" t="s">
        <v>6924</v>
      </c>
      <c r="AK3495">
        <v>4200</v>
      </c>
      <c r="AL3495">
        <v>124.32</v>
      </c>
      <c r="AM3495">
        <v>4075.68</v>
      </c>
      <c r="AN3495">
        <v>3100</v>
      </c>
      <c r="AO3495">
        <v>975.68</v>
      </c>
      <c r="AP3495">
        <v>0.2394</v>
      </c>
    </row>
    <row r="3496" spans="1:42" hidden="1" x14ac:dyDescent="0.35">
      <c r="A3496" t="s">
        <v>4463</v>
      </c>
      <c r="B3496" s="1">
        <v>45676</v>
      </c>
      <c r="C3496" t="s">
        <v>3410</v>
      </c>
      <c r="D3496" t="s">
        <v>23</v>
      </c>
      <c r="E3496">
        <v>1</v>
      </c>
      <c r="F3496" t="s">
        <v>128</v>
      </c>
      <c r="G3496" t="s">
        <v>16</v>
      </c>
      <c r="H3496" t="s">
        <v>17</v>
      </c>
      <c r="I3496" t="s">
        <v>33</v>
      </c>
      <c r="J3496" t="s">
        <v>112</v>
      </c>
      <c r="K3496">
        <v>2025</v>
      </c>
      <c r="L3496" t="s">
        <v>20</v>
      </c>
      <c r="M3496" t="s">
        <v>5921</v>
      </c>
      <c r="N3496" t="s">
        <v>5913</v>
      </c>
      <c r="O3496" t="s">
        <v>5917</v>
      </c>
      <c r="P3496" t="s">
        <v>5922</v>
      </c>
      <c r="Q3496" t="s">
        <v>5923</v>
      </c>
      <c r="R3496">
        <v>57000</v>
      </c>
      <c r="S3496">
        <v>69000</v>
      </c>
      <c r="T3496">
        <v>0.1739</v>
      </c>
      <c r="U3496" t="s">
        <v>5920</v>
      </c>
      <c r="V3496">
        <v>12</v>
      </c>
      <c r="W3496" s="1">
        <v>44862</v>
      </c>
      <c r="X3496" t="s">
        <v>5894</v>
      </c>
      <c r="Y3496">
        <v>244</v>
      </c>
      <c r="Z3496">
        <v>55</v>
      </c>
      <c r="AA3496">
        <v>276</v>
      </c>
      <c r="AB3496">
        <v>9</v>
      </c>
      <c r="AC3496">
        <v>10</v>
      </c>
      <c r="AD3496">
        <v>513000</v>
      </c>
      <c r="AE3496" t="s">
        <v>6025</v>
      </c>
      <c r="AF3496" s="1">
        <v>46203</v>
      </c>
      <c r="AG3496" t="s">
        <v>6874</v>
      </c>
      <c r="AH3496" t="s">
        <v>6035</v>
      </c>
      <c r="AI3496" t="s">
        <v>6028</v>
      </c>
      <c r="AJ3496" t="s">
        <v>6924</v>
      </c>
      <c r="AK3496">
        <v>69000</v>
      </c>
      <c r="AL3496">
        <v>8438.7000000000007</v>
      </c>
      <c r="AM3496">
        <v>60561.3</v>
      </c>
      <c r="AN3496">
        <v>57000</v>
      </c>
      <c r="AO3496">
        <v>3561.3</v>
      </c>
      <c r="AP3496">
        <v>5.8799999999999998E-2</v>
      </c>
    </row>
    <row r="3497" spans="1:42" hidden="1" x14ac:dyDescent="0.35">
      <c r="A3497" t="s">
        <v>4464</v>
      </c>
      <c r="B3497" s="1">
        <v>45795</v>
      </c>
      <c r="C3497" t="s">
        <v>807</v>
      </c>
      <c r="D3497" t="s">
        <v>47</v>
      </c>
      <c r="E3497">
        <v>1</v>
      </c>
      <c r="F3497" t="s">
        <v>48</v>
      </c>
      <c r="G3497" t="s">
        <v>16</v>
      </c>
      <c r="H3497" t="s">
        <v>25</v>
      </c>
      <c r="I3497" t="s">
        <v>43</v>
      </c>
      <c r="J3497" t="s">
        <v>75</v>
      </c>
      <c r="K3497">
        <v>2025</v>
      </c>
      <c r="L3497" t="s">
        <v>35</v>
      </c>
      <c r="M3497" t="s">
        <v>5995</v>
      </c>
      <c r="N3497" t="s">
        <v>5989</v>
      </c>
      <c r="O3497" t="s">
        <v>5996</v>
      </c>
      <c r="P3497" t="s">
        <v>5997</v>
      </c>
      <c r="Q3497" t="s">
        <v>5998</v>
      </c>
      <c r="R3497">
        <v>280</v>
      </c>
      <c r="S3497">
        <v>450</v>
      </c>
      <c r="T3497">
        <v>0.37780000000000002</v>
      </c>
      <c r="U3497" t="s">
        <v>5909</v>
      </c>
      <c r="V3497">
        <v>6</v>
      </c>
      <c r="W3497" s="1">
        <v>45144</v>
      </c>
      <c r="X3497" t="s">
        <v>5894</v>
      </c>
      <c r="Y3497">
        <v>217</v>
      </c>
      <c r="Z3497">
        <v>86</v>
      </c>
      <c r="AA3497">
        <v>212</v>
      </c>
      <c r="AB3497">
        <v>73</v>
      </c>
      <c r="AC3497">
        <v>10</v>
      </c>
      <c r="AD3497">
        <v>20440</v>
      </c>
      <c r="AE3497" t="s">
        <v>6025</v>
      </c>
      <c r="AF3497" s="1">
        <v>46203</v>
      </c>
      <c r="AG3497" t="s">
        <v>6146</v>
      </c>
      <c r="AH3497" t="s">
        <v>6027</v>
      </c>
      <c r="AI3497" t="s">
        <v>6028</v>
      </c>
      <c r="AJ3497" t="s">
        <v>6924</v>
      </c>
      <c r="AK3497">
        <v>450</v>
      </c>
      <c r="AL3497">
        <v>35.229999999999997</v>
      </c>
      <c r="AM3497">
        <v>414.77</v>
      </c>
      <c r="AN3497">
        <v>280</v>
      </c>
      <c r="AO3497">
        <v>134.77000000000001</v>
      </c>
      <c r="AP3497">
        <v>0.32490000000000002</v>
      </c>
    </row>
    <row r="3498" spans="1:42" x14ac:dyDescent="0.35">
      <c r="A3498" t="s">
        <v>4465</v>
      </c>
      <c r="B3498" s="1">
        <v>45817</v>
      </c>
      <c r="C3498" t="s">
        <v>2976</v>
      </c>
      <c r="D3498" t="s">
        <v>54</v>
      </c>
      <c r="E3498">
        <v>2</v>
      </c>
      <c r="F3498" t="s">
        <v>58</v>
      </c>
      <c r="G3498" t="s">
        <v>31</v>
      </c>
      <c r="H3498" t="s">
        <v>32</v>
      </c>
      <c r="I3498" t="s">
        <v>33</v>
      </c>
      <c r="J3498" t="s">
        <v>34</v>
      </c>
      <c r="K3498">
        <v>2025</v>
      </c>
      <c r="L3498" t="s">
        <v>35</v>
      </c>
      <c r="M3498" t="s">
        <v>5888</v>
      </c>
      <c r="N3498" t="s">
        <v>5889</v>
      </c>
      <c r="O3498" t="s">
        <v>5890</v>
      </c>
      <c r="P3498" t="s">
        <v>5891</v>
      </c>
      <c r="Q3498" t="s">
        <v>5892</v>
      </c>
      <c r="R3498">
        <v>52000</v>
      </c>
      <c r="S3498">
        <v>65000</v>
      </c>
      <c r="T3498">
        <v>0.2</v>
      </c>
      <c r="U3498" t="s">
        <v>5893</v>
      </c>
      <c r="V3498">
        <v>12</v>
      </c>
      <c r="W3498" s="1">
        <v>45506</v>
      </c>
      <c r="X3498" t="s">
        <v>5894</v>
      </c>
      <c r="Y3498">
        <v>302</v>
      </c>
      <c r="Z3498">
        <v>109</v>
      </c>
      <c r="AA3498">
        <v>415</v>
      </c>
      <c r="AB3498">
        <v>0</v>
      </c>
      <c r="AC3498">
        <v>10</v>
      </c>
      <c r="AD3498">
        <v>0</v>
      </c>
      <c r="AE3498" t="s">
        <v>6029</v>
      </c>
      <c r="AF3498" s="1">
        <v>46203</v>
      </c>
      <c r="AG3498" t="s">
        <v>6856</v>
      </c>
      <c r="AH3498" t="s">
        <v>6035</v>
      </c>
      <c r="AI3498" t="s">
        <v>6028</v>
      </c>
      <c r="AJ3498" t="s">
        <v>6924</v>
      </c>
      <c r="AK3498">
        <v>130000</v>
      </c>
      <c r="AL3498">
        <v>13572</v>
      </c>
      <c r="AM3498">
        <v>116428</v>
      </c>
      <c r="AN3498">
        <v>104000</v>
      </c>
      <c r="AO3498">
        <v>12428</v>
      </c>
      <c r="AP3498">
        <v>0.1067</v>
      </c>
    </row>
    <row r="3499" spans="1:42" hidden="1" x14ac:dyDescent="0.35">
      <c r="A3499" t="s">
        <v>4466</v>
      </c>
      <c r="B3499" s="1">
        <v>45947</v>
      </c>
      <c r="C3499" t="s">
        <v>349</v>
      </c>
      <c r="D3499" t="s">
        <v>377</v>
      </c>
      <c r="E3499">
        <v>1</v>
      </c>
      <c r="F3499" t="s">
        <v>24</v>
      </c>
      <c r="G3499" t="s">
        <v>31</v>
      </c>
      <c r="H3499" t="s">
        <v>17</v>
      </c>
      <c r="I3499" t="s">
        <v>33</v>
      </c>
      <c r="J3499" t="s">
        <v>55</v>
      </c>
      <c r="K3499">
        <v>2025</v>
      </c>
      <c r="L3499" t="s">
        <v>51</v>
      </c>
      <c r="M3499" t="s">
        <v>6007</v>
      </c>
      <c r="N3499" t="s">
        <v>5889</v>
      </c>
      <c r="O3499" t="s">
        <v>6008</v>
      </c>
      <c r="P3499" t="s">
        <v>5899</v>
      </c>
      <c r="Q3499" t="s">
        <v>6009</v>
      </c>
      <c r="R3499">
        <v>12000</v>
      </c>
      <c r="S3499">
        <v>15000</v>
      </c>
      <c r="T3499">
        <v>0.2</v>
      </c>
      <c r="U3499" t="s">
        <v>5901</v>
      </c>
      <c r="V3499">
        <v>12</v>
      </c>
      <c r="W3499" s="1">
        <v>45557</v>
      </c>
      <c r="X3499" t="s">
        <v>5894</v>
      </c>
      <c r="Y3499">
        <v>118</v>
      </c>
      <c r="Z3499">
        <v>87</v>
      </c>
      <c r="AA3499">
        <v>209</v>
      </c>
      <c r="AB3499">
        <v>10</v>
      </c>
      <c r="AC3499">
        <v>10</v>
      </c>
      <c r="AD3499">
        <v>120000</v>
      </c>
      <c r="AE3499" t="s">
        <v>6025</v>
      </c>
      <c r="AF3499" s="1">
        <v>46203</v>
      </c>
      <c r="AG3499" t="s">
        <v>6223</v>
      </c>
      <c r="AH3499" t="s">
        <v>6027</v>
      </c>
      <c r="AI3499" t="s">
        <v>6028</v>
      </c>
      <c r="AJ3499" t="s">
        <v>6925</v>
      </c>
      <c r="AK3499">
        <v>15000</v>
      </c>
      <c r="AL3499">
        <v>1608</v>
      </c>
      <c r="AM3499">
        <v>13392</v>
      </c>
      <c r="AN3499">
        <v>12000</v>
      </c>
      <c r="AO3499">
        <v>1392</v>
      </c>
      <c r="AP3499">
        <v>0.10390000000000001</v>
      </c>
    </row>
    <row r="3500" spans="1:42" hidden="1" x14ac:dyDescent="0.35">
      <c r="A3500" t="s">
        <v>4467</v>
      </c>
      <c r="B3500" s="1">
        <v>45682</v>
      </c>
      <c r="C3500" t="s">
        <v>1754</v>
      </c>
      <c r="D3500" t="s">
        <v>188</v>
      </c>
      <c r="E3500">
        <v>1</v>
      </c>
      <c r="F3500" t="s">
        <v>30</v>
      </c>
      <c r="G3500" t="s">
        <v>16</v>
      </c>
      <c r="H3500" t="s">
        <v>17</v>
      </c>
      <c r="I3500" t="s">
        <v>33</v>
      </c>
      <c r="J3500" t="s">
        <v>112</v>
      </c>
      <c r="K3500">
        <v>2025</v>
      </c>
      <c r="L3500" t="s">
        <v>20</v>
      </c>
      <c r="M3500" t="s">
        <v>5936</v>
      </c>
      <c r="N3500" t="s">
        <v>5931</v>
      </c>
      <c r="O3500" t="s">
        <v>5937</v>
      </c>
      <c r="P3500" t="s">
        <v>5938</v>
      </c>
      <c r="Q3500" t="s">
        <v>5939</v>
      </c>
      <c r="R3500">
        <v>3400</v>
      </c>
      <c r="S3500">
        <v>4500</v>
      </c>
      <c r="T3500">
        <v>0.24440000000000001</v>
      </c>
      <c r="U3500" t="s">
        <v>5940</v>
      </c>
      <c r="V3500">
        <v>6</v>
      </c>
      <c r="W3500" s="1">
        <v>45061</v>
      </c>
      <c r="X3500" t="s">
        <v>5894</v>
      </c>
      <c r="Y3500">
        <v>200</v>
      </c>
      <c r="Z3500">
        <v>91</v>
      </c>
      <c r="AA3500">
        <v>223</v>
      </c>
      <c r="AB3500">
        <v>18</v>
      </c>
      <c r="AC3500">
        <v>10</v>
      </c>
      <c r="AD3500">
        <v>61200</v>
      </c>
      <c r="AE3500" t="s">
        <v>6025</v>
      </c>
      <c r="AF3500" s="1">
        <v>46203</v>
      </c>
      <c r="AG3500" t="s">
        <v>6645</v>
      </c>
      <c r="AH3500" t="s">
        <v>6027</v>
      </c>
      <c r="AI3500" t="s">
        <v>6028</v>
      </c>
      <c r="AJ3500" t="s">
        <v>6924</v>
      </c>
      <c r="AK3500">
        <v>4500</v>
      </c>
      <c r="AL3500">
        <v>128.69999999999999</v>
      </c>
      <c r="AM3500">
        <v>4371.3</v>
      </c>
      <c r="AN3500">
        <v>3400</v>
      </c>
      <c r="AO3500">
        <v>971.3</v>
      </c>
      <c r="AP3500">
        <v>0.22220000000000001</v>
      </c>
    </row>
    <row r="3501" spans="1:42" hidden="1" x14ac:dyDescent="0.35">
      <c r="A3501" t="s">
        <v>4468</v>
      </c>
      <c r="B3501" s="1">
        <v>45720</v>
      </c>
      <c r="C3501" t="s">
        <v>1842</v>
      </c>
      <c r="D3501" t="s">
        <v>221</v>
      </c>
      <c r="E3501">
        <v>2</v>
      </c>
      <c r="F3501" t="s">
        <v>15</v>
      </c>
      <c r="G3501" t="s">
        <v>31</v>
      </c>
      <c r="H3501" t="s">
        <v>32</v>
      </c>
      <c r="I3501" t="s">
        <v>33</v>
      </c>
      <c r="J3501" t="s">
        <v>39</v>
      </c>
      <c r="K3501">
        <v>2025</v>
      </c>
      <c r="L3501" t="s">
        <v>20</v>
      </c>
      <c r="M3501" t="s">
        <v>5966</v>
      </c>
      <c r="N3501" t="s">
        <v>5967</v>
      </c>
      <c r="O3501" t="s">
        <v>5968</v>
      </c>
      <c r="P3501" t="s">
        <v>5899</v>
      </c>
      <c r="Q3501" t="s">
        <v>5969</v>
      </c>
      <c r="R3501">
        <v>11500</v>
      </c>
      <c r="S3501">
        <v>14500</v>
      </c>
      <c r="T3501">
        <v>0.2069</v>
      </c>
      <c r="U3501" t="s">
        <v>5901</v>
      </c>
      <c r="V3501">
        <v>12</v>
      </c>
      <c r="W3501" s="1">
        <v>44903</v>
      </c>
      <c r="X3501" t="s">
        <v>5894</v>
      </c>
      <c r="Y3501">
        <v>217</v>
      </c>
      <c r="Z3501">
        <v>53</v>
      </c>
      <c r="AA3501">
        <v>253</v>
      </c>
      <c r="AB3501">
        <v>61</v>
      </c>
      <c r="AC3501">
        <v>10</v>
      </c>
      <c r="AD3501">
        <v>701500</v>
      </c>
      <c r="AE3501" t="s">
        <v>6025</v>
      </c>
      <c r="AF3501" s="1">
        <v>46203</v>
      </c>
      <c r="AG3501" t="s">
        <v>6667</v>
      </c>
      <c r="AH3501" t="s">
        <v>6035</v>
      </c>
      <c r="AI3501" t="s">
        <v>6028</v>
      </c>
      <c r="AJ3501" t="s">
        <v>6924</v>
      </c>
      <c r="AK3501">
        <v>29000</v>
      </c>
      <c r="AL3501">
        <v>1832.8</v>
      </c>
      <c r="AM3501">
        <v>27167.200000000001</v>
      </c>
      <c r="AN3501">
        <v>23000</v>
      </c>
      <c r="AO3501">
        <v>4167.2</v>
      </c>
      <c r="AP3501">
        <v>0.15340000000000001</v>
      </c>
    </row>
    <row r="3502" spans="1:42" hidden="1" x14ac:dyDescent="0.35">
      <c r="A3502" t="s">
        <v>4469</v>
      </c>
      <c r="B3502" s="1">
        <v>45948</v>
      </c>
      <c r="C3502" t="s">
        <v>1696</v>
      </c>
      <c r="D3502" t="s">
        <v>377</v>
      </c>
      <c r="E3502">
        <v>1</v>
      </c>
      <c r="F3502" t="s">
        <v>24</v>
      </c>
      <c r="G3502" t="s">
        <v>31</v>
      </c>
      <c r="H3502" t="s">
        <v>32</v>
      </c>
      <c r="I3502" t="s">
        <v>26</v>
      </c>
      <c r="J3502" t="s">
        <v>55</v>
      </c>
      <c r="K3502">
        <v>2025</v>
      </c>
      <c r="L3502" t="s">
        <v>51</v>
      </c>
      <c r="M3502" t="s">
        <v>6007</v>
      </c>
      <c r="N3502" t="s">
        <v>5889</v>
      </c>
      <c r="O3502" t="s">
        <v>6008</v>
      </c>
      <c r="P3502" t="s">
        <v>5899</v>
      </c>
      <c r="Q3502" t="s">
        <v>6009</v>
      </c>
      <c r="R3502">
        <v>12000</v>
      </c>
      <c r="S3502">
        <v>15000</v>
      </c>
      <c r="T3502">
        <v>0.2</v>
      </c>
      <c r="U3502" t="s">
        <v>5901</v>
      </c>
      <c r="V3502">
        <v>12</v>
      </c>
      <c r="W3502" s="1">
        <v>45557</v>
      </c>
      <c r="X3502" t="s">
        <v>5894</v>
      </c>
      <c r="Y3502">
        <v>118</v>
      </c>
      <c r="Z3502">
        <v>87</v>
      </c>
      <c r="AA3502">
        <v>209</v>
      </c>
      <c r="AB3502">
        <v>10</v>
      </c>
      <c r="AC3502">
        <v>10</v>
      </c>
      <c r="AD3502">
        <v>120000</v>
      </c>
      <c r="AE3502" t="s">
        <v>6025</v>
      </c>
      <c r="AF3502" s="1">
        <v>46203</v>
      </c>
      <c r="AG3502" t="s">
        <v>6625</v>
      </c>
      <c r="AH3502" t="s">
        <v>6035</v>
      </c>
      <c r="AI3502" t="s">
        <v>6028</v>
      </c>
      <c r="AJ3502" t="s">
        <v>6925</v>
      </c>
      <c r="AK3502">
        <v>15000</v>
      </c>
      <c r="AL3502">
        <v>2202</v>
      </c>
      <c r="AM3502">
        <v>12798</v>
      </c>
      <c r="AN3502">
        <v>12000</v>
      </c>
      <c r="AO3502">
        <v>798</v>
      </c>
      <c r="AP3502">
        <v>6.2399999999999997E-2</v>
      </c>
    </row>
    <row r="3503" spans="1:42" hidden="1" x14ac:dyDescent="0.35">
      <c r="A3503" t="s">
        <v>4470</v>
      </c>
      <c r="B3503" s="1">
        <v>45864</v>
      </c>
      <c r="C3503" t="s">
        <v>1425</v>
      </c>
      <c r="D3503" t="s">
        <v>100</v>
      </c>
      <c r="E3503">
        <v>1</v>
      </c>
      <c r="F3503" t="s">
        <v>128</v>
      </c>
      <c r="G3503" t="s">
        <v>71</v>
      </c>
      <c r="H3503" t="s">
        <v>25</v>
      </c>
      <c r="I3503" t="s">
        <v>26</v>
      </c>
      <c r="J3503" t="s">
        <v>97</v>
      </c>
      <c r="K3503">
        <v>2025</v>
      </c>
      <c r="L3503" t="s">
        <v>60</v>
      </c>
      <c r="M3503" t="s">
        <v>5941</v>
      </c>
      <c r="N3503" t="s">
        <v>5931</v>
      </c>
      <c r="O3503" t="s">
        <v>5942</v>
      </c>
      <c r="P3503" t="s">
        <v>5938</v>
      </c>
      <c r="Q3503" t="s">
        <v>5943</v>
      </c>
      <c r="R3503">
        <v>9800</v>
      </c>
      <c r="S3503">
        <v>12500</v>
      </c>
      <c r="T3503">
        <v>0.216</v>
      </c>
      <c r="U3503" t="s">
        <v>5940</v>
      </c>
      <c r="V3503">
        <v>6</v>
      </c>
      <c r="W3503" s="1">
        <v>45383</v>
      </c>
      <c r="X3503" t="s">
        <v>5894</v>
      </c>
      <c r="Y3503">
        <v>102</v>
      </c>
      <c r="Z3503">
        <v>94</v>
      </c>
      <c r="AA3503">
        <v>142</v>
      </c>
      <c r="AB3503">
        <v>76</v>
      </c>
      <c r="AC3503">
        <v>10</v>
      </c>
      <c r="AD3503">
        <v>744800</v>
      </c>
      <c r="AE3503" t="s">
        <v>6025</v>
      </c>
      <c r="AF3503" s="1">
        <v>46203</v>
      </c>
      <c r="AG3503" t="s">
        <v>6178</v>
      </c>
      <c r="AH3503" t="s">
        <v>6027</v>
      </c>
      <c r="AI3503" t="s">
        <v>6028</v>
      </c>
      <c r="AJ3503" t="s">
        <v>6925</v>
      </c>
      <c r="AK3503">
        <v>12500</v>
      </c>
      <c r="AL3503">
        <v>685</v>
      </c>
      <c r="AM3503">
        <v>11815</v>
      </c>
      <c r="AN3503">
        <v>9800</v>
      </c>
      <c r="AO3503">
        <v>2015</v>
      </c>
      <c r="AP3503">
        <v>0.17050000000000001</v>
      </c>
    </row>
    <row r="3504" spans="1:42" hidden="1" x14ac:dyDescent="0.35">
      <c r="A3504" t="s">
        <v>4471</v>
      </c>
      <c r="B3504" s="1">
        <v>45814</v>
      </c>
      <c r="C3504" t="s">
        <v>2263</v>
      </c>
      <c r="D3504" t="s">
        <v>23</v>
      </c>
      <c r="E3504">
        <v>1</v>
      </c>
      <c r="F3504" t="s">
        <v>48</v>
      </c>
      <c r="G3504" t="s">
        <v>16</v>
      </c>
      <c r="H3504" t="s">
        <v>17</v>
      </c>
      <c r="I3504" t="s">
        <v>26</v>
      </c>
      <c r="J3504" t="s">
        <v>34</v>
      </c>
      <c r="K3504">
        <v>2025</v>
      </c>
      <c r="L3504" t="s">
        <v>35</v>
      </c>
      <c r="M3504" t="s">
        <v>5921</v>
      </c>
      <c r="N3504" t="s">
        <v>5913</v>
      </c>
      <c r="O3504" t="s">
        <v>5917</v>
      </c>
      <c r="P3504" t="s">
        <v>5922</v>
      </c>
      <c r="Q3504" t="s">
        <v>5923</v>
      </c>
      <c r="R3504">
        <v>57000</v>
      </c>
      <c r="S3504">
        <v>69000</v>
      </c>
      <c r="T3504">
        <v>0.1739</v>
      </c>
      <c r="U3504" t="s">
        <v>5920</v>
      </c>
      <c r="V3504">
        <v>12</v>
      </c>
      <c r="W3504" s="1">
        <v>44862</v>
      </c>
      <c r="X3504" t="s">
        <v>5894</v>
      </c>
      <c r="Y3504">
        <v>244</v>
      </c>
      <c r="Z3504">
        <v>55</v>
      </c>
      <c r="AA3504">
        <v>276</v>
      </c>
      <c r="AB3504">
        <v>9</v>
      </c>
      <c r="AC3504">
        <v>10</v>
      </c>
      <c r="AD3504">
        <v>513000</v>
      </c>
      <c r="AE3504" t="s">
        <v>6025</v>
      </c>
      <c r="AF3504" s="1">
        <v>46203</v>
      </c>
      <c r="AG3504" t="s">
        <v>6768</v>
      </c>
      <c r="AH3504" t="s">
        <v>6027</v>
      </c>
      <c r="AI3504" t="s">
        <v>6028</v>
      </c>
      <c r="AJ3504" t="s">
        <v>6924</v>
      </c>
      <c r="AK3504">
        <v>69000</v>
      </c>
      <c r="AL3504">
        <v>8576.7000000000007</v>
      </c>
      <c r="AM3504">
        <v>60423.3</v>
      </c>
      <c r="AN3504">
        <v>57000</v>
      </c>
      <c r="AO3504">
        <v>3423.3</v>
      </c>
      <c r="AP3504">
        <v>5.67E-2</v>
      </c>
    </row>
    <row r="3505" spans="1:42" hidden="1" x14ac:dyDescent="0.35">
      <c r="A3505" t="s">
        <v>4472</v>
      </c>
      <c r="B3505" s="1">
        <v>45690</v>
      </c>
      <c r="C3505" t="s">
        <v>1963</v>
      </c>
      <c r="D3505" t="s">
        <v>95</v>
      </c>
      <c r="E3505">
        <v>4</v>
      </c>
      <c r="F3505" t="s">
        <v>30</v>
      </c>
      <c r="G3505" t="s">
        <v>79</v>
      </c>
      <c r="H3505" t="s">
        <v>17</v>
      </c>
      <c r="I3505" t="s">
        <v>26</v>
      </c>
      <c r="J3505" t="s">
        <v>19</v>
      </c>
      <c r="K3505">
        <v>2025</v>
      </c>
      <c r="L3505" t="s">
        <v>20</v>
      </c>
      <c r="M3505" t="s">
        <v>5948</v>
      </c>
      <c r="N3505" t="s">
        <v>5949</v>
      </c>
      <c r="O3505" t="s">
        <v>5950</v>
      </c>
      <c r="P3505" t="s">
        <v>5951</v>
      </c>
      <c r="Q3505" t="s">
        <v>5952</v>
      </c>
      <c r="R3505">
        <v>2900</v>
      </c>
      <c r="S3505">
        <v>3800</v>
      </c>
      <c r="T3505">
        <v>0.23680000000000001</v>
      </c>
      <c r="U3505" t="s">
        <v>5940</v>
      </c>
      <c r="V3505">
        <v>12</v>
      </c>
      <c r="W3505" s="1">
        <v>45359</v>
      </c>
      <c r="X3505" t="s">
        <v>5894</v>
      </c>
      <c r="Y3505">
        <v>220</v>
      </c>
      <c r="Z3505">
        <v>49</v>
      </c>
      <c r="AA3505">
        <v>227</v>
      </c>
      <c r="AB3505">
        <v>23</v>
      </c>
      <c r="AC3505">
        <v>10</v>
      </c>
      <c r="AD3505">
        <v>66700</v>
      </c>
      <c r="AE3505" t="s">
        <v>6025</v>
      </c>
      <c r="AF3505" s="1">
        <v>46203</v>
      </c>
      <c r="AG3505" t="s">
        <v>6694</v>
      </c>
      <c r="AH3505" t="s">
        <v>6027</v>
      </c>
      <c r="AI3505" t="s">
        <v>6028</v>
      </c>
      <c r="AJ3505" t="s">
        <v>6924</v>
      </c>
      <c r="AK3505">
        <v>15200</v>
      </c>
      <c r="AL3505">
        <v>2214.64</v>
      </c>
      <c r="AM3505">
        <v>12985.36</v>
      </c>
      <c r="AN3505">
        <v>11600</v>
      </c>
      <c r="AO3505">
        <v>1385.36</v>
      </c>
      <c r="AP3505">
        <v>0.1067</v>
      </c>
    </row>
    <row r="3506" spans="1:42" x14ac:dyDescent="0.35">
      <c r="A3506" t="s">
        <v>4473</v>
      </c>
      <c r="B3506" s="1">
        <v>45727</v>
      </c>
      <c r="C3506" t="s">
        <v>3860</v>
      </c>
      <c r="D3506" t="s">
        <v>195</v>
      </c>
      <c r="E3506">
        <v>3</v>
      </c>
      <c r="F3506" t="s">
        <v>48</v>
      </c>
      <c r="G3506" t="s">
        <v>16</v>
      </c>
      <c r="H3506" t="s">
        <v>32</v>
      </c>
      <c r="I3506" t="s">
        <v>33</v>
      </c>
      <c r="J3506" t="s">
        <v>39</v>
      </c>
      <c r="K3506">
        <v>2025</v>
      </c>
      <c r="L3506" t="s">
        <v>20</v>
      </c>
      <c r="M3506" t="s">
        <v>5912</v>
      </c>
      <c r="N3506" t="s">
        <v>5913</v>
      </c>
      <c r="O3506" t="s">
        <v>5914</v>
      </c>
      <c r="P3506" t="s">
        <v>5891</v>
      </c>
      <c r="Q3506" t="s">
        <v>5915</v>
      </c>
      <c r="R3506">
        <v>125000</v>
      </c>
      <c r="S3506">
        <v>148000</v>
      </c>
      <c r="T3506">
        <v>0.15540000000000001</v>
      </c>
      <c r="U3506" t="s">
        <v>5893</v>
      </c>
      <c r="V3506">
        <v>12</v>
      </c>
      <c r="W3506" s="1">
        <v>44787</v>
      </c>
      <c r="X3506" t="s">
        <v>5894</v>
      </c>
      <c r="Y3506">
        <v>168</v>
      </c>
      <c r="Z3506">
        <v>62</v>
      </c>
      <c r="AA3506">
        <v>271</v>
      </c>
      <c r="AB3506">
        <v>0</v>
      </c>
      <c r="AC3506">
        <v>10</v>
      </c>
      <c r="AD3506">
        <v>0</v>
      </c>
      <c r="AE3506" t="s">
        <v>6029</v>
      </c>
      <c r="AF3506" s="1">
        <v>46203</v>
      </c>
      <c r="AG3506" t="s">
        <v>6904</v>
      </c>
      <c r="AH3506" t="s">
        <v>6027</v>
      </c>
      <c r="AI3506" t="s">
        <v>6028</v>
      </c>
      <c r="AJ3506" t="s">
        <v>6924</v>
      </c>
      <c r="AK3506">
        <v>444000</v>
      </c>
      <c r="AL3506">
        <v>59362.8</v>
      </c>
      <c r="AM3506">
        <v>384637.2</v>
      </c>
      <c r="AN3506">
        <v>375000</v>
      </c>
      <c r="AO3506">
        <v>9637.2000000000007</v>
      </c>
      <c r="AP3506">
        <v>2.5100000000000001E-2</v>
      </c>
    </row>
    <row r="3507" spans="1:42" hidden="1" x14ac:dyDescent="0.35">
      <c r="A3507" t="s">
        <v>4474</v>
      </c>
      <c r="B3507" s="1">
        <v>45878</v>
      </c>
      <c r="C3507" t="s">
        <v>691</v>
      </c>
      <c r="D3507" t="s">
        <v>47</v>
      </c>
      <c r="E3507">
        <v>1</v>
      </c>
      <c r="F3507" t="s">
        <v>30</v>
      </c>
      <c r="G3507" t="s">
        <v>16</v>
      </c>
      <c r="H3507" t="s">
        <v>32</v>
      </c>
      <c r="I3507" t="s">
        <v>18</v>
      </c>
      <c r="J3507" t="s">
        <v>59</v>
      </c>
      <c r="K3507">
        <v>2025</v>
      </c>
      <c r="L3507" t="s">
        <v>60</v>
      </c>
      <c r="M3507" t="s">
        <v>5995</v>
      </c>
      <c r="N3507" t="s">
        <v>5989</v>
      </c>
      <c r="O3507" t="s">
        <v>5996</v>
      </c>
      <c r="P3507" t="s">
        <v>5997</v>
      </c>
      <c r="Q3507" t="s">
        <v>5998</v>
      </c>
      <c r="R3507">
        <v>280</v>
      </c>
      <c r="S3507">
        <v>450</v>
      </c>
      <c r="T3507">
        <v>0.37780000000000002</v>
      </c>
      <c r="U3507" t="s">
        <v>5909</v>
      </c>
      <c r="V3507">
        <v>6</v>
      </c>
      <c r="W3507" s="1">
        <v>45144</v>
      </c>
      <c r="X3507" t="s">
        <v>5894</v>
      </c>
      <c r="Y3507">
        <v>217</v>
      </c>
      <c r="Z3507">
        <v>86</v>
      </c>
      <c r="AA3507">
        <v>212</v>
      </c>
      <c r="AB3507">
        <v>73</v>
      </c>
      <c r="AC3507">
        <v>10</v>
      </c>
      <c r="AD3507">
        <v>20440</v>
      </c>
      <c r="AE3507" t="s">
        <v>6025</v>
      </c>
      <c r="AF3507" s="1">
        <v>46203</v>
      </c>
      <c r="AG3507" t="s">
        <v>6340</v>
      </c>
      <c r="AH3507" t="s">
        <v>6035</v>
      </c>
      <c r="AI3507" t="s">
        <v>6028</v>
      </c>
      <c r="AJ3507" t="s">
        <v>6925</v>
      </c>
      <c r="AK3507">
        <v>450</v>
      </c>
      <c r="AL3507">
        <v>18.23</v>
      </c>
      <c r="AM3507">
        <v>431.77</v>
      </c>
      <c r="AN3507">
        <v>280</v>
      </c>
      <c r="AO3507">
        <v>151.77000000000001</v>
      </c>
      <c r="AP3507">
        <v>0.35149999999999998</v>
      </c>
    </row>
    <row r="3508" spans="1:42" x14ac:dyDescent="0.35">
      <c r="A3508" t="s">
        <v>4475</v>
      </c>
      <c r="B3508" s="1">
        <v>45935</v>
      </c>
      <c r="C3508" t="s">
        <v>1852</v>
      </c>
      <c r="D3508" t="s">
        <v>42</v>
      </c>
      <c r="E3508">
        <v>2</v>
      </c>
      <c r="F3508" t="s">
        <v>48</v>
      </c>
      <c r="G3508" t="s">
        <v>31</v>
      </c>
      <c r="H3508" t="s">
        <v>17</v>
      </c>
      <c r="I3508" t="s">
        <v>26</v>
      </c>
      <c r="J3508" t="s">
        <v>55</v>
      </c>
      <c r="K3508">
        <v>2025</v>
      </c>
      <c r="L3508" t="s">
        <v>51</v>
      </c>
      <c r="M3508" t="s">
        <v>5897</v>
      </c>
      <c r="N3508" t="s">
        <v>5889</v>
      </c>
      <c r="O3508" t="s">
        <v>5898</v>
      </c>
      <c r="P3508" t="s">
        <v>5899</v>
      </c>
      <c r="Q3508" t="s">
        <v>5900</v>
      </c>
      <c r="R3508">
        <v>31000</v>
      </c>
      <c r="S3508">
        <v>38000</v>
      </c>
      <c r="T3508">
        <v>0.1842</v>
      </c>
      <c r="U3508" t="s">
        <v>5901</v>
      </c>
      <c r="V3508">
        <v>12</v>
      </c>
      <c r="W3508" s="1">
        <v>45246</v>
      </c>
      <c r="X3508" t="s">
        <v>5894</v>
      </c>
      <c r="Y3508">
        <v>278</v>
      </c>
      <c r="Z3508">
        <v>80</v>
      </c>
      <c r="AA3508">
        <v>346</v>
      </c>
      <c r="AB3508">
        <v>0</v>
      </c>
      <c r="AC3508">
        <v>10</v>
      </c>
      <c r="AD3508">
        <v>0</v>
      </c>
      <c r="AE3508" t="s">
        <v>6029</v>
      </c>
      <c r="AF3508" s="1">
        <v>46203</v>
      </c>
      <c r="AG3508" t="s">
        <v>6669</v>
      </c>
      <c r="AH3508" t="s">
        <v>6035</v>
      </c>
      <c r="AI3508" t="s">
        <v>6028</v>
      </c>
      <c r="AJ3508" t="s">
        <v>6925</v>
      </c>
      <c r="AK3508">
        <v>76000</v>
      </c>
      <c r="AL3508">
        <v>5175.6000000000004</v>
      </c>
      <c r="AM3508">
        <v>70824.399999999994</v>
      </c>
      <c r="AN3508">
        <v>62000</v>
      </c>
      <c r="AO3508">
        <v>8824.4</v>
      </c>
      <c r="AP3508">
        <v>0.1246</v>
      </c>
    </row>
    <row r="3509" spans="1:42" hidden="1" x14ac:dyDescent="0.35">
      <c r="A3509" t="s">
        <v>4476</v>
      </c>
      <c r="B3509" s="1">
        <v>45766</v>
      </c>
      <c r="C3509" t="s">
        <v>117</v>
      </c>
      <c r="D3509" t="s">
        <v>82</v>
      </c>
      <c r="E3509">
        <v>1</v>
      </c>
      <c r="F3509" t="s">
        <v>30</v>
      </c>
      <c r="G3509" t="s">
        <v>16</v>
      </c>
      <c r="H3509" t="s">
        <v>25</v>
      </c>
      <c r="I3509" t="s">
        <v>43</v>
      </c>
      <c r="J3509" t="s">
        <v>44</v>
      </c>
      <c r="K3509">
        <v>2025</v>
      </c>
      <c r="L3509" t="s">
        <v>35</v>
      </c>
      <c r="M3509" t="s">
        <v>5895</v>
      </c>
      <c r="N3509" t="s">
        <v>5889</v>
      </c>
      <c r="O3509" t="s">
        <v>5890</v>
      </c>
      <c r="P3509" t="s">
        <v>5891</v>
      </c>
      <c r="Q3509" t="s">
        <v>5896</v>
      </c>
      <c r="R3509">
        <v>78000</v>
      </c>
      <c r="S3509">
        <v>95000</v>
      </c>
      <c r="T3509">
        <v>0.1789</v>
      </c>
      <c r="U3509" t="s">
        <v>5893</v>
      </c>
      <c r="V3509">
        <v>12</v>
      </c>
      <c r="W3509" s="1">
        <v>45187</v>
      </c>
      <c r="X3509" t="s">
        <v>5894</v>
      </c>
      <c r="Y3509">
        <v>351</v>
      </c>
      <c r="Z3509">
        <v>112</v>
      </c>
      <c r="AA3509">
        <v>335</v>
      </c>
      <c r="AB3509">
        <v>32</v>
      </c>
      <c r="AC3509">
        <v>10</v>
      </c>
      <c r="AD3509">
        <v>2496000</v>
      </c>
      <c r="AE3509" t="s">
        <v>6025</v>
      </c>
      <c r="AF3509" s="1">
        <v>46203</v>
      </c>
      <c r="AG3509" t="s">
        <v>6044</v>
      </c>
      <c r="AH3509" t="s">
        <v>6035</v>
      </c>
      <c r="AI3509" t="s">
        <v>6028</v>
      </c>
      <c r="AJ3509" t="s">
        <v>6924</v>
      </c>
      <c r="AK3509">
        <v>95000</v>
      </c>
      <c r="AL3509">
        <v>10991.5</v>
      </c>
      <c r="AM3509">
        <v>84008.5</v>
      </c>
      <c r="AN3509">
        <v>78000</v>
      </c>
      <c r="AO3509">
        <v>6008.5</v>
      </c>
      <c r="AP3509">
        <v>7.1499999999999994E-2</v>
      </c>
    </row>
    <row r="3510" spans="1:42" hidden="1" x14ac:dyDescent="0.35">
      <c r="A3510" t="s">
        <v>4477</v>
      </c>
      <c r="B3510" s="1">
        <v>45670</v>
      </c>
      <c r="C3510" t="s">
        <v>1074</v>
      </c>
      <c r="D3510" t="s">
        <v>108</v>
      </c>
      <c r="E3510">
        <v>2</v>
      </c>
      <c r="F3510" t="s">
        <v>24</v>
      </c>
      <c r="G3510" t="s">
        <v>31</v>
      </c>
      <c r="H3510" t="s">
        <v>25</v>
      </c>
      <c r="I3510" t="s">
        <v>43</v>
      </c>
      <c r="J3510" t="s">
        <v>112</v>
      </c>
      <c r="K3510">
        <v>2025</v>
      </c>
      <c r="L3510" t="s">
        <v>20</v>
      </c>
      <c r="M3510" t="s">
        <v>5977</v>
      </c>
      <c r="N3510" t="s">
        <v>5974</v>
      </c>
      <c r="O3510" t="s">
        <v>5978</v>
      </c>
      <c r="P3510" t="s">
        <v>5979</v>
      </c>
      <c r="Q3510" t="s">
        <v>5980</v>
      </c>
      <c r="R3510">
        <v>3000</v>
      </c>
      <c r="S3510">
        <v>3900</v>
      </c>
      <c r="T3510">
        <v>0.23080000000000001</v>
      </c>
      <c r="U3510" t="s">
        <v>5920</v>
      </c>
      <c r="V3510">
        <v>36</v>
      </c>
      <c r="W3510" s="1">
        <v>44816</v>
      </c>
      <c r="X3510" t="s">
        <v>5894</v>
      </c>
      <c r="Y3510">
        <v>237</v>
      </c>
      <c r="Z3510">
        <v>110</v>
      </c>
      <c r="AA3510">
        <v>240</v>
      </c>
      <c r="AB3510">
        <v>48</v>
      </c>
      <c r="AC3510">
        <v>10</v>
      </c>
      <c r="AD3510">
        <v>144000</v>
      </c>
      <c r="AE3510" t="s">
        <v>6025</v>
      </c>
      <c r="AF3510" s="1">
        <v>46203</v>
      </c>
      <c r="AG3510" t="s">
        <v>6535</v>
      </c>
      <c r="AH3510" t="s">
        <v>6035</v>
      </c>
      <c r="AI3510" t="s">
        <v>6028</v>
      </c>
      <c r="AJ3510" t="s">
        <v>6924</v>
      </c>
      <c r="AK3510">
        <v>7800</v>
      </c>
      <c r="AL3510">
        <v>589.67999999999995</v>
      </c>
      <c r="AM3510">
        <v>7210.32</v>
      </c>
      <c r="AN3510">
        <v>6000</v>
      </c>
      <c r="AO3510">
        <v>1210.32</v>
      </c>
      <c r="AP3510">
        <v>0.16789999999999999</v>
      </c>
    </row>
    <row r="3511" spans="1:42" x14ac:dyDescent="0.35">
      <c r="A3511" t="s">
        <v>4478</v>
      </c>
      <c r="B3511" s="1">
        <v>45886</v>
      </c>
      <c r="C3511" t="s">
        <v>2805</v>
      </c>
      <c r="D3511" t="s">
        <v>54</v>
      </c>
      <c r="E3511">
        <v>2</v>
      </c>
      <c r="F3511" t="s">
        <v>58</v>
      </c>
      <c r="G3511" t="s">
        <v>96</v>
      </c>
      <c r="H3511" t="s">
        <v>32</v>
      </c>
      <c r="I3511" t="s">
        <v>43</v>
      </c>
      <c r="J3511" t="s">
        <v>59</v>
      </c>
      <c r="K3511">
        <v>2025</v>
      </c>
      <c r="L3511" t="s">
        <v>60</v>
      </c>
      <c r="M3511" t="s">
        <v>5888</v>
      </c>
      <c r="N3511" t="s">
        <v>5889</v>
      </c>
      <c r="O3511" t="s">
        <v>5890</v>
      </c>
      <c r="P3511" t="s">
        <v>5891</v>
      </c>
      <c r="Q3511" t="s">
        <v>5892</v>
      </c>
      <c r="R3511">
        <v>52000</v>
      </c>
      <c r="S3511">
        <v>65000</v>
      </c>
      <c r="T3511">
        <v>0.2</v>
      </c>
      <c r="U3511" t="s">
        <v>5893</v>
      </c>
      <c r="V3511">
        <v>12</v>
      </c>
      <c r="W3511" s="1">
        <v>45506</v>
      </c>
      <c r="X3511" t="s">
        <v>5894</v>
      </c>
      <c r="Y3511">
        <v>302</v>
      </c>
      <c r="Z3511">
        <v>109</v>
      </c>
      <c r="AA3511">
        <v>415</v>
      </c>
      <c r="AB3511">
        <v>0</v>
      </c>
      <c r="AC3511">
        <v>10</v>
      </c>
      <c r="AD3511">
        <v>0</v>
      </c>
      <c r="AE3511" t="s">
        <v>6029</v>
      </c>
      <c r="AF3511" s="1">
        <v>46203</v>
      </c>
      <c r="AG3511" t="s">
        <v>6827</v>
      </c>
      <c r="AH3511" t="s">
        <v>6035</v>
      </c>
      <c r="AI3511" t="s">
        <v>6028</v>
      </c>
      <c r="AJ3511" t="s">
        <v>6925</v>
      </c>
      <c r="AK3511">
        <v>130000</v>
      </c>
      <c r="AL3511">
        <v>780</v>
      </c>
      <c r="AM3511">
        <v>129220</v>
      </c>
      <c r="AN3511">
        <v>104000</v>
      </c>
      <c r="AO3511">
        <v>25220</v>
      </c>
      <c r="AP3511">
        <v>0.19520000000000001</v>
      </c>
    </row>
    <row r="3512" spans="1:42" hidden="1" x14ac:dyDescent="0.35">
      <c r="A3512" t="s">
        <v>4479</v>
      </c>
      <c r="B3512" s="1">
        <v>45947</v>
      </c>
      <c r="C3512" t="s">
        <v>527</v>
      </c>
      <c r="D3512" t="s">
        <v>183</v>
      </c>
      <c r="E3512">
        <v>1</v>
      </c>
      <c r="F3512" t="s">
        <v>30</v>
      </c>
      <c r="G3512" t="s">
        <v>31</v>
      </c>
      <c r="H3512" t="s">
        <v>25</v>
      </c>
      <c r="I3512" t="s">
        <v>33</v>
      </c>
      <c r="J3512" t="s">
        <v>55</v>
      </c>
      <c r="K3512">
        <v>2025</v>
      </c>
      <c r="L3512" t="s">
        <v>51</v>
      </c>
      <c r="M3512" t="s">
        <v>6010</v>
      </c>
      <c r="N3512" t="s">
        <v>5949</v>
      </c>
      <c r="O3512" t="s">
        <v>6011</v>
      </c>
      <c r="P3512" t="s">
        <v>6012</v>
      </c>
      <c r="Q3512" t="s">
        <v>6013</v>
      </c>
      <c r="R3512">
        <v>2700</v>
      </c>
      <c r="S3512">
        <v>3500</v>
      </c>
      <c r="T3512">
        <v>0.2286</v>
      </c>
      <c r="U3512" t="s">
        <v>5920</v>
      </c>
      <c r="V3512">
        <v>12</v>
      </c>
      <c r="W3512" s="1">
        <v>45369</v>
      </c>
      <c r="X3512" t="s">
        <v>5894</v>
      </c>
      <c r="Y3512">
        <v>71</v>
      </c>
      <c r="Z3512">
        <v>95</v>
      </c>
      <c r="AA3512">
        <v>147</v>
      </c>
      <c r="AB3512">
        <v>51</v>
      </c>
      <c r="AC3512">
        <v>10</v>
      </c>
      <c r="AD3512">
        <v>137700</v>
      </c>
      <c r="AE3512" t="s">
        <v>6025</v>
      </c>
      <c r="AF3512" s="1">
        <v>46203</v>
      </c>
      <c r="AG3512" t="s">
        <v>6323</v>
      </c>
      <c r="AH3512" t="s">
        <v>6027</v>
      </c>
      <c r="AI3512" t="s">
        <v>6028</v>
      </c>
      <c r="AJ3512" t="s">
        <v>6925</v>
      </c>
      <c r="AK3512">
        <v>3500</v>
      </c>
      <c r="AL3512">
        <v>203</v>
      </c>
      <c r="AM3512">
        <v>3297</v>
      </c>
      <c r="AN3512">
        <v>2700</v>
      </c>
      <c r="AO3512">
        <v>597</v>
      </c>
      <c r="AP3512">
        <v>0.18110000000000001</v>
      </c>
    </row>
    <row r="3513" spans="1:42" hidden="1" x14ac:dyDescent="0.35">
      <c r="A3513" t="s">
        <v>4480</v>
      </c>
      <c r="B3513" s="1">
        <v>45718</v>
      </c>
      <c r="C3513" t="s">
        <v>94</v>
      </c>
      <c r="D3513" t="s">
        <v>29</v>
      </c>
      <c r="E3513">
        <v>2</v>
      </c>
      <c r="F3513" t="s">
        <v>128</v>
      </c>
      <c r="G3513" t="s">
        <v>79</v>
      </c>
      <c r="H3513" t="s">
        <v>17</v>
      </c>
      <c r="I3513" t="s">
        <v>33</v>
      </c>
      <c r="J3513" t="s">
        <v>39</v>
      </c>
      <c r="K3513">
        <v>2025</v>
      </c>
      <c r="L3513" t="s">
        <v>20</v>
      </c>
      <c r="M3513" t="s">
        <v>5985</v>
      </c>
      <c r="N3513" t="s">
        <v>5974</v>
      </c>
      <c r="O3513" t="s">
        <v>5986</v>
      </c>
      <c r="P3513" t="s">
        <v>5979</v>
      </c>
      <c r="Q3513" t="s">
        <v>5987</v>
      </c>
      <c r="R3513">
        <v>500</v>
      </c>
      <c r="S3513">
        <v>750</v>
      </c>
      <c r="T3513">
        <v>0.33329999999999999</v>
      </c>
      <c r="U3513" t="s">
        <v>5920</v>
      </c>
      <c r="V3513">
        <v>24</v>
      </c>
      <c r="W3513" s="1">
        <v>45007</v>
      </c>
      <c r="X3513" t="s">
        <v>5894</v>
      </c>
      <c r="Y3513">
        <v>294</v>
      </c>
      <c r="Z3513">
        <v>81</v>
      </c>
      <c r="AA3513">
        <v>264</v>
      </c>
      <c r="AB3513">
        <v>82</v>
      </c>
      <c r="AC3513">
        <v>10</v>
      </c>
      <c r="AD3513">
        <v>41000</v>
      </c>
      <c r="AE3513" t="s">
        <v>6025</v>
      </c>
      <c r="AF3513" s="1">
        <v>46203</v>
      </c>
      <c r="AG3513" t="s">
        <v>6070</v>
      </c>
      <c r="AH3513" t="s">
        <v>6035</v>
      </c>
      <c r="AI3513" t="s">
        <v>6028</v>
      </c>
      <c r="AJ3513" t="s">
        <v>6924</v>
      </c>
      <c r="AK3513">
        <v>1500</v>
      </c>
      <c r="AL3513">
        <v>21.75</v>
      </c>
      <c r="AM3513">
        <v>1478.25</v>
      </c>
      <c r="AN3513">
        <v>1000</v>
      </c>
      <c r="AO3513">
        <v>478.25</v>
      </c>
      <c r="AP3513">
        <v>0.32350000000000001</v>
      </c>
    </row>
    <row r="3514" spans="1:42" hidden="1" x14ac:dyDescent="0.35">
      <c r="A3514" t="s">
        <v>4481</v>
      </c>
      <c r="B3514" s="1">
        <v>45761</v>
      </c>
      <c r="C3514" t="s">
        <v>1892</v>
      </c>
      <c r="D3514" t="s">
        <v>115</v>
      </c>
      <c r="E3514">
        <v>2</v>
      </c>
      <c r="F3514" t="s">
        <v>24</v>
      </c>
      <c r="G3514" t="s">
        <v>71</v>
      </c>
      <c r="H3514" t="s">
        <v>17</v>
      </c>
      <c r="I3514" t="s">
        <v>33</v>
      </c>
      <c r="J3514" t="s">
        <v>44</v>
      </c>
      <c r="K3514">
        <v>2025</v>
      </c>
      <c r="L3514" t="s">
        <v>35</v>
      </c>
      <c r="M3514" t="s">
        <v>5988</v>
      </c>
      <c r="N3514" t="s">
        <v>5989</v>
      </c>
      <c r="O3514" t="s">
        <v>5990</v>
      </c>
      <c r="P3514" t="s">
        <v>5907</v>
      </c>
      <c r="Q3514" t="s">
        <v>5991</v>
      </c>
      <c r="R3514">
        <v>1600</v>
      </c>
      <c r="S3514">
        <v>2200</v>
      </c>
      <c r="T3514">
        <v>0.2727</v>
      </c>
      <c r="U3514" t="s">
        <v>5909</v>
      </c>
      <c r="V3514">
        <v>6</v>
      </c>
      <c r="W3514" s="1">
        <v>45040</v>
      </c>
      <c r="X3514" t="s">
        <v>5894</v>
      </c>
      <c r="Y3514">
        <v>84</v>
      </c>
      <c r="Z3514">
        <v>117</v>
      </c>
      <c r="AA3514">
        <v>174</v>
      </c>
      <c r="AB3514">
        <v>47</v>
      </c>
      <c r="AC3514">
        <v>10</v>
      </c>
      <c r="AD3514">
        <v>75200</v>
      </c>
      <c r="AE3514" t="s">
        <v>6025</v>
      </c>
      <c r="AF3514" s="1">
        <v>46203</v>
      </c>
      <c r="AG3514" t="s">
        <v>6678</v>
      </c>
      <c r="AH3514" t="s">
        <v>6035</v>
      </c>
      <c r="AI3514" t="s">
        <v>6028</v>
      </c>
      <c r="AJ3514" t="s">
        <v>6924</v>
      </c>
      <c r="AK3514">
        <v>4400</v>
      </c>
      <c r="AL3514">
        <v>327.8</v>
      </c>
      <c r="AM3514">
        <v>4072.2</v>
      </c>
      <c r="AN3514">
        <v>3200</v>
      </c>
      <c r="AO3514">
        <v>872.2</v>
      </c>
      <c r="AP3514">
        <v>0.2142</v>
      </c>
    </row>
    <row r="3515" spans="1:42" hidden="1" x14ac:dyDescent="0.35">
      <c r="A3515" t="s">
        <v>4482</v>
      </c>
      <c r="B3515" s="1">
        <v>45869</v>
      </c>
      <c r="C3515" t="s">
        <v>899</v>
      </c>
      <c r="D3515" t="s">
        <v>108</v>
      </c>
      <c r="E3515">
        <v>5</v>
      </c>
      <c r="F3515" t="s">
        <v>48</v>
      </c>
      <c r="G3515" t="s">
        <v>96</v>
      </c>
      <c r="H3515" t="s">
        <v>25</v>
      </c>
      <c r="I3515" t="s">
        <v>18</v>
      </c>
      <c r="J3515" t="s">
        <v>97</v>
      </c>
      <c r="K3515">
        <v>2025</v>
      </c>
      <c r="L3515" t="s">
        <v>60</v>
      </c>
      <c r="M3515" t="s">
        <v>5977</v>
      </c>
      <c r="N3515" t="s">
        <v>5974</v>
      </c>
      <c r="O3515" t="s">
        <v>5978</v>
      </c>
      <c r="P3515" t="s">
        <v>5979</v>
      </c>
      <c r="Q3515" t="s">
        <v>5980</v>
      </c>
      <c r="R3515">
        <v>3000</v>
      </c>
      <c r="S3515">
        <v>3900</v>
      </c>
      <c r="T3515">
        <v>0.23080000000000001</v>
      </c>
      <c r="U3515" t="s">
        <v>5920</v>
      </c>
      <c r="V3515">
        <v>36</v>
      </c>
      <c r="W3515" s="1">
        <v>44816</v>
      </c>
      <c r="X3515" t="s">
        <v>5894</v>
      </c>
      <c r="Y3515">
        <v>237</v>
      </c>
      <c r="Z3515">
        <v>110</v>
      </c>
      <c r="AA3515">
        <v>240</v>
      </c>
      <c r="AB3515">
        <v>48</v>
      </c>
      <c r="AC3515">
        <v>10</v>
      </c>
      <c r="AD3515">
        <v>144000</v>
      </c>
      <c r="AE3515" t="s">
        <v>6025</v>
      </c>
      <c r="AF3515" s="1">
        <v>46203</v>
      </c>
      <c r="AG3515" t="s">
        <v>6481</v>
      </c>
      <c r="AH3515" t="s">
        <v>6035</v>
      </c>
      <c r="AI3515" t="s">
        <v>6028</v>
      </c>
      <c r="AJ3515" t="s">
        <v>6925</v>
      </c>
      <c r="AK3515">
        <v>19500</v>
      </c>
      <c r="AL3515">
        <v>2708.55</v>
      </c>
      <c r="AM3515">
        <v>16791.45</v>
      </c>
      <c r="AN3515">
        <v>15000</v>
      </c>
      <c r="AO3515">
        <v>1791.45</v>
      </c>
      <c r="AP3515">
        <v>0.1067</v>
      </c>
    </row>
    <row r="3516" spans="1:42" hidden="1" x14ac:dyDescent="0.35">
      <c r="A3516" t="s">
        <v>4483</v>
      </c>
      <c r="B3516" s="1">
        <v>45780</v>
      </c>
      <c r="C3516" t="s">
        <v>640</v>
      </c>
      <c r="D3516" t="s">
        <v>221</v>
      </c>
      <c r="E3516">
        <v>2</v>
      </c>
      <c r="F3516" t="s">
        <v>58</v>
      </c>
      <c r="G3516" t="s">
        <v>31</v>
      </c>
      <c r="H3516" t="s">
        <v>25</v>
      </c>
      <c r="I3516" t="s">
        <v>43</v>
      </c>
      <c r="J3516" t="s">
        <v>75</v>
      </c>
      <c r="K3516">
        <v>2025</v>
      </c>
      <c r="L3516" t="s">
        <v>35</v>
      </c>
      <c r="M3516" t="s">
        <v>5966</v>
      </c>
      <c r="N3516" t="s">
        <v>5967</v>
      </c>
      <c r="O3516" t="s">
        <v>5968</v>
      </c>
      <c r="P3516" t="s">
        <v>5899</v>
      </c>
      <c r="Q3516" t="s">
        <v>5969</v>
      </c>
      <c r="R3516">
        <v>11500</v>
      </c>
      <c r="S3516">
        <v>14500</v>
      </c>
      <c r="T3516">
        <v>0.2069</v>
      </c>
      <c r="U3516" t="s">
        <v>5901</v>
      </c>
      <c r="V3516">
        <v>12</v>
      </c>
      <c r="W3516" s="1">
        <v>44903</v>
      </c>
      <c r="X3516" t="s">
        <v>5894</v>
      </c>
      <c r="Y3516">
        <v>217</v>
      </c>
      <c r="Z3516">
        <v>53</v>
      </c>
      <c r="AA3516">
        <v>253</v>
      </c>
      <c r="AB3516">
        <v>61</v>
      </c>
      <c r="AC3516">
        <v>10</v>
      </c>
      <c r="AD3516">
        <v>701500</v>
      </c>
      <c r="AE3516" t="s">
        <v>6025</v>
      </c>
      <c r="AF3516" s="1">
        <v>46203</v>
      </c>
      <c r="AG3516" t="s">
        <v>6380</v>
      </c>
      <c r="AH3516" t="s">
        <v>6035</v>
      </c>
      <c r="AI3516" t="s">
        <v>6028</v>
      </c>
      <c r="AJ3516" t="s">
        <v>6924</v>
      </c>
      <c r="AK3516">
        <v>29000</v>
      </c>
      <c r="AL3516">
        <v>2923.2</v>
      </c>
      <c r="AM3516">
        <v>26076.799999999999</v>
      </c>
      <c r="AN3516">
        <v>23000</v>
      </c>
      <c r="AO3516">
        <v>3076.8</v>
      </c>
      <c r="AP3516">
        <v>0.11799999999999999</v>
      </c>
    </row>
    <row r="3517" spans="1:42" hidden="1" x14ac:dyDescent="0.35">
      <c r="A3517" t="s">
        <v>4484</v>
      </c>
      <c r="B3517" s="1">
        <v>45849</v>
      </c>
      <c r="C3517" t="s">
        <v>1361</v>
      </c>
      <c r="D3517" t="s">
        <v>123</v>
      </c>
      <c r="E3517">
        <v>4</v>
      </c>
      <c r="F3517" t="s">
        <v>30</v>
      </c>
      <c r="G3517" t="s">
        <v>16</v>
      </c>
      <c r="H3517" t="s">
        <v>17</v>
      </c>
      <c r="I3517" t="s">
        <v>33</v>
      </c>
      <c r="J3517" t="s">
        <v>97</v>
      </c>
      <c r="K3517">
        <v>2025</v>
      </c>
      <c r="L3517" t="s">
        <v>60</v>
      </c>
      <c r="M3517" t="s">
        <v>5927</v>
      </c>
      <c r="N3517" t="s">
        <v>5913</v>
      </c>
      <c r="O3517" t="s">
        <v>5917</v>
      </c>
      <c r="P3517" t="s">
        <v>5928</v>
      </c>
      <c r="Q3517" t="s">
        <v>5929</v>
      </c>
      <c r="R3517">
        <v>44000</v>
      </c>
      <c r="S3517">
        <v>53000</v>
      </c>
      <c r="T3517">
        <v>0.16980000000000001</v>
      </c>
      <c r="U3517" t="s">
        <v>5920</v>
      </c>
      <c r="V3517">
        <v>12</v>
      </c>
      <c r="W3517" s="1">
        <v>45435</v>
      </c>
      <c r="X3517" t="s">
        <v>5894</v>
      </c>
      <c r="Y3517">
        <v>246</v>
      </c>
      <c r="Z3517">
        <v>92</v>
      </c>
      <c r="AA3517">
        <v>223</v>
      </c>
      <c r="AB3517">
        <v>48</v>
      </c>
      <c r="AC3517">
        <v>10</v>
      </c>
      <c r="AD3517">
        <v>2112000</v>
      </c>
      <c r="AE3517" t="s">
        <v>6025</v>
      </c>
      <c r="AF3517" s="1">
        <v>46203</v>
      </c>
      <c r="AG3517" t="s">
        <v>6120</v>
      </c>
      <c r="AH3517" t="s">
        <v>6035</v>
      </c>
      <c r="AI3517" t="s">
        <v>6028</v>
      </c>
      <c r="AJ3517" t="s">
        <v>6925</v>
      </c>
      <c r="AK3517">
        <v>212000</v>
      </c>
      <c r="AL3517">
        <v>6720.4</v>
      </c>
      <c r="AM3517">
        <v>205279.6</v>
      </c>
      <c r="AN3517">
        <v>176000</v>
      </c>
      <c r="AO3517">
        <v>29279.599999999999</v>
      </c>
      <c r="AP3517">
        <v>0.1426</v>
      </c>
    </row>
    <row r="3518" spans="1:42" x14ac:dyDescent="0.35">
      <c r="A3518" t="s">
        <v>4485</v>
      </c>
      <c r="B3518" s="1">
        <v>45916</v>
      </c>
      <c r="C3518" t="s">
        <v>1694</v>
      </c>
      <c r="D3518" t="s">
        <v>195</v>
      </c>
      <c r="E3518">
        <v>1</v>
      </c>
      <c r="F3518" t="s">
        <v>24</v>
      </c>
      <c r="G3518" t="s">
        <v>16</v>
      </c>
      <c r="H3518" t="s">
        <v>17</v>
      </c>
      <c r="I3518" t="s">
        <v>43</v>
      </c>
      <c r="J3518" t="s">
        <v>109</v>
      </c>
      <c r="K3518">
        <v>2025</v>
      </c>
      <c r="L3518" t="s">
        <v>60</v>
      </c>
      <c r="M3518" t="s">
        <v>5912</v>
      </c>
      <c r="N3518" t="s">
        <v>5913</v>
      </c>
      <c r="O3518" t="s">
        <v>5914</v>
      </c>
      <c r="P3518" t="s">
        <v>5891</v>
      </c>
      <c r="Q3518" t="s">
        <v>5915</v>
      </c>
      <c r="R3518">
        <v>125000</v>
      </c>
      <c r="S3518">
        <v>148000</v>
      </c>
      <c r="T3518">
        <v>0.15540000000000001</v>
      </c>
      <c r="U3518" t="s">
        <v>5893</v>
      </c>
      <c r="V3518">
        <v>12</v>
      </c>
      <c r="W3518" s="1">
        <v>44787</v>
      </c>
      <c r="X3518" t="s">
        <v>5894</v>
      </c>
      <c r="Y3518">
        <v>168</v>
      </c>
      <c r="Z3518">
        <v>62</v>
      </c>
      <c r="AA3518">
        <v>271</v>
      </c>
      <c r="AB3518">
        <v>0</v>
      </c>
      <c r="AC3518">
        <v>10</v>
      </c>
      <c r="AD3518">
        <v>0</v>
      </c>
      <c r="AE3518" t="s">
        <v>6029</v>
      </c>
      <c r="AF3518" s="1">
        <v>46203</v>
      </c>
      <c r="AG3518" t="s">
        <v>6624</v>
      </c>
      <c r="AH3518" t="s">
        <v>6035</v>
      </c>
      <c r="AI3518" t="s">
        <v>6028</v>
      </c>
      <c r="AJ3518" t="s">
        <v>6925</v>
      </c>
      <c r="AK3518">
        <v>148000</v>
      </c>
      <c r="AL3518">
        <v>2160.8000000000002</v>
      </c>
      <c r="AM3518">
        <v>145839.20000000001</v>
      </c>
      <c r="AN3518">
        <v>125000</v>
      </c>
      <c r="AO3518">
        <v>20839.2</v>
      </c>
      <c r="AP3518">
        <v>0.1429</v>
      </c>
    </row>
    <row r="3519" spans="1:42" hidden="1" x14ac:dyDescent="0.35">
      <c r="A3519" t="s">
        <v>4486</v>
      </c>
      <c r="B3519" s="1">
        <v>45876</v>
      </c>
      <c r="C3519" t="s">
        <v>699</v>
      </c>
      <c r="D3519" t="s">
        <v>173</v>
      </c>
      <c r="E3519">
        <v>1</v>
      </c>
      <c r="F3519" t="s">
        <v>58</v>
      </c>
      <c r="G3519" t="s">
        <v>16</v>
      </c>
      <c r="H3519" t="s">
        <v>17</v>
      </c>
      <c r="I3519" t="s">
        <v>26</v>
      </c>
      <c r="J3519" t="s">
        <v>59</v>
      </c>
      <c r="K3519">
        <v>2025</v>
      </c>
      <c r="L3519" t="s">
        <v>60</v>
      </c>
      <c r="M3519" t="s">
        <v>5904</v>
      </c>
      <c r="N3519" t="s">
        <v>5889</v>
      </c>
      <c r="O3519" t="s">
        <v>5898</v>
      </c>
      <c r="P3519" t="s">
        <v>5899</v>
      </c>
      <c r="Q3519" t="s">
        <v>5905</v>
      </c>
      <c r="R3519">
        <v>12500</v>
      </c>
      <c r="S3519">
        <v>15500</v>
      </c>
      <c r="T3519">
        <v>0.19350000000000001</v>
      </c>
      <c r="U3519" t="s">
        <v>5901</v>
      </c>
      <c r="V3519">
        <v>12</v>
      </c>
      <c r="W3519" s="1">
        <v>45140</v>
      </c>
      <c r="X3519" t="s">
        <v>5894</v>
      </c>
      <c r="Y3519">
        <v>313</v>
      </c>
      <c r="Z3519">
        <v>58</v>
      </c>
      <c r="AA3519">
        <v>294</v>
      </c>
      <c r="AB3519">
        <v>65</v>
      </c>
      <c r="AC3519">
        <v>10</v>
      </c>
      <c r="AD3519">
        <v>812500</v>
      </c>
      <c r="AE3519" t="s">
        <v>6025</v>
      </c>
      <c r="AF3519" s="1">
        <v>46203</v>
      </c>
      <c r="AG3519" t="s">
        <v>6407</v>
      </c>
      <c r="AH3519" t="s">
        <v>6035</v>
      </c>
      <c r="AI3519" t="s">
        <v>6028</v>
      </c>
      <c r="AJ3519" t="s">
        <v>6925</v>
      </c>
      <c r="AK3519">
        <v>15500</v>
      </c>
      <c r="AL3519">
        <v>299.14999999999998</v>
      </c>
      <c r="AM3519">
        <v>15200.85</v>
      </c>
      <c r="AN3519">
        <v>12500</v>
      </c>
      <c r="AO3519">
        <v>2700.85</v>
      </c>
      <c r="AP3519">
        <v>0.1777</v>
      </c>
    </row>
    <row r="3520" spans="1:42" hidden="1" x14ac:dyDescent="0.35">
      <c r="A3520" t="s">
        <v>4487</v>
      </c>
      <c r="B3520" s="1">
        <v>45720</v>
      </c>
      <c r="C3520" t="s">
        <v>161</v>
      </c>
      <c r="D3520" t="s">
        <v>23</v>
      </c>
      <c r="E3520">
        <v>1</v>
      </c>
      <c r="F3520" t="s">
        <v>24</v>
      </c>
      <c r="G3520" t="s">
        <v>31</v>
      </c>
      <c r="H3520" t="s">
        <v>25</v>
      </c>
      <c r="I3520" t="s">
        <v>18</v>
      </c>
      <c r="J3520" t="s">
        <v>39</v>
      </c>
      <c r="K3520">
        <v>2025</v>
      </c>
      <c r="L3520" t="s">
        <v>20</v>
      </c>
      <c r="M3520" t="s">
        <v>5921</v>
      </c>
      <c r="N3520" t="s">
        <v>5913</v>
      </c>
      <c r="O3520" t="s">
        <v>5917</v>
      </c>
      <c r="P3520" t="s">
        <v>5922</v>
      </c>
      <c r="Q3520" t="s">
        <v>5923</v>
      </c>
      <c r="R3520">
        <v>57000</v>
      </c>
      <c r="S3520">
        <v>69000</v>
      </c>
      <c r="T3520">
        <v>0.1739</v>
      </c>
      <c r="U3520" t="s">
        <v>5920</v>
      </c>
      <c r="V3520">
        <v>12</v>
      </c>
      <c r="W3520" s="1">
        <v>44862</v>
      </c>
      <c r="X3520" t="s">
        <v>5894</v>
      </c>
      <c r="Y3520">
        <v>244</v>
      </c>
      <c r="Z3520">
        <v>55</v>
      </c>
      <c r="AA3520">
        <v>276</v>
      </c>
      <c r="AB3520">
        <v>9</v>
      </c>
      <c r="AC3520">
        <v>10</v>
      </c>
      <c r="AD3520">
        <v>513000</v>
      </c>
      <c r="AE3520" t="s">
        <v>6025</v>
      </c>
      <c r="AF3520" s="1">
        <v>46203</v>
      </c>
      <c r="AG3520" t="s">
        <v>6098</v>
      </c>
      <c r="AH3520" t="s">
        <v>6035</v>
      </c>
      <c r="AI3520" t="s">
        <v>6028</v>
      </c>
      <c r="AJ3520" t="s">
        <v>6924</v>
      </c>
      <c r="AK3520">
        <v>69000</v>
      </c>
      <c r="AL3520">
        <v>3118.8</v>
      </c>
      <c r="AM3520">
        <v>65881.2</v>
      </c>
      <c r="AN3520">
        <v>57000</v>
      </c>
      <c r="AO3520">
        <v>8881.2000000000007</v>
      </c>
      <c r="AP3520">
        <v>0.1348</v>
      </c>
    </row>
    <row r="3521" spans="1:42" hidden="1" x14ac:dyDescent="0.35">
      <c r="A3521" t="s">
        <v>4488</v>
      </c>
      <c r="B3521" s="1">
        <v>45779</v>
      </c>
      <c r="C3521" t="s">
        <v>1781</v>
      </c>
      <c r="D3521" t="s">
        <v>95</v>
      </c>
      <c r="E3521">
        <v>1</v>
      </c>
      <c r="F3521" t="s">
        <v>24</v>
      </c>
      <c r="G3521" t="s">
        <v>31</v>
      </c>
      <c r="H3521" t="s">
        <v>17</v>
      </c>
      <c r="I3521" t="s">
        <v>43</v>
      </c>
      <c r="J3521" t="s">
        <v>75</v>
      </c>
      <c r="K3521">
        <v>2025</v>
      </c>
      <c r="L3521" t="s">
        <v>35</v>
      </c>
      <c r="M3521" t="s">
        <v>5948</v>
      </c>
      <c r="N3521" t="s">
        <v>5949</v>
      </c>
      <c r="O3521" t="s">
        <v>5950</v>
      </c>
      <c r="P3521" t="s">
        <v>5951</v>
      </c>
      <c r="Q3521" t="s">
        <v>5952</v>
      </c>
      <c r="R3521">
        <v>2900</v>
      </c>
      <c r="S3521">
        <v>3800</v>
      </c>
      <c r="T3521">
        <v>0.23680000000000001</v>
      </c>
      <c r="U3521" t="s">
        <v>5940</v>
      </c>
      <c r="V3521">
        <v>12</v>
      </c>
      <c r="W3521" s="1">
        <v>45359</v>
      </c>
      <c r="X3521" t="s">
        <v>5894</v>
      </c>
      <c r="Y3521">
        <v>220</v>
      </c>
      <c r="Z3521">
        <v>49</v>
      </c>
      <c r="AA3521">
        <v>227</v>
      </c>
      <c r="AB3521">
        <v>23</v>
      </c>
      <c r="AC3521">
        <v>10</v>
      </c>
      <c r="AD3521">
        <v>66700</v>
      </c>
      <c r="AE3521" t="s">
        <v>6025</v>
      </c>
      <c r="AF3521" s="1">
        <v>46203</v>
      </c>
      <c r="AG3521" t="s">
        <v>6651</v>
      </c>
      <c r="AH3521" t="s">
        <v>6027</v>
      </c>
      <c r="AI3521" t="s">
        <v>6028</v>
      </c>
      <c r="AJ3521" t="s">
        <v>6924</v>
      </c>
      <c r="AK3521">
        <v>3800</v>
      </c>
      <c r="AL3521">
        <v>335.16</v>
      </c>
      <c r="AM3521">
        <v>3464.84</v>
      </c>
      <c r="AN3521">
        <v>2900</v>
      </c>
      <c r="AO3521">
        <v>564.84</v>
      </c>
      <c r="AP3521">
        <v>0.16300000000000001</v>
      </c>
    </row>
    <row r="3522" spans="1:42" hidden="1" x14ac:dyDescent="0.35">
      <c r="A3522" t="s">
        <v>4489</v>
      </c>
      <c r="B3522" s="1">
        <v>45762</v>
      </c>
      <c r="C3522" t="s">
        <v>513</v>
      </c>
      <c r="D3522" t="s">
        <v>108</v>
      </c>
      <c r="E3522">
        <v>1</v>
      </c>
      <c r="F3522" t="s">
        <v>30</v>
      </c>
      <c r="G3522" t="s">
        <v>96</v>
      </c>
      <c r="H3522" t="s">
        <v>17</v>
      </c>
      <c r="I3522" t="s">
        <v>26</v>
      </c>
      <c r="J3522" t="s">
        <v>44</v>
      </c>
      <c r="K3522">
        <v>2025</v>
      </c>
      <c r="L3522" t="s">
        <v>35</v>
      </c>
      <c r="M3522" t="s">
        <v>5977</v>
      </c>
      <c r="N3522" t="s">
        <v>5974</v>
      </c>
      <c r="O3522" t="s">
        <v>5978</v>
      </c>
      <c r="P3522" t="s">
        <v>5979</v>
      </c>
      <c r="Q3522" t="s">
        <v>5980</v>
      </c>
      <c r="R3522">
        <v>3000</v>
      </c>
      <c r="S3522">
        <v>3900</v>
      </c>
      <c r="T3522">
        <v>0.23080000000000001</v>
      </c>
      <c r="U3522" t="s">
        <v>5920</v>
      </c>
      <c r="V3522">
        <v>36</v>
      </c>
      <c r="W3522" s="1">
        <v>44816</v>
      </c>
      <c r="X3522" t="s">
        <v>5894</v>
      </c>
      <c r="Y3522">
        <v>237</v>
      </c>
      <c r="Z3522">
        <v>110</v>
      </c>
      <c r="AA3522">
        <v>240</v>
      </c>
      <c r="AB3522">
        <v>48</v>
      </c>
      <c r="AC3522">
        <v>10</v>
      </c>
      <c r="AD3522">
        <v>144000</v>
      </c>
      <c r="AE3522" t="s">
        <v>6025</v>
      </c>
      <c r="AF3522" s="1">
        <v>46203</v>
      </c>
      <c r="AG3522" t="s">
        <v>6311</v>
      </c>
      <c r="AH3522" t="s">
        <v>6035</v>
      </c>
      <c r="AI3522" t="s">
        <v>6028</v>
      </c>
      <c r="AJ3522" t="s">
        <v>6924</v>
      </c>
      <c r="AK3522">
        <v>3900</v>
      </c>
      <c r="AL3522">
        <v>361.14</v>
      </c>
      <c r="AM3522">
        <v>3538.86</v>
      </c>
      <c r="AN3522">
        <v>3000</v>
      </c>
      <c r="AO3522">
        <v>538.86</v>
      </c>
      <c r="AP3522">
        <v>0.15229999999999999</v>
      </c>
    </row>
    <row r="3523" spans="1:42" x14ac:dyDescent="0.35">
      <c r="A3523" t="s">
        <v>4490</v>
      </c>
      <c r="B3523" s="1">
        <v>45855</v>
      </c>
      <c r="C3523" t="s">
        <v>701</v>
      </c>
      <c r="D3523" t="s">
        <v>54</v>
      </c>
      <c r="E3523">
        <v>4</v>
      </c>
      <c r="F3523" t="s">
        <v>24</v>
      </c>
      <c r="G3523" t="s">
        <v>16</v>
      </c>
      <c r="H3523" t="s">
        <v>32</v>
      </c>
      <c r="I3523" t="s">
        <v>43</v>
      </c>
      <c r="J3523" t="s">
        <v>97</v>
      </c>
      <c r="K3523">
        <v>2025</v>
      </c>
      <c r="L3523" t="s">
        <v>60</v>
      </c>
      <c r="M3523" t="s">
        <v>5888</v>
      </c>
      <c r="N3523" t="s">
        <v>5889</v>
      </c>
      <c r="O3523" t="s">
        <v>5890</v>
      </c>
      <c r="P3523" t="s">
        <v>5891</v>
      </c>
      <c r="Q3523" t="s">
        <v>5892</v>
      </c>
      <c r="R3523">
        <v>52000</v>
      </c>
      <c r="S3523">
        <v>65000</v>
      </c>
      <c r="T3523">
        <v>0.2</v>
      </c>
      <c r="U3523" t="s">
        <v>5893</v>
      </c>
      <c r="V3523">
        <v>12</v>
      </c>
      <c r="W3523" s="1">
        <v>45506</v>
      </c>
      <c r="X3523" t="s">
        <v>5894</v>
      </c>
      <c r="Y3523">
        <v>302</v>
      </c>
      <c r="Z3523">
        <v>109</v>
      </c>
      <c r="AA3523">
        <v>415</v>
      </c>
      <c r="AB3523">
        <v>0</v>
      </c>
      <c r="AC3523">
        <v>10</v>
      </c>
      <c r="AD3523">
        <v>0</v>
      </c>
      <c r="AE3523" t="s">
        <v>6029</v>
      </c>
      <c r="AF3523" s="1">
        <v>46203</v>
      </c>
      <c r="AG3523" t="s">
        <v>6408</v>
      </c>
      <c r="AH3523" t="s">
        <v>6027</v>
      </c>
      <c r="AI3523" t="s">
        <v>6028</v>
      </c>
      <c r="AJ3523" t="s">
        <v>6925</v>
      </c>
      <c r="AK3523">
        <v>260000</v>
      </c>
      <c r="AL3523">
        <v>10972</v>
      </c>
      <c r="AM3523">
        <v>249028</v>
      </c>
      <c r="AN3523">
        <v>208000</v>
      </c>
      <c r="AO3523">
        <v>41028</v>
      </c>
      <c r="AP3523">
        <v>0.1648</v>
      </c>
    </row>
    <row r="3524" spans="1:42" hidden="1" x14ac:dyDescent="0.35">
      <c r="A3524" t="s">
        <v>4491</v>
      </c>
      <c r="B3524" s="1">
        <v>45765</v>
      </c>
      <c r="C3524" t="s">
        <v>835</v>
      </c>
      <c r="D3524" t="s">
        <v>82</v>
      </c>
      <c r="E3524">
        <v>1</v>
      </c>
      <c r="F3524" t="s">
        <v>48</v>
      </c>
      <c r="G3524" t="s">
        <v>31</v>
      </c>
      <c r="H3524" t="s">
        <v>32</v>
      </c>
      <c r="I3524" t="s">
        <v>43</v>
      </c>
      <c r="J3524" t="s">
        <v>44</v>
      </c>
      <c r="K3524">
        <v>2025</v>
      </c>
      <c r="L3524" t="s">
        <v>35</v>
      </c>
      <c r="M3524" t="s">
        <v>5895</v>
      </c>
      <c r="N3524" t="s">
        <v>5889</v>
      </c>
      <c r="O3524" t="s">
        <v>5890</v>
      </c>
      <c r="P3524" t="s">
        <v>5891</v>
      </c>
      <c r="Q3524" t="s">
        <v>5896</v>
      </c>
      <c r="R3524">
        <v>78000</v>
      </c>
      <c r="S3524">
        <v>95000</v>
      </c>
      <c r="T3524">
        <v>0.1789</v>
      </c>
      <c r="U3524" t="s">
        <v>5893</v>
      </c>
      <c r="V3524">
        <v>12</v>
      </c>
      <c r="W3524" s="1">
        <v>45187</v>
      </c>
      <c r="X3524" t="s">
        <v>5894</v>
      </c>
      <c r="Y3524">
        <v>351</v>
      </c>
      <c r="Z3524">
        <v>112</v>
      </c>
      <c r="AA3524">
        <v>335</v>
      </c>
      <c r="AB3524">
        <v>32</v>
      </c>
      <c r="AC3524">
        <v>10</v>
      </c>
      <c r="AD3524">
        <v>2496000</v>
      </c>
      <c r="AE3524" t="s">
        <v>6025</v>
      </c>
      <c r="AF3524" s="1">
        <v>46203</v>
      </c>
      <c r="AG3524" t="s">
        <v>6460</v>
      </c>
      <c r="AH3524" t="s">
        <v>6027</v>
      </c>
      <c r="AI3524" t="s">
        <v>6028</v>
      </c>
      <c r="AJ3524" t="s">
        <v>6924</v>
      </c>
      <c r="AK3524">
        <v>95000</v>
      </c>
      <c r="AL3524">
        <v>7771</v>
      </c>
      <c r="AM3524">
        <v>87229</v>
      </c>
      <c r="AN3524">
        <v>78000</v>
      </c>
      <c r="AO3524">
        <v>9229</v>
      </c>
      <c r="AP3524">
        <v>0.10580000000000001</v>
      </c>
    </row>
    <row r="3525" spans="1:42" hidden="1" x14ac:dyDescent="0.35">
      <c r="A3525" t="s">
        <v>4492</v>
      </c>
      <c r="B3525" s="1">
        <v>45895</v>
      </c>
      <c r="C3525" t="s">
        <v>2266</v>
      </c>
      <c r="D3525" t="s">
        <v>205</v>
      </c>
      <c r="E3525">
        <v>1</v>
      </c>
      <c r="F3525" t="s">
        <v>24</v>
      </c>
      <c r="G3525" t="s">
        <v>71</v>
      </c>
      <c r="H3525" t="s">
        <v>17</v>
      </c>
      <c r="I3525" t="s">
        <v>33</v>
      </c>
      <c r="J3525" t="s">
        <v>59</v>
      </c>
      <c r="K3525">
        <v>2025</v>
      </c>
      <c r="L3525" t="s">
        <v>60</v>
      </c>
      <c r="M3525" t="s">
        <v>6003</v>
      </c>
      <c r="N3525" t="s">
        <v>5989</v>
      </c>
      <c r="O3525" t="s">
        <v>6004</v>
      </c>
      <c r="P3525" t="s">
        <v>6005</v>
      </c>
      <c r="Q3525" t="s">
        <v>6006</v>
      </c>
      <c r="R3525">
        <v>420</v>
      </c>
      <c r="S3525">
        <v>650</v>
      </c>
      <c r="T3525">
        <v>0.3538</v>
      </c>
      <c r="U3525" t="s">
        <v>5909</v>
      </c>
      <c r="V3525">
        <v>6</v>
      </c>
      <c r="W3525" s="1">
        <v>45071</v>
      </c>
      <c r="X3525" t="s">
        <v>5894</v>
      </c>
      <c r="Y3525">
        <v>160</v>
      </c>
      <c r="Z3525">
        <v>85</v>
      </c>
      <c r="AA3525">
        <v>167</v>
      </c>
      <c r="AB3525">
        <v>56</v>
      </c>
      <c r="AC3525">
        <v>10</v>
      </c>
      <c r="AD3525">
        <v>23520</v>
      </c>
      <c r="AE3525" t="s">
        <v>6025</v>
      </c>
      <c r="AF3525" s="1">
        <v>46203</v>
      </c>
      <c r="AG3525" t="s">
        <v>6769</v>
      </c>
      <c r="AH3525" t="s">
        <v>6035</v>
      </c>
      <c r="AI3525" t="s">
        <v>6028</v>
      </c>
      <c r="AJ3525" t="s">
        <v>6925</v>
      </c>
      <c r="AK3525">
        <v>650</v>
      </c>
      <c r="AL3525">
        <v>11.96</v>
      </c>
      <c r="AM3525">
        <v>638.04</v>
      </c>
      <c r="AN3525">
        <v>420</v>
      </c>
      <c r="AO3525">
        <v>218.04</v>
      </c>
      <c r="AP3525">
        <v>0.3417</v>
      </c>
    </row>
    <row r="3526" spans="1:42" hidden="1" x14ac:dyDescent="0.35">
      <c r="A3526" t="s">
        <v>4493</v>
      </c>
      <c r="B3526" s="1">
        <v>45728</v>
      </c>
      <c r="C3526" t="s">
        <v>2271</v>
      </c>
      <c r="D3526" t="s">
        <v>29</v>
      </c>
      <c r="E3526">
        <v>1</v>
      </c>
      <c r="F3526" t="s">
        <v>30</v>
      </c>
      <c r="G3526" t="s">
        <v>31</v>
      </c>
      <c r="H3526" t="s">
        <v>17</v>
      </c>
      <c r="I3526" t="s">
        <v>18</v>
      </c>
      <c r="J3526" t="s">
        <v>39</v>
      </c>
      <c r="K3526">
        <v>2025</v>
      </c>
      <c r="L3526" t="s">
        <v>20</v>
      </c>
      <c r="M3526" t="s">
        <v>5985</v>
      </c>
      <c r="N3526" t="s">
        <v>5974</v>
      </c>
      <c r="O3526" t="s">
        <v>5986</v>
      </c>
      <c r="P3526" t="s">
        <v>5979</v>
      </c>
      <c r="Q3526" t="s">
        <v>5987</v>
      </c>
      <c r="R3526">
        <v>500</v>
      </c>
      <c r="S3526">
        <v>750</v>
      </c>
      <c r="T3526">
        <v>0.33329999999999999</v>
      </c>
      <c r="U3526" t="s">
        <v>5920</v>
      </c>
      <c r="V3526">
        <v>24</v>
      </c>
      <c r="W3526" s="1">
        <v>45007</v>
      </c>
      <c r="X3526" t="s">
        <v>5894</v>
      </c>
      <c r="Y3526">
        <v>294</v>
      </c>
      <c r="Z3526">
        <v>81</v>
      </c>
      <c r="AA3526">
        <v>264</v>
      </c>
      <c r="AB3526">
        <v>82</v>
      </c>
      <c r="AC3526">
        <v>10</v>
      </c>
      <c r="AD3526">
        <v>41000</v>
      </c>
      <c r="AE3526" t="s">
        <v>6025</v>
      </c>
      <c r="AF3526" s="1">
        <v>46203</v>
      </c>
      <c r="AG3526" t="s">
        <v>6771</v>
      </c>
      <c r="AH3526" t="s">
        <v>6035</v>
      </c>
      <c r="AI3526" t="s">
        <v>6028</v>
      </c>
      <c r="AJ3526" t="s">
        <v>6924</v>
      </c>
      <c r="AK3526">
        <v>750</v>
      </c>
      <c r="AL3526">
        <v>29.4</v>
      </c>
      <c r="AM3526">
        <v>720.6</v>
      </c>
      <c r="AN3526">
        <v>500</v>
      </c>
      <c r="AO3526">
        <v>220.6</v>
      </c>
      <c r="AP3526">
        <v>0.30609999999999998</v>
      </c>
    </row>
    <row r="3527" spans="1:42" hidden="1" x14ac:dyDescent="0.35">
      <c r="A3527" t="s">
        <v>4494</v>
      </c>
      <c r="B3527" s="1">
        <v>45904</v>
      </c>
      <c r="C3527" t="s">
        <v>1773</v>
      </c>
      <c r="D3527" t="s">
        <v>23</v>
      </c>
      <c r="E3527">
        <v>3</v>
      </c>
      <c r="F3527" t="s">
        <v>24</v>
      </c>
      <c r="G3527" t="s">
        <v>31</v>
      </c>
      <c r="H3527" t="s">
        <v>17</v>
      </c>
      <c r="I3527" t="s">
        <v>33</v>
      </c>
      <c r="J3527" t="s">
        <v>109</v>
      </c>
      <c r="K3527">
        <v>2025</v>
      </c>
      <c r="L3527" t="s">
        <v>60</v>
      </c>
      <c r="M3527" t="s">
        <v>5921</v>
      </c>
      <c r="N3527" t="s">
        <v>5913</v>
      </c>
      <c r="O3527" t="s">
        <v>5917</v>
      </c>
      <c r="P3527" t="s">
        <v>5922</v>
      </c>
      <c r="Q3527" t="s">
        <v>5923</v>
      </c>
      <c r="R3527">
        <v>57000</v>
      </c>
      <c r="S3527">
        <v>69000</v>
      </c>
      <c r="T3527">
        <v>0.1739</v>
      </c>
      <c r="U3527" t="s">
        <v>5920</v>
      </c>
      <c r="V3527">
        <v>12</v>
      </c>
      <c r="W3527" s="1">
        <v>44862</v>
      </c>
      <c r="X3527" t="s">
        <v>5894</v>
      </c>
      <c r="Y3527">
        <v>244</v>
      </c>
      <c r="Z3527">
        <v>55</v>
      </c>
      <c r="AA3527">
        <v>276</v>
      </c>
      <c r="AB3527">
        <v>9</v>
      </c>
      <c r="AC3527">
        <v>10</v>
      </c>
      <c r="AD3527">
        <v>513000</v>
      </c>
      <c r="AE3527" t="s">
        <v>6025</v>
      </c>
      <c r="AF3527" s="1">
        <v>46203</v>
      </c>
      <c r="AG3527" t="s">
        <v>6649</v>
      </c>
      <c r="AH3527" t="s">
        <v>6027</v>
      </c>
      <c r="AI3527" t="s">
        <v>6028</v>
      </c>
      <c r="AJ3527" t="s">
        <v>6925</v>
      </c>
      <c r="AK3527">
        <v>207000</v>
      </c>
      <c r="AL3527">
        <v>18961.2</v>
      </c>
      <c r="AM3527">
        <v>188038.8</v>
      </c>
      <c r="AN3527">
        <v>171000</v>
      </c>
      <c r="AO3527">
        <v>17038.8</v>
      </c>
      <c r="AP3527">
        <v>9.06E-2</v>
      </c>
    </row>
    <row r="3528" spans="1:42" x14ac:dyDescent="0.35">
      <c r="A3528" t="s">
        <v>4495</v>
      </c>
      <c r="B3528" s="1">
        <v>45747</v>
      </c>
      <c r="C3528" t="s">
        <v>2222</v>
      </c>
      <c r="D3528" t="s">
        <v>42</v>
      </c>
      <c r="E3528">
        <v>2</v>
      </c>
      <c r="F3528" t="s">
        <v>24</v>
      </c>
      <c r="G3528" t="s">
        <v>96</v>
      </c>
      <c r="H3528" t="s">
        <v>32</v>
      </c>
      <c r="I3528" t="s">
        <v>33</v>
      </c>
      <c r="J3528" t="s">
        <v>39</v>
      </c>
      <c r="K3528">
        <v>2025</v>
      </c>
      <c r="L3528" t="s">
        <v>20</v>
      </c>
      <c r="M3528" t="s">
        <v>5897</v>
      </c>
      <c r="N3528" t="s">
        <v>5889</v>
      </c>
      <c r="O3528" t="s">
        <v>5898</v>
      </c>
      <c r="P3528" t="s">
        <v>5899</v>
      </c>
      <c r="Q3528" t="s">
        <v>5900</v>
      </c>
      <c r="R3528">
        <v>31000</v>
      </c>
      <c r="S3528">
        <v>38000</v>
      </c>
      <c r="T3528">
        <v>0.1842</v>
      </c>
      <c r="U3528" t="s">
        <v>5901</v>
      </c>
      <c r="V3528">
        <v>12</v>
      </c>
      <c r="W3528" s="1">
        <v>45246</v>
      </c>
      <c r="X3528" t="s">
        <v>5894</v>
      </c>
      <c r="Y3528">
        <v>278</v>
      </c>
      <c r="Z3528">
        <v>80</v>
      </c>
      <c r="AA3528">
        <v>346</v>
      </c>
      <c r="AB3528">
        <v>0</v>
      </c>
      <c r="AC3528">
        <v>10</v>
      </c>
      <c r="AD3528">
        <v>0</v>
      </c>
      <c r="AE3528" t="s">
        <v>6029</v>
      </c>
      <c r="AF3528" s="1">
        <v>46203</v>
      </c>
      <c r="AG3528" t="s">
        <v>6757</v>
      </c>
      <c r="AH3528" t="s">
        <v>6035</v>
      </c>
      <c r="AI3528" t="s">
        <v>6028</v>
      </c>
      <c r="AJ3528" t="s">
        <v>6924</v>
      </c>
      <c r="AK3528">
        <v>76000</v>
      </c>
      <c r="AL3528">
        <v>1102</v>
      </c>
      <c r="AM3528">
        <v>74898</v>
      </c>
      <c r="AN3528">
        <v>62000</v>
      </c>
      <c r="AO3528">
        <v>12898</v>
      </c>
      <c r="AP3528">
        <v>0.17219999999999999</v>
      </c>
    </row>
    <row r="3529" spans="1:42" hidden="1" x14ac:dyDescent="0.35">
      <c r="A3529" t="s">
        <v>4496</v>
      </c>
      <c r="B3529" s="1">
        <v>45769</v>
      </c>
      <c r="C3529" t="s">
        <v>1407</v>
      </c>
      <c r="D3529" t="s">
        <v>208</v>
      </c>
      <c r="E3529">
        <v>1</v>
      </c>
      <c r="F3529" t="s">
        <v>48</v>
      </c>
      <c r="G3529" t="s">
        <v>67</v>
      </c>
      <c r="H3529" t="s">
        <v>17</v>
      </c>
      <c r="I3529" t="s">
        <v>43</v>
      </c>
      <c r="J3529" t="s">
        <v>44</v>
      </c>
      <c r="K3529">
        <v>2025</v>
      </c>
      <c r="L3529" t="s">
        <v>35</v>
      </c>
      <c r="M3529" t="s">
        <v>5910</v>
      </c>
      <c r="N3529" t="s">
        <v>5889</v>
      </c>
      <c r="O3529" t="s">
        <v>5898</v>
      </c>
      <c r="P3529" t="s">
        <v>5907</v>
      </c>
      <c r="Q3529" t="s">
        <v>5911</v>
      </c>
      <c r="R3529">
        <v>10500</v>
      </c>
      <c r="S3529">
        <v>13000</v>
      </c>
      <c r="T3529">
        <v>0.1923</v>
      </c>
      <c r="U3529" t="s">
        <v>5909</v>
      </c>
      <c r="V3529">
        <v>12</v>
      </c>
      <c r="W3529" s="1">
        <v>45395</v>
      </c>
      <c r="X3529" t="s">
        <v>5894</v>
      </c>
      <c r="Y3529">
        <v>256</v>
      </c>
      <c r="Z3529">
        <v>119</v>
      </c>
      <c r="AA3529">
        <v>288</v>
      </c>
      <c r="AB3529">
        <v>32</v>
      </c>
      <c r="AC3529">
        <v>10</v>
      </c>
      <c r="AD3529">
        <v>336000</v>
      </c>
      <c r="AE3529" t="s">
        <v>6025</v>
      </c>
      <c r="AF3529" s="1">
        <v>46203</v>
      </c>
      <c r="AG3529" t="s">
        <v>6112</v>
      </c>
      <c r="AH3529" t="s">
        <v>6035</v>
      </c>
      <c r="AI3529" t="s">
        <v>6028</v>
      </c>
      <c r="AJ3529" t="s">
        <v>6924</v>
      </c>
      <c r="AK3529">
        <v>13000</v>
      </c>
      <c r="AL3529">
        <v>1558.7</v>
      </c>
      <c r="AM3529">
        <v>11441.3</v>
      </c>
      <c r="AN3529">
        <v>10500</v>
      </c>
      <c r="AO3529">
        <v>941.3</v>
      </c>
      <c r="AP3529">
        <v>8.2299999999999998E-2</v>
      </c>
    </row>
    <row r="3530" spans="1:42" hidden="1" x14ac:dyDescent="0.35">
      <c r="A3530" t="s">
        <v>4497</v>
      </c>
      <c r="B3530" s="1">
        <v>45827</v>
      </c>
      <c r="C3530" t="s">
        <v>1299</v>
      </c>
      <c r="D3530" t="s">
        <v>82</v>
      </c>
      <c r="E3530">
        <v>1</v>
      </c>
      <c r="F3530" t="s">
        <v>66</v>
      </c>
      <c r="G3530" t="s">
        <v>96</v>
      </c>
      <c r="H3530" t="s">
        <v>32</v>
      </c>
      <c r="I3530" t="s">
        <v>26</v>
      </c>
      <c r="J3530" t="s">
        <v>34</v>
      </c>
      <c r="K3530">
        <v>2025</v>
      </c>
      <c r="L3530" t="s">
        <v>35</v>
      </c>
      <c r="M3530" t="s">
        <v>5895</v>
      </c>
      <c r="N3530" t="s">
        <v>5889</v>
      </c>
      <c r="O3530" t="s">
        <v>5890</v>
      </c>
      <c r="P3530" t="s">
        <v>5891</v>
      </c>
      <c r="Q3530" t="s">
        <v>5896</v>
      </c>
      <c r="R3530">
        <v>78000</v>
      </c>
      <c r="S3530">
        <v>95000</v>
      </c>
      <c r="T3530">
        <v>0.1789</v>
      </c>
      <c r="U3530" t="s">
        <v>5893</v>
      </c>
      <c r="V3530">
        <v>12</v>
      </c>
      <c r="W3530" s="1">
        <v>45187</v>
      </c>
      <c r="X3530" t="s">
        <v>5894</v>
      </c>
      <c r="Y3530">
        <v>351</v>
      </c>
      <c r="Z3530">
        <v>112</v>
      </c>
      <c r="AA3530">
        <v>335</v>
      </c>
      <c r="AB3530">
        <v>32</v>
      </c>
      <c r="AC3530">
        <v>10</v>
      </c>
      <c r="AD3530">
        <v>2496000</v>
      </c>
      <c r="AE3530" t="s">
        <v>6025</v>
      </c>
      <c r="AF3530" s="1">
        <v>46203</v>
      </c>
      <c r="AG3530" t="s">
        <v>6403</v>
      </c>
      <c r="AH3530" t="s">
        <v>6035</v>
      </c>
      <c r="AI3530" t="s">
        <v>6028</v>
      </c>
      <c r="AJ3530" t="s">
        <v>6924</v>
      </c>
      <c r="AK3530">
        <v>95000</v>
      </c>
      <c r="AL3530">
        <v>5586</v>
      </c>
      <c r="AM3530">
        <v>89414</v>
      </c>
      <c r="AN3530">
        <v>78000</v>
      </c>
      <c r="AO3530">
        <v>11414</v>
      </c>
      <c r="AP3530">
        <v>0.12770000000000001</v>
      </c>
    </row>
    <row r="3531" spans="1:42" x14ac:dyDescent="0.35">
      <c r="A3531" t="s">
        <v>4498</v>
      </c>
      <c r="B3531" s="1">
        <v>45679</v>
      </c>
      <c r="C3531" t="s">
        <v>1916</v>
      </c>
      <c r="D3531" t="s">
        <v>42</v>
      </c>
      <c r="E3531">
        <v>2</v>
      </c>
      <c r="F3531" t="s">
        <v>128</v>
      </c>
      <c r="G3531" t="s">
        <v>31</v>
      </c>
      <c r="H3531" t="s">
        <v>25</v>
      </c>
      <c r="I3531" t="s">
        <v>18</v>
      </c>
      <c r="J3531" t="s">
        <v>112</v>
      </c>
      <c r="K3531">
        <v>2025</v>
      </c>
      <c r="L3531" t="s">
        <v>20</v>
      </c>
      <c r="M3531" t="s">
        <v>5897</v>
      </c>
      <c r="N3531" t="s">
        <v>5889</v>
      </c>
      <c r="O3531" t="s">
        <v>5898</v>
      </c>
      <c r="P3531" t="s">
        <v>5899</v>
      </c>
      <c r="Q3531" t="s">
        <v>5900</v>
      </c>
      <c r="R3531">
        <v>31000</v>
      </c>
      <c r="S3531">
        <v>38000</v>
      </c>
      <c r="T3531">
        <v>0.1842</v>
      </c>
      <c r="U3531" t="s">
        <v>5901</v>
      </c>
      <c r="V3531">
        <v>12</v>
      </c>
      <c r="W3531" s="1">
        <v>45246</v>
      </c>
      <c r="X3531" t="s">
        <v>5894</v>
      </c>
      <c r="Y3531">
        <v>278</v>
      </c>
      <c r="Z3531">
        <v>80</v>
      </c>
      <c r="AA3531">
        <v>346</v>
      </c>
      <c r="AB3531">
        <v>0</v>
      </c>
      <c r="AC3531">
        <v>10</v>
      </c>
      <c r="AD3531">
        <v>0</v>
      </c>
      <c r="AE3531" t="s">
        <v>6029</v>
      </c>
      <c r="AF3531" s="1">
        <v>46203</v>
      </c>
      <c r="AG3531" t="s">
        <v>6683</v>
      </c>
      <c r="AH3531" t="s">
        <v>6027</v>
      </c>
      <c r="AI3531" t="s">
        <v>6028</v>
      </c>
      <c r="AJ3531" t="s">
        <v>6924</v>
      </c>
      <c r="AK3531">
        <v>76000</v>
      </c>
      <c r="AL3531">
        <v>4826</v>
      </c>
      <c r="AM3531">
        <v>71174</v>
      </c>
      <c r="AN3531">
        <v>62000</v>
      </c>
      <c r="AO3531">
        <v>9174</v>
      </c>
      <c r="AP3531">
        <v>0.12889999999999999</v>
      </c>
    </row>
    <row r="3532" spans="1:42" hidden="1" x14ac:dyDescent="0.35">
      <c r="A3532" t="s">
        <v>4499</v>
      </c>
      <c r="B3532" s="1">
        <v>45915</v>
      </c>
      <c r="C3532" t="s">
        <v>1211</v>
      </c>
      <c r="D3532" t="s">
        <v>137</v>
      </c>
      <c r="E3532">
        <v>1</v>
      </c>
      <c r="F3532" t="s">
        <v>58</v>
      </c>
      <c r="G3532" t="s">
        <v>16</v>
      </c>
      <c r="H3532" t="s">
        <v>17</v>
      </c>
      <c r="I3532" t="s">
        <v>33</v>
      </c>
      <c r="J3532" t="s">
        <v>109</v>
      </c>
      <c r="K3532">
        <v>2025</v>
      </c>
      <c r="L3532" t="s">
        <v>60</v>
      </c>
      <c r="M3532" t="s">
        <v>5930</v>
      </c>
      <c r="N3532" t="s">
        <v>5931</v>
      </c>
      <c r="O3532" t="s">
        <v>5932</v>
      </c>
      <c r="P3532" t="s">
        <v>5891</v>
      </c>
      <c r="Q3532" t="s">
        <v>5933</v>
      </c>
      <c r="R3532">
        <v>14800</v>
      </c>
      <c r="S3532">
        <v>18500</v>
      </c>
      <c r="T3532">
        <v>0.2</v>
      </c>
      <c r="U3532" t="s">
        <v>5893</v>
      </c>
      <c r="V3532">
        <v>12</v>
      </c>
      <c r="W3532" s="1">
        <v>45474</v>
      </c>
      <c r="X3532" t="s">
        <v>5894</v>
      </c>
      <c r="Y3532">
        <v>213</v>
      </c>
      <c r="Z3532">
        <v>93</v>
      </c>
      <c r="AA3532">
        <v>278</v>
      </c>
      <c r="AB3532">
        <v>42</v>
      </c>
      <c r="AC3532">
        <v>10</v>
      </c>
      <c r="AD3532">
        <v>621600</v>
      </c>
      <c r="AE3532" t="s">
        <v>6025</v>
      </c>
      <c r="AF3532" s="1">
        <v>46203</v>
      </c>
      <c r="AG3532" t="s">
        <v>6560</v>
      </c>
      <c r="AH3532" t="s">
        <v>6035</v>
      </c>
      <c r="AI3532" t="s">
        <v>6028</v>
      </c>
      <c r="AJ3532" t="s">
        <v>6925</v>
      </c>
      <c r="AK3532">
        <v>18500</v>
      </c>
      <c r="AL3532">
        <v>2606.65</v>
      </c>
      <c r="AM3532">
        <v>15893.35</v>
      </c>
      <c r="AN3532">
        <v>14800</v>
      </c>
      <c r="AO3532">
        <v>1093.3499999999999</v>
      </c>
      <c r="AP3532">
        <v>6.88E-2</v>
      </c>
    </row>
    <row r="3533" spans="1:42" hidden="1" x14ac:dyDescent="0.35">
      <c r="A3533" t="s">
        <v>4500</v>
      </c>
      <c r="B3533" s="1">
        <v>45781</v>
      </c>
      <c r="C3533" t="s">
        <v>3153</v>
      </c>
      <c r="D3533" t="s">
        <v>439</v>
      </c>
      <c r="E3533">
        <v>5</v>
      </c>
      <c r="F3533" t="s">
        <v>15</v>
      </c>
      <c r="G3533" t="s">
        <v>31</v>
      </c>
      <c r="H3533" t="s">
        <v>17</v>
      </c>
      <c r="I3533" t="s">
        <v>43</v>
      </c>
      <c r="J3533" t="s">
        <v>75</v>
      </c>
      <c r="K3533">
        <v>2025</v>
      </c>
      <c r="L3533" t="s">
        <v>35</v>
      </c>
      <c r="M3533" t="s">
        <v>5953</v>
      </c>
      <c r="N3533" t="s">
        <v>5949</v>
      </c>
      <c r="O3533" t="s">
        <v>5954</v>
      </c>
      <c r="P3533" t="s">
        <v>5951</v>
      </c>
      <c r="Q3533" t="s">
        <v>5955</v>
      </c>
      <c r="R3533">
        <v>1400</v>
      </c>
      <c r="S3533">
        <v>1900</v>
      </c>
      <c r="T3533">
        <v>0.26319999999999999</v>
      </c>
      <c r="U3533" t="s">
        <v>5940</v>
      </c>
      <c r="V3533">
        <v>12</v>
      </c>
      <c r="W3533" s="1">
        <v>44681</v>
      </c>
      <c r="X3533" t="s">
        <v>5894</v>
      </c>
      <c r="Y3533">
        <v>129</v>
      </c>
      <c r="Z3533">
        <v>73</v>
      </c>
      <c r="AA3533">
        <v>194</v>
      </c>
      <c r="AB3533">
        <v>7</v>
      </c>
      <c r="AC3533">
        <v>10</v>
      </c>
      <c r="AD3533">
        <v>9800</v>
      </c>
      <c r="AE3533" t="s">
        <v>6025</v>
      </c>
      <c r="AF3533" s="1">
        <v>46203</v>
      </c>
      <c r="AG3533" t="s">
        <v>6860</v>
      </c>
      <c r="AH3533" t="s">
        <v>6035</v>
      </c>
      <c r="AI3533" t="s">
        <v>6028</v>
      </c>
      <c r="AJ3533" t="s">
        <v>6924</v>
      </c>
      <c r="AK3533">
        <v>9500</v>
      </c>
      <c r="AL3533">
        <v>1110.55</v>
      </c>
      <c r="AM3533">
        <v>8389.4500000000007</v>
      </c>
      <c r="AN3533">
        <v>7000</v>
      </c>
      <c r="AO3533">
        <v>1389.45</v>
      </c>
      <c r="AP3533">
        <v>0.1656</v>
      </c>
    </row>
    <row r="3534" spans="1:42" x14ac:dyDescent="0.35">
      <c r="A3534" t="s">
        <v>4501</v>
      </c>
      <c r="B3534" s="1">
        <v>45807</v>
      </c>
      <c r="C3534" t="s">
        <v>956</v>
      </c>
      <c r="D3534" t="s">
        <v>195</v>
      </c>
      <c r="E3534">
        <v>4</v>
      </c>
      <c r="F3534" t="s">
        <v>48</v>
      </c>
      <c r="G3534" t="s">
        <v>67</v>
      </c>
      <c r="H3534" t="s">
        <v>32</v>
      </c>
      <c r="I3534" t="s">
        <v>33</v>
      </c>
      <c r="J3534" t="s">
        <v>75</v>
      </c>
      <c r="K3534">
        <v>2025</v>
      </c>
      <c r="L3534" t="s">
        <v>35</v>
      </c>
      <c r="M3534" t="s">
        <v>5912</v>
      </c>
      <c r="N3534" t="s">
        <v>5913</v>
      </c>
      <c r="O3534" t="s">
        <v>5914</v>
      </c>
      <c r="P3534" t="s">
        <v>5891</v>
      </c>
      <c r="Q3534" t="s">
        <v>5915</v>
      </c>
      <c r="R3534">
        <v>125000</v>
      </c>
      <c r="S3534">
        <v>148000</v>
      </c>
      <c r="T3534">
        <v>0.15540000000000001</v>
      </c>
      <c r="U3534" t="s">
        <v>5893</v>
      </c>
      <c r="V3534">
        <v>12</v>
      </c>
      <c r="W3534" s="1">
        <v>44787</v>
      </c>
      <c r="X3534" t="s">
        <v>5894</v>
      </c>
      <c r="Y3534">
        <v>168</v>
      </c>
      <c r="Z3534">
        <v>62</v>
      </c>
      <c r="AA3534">
        <v>271</v>
      </c>
      <c r="AB3534">
        <v>0</v>
      </c>
      <c r="AC3534">
        <v>10</v>
      </c>
      <c r="AD3534">
        <v>0</v>
      </c>
      <c r="AE3534" t="s">
        <v>6029</v>
      </c>
      <c r="AF3534" s="1">
        <v>46203</v>
      </c>
      <c r="AG3534" t="s">
        <v>6498</v>
      </c>
      <c r="AH3534" t="s">
        <v>6035</v>
      </c>
      <c r="AI3534" t="s">
        <v>6028</v>
      </c>
      <c r="AJ3534" t="s">
        <v>6924</v>
      </c>
      <c r="AK3534">
        <v>592000</v>
      </c>
      <c r="AL3534">
        <v>23502.400000000001</v>
      </c>
      <c r="AM3534">
        <v>568497.6</v>
      </c>
      <c r="AN3534">
        <v>500000</v>
      </c>
      <c r="AO3534">
        <v>68497.600000000006</v>
      </c>
      <c r="AP3534">
        <v>0.1205</v>
      </c>
    </row>
    <row r="3535" spans="1:42" hidden="1" x14ac:dyDescent="0.35">
      <c r="A3535" t="s">
        <v>4502</v>
      </c>
      <c r="B3535" s="1">
        <v>45930</v>
      </c>
      <c r="C3535" t="s">
        <v>1792</v>
      </c>
      <c r="D3535" t="s">
        <v>188</v>
      </c>
      <c r="E3535">
        <v>2</v>
      </c>
      <c r="F3535" t="s">
        <v>48</v>
      </c>
      <c r="G3535" t="s">
        <v>31</v>
      </c>
      <c r="H3535" t="s">
        <v>17</v>
      </c>
      <c r="I3535" t="s">
        <v>18</v>
      </c>
      <c r="J3535" t="s">
        <v>109</v>
      </c>
      <c r="K3535">
        <v>2025</v>
      </c>
      <c r="L3535" t="s">
        <v>60</v>
      </c>
      <c r="M3535" t="s">
        <v>5936</v>
      </c>
      <c r="N3535" t="s">
        <v>5931</v>
      </c>
      <c r="O3535" t="s">
        <v>5937</v>
      </c>
      <c r="P3535" t="s">
        <v>5938</v>
      </c>
      <c r="Q3535" t="s">
        <v>5939</v>
      </c>
      <c r="R3535">
        <v>3400</v>
      </c>
      <c r="S3535">
        <v>4500</v>
      </c>
      <c r="T3535">
        <v>0.24440000000000001</v>
      </c>
      <c r="U3535" t="s">
        <v>5940</v>
      </c>
      <c r="V3535">
        <v>6</v>
      </c>
      <c r="W3535" s="1">
        <v>45061</v>
      </c>
      <c r="X3535" t="s">
        <v>5894</v>
      </c>
      <c r="Y3535">
        <v>200</v>
      </c>
      <c r="Z3535">
        <v>91</v>
      </c>
      <c r="AA3535">
        <v>223</v>
      </c>
      <c r="AB3535">
        <v>18</v>
      </c>
      <c r="AC3535">
        <v>10</v>
      </c>
      <c r="AD3535">
        <v>61200</v>
      </c>
      <c r="AE3535" t="s">
        <v>6025</v>
      </c>
      <c r="AF3535" s="1">
        <v>46203</v>
      </c>
      <c r="AG3535" t="s">
        <v>6653</v>
      </c>
      <c r="AH3535" t="s">
        <v>6035</v>
      </c>
      <c r="AI3535" t="s">
        <v>6028</v>
      </c>
      <c r="AJ3535" t="s">
        <v>6925</v>
      </c>
      <c r="AK3535">
        <v>9000</v>
      </c>
      <c r="AL3535">
        <v>1183.5</v>
      </c>
      <c r="AM3535">
        <v>7816.5</v>
      </c>
      <c r="AN3535">
        <v>6800</v>
      </c>
      <c r="AO3535">
        <v>1016.5</v>
      </c>
      <c r="AP3535">
        <v>0.13</v>
      </c>
    </row>
    <row r="3536" spans="1:42" hidden="1" x14ac:dyDescent="0.35">
      <c r="A3536" t="s">
        <v>4503</v>
      </c>
      <c r="B3536" s="1">
        <v>45805</v>
      </c>
      <c r="C3536" t="s">
        <v>613</v>
      </c>
      <c r="D3536" t="s">
        <v>78</v>
      </c>
      <c r="E3536">
        <v>1</v>
      </c>
      <c r="F3536" t="s">
        <v>48</v>
      </c>
      <c r="G3536" t="s">
        <v>96</v>
      </c>
      <c r="H3536" t="s">
        <v>32</v>
      </c>
      <c r="I3536" t="s">
        <v>43</v>
      </c>
      <c r="J3536" t="s">
        <v>75</v>
      </c>
      <c r="K3536">
        <v>2025</v>
      </c>
      <c r="L3536" t="s">
        <v>35</v>
      </c>
      <c r="M3536" t="s">
        <v>5992</v>
      </c>
      <c r="N3536" t="s">
        <v>5989</v>
      </c>
      <c r="O3536" t="s">
        <v>5993</v>
      </c>
      <c r="P3536" t="s">
        <v>5899</v>
      </c>
      <c r="Q3536" t="s">
        <v>5994</v>
      </c>
      <c r="R3536">
        <v>850</v>
      </c>
      <c r="S3536">
        <v>1200</v>
      </c>
      <c r="T3536">
        <v>0.29170000000000001</v>
      </c>
      <c r="U3536" t="s">
        <v>5901</v>
      </c>
      <c r="V3536">
        <v>6</v>
      </c>
      <c r="W3536" s="1">
        <v>45066</v>
      </c>
      <c r="X3536" t="s">
        <v>5894</v>
      </c>
      <c r="Y3536">
        <v>275</v>
      </c>
      <c r="Z3536">
        <v>92</v>
      </c>
      <c r="AA3536">
        <v>285</v>
      </c>
      <c r="AB3536">
        <v>78</v>
      </c>
      <c r="AC3536">
        <v>10</v>
      </c>
      <c r="AD3536">
        <v>66300</v>
      </c>
      <c r="AE3536" t="s">
        <v>6025</v>
      </c>
      <c r="AF3536" s="1">
        <v>46203</v>
      </c>
      <c r="AG3536" t="s">
        <v>6367</v>
      </c>
      <c r="AH3536" t="s">
        <v>6027</v>
      </c>
      <c r="AI3536" t="s">
        <v>6028</v>
      </c>
      <c r="AJ3536" t="s">
        <v>6924</v>
      </c>
      <c r="AK3536">
        <v>1200</v>
      </c>
      <c r="AL3536">
        <v>123</v>
      </c>
      <c r="AM3536">
        <v>1077</v>
      </c>
      <c r="AN3536">
        <v>850</v>
      </c>
      <c r="AO3536">
        <v>227</v>
      </c>
      <c r="AP3536">
        <v>0.21079999999999999</v>
      </c>
    </row>
    <row r="3537" spans="1:42" x14ac:dyDescent="0.35">
      <c r="A3537" t="s">
        <v>4504</v>
      </c>
      <c r="B3537" s="1">
        <v>45697</v>
      </c>
      <c r="C3537" t="s">
        <v>643</v>
      </c>
      <c r="D3537" t="s">
        <v>195</v>
      </c>
      <c r="E3537">
        <v>1</v>
      </c>
      <c r="F3537" t="s">
        <v>48</v>
      </c>
      <c r="G3537" t="s">
        <v>71</v>
      </c>
      <c r="H3537" t="s">
        <v>25</v>
      </c>
      <c r="I3537" t="s">
        <v>43</v>
      </c>
      <c r="J3537" t="s">
        <v>19</v>
      </c>
      <c r="K3537">
        <v>2025</v>
      </c>
      <c r="L3537" t="s">
        <v>20</v>
      </c>
      <c r="M3537" t="s">
        <v>5912</v>
      </c>
      <c r="N3537" t="s">
        <v>5913</v>
      </c>
      <c r="O3537" t="s">
        <v>5914</v>
      </c>
      <c r="P3537" t="s">
        <v>5891</v>
      </c>
      <c r="Q3537" t="s">
        <v>5915</v>
      </c>
      <c r="R3537">
        <v>125000</v>
      </c>
      <c r="S3537">
        <v>148000</v>
      </c>
      <c r="T3537">
        <v>0.15540000000000001</v>
      </c>
      <c r="U3537" t="s">
        <v>5893</v>
      </c>
      <c r="V3537">
        <v>12</v>
      </c>
      <c r="W3537" s="1">
        <v>44787</v>
      </c>
      <c r="X3537" t="s">
        <v>5894</v>
      </c>
      <c r="Y3537">
        <v>168</v>
      </c>
      <c r="Z3537">
        <v>62</v>
      </c>
      <c r="AA3537">
        <v>271</v>
      </c>
      <c r="AB3537">
        <v>0</v>
      </c>
      <c r="AC3537">
        <v>10</v>
      </c>
      <c r="AD3537">
        <v>0</v>
      </c>
      <c r="AE3537" t="s">
        <v>6029</v>
      </c>
      <c r="AF3537" s="1">
        <v>46203</v>
      </c>
      <c r="AG3537" t="s">
        <v>6381</v>
      </c>
      <c r="AH3537" t="s">
        <v>6035</v>
      </c>
      <c r="AI3537" t="s">
        <v>6028</v>
      </c>
      <c r="AJ3537" t="s">
        <v>6924</v>
      </c>
      <c r="AK3537">
        <v>148000</v>
      </c>
      <c r="AL3537">
        <v>21711.599999999999</v>
      </c>
      <c r="AM3537">
        <v>126288.4</v>
      </c>
      <c r="AN3537">
        <v>125000</v>
      </c>
      <c r="AO3537">
        <v>1288.4000000000001</v>
      </c>
      <c r="AP3537">
        <v>1.0200000000000001E-2</v>
      </c>
    </row>
    <row r="3538" spans="1:42" hidden="1" x14ac:dyDescent="0.35">
      <c r="A3538" t="s">
        <v>4505</v>
      </c>
      <c r="B3538" s="1">
        <v>45843</v>
      </c>
      <c r="C3538" t="s">
        <v>1602</v>
      </c>
      <c r="D3538" t="s">
        <v>105</v>
      </c>
      <c r="E3538">
        <v>3</v>
      </c>
      <c r="F3538" t="s">
        <v>15</v>
      </c>
      <c r="G3538" t="s">
        <v>96</v>
      </c>
      <c r="H3538" t="s">
        <v>32</v>
      </c>
      <c r="I3538" t="s">
        <v>18</v>
      </c>
      <c r="J3538" t="s">
        <v>97</v>
      </c>
      <c r="K3538">
        <v>2025</v>
      </c>
      <c r="L3538" t="s">
        <v>60</v>
      </c>
      <c r="M3538" t="s">
        <v>5916</v>
      </c>
      <c r="N3538" t="s">
        <v>5913</v>
      </c>
      <c r="O3538" t="s">
        <v>5917</v>
      </c>
      <c r="P3538" t="s">
        <v>5918</v>
      </c>
      <c r="Q3538" t="s">
        <v>5919</v>
      </c>
      <c r="R3538">
        <v>63000</v>
      </c>
      <c r="S3538">
        <v>76000</v>
      </c>
      <c r="T3538">
        <v>0.1711</v>
      </c>
      <c r="U3538" t="s">
        <v>5920</v>
      </c>
      <c r="V3538">
        <v>12</v>
      </c>
      <c r="W3538" s="1">
        <v>44617</v>
      </c>
      <c r="X3538" t="s">
        <v>5894</v>
      </c>
      <c r="Y3538">
        <v>252</v>
      </c>
      <c r="Z3538">
        <v>75</v>
      </c>
      <c r="AA3538">
        <v>289</v>
      </c>
      <c r="AB3538">
        <v>48</v>
      </c>
      <c r="AC3538">
        <v>10</v>
      </c>
      <c r="AD3538">
        <v>3024000</v>
      </c>
      <c r="AE3538" t="s">
        <v>6025</v>
      </c>
      <c r="AF3538" s="1">
        <v>46203</v>
      </c>
      <c r="AG3538" t="s">
        <v>6599</v>
      </c>
      <c r="AH3538" t="s">
        <v>6035</v>
      </c>
      <c r="AI3538" t="s">
        <v>6028</v>
      </c>
      <c r="AJ3538" t="s">
        <v>6925</v>
      </c>
      <c r="AK3538">
        <v>228000</v>
      </c>
      <c r="AL3538">
        <v>18536.400000000001</v>
      </c>
      <c r="AM3538">
        <v>209463.6</v>
      </c>
      <c r="AN3538">
        <v>189000</v>
      </c>
      <c r="AO3538">
        <v>20463.599999999999</v>
      </c>
      <c r="AP3538">
        <v>9.7699999999999995E-2</v>
      </c>
    </row>
    <row r="3539" spans="1:42" x14ac:dyDescent="0.35">
      <c r="A3539" t="s">
        <v>4506</v>
      </c>
      <c r="B3539" s="1">
        <v>45780</v>
      </c>
      <c r="C3539" t="s">
        <v>608</v>
      </c>
      <c r="D3539" t="s">
        <v>54</v>
      </c>
      <c r="E3539">
        <v>1</v>
      </c>
      <c r="F3539" t="s">
        <v>48</v>
      </c>
      <c r="G3539" t="s">
        <v>31</v>
      </c>
      <c r="H3539" t="s">
        <v>25</v>
      </c>
      <c r="I3539" t="s">
        <v>26</v>
      </c>
      <c r="J3539" t="s">
        <v>75</v>
      </c>
      <c r="K3539">
        <v>2025</v>
      </c>
      <c r="L3539" t="s">
        <v>35</v>
      </c>
      <c r="M3539" t="s">
        <v>5888</v>
      </c>
      <c r="N3539" t="s">
        <v>5889</v>
      </c>
      <c r="O3539" t="s">
        <v>5890</v>
      </c>
      <c r="P3539" t="s">
        <v>5891</v>
      </c>
      <c r="Q3539" t="s">
        <v>5892</v>
      </c>
      <c r="R3539">
        <v>52000</v>
      </c>
      <c r="S3539">
        <v>65000</v>
      </c>
      <c r="T3539">
        <v>0.2</v>
      </c>
      <c r="U3539" t="s">
        <v>5893</v>
      </c>
      <c r="V3539">
        <v>12</v>
      </c>
      <c r="W3539" s="1">
        <v>45506</v>
      </c>
      <c r="X3539" t="s">
        <v>5894</v>
      </c>
      <c r="Y3539">
        <v>302</v>
      </c>
      <c r="Z3539">
        <v>109</v>
      </c>
      <c r="AA3539">
        <v>415</v>
      </c>
      <c r="AB3539">
        <v>0</v>
      </c>
      <c r="AC3539">
        <v>10</v>
      </c>
      <c r="AD3539">
        <v>0</v>
      </c>
      <c r="AE3539" t="s">
        <v>6029</v>
      </c>
      <c r="AF3539" s="1">
        <v>46203</v>
      </c>
      <c r="AG3539" t="s">
        <v>6365</v>
      </c>
      <c r="AH3539" t="s">
        <v>6027</v>
      </c>
      <c r="AI3539" t="s">
        <v>6028</v>
      </c>
      <c r="AJ3539" t="s">
        <v>6924</v>
      </c>
      <c r="AK3539">
        <v>65000</v>
      </c>
      <c r="AL3539">
        <v>7046</v>
      </c>
      <c r="AM3539">
        <v>57954</v>
      </c>
      <c r="AN3539">
        <v>52000</v>
      </c>
      <c r="AO3539">
        <v>5954</v>
      </c>
      <c r="AP3539">
        <v>0.1027</v>
      </c>
    </row>
    <row r="3540" spans="1:42" hidden="1" x14ac:dyDescent="0.35">
      <c r="A3540" t="s">
        <v>4507</v>
      </c>
      <c r="B3540" s="1">
        <v>45700</v>
      </c>
      <c r="C3540" t="s">
        <v>513</v>
      </c>
      <c r="D3540" t="s">
        <v>123</v>
      </c>
      <c r="E3540">
        <v>1</v>
      </c>
      <c r="F3540" t="s">
        <v>24</v>
      </c>
      <c r="G3540" t="s">
        <v>31</v>
      </c>
      <c r="H3540" t="s">
        <v>25</v>
      </c>
      <c r="I3540" t="s">
        <v>26</v>
      </c>
      <c r="J3540" t="s">
        <v>19</v>
      </c>
      <c r="K3540">
        <v>2025</v>
      </c>
      <c r="L3540" t="s">
        <v>20</v>
      </c>
      <c r="M3540" t="s">
        <v>5927</v>
      </c>
      <c r="N3540" t="s">
        <v>5913</v>
      </c>
      <c r="O3540" t="s">
        <v>5917</v>
      </c>
      <c r="P3540" t="s">
        <v>5928</v>
      </c>
      <c r="Q3540" t="s">
        <v>5929</v>
      </c>
      <c r="R3540">
        <v>44000</v>
      </c>
      <c r="S3540">
        <v>53000</v>
      </c>
      <c r="T3540">
        <v>0.16980000000000001</v>
      </c>
      <c r="U3540" t="s">
        <v>5920</v>
      </c>
      <c r="V3540">
        <v>12</v>
      </c>
      <c r="W3540" s="1">
        <v>45435</v>
      </c>
      <c r="X3540" t="s">
        <v>5894</v>
      </c>
      <c r="Y3540">
        <v>246</v>
      </c>
      <c r="Z3540">
        <v>92</v>
      </c>
      <c r="AA3540">
        <v>223</v>
      </c>
      <c r="AB3540">
        <v>48</v>
      </c>
      <c r="AC3540">
        <v>10</v>
      </c>
      <c r="AD3540">
        <v>2112000</v>
      </c>
      <c r="AE3540" t="s">
        <v>6025</v>
      </c>
      <c r="AF3540" s="1">
        <v>46203</v>
      </c>
      <c r="AG3540" t="s">
        <v>6311</v>
      </c>
      <c r="AH3540" t="s">
        <v>6035</v>
      </c>
      <c r="AI3540" t="s">
        <v>6028</v>
      </c>
      <c r="AJ3540" t="s">
        <v>6924</v>
      </c>
      <c r="AK3540">
        <v>53000</v>
      </c>
      <c r="AL3540">
        <v>3105.8</v>
      </c>
      <c r="AM3540">
        <v>49894.2</v>
      </c>
      <c r="AN3540">
        <v>44000</v>
      </c>
      <c r="AO3540">
        <v>5894.2</v>
      </c>
      <c r="AP3540">
        <v>0.1181</v>
      </c>
    </row>
    <row r="3541" spans="1:42" x14ac:dyDescent="0.35">
      <c r="A3541" t="s">
        <v>4508</v>
      </c>
      <c r="B3541" s="1">
        <v>45884</v>
      </c>
      <c r="C3541" t="s">
        <v>1744</v>
      </c>
      <c r="D3541" t="s">
        <v>42</v>
      </c>
      <c r="E3541">
        <v>2</v>
      </c>
      <c r="F3541" t="s">
        <v>48</v>
      </c>
      <c r="G3541" t="s">
        <v>31</v>
      </c>
      <c r="H3541" t="s">
        <v>25</v>
      </c>
      <c r="I3541" t="s">
        <v>33</v>
      </c>
      <c r="J3541" t="s">
        <v>59</v>
      </c>
      <c r="K3541">
        <v>2025</v>
      </c>
      <c r="L3541" t="s">
        <v>60</v>
      </c>
      <c r="M3541" t="s">
        <v>5897</v>
      </c>
      <c r="N3541" t="s">
        <v>5889</v>
      </c>
      <c r="O3541" t="s">
        <v>5898</v>
      </c>
      <c r="P3541" t="s">
        <v>5899</v>
      </c>
      <c r="Q3541" t="s">
        <v>5900</v>
      </c>
      <c r="R3541">
        <v>31000</v>
      </c>
      <c r="S3541">
        <v>38000</v>
      </c>
      <c r="T3541">
        <v>0.1842</v>
      </c>
      <c r="U3541" t="s">
        <v>5901</v>
      </c>
      <c r="V3541">
        <v>12</v>
      </c>
      <c r="W3541" s="1">
        <v>45246</v>
      </c>
      <c r="X3541" t="s">
        <v>5894</v>
      </c>
      <c r="Y3541">
        <v>278</v>
      </c>
      <c r="Z3541">
        <v>80</v>
      </c>
      <c r="AA3541">
        <v>346</v>
      </c>
      <c r="AB3541">
        <v>0</v>
      </c>
      <c r="AC3541">
        <v>10</v>
      </c>
      <c r="AD3541">
        <v>0</v>
      </c>
      <c r="AE3541" t="s">
        <v>6029</v>
      </c>
      <c r="AF3541" s="1">
        <v>46203</v>
      </c>
      <c r="AG3541" t="s">
        <v>6640</v>
      </c>
      <c r="AH3541" t="s">
        <v>6027</v>
      </c>
      <c r="AI3541" t="s">
        <v>6028</v>
      </c>
      <c r="AJ3541" t="s">
        <v>6925</v>
      </c>
      <c r="AK3541">
        <v>76000</v>
      </c>
      <c r="AL3541">
        <v>8884.4</v>
      </c>
      <c r="AM3541">
        <v>67115.600000000006</v>
      </c>
      <c r="AN3541">
        <v>62000</v>
      </c>
      <c r="AO3541">
        <v>5115.6000000000004</v>
      </c>
      <c r="AP3541">
        <v>7.6200000000000004E-2</v>
      </c>
    </row>
    <row r="3542" spans="1:42" x14ac:dyDescent="0.35">
      <c r="A3542" t="s">
        <v>4509</v>
      </c>
      <c r="B3542" s="1">
        <v>45901</v>
      </c>
      <c r="C3542" t="s">
        <v>1460</v>
      </c>
      <c r="D3542" t="s">
        <v>42</v>
      </c>
      <c r="E3542">
        <v>1</v>
      </c>
      <c r="F3542" t="s">
        <v>24</v>
      </c>
      <c r="G3542" t="s">
        <v>71</v>
      </c>
      <c r="H3542" t="s">
        <v>17</v>
      </c>
      <c r="I3542" t="s">
        <v>26</v>
      </c>
      <c r="J3542" t="s">
        <v>109</v>
      </c>
      <c r="K3542">
        <v>2025</v>
      </c>
      <c r="L3542" t="s">
        <v>60</v>
      </c>
      <c r="M3542" t="s">
        <v>5897</v>
      </c>
      <c r="N3542" t="s">
        <v>5889</v>
      </c>
      <c r="O3542" t="s">
        <v>5898</v>
      </c>
      <c r="P3542" t="s">
        <v>5899</v>
      </c>
      <c r="Q3542" t="s">
        <v>5900</v>
      </c>
      <c r="R3542">
        <v>31000</v>
      </c>
      <c r="S3542">
        <v>38000</v>
      </c>
      <c r="T3542">
        <v>0.1842</v>
      </c>
      <c r="U3542" t="s">
        <v>5901</v>
      </c>
      <c r="V3542">
        <v>12</v>
      </c>
      <c r="W3542" s="1">
        <v>45246</v>
      </c>
      <c r="X3542" t="s">
        <v>5894</v>
      </c>
      <c r="Y3542">
        <v>278</v>
      </c>
      <c r="Z3542">
        <v>80</v>
      </c>
      <c r="AA3542">
        <v>346</v>
      </c>
      <c r="AB3542">
        <v>0</v>
      </c>
      <c r="AC3542">
        <v>10</v>
      </c>
      <c r="AD3542">
        <v>0</v>
      </c>
      <c r="AE3542" t="s">
        <v>6029</v>
      </c>
      <c r="AF3542" s="1">
        <v>46203</v>
      </c>
      <c r="AG3542" t="s">
        <v>6469</v>
      </c>
      <c r="AH3542" t="s">
        <v>6035</v>
      </c>
      <c r="AI3542" t="s">
        <v>6028</v>
      </c>
      <c r="AJ3542" t="s">
        <v>6925</v>
      </c>
      <c r="AK3542">
        <v>38000</v>
      </c>
      <c r="AL3542">
        <v>524.4</v>
      </c>
      <c r="AM3542">
        <v>37475.599999999999</v>
      </c>
      <c r="AN3542">
        <v>31000</v>
      </c>
      <c r="AO3542">
        <v>6475.6</v>
      </c>
      <c r="AP3542">
        <v>0.17280000000000001</v>
      </c>
    </row>
    <row r="3543" spans="1:42" hidden="1" x14ac:dyDescent="0.35">
      <c r="A3543" t="s">
        <v>4510</v>
      </c>
      <c r="B3543" s="1">
        <v>45706</v>
      </c>
      <c r="C3543" t="s">
        <v>484</v>
      </c>
      <c r="D3543" t="s">
        <v>47</v>
      </c>
      <c r="E3543">
        <v>2</v>
      </c>
      <c r="F3543" t="s">
        <v>58</v>
      </c>
      <c r="G3543" t="s">
        <v>96</v>
      </c>
      <c r="H3543" t="s">
        <v>17</v>
      </c>
      <c r="I3543" t="s">
        <v>26</v>
      </c>
      <c r="J3543" t="s">
        <v>19</v>
      </c>
      <c r="K3543">
        <v>2025</v>
      </c>
      <c r="L3543" t="s">
        <v>20</v>
      </c>
      <c r="M3543" t="s">
        <v>5995</v>
      </c>
      <c r="N3543" t="s">
        <v>5989</v>
      </c>
      <c r="O3543" t="s">
        <v>5996</v>
      </c>
      <c r="P3543" t="s">
        <v>5997</v>
      </c>
      <c r="Q3543" t="s">
        <v>5998</v>
      </c>
      <c r="R3543">
        <v>280</v>
      </c>
      <c r="S3543">
        <v>450</v>
      </c>
      <c r="T3543">
        <v>0.37780000000000002</v>
      </c>
      <c r="U3543" t="s">
        <v>5909</v>
      </c>
      <c r="V3543">
        <v>6</v>
      </c>
      <c r="W3543" s="1">
        <v>45144</v>
      </c>
      <c r="X3543" t="s">
        <v>5894</v>
      </c>
      <c r="Y3543">
        <v>217</v>
      </c>
      <c r="Z3543">
        <v>86</v>
      </c>
      <c r="AA3543">
        <v>212</v>
      </c>
      <c r="AB3543">
        <v>73</v>
      </c>
      <c r="AC3543">
        <v>10</v>
      </c>
      <c r="AD3543">
        <v>20440</v>
      </c>
      <c r="AE3543" t="s">
        <v>6025</v>
      </c>
      <c r="AF3543" s="1">
        <v>46203</v>
      </c>
      <c r="AG3543" t="s">
        <v>6125</v>
      </c>
      <c r="AH3543" t="s">
        <v>6035</v>
      </c>
      <c r="AI3543" t="s">
        <v>6028</v>
      </c>
      <c r="AJ3543" t="s">
        <v>6924</v>
      </c>
      <c r="AK3543">
        <v>900</v>
      </c>
      <c r="AL3543">
        <v>30.24</v>
      </c>
      <c r="AM3543">
        <v>869.76</v>
      </c>
      <c r="AN3543">
        <v>560</v>
      </c>
      <c r="AO3543">
        <v>309.76</v>
      </c>
      <c r="AP3543">
        <v>0.35610000000000003</v>
      </c>
    </row>
    <row r="3544" spans="1:42" hidden="1" x14ac:dyDescent="0.35">
      <c r="A3544" t="s">
        <v>4511</v>
      </c>
      <c r="B3544" s="1">
        <v>45671</v>
      </c>
      <c r="C3544" t="s">
        <v>1051</v>
      </c>
      <c r="D3544" t="s">
        <v>180</v>
      </c>
      <c r="E3544">
        <v>1</v>
      </c>
      <c r="F3544" t="s">
        <v>48</v>
      </c>
      <c r="G3544" t="s">
        <v>31</v>
      </c>
      <c r="H3544" t="s">
        <v>17</v>
      </c>
      <c r="I3544" t="s">
        <v>26</v>
      </c>
      <c r="J3544" t="s">
        <v>112</v>
      </c>
      <c r="K3544">
        <v>2025</v>
      </c>
      <c r="L3544" t="s">
        <v>20</v>
      </c>
      <c r="M3544" t="s">
        <v>5956</v>
      </c>
      <c r="N3544" t="s">
        <v>5949</v>
      </c>
      <c r="O3544" t="s">
        <v>5957</v>
      </c>
      <c r="P3544" t="s">
        <v>5958</v>
      </c>
      <c r="Q3544" t="s">
        <v>5959</v>
      </c>
      <c r="R3544">
        <v>3100</v>
      </c>
      <c r="S3544">
        <v>4200</v>
      </c>
      <c r="T3544">
        <v>0.26190000000000002</v>
      </c>
      <c r="U3544" t="s">
        <v>5909</v>
      </c>
      <c r="V3544">
        <v>12</v>
      </c>
      <c r="W3544" s="1">
        <v>45029</v>
      </c>
      <c r="X3544" t="s">
        <v>5894</v>
      </c>
      <c r="Y3544">
        <v>165</v>
      </c>
      <c r="Z3544">
        <v>119</v>
      </c>
      <c r="AA3544">
        <v>218</v>
      </c>
      <c r="AB3544">
        <v>22</v>
      </c>
      <c r="AC3544">
        <v>10</v>
      </c>
      <c r="AD3544">
        <v>68200</v>
      </c>
      <c r="AE3544" t="s">
        <v>6025</v>
      </c>
      <c r="AF3544" s="1">
        <v>46203</v>
      </c>
      <c r="AG3544" t="s">
        <v>6275</v>
      </c>
      <c r="AH3544" t="s">
        <v>6027</v>
      </c>
      <c r="AI3544" t="s">
        <v>6028</v>
      </c>
      <c r="AJ3544" t="s">
        <v>6924</v>
      </c>
      <c r="AK3544">
        <v>4200</v>
      </c>
      <c r="AL3544">
        <v>210.42</v>
      </c>
      <c r="AM3544">
        <v>3989.58</v>
      </c>
      <c r="AN3544">
        <v>3100</v>
      </c>
      <c r="AO3544">
        <v>889.58</v>
      </c>
      <c r="AP3544">
        <v>0.223</v>
      </c>
    </row>
    <row r="3545" spans="1:42" hidden="1" x14ac:dyDescent="0.35">
      <c r="A3545" t="s">
        <v>4512</v>
      </c>
      <c r="B3545" s="1">
        <v>45929</v>
      </c>
      <c r="C3545" t="s">
        <v>4513</v>
      </c>
      <c r="D3545" t="s">
        <v>95</v>
      </c>
      <c r="E3545">
        <v>1</v>
      </c>
      <c r="F3545" t="s">
        <v>24</v>
      </c>
      <c r="G3545" t="s">
        <v>16</v>
      </c>
      <c r="H3545" t="s">
        <v>32</v>
      </c>
      <c r="I3545" t="s">
        <v>43</v>
      </c>
      <c r="J3545" t="s">
        <v>109</v>
      </c>
      <c r="K3545">
        <v>2025</v>
      </c>
      <c r="L3545" t="s">
        <v>60</v>
      </c>
      <c r="M3545" t="s">
        <v>5948</v>
      </c>
      <c r="N3545" t="s">
        <v>5949</v>
      </c>
      <c r="O3545" t="s">
        <v>5950</v>
      </c>
      <c r="P3545" t="s">
        <v>5951</v>
      </c>
      <c r="Q3545" t="s">
        <v>5952</v>
      </c>
      <c r="R3545">
        <v>2900</v>
      </c>
      <c r="S3545">
        <v>3800</v>
      </c>
      <c r="T3545">
        <v>0.23680000000000001</v>
      </c>
      <c r="U3545" t="s">
        <v>5940</v>
      </c>
      <c r="V3545">
        <v>12</v>
      </c>
      <c r="W3545" s="1">
        <v>45359</v>
      </c>
      <c r="X3545" t="s">
        <v>5894</v>
      </c>
      <c r="Y3545">
        <v>220</v>
      </c>
      <c r="Z3545">
        <v>49</v>
      </c>
      <c r="AA3545">
        <v>227</v>
      </c>
      <c r="AB3545">
        <v>23</v>
      </c>
      <c r="AC3545">
        <v>10</v>
      </c>
      <c r="AD3545">
        <v>66700</v>
      </c>
      <c r="AE3545" t="s">
        <v>6025</v>
      </c>
      <c r="AF3545" s="1">
        <v>46203</v>
      </c>
      <c r="AG3545" t="s">
        <v>6892</v>
      </c>
      <c r="AH3545" t="s">
        <v>6027</v>
      </c>
      <c r="AI3545" t="s">
        <v>6028</v>
      </c>
      <c r="AJ3545" t="s">
        <v>6925</v>
      </c>
      <c r="AK3545">
        <v>3800</v>
      </c>
      <c r="AL3545">
        <v>375.82</v>
      </c>
      <c r="AM3545">
        <v>3424.18</v>
      </c>
      <c r="AN3545">
        <v>2900</v>
      </c>
      <c r="AO3545">
        <v>524.17999999999995</v>
      </c>
      <c r="AP3545">
        <v>0.15310000000000001</v>
      </c>
    </row>
    <row r="3546" spans="1:42" x14ac:dyDescent="0.35">
      <c r="A3546" t="s">
        <v>4514</v>
      </c>
      <c r="B3546" s="1">
        <v>45804</v>
      </c>
      <c r="C3546" t="s">
        <v>202</v>
      </c>
      <c r="D3546" t="s">
        <v>195</v>
      </c>
      <c r="E3546">
        <v>1</v>
      </c>
      <c r="F3546" t="s">
        <v>58</v>
      </c>
      <c r="G3546" t="s">
        <v>31</v>
      </c>
      <c r="H3546" t="s">
        <v>17</v>
      </c>
      <c r="I3546" t="s">
        <v>26</v>
      </c>
      <c r="J3546" t="s">
        <v>75</v>
      </c>
      <c r="K3546">
        <v>2025</v>
      </c>
      <c r="L3546" t="s">
        <v>35</v>
      </c>
      <c r="M3546" t="s">
        <v>5912</v>
      </c>
      <c r="N3546" t="s">
        <v>5913</v>
      </c>
      <c r="O3546" t="s">
        <v>5914</v>
      </c>
      <c r="P3546" t="s">
        <v>5891</v>
      </c>
      <c r="Q3546" t="s">
        <v>5915</v>
      </c>
      <c r="R3546">
        <v>125000</v>
      </c>
      <c r="S3546">
        <v>148000</v>
      </c>
      <c r="T3546">
        <v>0.15540000000000001</v>
      </c>
      <c r="U3546" t="s">
        <v>5893</v>
      </c>
      <c r="V3546">
        <v>12</v>
      </c>
      <c r="W3546" s="1">
        <v>44787</v>
      </c>
      <c r="X3546" t="s">
        <v>5894</v>
      </c>
      <c r="Y3546">
        <v>168</v>
      </c>
      <c r="Z3546">
        <v>62</v>
      </c>
      <c r="AA3546">
        <v>271</v>
      </c>
      <c r="AB3546">
        <v>0</v>
      </c>
      <c r="AC3546">
        <v>10</v>
      </c>
      <c r="AD3546">
        <v>0</v>
      </c>
      <c r="AE3546" t="s">
        <v>6029</v>
      </c>
      <c r="AF3546" s="1">
        <v>46203</v>
      </c>
      <c r="AG3546" t="s">
        <v>6121</v>
      </c>
      <c r="AH3546" t="s">
        <v>6027</v>
      </c>
      <c r="AI3546" t="s">
        <v>6028</v>
      </c>
      <c r="AJ3546" t="s">
        <v>6924</v>
      </c>
      <c r="AK3546">
        <v>148000</v>
      </c>
      <c r="AL3546">
        <v>5461.2</v>
      </c>
      <c r="AM3546">
        <v>142538.79999999999</v>
      </c>
      <c r="AN3546">
        <v>125000</v>
      </c>
      <c r="AO3546">
        <v>17538.8</v>
      </c>
      <c r="AP3546">
        <v>0.123</v>
      </c>
    </row>
    <row r="3547" spans="1:42" hidden="1" x14ac:dyDescent="0.35">
      <c r="A3547" t="s">
        <v>4515</v>
      </c>
      <c r="B3547" s="1">
        <v>45805</v>
      </c>
      <c r="C3547" t="s">
        <v>1698</v>
      </c>
      <c r="D3547" t="s">
        <v>123</v>
      </c>
      <c r="E3547">
        <v>2</v>
      </c>
      <c r="F3547" t="s">
        <v>24</v>
      </c>
      <c r="G3547" t="s">
        <v>16</v>
      </c>
      <c r="H3547" t="s">
        <v>32</v>
      </c>
      <c r="I3547" t="s">
        <v>26</v>
      </c>
      <c r="J3547" t="s">
        <v>75</v>
      </c>
      <c r="K3547">
        <v>2025</v>
      </c>
      <c r="L3547" t="s">
        <v>35</v>
      </c>
      <c r="M3547" t="s">
        <v>5927</v>
      </c>
      <c r="N3547" t="s">
        <v>5913</v>
      </c>
      <c r="O3547" t="s">
        <v>5917</v>
      </c>
      <c r="P3547" t="s">
        <v>5928</v>
      </c>
      <c r="Q3547" t="s">
        <v>5929</v>
      </c>
      <c r="R3547">
        <v>44000</v>
      </c>
      <c r="S3547">
        <v>53000</v>
      </c>
      <c r="T3547">
        <v>0.16980000000000001</v>
      </c>
      <c r="U3547" t="s">
        <v>5920</v>
      </c>
      <c r="V3547">
        <v>12</v>
      </c>
      <c r="W3547" s="1">
        <v>45435</v>
      </c>
      <c r="X3547" t="s">
        <v>5894</v>
      </c>
      <c r="Y3547">
        <v>246</v>
      </c>
      <c r="Z3547">
        <v>92</v>
      </c>
      <c r="AA3547">
        <v>223</v>
      </c>
      <c r="AB3547">
        <v>48</v>
      </c>
      <c r="AC3547">
        <v>10</v>
      </c>
      <c r="AD3547">
        <v>2112000</v>
      </c>
      <c r="AE3547" t="s">
        <v>6025</v>
      </c>
      <c r="AF3547" s="1">
        <v>46203</v>
      </c>
      <c r="AG3547" t="s">
        <v>6626</v>
      </c>
      <c r="AH3547" t="s">
        <v>6035</v>
      </c>
      <c r="AI3547" t="s">
        <v>6028</v>
      </c>
      <c r="AJ3547" t="s">
        <v>6924</v>
      </c>
      <c r="AK3547">
        <v>106000</v>
      </c>
      <c r="AL3547">
        <v>8723.7999999999993</v>
      </c>
      <c r="AM3547">
        <v>97276.2</v>
      </c>
      <c r="AN3547">
        <v>88000</v>
      </c>
      <c r="AO3547">
        <v>9276.2000000000007</v>
      </c>
      <c r="AP3547">
        <v>9.5399999999999999E-2</v>
      </c>
    </row>
    <row r="3548" spans="1:42" x14ac:dyDescent="0.35">
      <c r="A3548" t="s">
        <v>4516</v>
      </c>
      <c r="B3548" s="1">
        <v>45669</v>
      </c>
      <c r="C3548" t="s">
        <v>1164</v>
      </c>
      <c r="D3548" t="s">
        <v>42</v>
      </c>
      <c r="E3548">
        <v>2</v>
      </c>
      <c r="F3548" t="s">
        <v>24</v>
      </c>
      <c r="G3548" t="s">
        <v>16</v>
      </c>
      <c r="H3548" t="s">
        <v>32</v>
      </c>
      <c r="I3548" t="s">
        <v>33</v>
      </c>
      <c r="J3548" t="s">
        <v>112</v>
      </c>
      <c r="K3548">
        <v>2025</v>
      </c>
      <c r="L3548" t="s">
        <v>20</v>
      </c>
      <c r="M3548" t="s">
        <v>5897</v>
      </c>
      <c r="N3548" t="s">
        <v>5889</v>
      </c>
      <c r="O3548" t="s">
        <v>5898</v>
      </c>
      <c r="P3548" t="s">
        <v>5899</v>
      </c>
      <c r="Q3548" t="s">
        <v>5900</v>
      </c>
      <c r="R3548">
        <v>31000</v>
      </c>
      <c r="S3548">
        <v>38000</v>
      </c>
      <c r="T3548">
        <v>0.1842</v>
      </c>
      <c r="U3548" t="s">
        <v>5901</v>
      </c>
      <c r="V3548">
        <v>12</v>
      </c>
      <c r="W3548" s="1">
        <v>45246</v>
      </c>
      <c r="X3548" t="s">
        <v>5894</v>
      </c>
      <c r="Y3548">
        <v>278</v>
      </c>
      <c r="Z3548">
        <v>80</v>
      </c>
      <c r="AA3548">
        <v>346</v>
      </c>
      <c r="AB3548">
        <v>0</v>
      </c>
      <c r="AC3548">
        <v>10</v>
      </c>
      <c r="AD3548">
        <v>0</v>
      </c>
      <c r="AE3548" t="s">
        <v>6029</v>
      </c>
      <c r="AF3548" s="1">
        <v>46203</v>
      </c>
      <c r="AG3548" t="s">
        <v>6183</v>
      </c>
      <c r="AH3548" t="s">
        <v>6035</v>
      </c>
      <c r="AI3548" t="s">
        <v>6028</v>
      </c>
      <c r="AJ3548" t="s">
        <v>6924</v>
      </c>
      <c r="AK3548">
        <v>76000</v>
      </c>
      <c r="AL3548">
        <v>3366.8</v>
      </c>
      <c r="AM3548">
        <v>72633.2</v>
      </c>
      <c r="AN3548">
        <v>62000</v>
      </c>
      <c r="AO3548">
        <v>10633.2</v>
      </c>
      <c r="AP3548">
        <v>0.1464</v>
      </c>
    </row>
    <row r="3549" spans="1:42" hidden="1" x14ac:dyDescent="0.35">
      <c r="A3549" t="s">
        <v>4517</v>
      </c>
      <c r="B3549" s="1">
        <v>45749</v>
      </c>
      <c r="C3549" t="s">
        <v>744</v>
      </c>
      <c r="D3549" t="s">
        <v>92</v>
      </c>
      <c r="E3549">
        <v>1</v>
      </c>
      <c r="F3549" t="s">
        <v>128</v>
      </c>
      <c r="G3549" t="s">
        <v>31</v>
      </c>
      <c r="H3549" t="s">
        <v>17</v>
      </c>
      <c r="I3549" t="s">
        <v>26</v>
      </c>
      <c r="J3549" t="s">
        <v>44</v>
      </c>
      <c r="K3549">
        <v>2025</v>
      </c>
      <c r="L3549" t="s">
        <v>35</v>
      </c>
      <c r="M3549" t="s">
        <v>5973</v>
      </c>
      <c r="N3549" t="s">
        <v>5974</v>
      </c>
      <c r="O3549" t="s">
        <v>5975</v>
      </c>
      <c r="P3549" t="s">
        <v>5899</v>
      </c>
      <c r="Q3549" t="s">
        <v>5976</v>
      </c>
      <c r="R3549">
        <v>7600</v>
      </c>
      <c r="S3549">
        <v>9800</v>
      </c>
      <c r="T3549">
        <v>0.22450000000000001</v>
      </c>
      <c r="U3549" t="s">
        <v>5901</v>
      </c>
      <c r="V3549">
        <v>36</v>
      </c>
      <c r="W3549" s="1">
        <v>45281</v>
      </c>
      <c r="X3549" t="s">
        <v>5894</v>
      </c>
      <c r="Y3549">
        <v>214</v>
      </c>
      <c r="Z3549">
        <v>101</v>
      </c>
      <c r="AA3549">
        <v>188</v>
      </c>
      <c r="AB3549">
        <v>51</v>
      </c>
      <c r="AC3549">
        <v>10</v>
      </c>
      <c r="AD3549">
        <v>387600</v>
      </c>
      <c r="AE3549" t="s">
        <v>6025</v>
      </c>
      <c r="AF3549" s="1">
        <v>46203</v>
      </c>
      <c r="AG3549" t="s">
        <v>6425</v>
      </c>
      <c r="AH3549" t="s">
        <v>6035</v>
      </c>
      <c r="AI3549" t="s">
        <v>6028</v>
      </c>
      <c r="AJ3549" t="s">
        <v>6924</v>
      </c>
      <c r="AK3549">
        <v>9800</v>
      </c>
      <c r="AL3549">
        <v>769.3</v>
      </c>
      <c r="AM3549">
        <v>9030.7000000000007</v>
      </c>
      <c r="AN3549">
        <v>7600</v>
      </c>
      <c r="AO3549">
        <v>1430.7</v>
      </c>
      <c r="AP3549">
        <v>0.15840000000000001</v>
      </c>
    </row>
    <row r="3550" spans="1:42" hidden="1" x14ac:dyDescent="0.35">
      <c r="A3550" t="s">
        <v>4518</v>
      </c>
      <c r="B3550" s="1">
        <v>45738</v>
      </c>
      <c r="C3550" t="s">
        <v>1706</v>
      </c>
      <c r="D3550" t="s">
        <v>205</v>
      </c>
      <c r="E3550">
        <v>1</v>
      </c>
      <c r="F3550" t="s">
        <v>24</v>
      </c>
      <c r="G3550" t="s">
        <v>31</v>
      </c>
      <c r="H3550" t="s">
        <v>17</v>
      </c>
      <c r="I3550" t="s">
        <v>43</v>
      </c>
      <c r="J3550" t="s">
        <v>39</v>
      </c>
      <c r="K3550">
        <v>2025</v>
      </c>
      <c r="L3550" t="s">
        <v>20</v>
      </c>
      <c r="M3550" t="s">
        <v>6003</v>
      </c>
      <c r="N3550" t="s">
        <v>5989</v>
      </c>
      <c r="O3550" t="s">
        <v>6004</v>
      </c>
      <c r="P3550" t="s">
        <v>6005</v>
      </c>
      <c r="Q3550" t="s">
        <v>6006</v>
      </c>
      <c r="R3550">
        <v>420</v>
      </c>
      <c r="S3550">
        <v>650</v>
      </c>
      <c r="T3550">
        <v>0.3538</v>
      </c>
      <c r="U3550" t="s">
        <v>5909</v>
      </c>
      <c r="V3550">
        <v>6</v>
      </c>
      <c r="W3550" s="1">
        <v>45071</v>
      </c>
      <c r="X3550" t="s">
        <v>5894</v>
      </c>
      <c r="Y3550">
        <v>160</v>
      </c>
      <c r="Z3550">
        <v>85</v>
      </c>
      <c r="AA3550">
        <v>167</v>
      </c>
      <c r="AB3550">
        <v>56</v>
      </c>
      <c r="AC3550">
        <v>10</v>
      </c>
      <c r="AD3550">
        <v>23520</v>
      </c>
      <c r="AE3550" t="s">
        <v>6025</v>
      </c>
      <c r="AF3550" s="1">
        <v>46203</v>
      </c>
      <c r="AG3550" t="s">
        <v>6628</v>
      </c>
      <c r="AH3550" t="s">
        <v>6027</v>
      </c>
      <c r="AI3550" t="s">
        <v>6028</v>
      </c>
      <c r="AJ3550" t="s">
        <v>6924</v>
      </c>
      <c r="AK3550">
        <v>650</v>
      </c>
      <c r="AL3550">
        <v>92.37</v>
      </c>
      <c r="AM3550">
        <v>557.63</v>
      </c>
      <c r="AN3550">
        <v>420</v>
      </c>
      <c r="AO3550">
        <v>137.63</v>
      </c>
      <c r="AP3550">
        <v>0.24679999999999999</v>
      </c>
    </row>
    <row r="3551" spans="1:42" hidden="1" x14ac:dyDescent="0.35">
      <c r="A3551" t="s">
        <v>4519</v>
      </c>
      <c r="B3551" s="1">
        <v>45712</v>
      </c>
      <c r="C3551" t="s">
        <v>223</v>
      </c>
      <c r="D3551" t="s">
        <v>221</v>
      </c>
      <c r="E3551">
        <v>1</v>
      </c>
      <c r="F3551" t="s">
        <v>58</v>
      </c>
      <c r="G3551" t="s">
        <v>16</v>
      </c>
      <c r="H3551" t="s">
        <v>25</v>
      </c>
      <c r="I3551" t="s">
        <v>43</v>
      </c>
      <c r="J3551" t="s">
        <v>19</v>
      </c>
      <c r="K3551">
        <v>2025</v>
      </c>
      <c r="L3551" t="s">
        <v>20</v>
      </c>
      <c r="M3551" t="s">
        <v>5966</v>
      </c>
      <c r="N3551" t="s">
        <v>5967</v>
      </c>
      <c r="O3551" t="s">
        <v>5968</v>
      </c>
      <c r="P3551" t="s">
        <v>5899</v>
      </c>
      <c r="Q3551" t="s">
        <v>5969</v>
      </c>
      <c r="R3551">
        <v>11500</v>
      </c>
      <c r="S3551">
        <v>14500</v>
      </c>
      <c r="T3551">
        <v>0.2069</v>
      </c>
      <c r="U3551" t="s">
        <v>5901</v>
      </c>
      <c r="V3551">
        <v>12</v>
      </c>
      <c r="W3551" s="1">
        <v>44903</v>
      </c>
      <c r="X3551" t="s">
        <v>5894</v>
      </c>
      <c r="Y3551">
        <v>217</v>
      </c>
      <c r="Z3551">
        <v>53</v>
      </c>
      <c r="AA3551">
        <v>253</v>
      </c>
      <c r="AB3551">
        <v>61</v>
      </c>
      <c r="AC3551">
        <v>10</v>
      </c>
      <c r="AD3551">
        <v>701500</v>
      </c>
      <c r="AE3551" t="s">
        <v>6025</v>
      </c>
      <c r="AF3551" s="1">
        <v>46203</v>
      </c>
      <c r="AG3551" t="s">
        <v>6134</v>
      </c>
      <c r="AH3551" t="s">
        <v>6035</v>
      </c>
      <c r="AI3551" t="s">
        <v>6028</v>
      </c>
      <c r="AJ3551" t="s">
        <v>6924</v>
      </c>
      <c r="AK3551">
        <v>14500</v>
      </c>
      <c r="AL3551">
        <v>1738.55</v>
      </c>
      <c r="AM3551">
        <v>12761.45</v>
      </c>
      <c r="AN3551">
        <v>11500</v>
      </c>
      <c r="AO3551">
        <v>1261.45</v>
      </c>
      <c r="AP3551">
        <v>9.8799999999999999E-2</v>
      </c>
    </row>
    <row r="3552" spans="1:42" hidden="1" x14ac:dyDescent="0.35">
      <c r="A3552" t="s">
        <v>4520</v>
      </c>
      <c r="B3552" s="1">
        <v>45940</v>
      </c>
      <c r="C3552" t="s">
        <v>568</v>
      </c>
      <c r="D3552" t="s">
        <v>47</v>
      </c>
      <c r="E3552">
        <v>1</v>
      </c>
      <c r="F3552" t="s">
        <v>128</v>
      </c>
      <c r="G3552" t="s">
        <v>96</v>
      </c>
      <c r="H3552" t="s">
        <v>25</v>
      </c>
      <c r="I3552" t="s">
        <v>18</v>
      </c>
      <c r="J3552" t="s">
        <v>55</v>
      </c>
      <c r="K3552">
        <v>2025</v>
      </c>
      <c r="L3552" t="s">
        <v>51</v>
      </c>
      <c r="M3552" t="s">
        <v>5995</v>
      </c>
      <c r="N3552" t="s">
        <v>5989</v>
      </c>
      <c r="O3552" t="s">
        <v>5996</v>
      </c>
      <c r="P3552" t="s">
        <v>5997</v>
      </c>
      <c r="Q3552" t="s">
        <v>5998</v>
      </c>
      <c r="R3552">
        <v>280</v>
      </c>
      <c r="S3552">
        <v>450</v>
      </c>
      <c r="T3552">
        <v>0.37780000000000002</v>
      </c>
      <c r="U3552" t="s">
        <v>5909</v>
      </c>
      <c r="V3552">
        <v>6</v>
      </c>
      <c r="W3552" s="1">
        <v>45144</v>
      </c>
      <c r="X3552" t="s">
        <v>5894</v>
      </c>
      <c r="Y3552">
        <v>217</v>
      </c>
      <c r="Z3552">
        <v>86</v>
      </c>
      <c r="AA3552">
        <v>212</v>
      </c>
      <c r="AB3552">
        <v>73</v>
      </c>
      <c r="AC3552">
        <v>10</v>
      </c>
      <c r="AD3552">
        <v>20440</v>
      </c>
      <c r="AE3552" t="s">
        <v>6025</v>
      </c>
      <c r="AF3552" s="1">
        <v>46203</v>
      </c>
      <c r="AG3552" t="s">
        <v>6342</v>
      </c>
      <c r="AH3552" t="s">
        <v>6027</v>
      </c>
      <c r="AI3552" t="s">
        <v>6028</v>
      </c>
      <c r="AJ3552" t="s">
        <v>6925</v>
      </c>
      <c r="AK3552">
        <v>450</v>
      </c>
      <c r="AL3552">
        <v>35.909999999999997</v>
      </c>
      <c r="AM3552">
        <v>414.09</v>
      </c>
      <c r="AN3552">
        <v>280</v>
      </c>
      <c r="AO3552">
        <v>134.09</v>
      </c>
      <c r="AP3552">
        <v>0.32379999999999998</v>
      </c>
    </row>
    <row r="3553" spans="1:42" hidden="1" x14ac:dyDescent="0.35">
      <c r="A3553" t="s">
        <v>4521</v>
      </c>
      <c r="B3553" s="1">
        <v>45713</v>
      </c>
      <c r="C3553" t="s">
        <v>1892</v>
      </c>
      <c r="D3553" t="s">
        <v>47</v>
      </c>
      <c r="E3553">
        <v>1</v>
      </c>
      <c r="F3553" t="s">
        <v>128</v>
      </c>
      <c r="G3553" t="s">
        <v>31</v>
      </c>
      <c r="H3553" t="s">
        <v>32</v>
      </c>
      <c r="I3553" t="s">
        <v>18</v>
      </c>
      <c r="J3553" t="s">
        <v>19</v>
      </c>
      <c r="K3553">
        <v>2025</v>
      </c>
      <c r="L3553" t="s">
        <v>20</v>
      </c>
      <c r="M3553" t="s">
        <v>5995</v>
      </c>
      <c r="N3553" t="s">
        <v>5989</v>
      </c>
      <c r="O3553" t="s">
        <v>5996</v>
      </c>
      <c r="P3553" t="s">
        <v>5997</v>
      </c>
      <c r="Q3553" t="s">
        <v>5998</v>
      </c>
      <c r="R3553">
        <v>280</v>
      </c>
      <c r="S3553">
        <v>450</v>
      </c>
      <c r="T3553">
        <v>0.37780000000000002</v>
      </c>
      <c r="U3553" t="s">
        <v>5909</v>
      </c>
      <c r="V3553">
        <v>6</v>
      </c>
      <c r="W3553" s="1">
        <v>45144</v>
      </c>
      <c r="X3553" t="s">
        <v>5894</v>
      </c>
      <c r="Y3553">
        <v>217</v>
      </c>
      <c r="Z3553">
        <v>86</v>
      </c>
      <c r="AA3553">
        <v>212</v>
      </c>
      <c r="AB3553">
        <v>73</v>
      </c>
      <c r="AC3553">
        <v>10</v>
      </c>
      <c r="AD3553">
        <v>20440</v>
      </c>
      <c r="AE3553" t="s">
        <v>6025</v>
      </c>
      <c r="AF3553" s="1">
        <v>46203</v>
      </c>
      <c r="AG3553" t="s">
        <v>6678</v>
      </c>
      <c r="AH3553" t="s">
        <v>6035</v>
      </c>
      <c r="AI3553" t="s">
        <v>6028</v>
      </c>
      <c r="AJ3553" t="s">
        <v>6924</v>
      </c>
      <c r="AK3553">
        <v>450</v>
      </c>
      <c r="AL3553">
        <v>4.5</v>
      </c>
      <c r="AM3553">
        <v>445.5</v>
      </c>
      <c r="AN3553">
        <v>280</v>
      </c>
      <c r="AO3553">
        <v>165.5</v>
      </c>
      <c r="AP3553">
        <v>0.3715</v>
      </c>
    </row>
    <row r="3554" spans="1:42" hidden="1" x14ac:dyDescent="0.35">
      <c r="A3554" t="s">
        <v>4522</v>
      </c>
      <c r="B3554" s="1">
        <v>45710</v>
      </c>
      <c r="C3554" t="s">
        <v>3294</v>
      </c>
      <c r="D3554" t="s">
        <v>221</v>
      </c>
      <c r="E3554">
        <v>1</v>
      </c>
      <c r="F3554" t="s">
        <v>48</v>
      </c>
      <c r="G3554" t="s">
        <v>31</v>
      </c>
      <c r="H3554" t="s">
        <v>17</v>
      </c>
      <c r="I3554" t="s">
        <v>43</v>
      </c>
      <c r="J3554" t="s">
        <v>19</v>
      </c>
      <c r="K3554">
        <v>2025</v>
      </c>
      <c r="L3554" t="s">
        <v>20</v>
      </c>
      <c r="M3554" t="s">
        <v>5966</v>
      </c>
      <c r="N3554" t="s">
        <v>5967</v>
      </c>
      <c r="O3554" t="s">
        <v>5968</v>
      </c>
      <c r="P3554" t="s">
        <v>5899</v>
      </c>
      <c r="Q3554" t="s">
        <v>5969</v>
      </c>
      <c r="R3554">
        <v>11500</v>
      </c>
      <c r="S3554">
        <v>14500</v>
      </c>
      <c r="T3554">
        <v>0.2069</v>
      </c>
      <c r="U3554" t="s">
        <v>5901</v>
      </c>
      <c r="V3554">
        <v>12</v>
      </c>
      <c r="W3554" s="1">
        <v>44903</v>
      </c>
      <c r="X3554" t="s">
        <v>5894</v>
      </c>
      <c r="Y3554">
        <v>217</v>
      </c>
      <c r="Z3554">
        <v>53</v>
      </c>
      <c r="AA3554">
        <v>253</v>
      </c>
      <c r="AB3554">
        <v>61</v>
      </c>
      <c r="AC3554">
        <v>10</v>
      </c>
      <c r="AD3554">
        <v>701500</v>
      </c>
      <c r="AE3554" t="s">
        <v>6025</v>
      </c>
      <c r="AF3554" s="1">
        <v>46203</v>
      </c>
      <c r="AG3554" t="s">
        <v>6870</v>
      </c>
      <c r="AH3554" t="s">
        <v>6027</v>
      </c>
      <c r="AI3554" t="s">
        <v>6028</v>
      </c>
      <c r="AJ3554" t="s">
        <v>6924</v>
      </c>
      <c r="AK3554">
        <v>14500</v>
      </c>
      <c r="AL3554">
        <v>1945.9</v>
      </c>
      <c r="AM3554">
        <v>12554.1</v>
      </c>
      <c r="AN3554">
        <v>11500</v>
      </c>
      <c r="AO3554">
        <v>1054.0999999999999</v>
      </c>
      <c r="AP3554">
        <v>8.4000000000000005E-2</v>
      </c>
    </row>
    <row r="3555" spans="1:42" hidden="1" x14ac:dyDescent="0.35">
      <c r="A3555" t="s">
        <v>4523</v>
      </c>
      <c r="B3555" s="1">
        <v>45924</v>
      </c>
      <c r="C3555" t="s">
        <v>1706</v>
      </c>
      <c r="D3555" t="s">
        <v>23</v>
      </c>
      <c r="E3555">
        <v>1</v>
      </c>
      <c r="F3555" t="s">
        <v>30</v>
      </c>
      <c r="G3555" t="s">
        <v>31</v>
      </c>
      <c r="H3555" t="s">
        <v>25</v>
      </c>
      <c r="I3555" t="s">
        <v>18</v>
      </c>
      <c r="J3555" t="s">
        <v>109</v>
      </c>
      <c r="K3555">
        <v>2025</v>
      </c>
      <c r="L3555" t="s">
        <v>60</v>
      </c>
      <c r="M3555" t="s">
        <v>5921</v>
      </c>
      <c r="N3555" t="s">
        <v>5913</v>
      </c>
      <c r="O3555" t="s">
        <v>5917</v>
      </c>
      <c r="P3555" t="s">
        <v>5922</v>
      </c>
      <c r="Q3555" t="s">
        <v>5923</v>
      </c>
      <c r="R3555">
        <v>57000</v>
      </c>
      <c r="S3555">
        <v>69000</v>
      </c>
      <c r="T3555">
        <v>0.1739</v>
      </c>
      <c r="U3555" t="s">
        <v>5920</v>
      </c>
      <c r="V3555">
        <v>12</v>
      </c>
      <c r="W3555" s="1">
        <v>44862</v>
      </c>
      <c r="X3555" t="s">
        <v>5894</v>
      </c>
      <c r="Y3555">
        <v>244</v>
      </c>
      <c r="Z3555">
        <v>55</v>
      </c>
      <c r="AA3555">
        <v>276</v>
      </c>
      <c r="AB3555">
        <v>9</v>
      </c>
      <c r="AC3555">
        <v>10</v>
      </c>
      <c r="AD3555">
        <v>513000</v>
      </c>
      <c r="AE3555" t="s">
        <v>6025</v>
      </c>
      <c r="AF3555" s="1">
        <v>46203</v>
      </c>
      <c r="AG3555" t="s">
        <v>6628</v>
      </c>
      <c r="AH3555" t="s">
        <v>6027</v>
      </c>
      <c r="AI3555" t="s">
        <v>6028</v>
      </c>
      <c r="AJ3555" t="s">
        <v>6925</v>
      </c>
      <c r="AK3555">
        <v>69000</v>
      </c>
      <c r="AL3555">
        <v>8956.2000000000007</v>
      </c>
      <c r="AM3555">
        <v>60043.8</v>
      </c>
      <c r="AN3555">
        <v>57000</v>
      </c>
      <c r="AO3555">
        <v>3043.8</v>
      </c>
      <c r="AP3555">
        <v>5.0700000000000002E-2</v>
      </c>
    </row>
    <row r="3556" spans="1:42" hidden="1" x14ac:dyDescent="0.35">
      <c r="A3556" t="s">
        <v>4524</v>
      </c>
      <c r="B3556" s="1">
        <v>45764</v>
      </c>
      <c r="C3556" t="s">
        <v>4180</v>
      </c>
      <c r="D3556" t="s">
        <v>188</v>
      </c>
      <c r="E3556">
        <v>2</v>
      </c>
      <c r="F3556" t="s">
        <v>30</v>
      </c>
      <c r="G3556" t="s">
        <v>31</v>
      </c>
      <c r="H3556" t="s">
        <v>25</v>
      </c>
      <c r="I3556" t="s">
        <v>43</v>
      </c>
      <c r="J3556" t="s">
        <v>44</v>
      </c>
      <c r="K3556">
        <v>2025</v>
      </c>
      <c r="L3556" t="s">
        <v>35</v>
      </c>
      <c r="M3556" t="s">
        <v>5936</v>
      </c>
      <c r="N3556" t="s">
        <v>5931</v>
      </c>
      <c r="O3556" t="s">
        <v>5937</v>
      </c>
      <c r="P3556" t="s">
        <v>5938</v>
      </c>
      <c r="Q3556" t="s">
        <v>5939</v>
      </c>
      <c r="R3556">
        <v>3400</v>
      </c>
      <c r="S3556">
        <v>4500</v>
      </c>
      <c r="T3556">
        <v>0.24440000000000001</v>
      </c>
      <c r="U3556" t="s">
        <v>5940</v>
      </c>
      <c r="V3556">
        <v>6</v>
      </c>
      <c r="W3556" s="1">
        <v>45061</v>
      </c>
      <c r="X3556" t="s">
        <v>5894</v>
      </c>
      <c r="Y3556">
        <v>200</v>
      </c>
      <c r="Z3556">
        <v>91</v>
      </c>
      <c r="AA3556">
        <v>223</v>
      </c>
      <c r="AB3556">
        <v>18</v>
      </c>
      <c r="AC3556">
        <v>10</v>
      </c>
      <c r="AD3556">
        <v>61200</v>
      </c>
      <c r="AE3556" t="s">
        <v>6025</v>
      </c>
      <c r="AF3556" s="1">
        <v>46203</v>
      </c>
      <c r="AG3556" t="s">
        <v>6912</v>
      </c>
      <c r="AH3556" t="s">
        <v>6027</v>
      </c>
      <c r="AI3556" t="s">
        <v>6028</v>
      </c>
      <c r="AJ3556" t="s">
        <v>6924</v>
      </c>
      <c r="AK3556">
        <v>9000</v>
      </c>
      <c r="AL3556">
        <v>1282.5</v>
      </c>
      <c r="AM3556">
        <v>7717.5</v>
      </c>
      <c r="AN3556">
        <v>6800</v>
      </c>
      <c r="AO3556">
        <v>917.5</v>
      </c>
      <c r="AP3556">
        <v>0.11890000000000001</v>
      </c>
    </row>
    <row r="3557" spans="1:42" hidden="1" x14ac:dyDescent="0.35">
      <c r="A3557" t="s">
        <v>4525</v>
      </c>
      <c r="B3557" s="1">
        <v>45928</v>
      </c>
      <c r="C3557" t="s">
        <v>2689</v>
      </c>
      <c r="D3557" t="s">
        <v>173</v>
      </c>
      <c r="E3557">
        <v>5</v>
      </c>
      <c r="F3557" t="s">
        <v>48</v>
      </c>
      <c r="G3557" t="s">
        <v>96</v>
      </c>
      <c r="H3557" t="s">
        <v>32</v>
      </c>
      <c r="I3557" t="s">
        <v>18</v>
      </c>
      <c r="J3557" t="s">
        <v>109</v>
      </c>
      <c r="K3557">
        <v>2025</v>
      </c>
      <c r="L3557" t="s">
        <v>60</v>
      </c>
      <c r="M3557" t="s">
        <v>5904</v>
      </c>
      <c r="N3557" t="s">
        <v>5889</v>
      </c>
      <c r="O3557" t="s">
        <v>5898</v>
      </c>
      <c r="P3557" t="s">
        <v>5899</v>
      </c>
      <c r="Q3557" t="s">
        <v>5905</v>
      </c>
      <c r="R3557">
        <v>12500</v>
      </c>
      <c r="S3557">
        <v>15500</v>
      </c>
      <c r="T3557">
        <v>0.19350000000000001</v>
      </c>
      <c r="U3557" t="s">
        <v>5901</v>
      </c>
      <c r="V3557">
        <v>12</v>
      </c>
      <c r="W3557" s="1">
        <v>45140</v>
      </c>
      <c r="X3557" t="s">
        <v>5894</v>
      </c>
      <c r="Y3557">
        <v>313</v>
      </c>
      <c r="Z3557">
        <v>58</v>
      </c>
      <c r="AA3557">
        <v>294</v>
      </c>
      <c r="AB3557">
        <v>65</v>
      </c>
      <c r="AC3557">
        <v>10</v>
      </c>
      <c r="AD3557">
        <v>812500</v>
      </c>
      <c r="AE3557" t="s">
        <v>6025</v>
      </c>
      <c r="AF3557" s="1">
        <v>46203</v>
      </c>
      <c r="AG3557" t="s">
        <v>6835</v>
      </c>
      <c r="AH3557" t="s">
        <v>6035</v>
      </c>
      <c r="AI3557" t="s">
        <v>6028</v>
      </c>
      <c r="AJ3557" t="s">
        <v>6925</v>
      </c>
      <c r="AK3557">
        <v>77500</v>
      </c>
      <c r="AL3557">
        <v>5549</v>
      </c>
      <c r="AM3557">
        <v>71951</v>
      </c>
      <c r="AN3557">
        <v>62500</v>
      </c>
      <c r="AO3557">
        <v>9451</v>
      </c>
      <c r="AP3557">
        <v>0.13139999999999999</v>
      </c>
    </row>
    <row r="3558" spans="1:42" hidden="1" x14ac:dyDescent="0.35">
      <c r="A3558" t="s">
        <v>4526</v>
      </c>
      <c r="B3558" s="1">
        <v>45851</v>
      </c>
      <c r="C3558" t="s">
        <v>932</v>
      </c>
      <c r="D3558" t="s">
        <v>23</v>
      </c>
      <c r="E3558">
        <v>1</v>
      </c>
      <c r="F3558" t="s">
        <v>128</v>
      </c>
      <c r="G3558" t="s">
        <v>16</v>
      </c>
      <c r="H3558" t="s">
        <v>17</v>
      </c>
      <c r="I3558" t="s">
        <v>26</v>
      </c>
      <c r="J3558" t="s">
        <v>97</v>
      </c>
      <c r="K3558">
        <v>2025</v>
      </c>
      <c r="L3558" t="s">
        <v>60</v>
      </c>
      <c r="M3558" t="s">
        <v>5921</v>
      </c>
      <c r="N3558" t="s">
        <v>5913</v>
      </c>
      <c r="O3558" t="s">
        <v>5917</v>
      </c>
      <c r="P3558" t="s">
        <v>5922</v>
      </c>
      <c r="Q3558" t="s">
        <v>5923</v>
      </c>
      <c r="R3558">
        <v>57000</v>
      </c>
      <c r="S3558">
        <v>69000</v>
      </c>
      <c r="T3558">
        <v>0.1739</v>
      </c>
      <c r="U3558" t="s">
        <v>5920</v>
      </c>
      <c r="V3558">
        <v>12</v>
      </c>
      <c r="W3558" s="1">
        <v>44862</v>
      </c>
      <c r="X3558" t="s">
        <v>5894</v>
      </c>
      <c r="Y3558">
        <v>244</v>
      </c>
      <c r="Z3558">
        <v>55</v>
      </c>
      <c r="AA3558">
        <v>276</v>
      </c>
      <c r="AB3558">
        <v>9</v>
      </c>
      <c r="AC3558">
        <v>10</v>
      </c>
      <c r="AD3558">
        <v>513000</v>
      </c>
      <c r="AE3558" t="s">
        <v>6025</v>
      </c>
      <c r="AF3558" s="1">
        <v>46203</v>
      </c>
      <c r="AG3558" t="s">
        <v>6059</v>
      </c>
      <c r="AH3558" t="s">
        <v>6027</v>
      </c>
      <c r="AI3558" t="s">
        <v>6028</v>
      </c>
      <c r="AJ3558" t="s">
        <v>6925</v>
      </c>
      <c r="AK3558">
        <v>69000</v>
      </c>
      <c r="AL3558">
        <v>4961.1000000000004</v>
      </c>
      <c r="AM3558">
        <v>64038.9</v>
      </c>
      <c r="AN3558">
        <v>57000</v>
      </c>
      <c r="AO3558">
        <v>7038.9</v>
      </c>
      <c r="AP3558">
        <v>0.1099</v>
      </c>
    </row>
    <row r="3559" spans="1:42" hidden="1" x14ac:dyDescent="0.35">
      <c r="A3559" t="s">
        <v>4527</v>
      </c>
      <c r="B3559" s="1">
        <v>45914</v>
      </c>
      <c r="C3559" t="s">
        <v>375</v>
      </c>
      <c r="D3559" t="s">
        <v>188</v>
      </c>
      <c r="E3559">
        <v>1</v>
      </c>
      <c r="F3559" t="s">
        <v>58</v>
      </c>
      <c r="G3559" t="s">
        <v>96</v>
      </c>
      <c r="H3559" t="s">
        <v>32</v>
      </c>
      <c r="I3559" t="s">
        <v>18</v>
      </c>
      <c r="J3559" t="s">
        <v>109</v>
      </c>
      <c r="K3559">
        <v>2025</v>
      </c>
      <c r="L3559" t="s">
        <v>60</v>
      </c>
      <c r="M3559" t="s">
        <v>5936</v>
      </c>
      <c r="N3559" t="s">
        <v>5931</v>
      </c>
      <c r="O3559" t="s">
        <v>5937</v>
      </c>
      <c r="P3559" t="s">
        <v>5938</v>
      </c>
      <c r="Q3559" t="s">
        <v>5939</v>
      </c>
      <c r="R3559">
        <v>3400</v>
      </c>
      <c r="S3559">
        <v>4500</v>
      </c>
      <c r="T3559">
        <v>0.24440000000000001</v>
      </c>
      <c r="U3559" t="s">
        <v>5940</v>
      </c>
      <c r="V3559">
        <v>6</v>
      </c>
      <c r="W3559" s="1">
        <v>45061</v>
      </c>
      <c r="X3559" t="s">
        <v>5894</v>
      </c>
      <c r="Y3559">
        <v>200</v>
      </c>
      <c r="Z3559">
        <v>91</v>
      </c>
      <c r="AA3559">
        <v>223</v>
      </c>
      <c r="AB3559">
        <v>18</v>
      </c>
      <c r="AC3559">
        <v>10</v>
      </c>
      <c r="AD3559">
        <v>61200</v>
      </c>
      <c r="AE3559" t="s">
        <v>6025</v>
      </c>
      <c r="AF3559" s="1">
        <v>46203</v>
      </c>
      <c r="AG3559" t="s">
        <v>6241</v>
      </c>
      <c r="AH3559" t="s">
        <v>6027</v>
      </c>
      <c r="AI3559" t="s">
        <v>6028</v>
      </c>
      <c r="AJ3559" t="s">
        <v>6925</v>
      </c>
      <c r="AK3559">
        <v>4500</v>
      </c>
      <c r="AL3559">
        <v>446.4</v>
      </c>
      <c r="AM3559">
        <v>4053.6</v>
      </c>
      <c r="AN3559">
        <v>3400</v>
      </c>
      <c r="AO3559">
        <v>653.6</v>
      </c>
      <c r="AP3559">
        <v>0.16120000000000001</v>
      </c>
    </row>
    <row r="3560" spans="1:42" hidden="1" x14ac:dyDescent="0.35">
      <c r="A3560" t="s">
        <v>4528</v>
      </c>
      <c r="B3560" s="1">
        <v>45905</v>
      </c>
      <c r="C3560" t="s">
        <v>637</v>
      </c>
      <c r="D3560" t="s">
        <v>123</v>
      </c>
      <c r="E3560">
        <v>1</v>
      </c>
      <c r="F3560" t="s">
        <v>48</v>
      </c>
      <c r="G3560" t="s">
        <v>67</v>
      </c>
      <c r="H3560" t="s">
        <v>32</v>
      </c>
      <c r="I3560" t="s">
        <v>43</v>
      </c>
      <c r="J3560" t="s">
        <v>109</v>
      </c>
      <c r="K3560">
        <v>2025</v>
      </c>
      <c r="L3560" t="s">
        <v>60</v>
      </c>
      <c r="M3560" t="s">
        <v>5927</v>
      </c>
      <c r="N3560" t="s">
        <v>5913</v>
      </c>
      <c r="O3560" t="s">
        <v>5917</v>
      </c>
      <c r="P3560" t="s">
        <v>5928</v>
      </c>
      <c r="Q3560" t="s">
        <v>5929</v>
      </c>
      <c r="R3560">
        <v>44000</v>
      </c>
      <c r="S3560">
        <v>53000</v>
      </c>
      <c r="T3560">
        <v>0.16980000000000001</v>
      </c>
      <c r="U3560" t="s">
        <v>5920</v>
      </c>
      <c r="V3560">
        <v>12</v>
      </c>
      <c r="W3560" s="1">
        <v>45435</v>
      </c>
      <c r="X3560" t="s">
        <v>5894</v>
      </c>
      <c r="Y3560">
        <v>246</v>
      </c>
      <c r="Z3560">
        <v>92</v>
      </c>
      <c r="AA3560">
        <v>223</v>
      </c>
      <c r="AB3560">
        <v>48</v>
      </c>
      <c r="AC3560">
        <v>10</v>
      </c>
      <c r="AD3560">
        <v>2112000</v>
      </c>
      <c r="AE3560" t="s">
        <v>6025</v>
      </c>
      <c r="AF3560" s="1">
        <v>46203</v>
      </c>
      <c r="AG3560" t="s">
        <v>6379</v>
      </c>
      <c r="AH3560" t="s">
        <v>6027</v>
      </c>
      <c r="AI3560" t="s">
        <v>6028</v>
      </c>
      <c r="AJ3560" t="s">
        <v>6925</v>
      </c>
      <c r="AK3560">
        <v>53000</v>
      </c>
      <c r="AL3560">
        <v>5713.4</v>
      </c>
      <c r="AM3560">
        <v>47286.6</v>
      </c>
      <c r="AN3560">
        <v>44000</v>
      </c>
      <c r="AO3560">
        <v>3286.6</v>
      </c>
      <c r="AP3560">
        <v>6.9500000000000006E-2</v>
      </c>
    </row>
    <row r="3561" spans="1:42" hidden="1" x14ac:dyDescent="0.35">
      <c r="A3561" t="s">
        <v>4529</v>
      </c>
      <c r="B3561" s="1">
        <v>45705</v>
      </c>
      <c r="C3561" t="s">
        <v>1504</v>
      </c>
      <c r="D3561" t="s">
        <v>38</v>
      </c>
      <c r="E3561">
        <v>1</v>
      </c>
      <c r="F3561" t="s">
        <v>48</v>
      </c>
      <c r="G3561" t="s">
        <v>16</v>
      </c>
      <c r="H3561" t="s">
        <v>32</v>
      </c>
      <c r="I3561" t="s">
        <v>43</v>
      </c>
      <c r="J3561" t="s">
        <v>19</v>
      </c>
      <c r="K3561">
        <v>2025</v>
      </c>
      <c r="L3561" t="s">
        <v>20</v>
      </c>
      <c r="M3561" t="s">
        <v>5981</v>
      </c>
      <c r="N3561" t="s">
        <v>5974</v>
      </c>
      <c r="O3561" t="s">
        <v>5982</v>
      </c>
      <c r="P3561" t="s">
        <v>5983</v>
      </c>
      <c r="Q3561" t="s">
        <v>5984</v>
      </c>
      <c r="R3561">
        <v>3700</v>
      </c>
      <c r="S3561">
        <v>4800</v>
      </c>
      <c r="T3561">
        <v>0.22919999999999999</v>
      </c>
      <c r="U3561" t="s">
        <v>5920</v>
      </c>
      <c r="V3561">
        <v>24</v>
      </c>
      <c r="W3561" s="1">
        <v>45552</v>
      </c>
      <c r="X3561" t="s">
        <v>5894</v>
      </c>
      <c r="Y3561">
        <v>158</v>
      </c>
      <c r="Z3561">
        <v>108</v>
      </c>
      <c r="AA3561">
        <v>132</v>
      </c>
      <c r="AB3561">
        <v>61</v>
      </c>
      <c r="AC3561">
        <v>10</v>
      </c>
      <c r="AD3561">
        <v>225700</v>
      </c>
      <c r="AE3561" t="s">
        <v>6025</v>
      </c>
      <c r="AF3561" s="1">
        <v>46203</v>
      </c>
      <c r="AG3561" t="s">
        <v>6467</v>
      </c>
      <c r="AH3561" t="s">
        <v>6027</v>
      </c>
      <c r="AI3561" t="s">
        <v>6028</v>
      </c>
      <c r="AJ3561" t="s">
        <v>6924</v>
      </c>
      <c r="AK3561">
        <v>4800</v>
      </c>
      <c r="AL3561">
        <v>396.96</v>
      </c>
      <c r="AM3561">
        <v>4403.04</v>
      </c>
      <c r="AN3561">
        <v>3700</v>
      </c>
      <c r="AO3561">
        <v>703.04</v>
      </c>
      <c r="AP3561">
        <v>0.15970000000000001</v>
      </c>
    </row>
    <row r="3562" spans="1:42" hidden="1" x14ac:dyDescent="0.35">
      <c r="A3562" t="s">
        <v>4530</v>
      </c>
      <c r="B3562" s="1">
        <v>45845</v>
      </c>
      <c r="C3562" t="s">
        <v>4404</v>
      </c>
      <c r="D3562" t="s">
        <v>137</v>
      </c>
      <c r="E3562">
        <v>2</v>
      </c>
      <c r="F3562" t="s">
        <v>24</v>
      </c>
      <c r="G3562" t="s">
        <v>31</v>
      </c>
      <c r="H3562" t="s">
        <v>32</v>
      </c>
      <c r="I3562" t="s">
        <v>43</v>
      </c>
      <c r="J3562" t="s">
        <v>97</v>
      </c>
      <c r="K3562">
        <v>2025</v>
      </c>
      <c r="L3562" t="s">
        <v>60</v>
      </c>
      <c r="M3562" t="s">
        <v>5930</v>
      </c>
      <c r="N3562" t="s">
        <v>5931</v>
      </c>
      <c r="O3562" t="s">
        <v>5932</v>
      </c>
      <c r="P3562" t="s">
        <v>5891</v>
      </c>
      <c r="Q3562" t="s">
        <v>5933</v>
      </c>
      <c r="R3562">
        <v>14800</v>
      </c>
      <c r="S3562">
        <v>18500</v>
      </c>
      <c r="T3562">
        <v>0.2</v>
      </c>
      <c r="U3562" t="s">
        <v>5893</v>
      </c>
      <c r="V3562">
        <v>12</v>
      </c>
      <c r="W3562" s="1">
        <v>45474</v>
      </c>
      <c r="X3562" t="s">
        <v>5894</v>
      </c>
      <c r="Y3562">
        <v>213</v>
      </c>
      <c r="Z3562">
        <v>93</v>
      </c>
      <c r="AA3562">
        <v>278</v>
      </c>
      <c r="AB3562">
        <v>42</v>
      </c>
      <c r="AC3562">
        <v>10</v>
      </c>
      <c r="AD3562">
        <v>621600</v>
      </c>
      <c r="AE3562" t="s">
        <v>6025</v>
      </c>
      <c r="AF3562" s="1">
        <v>46203</v>
      </c>
      <c r="AG3562" t="s">
        <v>6916</v>
      </c>
      <c r="AH3562" t="s">
        <v>6027</v>
      </c>
      <c r="AI3562" t="s">
        <v>6028</v>
      </c>
      <c r="AJ3562" t="s">
        <v>6925</v>
      </c>
      <c r="AK3562">
        <v>37000</v>
      </c>
      <c r="AL3562">
        <v>1750.1</v>
      </c>
      <c r="AM3562">
        <v>35249.9</v>
      </c>
      <c r="AN3562">
        <v>29600</v>
      </c>
      <c r="AO3562">
        <v>5649.9</v>
      </c>
      <c r="AP3562">
        <v>0.1603</v>
      </c>
    </row>
    <row r="3563" spans="1:42" hidden="1" x14ac:dyDescent="0.35">
      <c r="A3563" t="s">
        <v>4531</v>
      </c>
      <c r="B3563" s="1">
        <v>45922</v>
      </c>
      <c r="C3563" t="s">
        <v>177</v>
      </c>
      <c r="D3563" t="s">
        <v>115</v>
      </c>
      <c r="E3563">
        <v>1</v>
      </c>
      <c r="F3563" t="s">
        <v>48</v>
      </c>
      <c r="G3563" t="s">
        <v>79</v>
      </c>
      <c r="H3563" t="s">
        <v>32</v>
      </c>
      <c r="I3563" t="s">
        <v>33</v>
      </c>
      <c r="J3563" t="s">
        <v>109</v>
      </c>
      <c r="K3563">
        <v>2025</v>
      </c>
      <c r="L3563" t="s">
        <v>60</v>
      </c>
      <c r="M3563" t="s">
        <v>5988</v>
      </c>
      <c r="N3563" t="s">
        <v>5989</v>
      </c>
      <c r="O3563" t="s">
        <v>5990</v>
      </c>
      <c r="P3563" t="s">
        <v>5907</v>
      </c>
      <c r="Q3563" t="s">
        <v>5991</v>
      </c>
      <c r="R3563">
        <v>1600</v>
      </c>
      <c r="S3563">
        <v>2200</v>
      </c>
      <c r="T3563">
        <v>0.2727</v>
      </c>
      <c r="U3563" t="s">
        <v>5909</v>
      </c>
      <c r="V3563">
        <v>6</v>
      </c>
      <c r="W3563" s="1">
        <v>45040</v>
      </c>
      <c r="X3563" t="s">
        <v>5894</v>
      </c>
      <c r="Y3563">
        <v>84</v>
      </c>
      <c r="Z3563">
        <v>117</v>
      </c>
      <c r="AA3563">
        <v>174</v>
      </c>
      <c r="AB3563">
        <v>47</v>
      </c>
      <c r="AC3563">
        <v>10</v>
      </c>
      <c r="AD3563">
        <v>75200</v>
      </c>
      <c r="AE3563" t="s">
        <v>6025</v>
      </c>
      <c r="AF3563" s="1">
        <v>46203</v>
      </c>
      <c r="AG3563" t="s">
        <v>6108</v>
      </c>
      <c r="AH3563" t="s">
        <v>6027</v>
      </c>
      <c r="AI3563" t="s">
        <v>6028</v>
      </c>
      <c r="AJ3563" t="s">
        <v>6925</v>
      </c>
      <c r="AK3563">
        <v>2200</v>
      </c>
      <c r="AL3563">
        <v>155.32</v>
      </c>
      <c r="AM3563">
        <v>2044.68</v>
      </c>
      <c r="AN3563">
        <v>1600</v>
      </c>
      <c r="AO3563">
        <v>444.68</v>
      </c>
      <c r="AP3563">
        <v>0.2175</v>
      </c>
    </row>
    <row r="3564" spans="1:42" hidden="1" x14ac:dyDescent="0.35">
      <c r="A3564" t="s">
        <v>4532</v>
      </c>
      <c r="B3564" s="1">
        <v>45735</v>
      </c>
      <c r="C3564" t="s">
        <v>1205</v>
      </c>
      <c r="D3564" t="s">
        <v>208</v>
      </c>
      <c r="E3564">
        <v>1</v>
      </c>
      <c r="F3564" t="s">
        <v>128</v>
      </c>
      <c r="G3564" t="s">
        <v>31</v>
      </c>
      <c r="H3564" t="s">
        <v>17</v>
      </c>
      <c r="I3564" t="s">
        <v>43</v>
      </c>
      <c r="J3564" t="s">
        <v>39</v>
      </c>
      <c r="K3564">
        <v>2025</v>
      </c>
      <c r="L3564" t="s">
        <v>20</v>
      </c>
      <c r="M3564" t="s">
        <v>5910</v>
      </c>
      <c r="N3564" t="s">
        <v>5889</v>
      </c>
      <c r="O3564" t="s">
        <v>5898</v>
      </c>
      <c r="P3564" t="s">
        <v>5907</v>
      </c>
      <c r="Q3564" t="s">
        <v>5911</v>
      </c>
      <c r="R3564">
        <v>10500</v>
      </c>
      <c r="S3564">
        <v>13000</v>
      </c>
      <c r="T3564">
        <v>0.1923</v>
      </c>
      <c r="U3564" t="s">
        <v>5909</v>
      </c>
      <c r="V3564">
        <v>12</v>
      </c>
      <c r="W3564" s="1">
        <v>45395</v>
      </c>
      <c r="X3564" t="s">
        <v>5894</v>
      </c>
      <c r="Y3564">
        <v>256</v>
      </c>
      <c r="Z3564">
        <v>119</v>
      </c>
      <c r="AA3564">
        <v>288</v>
      </c>
      <c r="AB3564">
        <v>32</v>
      </c>
      <c r="AC3564">
        <v>10</v>
      </c>
      <c r="AD3564">
        <v>336000</v>
      </c>
      <c r="AE3564" t="s">
        <v>6025</v>
      </c>
      <c r="AF3564" s="1">
        <v>46203</v>
      </c>
      <c r="AG3564" t="s">
        <v>6047</v>
      </c>
      <c r="AH3564" t="s">
        <v>6035</v>
      </c>
      <c r="AI3564" t="s">
        <v>6028</v>
      </c>
      <c r="AJ3564" t="s">
        <v>6924</v>
      </c>
      <c r="AK3564">
        <v>13000</v>
      </c>
      <c r="AL3564">
        <v>101.4</v>
      </c>
      <c r="AM3564">
        <v>12898.6</v>
      </c>
      <c r="AN3564">
        <v>10500</v>
      </c>
      <c r="AO3564">
        <v>2398.6</v>
      </c>
      <c r="AP3564">
        <v>0.186</v>
      </c>
    </row>
    <row r="3565" spans="1:42" hidden="1" x14ac:dyDescent="0.35">
      <c r="A3565" t="s">
        <v>4533</v>
      </c>
      <c r="B3565" s="1">
        <v>45798</v>
      </c>
      <c r="C3565" t="s">
        <v>1111</v>
      </c>
      <c r="D3565" t="s">
        <v>137</v>
      </c>
      <c r="E3565">
        <v>1</v>
      </c>
      <c r="F3565" t="s">
        <v>24</v>
      </c>
      <c r="G3565" t="s">
        <v>31</v>
      </c>
      <c r="H3565" t="s">
        <v>32</v>
      </c>
      <c r="I3565" t="s">
        <v>26</v>
      </c>
      <c r="J3565" t="s">
        <v>75</v>
      </c>
      <c r="K3565">
        <v>2025</v>
      </c>
      <c r="L3565" t="s">
        <v>35</v>
      </c>
      <c r="M3565" t="s">
        <v>5930</v>
      </c>
      <c r="N3565" t="s">
        <v>5931</v>
      </c>
      <c r="O3565" t="s">
        <v>5932</v>
      </c>
      <c r="P3565" t="s">
        <v>5891</v>
      </c>
      <c r="Q3565" t="s">
        <v>5933</v>
      </c>
      <c r="R3565">
        <v>14800</v>
      </c>
      <c r="S3565">
        <v>18500</v>
      </c>
      <c r="T3565">
        <v>0.2</v>
      </c>
      <c r="U3565" t="s">
        <v>5893</v>
      </c>
      <c r="V3565">
        <v>12</v>
      </c>
      <c r="W3565" s="1">
        <v>45474</v>
      </c>
      <c r="X3565" t="s">
        <v>5894</v>
      </c>
      <c r="Y3565">
        <v>213</v>
      </c>
      <c r="Z3565">
        <v>93</v>
      </c>
      <c r="AA3565">
        <v>278</v>
      </c>
      <c r="AB3565">
        <v>42</v>
      </c>
      <c r="AC3565">
        <v>10</v>
      </c>
      <c r="AD3565">
        <v>621600</v>
      </c>
      <c r="AE3565" t="s">
        <v>6025</v>
      </c>
      <c r="AF3565" s="1">
        <v>46203</v>
      </c>
      <c r="AG3565" t="s">
        <v>6078</v>
      </c>
      <c r="AH3565" t="s">
        <v>6027</v>
      </c>
      <c r="AI3565" t="s">
        <v>6028</v>
      </c>
      <c r="AJ3565" t="s">
        <v>6924</v>
      </c>
      <c r="AK3565">
        <v>18500</v>
      </c>
      <c r="AL3565">
        <v>965.7</v>
      </c>
      <c r="AM3565">
        <v>17534.3</v>
      </c>
      <c r="AN3565">
        <v>14800</v>
      </c>
      <c r="AO3565">
        <v>2734.3</v>
      </c>
      <c r="AP3565">
        <v>0.15590000000000001</v>
      </c>
    </row>
    <row r="3566" spans="1:42" hidden="1" x14ac:dyDescent="0.35">
      <c r="A3566" t="s">
        <v>4534</v>
      </c>
      <c r="B3566" s="1">
        <v>45839</v>
      </c>
      <c r="C3566" t="s">
        <v>2353</v>
      </c>
      <c r="D3566" t="s">
        <v>208</v>
      </c>
      <c r="E3566">
        <v>1</v>
      </c>
      <c r="F3566" t="s">
        <v>24</v>
      </c>
      <c r="G3566" t="s">
        <v>71</v>
      </c>
      <c r="H3566" t="s">
        <v>32</v>
      </c>
      <c r="I3566" t="s">
        <v>43</v>
      </c>
      <c r="J3566" t="s">
        <v>97</v>
      </c>
      <c r="K3566">
        <v>2025</v>
      </c>
      <c r="L3566" t="s">
        <v>60</v>
      </c>
      <c r="M3566" t="s">
        <v>5910</v>
      </c>
      <c r="N3566" t="s">
        <v>5889</v>
      </c>
      <c r="O3566" t="s">
        <v>5898</v>
      </c>
      <c r="P3566" t="s">
        <v>5907</v>
      </c>
      <c r="Q3566" t="s">
        <v>5911</v>
      </c>
      <c r="R3566">
        <v>10500</v>
      </c>
      <c r="S3566">
        <v>13000</v>
      </c>
      <c r="T3566">
        <v>0.1923</v>
      </c>
      <c r="U3566" t="s">
        <v>5909</v>
      </c>
      <c r="V3566">
        <v>12</v>
      </c>
      <c r="W3566" s="1">
        <v>45395</v>
      </c>
      <c r="X3566" t="s">
        <v>5894</v>
      </c>
      <c r="Y3566">
        <v>256</v>
      </c>
      <c r="Z3566">
        <v>119</v>
      </c>
      <c r="AA3566">
        <v>288</v>
      </c>
      <c r="AB3566">
        <v>32</v>
      </c>
      <c r="AC3566">
        <v>10</v>
      </c>
      <c r="AD3566">
        <v>336000</v>
      </c>
      <c r="AE3566" t="s">
        <v>6025</v>
      </c>
      <c r="AF3566" s="1">
        <v>46203</v>
      </c>
      <c r="AG3566" t="s">
        <v>6787</v>
      </c>
      <c r="AH3566" t="s">
        <v>6035</v>
      </c>
      <c r="AI3566" t="s">
        <v>6028</v>
      </c>
      <c r="AJ3566" t="s">
        <v>6925</v>
      </c>
      <c r="AK3566">
        <v>13000</v>
      </c>
      <c r="AL3566">
        <v>495.3</v>
      </c>
      <c r="AM3566">
        <v>12504.7</v>
      </c>
      <c r="AN3566">
        <v>10500</v>
      </c>
      <c r="AO3566">
        <v>2004.7</v>
      </c>
      <c r="AP3566">
        <v>0.1603</v>
      </c>
    </row>
    <row r="3567" spans="1:42" hidden="1" x14ac:dyDescent="0.35">
      <c r="A3567" t="s">
        <v>4535</v>
      </c>
      <c r="B3567" s="1">
        <v>45666</v>
      </c>
      <c r="C3567" t="s">
        <v>466</v>
      </c>
      <c r="D3567" t="s">
        <v>65</v>
      </c>
      <c r="E3567">
        <v>1</v>
      </c>
      <c r="F3567" t="s">
        <v>58</v>
      </c>
      <c r="G3567" t="s">
        <v>31</v>
      </c>
      <c r="H3567" t="s">
        <v>32</v>
      </c>
      <c r="I3567" t="s">
        <v>33</v>
      </c>
      <c r="J3567" t="s">
        <v>112</v>
      </c>
      <c r="K3567">
        <v>2025</v>
      </c>
      <c r="L3567" t="s">
        <v>20</v>
      </c>
      <c r="M3567" t="s">
        <v>5906</v>
      </c>
      <c r="N3567" t="s">
        <v>5889</v>
      </c>
      <c r="O3567" t="s">
        <v>5898</v>
      </c>
      <c r="P3567" t="s">
        <v>5907</v>
      </c>
      <c r="Q3567" t="s">
        <v>5908</v>
      </c>
      <c r="R3567">
        <v>17500</v>
      </c>
      <c r="S3567">
        <v>22000</v>
      </c>
      <c r="T3567">
        <v>0.20449999999999999</v>
      </c>
      <c r="U3567" t="s">
        <v>5909</v>
      </c>
      <c r="V3567">
        <v>12</v>
      </c>
      <c r="W3567" s="1">
        <v>45337</v>
      </c>
      <c r="X3567" t="s">
        <v>5894</v>
      </c>
      <c r="Y3567">
        <v>373</v>
      </c>
      <c r="Z3567">
        <v>88</v>
      </c>
      <c r="AA3567">
        <v>389</v>
      </c>
      <c r="AB3567">
        <v>78</v>
      </c>
      <c r="AC3567">
        <v>10</v>
      </c>
      <c r="AD3567">
        <v>1365000</v>
      </c>
      <c r="AE3567" t="s">
        <v>6025</v>
      </c>
      <c r="AF3567" s="1">
        <v>46203</v>
      </c>
      <c r="AG3567" t="s">
        <v>6291</v>
      </c>
      <c r="AH3567" t="s">
        <v>6035</v>
      </c>
      <c r="AI3567" t="s">
        <v>6028</v>
      </c>
      <c r="AJ3567" t="s">
        <v>6924</v>
      </c>
      <c r="AK3567">
        <v>22000</v>
      </c>
      <c r="AL3567">
        <v>1584</v>
      </c>
      <c r="AM3567">
        <v>20416</v>
      </c>
      <c r="AN3567">
        <v>17500</v>
      </c>
      <c r="AO3567">
        <v>2916</v>
      </c>
      <c r="AP3567">
        <v>0.14280000000000001</v>
      </c>
    </row>
    <row r="3568" spans="1:42" hidden="1" x14ac:dyDescent="0.35">
      <c r="A3568" t="s">
        <v>4536</v>
      </c>
      <c r="B3568" s="1">
        <v>45688</v>
      </c>
      <c r="C3568" t="s">
        <v>1824</v>
      </c>
      <c r="D3568" t="s">
        <v>137</v>
      </c>
      <c r="E3568">
        <v>2</v>
      </c>
      <c r="F3568" t="s">
        <v>30</v>
      </c>
      <c r="G3568" t="s">
        <v>16</v>
      </c>
      <c r="H3568" t="s">
        <v>25</v>
      </c>
      <c r="I3568" t="s">
        <v>43</v>
      </c>
      <c r="J3568" t="s">
        <v>112</v>
      </c>
      <c r="K3568">
        <v>2025</v>
      </c>
      <c r="L3568" t="s">
        <v>20</v>
      </c>
      <c r="M3568" t="s">
        <v>5930</v>
      </c>
      <c r="N3568" t="s">
        <v>5931</v>
      </c>
      <c r="O3568" t="s">
        <v>5932</v>
      </c>
      <c r="P3568" t="s">
        <v>5891</v>
      </c>
      <c r="Q3568" t="s">
        <v>5933</v>
      </c>
      <c r="R3568">
        <v>14800</v>
      </c>
      <c r="S3568">
        <v>18500</v>
      </c>
      <c r="T3568">
        <v>0.2</v>
      </c>
      <c r="U3568" t="s">
        <v>5893</v>
      </c>
      <c r="V3568">
        <v>12</v>
      </c>
      <c r="W3568" s="1">
        <v>45474</v>
      </c>
      <c r="X3568" t="s">
        <v>5894</v>
      </c>
      <c r="Y3568">
        <v>213</v>
      </c>
      <c r="Z3568">
        <v>93</v>
      </c>
      <c r="AA3568">
        <v>278</v>
      </c>
      <c r="AB3568">
        <v>42</v>
      </c>
      <c r="AC3568">
        <v>10</v>
      </c>
      <c r="AD3568">
        <v>621600</v>
      </c>
      <c r="AE3568" t="s">
        <v>6025</v>
      </c>
      <c r="AF3568" s="1">
        <v>46203</v>
      </c>
      <c r="AG3568" t="s">
        <v>6662</v>
      </c>
      <c r="AH3568" t="s">
        <v>6027</v>
      </c>
      <c r="AI3568" t="s">
        <v>6028</v>
      </c>
      <c r="AJ3568" t="s">
        <v>6924</v>
      </c>
      <c r="AK3568">
        <v>37000</v>
      </c>
      <c r="AL3568">
        <v>303.39999999999998</v>
      </c>
      <c r="AM3568">
        <v>36696.6</v>
      </c>
      <c r="AN3568">
        <v>29600</v>
      </c>
      <c r="AO3568">
        <v>7096.6</v>
      </c>
      <c r="AP3568">
        <v>0.19339999999999999</v>
      </c>
    </row>
    <row r="3569" spans="1:42" hidden="1" x14ac:dyDescent="0.35">
      <c r="A3569" t="s">
        <v>4537</v>
      </c>
      <c r="B3569" s="1">
        <v>45869</v>
      </c>
      <c r="C3569" t="s">
        <v>2444</v>
      </c>
      <c r="D3569" t="s">
        <v>82</v>
      </c>
      <c r="E3569">
        <v>1</v>
      </c>
      <c r="F3569" t="s">
        <v>24</v>
      </c>
      <c r="G3569" t="s">
        <v>16</v>
      </c>
      <c r="H3569" t="s">
        <v>32</v>
      </c>
      <c r="I3569" t="s">
        <v>33</v>
      </c>
      <c r="J3569" t="s">
        <v>97</v>
      </c>
      <c r="K3569">
        <v>2025</v>
      </c>
      <c r="L3569" t="s">
        <v>60</v>
      </c>
      <c r="M3569" t="s">
        <v>5895</v>
      </c>
      <c r="N3569" t="s">
        <v>5889</v>
      </c>
      <c r="O3569" t="s">
        <v>5890</v>
      </c>
      <c r="P3569" t="s">
        <v>5891</v>
      </c>
      <c r="Q3569" t="s">
        <v>5896</v>
      </c>
      <c r="R3569">
        <v>78000</v>
      </c>
      <c r="S3569">
        <v>95000</v>
      </c>
      <c r="T3569">
        <v>0.1789</v>
      </c>
      <c r="U3569" t="s">
        <v>5893</v>
      </c>
      <c r="V3569">
        <v>12</v>
      </c>
      <c r="W3569" s="1">
        <v>45187</v>
      </c>
      <c r="X3569" t="s">
        <v>5894</v>
      </c>
      <c r="Y3569">
        <v>351</v>
      </c>
      <c r="Z3569">
        <v>112</v>
      </c>
      <c r="AA3569">
        <v>335</v>
      </c>
      <c r="AB3569">
        <v>32</v>
      </c>
      <c r="AC3569">
        <v>10</v>
      </c>
      <c r="AD3569">
        <v>2496000</v>
      </c>
      <c r="AE3569" t="s">
        <v>6025</v>
      </c>
      <c r="AF3569" s="1">
        <v>46203</v>
      </c>
      <c r="AG3569" t="s">
        <v>6804</v>
      </c>
      <c r="AH3569" t="s">
        <v>6027</v>
      </c>
      <c r="AI3569" t="s">
        <v>6028</v>
      </c>
      <c r="AJ3569" t="s">
        <v>6925</v>
      </c>
      <c r="AK3569">
        <v>95000</v>
      </c>
      <c r="AL3569">
        <v>1045</v>
      </c>
      <c r="AM3569">
        <v>93955</v>
      </c>
      <c r="AN3569">
        <v>78000</v>
      </c>
      <c r="AO3569">
        <v>15955</v>
      </c>
      <c r="AP3569">
        <v>0.16980000000000001</v>
      </c>
    </row>
    <row r="3570" spans="1:42" hidden="1" x14ac:dyDescent="0.35">
      <c r="A3570" t="s">
        <v>4538</v>
      </c>
      <c r="B3570" s="1">
        <v>45943</v>
      </c>
      <c r="C3570" t="s">
        <v>1540</v>
      </c>
      <c r="D3570" t="s">
        <v>74</v>
      </c>
      <c r="E3570">
        <v>1</v>
      </c>
      <c r="F3570" t="s">
        <v>24</v>
      </c>
      <c r="G3570" t="s">
        <v>16</v>
      </c>
      <c r="H3570" t="s">
        <v>25</v>
      </c>
      <c r="I3570" t="s">
        <v>33</v>
      </c>
      <c r="J3570" t="s">
        <v>55</v>
      </c>
      <c r="K3570">
        <v>2025</v>
      </c>
      <c r="L3570" t="s">
        <v>51</v>
      </c>
      <c r="M3570" t="s">
        <v>5963</v>
      </c>
      <c r="N3570" t="s">
        <v>5949</v>
      </c>
      <c r="O3570" t="s">
        <v>5964</v>
      </c>
      <c r="P3570" t="s">
        <v>5951</v>
      </c>
      <c r="Q3570" t="s">
        <v>5965</v>
      </c>
      <c r="R3570">
        <v>5700</v>
      </c>
      <c r="S3570">
        <v>7500</v>
      </c>
      <c r="T3570">
        <v>0.24</v>
      </c>
      <c r="U3570" t="s">
        <v>5940</v>
      </c>
      <c r="V3570">
        <v>12</v>
      </c>
      <c r="W3570" s="1">
        <v>44865</v>
      </c>
      <c r="X3570" t="s">
        <v>5894</v>
      </c>
      <c r="Y3570">
        <v>145</v>
      </c>
      <c r="Z3570">
        <v>60</v>
      </c>
      <c r="AA3570">
        <v>189</v>
      </c>
      <c r="AB3570">
        <v>10</v>
      </c>
      <c r="AC3570">
        <v>10</v>
      </c>
      <c r="AD3570">
        <v>57000</v>
      </c>
      <c r="AE3570" t="s">
        <v>6025</v>
      </c>
      <c r="AF3570" s="1">
        <v>46203</v>
      </c>
      <c r="AG3570" t="s">
        <v>6584</v>
      </c>
      <c r="AH3570" t="s">
        <v>6035</v>
      </c>
      <c r="AI3570" t="s">
        <v>6028</v>
      </c>
      <c r="AJ3570" t="s">
        <v>6925</v>
      </c>
      <c r="AK3570">
        <v>7500</v>
      </c>
      <c r="AL3570">
        <v>295.5</v>
      </c>
      <c r="AM3570">
        <v>7204.5</v>
      </c>
      <c r="AN3570">
        <v>5700</v>
      </c>
      <c r="AO3570">
        <v>1504.5</v>
      </c>
      <c r="AP3570">
        <v>0.20880000000000001</v>
      </c>
    </row>
    <row r="3571" spans="1:42" hidden="1" x14ac:dyDescent="0.35">
      <c r="A3571" t="s">
        <v>4539</v>
      </c>
      <c r="B3571" s="1">
        <v>45718</v>
      </c>
      <c r="C3571" t="s">
        <v>744</v>
      </c>
      <c r="D3571" t="s">
        <v>183</v>
      </c>
      <c r="E3571">
        <v>1</v>
      </c>
      <c r="F3571" t="s">
        <v>58</v>
      </c>
      <c r="G3571" t="s">
        <v>16</v>
      </c>
      <c r="H3571" t="s">
        <v>32</v>
      </c>
      <c r="I3571" t="s">
        <v>33</v>
      </c>
      <c r="J3571" t="s">
        <v>39</v>
      </c>
      <c r="K3571">
        <v>2025</v>
      </c>
      <c r="L3571" t="s">
        <v>20</v>
      </c>
      <c r="M3571" t="s">
        <v>6010</v>
      </c>
      <c r="N3571" t="s">
        <v>5949</v>
      </c>
      <c r="O3571" t="s">
        <v>6011</v>
      </c>
      <c r="P3571" t="s">
        <v>6012</v>
      </c>
      <c r="Q3571" t="s">
        <v>6013</v>
      </c>
      <c r="R3571">
        <v>2700</v>
      </c>
      <c r="S3571">
        <v>3500</v>
      </c>
      <c r="T3571">
        <v>0.2286</v>
      </c>
      <c r="U3571" t="s">
        <v>5920</v>
      </c>
      <c r="V3571">
        <v>12</v>
      </c>
      <c r="W3571" s="1">
        <v>45369</v>
      </c>
      <c r="X3571" t="s">
        <v>5894</v>
      </c>
      <c r="Y3571">
        <v>71</v>
      </c>
      <c r="Z3571">
        <v>95</v>
      </c>
      <c r="AA3571">
        <v>147</v>
      </c>
      <c r="AB3571">
        <v>51</v>
      </c>
      <c r="AC3571">
        <v>10</v>
      </c>
      <c r="AD3571">
        <v>137700</v>
      </c>
      <c r="AE3571" t="s">
        <v>6025</v>
      </c>
      <c r="AF3571" s="1">
        <v>46203</v>
      </c>
      <c r="AG3571" t="s">
        <v>6425</v>
      </c>
      <c r="AH3571" t="s">
        <v>6035</v>
      </c>
      <c r="AI3571" t="s">
        <v>6028</v>
      </c>
      <c r="AJ3571" t="s">
        <v>6924</v>
      </c>
      <c r="AK3571">
        <v>3500</v>
      </c>
      <c r="AL3571">
        <v>408.1</v>
      </c>
      <c r="AM3571">
        <v>3091.9</v>
      </c>
      <c r="AN3571">
        <v>2700</v>
      </c>
      <c r="AO3571">
        <v>391.9</v>
      </c>
      <c r="AP3571">
        <v>0.1268</v>
      </c>
    </row>
    <row r="3572" spans="1:42" hidden="1" x14ac:dyDescent="0.35">
      <c r="A3572" t="s">
        <v>4540</v>
      </c>
      <c r="B3572" s="1">
        <v>45763</v>
      </c>
      <c r="C3572" t="s">
        <v>961</v>
      </c>
      <c r="D3572" t="s">
        <v>105</v>
      </c>
      <c r="E3572">
        <v>3</v>
      </c>
      <c r="F3572" t="s">
        <v>24</v>
      </c>
      <c r="G3572" t="s">
        <v>16</v>
      </c>
      <c r="H3572" t="s">
        <v>32</v>
      </c>
      <c r="I3572" t="s">
        <v>43</v>
      </c>
      <c r="J3572" t="s">
        <v>44</v>
      </c>
      <c r="K3572">
        <v>2025</v>
      </c>
      <c r="L3572" t="s">
        <v>35</v>
      </c>
      <c r="M3572" t="s">
        <v>5916</v>
      </c>
      <c r="N3572" t="s">
        <v>5913</v>
      </c>
      <c r="O3572" t="s">
        <v>5917</v>
      </c>
      <c r="P3572" t="s">
        <v>5918</v>
      </c>
      <c r="Q3572" t="s">
        <v>5919</v>
      </c>
      <c r="R3572">
        <v>63000</v>
      </c>
      <c r="S3572">
        <v>76000</v>
      </c>
      <c r="T3572">
        <v>0.1711</v>
      </c>
      <c r="U3572" t="s">
        <v>5920</v>
      </c>
      <c r="V3572">
        <v>12</v>
      </c>
      <c r="W3572" s="1">
        <v>44617</v>
      </c>
      <c r="X3572" t="s">
        <v>5894</v>
      </c>
      <c r="Y3572">
        <v>252</v>
      </c>
      <c r="Z3572">
        <v>75</v>
      </c>
      <c r="AA3572">
        <v>289</v>
      </c>
      <c r="AB3572">
        <v>48</v>
      </c>
      <c r="AC3572">
        <v>10</v>
      </c>
      <c r="AD3572">
        <v>3024000</v>
      </c>
      <c r="AE3572" t="s">
        <v>6025</v>
      </c>
      <c r="AF3572" s="1">
        <v>46203</v>
      </c>
      <c r="AG3572" t="s">
        <v>6499</v>
      </c>
      <c r="AH3572" t="s">
        <v>6027</v>
      </c>
      <c r="AI3572" t="s">
        <v>6028</v>
      </c>
      <c r="AJ3572" t="s">
        <v>6924</v>
      </c>
      <c r="AK3572">
        <v>228000</v>
      </c>
      <c r="AL3572">
        <v>23392.799999999999</v>
      </c>
      <c r="AM3572">
        <v>204607.2</v>
      </c>
      <c r="AN3572">
        <v>189000</v>
      </c>
      <c r="AO3572">
        <v>15607.2</v>
      </c>
      <c r="AP3572">
        <v>7.6300000000000007E-2</v>
      </c>
    </row>
    <row r="3573" spans="1:42" hidden="1" x14ac:dyDescent="0.35">
      <c r="A3573" t="s">
        <v>4541</v>
      </c>
      <c r="B3573" s="1">
        <v>45846</v>
      </c>
      <c r="C3573" t="s">
        <v>1837</v>
      </c>
      <c r="D3573" t="s">
        <v>123</v>
      </c>
      <c r="E3573">
        <v>1</v>
      </c>
      <c r="F3573" t="s">
        <v>24</v>
      </c>
      <c r="G3573" t="s">
        <v>16</v>
      </c>
      <c r="H3573" t="s">
        <v>32</v>
      </c>
      <c r="I3573" t="s">
        <v>26</v>
      </c>
      <c r="J3573" t="s">
        <v>97</v>
      </c>
      <c r="K3573">
        <v>2025</v>
      </c>
      <c r="L3573" t="s">
        <v>60</v>
      </c>
      <c r="M3573" t="s">
        <v>5927</v>
      </c>
      <c r="N3573" t="s">
        <v>5913</v>
      </c>
      <c r="O3573" t="s">
        <v>5917</v>
      </c>
      <c r="P3573" t="s">
        <v>5928</v>
      </c>
      <c r="Q3573" t="s">
        <v>5929</v>
      </c>
      <c r="R3573">
        <v>44000</v>
      </c>
      <c r="S3573">
        <v>53000</v>
      </c>
      <c r="T3573">
        <v>0.16980000000000001</v>
      </c>
      <c r="U3573" t="s">
        <v>5920</v>
      </c>
      <c r="V3573">
        <v>12</v>
      </c>
      <c r="W3573" s="1">
        <v>45435</v>
      </c>
      <c r="X3573" t="s">
        <v>5894</v>
      </c>
      <c r="Y3573">
        <v>246</v>
      </c>
      <c r="Z3573">
        <v>92</v>
      </c>
      <c r="AA3573">
        <v>223</v>
      </c>
      <c r="AB3573">
        <v>48</v>
      </c>
      <c r="AC3573">
        <v>10</v>
      </c>
      <c r="AD3573">
        <v>2112000</v>
      </c>
      <c r="AE3573" t="s">
        <v>6025</v>
      </c>
      <c r="AF3573" s="1">
        <v>46203</v>
      </c>
      <c r="AG3573" t="s">
        <v>6666</v>
      </c>
      <c r="AH3573" t="s">
        <v>6035</v>
      </c>
      <c r="AI3573" t="s">
        <v>6028</v>
      </c>
      <c r="AJ3573" t="s">
        <v>6925</v>
      </c>
      <c r="AK3573">
        <v>53000</v>
      </c>
      <c r="AL3573">
        <v>3397.3</v>
      </c>
      <c r="AM3573">
        <v>49602.7</v>
      </c>
      <c r="AN3573">
        <v>44000</v>
      </c>
      <c r="AO3573">
        <v>5602.7</v>
      </c>
      <c r="AP3573">
        <v>0.113</v>
      </c>
    </row>
    <row r="3574" spans="1:42" hidden="1" x14ac:dyDescent="0.35">
      <c r="A3574" t="s">
        <v>4542</v>
      </c>
      <c r="B3574" s="1">
        <v>45921</v>
      </c>
      <c r="C3574" t="s">
        <v>2315</v>
      </c>
      <c r="D3574" t="s">
        <v>137</v>
      </c>
      <c r="E3574">
        <v>1</v>
      </c>
      <c r="F3574" t="s">
        <v>24</v>
      </c>
      <c r="G3574" t="s">
        <v>31</v>
      </c>
      <c r="H3574" t="s">
        <v>25</v>
      </c>
      <c r="I3574" t="s">
        <v>26</v>
      </c>
      <c r="J3574" t="s">
        <v>109</v>
      </c>
      <c r="K3574">
        <v>2025</v>
      </c>
      <c r="L3574" t="s">
        <v>60</v>
      </c>
      <c r="M3574" t="s">
        <v>5930</v>
      </c>
      <c r="N3574" t="s">
        <v>5931</v>
      </c>
      <c r="O3574" t="s">
        <v>5932</v>
      </c>
      <c r="P3574" t="s">
        <v>5891</v>
      </c>
      <c r="Q3574" t="s">
        <v>5933</v>
      </c>
      <c r="R3574">
        <v>14800</v>
      </c>
      <c r="S3574">
        <v>18500</v>
      </c>
      <c r="T3574">
        <v>0.2</v>
      </c>
      <c r="U3574" t="s">
        <v>5893</v>
      </c>
      <c r="V3574">
        <v>12</v>
      </c>
      <c r="W3574" s="1">
        <v>45474</v>
      </c>
      <c r="X3574" t="s">
        <v>5894</v>
      </c>
      <c r="Y3574">
        <v>213</v>
      </c>
      <c r="Z3574">
        <v>93</v>
      </c>
      <c r="AA3574">
        <v>278</v>
      </c>
      <c r="AB3574">
        <v>42</v>
      </c>
      <c r="AC3574">
        <v>10</v>
      </c>
      <c r="AD3574">
        <v>621600</v>
      </c>
      <c r="AE3574" t="s">
        <v>6025</v>
      </c>
      <c r="AF3574" s="1">
        <v>46203</v>
      </c>
      <c r="AG3574" t="s">
        <v>6780</v>
      </c>
      <c r="AH3574" t="s">
        <v>6035</v>
      </c>
      <c r="AI3574" t="s">
        <v>6028</v>
      </c>
      <c r="AJ3574" t="s">
        <v>6925</v>
      </c>
      <c r="AK3574">
        <v>18500</v>
      </c>
      <c r="AL3574">
        <v>61.05</v>
      </c>
      <c r="AM3574">
        <v>18438.95</v>
      </c>
      <c r="AN3574">
        <v>14800</v>
      </c>
      <c r="AO3574">
        <v>3638.95</v>
      </c>
      <c r="AP3574">
        <v>0.19739999999999999</v>
      </c>
    </row>
    <row r="3575" spans="1:42" x14ac:dyDescent="0.35">
      <c r="A3575" t="s">
        <v>4543</v>
      </c>
      <c r="B3575" s="1">
        <v>45817</v>
      </c>
      <c r="C3575" t="s">
        <v>1237</v>
      </c>
      <c r="D3575" t="s">
        <v>54</v>
      </c>
      <c r="E3575">
        <v>1</v>
      </c>
      <c r="F3575" t="s">
        <v>24</v>
      </c>
      <c r="G3575" t="s">
        <v>71</v>
      </c>
      <c r="H3575" t="s">
        <v>32</v>
      </c>
      <c r="I3575" t="s">
        <v>18</v>
      </c>
      <c r="J3575" t="s">
        <v>34</v>
      </c>
      <c r="K3575">
        <v>2025</v>
      </c>
      <c r="L3575" t="s">
        <v>35</v>
      </c>
      <c r="M3575" t="s">
        <v>5888</v>
      </c>
      <c r="N3575" t="s">
        <v>5889</v>
      </c>
      <c r="O3575" t="s">
        <v>5890</v>
      </c>
      <c r="P3575" t="s">
        <v>5891</v>
      </c>
      <c r="Q3575" t="s">
        <v>5892</v>
      </c>
      <c r="R3575">
        <v>52000</v>
      </c>
      <c r="S3575">
        <v>65000</v>
      </c>
      <c r="T3575">
        <v>0.2</v>
      </c>
      <c r="U3575" t="s">
        <v>5893</v>
      </c>
      <c r="V3575">
        <v>12</v>
      </c>
      <c r="W3575" s="1">
        <v>45506</v>
      </c>
      <c r="X3575" t="s">
        <v>5894</v>
      </c>
      <c r="Y3575">
        <v>302</v>
      </c>
      <c r="Z3575">
        <v>109</v>
      </c>
      <c r="AA3575">
        <v>415</v>
      </c>
      <c r="AB3575">
        <v>0</v>
      </c>
      <c r="AC3575">
        <v>10</v>
      </c>
      <c r="AD3575">
        <v>0</v>
      </c>
      <c r="AE3575" t="s">
        <v>6029</v>
      </c>
      <c r="AF3575" s="1">
        <v>46203</v>
      </c>
      <c r="AG3575" t="s">
        <v>6527</v>
      </c>
      <c r="AH3575" t="s">
        <v>6035</v>
      </c>
      <c r="AI3575" t="s">
        <v>6028</v>
      </c>
      <c r="AJ3575" t="s">
        <v>6924</v>
      </c>
      <c r="AK3575">
        <v>65000</v>
      </c>
      <c r="AL3575">
        <v>6935.5</v>
      </c>
      <c r="AM3575">
        <v>58064.5</v>
      </c>
      <c r="AN3575">
        <v>52000</v>
      </c>
      <c r="AO3575">
        <v>6064.5</v>
      </c>
      <c r="AP3575">
        <v>0.10440000000000001</v>
      </c>
    </row>
    <row r="3576" spans="1:42" x14ac:dyDescent="0.35">
      <c r="A3576" t="s">
        <v>4544</v>
      </c>
      <c r="B3576" s="1">
        <v>45673</v>
      </c>
      <c r="C3576" t="s">
        <v>925</v>
      </c>
      <c r="D3576" t="s">
        <v>195</v>
      </c>
      <c r="E3576">
        <v>1</v>
      </c>
      <c r="F3576" t="s">
        <v>48</v>
      </c>
      <c r="G3576" t="s">
        <v>31</v>
      </c>
      <c r="H3576" t="s">
        <v>17</v>
      </c>
      <c r="I3576" t="s">
        <v>33</v>
      </c>
      <c r="J3576" t="s">
        <v>112</v>
      </c>
      <c r="K3576">
        <v>2025</v>
      </c>
      <c r="L3576" t="s">
        <v>20</v>
      </c>
      <c r="M3576" t="s">
        <v>5912</v>
      </c>
      <c r="N3576" t="s">
        <v>5913</v>
      </c>
      <c r="O3576" t="s">
        <v>5914</v>
      </c>
      <c r="P3576" t="s">
        <v>5891</v>
      </c>
      <c r="Q3576" t="s">
        <v>5915</v>
      </c>
      <c r="R3576">
        <v>125000</v>
      </c>
      <c r="S3576">
        <v>148000</v>
      </c>
      <c r="T3576">
        <v>0.15540000000000001</v>
      </c>
      <c r="U3576" t="s">
        <v>5893</v>
      </c>
      <c r="V3576">
        <v>12</v>
      </c>
      <c r="W3576" s="1">
        <v>44787</v>
      </c>
      <c r="X3576" t="s">
        <v>5894</v>
      </c>
      <c r="Y3576">
        <v>168</v>
      </c>
      <c r="Z3576">
        <v>62</v>
      </c>
      <c r="AA3576">
        <v>271</v>
      </c>
      <c r="AB3576">
        <v>0</v>
      </c>
      <c r="AC3576">
        <v>10</v>
      </c>
      <c r="AD3576">
        <v>0</v>
      </c>
      <c r="AE3576" t="s">
        <v>6029</v>
      </c>
      <c r="AF3576" s="1">
        <v>46203</v>
      </c>
      <c r="AG3576" t="s">
        <v>6490</v>
      </c>
      <c r="AH3576" t="s">
        <v>6027</v>
      </c>
      <c r="AI3576" t="s">
        <v>6028</v>
      </c>
      <c r="AJ3576" t="s">
        <v>6924</v>
      </c>
      <c r="AK3576">
        <v>148000</v>
      </c>
      <c r="AL3576">
        <v>13912</v>
      </c>
      <c r="AM3576">
        <v>134088</v>
      </c>
      <c r="AN3576">
        <v>125000</v>
      </c>
      <c r="AO3576">
        <v>9088</v>
      </c>
      <c r="AP3576">
        <v>6.7799999999999999E-2</v>
      </c>
    </row>
    <row r="3577" spans="1:42" x14ac:dyDescent="0.35">
      <c r="A3577" t="s">
        <v>4545</v>
      </c>
      <c r="B3577" s="1">
        <v>45943</v>
      </c>
      <c r="C3577" t="s">
        <v>4546</v>
      </c>
      <c r="D3577" t="s">
        <v>42</v>
      </c>
      <c r="E3577">
        <v>2</v>
      </c>
      <c r="F3577" t="s">
        <v>30</v>
      </c>
      <c r="G3577" t="s">
        <v>31</v>
      </c>
      <c r="H3577" t="s">
        <v>32</v>
      </c>
      <c r="I3577" t="s">
        <v>18</v>
      </c>
      <c r="J3577" t="s">
        <v>55</v>
      </c>
      <c r="K3577">
        <v>2025</v>
      </c>
      <c r="L3577" t="s">
        <v>51</v>
      </c>
      <c r="M3577" t="s">
        <v>5897</v>
      </c>
      <c r="N3577" t="s">
        <v>5889</v>
      </c>
      <c r="O3577" t="s">
        <v>5898</v>
      </c>
      <c r="P3577" t="s">
        <v>5899</v>
      </c>
      <c r="Q3577" t="s">
        <v>5900</v>
      </c>
      <c r="R3577">
        <v>31000</v>
      </c>
      <c r="S3577">
        <v>38000</v>
      </c>
      <c r="T3577">
        <v>0.1842</v>
      </c>
      <c r="U3577" t="s">
        <v>5901</v>
      </c>
      <c r="V3577">
        <v>12</v>
      </c>
      <c r="W3577" s="1">
        <v>45246</v>
      </c>
      <c r="X3577" t="s">
        <v>5894</v>
      </c>
      <c r="Y3577">
        <v>278</v>
      </c>
      <c r="Z3577">
        <v>80</v>
      </c>
      <c r="AA3577">
        <v>346</v>
      </c>
      <c r="AB3577">
        <v>0</v>
      </c>
      <c r="AC3577">
        <v>10</v>
      </c>
      <c r="AD3577">
        <v>0</v>
      </c>
      <c r="AE3577" t="s">
        <v>6029</v>
      </c>
      <c r="AF3577" s="1">
        <v>46203</v>
      </c>
      <c r="AG3577" t="s">
        <v>6895</v>
      </c>
      <c r="AH3577" t="s">
        <v>6035</v>
      </c>
      <c r="AI3577" t="s">
        <v>6028</v>
      </c>
      <c r="AJ3577" t="s">
        <v>6925</v>
      </c>
      <c r="AK3577">
        <v>76000</v>
      </c>
      <c r="AL3577">
        <v>10222</v>
      </c>
      <c r="AM3577">
        <v>65778</v>
      </c>
      <c r="AN3577">
        <v>62000</v>
      </c>
      <c r="AO3577">
        <v>3778</v>
      </c>
      <c r="AP3577">
        <v>5.74E-2</v>
      </c>
    </row>
    <row r="3578" spans="1:42" hidden="1" x14ac:dyDescent="0.35">
      <c r="A3578" t="s">
        <v>4547</v>
      </c>
      <c r="B3578" s="1">
        <v>45722</v>
      </c>
      <c r="C3578" t="s">
        <v>2434</v>
      </c>
      <c r="D3578" t="s">
        <v>65</v>
      </c>
      <c r="E3578">
        <v>1</v>
      </c>
      <c r="F3578" t="s">
        <v>58</v>
      </c>
      <c r="G3578" t="s">
        <v>71</v>
      </c>
      <c r="H3578" t="s">
        <v>17</v>
      </c>
      <c r="I3578" t="s">
        <v>18</v>
      </c>
      <c r="J3578" t="s">
        <v>39</v>
      </c>
      <c r="K3578">
        <v>2025</v>
      </c>
      <c r="L3578" t="s">
        <v>20</v>
      </c>
      <c r="M3578" t="s">
        <v>5906</v>
      </c>
      <c r="N3578" t="s">
        <v>5889</v>
      </c>
      <c r="O3578" t="s">
        <v>5898</v>
      </c>
      <c r="P3578" t="s">
        <v>5907</v>
      </c>
      <c r="Q3578" t="s">
        <v>5908</v>
      </c>
      <c r="R3578">
        <v>17500</v>
      </c>
      <c r="S3578">
        <v>22000</v>
      </c>
      <c r="T3578">
        <v>0.20449999999999999</v>
      </c>
      <c r="U3578" t="s">
        <v>5909</v>
      </c>
      <c r="V3578">
        <v>12</v>
      </c>
      <c r="W3578" s="1">
        <v>45337</v>
      </c>
      <c r="X3578" t="s">
        <v>5894</v>
      </c>
      <c r="Y3578">
        <v>373</v>
      </c>
      <c r="Z3578">
        <v>88</v>
      </c>
      <c r="AA3578">
        <v>389</v>
      </c>
      <c r="AB3578">
        <v>78</v>
      </c>
      <c r="AC3578">
        <v>10</v>
      </c>
      <c r="AD3578">
        <v>1365000</v>
      </c>
      <c r="AE3578" t="s">
        <v>6025</v>
      </c>
      <c r="AF3578" s="1">
        <v>46203</v>
      </c>
      <c r="AG3578" t="s">
        <v>6785</v>
      </c>
      <c r="AH3578" t="s">
        <v>6035</v>
      </c>
      <c r="AI3578" t="s">
        <v>6028</v>
      </c>
      <c r="AJ3578" t="s">
        <v>6924</v>
      </c>
      <c r="AK3578">
        <v>22000</v>
      </c>
      <c r="AL3578">
        <v>2967.8</v>
      </c>
      <c r="AM3578">
        <v>19032.2</v>
      </c>
      <c r="AN3578">
        <v>17500</v>
      </c>
      <c r="AO3578">
        <v>1532.2</v>
      </c>
      <c r="AP3578">
        <v>8.0500000000000002E-2</v>
      </c>
    </row>
    <row r="3579" spans="1:42" hidden="1" x14ac:dyDescent="0.35">
      <c r="A3579" t="s">
        <v>4548</v>
      </c>
      <c r="B3579" s="1">
        <v>45726</v>
      </c>
      <c r="C3579" t="s">
        <v>501</v>
      </c>
      <c r="D3579" t="s">
        <v>14</v>
      </c>
      <c r="E3579">
        <v>1</v>
      </c>
      <c r="F3579" t="s">
        <v>48</v>
      </c>
      <c r="G3579" t="s">
        <v>79</v>
      </c>
      <c r="H3579" t="s">
        <v>32</v>
      </c>
      <c r="I3579" t="s">
        <v>18</v>
      </c>
      <c r="J3579" t="s">
        <v>39</v>
      </c>
      <c r="K3579">
        <v>2025</v>
      </c>
      <c r="L3579" t="s">
        <v>20</v>
      </c>
      <c r="M3579" t="s">
        <v>5934</v>
      </c>
      <c r="N3579" t="s">
        <v>5931</v>
      </c>
      <c r="O3579" t="s">
        <v>5932</v>
      </c>
      <c r="P3579" t="s">
        <v>5891</v>
      </c>
      <c r="Q3579" t="s">
        <v>5935</v>
      </c>
      <c r="R3579">
        <v>10800</v>
      </c>
      <c r="S3579">
        <v>13500</v>
      </c>
      <c r="T3579">
        <v>0.2</v>
      </c>
      <c r="U3579" t="s">
        <v>5893</v>
      </c>
      <c r="V3579">
        <v>12</v>
      </c>
      <c r="W3579" s="1">
        <v>44567</v>
      </c>
      <c r="X3579" t="s">
        <v>5894</v>
      </c>
      <c r="Y3579">
        <v>169</v>
      </c>
      <c r="Z3579">
        <v>68</v>
      </c>
      <c r="AA3579">
        <v>202</v>
      </c>
      <c r="AB3579">
        <v>85</v>
      </c>
      <c r="AC3579">
        <v>10</v>
      </c>
      <c r="AD3579">
        <v>918000</v>
      </c>
      <c r="AE3579" t="s">
        <v>6025</v>
      </c>
      <c r="AF3579" s="1">
        <v>46203</v>
      </c>
      <c r="AG3579" t="s">
        <v>6222</v>
      </c>
      <c r="AH3579" t="s">
        <v>6035</v>
      </c>
      <c r="AI3579" t="s">
        <v>6028</v>
      </c>
      <c r="AJ3579" t="s">
        <v>6924</v>
      </c>
      <c r="AK3579">
        <v>13500</v>
      </c>
      <c r="AL3579">
        <v>220.05</v>
      </c>
      <c r="AM3579">
        <v>13279.95</v>
      </c>
      <c r="AN3579">
        <v>10800</v>
      </c>
      <c r="AO3579">
        <v>2479.9499999999998</v>
      </c>
      <c r="AP3579">
        <v>0.1867</v>
      </c>
    </row>
    <row r="3580" spans="1:42" hidden="1" x14ac:dyDescent="0.35">
      <c r="A3580" t="s">
        <v>4549</v>
      </c>
      <c r="B3580" s="1">
        <v>45885</v>
      </c>
      <c r="C3580" t="s">
        <v>1203</v>
      </c>
      <c r="D3580" t="s">
        <v>208</v>
      </c>
      <c r="E3580">
        <v>1</v>
      </c>
      <c r="F3580" t="s">
        <v>15</v>
      </c>
      <c r="G3580" t="s">
        <v>31</v>
      </c>
      <c r="H3580" t="s">
        <v>32</v>
      </c>
      <c r="I3580" t="s">
        <v>33</v>
      </c>
      <c r="J3580" t="s">
        <v>59</v>
      </c>
      <c r="K3580">
        <v>2025</v>
      </c>
      <c r="L3580" t="s">
        <v>60</v>
      </c>
      <c r="M3580" t="s">
        <v>5910</v>
      </c>
      <c r="N3580" t="s">
        <v>5889</v>
      </c>
      <c r="O3580" t="s">
        <v>5898</v>
      </c>
      <c r="P3580" t="s">
        <v>5907</v>
      </c>
      <c r="Q3580" t="s">
        <v>5911</v>
      </c>
      <c r="R3580">
        <v>10500</v>
      </c>
      <c r="S3580">
        <v>13000</v>
      </c>
      <c r="T3580">
        <v>0.1923</v>
      </c>
      <c r="U3580" t="s">
        <v>5909</v>
      </c>
      <c r="V3580">
        <v>12</v>
      </c>
      <c r="W3580" s="1">
        <v>45395</v>
      </c>
      <c r="X3580" t="s">
        <v>5894</v>
      </c>
      <c r="Y3580">
        <v>256</v>
      </c>
      <c r="Z3580">
        <v>119</v>
      </c>
      <c r="AA3580">
        <v>288</v>
      </c>
      <c r="AB3580">
        <v>32</v>
      </c>
      <c r="AC3580">
        <v>10</v>
      </c>
      <c r="AD3580">
        <v>336000</v>
      </c>
      <c r="AE3580" t="s">
        <v>6025</v>
      </c>
      <c r="AF3580" s="1">
        <v>46203</v>
      </c>
      <c r="AG3580" t="s">
        <v>6462</v>
      </c>
      <c r="AH3580" t="s">
        <v>6027</v>
      </c>
      <c r="AI3580" t="s">
        <v>6028</v>
      </c>
      <c r="AJ3580" t="s">
        <v>6925</v>
      </c>
      <c r="AK3580">
        <v>13000</v>
      </c>
      <c r="AL3580">
        <v>1912.3</v>
      </c>
      <c r="AM3580">
        <v>11087.7</v>
      </c>
      <c r="AN3580">
        <v>10500</v>
      </c>
      <c r="AO3580">
        <v>587.70000000000005</v>
      </c>
      <c r="AP3580">
        <v>5.2999999999999999E-2</v>
      </c>
    </row>
    <row r="3581" spans="1:42" hidden="1" x14ac:dyDescent="0.35">
      <c r="A3581" t="s">
        <v>4550</v>
      </c>
      <c r="B3581" s="1">
        <v>45688</v>
      </c>
      <c r="C3581" t="s">
        <v>478</v>
      </c>
      <c r="D3581" t="s">
        <v>123</v>
      </c>
      <c r="E3581">
        <v>1</v>
      </c>
      <c r="F3581" t="s">
        <v>24</v>
      </c>
      <c r="G3581" t="s">
        <v>71</v>
      </c>
      <c r="H3581" t="s">
        <v>25</v>
      </c>
      <c r="I3581" t="s">
        <v>43</v>
      </c>
      <c r="J3581" t="s">
        <v>112</v>
      </c>
      <c r="K3581">
        <v>2025</v>
      </c>
      <c r="L3581" t="s">
        <v>20</v>
      </c>
      <c r="M3581" t="s">
        <v>5927</v>
      </c>
      <c r="N3581" t="s">
        <v>5913</v>
      </c>
      <c r="O3581" t="s">
        <v>5917</v>
      </c>
      <c r="P3581" t="s">
        <v>5928</v>
      </c>
      <c r="Q3581" t="s">
        <v>5929</v>
      </c>
      <c r="R3581">
        <v>44000</v>
      </c>
      <c r="S3581">
        <v>53000</v>
      </c>
      <c r="T3581">
        <v>0.16980000000000001</v>
      </c>
      <c r="U3581" t="s">
        <v>5920</v>
      </c>
      <c r="V3581">
        <v>12</v>
      </c>
      <c r="W3581" s="1">
        <v>45435</v>
      </c>
      <c r="X3581" t="s">
        <v>5894</v>
      </c>
      <c r="Y3581">
        <v>246</v>
      </c>
      <c r="Z3581">
        <v>92</v>
      </c>
      <c r="AA3581">
        <v>223</v>
      </c>
      <c r="AB3581">
        <v>48</v>
      </c>
      <c r="AC3581">
        <v>10</v>
      </c>
      <c r="AD3581">
        <v>2112000</v>
      </c>
      <c r="AE3581" t="s">
        <v>6025</v>
      </c>
      <c r="AF3581" s="1">
        <v>46203</v>
      </c>
      <c r="AG3581" t="s">
        <v>6258</v>
      </c>
      <c r="AH3581" t="s">
        <v>6027</v>
      </c>
      <c r="AI3581" t="s">
        <v>6028</v>
      </c>
      <c r="AJ3581" t="s">
        <v>6924</v>
      </c>
      <c r="AK3581">
        <v>53000</v>
      </c>
      <c r="AL3581">
        <v>7685</v>
      </c>
      <c r="AM3581">
        <v>45315</v>
      </c>
      <c r="AN3581">
        <v>44000</v>
      </c>
      <c r="AO3581">
        <v>1315</v>
      </c>
      <c r="AP3581">
        <v>2.9000000000000001E-2</v>
      </c>
    </row>
    <row r="3582" spans="1:42" hidden="1" x14ac:dyDescent="0.35">
      <c r="A3582" t="s">
        <v>4551</v>
      </c>
      <c r="B3582" s="1">
        <v>45913</v>
      </c>
      <c r="C3582" t="s">
        <v>726</v>
      </c>
      <c r="D3582" t="s">
        <v>74</v>
      </c>
      <c r="E3582">
        <v>4</v>
      </c>
      <c r="F3582" t="s">
        <v>48</v>
      </c>
      <c r="G3582" t="s">
        <v>96</v>
      </c>
      <c r="H3582" t="s">
        <v>32</v>
      </c>
      <c r="I3582" t="s">
        <v>26</v>
      </c>
      <c r="J3582" t="s">
        <v>109</v>
      </c>
      <c r="K3582">
        <v>2025</v>
      </c>
      <c r="L3582" t="s">
        <v>60</v>
      </c>
      <c r="M3582" t="s">
        <v>5963</v>
      </c>
      <c r="N3582" t="s">
        <v>5949</v>
      </c>
      <c r="O3582" t="s">
        <v>5964</v>
      </c>
      <c r="P3582" t="s">
        <v>5951</v>
      </c>
      <c r="Q3582" t="s">
        <v>5965</v>
      </c>
      <c r="R3582">
        <v>5700</v>
      </c>
      <c r="S3582">
        <v>7500</v>
      </c>
      <c r="T3582">
        <v>0.24</v>
      </c>
      <c r="U3582" t="s">
        <v>5940</v>
      </c>
      <c r="V3582">
        <v>12</v>
      </c>
      <c r="W3582" s="1">
        <v>44865</v>
      </c>
      <c r="X3582" t="s">
        <v>5894</v>
      </c>
      <c r="Y3582">
        <v>145</v>
      </c>
      <c r="Z3582">
        <v>60</v>
      </c>
      <c r="AA3582">
        <v>189</v>
      </c>
      <c r="AB3582">
        <v>10</v>
      </c>
      <c r="AC3582">
        <v>10</v>
      </c>
      <c r="AD3582">
        <v>57000</v>
      </c>
      <c r="AE3582" t="s">
        <v>6025</v>
      </c>
      <c r="AF3582" s="1">
        <v>46203</v>
      </c>
      <c r="AG3582" t="s">
        <v>6072</v>
      </c>
      <c r="AH3582" t="s">
        <v>6027</v>
      </c>
      <c r="AI3582" t="s">
        <v>6028</v>
      </c>
      <c r="AJ3582" t="s">
        <v>6925</v>
      </c>
      <c r="AK3582">
        <v>30000</v>
      </c>
      <c r="AL3582">
        <v>501</v>
      </c>
      <c r="AM3582">
        <v>29499</v>
      </c>
      <c r="AN3582">
        <v>22800</v>
      </c>
      <c r="AO3582">
        <v>6699</v>
      </c>
      <c r="AP3582">
        <v>0.2271</v>
      </c>
    </row>
    <row r="3583" spans="1:42" hidden="1" x14ac:dyDescent="0.35">
      <c r="A3583" t="s">
        <v>4552</v>
      </c>
      <c r="B3583" s="1">
        <v>45733</v>
      </c>
      <c r="C3583" t="s">
        <v>57</v>
      </c>
      <c r="D3583" t="s">
        <v>23</v>
      </c>
      <c r="E3583">
        <v>1</v>
      </c>
      <c r="F3583" t="s">
        <v>30</v>
      </c>
      <c r="G3583" t="s">
        <v>96</v>
      </c>
      <c r="H3583" t="s">
        <v>32</v>
      </c>
      <c r="I3583" t="s">
        <v>43</v>
      </c>
      <c r="J3583" t="s">
        <v>39</v>
      </c>
      <c r="K3583">
        <v>2025</v>
      </c>
      <c r="L3583" t="s">
        <v>20</v>
      </c>
      <c r="M3583" t="s">
        <v>5921</v>
      </c>
      <c r="N3583" t="s">
        <v>5913</v>
      </c>
      <c r="O3583" t="s">
        <v>5917</v>
      </c>
      <c r="P3583" t="s">
        <v>5922</v>
      </c>
      <c r="Q3583" t="s">
        <v>5923</v>
      </c>
      <c r="R3583">
        <v>57000</v>
      </c>
      <c r="S3583">
        <v>69000</v>
      </c>
      <c r="T3583">
        <v>0.1739</v>
      </c>
      <c r="U3583" t="s">
        <v>5920</v>
      </c>
      <c r="V3583">
        <v>12</v>
      </c>
      <c r="W3583" s="1">
        <v>44862</v>
      </c>
      <c r="X3583" t="s">
        <v>5894</v>
      </c>
      <c r="Y3583">
        <v>244</v>
      </c>
      <c r="Z3583">
        <v>55</v>
      </c>
      <c r="AA3583">
        <v>276</v>
      </c>
      <c r="AB3583">
        <v>9</v>
      </c>
      <c r="AC3583">
        <v>10</v>
      </c>
      <c r="AD3583">
        <v>513000</v>
      </c>
      <c r="AE3583" t="s">
        <v>6025</v>
      </c>
      <c r="AF3583" s="1">
        <v>46203</v>
      </c>
      <c r="AG3583" t="s">
        <v>6056</v>
      </c>
      <c r="AH3583" t="s">
        <v>6035</v>
      </c>
      <c r="AI3583" t="s">
        <v>6028</v>
      </c>
      <c r="AJ3583" t="s">
        <v>6924</v>
      </c>
      <c r="AK3583">
        <v>69000</v>
      </c>
      <c r="AL3583">
        <v>545.1</v>
      </c>
      <c r="AM3583">
        <v>68454.899999999994</v>
      </c>
      <c r="AN3583">
        <v>57000</v>
      </c>
      <c r="AO3583">
        <v>11454.9</v>
      </c>
      <c r="AP3583">
        <v>0.1673</v>
      </c>
    </row>
    <row r="3584" spans="1:42" hidden="1" x14ac:dyDescent="0.35">
      <c r="A3584" t="s">
        <v>4553</v>
      </c>
      <c r="B3584" s="1">
        <v>45796</v>
      </c>
      <c r="C3584" t="s">
        <v>837</v>
      </c>
      <c r="D3584" t="s">
        <v>74</v>
      </c>
      <c r="E3584">
        <v>4</v>
      </c>
      <c r="F3584" t="s">
        <v>66</v>
      </c>
      <c r="G3584" t="s">
        <v>79</v>
      </c>
      <c r="H3584" t="s">
        <v>17</v>
      </c>
      <c r="I3584" t="s">
        <v>26</v>
      </c>
      <c r="J3584" t="s">
        <v>75</v>
      </c>
      <c r="K3584">
        <v>2025</v>
      </c>
      <c r="L3584" t="s">
        <v>35</v>
      </c>
      <c r="M3584" t="s">
        <v>5963</v>
      </c>
      <c r="N3584" t="s">
        <v>5949</v>
      </c>
      <c r="O3584" t="s">
        <v>5964</v>
      </c>
      <c r="P3584" t="s">
        <v>5951</v>
      </c>
      <c r="Q3584" t="s">
        <v>5965</v>
      </c>
      <c r="R3584">
        <v>5700</v>
      </c>
      <c r="S3584">
        <v>7500</v>
      </c>
      <c r="T3584">
        <v>0.24</v>
      </c>
      <c r="U3584" t="s">
        <v>5940</v>
      </c>
      <c r="V3584">
        <v>12</v>
      </c>
      <c r="W3584" s="1">
        <v>44865</v>
      </c>
      <c r="X3584" t="s">
        <v>5894</v>
      </c>
      <c r="Y3584">
        <v>145</v>
      </c>
      <c r="Z3584">
        <v>60</v>
      </c>
      <c r="AA3584">
        <v>189</v>
      </c>
      <c r="AB3584">
        <v>10</v>
      </c>
      <c r="AC3584">
        <v>10</v>
      </c>
      <c r="AD3584">
        <v>57000</v>
      </c>
      <c r="AE3584" t="s">
        <v>6025</v>
      </c>
      <c r="AF3584" s="1">
        <v>46203</v>
      </c>
      <c r="AG3584" t="s">
        <v>6388</v>
      </c>
      <c r="AH3584" t="s">
        <v>6035</v>
      </c>
      <c r="AI3584" t="s">
        <v>6028</v>
      </c>
      <c r="AJ3584" t="s">
        <v>6924</v>
      </c>
      <c r="AK3584">
        <v>30000</v>
      </c>
      <c r="AL3584">
        <v>3210</v>
      </c>
      <c r="AM3584">
        <v>26790</v>
      </c>
      <c r="AN3584">
        <v>22800</v>
      </c>
      <c r="AO3584">
        <v>3990</v>
      </c>
      <c r="AP3584">
        <v>0.1489</v>
      </c>
    </row>
    <row r="3585" spans="1:42" hidden="1" x14ac:dyDescent="0.35">
      <c r="A3585" t="s">
        <v>4554</v>
      </c>
      <c r="B3585" s="1">
        <v>45748</v>
      </c>
      <c r="C3585" t="s">
        <v>1824</v>
      </c>
      <c r="D3585" t="s">
        <v>115</v>
      </c>
      <c r="E3585">
        <v>1</v>
      </c>
      <c r="F3585" t="s">
        <v>24</v>
      </c>
      <c r="G3585" t="s">
        <v>96</v>
      </c>
      <c r="H3585" t="s">
        <v>32</v>
      </c>
      <c r="I3585" t="s">
        <v>33</v>
      </c>
      <c r="J3585" t="s">
        <v>44</v>
      </c>
      <c r="K3585">
        <v>2025</v>
      </c>
      <c r="L3585" t="s">
        <v>35</v>
      </c>
      <c r="M3585" t="s">
        <v>5988</v>
      </c>
      <c r="N3585" t="s">
        <v>5989</v>
      </c>
      <c r="O3585" t="s">
        <v>5990</v>
      </c>
      <c r="P3585" t="s">
        <v>5907</v>
      </c>
      <c r="Q3585" t="s">
        <v>5991</v>
      </c>
      <c r="R3585">
        <v>1600</v>
      </c>
      <c r="S3585">
        <v>2200</v>
      </c>
      <c r="T3585">
        <v>0.2727</v>
      </c>
      <c r="U3585" t="s">
        <v>5909</v>
      </c>
      <c r="V3585">
        <v>6</v>
      </c>
      <c r="W3585" s="1">
        <v>45040</v>
      </c>
      <c r="X3585" t="s">
        <v>5894</v>
      </c>
      <c r="Y3585">
        <v>84</v>
      </c>
      <c r="Z3585">
        <v>117</v>
      </c>
      <c r="AA3585">
        <v>174</v>
      </c>
      <c r="AB3585">
        <v>47</v>
      </c>
      <c r="AC3585">
        <v>10</v>
      </c>
      <c r="AD3585">
        <v>75200</v>
      </c>
      <c r="AE3585" t="s">
        <v>6025</v>
      </c>
      <c r="AF3585" s="1">
        <v>46203</v>
      </c>
      <c r="AG3585" t="s">
        <v>6662</v>
      </c>
      <c r="AH3585" t="s">
        <v>6027</v>
      </c>
      <c r="AI3585" t="s">
        <v>6028</v>
      </c>
      <c r="AJ3585" t="s">
        <v>6924</v>
      </c>
      <c r="AK3585">
        <v>2200</v>
      </c>
      <c r="AL3585">
        <v>76.34</v>
      </c>
      <c r="AM3585">
        <v>2123.66</v>
      </c>
      <c r="AN3585">
        <v>1600</v>
      </c>
      <c r="AO3585">
        <v>523.66</v>
      </c>
      <c r="AP3585">
        <v>0.24660000000000001</v>
      </c>
    </row>
    <row r="3586" spans="1:42" hidden="1" x14ac:dyDescent="0.35">
      <c r="A3586" t="s">
        <v>4555</v>
      </c>
      <c r="B3586" s="1">
        <v>45860</v>
      </c>
      <c r="C3586" t="s">
        <v>2244</v>
      </c>
      <c r="D3586" t="s">
        <v>87</v>
      </c>
      <c r="E3586">
        <v>1</v>
      </c>
      <c r="F3586" t="s">
        <v>30</v>
      </c>
      <c r="G3586" t="s">
        <v>16</v>
      </c>
      <c r="H3586" t="s">
        <v>17</v>
      </c>
      <c r="I3586" t="s">
        <v>33</v>
      </c>
      <c r="J3586" t="s">
        <v>97</v>
      </c>
      <c r="K3586">
        <v>2025</v>
      </c>
      <c r="L3586" t="s">
        <v>60</v>
      </c>
      <c r="M3586" t="s">
        <v>5924</v>
      </c>
      <c r="N3586" t="s">
        <v>5913</v>
      </c>
      <c r="O3586" t="s">
        <v>5917</v>
      </c>
      <c r="P3586" t="s">
        <v>5925</v>
      </c>
      <c r="Q3586" t="s">
        <v>5926</v>
      </c>
      <c r="R3586">
        <v>46000</v>
      </c>
      <c r="S3586">
        <v>56000</v>
      </c>
      <c r="T3586">
        <v>0.17860000000000001</v>
      </c>
      <c r="U3586" t="s">
        <v>5920</v>
      </c>
      <c r="V3586">
        <v>12</v>
      </c>
      <c r="W3586" s="1">
        <v>44847</v>
      </c>
      <c r="X3586" t="s">
        <v>5894</v>
      </c>
      <c r="Y3586">
        <v>224</v>
      </c>
      <c r="Z3586">
        <v>96</v>
      </c>
      <c r="AA3586">
        <v>304</v>
      </c>
      <c r="AB3586">
        <v>54</v>
      </c>
      <c r="AC3586">
        <v>10</v>
      </c>
      <c r="AD3586">
        <v>2484000</v>
      </c>
      <c r="AE3586" t="s">
        <v>6025</v>
      </c>
      <c r="AF3586" s="1">
        <v>46203</v>
      </c>
      <c r="AG3586" t="s">
        <v>6764</v>
      </c>
      <c r="AH3586" t="s">
        <v>6035</v>
      </c>
      <c r="AI3586" t="s">
        <v>6028</v>
      </c>
      <c r="AJ3586" t="s">
        <v>6925</v>
      </c>
      <c r="AK3586">
        <v>56000</v>
      </c>
      <c r="AL3586">
        <v>616</v>
      </c>
      <c r="AM3586">
        <v>55384</v>
      </c>
      <c r="AN3586">
        <v>46000</v>
      </c>
      <c r="AO3586">
        <v>9384</v>
      </c>
      <c r="AP3586">
        <v>0.1694</v>
      </c>
    </row>
    <row r="3587" spans="1:42" hidden="1" x14ac:dyDescent="0.35">
      <c r="A3587" t="s">
        <v>4556</v>
      </c>
      <c r="B3587" s="1">
        <v>45798</v>
      </c>
      <c r="C3587" t="s">
        <v>2207</v>
      </c>
      <c r="D3587" t="s">
        <v>188</v>
      </c>
      <c r="E3587">
        <v>1</v>
      </c>
      <c r="F3587" t="s">
        <v>128</v>
      </c>
      <c r="G3587" t="s">
        <v>96</v>
      </c>
      <c r="H3587" t="s">
        <v>17</v>
      </c>
      <c r="I3587" t="s">
        <v>43</v>
      </c>
      <c r="J3587" t="s">
        <v>75</v>
      </c>
      <c r="K3587">
        <v>2025</v>
      </c>
      <c r="L3587" t="s">
        <v>35</v>
      </c>
      <c r="M3587" t="s">
        <v>5936</v>
      </c>
      <c r="N3587" t="s">
        <v>5931</v>
      </c>
      <c r="O3587" t="s">
        <v>5937</v>
      </c>
      <c r="P3587" t="s">
        <v>5938</v>
      </c>
      <c r="Q3587" t="s">
        <v>5939</v>
      </c>
      <c r="R3587">
        <v>3400</v>
      </c>
      <c r="S3587">
        <v>4500</v>
      </c>
      <c r="T3587">
        <v>0.24440000000000001</v>
      </c>
      <c r="U3587" t="s">
        <v>5940</v>
      </c>
      <c r="V3587">
        <v>6</v>
      </c>
      <c r="W3587" s="1">
        <v>45061</v>
      </c>
      <c r="X3587" t="s">
        <v>5894</v>
      </c>
      <c r="Y3587">
        <v>200</v>
      </c>
      <c r="Z3587">
        <v>91</v>
      </c>
      <c r="AA3587">
        <v>223</v>
      </c>
      <c r="AB3587">
        <v>18</v>
      </c>
      <c r="AC3587">
        <v>10</v>
      </c>
      <c r="AD3587">
        <v>61200</v>
      </c>
      <c r="AE3587" t="s">
        <v>6025</v>
      </c>
      <c r="AF3587" s="1">
        <v>46203</v>
      </c>
      <c r="AG3587" t="s">
        <v>6754</v>
      </c>
      <c r="AH3587" t="s">
        <v>6027</v>
      </c>
      <c r="AI3587" t="s">
        <v>6028</v>
      </c>
      <c r="AJ3587" t="s">
        <v>6924</v>
      </c>
      <c r="AK3587">
        <v>4500</v>
      </c>
      <c r="AL3587">
        <v>357.3</v>
      </c>
      <c r="AM3587">
        <v>4142.7</v>
      </c>
      <c r="AN3587">
        <v>3400</v>
      </c>
      <c r="AO3587">
        <v>742.7</v>
      </c>
      <c r="AP3587">
        <v>0.17929999999999999</v>
      </c>
    </row>
    <row r="3588" spans="1:42" hidden="1" x14ac:dyDescent="0.35">
      <c r="A3588" t="s">
        <v>4557</v>
      </c>
      <c r="B3588" s="1">
        <v>45754</v>
      </c>
      <c r="C3588" t="s">
        <v>1437</v>
      </c>
      <c r="D3588" t="s">
        <v>23</v>
      </c>
      <c r="E3588">
        <v>1</v>
      </c>
      <c r="F3588" t="s">
        <v>24</v>
      </c>
      <c r="G3588" t="s">
        <v>31</v>
      </c>
      <c r="H3588" t="s">
        <v>17</v>
      </c>
      <c r="I3588" t="s">
        <v>18</v>
      </c>
      <c r="J3588" t="s">
        <v>44</v>
      </c>
      <c r="K3588">
        <v>2025</v>
      </c>
      <c r="L3588" t="s">
        <v>35</v>
      </c>
      <c r="M3588" t="s">
        <v>5921</v>
      </c>
      <c r="N3588" t="s">
        <v>5913</v>
      </c>
      <c r="O3588" t="s">
        <v>5917</v>
      </c>
      <c r="P3588" t="s">
        <v>5922</v>
      </c>
      <c r="Q3588" t="s">
        <v>5923</v>
      </c>
      <c r="R3588">
        <v>57000</v>
      </c>
      <c r="S3588">
        <v>69000</v>
      </c>
      <c r="T3588">
        <v>0.1739</v>
      </c>
      <c r="U3588" t="s">
        <v>5920</v>
      </c>
      <c r="V3588">
        <v>12</v>
      </c>
      <c r="W3588" s="1">
        <v>44862</v>
      </c>
      <c r="X3588" t="s">
        <v>5894</v>
      </c>
      <c r="Y3588">
        <v>244</v>
      </c>
      <c r="Z3588">
        <v>55</v>
      </c>
      <c r="AA3588">
        <v>276</v>
      </c>
      <c r="AB3588">
        <v>9</v>
      </c>
      <c r="AC3588">
        <v>10</v>
      </c>
      <c r="AD3588">
        <v>513000</v>
      </c>
      <c r="AE3588" t="s">
        <v>6025</v>
      </c>
      <c r="AF3588" s="1">
        <v>46203</v>
      </c>
      <c r="AG3588" t="s">
        <v>6549</v>
      </c>
      <c r="AH3588" t="s">
        <v>6027</v>
      </c>
      <c r="AI3588" t="s">
        <v>6028</v>
      </c>
      <c r="AJ3588" t="s">
        <v>6924</v>
      </c>
      <c r="AK3588">
        <v>69000</v>
      </c>
      <c r="AL3588">
        <v>8466.2999999999993</v>
      </c>
      <c r="AM3588">
        <v>60533.7</v>
      </c>
      <c r="AN3588">
        <v>57000</v>
      </c>
      <c r="AO3588">
        <v>3533.7</v>
      </c>
      <c r="AP3588">
        <v>5.8400000000000001E-2</v>
      </c>
    </row>
    <row r="3589" spans="1:42" x14ac:dyDescent="0.35">
      <c r="A3589" t="s">
        <v>4558</v>
      </c>
      <c r="B3589" s="1">
        <v>45714</v>
      </c>
      <c r="C3589" t="s">
        <v>734</v>
      </c>
      <c r="D3589" t="s">
        <v>54</v>
      </c>
      <c r="E3589">
        <v>1</v>
      </c>
      <c r="F3589" t="s">
        <v>24</v>
      </c>
      <c r="G3589" t="s">
        <v>31</v>
      </c>
      <c r="H3589" t="s">
        <v>32</v>
      </c>
      <c r="I3589" t="s">
        <v>43</v>
      </c>
      <c r="J3589" t="s">
        <v>19</v>
      </c>
      <c r="K3589">
        <v>2025</v>
      </c>
      <c r="L3589" t="s">
        <v>20</v>
      </c>
      <c r="M3589" t="s">
        <v>5888</v>
      </c>
      <c r="N3589" t="s">
        <v>5889</v>
      </c>
      <c r="O3589" t="s">
        <v>5890</v>
      </c>
      <c r="P3589" t="s">
        <v>5891</v>
      </c>
      <c r="Q3589" t="s">
        <v>5892</v>
      </c>
      <c r="R3589">
        <v>52000</v>
      </c>
      <c r="S3589">
        <v>65000</v>
      </c>
      <c r="T3589">
        <v>0.2</v>
      </c>
      <c r="U3589" t="s">
        <v>5893</v>
      </c>
      <c r="V3589">
        <v>12</v>
      </c>
      <c r="W3589" s="1">
        <v>45506</v>
      </c>
      <c r="X3589" t="s">
        <v>5894</v>
      </c>
      <c r="Y3589">
        <v>302</v>
      </c>
      <c r="Z3589">
        <v>109</v>
      </c>
      <c r="AA3589">
        <v>415</v>
      </c>
      <c r="AB3589">
        <v>0</v>
      </c>
      <c r="AC3589">
        <v>10</v>
      </c>
      <c r="AD3589">
        <v>0</v>
      </c>
      <c r="AE3589" t="s">
        <v>6029</v>
      </c>
      <c r="AF3589" s="1">
        <v>46203</v>
      </c>
      <c r="AG3589" t="s">
        <v>6420</v>
      </c>
      <c r="AH3589" t="s">
        <v>6035</v>
      </c>
      <c r="AI3589" t="s">
        <v>6028</v>
      </c>
      <c r="AJ3589" t="s">
        <v>6924</v>
      </c>
      <c r="AK3589">
        <v>65000</v>
      </c>
      <c r="AL3589">
        <v>260</v>
      </c>
      <c r="AM3589">
        <v>64740</v>
      </c>
      <c r="AN3589">
        <v>52000</v>
      </c>
      <c r="AO3589">
        <v>12740</v>
      </c>
      <c r="AP3589">
        <v>0.1968</v>
      </c>
    </row>
    <row r="3590" spans="1:42" hidden="1" x14ac:dyDescent="0.35">
      <c r="A3590" t="s">
        <v>4559</v>
      </c>
      <c r="B3590" s="1">
        <v>45734</v>
      </c>
      <c r="C3590" t="s">
        <v>669</v>
      </c>
      <c r="D3590" t="s">
        <v>208</v>
      </c>
      <c r="E3590">
        <v>1</v>
      </c>
      <c r="F3590" t="s">
        <v>24</v>
      </c>
      <c r="G3590" t="s">
        <v>67</v>
      </c>
      <c r="H3590" t="s">
        <v>25</v>
      </c>
      <c r="I3590" t="s">
        <v>26</v>
      </c>
      <c r="J3590" t="s">
        <v>39</v>
      </c>
      <c r="K3590">
        <v>2025</v>
      </c>
      <c r="L3590" t="s">
        <v>20</v>
      </c>
      <c r="M3590" t="s">
        <v>5910</v>
      </c>
      <c r="N3590" t="s">
        <v>5889</v>
      </c>
      <c r="O3590" t="s">
        <v>5898</v>
      </c>
      <c r="P3590" t="s">
        <v>5907</v>
      </c>
      <c r="Q3590" t="s">
        <v>5911</v>
      </c>
      <c r="R3590">
        <v>10500</v>
      </c>
      <c r="S3590">
        <v>13000</v>
      </c>
      <c r="T3590">
        <v>0.1923</v>
      </c>
      <c r="U3590" t="s">
        <v>5909</v>
      </c>
      <c r="V3590">
        <v>12</v>
      </c>
      <c r="W3590" s="1">
        <v>45395</v>
      </c>
      <c r="X3590" t="s">
        <v>5894</v>
      </c>
      <c r="Y3590">
        <v>256</v>
      </c>
      <c r="Z3590">
        <v>119</v>
      </c>
      <c r="AA3590">
        <v>288</v>
      </c>
      <c r="AB3590">
        <v>32</v>
      </c>
      <c r="AC3590">
        <v>10</v>
      </c>
      <c r="AD3590">
        <v>336000</v>
      </c>
      <c r="AE3590" t="s">
        <v>6025</v>
      </c>
      <c r="AF3590" s="1">
        <v>46203</v>
      </c>
      <c r="AG3590" t="s">
        <v>6316</v>
      </c>
      <c r="AH3590" t="s">
        <v>6035</v>
      </c>
      <c r="AI3590" t="s">
        <v>6028</v>
      </c>
      <c r="AJ3590" t="s">
        <v>6924</v>
      </c>
      <c r="AK3590">
        <v>13000</v>
      </c>
      <c r="AL3590">
        <v>1225.9000000000001</v>
      </c>
      <c r="AM3590">
        <v>11774.1</v>
      </c>
      <c r="AN3590">
        <v>10500</v>
      </c>
      <c r="AO3590">
        <v>1274.0999999999999</v>
      </c>
      <c r="AP3590">
        <v>0.1082</v>
      </c>
    </row>
    <row r="3591" spans="1:42" hidden="1" x14ac:dyDescent="0.35">
      <c r="A3591" t="s">
        <v>4560</v>
      </c>
      <c r="B3591" s="1">
        <v>45768</v>
      </c>
      <c r="C3591" t="s">
        <v>381</v>
      </c>
      <c r="D3591" t="s">
        <v>173</v>
      </c>
      <c r="E3591">
        <v>1</v>
      </c>
      <c r="F3591" t="s">
        <v>66</v>
      </c>
      <c r="G3591" t="s">
        <v>31</v>
      </c>
      <c r="H3591" t="s">
        <v>17</v>
      </c>
      <c r="I3591" t="s">
        <v>26</v>
      </c>
      <c r="J3591" t="s">
        <v>44</v>
      </c>
      <c r="K3591">
        <v>2025</v>
      </c>
      <c r="L3591" t="s">
        <v>35</v>
      </c>
      <c r="M3591" t="s">
        <v>5904</v>
      </c>
      <c r="N3591" t="s">
        <v>5889</v>
      </c>
      <c r="O3591" t="s">
        <v>5898</v>
      </c>
      <c r="P3591" t="s">
        <v>5899</v>
      </c>
      <c r="Q3591" t="s">
        <v>5905</v>
      </c>
      <c r="R3591">
        <v>12500</v>
      </c>
      <c r="S3591">
        <v>15500</v>
      </c>
      <c r="T3591">
        <v>0.19350000000000001</v>
      </c>
      <c r="U3591" t="s">
        <v>5901</v>
      </c>
      <c r="V3591">
        <v>12</v>
      </c>
      <c r="W3591" s="1">
        <v>45140</v>
      </c>
      <c r="X3591" t="s">
        <v>5894</v>
      </c>
      <c r="Y3591">
        <v>313</v>
      </c>
      <c r="Z3591">
        <v>58</v>
      </c>
      <c r="AA3591">
        <v>294</v>
      </c>
      <c r="AB3591">
        <v>65</v>
      </c>
      <c r="AC3591">
        <v>10</v>
      </c>
      <c r="AD3591">
        <v>812500</v>
      </c>
      <c r="AE3591" t="s">
        <v>6025</v>
      </c>
      <c r="AF3591" s="1">
        <v>46203</v>
      </c>
      <c r="AG3591" t="s">
        <v>6245</v>
      </c>
      <c r="AH3591" t="s">
        <v>6027</v>
      </c>
      <c r="AI3591" t="s">
        <v>6028</v>
      </c>
      <c r="AJ3591" t="s">
        <v>6924</v>
      </c>
      <c r="AK3591">
        <v>15500</v>
      </c>
      <c r="AL3591">
        <v>1484.9</v>
      </c>
      <c r="AM3591">
        <v>14015.1</v>
      </c>
      <c r="AN3591">
        <v>12500</v>
      </c>
      <c r="AO3591">
        <v>1515.1</v>
      </c>
      <c r="AP3591">
        <v>0.1081</v>
      </c>
    </row>
    <row r="3592" spans="1:42" hidden="1" x14ac:dyDescent="0.35">
      <c r="A3592" t="s">
        <v>4561</v>
      </c>
      <c r="B3592" s="1">
        <v>45744</v>
      </c>
      <c r="C3592" t="s">
        <v>2207</v>
      </c>
      <c r="D3592" t="s">
        <v>173</v>
      </c>
      <c r="E3592">
        <v>1</v>
      </c>
      <c r="F3592" t="s">
        <v>58</v>
      </c>
      <c r="G3592" t="s">
        <v>71</v>
      </c>
      <c r="H3592" t="s">
        <v>32</v>
      </c>
      <c r="I3592" t="s">
        <v>26</v>
      </c>
      <c r="J3592" t="s">
        <v>39</v>
      </c>
      <c r="K3592">
        <v>2025</v>
      </c>
      <c r="L3592" t="s">
        <v>20</v>
      </c>
      <c r="M3592" t="s">
        <v>5904</v>
      </c>
      <c r="N3592" t="s">
        <v>5889</v>
      </c>
      <c r="O3592" t="s">
        <v>5898</v>
      </c>
      <c r="P3592" t="s">
        <v>5899</v>
      </c>
      <c r="Q3592" t="s">
        <v>5905</v>
      </c>
      <c r="R3592">
        <v>12500</v>
      </c>
      <c r="S3592">
        <v>15500</v>
      </c>
      <c r="T3592">
        <v>0.19350000000000001</v>
      </c>
      <c r="U3592" t="s">
        <v>5901</v>
      </c>
      <c r="V3592">
        <v>12</v>
      </c>
      <c r="W3592" s="1">
        <v>45140</v>
      </c>
      <c r="X3592" t="s">
        <v>5894</v>
      </c>
      <c r="Y3592">
        <v>313</v>
      </c>
      <c r="Z3592">
        <v>58</v>
      </c>
      <c r="AA3592">
        <v>294</v>
      </c>
      <c r="AB3592">
        <v>65</v>
      </c>
      <c r="AC3592">
        <v>10</v>
      </c>
      <c r="AD3592">
        <v>812500</v>
      </c>
      <c r="AE3592" t="s">
        <v>6025</v>
      </c>
      <c r="AF3592" s="1">
        <v>46203</v>
      </c>
      <c r="AG3592" t="s">
        <v>6754</v>
      </c>
      <c r="AH3592" t="s">
        <v>6027</v>
      </c>
      <c r="AI3592" t="s">
        <v>6028</v>
      </c>
      <c r="AJ3592" t="s">
        <v>6924</v>
      </c>
      <c r="AK3592">
        <v>15500</v>
      </c>
      <c r="AL3592">
        <v>1463.2</v>
      </c>
      <c r="AM3592">
        <v>14036.8</v>
      </c>
      <c r="AN3592">
        <v>12500</v>
      </c>
      <c r="AO3592">
        <v>1536.8</v>
      </c>
      <c r="AP3592">
        <v>0.1095</v>
      </c>
    </row>
    <row r="3593" spans="1:42" hidden="1" x14ac:dyDescent="0.35">
      <c r="A3593" t="s">
        <v>4562</v>
      </c>
      <c r="B3593" s="1">
        <v>45877</v>
      </c>
      <c r="C3593" t="s">
        <v>1132</v>
      </c>
      <c r="D3593" t="s">
        <v>74</v>
      </c>
      <c r="E3593">
        <v>1</v>
      </c>
      <c r="F3593" t="s">
        <v>24</v>
      </c>
      <c r="G3593" t="s">
        <v>96</v>
      </c>
      <c r="H3593" t="s">
        <v>17</v>
      </c>
      <c r="I3593" t="s">
        <v>43</v>
      </c>
      <c r="J3593" t="s">
        <v>59</v>
      </c>
      <c r="K3593">
        <v>2025</v>
      </c>
      <c r="L3593" t="s">
        <v>60</v>
      </c>
      <c r="M3593" t="s">
        <v>5963</v>
      </c>
      <c r="N3593" t="s">
        <v>5949</v>
      </c>
      <c r="O3593" t="s">
        <v>5964</v>
      </c>
      <c r="P3593" t="s">
        <v>5951</v>
      </c>
      <c r="Q3593" t="s">
        <v>5965</v>
      </c>
      <c r="R3593">
        <v>5700</v>
      </c>
      <c r="S3593">
        <v>7500</v>
      </c>
      <c r="T3593">
        <v>0.24</v>
      </c>
      <c r="U3593" t="s">
        <v>5940</v>
      </c>
      <c r="V3593">
        <v>12</v>
      </c>
      <c r="W3593" s="1">
        <v>44865</v>
      </c>
      <c r="X3593" t="s">
        <v>5894</v>
      </c>
      <c r="Y3593">
        <v>145</v>
      </c>
      <c r="Z3593">
        <v>60</v>
      </c>
      <c r="AA3593">
        <v>189</v>
      </c>
      <c r="AB3593">
        <v>10</v>
      </c>
      <c r="AC3593">
        <v>10</v>
      </c>
      <c r="AD3593">
        <v>57000</v>
      </c>
      <c r="AE3593" t="s">
        <v>6025</v>
      </c>
      <c r="AF3593" s="1">
        <v>46203</v>
      </c>
      <c r="AG3593" t="s">
        <v>6238</v>
      </c>
      <c r="AH3593" t="s">
        <v>6035</v>
      </c>
      <c r="AI3593" t="s">
        <v>6028</v>
      </c>
      <c r="AJ3593" t="s">
        <v>6925</v>
      </c>
      <c r="AK3593">
        <v>7500</v>
      </c>
      <c r="AL3593">
        <v>944.25</v>
      </c>
      <c r="AM3593">
        <v>6555.75</v>
      </c>
      <c r="AN3593">
        <v>5700</v>
      </c>
      <c r="AO3593">
        <v>855.75</v>
      </c>
      <c r="AP3593">
        <v>0.1305</v>
      </c>
    </row>
    <row r="3594" spans="1:42" x14ac:dyDescent="0.35">
      <c r="A3594" t="s">
        <v>4563</v>
      </c>
      <c r="B3594" s="1">
        <v>45818</v>
      </c>
      <c r="C3594" t="s">
        <v>3624</v>
      </c>
      <c r="D3594" t="s">
        <v>54</v>
      </c>
      <c r="E3594">
        <v>1</v>
      </c>
      <c r="F3594" t="s">
        <v>58</v>
      </c>
      <c r="G3594" t="s">
        <v>16</v>
      </c>
      <c r="H3594" t="s">
        <v>17</v>
      </c>
      <c r="I3594" t="s">
        <v>26</v>
      </c>
      <c r="J3594" t="s">
        <v>34</v>
      </c>
      <c r="K3594">
        <v>2025</v>
      </c>
      <c r="L3594" t="s">
        <v>35</v>
      </c>
      <c r="M3594" t="s">
        <v>5888</v>
      </c>
      <c r="N3594" t="s">
        <v>5889</v>
      </c>
      <c r="O3594" t="s">
        <v>5890</v>
      </c>
      <c r="P3594" t="s">
        <v>5891</v>
      </c>
      <c r="Q3594" t="s">
        <v>5892</v>
      </c>
      <c r="R3594">
        <v>52000</v>
      </c>
      <c r="S3594">
        <v>65000</v>
      </c>
      <c r="T3594">
        <v>0.2</v>
      </c>
      <c r="U3594" t="s">
        <v>5893</v>
      </c>
      <c r="V3594">
        <v>12</v>
      </c>
      <c r="W3594" s="1">
        <v>45506</v>
      </c>
      <c r="X3594" t="s">
        <v>5894</v>
      </c>
      <c r="Y3594">
        <v>302</v>
      </c>
      <c r="Z3594">
        <v>109</v>
      </c>
      <c r="AA3594">
        <v>415</v>
      </c>
      <c r="AB3594">
        <v>0</v>
      </c>
      <c r="AC3594">
        <v>10</v>
      </c>
      <c r="AD3594">
        <v>0</v>
      </c>
      <c r="AE3594" t="s">
        <v>6029</v>
      </c>
      <c r="AF3594" s="1">
        <v>46203</v>
      </c>
      <c r="AG3594" t="s">
        <v>6886</v>
      </c>
      <c r="AH3594" t="s">
        <v>6035</v>
      </c>
      <c r="AI3594" t="s">
        <v>6028</v>
      </c>
      <c r="AJ3594" t="s">
        <v>6924</v>
      </c>
      <c r="AK3594">
        <v>65000</v>
      </c>
      <c r="AL3594">
        <v>7644</v>
      </c>
      <c r="AM3594">
        <v>57356</v>
      </c>
      <c r="AN3594">
        <v>52000</v>
      </c>
      <c r="AO3594">
        <v>5356</v>
      </c>
      <c r="AP3594">
        <v>9.3399999999999997E-2</v>
      </c>
    </row>
    <row r="3595" spans="1:42" hidden="1" x14ac:dyDescent="0.35">
      <c r="A3595" t="s">
        <v>4564</v>
      </c>
      <c r="B3595" s="1">
        <v>45896</v>
      </c>
      <c r="C3595" t="s">
        <v>1837</v>
      </c>
      <c r="D3595" t="s">
        <v>118</v>
      </c>
      <c r="E3595">
        <v>2</v>
      </c>
      <c r="F3595" t="s">
        <v>30</v>
      </c>
      <c r="G3595" t="s">
        <v>16</v>
      </c>
      <c r="H3595" t="s">
        <v>17</v>
      </c>
      <c r="I3595" t="s">
        <v>43</v>
      </c>
      <c r="J3595" t="s">
        <v>59</v>
      </c>
      <c r="K3595">
        <v>2025</v>
      </c>
      <c r="L3595" t="s">
        <v>60</v>
      </c>
      <c r="M3595" t="s">
        <v>5902</v>
      </c>
      <c r="N3595" t="s">
        <v>5889</v>
      </c>
      <c r="O3595" t="s">
        <v>5898</v>
      </c>
      <c r="P3595" t="s">
        <v>5899</v>
      </c>
      <c r="Q3595" t="s">
        <v>5903</v>
      </c>
      <c r="R3595">
        <v>74000</v>
      </c>
      <c r="S3595">
        <v>88000</v>
      </c>
      <c r="T3595">
        <v>0.15909999999999999</v>
      </c>
      <c r="U3595" t="s">
        <v>5901</v>
      </c>
      <c r="V3595">
        <v>12</v>
      </c>
      <c r="W3595" s="1">
        <v>45459</v>
      </c>
      <c r="X3595" t="s">
        <v>5894</v>
      </c>
      <c r="Y3595">
        <v>214</v>
      </c>
      <c r="Z3595">
        <v>97</v>
      </c>
      <c r="AA3595">
        <v>218</v>
      </c>
      <c r="AB3595">
        <v>43</v>
      </c>
      <c r="AC3595">
        <v>10</v>
      </c>
      <c r="AD3595">
        <v>3182000</v>
      </c>
      <c r="AE3595" t="s">
        <v>6025</v>
      </c>
      <c r="AF3595" s="1">
        <v>46203</v>
      </c>
      <c r="AG3595" t="s">
        <v>6666</v>
      </c>
      <c r="AH3595" t="s">
        <v>6035</v>
      </c>
      <c r="AI3595" t="s">
        <v>6028</v>
      </c>
      <c r="AJ3595" t="s">
        <v>6925</v>
      </c>
      <c r="AK3595">
        <v>176000</v>
      </c>
      <c r="AL3595">
        <v>13763.2</v>
      </c>
      <c r="AM3595">
        <v>162236.79999999999</v>
      </c>
      <c r="AN3595">
        <v>148000</v>
      </c>
      <c r="AO3595">
        <v>14236.8</v>
      </c>
      <c r="AP3595">
        <v>8.7800000000000003E-2</v>
      </c>
    </row>
    <row r="3596" spans="1:42" x14ac:dyDescent="0.35">
      <c r="A3596" t="s">
        <v>4565</v>
      </c>
      <c r="B3596" s="1">
        <v>45895</v>
      </c>
      <c r="C3596" t="s">
        <v>669</v>
      </c>
      <c r="D3596" t="s">
        <v>195</v>
      </c>
      <c r="E3596">
        <v>1</v>
      </c>
      <c r="F3596" t="s">
        <v>48</v>
      </c>
      <c r="G3596" t="s">
        <v>16</v>
      </c>
      <c r="H3596" t="s">
        <v>17</v>
      </c>
      <c r="I3596" t="s">
        <v>43</v>
      </c>
      <c r="J3596" t="s">
        <v>59</v>
      </c>
      <c r="K3596">
        <v>2025</v>
      </c>
      <c r="L3596" t="s">
        <v>60</v>
      </c>
      <c r="M3596" t="s">
        <v>5912</v>
      </c>
      <c r="N3596" t="s">
        <v>5913</v>
      </c>
      <c r="O3596" t="s">
        <v>5914</v>
      </c>
      <c r="P3596" t="s">
        <v>5891</v>
      </c>
      <c r="Q3596" t="s">
        <v>5915</v>
      </c>
      <c r="R3596">
        <v>125000</v>
      </c>
      <c r="S3596">
        <v>148000</v>
      </c>
      <c r="T3596">
        <v>0.15540000000000001</v>
      </c>
      <c r="U3596" t="s">
        <v>5893</v>
      </c>
      <c r="V3596">
        <v>12</v>
      </c>
      <c r="W3596" s="1">
        <v>44787</v>
      </c>
      <c r="X3596" t="s">
        <v>5894</v>
      </c>
      <c r="Y3596">
        <v>168</v>
      </c>
      <c r="Z3596">
        <v>62</v>
      </c>
      <c r="AA3596">
        <v>271</v>
      </c>
      <c r="AB3596">
        <v>0</v>
      </c>
      <c r="AC3596">
        <v>10</v>
      </c>
      <c r="AD3596">
        <v>0</v>
      </c>
      <c r="AE3596" t="s">
        <v>6029</v>
      </c>
      <c r="AF3596" s="1">
        <v>46203</v>
      </c>
      <c r="AG3596" t="s">
        <v>6316</v>
      </c>
      <c r="AH3596" t="s">
        <v>6035</v>
      </c>
      <c r="AI3596" t="s">
        <v>6028</v>
      </c>
      <c r="AJ3596" t="s">
        <v>6925</v>
      </c>
      <c r="AK3596">
        <v>148000</v>
      </c>
      <c r="AL3596">
        <v>14400.4</v>
      </c>
      <c r="AM3596">
        <v>133599.6</v>
      </c>
      <c r="AN3596">
        <v>125000</v>
      </c>
      <c r="AO3596">
        <v>8599.6</v>
      </c>
      <c r="AP3596">
        <v>6.4399999999999999E-2</v>
      </c>
    </row>
    <row r="3597" spans="1:42" hidden="1" x14ac:dyDescent="0.35">
      <c r="A3597" t="s">
        <v>4566</v>
      </c>
      <c r="B3597" s="1">
        <v>45943</v>
      </c>
      <c r="C3597" t="s">
        <v>114</v>
      </c>
      <c r="D3597" t="s">
        <v>205</v>
      </c>
      <c r="E3597">
        <v>1</v>
      </c>
      <c r="F3597" t="s">
        <v>24</v>
      </c>
      <c r="G3597" t="s">
        <v>16</v>
      </c>
      <c r="H3597" t="s">
        <v>32</v>
      </c>
      <c r="I3597" t="s">
        <v>33</v>
      </c>
      <c r="J3597" t="s">
        <v>55</v>
      </c>
      <c r="K3597">
        <v>2025</v>
      </c>
      <c r="L3597" t="s">
        <v>51</v>
      </c>
      <c r="M3597" t="s">
        <v>6003</v>
      </c>
      <c r="N3597" t="s">
        <v>5989</v>
      </c>
      <c r="O3597" t="s">
        <v>6004</v>
      </c>
      <c r="P3597" t="s">
        <v>6005</v>
      </c>
      <c r="Q3597" t="s">
        <v>6006</v>
      </c>
      <c r="R3597">
        <v>420</v>
      </c>
      <c r="S3597">
        <v>650</v>
      </c>
      <c r="T3597">
        <v>0.3538</v>
      </c>
      <c r="U3597" t="s">
        <v>5909</v>
      </c>
      <c r="V3597">
        <v>6</v>
      </c>
      <c r="W3597" s="1">
        <v>45071</v>
      </c>
      <c r="X3597" t="s">
        <v>5894</v>
      </c>
      <c r="Y3597">
        <v>160</v>
      </c>
      <c r="Z3597">
        <v>85</v>
      </c>
      <c r="AA3597">
        <v>167</v>
      </c>
      <c r="AB3597">
        <v>56</v>
      </c>
      <c r="AC3597">
        <v>10</v>
      </c>
      <c r="AD3597">
        <v>23520</v>
      </c>
      <c r="AE3597" t="s">
        <v>6025</v>
      </c>
      <c r="AF3597" s="1">
        <v>46203</v>
      </c>
      <c r="AG3597" t="s">
        <v>6084</v>
      </c>
      <c r="AH3597" t="s">
        <v>6035</v>
      </c>
      <c r="AI3597" t="s">
        <v>6028</v>
      </c>
      <c r="AJ3597" t="s">
        <v>6925</v>
      </c>
      <c r="AK3597">
        <v>650</v>
      </c>
      <c r="AL3597">
        <v>15.21</v>
      </c>
      <c r="AM3597">
        <v>634.79</v>
      </c>
      <c r="AN3597">
        <v>420</v>
      </c>
      <c r="AO3597">
        <v>214.79</v>
      </c>
      <c r="AP3597">
        <v>0.33839999999999998</v>
      </c>
    </row>
    <row r="3598" spans="1:42" hidden="1" x14ac:dyDescent="0.35">
      <c r="A3598" t="s">
        <v>4567</v>
      </c>
      <c r="B3598" s="1">
        <v>45848</v>
      </c>
      <c r="C3598" t="s">
        <v>3664</v>
      </c>
      <c r="D3598" t="s">
        <v>23</v>
      </c>
      <c r="E3598">
        <v>1</v>
      </c>
      <c r="F3598" t="s">
        <v>24</v>
      </c>
      <c r="G3598" t="s">
        <v>31</v>
      </c>
      <c r="H3598" t="s">
        <v>17</v>
      </c>
      <c r="I3598" t="s">
        <v>43</v>
      </c>
      <c r="J3598" t="s">
        <v>97</v>
      </c>
      <c r="K3598">
        <v>2025</v>
      </c>
      <c r="L3598" t="s">
        <v>60</v>
      </c>
      <c r="M3598" t="s">
        <v>5921</v>
      </c>
      <c r="N3598" t="s">
        <v>5913</v>
      </c>
      <c r="O3598" t="s">
        <v>5917</v>
      </c>
      <c r="P3598" t="s">
        <v>5922</v>
      </c>
      <c r="Q3598" t="s">
        <v>5923</v>
      </c>
      <c r="R3598">
        <v>57000</v>
      </c>
      <c r="S3598">
        <v>69000</v>
      </c>
      <c r="T3598">
        <v>0.1739</v>
      </c>
      <c r="U3598" t="s">
        <v>5920</v>
      </c>
      <c r="V3598">
        <v>12</v>
      </c>
      <c r="W3598" s="1">
        <v>44862</v>
      </c>
      <c r="X3598" t="s">
        <v>5894</v>
      </c>
      <c r="Y3598">
        <v>244</v>
      </c>
      <c r="Z3598">
        <v>55</v>
      </c>
      <c r="AA3598">
        <v>276</v>
      </c>
      <c r="AB3598">
        <v>9</v>
      </c>
      <c r="AC3598">
        <v>10</v>
      </c>
      <c r="AD3598">
        <v>513000</v>
      </c>
      <c r="AE3598" t="s">
        <v>6025</v>
      </c>
      <c r="AF3598" s="1">
        <v>46203</v>
      </c>
      <c r="AG3598" t="s">
        <v>6889</v>
      </c>
      <c r="AH3598" t="s">
        <v>6027</v>
      </c>
      <c r="AI3598" t="s">
        <v>6028</v>
      </c>
      <c r="AJ3598" t="s">
        <v>6925</v>
      </c>
      <c r="AK3598">
        <v>69000</v>
      </c>
      <c r="AL3598">
        <v>4905.8999999999996</v>
      </c>
      <c r="AM3598">
        <v>64094.1</v>
      </c>
      <c r="AN3598">
        <v>57000</v>
      </c>
      <c r="AO3598">
        <v>7094.1</v>
      </c>
      <c r="AP3598">
        <v>0.11070000000000001</v>
      </c>
    </row>
    <row r="3599" spans="1:42" hidden="1" x14ac:dyDescent="0.35">
      <c r="A3599" t="s">
        <v>4568</v>
      </c>
      <c r="B3599" s="1">
        <v>45669</v>
      </c>
      <c r="C3599" t="s">
        <v>695</v>
      </c>
      <c r="D3599" t="s">
        <v>439</v>
      </c>
      <c r="E3599">
        <v>2</v>
      </c>
      <c r="F3599" t="s">
        <v>24</v>
      </c>
      <c r="G3599" t="s">
        <v>16</v>
      </c>
      <c r="H3599" t="s">
        <v>32</v>
      </c>
      <c r="I3599" t="s">
        <v>18</v>
      </c>
      <c r="J3599" t="s">
        <v>112</v>
      </c>
      <c r="K3599">
        <v>2025</v>
      </c>
      <c r="L3599" t="s">
        <v>20</v>
      </c>
      <c r="M3599" t="s">
        <v>5953</v>
      </c>
      <c r="N3599" t="s">
        <v>5949</v>
      </c>
      <c r="O3599" t="s">
        <v>5954</v>
      </c>
      <c r="P3599" t="s">
        <v>5951</v>
      </c>
      <c r="Q3599" t="s">
        <v>5955</v>
      </c>
      <c r="R3599">
        <v>1400</v>
      </c>
      <c r="S3599">
        <v>1900</v>
      </c>
      <c r="T3599">
        <v>0.26319999999999999</v>
      </c>
      <c r="U3599" t="s">
        <v>5940</v>
      </c>
      <c r="V3599">
        <v>12</v>
      </c>
      <c r="W3599" s="1">
        <v>44681</v>
      </c>
      <c r="X3599" t="s">
        <v>5894</v>
      </c>
      <c r="Y3599">
        <v>129</v>
      </c>
      <c r="Z3599">
        <v>73</v>
      </c>
      <c r="AA3599">
        <v>194</v>
      </c>
      <c r="AB3599">
        <v>7</v>
      </c>
      <c r="AC3599">
        <v>10</v>
      </c>
      <c r="AD3599">
        <v>9800</v>
      </c>
      <c r="AE3599" t="s">
        <v>6025</v>
      </c>
      <c r="AF3599" s="1">
        <v>46203</v>
      </c>
      <c r="AG3599" t="s">
        <v>6185</v>
      </c>
      <c r="AH3599" t="s">
        <v>6027</v>
      </c>
      <c r="AI3599" t="s">
        <v>6028</v>
      </c>
      <c r="AJ3599" t="s">
        <v>6924</v>
      </c>
      <c r="AK3599">
        <v>3800</v>
      </c>
      <c r="AL3599">
        <v>399.76</v>
      </c>
      <c r="AM3599">
        <v>3400.24</v>
      </c>
      <c r="AN3599">
        <v>2800</v>
      </c>
      <c r="AO3599">
        <v>600.24</v>
      </c>
      <c r="AP3599">
        <v>0.17649999999999999</v>
      </c>
    </row>
    <row r="3600" spans="1:42" hidden="1" x14ac:dyDescent="0.35">
      <c r="A3600" t="s">
        <v>4569</v>
      </c>
      <c r="B3600" s="1">
        <v>45746</v>
      </c>
      <c r="C3600" t="s">
        <v>749</v>
      </c>
      <c r="D3600" t="s">
        <v>200</v>
      </c>
      <c r="E3600">
        <v>1</v>
      </c>
      <c r="F3600" t="s">
        <v>24</v>
      </c>
      <c r="G3600" t="s">
        <v>31</v>
      </c>
      <c r="H3600" t="s">
        <v>17</v>
      </c>
      <c r="I3600" t="s">
        <v>43</v>
      </c>
      <c r="J3600" t="s">
        <v>39</v>
      </c>
      <c r="K3600">
        <v>2025</v>
      </c>
      <c r="L3600" t="s">
        <v>20</v>
      </c>
      <c r="M3600" t="s">
        <v>5960</v>
      </c>
      <c r="N3600" t="s">
        <v>5949</v>
      </c>
      <c r="O3600" t="s">
        <v>5961</v>
      </c>
      <c r="P3600" t="s">
        <v>5951</v>
      </c>
      <c r="Q3600" t="s">
        <v>5962</v>
      </c>
      <c r="R3600">
        <v>2100</v>
      </c>
      <c r="S3600">
        <v>2800</v>
      </c>
      <c r="T3600">
        <v>0.25</v>
      </c>
      <c r="U3600" t="s">
        <v>5940</v>
      </c>
      <c r="V3600">
        <v>12</v>
      </c>
      <c r="W3600" s="1">
        <v>45378</v>
      </c>
      <c r="X3600" t="s">
        <v>5894</v>
      </c>
      <c r="Y3600">
        <v>198</v>
      </c>
      <c r="Z3600">
        <v>79</v>
      </c>
      <c r="AA3600">
        <v>243</v>
      </c>
      <c r="AB3600">
        <v>87</v>
      </c>
      <c r="AC3600">
        <v>10</v>
      </c>
      <c r="AD3600">
        <v>182700</v>
      </c>
      <c r="AE3600" t="s">
        <v>6025</v>
      </c>
      <c r="AF3600" s="1">
        <v>46203</v>
      </c>
      <c r="AG3600" t="s">
        <v>6289</v>
      </c>
      <c r="AH3600" t="s">
        <v>6027</v>
      </c>
      <c r="AI3600" t="s">
        <v>6028</v>
      </c>
      <c r="AJ3600" t="s">
        <v>6924</v>
      </c>
      <c r="AK3600">
        <v>2800</v>
      </c>
      <c r="AL3600">
        <v>236.04</v>
      </c>
      <c r="AM3600">
        <v>2563.96</v>
      </c>
      <c r="AN3600">
        <v>2100</v>
      </c>
      <c r="AO3600">
        <v>463.96</v>
      </c>
      <c r="AP3600">
        <v>0.18099999999999999</v>
      </c>
    </row>
    <row r="3601" spans="1:42" hidden="1" x14ac:dyDescent="0.35">
      <c r="A3601" t="s">
        <v>4570</v>
      </c>
      <c r="B3601" s="1">
        <v>45756</v>
      </c>
      <c r="C3601" t="s">
        <v>152</v>
      </c>
      <c r="D3601" t="s">
        <v>78</v>
      </c>
      <c r="E3601">
        <v>1</v>
      </c>
      <c r="F3601" t="s">
        <v>24</v>
      </c>
      <c r="G3601" t="s">
        <v>16</v>
      </c>
      <c r="H3601" t="s">
        <v>17</v>
      </c>
      <c r="I3601" t="s">
        <v>26</v>
      </c>
      <c r="J3601" t="s">
        <v>44</v>
      </c>
      <c r="K3601">
        <v>2025</v>
      </c>
      <c r="L3601" t="s">
        <v>35</v>
      </c>
      <c r="M3601" t="s">
        <v>5992</v>
      </c>
      <c r="N3601" t="s">
        <v>5989</v>
      </c>
      <c r="O3601" t="s">
        <v>5993</v>
      </c>
      <c r="P3601" t="s">
        <v>5899</v>
      </c>
      <c r="Q3601" t="s">
        <v>5994</v>
      </c>
      <c r="R3601">
        <v>850</v>
      </c>
      <c r="S3601">
        <v>1200</v>
      </c>
      <c r="T3601">
        <v>0.29170000000000001</v>
      </c>
      <c r="U3601" t="s">
        <v>5901</v>
      </c>
      <c r="V3601">
        <v>6</v>
      </c>
      <c r="W3601" s="1">
        <v>45066</v>
      </c>
      <c r="X3601" t="s">
        <v>5894</v>
      </c>
      <c r="Y3601">
        <v>275</v>
      </c>
      <c r="Z3601">
        <v>92</v>
      </c>
      <c r="AA3601">
        <v>285</v>
      </c>
      <c r="AB3601">
        <v>78</v>
      </c>
      <c r="AC3601">
        <v>10</v>
      </c>
      <c r="AD3601">
        <v>66300</v>
      </c>
      <c r="AE3601" t="s">
        <v>6025</v>
      </c>
      <c r="AF3601" s="1">
        <v>46203</v>
      </c>
      <c r="AG3601" t="s">
        <v>6091</v>
      </c>
      <c r="AH3601" t="s">
        <v>6027</v>
      </c>
      <c r="AI3601" t="s">
        <v>6028</v>
      </c>
      <c r="AJ3601" t="s">
        <v>6924</v>
      </c>
      <c r="AK3601">
        <v>1200</v>
      </c>
      <c r="AL3601">
        <v>99.84</v>
      </c>
      <c r="AM3601">
        <v>1100.1600000000001</v>
      </c>
      <c r="AN3601">
        <v>850</v>
      </c>
      <c r="AO3601">
        <v>250.16</v>
      </c>
      <c r="AP3601">
        <v>0.22739999999999999</v>
      </c>
    </row>
    <row r="3602" spans="1:42" x14ac:dyDescent="0.35">
      <c r="A3602" t="s">
        <v>4571</v>
      </c>
      <c r="B3602" s="1">
        <v>45892</v>
      </c>
      <c r="C3602" t="s">
        <v>1001</v>
      </c>
      <c r="D3602" t="s">
        <v>195</v>
      </c>
      <c r="E3602">
        <v>1</v>
      </c>
      <c r="F3602" t="s">
        <v>30</v>
      </c>
      <c r="G3602" t="s">
        <v>16</v>
      </c>
      <c r="H3602" t="s">
        <v>17</v>
      </c>
      <c r="I3602" t="s">
        <v>43</v>
      </c>
      <c r="J3602" t="s">
        <v>59</v>
      </c>
      <c r="K3602">
        <v>2025</v>
      </c>
      <c r="L3602" t="s">
        <v>60</v>
      </c>
      <c r="M3602" t="s">
        <v>5912</v>
      </c>
      <c r="N3602" t="s">
        <v>5913</v>
      </c>
      <c r="O3602" t="s">
        <v>5914</v>
      </c>
      <c r="P3602" t="s">
        <v>5891</v>
      </c>
      <c r="Q3602" t="s">
        <v>5915</v>
      </c>
      <c r="R3602">
        <v>125000</v>
      </c>
      <c r="S3602">
        <v>148000</v>
      </c>
      <c r="T3602">
        <v>0.15540000000000001</v>
      </c>
      <c r="U3602" t="s">
        <v>5893</v>
      </c>
      <c r="V3602">
        <v>12</v>
      </c>
      <c r="W3602" s="1">
        <v>44787</v>
      </c>
      <c r="X3602" t="s">
        <v>5894</v>
      </c>
      <c r="Y3602">
        <v>168</v>
      </c>
      <c r="Z3602">
        <v>62</v>
      </c>
      <c r="AA3602">
        <v>271</v>
      </c>
      <c r="AB3602">
        <v>0</v>
      </c>
      <c r="AC3602">
        <v>10</v>
      </c>
      <c r="AD3602">
        <v>0</v>
      </c>
      <c r="AE3602" t="s">
        <v>6029</v>
      </c>
      <c r="AF3602" s="1">
        <v>46203</v>
      </c>
      <c r="AG3602" t="s">
        <v>6437</v>
      </c>
      <c r="AH3602" t="s">
        <v>6035</v>
      </c>
      <c r="AI3602" t="s">
        <v>6028</v>
      </c>
      <c r="AJ3602" t="s">
        <v>6925</v>
      </c>
      <c r="AK3602">
        <v>148000</v>
      </c>
      <c r="AL3602">
        <v>2412.4</v>
      </c>
      <c r="AM3602">
        <v>145587.6</v>
      </c>
      <c r="AN3602">
        <v>125000</v>
      </c>
      <c r="AO3602">
        <v>20587.599999999999</v>
      </c>
      <c r="AP3602">
        <v>0.1414</v>
      </c>
    </row>
    <row r="3603" spans="1:42" x14ac:dyDescent="0.35">
      <c r="A3603" t="s">
        <v>4572</v>
      </c>
      <c r="B3603" s="1">
        <v>45803</v>
      </c>
      <c r="C3603" t="s">
        <v>1071</v>
      </c>
      <c r="D3603" t="s">
        <v>42</v>
      </c>
      <c r="E3603">
        <v>1</v>
      </c>
      <c r="F3603" t="s">
        <v>24</v>
      </c>
      <c r="G3603" t="s">
        <v>71</v>
      </c>
      <c r="H3603" t="s">
        <v>32</v>
      </c>
      <c r="I3603" t="s">
        <v>18</v>
      </c>
      <c r="J3603" t="s">
        <v>75</v>
      </c>
      <c r="K3603">
        <v>2025</v>
      </c>
      <c r="L3603" t="s">
        <v>35</v>
      </c>
      <c r="M3603" t="s">
        <v>5897</v>
      </c>
      <c r="N3603" t="s">
        <v>5889</v>
      </c>
      <c r="O3603" t="s">
        <v>5898</v>
      </c>
      <c r="P3603" t="s">
        <v>5899</v>
      </c>
      <c r="Q3603" t="s">
        <v>5900</v>
      </c>
      <c r="R3603">
        <v>31000</v>
      </c>
      <c r="S3603">
        <v>38000</v>
      </c>
      <c r="T3603">
        <v>0.1842</v>
      </c>
      <c r="U3603" t="s">
        <v>5901</v>
      </c>
      <c r="V3603">
        <v>12</v>
      </c>
      <c r="W3603" s="1">
        <v>45246</v>
      </c>
      <c r="X3603" t="s">
        <v>5894</v>
      </c>
      <c r="Y3603">
        <v>278</v>
      </c>
      <c r="Z3603">
        <v>80</v>
      </c>
      <c r="AA3603">
        <v>346</v>
      </c>
      <c r="AB3603">
        <v>0</v>
      </c>
      <c r="AC3603">
        <v>10</v>
      </c>
      <c r="AD3603">
        <v>0</v>
      </c>
      <c r="AE3603" t="s">
        <v>6029</v>
      </c>
      <c r="AF3603" s="1">
        <v>46203</v>
      </c>
      <c r="AG3603" t="s">
        <v>6534</v>
      </c>
      <c r="AH3603" t="s">
        <v>6035</v>
      </c>
      <c r="AI3603" t="s">
        <v>6028</v>
      </c>
      <c r="AJ3603" t="s">
        <v>6924</v>
      </c>
      <c r="AK3603">
        <v>38000</v>
      </c>
      <c r="AL3603">
        <v>2010.2</v>
      </c>
      <c r="AM3603">
        <v>35989.800000000003</v>
      </c>
      <c r="AN3603">
        <v>31000</v>
      </c>
      <c r="AO3603">
        <v>4989.8</v>
      </c>
      <c r="AP3603">
        <v>0.1386</v>
      </c>
    </row>
    <row r="3604" spans="1:42" hidden="1" x14ac:dyDescent="0.35">
      <c r="A3604" t="s">
        <v>4573</v>
      </c>
      <c r="B3604" s="1">
        <v>45754</v>
      </c>
      <c r="C3604" t="s">
        <v>611</v>
      </c>
      <c r="D3604" t="s">
        <v>221</v>
      </c>
      <c r="E3604">
        <v>1</v>
      </c>
      <c r="F3604" t="s">
        <v>58</v>
      </c>
      <c r="G3604" t="s">
        <v>79</v>
      </c>
      <c r="H3604" t="s">
        <v>17</v>
      </c>
      <c r="I3604" t="s">
        <v>26</v>
      </c>
      <c r="J3604" t="s">
        <v>44</v>
      </c>
      <c r="K3604">
        <v>2025</v>
      </c>
      <c r="L3604" t="s">
        <v>35</v>
      </c>
      <c r="M3604" t="s">
        <v>5966</v>
      </c>
      <c r="N3604" t="s">
        <v>5967</v>
      </c>
      <c r="O3604" t="s">
        <v>5968</v>
      </c>
      <c r="P3604" t="s">
        <v>5899</v>
      </c>
      <c r="Q3604" t="s">
        <v>5969</v>
      </c>
      <c r="R3604">
        <v>11500</v>
      </c>
      <c r="S3604">
        <v>14500</v>
      </c>
      <c r="T3604">
        <v>0.2069</v>
      </c>
      <c r="U3604" t="s">
        <v>5901</v>
      </c>
      <c r="V3604">
        <v>12</v>
      </c>
      <c r="W3604" s="1">
        <v>44903</v>
      </c>
      <c r="X3604" t="s">
        <v>5894</v>
      </c>
      <c r="Y3604">
        <v>217</v>
      </c>
      <c r="Z3604">
        <v>53</v>
      </c>
      <c r="AA3604">
        <v>253</v>
      </c>
      <c r="AB3604">
        <v>61</v>
      </c>
      <c r="AC3604">
        <v>10</v>
      </c>
      <c r="AD3604">
        <v>701500</v>
      </c>
      <c r="AE3604" t="s">
        <v>6025</v>
      </c>
      <c r="AF3604" s="1">
        <v>46203</v>
      </c>
      <c r="AG3604" t="s">
        <v>6366</v>
      </c>
      <c r="AH3604" t="s">
        <v>6027</v>
      </c>
      <c r="AI3604" t="s">
        <v>6028</v>
      </c>
      <c r="AJ3604" t="s">
        <v>6924</v>
      </c>
      <c r="AK3604">
        <v>14500</v>
      </c>
      <c r="AL3604">
        <v>1821.2</v>
      </c>
      <c r="AM3604">
        <v>12678.8</v>
      </c>
      <c r="AN3604">
        <v>11500</v>
      </c>
      <c r="AO3604">
        <v>1178.8</v>
      </c>
      <c r="AP3604">
        <v>9.2999999999999999E-2</v>
      </c>
    </row>
    <row r="3605" spans="1:42" hidden="1" x14ac:dyDescent="0.35">
      <c r="A3605" t="s">
        <v>4574</v>
      </c>
      <c r="B3605" s="1">
        <v>45935</v>
      </c>
      <c r="C3605" t="s">
        <v>985</v>
      </c>
      <c r="D3605" t="s">
        <v>87</v>
      </c>
      <c r="E3605">
        <v>1</v>
      </c>
      <c r="F3605" t="s">
        <v>15</v>
      </c>
      <c r="G3605" t="s">
        <v>31</v>
      </c>
      <c r="H3605" t="s">
        <v>17</v>
      </c>
      <c r="I3605" t="s">
        <v>26</v>
      </c>
      <c r="J3605" t="s">
        <v>55</v>
      </c>
      <c r="K3605">
        <v>2025</v>
      </c>
      <c r="L3605" t="s">
        <v>51</v>
      </c>
      <c r="M3605" t="s">
        <v>5924</v>
      </c>
      <c r="N3605" t="s">
        <v>5913</v>
      </c>
      <c r="O3605" t="s">
        <v>5917</v>
      </c>
      <c r="P3605" t="s">
        <v>5925</v>
      </c>
      <c r="Q3605" t="s">
        <v>5926</v>
      </c>
      <c r="R3605">
        <v>46000</v>
      </c>
      <c r="S3605">
        <v>56000</v>
      </c>
      <c r="T3605">
        <v>0.17860000000000001</v>
      </c>
      <c r="U3605" t="s">
        <v>5920</v>
      </c>
      <c r="V3605">
        <v>12</v>
      </c>
      <c r="W3605" s="1">
        <v>44847</v>
      </c>
      <c r="X3605" t="s">
        <v>5894</v>
      </c>
      <c r="Y3605">
        <v>224</v>
      </c>
      <c r="Z3605">
        <v>96</v>
      </c>
      <c r="AA3605">
        <v>304</v>
      </c>
      <c r="AB3605">
        <v>54</v>
      </c>
      <c r="AC3605">
        <v>10</v>
      </c>
      <c r="AD3605">
        <v>2484000</v>
      </c>
      <c r="AE3605" t="s">
        <v>6025</v>
      </c>
      <c r="AF3605" s="1">
        <v>46203</v>
      </c>
      <c r="AG3605" t="s">
        <v>6505</v>
      </c>
      <c r="AH3605" t="s">
        <v>6035</v>
      </c>
      <c r="AI3605" t="s">
        <v>6028</v>
      </c>
      <c r="AJ3605" t="s">
        <v>6925</v>
      </c>
      <c r="AK3605">
        <v>56000</v>
      </c>
      <c r="AL3605">
        <v>1450.4</v>
      </c>
      <c r="AM3605">
        <v>54549.599999999999</v>
      </c>
      <c r="AN3605">
        <v>46000</v>
      </c>
      <c r="AO3605">
        <v>8549.6</v>
      </c>
      <c r="AP3605">
        <v>0.15670000000000001</v>
      </c>
    </row>
    <row r="3606" spans="1:42" hidden="1" x14ac:dyDescent="0.35">
      <c r="A3606" t="s">
        <v>4575</v>
      </c>
      <c r="B3606" s="1">
        <v>45783</v>
      </c>
      <c r="C3606" t="s">
        <v>570</v>
      </c>
      <c r="D3606" t="s">
        <v>29</v>
      </c>
      <c r="E3606">
        <v>1</v>
      </c>
      <c r="F3606" t="s">
        <v>58</v>
      </c>
      <c r="G3606" t="s">
        <v>67</v>
      </c>
      <c r="H3606" t="s">
        <v>25</v>
      </c>
      <c r="I3606" t="s">
        <v>33</v>
      </c>
      <c r="J3606" t="s">
        <v>75</v>
      </c>
      <c r="K3606">
        <v>2025</v>
      </c>
      <c r="L3606" t="s">
        <v>35</v>
      </c>
      <c r="M3606" t="s">
        <v>5985</v>
      </c>
      <c r="N3606" t="s">
        <v>5974</v>
      </c>
      <c r="O3606" t="s">
        <v>5986</v>
      </c>
      <c r="P3606" t="s">
        <v>5979</v>
      </c>
      <c r="Q3606" t="s">
        <v>5987</v>
      </c>
      <c r="R3606">
        <v>500</v>
      </c>
      <c r="S3606">
        <v>750</v>
      </c>
      <c r="T3606">
        <v>0.33329999999999999</v>
      </c>
      <c r="U3606" t="s">
        <v>5920</v>
      </c>
      <c r="V3606">
        <v>24</v>
      </c>
      <c r="W3606" s="1">
        <v>45007</v>
      </c>
      <c r="X3606" t="s">
        <v>5894</v>
      </c>
      <c r="Y3606">
        <v>294</v>
      </c>
      <c r="Z3606">
        <v>81</v>
      </c>
      <c r="AA3606">
        <v>264</v>
      </c>
      <c r="AB3606">
        <v>82</v>
      </c>
      <c r="AC3606">
        <v>10</v>
      </c>
      <c r="AD3606">
        <v>41000</v>
      </c>
      <c r="AE3606" t="s">
        <v>6025</v>
      </c>
      <c r="AF3606" s="1">
        <v>46203</v>
      </c>
      <c r="AG3606" t="s">
        <v>6344</v>
      </c>
      <c r="AH3606" t="s">
        <v>6027</v>
      </c>
      <c r="AI3606" t="s">
        <v>6028</v>
      </c>
      <c r="AJ3606" t="s">
        <v>6924</v>
      </c>
      <c r="AK3606">
        <v>750</v>
      </c>
      <c r="AL3606">
        <v>101.7</v>
      </c>
      <c r="AM3606">
        <v>648.29999999999995</v>
      </c>
      <c r="AN3606">
        <v>500</v>
      </c>
      <c r="AO3606">
        <v>148.30000000000001</v>
      </c>
      <c r="AP3606">
        <v>0.2288</v>
      </c>
    </row>
    <row r="3607" spans="1:42" hidden="1" x14ac:dyDescent="0.35">
      <c r="A3607" t="s">
        <v>4576</v>
      </c>
      <c r="B3607" s="1">
        <v>45935</v>
      </c>
      <c r="C3607" t="s">
        <v>2705</v>
      </c>
      <c r="D3607" t="s">
        <v>74</v>
      </c>
      <c r="E3607">
        <v>2</v>
      </c>
      <c r="F3607" t="s">
        <v>58</v>
      </c>
      <c r="G3607" t="s">
        <v>16</v>
      </c>
      <c r="H3607" t="s">
        <v>17</v>
      </c>
      <c r="I3607" t="s">
        <v>33</v>
      </c>
      <c r="J3607" t="s">
        <v>55</v>
      </c>
      <c r="K3607">
        <v>2025</v>
      </c>
      <c r="L3607" t="s">
        <v>51</v>
      </c>
      <c r="M3607" t="s">
        <v>5963</v>
      </c>
      <c r="N3607" t="s">
        <v>5949</v>
      </c>
      <c r="O3607" t="s">
        <v>5964</v>
      </c>
      <c r="P3607" t="s">
        <v>5951</v>
      </c>
      <c r="Q3607" t="s">
        <v>5965</v>
      </c>
      <c r="R3607">
        <v>5700</v>
      </c>
      <c r="S3607">
        <v>7500</v>
      </c>
      <c r="T3607">
        <v>0.24</v>
      </c>
      <c r="U3607" t="s">
        <v>5940</v>
      </c>
      <c r="V3607">
        <v>12</v>
      </c>
      <c r="W3607" s="1">
        <v>44865</v>
      </c>
      <c r="X3607" t="s">
        <v>5894</v>
      </c>
      <c r="Y3607">
        <v>145</v>
      </c>
      <c r="Z3607">
        <v>60</v>
      </c>
      <c r="AA3607">
        <v>189</v>
      </c>
      <c r="AB3607">
        <v>10</v>
      </c>
      <c r="AC3607">
        <v>10</v>
      </c>
      <c r="AD3607">
        <v>57000</v>
      </c>
      <c r="AE3607" t="s">
        <v>6025</v>
      </c>
      <c r="AF3607" s="1">
        <v>46203</v>
      </c>
      <c r="AG3607" t="s">
        <v>6837</v>
      </c>
      <c r="AH3607" t="s">
        <v>6035</v>
      </c>
      <c r="AI3607" t="s">
        <v>6028</v>
      </c>
      <c r="AJ3607" t="s">
        <v>6925</v>
      </c>
      <c r="AK3607">
        <v>15000</v>
      </c>
      <c r="AL3607">
        <v>388.5</v>
      </c>
      <c r="AM3607">
        <v>14611.5</v>
      </c>
      <c r="AN3607">
        <v>11400</v>
      </c>
      <c r="AO3607">
        <v>3211.5</v>
      </c>
      <c r="AP3607">
        <v>0.2198</v>
      </c>
    </row>
    <row r="3608" spans="1:42" hidden="1" x14ac:dyDescent="0.35">
      <c r="A3608" t="s">
        <v>4577</v>
      </c>
      <c r="B3608" s="1">
        <v>45881</v>
      </c>
      <c r="C3608" t="s">
        <v>2960</v>
      </c>
      <c r="D3608" t="s">
        <v>137</v>
      </c>
      <c r="E3608">
        <v>3</v>
      </c>
      <c r="F3608" t="s">
        <v>24</v>
      </c>
      <c r="G3608" t="s">
        <v>71</v>
      </c>
      <c r="H3608" t="s">
        <v>25</v>
      </c>
      <c r="I3608" t="s">
        <v>33</v>
      </c>
      <c r="J3608" t="s">
        <v>59</v>
      </c>
      <c r="K3608">
        <v>2025</v>
      </c>
      <c r="L3608" t="s">
        <v>60</v>
      </c>
      <c r="M3608" t="s">
        <v>5930</v>
      </c>
      <c r="N3608" t="s">
        <v>5931</v>
      </c>
      <c r="O3608" t="s">
        <v>5932</v>
      </c>
      <c r="P3608" t="s">
        <v>5891</v>
      </c>
      <c r="Q3608" t="s">
        <v>5933</v>
      </c>
      <c r="R3608">
        <v>14800</v>
      </c>
      <c r="S3608">
        <v>18500</v>
      </c>
      <c r="T3608">
        <v>0.2</v>
      </c>
      <c r="U3608" t="s">
        <v>5893</v>
      </c>
      <c r="V3608">
        <v>12</v>
      </c>
      <c r="W3608" s="1">
        <v>45474</v>
      </c>
      <c r="X3608" t="s">
        <v>5894</v>
      </c>
      <c r="Y3608">
        <v>213</v>
      </c>
      <c r="Z3608">
        <v>93</v>
      </c>
      <c r="AA3608">
        <v>278</v>
      </c>
      <c r="AB3608">
        <v>42</v>
      </c>
      <c r="AC3608">
        <v>10</v>
      </c>
      <c r="AD3608">
        <v>621600</v>
      </c>
      <c r="AE3608" t="s">
        <v>6025</v>
      </c>
      <c r="AF3608" s="1">
        <v>46203</v>
      </c>
      <c r="AG3608" t="s">
        <v>6796</v>
      </c>
      <c r="AH3608" t="s">
        <v>6027</v>
      </c>
      <c r="AI3608" t="s">
        <v>6028</v>
      </c>
      <c r="AJ3608" t="s">
        <v>6925</v>
      </c>
      <c r="AK3608">
        <v>55500</v>
      </c>
      <c r="AL3608">
        <v>5566.65</v>
      </c>
      <c r="AM3608">
        <v>49933.35</v>
      </c>
      <c r="AN3608">
        <v>44400</v>
      </c>
      <c r="AO3608">
        <v>5533.35</v>
      </c>
      <c r="AP3608">
        <v>0.1108</v>
      </c>
    </row>
    <row r="3609" spans="1:42" hidden="1" x14ac:dyDescent="0.35">
      <c r="A3609" t="s">
        <v>4578</v>
      </c>
      <c r="B3609" s="1">
        <v>45793</v>
      </c>
      <c r="C3609" t="s">
        <v>629</v>
      </c>
      <c r="D3609" t="s">
        <v>200</v>
      </c>
      <c r="E3609">
        <v>1</v>
      </c>
      <c r="F3609" t="s">
        <v>15</v>
      </c>
      <c r="G3609" t="s">
        <v>16</v>
      </c>
      <c r="H3609" t="s">
        <v>25</v>
      </c>
      <c r="I3609" t="s">
        <v>26</v>
      </c>
      <c r="J3609" t="s">
        <v>75</v>
      </c>
      <c r="K3609">
        <v>2025</v>
      </c>
      <c r="L3609" t="s">
        <v>35</v>
      </c>
      <c r="M3609" t="s">
        <v>5960</v>
      </c>
      <c r="N3609" t="s">
        <v>5949</v>
      </c>
      <c r="O3609" t="s">
        <v>5961</v>
      </c>
      <c r="P3609" t="s">
        <v>5951</v>
      </c>
      <c r="Q3609" t="s">
        <v>5962</v>
      </c>
      <c r="R3609">
        <v>2100</v>
      </c>
      <c r="S3609">
        <v>2800</v>
      </c>
      <c r="T3609">
        <v>0.25</v>
      </c>
      <c r="U3609" t="s">
        <v>5940</v>
      </c>
      <c r="V3609">
        <v>12</v>
      </c>
      <c r="W3609" s="1">
        <v>45378</v>
      </c>
      <c r="X3609" t="s">
        <v>5894</v>
      </c>
      <c r="Y3609">
        <v>198</v>
      </c>
      <c r="Z3609">
        <v>79</v>
      </c>
      <c r="AA3609">
        <v>243</v>
      </c>
      <c r="AB3609">
        <v>87</v>
      </c>
      <c r="AC3609">
        <v>10</v>
      </c>
      <c r="AD3609">
        <v>182700</v>
      </c>
      <c r="AE3609" t="s">
        <v>6025</v>
      </c>
      <c r="AF3609" s="1">
        <v>46203</v>
      </c>
      <c r="AG3609" t="s">
        <v>6375</v>
      </c>
      <c r="AH3609" t="s">
        <v>6027</v>
      </c>
      <c r="AI3609" t="s">
        <v>6028</v>
      </c>
      <c r="AJ3609" t="s">
        <v>6924</v>
      </c>
      <c r="AK3609">
        <v>2800</v>
      </c>
      <c r="AL3609">
        <v>263.2</v>
      </c>
      <c r="AM3609">
        <v>2536.8000000000002</v>
      </c>
      <c r="AN3609">
        <v>2100</v>
      </c>
      <c r="AO3609">
        <v>436.8</v>
      </c>
      <c r="AP3609">
        <v>0.17219999999999999</v>
      </c>
    </row>
    <row r="3610" spans="1:42" x14ac:dyDescent="0.35">
      <c r="A3610" t="s">
        <v>4579</v>
      </c>
      <c r="B3610" s="1">
        <v>45930</v>
      </c>
      <c r="C3610" t="s">
        <v>732</v>
      </c>
      <c r="D3610" t="s">
        <v>195</v>
      </c>
      <c r="E3610">
        <v>1</v>
      </c>
      <c r="F3610" t="s">
        <v>48</v>
      </c>
      <c r="G3610" t="s">
        <v>31</v>
      </c>
      <c r="H3610" t="s">
        <v>25</v>
      </c>
      <c r="I3610" t="s">
        <v>33</v>
      </c>
      <c r="J3610" t="s">
        <v>109</v>
      </c>
      <c r="K3610">
        <v>2025</v>
      </c>
      <c r="L3610" t="s">
        <v>60</v>
      </c>
      <c r="M3610" t="s">
        <v>5912</v>
      </c>
      <c r="N3610" t="s">
        <v>5913</v>
      </c>
      <c r="O3610" t="s">
        <v>5914</v>
      </c>
      <c r="P3610" t="s">
        <v>5891</v>
      </c>
      <c r="Q3610" t="s">
        <v>5915</v>
      </c>
      <c r="R3610">
        <v>125000</v>
      </c>
      <c r="S3610">
        <v>148000</v>
      </c>
      <c r="T3610">
        <v>0.15540000000000001</v>
      </c>
      <c r="U3610" t="s">
        <v>5893</v>
      </c>
      <c r="V3610">
        <v>12</v>
      </c>
      <c r="W3610" s="1">
        <v>44787</v>
      </c>
      <c r="X3610" t="s">
        <v>5894</v>
      </c>
      <c r="Y3610">
        <v>168</v>
      </c>
      <c r="Z3610">
        <v>62</v>
      </c>
      <c r="AA3610">
        <v>271</v>
      </c>
      <c r="AB3610">
        <v>0</v>
      </c>
      <c r="AC3610">
        <v>10</v>
      </c>
      <c r="AD3610">
        <v>0</v>
      </c>
      <c r="AE3610" t="s">
        <v>6029</v>
      </c>
      <c r="AF3610" s="1">
        <v>46203</v>
      </c>
      <c r="AG3610" t="s">
        <v>6419</v>
      </c>
      <c r="AH3610" t="s">
        <v>6027</v>
      </c>
      <c r="AI3610" t="s">
        <v>6028</v>
      </c>
      <c r="AJ3610" t="s">
        <v>6925</v>
      </c>
      <c r="AK3610">
        <v>148000</v>
      </c>
      <c r="AL3610">
        <v>6216</v>
      </c>
      <c r="AM3610">
        <v>141784</v>
      </c>
      <c r="AN3610">
        <v>125000</v>
      </c>
      <c r="AO3610">
        <v>16784</v>
      </c>
      <c r="AP3610">
        <v>0.11840000000000001</v>
      </c>
    </row>
    <row r="3611" spans="1:42" hidden="1" x14ac:dyDescent="0.35">
      <c r="A3611" t="s">
        <v>4580</v>
      </c>
      <c r="B3611" s="1">
        <v>45930</v>
      </c>
      <c r="C3611" t="s">
        <v>401</v>
      </c>
      <c r="D3611" t="s">
        <v>78</v>
      </c>
      <c r="E3611">
        <v>2</v>
      </c>
      <c r="F3611" t="s">
        <v>58</v>
      </c>
      <c r="G3611" t="s">
        <v>71</v>
      </c>
      <c r="H3611" t="s">
        <v>25</v>
      </c>
      <c r="I3611" t="s">
        <v>26</v>
      </c>
      <c r="J3611" t="s">
        <v>109</v>
      </c>
      <c r="K3611">
        <v>2025</v>
      </c>
      <c r="L3611" t="s">
        <v>60</v>
      </c>
      <c r="M3611" t="s">
        <v>5992</v>
      </c>
      <c r="N3611" t="s">
        <v>5989</v>
      </c>
      <c r="O3611" t="s">
        <v>5993</v>
      </c>
      <c r="P3611" t="s">
        <v>5899</v>
      </c>
      <c r="Q3611" t="s">
        <v>5994</v>
      </c>
      <c r="R3611">
        <v>850</v>
      </c>
      <c r="S3611">
        <v>1200</v>
      </c>
      <c r="T3611">
        <v>0.29170000000000001</v>
      </c>
      <c r="U3611" t="s">
        <v>5901</v>
      </c>
      <c r="V3611">
        <v>6</v>
      </c>
      <c r="W3611" s="1">
        <v>45066</v>
      </c>
      <c r="X3611" t="s">
        <v>5894</v>
      </c>
      <c r="Y3611">
        <v>275</v>
      </c>
      <c r="Z3611">
        <v>92</v>
      </c>
      <c r="AA3611">
        <v>285</v>
      </c>
      <c r="AB3611">
        <v>78</v>
      </c>
      <c r="AC3611">
        <v>10</v>
      </c>
      <c r="AD3611">
        <v>66300</v>
      </c>
      <c r="AE3611" t="s">
        <v>6025</v>
      </c>
      <c r="AF3611" s="1">
        <v>46203</v>
      </c>
      <c r="AG3611" t="s">
        <v>6254</v>
      </c>
      <c r="AH3611" t="s">
        <v>6035</v>
      </c>
      <c r="AI3611" t="s">
        <v>6028</v>
      </c>
      <c r="AJ3611" t="s">
        <v>6925</v>
      </c>
      <c r="AK3611">
        <v>2400</v>
      </c>
      <c r="AL3611">
        <v>193.2</v>
      </c>
      <c r="AM3611">
        <v>2206.8000000000002</v>
      </c>
      <c r="AN3611">
        <v>1700</v>
      </c>
      <c r="AO3611">
        <v>506.8</v>
      </c>
      <c r="AP3611">
        <v>0.22969999999999999</v>
      </c>
    </row>
    <row r="3612" spans="1:42" hidden="1" x14ac:dyDescent="0.35">
      <c r="A3612" t="s">
        <v>4581</v>
      </c>
      <c r="B3612" s="1">
        <v>45917</v>
      </c>
      <c r="C3612" t="s">
        <v>1499</v>
      </c>
      <c r="D3612" t="s">
        <v>87</v>
      </c>
      <c r="E3612">
        <v>3</v>
      </c>
      <c r="F3612" t="s">
        <v>30</v>
      </c>
      <c r="G3612" t="s">
        <v>16</v>
      </c>
      <c r="H3612" t="s">
        <v>17</v>
      </c>
      <c r="I3612" t="s">
        <v>26</v>
      </c>
      <c r="J3612" t="s">
        <v>109</v>
      </c>
      <c r="K3612">
        <v>2025</v>
      </c>
      <c r="L3612" t="s">
        <v>60</v>
      </c>
      <c r="M3612" t="s">
        <v>5924</v>
      </c>
      <c r="N3612" t="s">
        <v>5913</v>
      </c>
      <c r="O3612" t="s">
        <v>5917</v>
      </c>
      <c r="P3612" t="s">
        <v>5925</v>
      </c>
      <c r="Q3612" t="s">
        <v>5926</v>
      </c>
      <c r="R3612">
        <v>46000</v>
      </c>
      <c r="S3612">
        <v>56000</v>
      </c>
      <c r="T3612">
        <v>0.17860000000000001</v>
      </c>
      <c r="U3612" t="s">
        <v>5920</v>
      </c>
      <c r="V3612">
        <v>12</v>
      </c>
      <c r="W3612" s="1">
        <v>44847</v>
      </c>
      <c r="X3612" t="s">
        <v>5894</v>
      </c>
      <c r="Y3612">
        <v>224</v>
      </c>
      <c r="Z3612">
        <v>96</v>
      </c>
      <c r="AA3612">
        <v>304</v>
      </c>
      <c r="AB3612">
        <v>54</v>
      </c>
      <c r="AC3612">
        <v>10</v>
      </c>
      <c r="AD3612">
        <v>2484000</v>
      </c>
      <c r="AE3612" t="s">
        <v>6025</v>
      </c>
      <c r="AF3612" s="1">
        <v>46203</v>
      </c>
      <c r="AG3612" t="s">
        <v>6268</v>
      </c>
      <c r="AH3612" t="s">
        <v>6035</v>
      </c>
      <c r="AI3612" t="s">
        <v>6028</v>
      </c>
      <c r="AJ3612" t="s">
        <v>6925</v>
      </c>
      <c r="AK3612">
        <v>168000</v>
      </c>
      <c r="AL3612">
        <v>14330.4</v>
      </c>
      <c r="AM3612">
        <v>153669.6</v>
      </c>
      <c r="AN3612">
        <v>138000</v>
      </c>
      <c r="AO3612">
        <v>15669.6</v>
      </c>
      <c r="AP3612">
        <v>0.10199999999999999</v>
      </c>
    </row>
    <row r="3613" spans="1:42" hidden="1" x14ac:dyDescent="0.35">
      <c r="A3613" t="s">
        <v>4582</v>
      </c>
      <c r="B3613" s="1">
        <v>45699</v>
      </c>
      <c r="C3613" t="s">
        <v>1025</v>
      </c>
      <c r="D3613" t="s">
        <v>95</v>
      </c>
      <c r="E3613">
        <v>1</v>
      </c>
      <c r="F3613" t="s">
        <v>15</v>
      </c>
      <c r="G3613" t="s">
        <v>96</v>
      </c>
      <c r="H3613" t="s">
        <v>32</v>
      </c>
      <c r="I3613" t="s">
        <v>18</v>
      </c>
      <c r="J3613" t="s">
        <v>19</v>
      </c>
      <c r="K3613">
        <v>2025</v>
      </c>
      <c r="L3613" t="s">
        <v>20</v>
      </c>
      <c r="M3613" t="s">
        <v>5948</v>
      </c>
      <c r="N3613" t="s">
        <v>5949</v>
      </c>
      <c r="O3613" t="s">
        <v>5950</v>
      </c>
      <c r="P3613" t="s">
        <v>5951</v>
      </c>
      <c r="Q3613" t="s">
        <v>5952</v>
      </c>
      <c r="R3613">
        <v>2900</v>
      </c>
      <c r="S3613">
        <v>3800</v>
      </c>
      <c r="T3613">
        <v>0.23680000000000001</v>
      </c>
      <c r="U3613" t="s">
        <v>5940</v>
      </c>
      <c r="V3613">
        <v>12</v>
      </c>
      <c r="W3613" s="1">
        <v>45359</v>
      </c>
      <c r="X3613" t="s">
        <v>5894</v>
      </c>
      <c r="Y3613">
        <v>220</v>
      </c>
      <c r="Z3613">
        <v>49</v>
      </c>
      <c r="AA3613">
        <v>227</v>
      </c>
      <c r="AB3613">
        <v>23</v>
      </c>
      <c r="AC3613">
        <v>10</v>
      </c>
      <c r="AD3613">
        <v>66700</v>
      </c>
      <c r="AE3613" t="s">
        <v>6025</v>
      </c>
      <c r="AF3613" s="1">
        <v>46203</v>
      </c>
      <c r="AG3613" t="s">
        <v>6518</v>
      </c>
      <c r="AH3613" t="s">
        <v>6035</v>
      </c>
      <c r="AI3613" t="s">
        <v>6028</v>
      </c>
      <c r="AJ3613" t="s">
        <v>6924</v>
      </c>
      <c r="AK3613">
        <v>3800</v>
      </c>
      <c r="AL3613">
        <v>409.64</v>
      </c>
      <c r="AM3613">
        <v>3390.36</v>
      </c>
      <c r="AN3613">
        <v>2900</v>
      </c>
      <c r="AO3613">
        <v>490.36</v>
      </c>
      <c r="AP3613">
        <v>0.14460000000000001</v>
      </c>
    </row>
    <row r="3614" spans="1:42" x14ac:dyDescent="0.35">
      <c r="A3614" t="s">
        <v>4583</v>
      </c>
      <c r="B3614" s="1">
        <v>45903</v>
      </c>
      <c r="C3614" t="s">
        <v>254</v>
      </c>
      <c r="D3614" t="s">
        <v>42</v>
      </c>
      <c r="E3614">
        <v>1</v>
      </c>
      <c r="F3614" t="s">
        <v>58</v>
      </c>
      <c r="G3614" t="s">
        <v>31</v>
      </c>
      <c r="H3614" t="s">
        <v>32</v>
      </c>
      <c r="I3614" t="s">
        <v>43</v>
      </c>
      <c r="J3614" t="s">
        <v>109</v>
      </c>
      <c r="K3614">
        <v>2025</v>
      </c>
      <c r="L3614" t="s">
        <v>60</v>
      </c>
      <c r="M3614" t="s">
        <v>5897</v>
      </c>
      <c r="N3614" t="s">
        <v>5889</v>
      </c>
      <c r="O3614" t="s">
        <v>5898</v>
      </c>
      <c r="P3614" t="s">
        <v>5899</v>
      </c>
      <c r="Q3614" t="s">
        <v>5900</v>
      </c>
      <c r="R3614">
        <v>31000</v>
      </c>
      <c r="S3614">
        <v>38000</v>
      </c>
      <c r="T3614">
        <v>0.1842</v>
      </c>
      <c r="U3614" t="s">
        <v>5901</v>
      </c>
      <c r="V3614">
        <v>12</v>
      </c>
      <c r="W3614" s="1">
        <v>45246</v>
      </c>
      <c r="X3614" t="s">
        <v>5894</v>
      </c>
      <c r="Y3614">
        <v>278</v>
      </c>
      <c r="Z3614">
        <v>80</v>
      </c>
      <c r="AA3614">
        <v>346</v>
      </c>
      <c r="AB3614">
        <v>0</v>
      </c>
      <c r="AC3614">
        <v>10</v>
      </c>
      <c r="AD3614">
        <v>0</v>
      </c>
      <c r="AE3614" t="s">
        <v>6029</v>
      </c>
      <c r="AF3614" s="1">
        <v>46203</v>
      </c>
      <c r="AG3614" t="s">
        <v>6155</v>
      </c>
      <c r="AH3614" t="s">
        <v>6035</v>
      </c>
      <c r="AI3614" t="s">
        <v>6028</v>
      </c>
      <c r="AJ3614" t="s">
        <v>6925</v>
      </c>
      <c r="AK3614">
        <v>38000</v>
      </c>
      <c r="AL3614">
        <v>4043.2</v>
      </c>
      <c r="AM3614">
        <v>33956.800000000003</v>
      </c>
      <c r="AN3614">
        <v>31000</v>
      </c>
      <c r="AO3614">
        <v>2956.8</v>
      </c>
      <c r="AP3614">
        <v>8.7099999999999997E-2</v>
      </c>
    </row>
    <row r="3615" spans="1:42" hidden="1" x14ac:dyDescent="0.35">
      <c r="A3615" t="s">
        <v>4584</v>
      </c>
      <c r="B3615" s="1">
        <v>45706</v>
      </c>
      <c r="C3615" t="s">
        <v>878</v>
      </c>
      <c r="D3615" t="s">
        <v>29</v>
      </c>
      <c r="E3615">
        <v>1</v>
      </c>
      <c r="F3615" t="s">
        <v>48</v>
      </c>
      <c r="G3615" t="s">
        <v>31</v>
      </c>
      <c r="H3615" t="s">
        <v>32</v>
      </c>
      <c r="I3615" t="s">
        <v>18</v>
      </c>
      <c r="J3615" t="s">
        <v>19</v>
      </c>
      <c r="K3615">
        <v>2025</v>
      </c>
      <c r="L3615" t="s">
        <v>20</v>
      </c>
      <c r="M3615" t="s">
        <v>5985</v>
      </c>
      <c r="N3615" t="s">
        <v>5974</v>
      </c>
      <c r="O3615" t="s">
        <v>5986</v>
      </c>
      <c r="P3615" t="s">
        <v>5979</v>
      </c>
      <c r="Q3615" t="s">
        <v>5987</v>
      </c>
      <c r="R3615">
        <v>500</v>
      </c>
      <c r="S3615">
        <v>750</v>
      </c>
      <c r="T3615">
        <v>0.33329999999999999</v>
      </c>
      <c r="U3615" t="s">
        <v>5920</v>
      </c>
      <c r="V3615">
        <v>24</v>
      </c>
      <c r="W3615" s="1">
        <v>45007</v>
      </c>
      <c r="X3615" t="s">
        <v>5894</v>
      </c>
      <c r="Y3615">
        <v>294</v>
      </c>
      <c r="Z3615">
        <v>81</v>
      </c>
      <c r="AA3615">
        <v>264</v>
      </c>
      <c r="AB3615">
        <v>82</v>
      </c>
      <c r="AC3615">
        <v>10</v>
      </c>
      <c r="AD3615">
        <v>41000</v>
      </c>
      <c r="AE3615" t="s">
        <v>6025</v>
      </c>
      <c r="AF3615" s="1">
        <v>46203</v>
      </c>
      <c r="AG3615" t="s">
        <v>6473</v>
      </c>
      <c r="AH3615" t="s">
        <v>6027</v>
      </c>
      <c r="AI3615" t="s">
        <v>6028</v>
      </c>
      <c r="AJ3615" t="s">
        <v>6924</v>
      </c>
      <c r="AK3615">
        <v>750</v>
      </c>
      <c r="AL3615">
        <v>25.57</v>
      </c>
      <c r="AM3615">
        <v>724.43</v>
      </c>
      <c r="AN3615">
        <v>500</v>
      </c>
      <c r="AO3615">
        <v>224.43</v>
      </c>
      <c r="AP3615">
        <v>0.30980000000000002</v>
      </c>
    </row>
    <row r="3616" spans="1:42" hidden="1" x14ac:dyDescent="0.35">
      <c r="A3616" t="s">
        <v>4585</v>
      </c>
      <c r="B3616" s="1">
        <v>45757</v>
      </c>
      <c r="C3616" t="s">
        <v>1640</v>
      </c>
      <c r="D3616" t="s">
        <v>95</v>
      </c>
      <c r="E3616">
        <v>2</v>
      </c>
      <c r="F3616" t="s">
        <v>30</v>
      </c>
      <c r="G3616" t="s">
        <v>71</v>
      </c>
      <c r="H3616" t="s">
        <v>25</v>
      </c>
      <c r="I3616" t="s">
        <v>26</v>
      </c>
      <c r="J3616" t="s">
        <v>44</v>
      </c>
      <c r="K3616">
        <v>2025</v>
      </c>
      <c r="L3616" t="s">
        <v>35</v>
      </c>
      <c r="M3616" t="s">
        <v>5948</v>
      </c>
      <c r="N3616" t="s">
        <v>5949</v>
      </c>
      <c r="O3616" t="s">
        <v>5950</v>
      </c>
      <c r="P3616" t="s">
        <v>5951</v>
      </c>
      <c r="Q3616" t="s">
        <v>5952</v>
      </c>
      <c r="R3616">
        <v>2900</v>
      </c>
      <c r="S3616">
        <v>3800</v>
      </c>
      <c r="T3616">
        <v>0.23680000000000001</v>
      </c>
      <c r="U3616" t="s">
        <v>5940</v>
      </c>
      <c r="V3616">
        <v>12</v>
      </c>
      <c r="W3616" s="1">
        <v>45359</v>
      </c>
      <c r="X3616" t="s">
        <v>5894</v>
      </c>
      <c r="Y3616">
        <v>220</v>
      </c>
      <c r="Z3616">
        <v>49</v>
      </c>
      <c r="AA3616">
        <v>227</v>
      </c>
      <c r="AB3616">
        <v>23</v>
      </c>
      <c r="AC3616">
        <v>10</v>
      </c>
      <c r="AD3616">
        <v>66700</v>
      </c>
      <c r="AE3616" t="s">
        <v>6025</v>
      </c>
      <c r="AF3616" s="1">
        <v>46203</v>
      </c>
      <c r="AG3616" t="s">
        <v>6609</v>
      </c>
      <c r="AH3616" t="s">
        <v>6027</v>
      </c>
      <c r="AI3616" t="s">
        <v>6028</v>
      </c>
      <c r="AJ3616" t="s">
        <v>6924</v>
      </c>
      <c r="AK3616">
        <v>7600</v>
      </c>
      <c r="AL3616">
        <v>1056.4000000000001</v>
      </c>
      <c r="AM3616">
        <v>6543.6</v>
      </c>
      <c r="AN3616">
        <v>5800</v>
      </c>
      <c r="AO3616">
        <v>743.6</v>
      </c>
      <c r="AP3616">
        <v>0.11360000000000001</v>
      </c>
    </row>
    <row r="3617" spans="1:42" hidden="1" x14ac:dyDescent="0.35">
      <c r="A3617" t="s">
        <v>4586</v>
      </c>
      <c r="B3617" s="1">
        <v>45670</v>
      </c>
      <c r="C3617" t="s">
        <v>1449</v>
      </c>
      <c r="D3617" t="s">
        <v>221</v>
      </c>
      <c r="E3617">
        <v>1</v>
      </c>
      <c r="F3617" t="s">
        <v>128</v>
      </c>
      <c r="G3617" t="s">
        <v>79</v>
      </c>
      <c r="H3617" t="s">
        <v>17</v>
      </c>
      <c r="I3617" t="s">
        <v>33</v>
      </c>
      <c r="J3617" t="s">
        <v>112</v>
      </c>
      <c r="K3617">
        <v>2025</v>
      </c>
      <c r="L3617" t="s">
        <v>20</v>
      </c>
      <c r="M3617" t="s">
        <v>5966</v>
      </c>
      <c r="N3617" t="s">
        <v>5967</v>
      </c>
      <c r="O3617" t="s">
        <v>5968</v>
      </c>
      <c r="P3617" t="s">
        <v>5899</v>
      </c>
      <c r="Q3617" t="s">
        <v>5969</v>
      </c>
      <c r="R3617">
        <v>11500</v>
      </c>
      <c r="S3617">
        <v>14500</v>
      </c>
      <c r="T3617">
        <v>0.2069</v>
      </c>
      <c r="U3617" t="s">
        <v>5901</v>
      </c>
      <c r="V3617">
        <v>12</v>
      </c>
      <c r="W3617" s="1">
        <v>44903</v>
      </c>
      <c r="X3617" t="s">
        <v>5894</v>
      </c>
      <c r="Y3617">
        <v>217</v>
      </c>
      <c r="Z3617">
        <v>53</v>
      </c>
      <c r="AA3617">
        <v>253</v>
      </c>
      <c r="AB3617">
        <v>61</v>
      </c>
      <c r="AC3617">
        <v>10</v>
      </c>
      <c r="AD3617">
        <v>701500</v>
      </c>
      <c r="AE3617" t="s">
        <v>6025</v>
      </c>
      <c r="AF3617" s="1">
        <v>46203</v>
      </c>
      <c r="AG3617" t="s">
        <v>6575</v>
      </c>
      <c r="AH3617" t="s">
        <v>6035</v>
      </c>
      <c r="AI3617" t="s">
        <v>6028</v>
      </c>
      <c r="AJ3617" t="s">
        <v>6924</v>
      </c>
      <c r="AK3617">
        <v>14500</v>
      </c>
      <c r="AL3617">
        <v>63.8</v>
      </c>
      <c r="AM3617">
        <v>14436.2</v>
      </c>
      <c r="AN3617">
        <v>11500</v>
      </c>
      <c r="AO3617">
        <v>2936.2</v>
      </c>
      <c r="AP3617">
        <v>0.2034</v>
      </c>
    </row>
    <row r="3618" spans="1:42" hidden="1" x14ac:dyDescent="0.35">
      <c r="A3618" t="s">
        <v>4587</v>
      </c>
      <c r="B3618" s="1">
        <v>45784</v>
      </c>
      <c r="C3618" t="s">
        <v>651</v>
      </c>
      <c r="D3618" t="s">
        <v>92</v>
      </c>
      <c r="E3618">
        <v>3</v>
      </c>
      <c r="F3618" t="s">
        <v>24</v>
      </c>
      <c r="G3618" t="s">
        <v>16</v>
      </c>
      <c r="H3618" t="s">
        <v>25</v>
      </c>
      <c r="I3618" t="s">
        <v>33</v>
      </c>
      <c r="J3618" t="s">
        <v>75</v>
      </c>
      <c r="K3618">
        <v>2025</v>
      </c>
      <c r="L3618" t="s">
        <v>35</v>
      </c>
      <c r="M3618" t="s">
        <v>5973</v>
      </c>
      <c r="N3618" t="s">
        <v>5974</v>
      </c>
      <c r="O3618" t="s">
        <v>5975</v>
      </c>
      <c r="P3618" t="s">
        <v>5899</v>
      </c>
      <c r="Q3618" t="s">
        <v>5976</v>
      </c>
      <c r="R3618">
        <v>7600</v>
      </c>
      <c r="S3618">
        <v>9800</v>
      </c>
      <c r="T3618">
        <v>0.22450000000000001</v>
      </c>
      <c r="U3618" t="s">
        <v>5901</v>
      </c>
      <c r="V3618">
        <v>36</v>
      </c>
      <c r="W3618" s="1">
        <v>45281</v>
      </c>
      <c r="X3618" t="s">
        <v>5894</v>
      </c>
      <c r="Y3618">
        <v>214</v>
      </c>
      <c r="Z3618">
        <v>101</v>
      </c>
      <c r="AA3618">
        <v>188</v>
      </c>
      <c r="AB3618">
        <v>51</v>
      </c>
      <c r="AC3618">
        <v>10</v>
      </c>
      <c r="AD3618">
        <v>387600</v>
      </c>
      <c r="AE3618" t="s">
        <v>6025</v>
      </c>
      <c r="AF3618" s="1">
        <v>46203</v>
      </c>
      <c r="AG3618" t="s">
        <v>6322</v>
      </c>
      <c r="AH3618" t="s">
        <v>6035</v>
      </c>
      <c r="AI3618" t="s">
        <v>6028</v>
      </c>
      <c r="AJ3618" t="s">
        <v>6924</v>
      </c>
      <c r="AK3618">
        <v>29400</v>
      </c>
      <c r="AL3618">
        <v>3034.08</v>
      </c>
      <c r="AM3618">
        <v>26365.919999999998</v>
      </c>
      <c r="AN3618">
        <v>22800</v>
      </c>
      <c r="AO3618">
        <v>3565.92</v>
      </c>
      <c r="AP3618">
        <v>0.13519999999999999</v>
      </c>
    </row>
    <row r="3619" spans="1:42" hidden="1" x14ac:dyDescent="0.35">
      <c r="A3619" t="s">
        <v>4588</v>
      </c>
      <c r="B3619" s="1">
        <v>45778</v>
      </c>
      <c r="C3619" t="s">
        <v>1227</v>
      </c>
      <c r="D3619" t="s">
        <v>105</v>
      </c>
      <c r="E3619">
        <v>1</v>
      </c>
      <c r="F3619" t="s">
        <v>58</v>
      </c>
      <c r="G3619" t="s">
        <v>96</v>
      </c>
      <c r="H3619" t="s">
        <v>25</v>
      </c>
      <c r="I3619" t="s">
        <v>43</v>
      </c>
      <c r="J3619" t="s">
        <v>75</v>
      </c>
      <c r="K3619">
        <v>2025</v>
      </c>
      <c r="L3619" t="s">
        <v>35</v>
      </c>
      <c r="M3619" t="s">
        <v>5916</v>
      </c>
      <c r="N3619" t="s">
        <v>5913</v>
      </c>
      <c r="O3619" t="s">
        <v>5917</v>
      </c>
      <c r="P3619" t="s">
        <v>5918</v>
      </c>
      <c r="Q3619" t="s">
        <v>5919</v>
      </c>
      <c r="R3619">
        <v>63000</v>
      </c>
      <c r="S3619">
        <v>76000</v>
      </c>
      <c r="T3619">
        <v>0.1711</v>
      </c>
      <c r="U3619" t="s">
        <v>5920</v>
      </c>
      <c r="V3619">
        <v>12</v>
      </c>
      <c r="W3619" s="1">
        <v>44617</v>
      </c>
      <c r="X3619" t="s">
        <v>5894</v>
      </c>
      <c r="Y3619">
        <v>252</v>
      </c>
      <c r="Z3619">
        <v>75</v>
      </c>
      <c r="AA3619">
        <v>289</v>
      </c>
      <c r="AB3619">
        <v>48</v>
      </c>
      <c r="AC3619">
        <v>10</v>
      </c>
      <c r="AD3619">
        <v>3024000</v>
      </c>
      <c r="AE3619" t="s">
        <v>6025</v>
      </c>
      <c r="AF3619" s="1">
        <v>46203</v>
      </c>
      <c r="AG3619" t="s">
        <v>6415</v>
      </c>
      <c r="AH3619" t="s">
        <v>6027</v>
      </c>
      <c r="AI3619" t="s">
        <v>6028</v>
      </c>
      <c r="AJ3619" t="s">
        <v>6924</v>
      </c>
      <c r="AK3619">
        <v>76000</v>
      </c>
      <c r="AL3619">
        <v>4727.2</v>
      </c>
      <c r="AM3619">
        <v>71272.800000000003</v>
      </c>
      <c r="AN3619">
        <v>63000</v>
      </c>
      <c r="AO3619">
        <v>8272.7999999999993</v>
      </c>
      <c r="AP3619">
        <v>0.11609999999999999</v>
      </c>
    </row>
    <row r="3620" spans="1:42" hidden="1" x14ac:dyDescent="0.35">
      <c r="A3620" t="s">
        <v>4589</v>
      </c>
      <c r="B3620" s="1">
        <v>45790</v>
      </c>
      <c r="C3620" t="s">
        <v>635</v>
      </c>
      <c r="D3620" t="s">
        <v>221</v>
      </c>
      <c r="E3620">
        <v>1</v>
      </c>
      <c r="F3620" t="s">
        <v>58</v>
      </c>
      <c r="G3620" t="s">
        <v>16</v>
      </c>
      <c r="H3620" t="s">
        <v>32</v>
      </c>
      <c r="I3620" t="s">
        <v>33</v>
      </c>
      <c r="J3620" t="s">
        <v>75</v>
      </c>
      <c r="K3620">
        <v>2025</v>
      </c>
      <c r="L3620" t="s">
        <v>35</v>
      </c>
      <c r="M3620" t="s">
        <v>5966</v>
      </c>
      <c r="N3620" t="s">
        <v>5967</v>
      </c>
      <c r="O3620" t="s">
        <v>5968</v>
      </c>
      <c r="P3620" t="s">
        <v>5899</v>
      </c>
      <c r="Q3620" t="s">
        <v>5969</v>
      </c>
      <c r="R3620">
        <v>11500</v>
      </c>
      <c r="S3620">
        <v>14500</v>
      </c>
      <c r="T3620">
        <v>0.2069</v>
      </c>
      <c r="U3620" t="s">
        <v>5901</v>
      </c>
      <c r="V3620">
        <v>12</v>
      </c>
      <c r="W3620" s="1">
        <v>44903</v>
      </c>
      <c r="X3620" t="s">
        <v>5894</v>
      </c>
      <c r="Y3620">
        <v>217</v>
      </c>
      <c r="Z3620">
        <v>53</v>
      </c>
      <c r="AA3620">
        <v>253</v>
      </c>
      <c r="AB3620">
        <v>61</v>
      </c>
      <c r="AC3620">
        <v>10</v>
      </c>
      <c r="AD3620">
        <v>701500</v>
      </c>
      <c r="AE3620" t="s">
        <v>6025</v>
      </c>
      <c r="AF3620" s="1">
        <v>46203</v>
      </c>
      <c r="AG3620" t="s">
        <v>6378</v>
      </c>
      <c r="AH3620" t="s">
        <v>6027</v>
      </c>
      <c r="AI3620" t="s">
        <v>6028</v>
      </c>
      <c r="AJ3620" t="s">
        <v>6924</v>
      </c>
      <c r="AK3620">
        <v>14500</v>
      </c>
      <c r="AL3620">
        <v>933.8</v>
      </c>
      <c r="AM3620">
        <v>13566.2</v>
      </c>
      <c r="AN3620">
        <v>11500</v>
      </c>
      <c r="AO3620">
        <v>2066.1999999999998</v>
      </c>
      <c r="AP3620">
        <v>0.15229999999999999</v>
      </c>
    </row>
    <row r="3621" spans="1:42" hidden="1" x14ac:dyDescent="0.35">
      <c r="A3621" t="s">
        <v>4590</v>
      </c>
      <c r="B3621" s="1">
        <v>45751</v>
      </c>
      <c r="C3621" t="s">
        <v>1692</v>
      </c>
      <c r="D3621" t="s">
        <v>38</v>
      </c>
      <c r="E3621">
        <v>1</v>
      </c>
      <c r="F3621" t="s">
        <v>58</v>
      </c>
      <c r="G3621" t="s">
        <v>71</v>
      </c>
      <c r="H3621" t="s">
        <v>25</v>
      </c>
      <c r="I3621" t="s">
        <v>26</v>
      </c>
      <c r="J3621" t="s">
        <v>44</v>
      </c>
      <c r="K3621">
        <v>2025</v>
      </c>
      <c r="L3621" t="s">
        <v>35</v>
      </c>
      <c r="M3621" t="s">
        <v>5981</v>
      </c>
      <c r="N3621" t="s">
        <v>5974</v>
      </c>
      <c r="O3621" t="s">
        <v>5982</v>
      </c>
      <c r="P3621" t="s">
        <v>5983</v>
      </c>
      <c r="Q3621" t="s">
        <v>5984</v>
      </c>
      <c r="R3621">
        <v>3700</v>
      </c>
      <c r="S3621">
        <v>4800</v>
      </c>
      <c r="T3621">
        <v>0.22919999999999999</v>
      </c>
      <c r="U3621" t="s">
        <v>5920</v>
      </c>
      <c r="V3621">
        <v>24</v>
      </c>
      <c r="W3621" s="1">
        <v>45552</v>
      </c>
      <c r="X3621" t="s">
        <v>5894</v>
      </c>
      <c r="Y3621">
        <v>158</v>
      </c>
      <c r="Z3621">
        <v>108</v>
      </c>
      <c r="AA3621">
        <v>132</v>
      </c>
      <c r="AB3621">
        <v>61</v>
      </c>
      <c r="AC3621">
        <v>10</v>
      </c>
      <c r="AD3621">
        <v>225700</v>
      </c>
      <c r="AE3621" t="s">
        <v>6025</v>
      </c>
      <c r="AF3621" s="1">
        <v>46203</v>
      </c>
      <c r="AG3621" t="s">
        <v>6623</v>
      </c>
      <c r="AH3621" t="s">
        <v>6027</v>
      </c>
      <c r="AI3621" t="s">
        <v>6028</v>
      </c>
      <c r="AJ3621" t="s">
        <v>6924</v>
      </c>
      <c r="AK3621">
        <v>4800</v>
      </c>
      <c r="AL3621">
        <v>375.84</v>
      </c>
      <c r="AM3621">
        <v>4424.16</v>
      </c>
      <c r="AN3621">
        <v>3700</v>
      </c>
      <c r="AO3621">
        <v>724.16</v>
      </c>
      <c r="AP3621">
        <v>0.16370000000000001</v>
      </c>
    </row>
    <row r="3622" spans="1:42" hidden="1" x14ac:dyDescent="0.35">
      <c r="A3622" t="s">
        <v>4591</v>
      </c>
      <c r="B3622" s="1">
        <v>45833</v>
      </c>
      <c r="C3622" t="s">
        <v>815</v>
      </c>
      <c r="D3622" t="s">
        <v>216</v>
      </c>
      <c r="E3622">
        <v>1</v>
      </c>
      <c r="F3622" t="s">
        <v>128</v>
      </c>
      <c r="G3622" t="s">
        <v>31</v>
      </c>
      <c r="H3622" t="s">
        <v>32</v>
      </c>
      <c r="I3622" t="s">
        <v>43</v>
      </c>
      <c r="J3622" t="s">
        <v>34</v>
      </c>
      <c r="K3622">
        <v>2025</v>
      </c>
      <c r="L3622" t="s">
        <v>35</v>
      </c>
      <c r="M3622" t="s">
        <v>5999</v>
      </c>
      <c r="N3622" t="s">
        <v>5989</v>
      </c>
      <c r="O3622" t="s">
        <v>6000</v>
      </c>
      <c r="P3622" t="s">
        <v>6001</v>
      </c>
      <c r="Q3622" t="s">
        <v>6002</v>
      </c>
      <c r="R3622">
        <v>300</v>
      </c>
      <c r="S3622">
        <v>500</v>
      </c>
      <c r="T3622">
        <v>0.4</v>
      </c>
      <c r="U3622" t="s">
        <v>5940</v>
      </c>
      <c r="V3622">
        <v>3</v>
      </c>
      <c r="W3622" s="1">
        <v>45115</v>
      </c>
      <c r="X3622" t="s">
        <v>5894</v>
      </c>
      <c r="Y3622">
        <v>197</v>
      </c>
      <c r="Z3622">
        <v>100</v>
      </c>
      <c r="AA3622">
        <v>205</v>
      </c>
      <c r="AB3622">
        <v>66</v>
      </c>
      <c r="AC3622">
        <v>10</v>
      </c>
      <c r="AD3622">
        <v>19800</v>
      </c>
      <c r="AE3622" t="s">
        <v>6025</v>
      </c>
      <c r="AF3622" s="1">
        <v>46203</v>
      </c>
      <c r="AG3622" t="s">
        <v>6448</v>
      </c>
      <c r="AH3622" t="s">
        <v>6035</v>
      </c>
      <c r="AI3622" t="s">
        <v>6028</v>
      </c>
      <c r="AJ3622" t="s">
        <v>6924</v>
      </c>
      <c r="AK3622">
        <v>500</v>
      </c>
      <c r="AL3622">
        <v>30.8</v>
      </c>
      <c r="AM3622">
        <v>469.2</v>
      </c>
      <c r="AN3622">
        <v>300</v>
      </c>
      <c r="AO3622">
        <v>169.2</v>
      </c>
      <c r="AP3622">
        <v>0.36059999999999998</v>
      </c>
    </row>
    <row r="3623" spans="1:42" hidden="1" x14ac:dyDescent="0.35">
      <c r="A3623" t="s">
        <v>4592</v>
      </c>
      <c r="B3623" s="1">
        <v>45667</v>
      </c>
      <c r="C3623" t="s">
        <v>779</v>
      </c>
      <c r="D3623" t="s">
        <v>377</v>
      </c>
      <c r="E3623">
        <v>1</v>
      </c>
      <c r="F3623" t="s">
        <v>24</v>
      </c>
      <c r="G3623" t="s">
        <v>31</v>
      </c>
      <c r="H3623" t="s">
        <v>17</v>
      </c>
      <c r="I3623" t="s">
        <v>43</v>
      </c>
      <c r="J3623" t="s">
        <v>112</v>
      </c>
      <c r="K3623">
        <v>2025</v>
      </c>
      <c r="L3623" t="s">
        <v>20</v>
      </c>
      <c r="M3623" t="s">
        <v>6007</v>
      </c>
      <c r="N3623" t="s">
        <v>5889</v>
      </c>
      <c r="O3623" t="s">
        <v>6008</v>
      </c>
      <c r="P3623" t="s">
        <v>5899</v>
      </c>
      <c r="Q3623" t="s">
        <v>6009</v>
      </c>
      <c r="R3623">
        <v>12000</v>
      </c>
      <c r="S3623">
        <v>15000</v>
      </c>
      <c r="T3623">
        <v>0.2</v>
      </c>
      <c r="U3623" t="s">
        <v>5901</v>
      </c>
      <c r="V3623">
        <v>12</v>
      </c>
      <c r="W3623" s="1">
        <v>45557</v>
      </c>
      <c r="X3623" t="s">
        <v>5894</v>
      </c>
      <c r="Y3623">
        <v>118</v>
      </c>
      <c r="Z3623">
        <v>87</v>
      </c>
      <c r="AA3623">
        <v>209</v>
      </c>
      <c r="AB3623">
        <v>10</v>
      </c>
      <c r="AC3623">
        <v>10</v>
      </c>
      <c r="AD3623">
        <v>120000</v>
      </c>
      <c r="AE3623" t="s">
        <v>6025</v>
      </c>
      <c r="AF3623" s="1">
        <v>46203</v>
      </c>
      <c r="AG3623" t="s">
        <v>6100</v>
      </c>
      <c r="AH3623" t="s">
        <v>6027</v>
      </c>
      <c r="AI3623" t="s">
        <v>6028</v>
      </c>
      <c r="AJ3623" t="s">
        <v>6924</v>
      </c>
      <c r="AK3623">
        <v>15000</v>
      </c>
      <c r="AL3623">
        <v>838.5</v>
      </c>
      <c r="AM3623">
        <v>14161.5</v>
      </c>
      <c r="AN3623">
        <v>12000</v>
      </c>
      <c r="AO3623">
        <v>2161.5</v>
      </c>
      <c r="AP3623">
        <v>0.15260000000000001</v>
      </c>
    </row>
    <row r="3624" spans="1:42" hidden="1" x14ac:dyDescent="0.35">
      <c r="A3624" t="s">
        <v>4593</v>
      </c>
      <c r="B3624" s="1">
        <v>45802</v>
      </c>
      <c r="C3624" t="s">
        <v>1351</v>
      </c>
      <c r="D3624" t="s">
        <v>173</v>
      </c>
      <c r="E3624">
        <v>2</v>
      </c>
      <c r="F3624" t="s">
        <v>58</v>
      </c>
      <c r="G3624" t="s">
        <v>16</v>
      </c>
      <c r="H3624" t="s">
        <v>25</v>
      </c>
      <c r="I3624" t="s">
        <v>26</v>
      </c>
      <c r="J3624" t="s">
        <v>75</v>
      </c>
      <c r="K3624">
        <v>2025</v>
      </c>
      <c r="L3624" t="s">
        <v>35</v>
      </c>
      <c r="M3624" t="s">
        <v>5904</v>
      </c>
      <c r="N3624" t="s">
        <v>5889</v>
      </c>
      <c r="O3624" t="s">
        <v>5898</v>
      </c>
      <c r="P3624" t="s">
        <v>5899</v>
      </c>
      <c r="Q3624" t="s">
        <v>5905</v>
      </c>
      <c r="R3624">
        <v>12500</v>
      </c>
      <c r="S3624">
        <v>15500</v>
      </c>
      <c r="T3624">
        <v>0.19350000000000001</v>
      </c>
      <c r="U3624" t="s">
        <v>5901</v>
      </c>
      <c r="V3624">
        <v>12</v>
      </c>
      <c r="W3624" s="1">
        <v>45140</v>
      </c>
      <c r="X3624" t="s">
        <v>5894</v>
      </c>
      <c r="Y3624">
        <v>313</v>
      </c>
      <c r="Z3624">
        <v>58</v>
      </c>
      <c r="AA3624">
        <v>294</v>
      </c>
      <c r="AB3624">
        <v>65</v>
      </c>
      <c r="AC3624">
        <v>10</v>
      </c>
      <c r="AD3624">
        <v>812500</v>
      </c>
      <c r="AE3624" t="s">
        <v>6025</v>
      </c>
      <c r="AF3624" s="1">
        <v>46203</v>
      </c>
      <c r="AG3624" t="s">
        <v>6530</v>
      </c>
      <c r="AH3624" t="s">
        <v>6035</v>
      </c>
      <c r="AI3624" t="s">
        <v>6028</v>
      </c>
      <c r="AJ3624" t="s">
        <v>6924</v>
      </c>
      <c r="AK3624">
        <v>31000</v>
      </c>
      <c r="AL3624">
        <v>4247</v>
      </c>
      <c r="AM3624">
        <v>26753</v>
      </c>
      <c r="AN3624">
        <v>25000</v>
      </c>
      <c r="AO3624">
        <v>1753</v>
      </c>
      <c r="AP3624">
        <v>6.5500000000000003E-2</v>
      </c>
    </row>
    <row r="3625" spans="1:42" x14ac:dyDescent="0.35">
      <c r="A3625" t="s">
        <v>4594</v>
      </c>
      <c r="B3625" s="1">
        <v>45789</v>
      </c>
      <c r="C3625" t="s">
        <v>2350</v>
      </c>
      <c r="D3625" t="s">
        <v>195</v>
      </c>
      <c r="E3625">
        <v>1</v>
      </c>
      <c r="F3625" t="s">
        <v>15</v>
      </c>
      <c r="G3625" t="s">
        <v>31</v>
      </c>
      <c r="H3625" t="s">
        <v>25</v>
      </c>
      <c r="I3625" t="s">
        <v>43</v>
      </c>
      <c r="J3625" t="s">
        <v>75</v>
      </c>
      <c r="K3625">
        <v>2025</v>
      </c>
      <c r="L3625" t="s">
        <v>35</v>
      </c>
      <c r="M3625" t="s">
        <v>5912</v>
      </c>
      <c r="N3625" t="s">
        <v>5913</v>
      </c>
      <c r="O3625" t="s">
        <v>5914</v>
      </c>
      <c r="P3625" t="s">
        <v>5891</v>
      </c>
      <c r="Q3625" t="s">
        <v>5915</v>
      </c>
      <c r="R3625">
        <v>125000</v>
      </c>
      <c r="S3625">
        <v>148000</v>
      </c>
      <c r="T3625">
        <v>0.15540000000000001</v>
      </c>
      <c r="U3625" t="s">
        <v>5893</v>
      </c>
      <c r="V3625">
        <v>12</v>
      </c>
      <c r="W3625" s="1">
        <v>44787</v>
      </c>
      <c r="X3625" t="s">
        <v>5894</v>
      </c>
      <c r="Y3625">
        <v>168</v>
      </c>
      <c r="Z3625">
        <v>62</v>
      </c>
      <c r="AA3625">
        <v>271</v>
      </c>
      <c r="AB3625">
        <v>0</v>
      </c>
      <c r="AC3625">
        <v>10</v>
      </c>
      <c r="AD3625">
        <v>0</v>
      </c>
      <c r="AE3625" t="s">
        <v>6029</v>
      </c>
      <c r="AF3625" s="1">
        <v>46203</v>
      </c>
      <c r="AG3625" t="s">
        <v>6786</v>
      </c>
      <c r="AH3625" t="s">
        <v>6035</v>
      </c>
      <c r="AI3625" t="s">
        <v>6028</v>
      </c>
      <c r="AJ3625" t="s">
        <v>6924</v>
      </c>
      <c r="AK3625">
        <v>148000</v>
      </c>
      <c r="AL3625">
        <v>11632.8</v>
      </c>
      <c r="AM3625">
        <v>136367.20000000001</v>
      </c>
      <c r="AN3625">
        <v>125000</v>
      </c>
      <c r="AO3625">
        <v>11367.2</v>
      </c>
      <c r="AP3625">
        <v>8.3400000000000002E-2</v>
      </c>
    </row>
    <row r="3626" spans="1:42" hidden="1" x14ac:dyDescent="0.35">
      <c r="A3626" t="s">
        <v>4595</v>
      </c>
      <c r="B3626" s="1">
        <v>45903</v>
      </c>
      <c r="C3626" t="s">
        <v>1834</v>
      </c>
      <c r="D3626" t="s">
        <v>118</v>
      </c>
      <c r="E3626">
        <v>1</v>
      </c>
      <c r="F3626" t="s">
        <v>24</v>
      </c>
      <c r="G3626" t="s">
        <v>31</v>
      </c>
      <c r="H3626" t="s">
        <v>25</v>
      </c>
      <c r="I3626" t="s">
        <v>18</v>
      </c>
      <c r="J3626" t="s">
        <v>109</v>
      </c>
      <c r="K3626">
        <v>2025</v>
      </c>
      <c r="L3626" t="s">
        <v>60</v>
      </c>
      <c r="M3626" t="s">
        <v>5902</v>
      </c>
      <c r="N3626" t="s">
        <v>5889</v>
      </c>
      <c r="O3626" t="s">
        <v>5898</v>
      </c>
      <c r="P3626" t="s">
        <v>5899</v>
      </c>
      <c r="Q3626" t="s">
        <v>5903</v>
      </c>
      <c r="R3626">
        <v>74000</v>
      </c>
      <c r="S3626">
        <v>88000</v>
      </c>
      <c r="T3626">
        <v>0.15909999999999999</v>
      </c>
      <c r="U3626" t="s">
        <v>5901</v>
      </c>
      <c r="V3626">
        <v>12</v>
      </c>
      <c r="W3626" s="1">
        <v>45459</v>
      </c>
      <c r="X3626" t="s">
        <v>5894</v>
      </c>
      <c r="Y3626">
        <v>214</v>
      </c>
      <c r="Z3626">
        <v>97</v>
      </c>
      <c r="AA3626">
        <v>218</v>
      </c>
      <c r="AB3626">
        <v>43</v>
      </c>
      <c r="AC3626">
        <v>10</v>
      </c>
      <c r="AD3626">
        <v>3182000</v>
      </c>
      <c r="AE3626" t="s">
        <v>6025</v>
      </c>
      <c r="AF3626" s="1">
        <v>46203</v>
      </c>
      <c r="AG3626" t="s">
        <v>6665</v>
      </c>
      <c r="AH3626" t="s">
        <v>6027</v>
      </c>
      <c r="AI3626" t="s">
        <v>6028</v>
      </c>
      <c r="AJ3626" t="s">
        <v>6925</v>
      </c>
      <c r="AK3626">
        <v>88000</v>
      </c>
      <c r="AL3626">
        <v>9292.7999999999993</v>
      </c>
      <c r="AM3626">
        <v>78707.199999999997</v>
      </c>
      <c r="AN3626">
        <v>74000</v>
      </c>
      <c r="AO3626">
        <v>4707.2</v>
      </c>
      <c r="AP3626">
        <v>5.9799999999999999E-2</v>
      </c>
    </row>
    <row r="3627" spans="1:42" x14ac:dyDescent="0.35">
      <c r="A3627" t="s">
        <v>4596</v>
      </c>
      <c r="B3627" s="1">
        <v>45768</v>
      </c>
      <c r="C3627" t="s">
        <v>86</v>
      </c>
      <c r="D3627" t="s">
        <v>195</v>
      </c>
      <c r="E3627">
        <v>4</v>
      </c>
      <c r="F3627" t="s">
        <v>15</v>
      </c>
      <c r="G3627" t="s">
        <v>96</v>
      </c>
      <c r="H3627" t="s">
        <v>32</v>
      </c>
      <c r="I3627" t="s">
        <v>33</v>
      </c>
      <c r="J3627" t="s">
        <v>44</v>
      </c>
      <c r="K3627">
        <v>2025</v>
      </c>
      <c r="L3627" t="s">
        <v>35</v>
      </c>
      <c r="M3627" t="s">
        <v>5912</v>
      </c>
      <c r="N3627" t="s">
        <v>5913</v>
      </c>
      <c r="O3627" t="s">
        <v>5914</v>
      </c>
      <c r="P3627" t="s">
        <v>5891</v>
      </c>
      <c r="Q3627" t="s">
        <v>5915</v>
      </c>
      <c r="R3627">
        <v>125000</v>
      </c>
      <c r="S3627">
        <v>148000</v>
      </c>
      <c r="T3627">
        <v>0.15540000000000001</v>
      </c>
      <c r="U3627" t="s">
        <v>5893</v>
      </c>
      <c r="V3627">
        <v>12</v>
      </c>
      <c r="W3627" s="1">
        <v>44787</v>
      </c>
      <c r="X3627" t="s">
        <v>5894</v>
      </c>
      <c r="Y3627">
        <v>168</v>
      </c>
      <c r="Z3627">
        <v>62</v>
      </c>
      <c r="AA3627">
        <v>271</v>
      </c>
      <c r="AB3627">
        <v>0</v>
      </c>
      <c r="AC3627">
        <v>10</v>
      </c>
      <c r="AD3627">
        <v>0</v>
      </c>
      <c r="AE3627" t="s">
        <v>6029</v>
      </c>
      <c r="AF3627" s="1">
        <v>46203</v>
      </c>
      <c r="AG3627" t="s">
        <v>6058</v>
      </c>
      <c r="AH3627" t="s">
        <v>6027</v>
      </c>
      <c r="AI3627" t="s">
        <v>6028</v>
      </c>
      <c r="AJ3627" t="s">
        <v>6924</v>
      </c>
      <c r="AK3627">
        <v>592000</v>
      </c>
      <c r="AL3627">
        <v>33862.400000000001</v>
      </c>
      <c r="AM3627">
        <v>558137.59999999998</v>
      </c>
      <c r="AN3627">
        <v>500000</v>
      </c>
      <c r="AO3627">
        <v>58137.599999999999</v>
      </c>
      <c r="AP3627">
        <v>0.1042</v>
      </c>
    </row>
    <row r="3628" spans="1:42" x14ac:dyDescent="0.35">
      <c r="A3628" t="s">
        <v>4597</v>
      </c>
      <c r="B3628" s="1">
        <v>45765</v>
      </c>
      <c r="C3628" t="s">
        <v>157</v>
      </c>
      <c r="D3628" t="s">
        <v>42</v>
      </c>
      <c r="E3628">
        <v>1</v>
      </c>
      <c r="F3628" t="s">
        <v>58</v>
      </c>
      <c r="G3628" t="s">
        <v>16</v>
      </c>
      <c r="H3628" t="s">
        <v>49</v>
      </c>
      <c r="I3628" t="s">
        <v>26</v>
      </c>
      <c r="J3628" t="s">
        <v>44</v>
      </c>
      <c r="K3628">
        <v>2025</v>
      </c>
      <c r="L3628" t="s">
        <v>35</v>
      </c>
      <c r="M3628" t="s">
        <v>5897</v>
      </c>
      <c r="N3628" t="s">
        <v>5889</v>
      </c>
      <c r="O3628" t="s">
        <v>5898</v>
      </c>
      <c r="P3628" t="s">
        <v>5899</v>
      </c>
      <c r="Q3628" t="s">
        <v>5900</v>
      </c>
      <c r="R3628">
        <v>31000</v>
      </c>
      <c r="S3628">
        <v>38000</v>
      </c>
      <c r="T3628">
        <v>0.1842</v>
      </c>
      <c r="U3628" t="s">
        <v>5901</v>
      </c>
      <c r="V3628">
        <v>12</v>
      </c>
      <c r="W3628" s="1">
        <v>45246</v>
      </c>
      <c r="X3628" t="s">
        <v>5894</v>
      </c>
      <c r="Y3628">
        <v>278</v>
      </c>
      <c r="Z3628">
        <v>80</v>
      </c>
      <c r="AA3628">
        <v>346</v>
      </c>
      <c r="AB3628">
        <v>0</v>
      </c>
      <c r="AC3628">
        <v>10</v>
      </c>
      <c r="AD3628">
        <v>0</v>
      </c>
      <c r="AE3628" t="s">
        <v>6029</v>
      </c>
      <c r="AF3628" s="1">
        <v>46203</v>
      </c>
      <c r="AG3628" t="s">
        <v>6094</v>
      </c>
      <c r="AH3628" t="s">
        <v>6027</v>
      </c>
      <c r="AI3628" t="s">
        <v>6028</v>
      </c>
      <c r="AJ3628" t="s">
        <v>6924</v>
      </c>
      <c r="AK3628">
        <v>38000</v>
      </c>
      <c r="AL3628">
        <v>3784.8</v>
      </c>
      <c r="AM3628">
        <v>34215.199999999997</v>
      </c>
      <c r="AN3628">
        <v>31000</v>
      </c>
      <c r="AO3628">
        <v>3215.2</v>
      </c>
      <c r="AP3628">
        <v>9.4E-2</v>
      </c>
    </row>
    <row r="3629" spans="1:42" hidden="1" x14ac:dyDescent="0.35">
      <c r="A3629" t="s">
        <v>4598</v>
      </c>
      <c r="B3629" s="1">
        <v>45736</v>
      </c>
      <c r="C3629" t="s">
        <v>1358</v>
      </c>
      <c r="D3629" t="s">
        <v>140</v>
      </c>
      <c r="E3629">
        <v>1</v>
      </c>
      <c r="F3629" t="s">
        <v>15</v>
      </c>
      <c r="G3629" t="s">
        <v>16</v>
      </c>
      <c r="H3629" t="s">
        <v>25</v>
      </c>
      <c r="I3629" t="s">
        <v>26</v>
      </c>
      <c r="J3629" t="s">
        <v>39</v>
      </c>
      <c r="K3629">
        <v>2025</v>
      </c>
      <c r="L3629" t="s">
        <v>20</v>
      </c>
      <c r="M3629" t="s">
        <v>5944</v>
      </c>
      <c r="N3629" t="s">
        <v>5931</v>
      </c>
      <c r="O3629" t="s">
        <v>5945</v>
      </c>
      <c r="P3629" t="s">
        <v>5946</v>
      </c>
      <c r="Q3629" t="s">
        <v>5947</v>
      </c>
      <c r="R3629">
        <v>6500</v>
      </c>
      <c r="S3629">
        <v>8500</v>
      </c>
      <c r="T3629">
        <v>0.23530000000000001</v>
      </c>
      <c r="U3629" t="s">
        <v>5940</v>
      </c>
      <c r="V3629">
        <v>6</v>
      </c>
      <c r="W3629" s="1">
        <v>44693</v>
      </c>
      <c r="X3629" t="s">
        <v>5894</v>
      </c>
      <c r="Y3629">
        <v>116</v>
      </c>
      <c r="Z3629">
        <v>117</v>
      </c>
      <c r="AA3629">
        <v>124</v>
      </c>
      <c r="AB3629">
        <v>67</v>
      </c>
      <c r="AC3629">
        <v>10</v>
      </c>
      <c r="AD3629">
        <v>435500</v>
      </c>
      <c r="AE3629" t="s">
        <v>6025</v>
      </c>
      <c r="AF3629" s="1">
        <v>46203</v>
      </c>
      <c r="AG3629" t="s">
        <v>6568</v>
      </c>
      <c r="AH3629" t="s">
        <v>6027</v>
      </c>
      <c r="AI3629" t="s">
        <v>6028</v>
      </c>
      <c r="AJ3629" t="s">
        <v>6924</v>
      </c>
      <c r="AK3629">
        <v>8500</v>
      </c>
      <c r="AL3629">
        <v>791.35</v>
      </c>
      <c r="AM3629">
        <v>7708.65</v>
      </c>
      <c r="AN3629">
        <v>6500</v>
      </c>
      <c r="AO3629">
        <v>1208.6500000000001</v>
      </c>
      <c r="AP3629">
        <v>0.15679999999999999</v>
      </c>
    </row>
    <row r="3630" spans="1:42" hidden="1" x14ac:dyDescent="0.35">
      <c r="A3630" t="s">
        <v>4599</v>
      </c>
      <c r="B3630" s="1">
        <v>45911</v>
      </c>
      <c r="C3630" t="s">
        <v>64</v>
      </c>
      <c r="D3630" t="s">
        <v>216</v>
      </c>
      <c r="E3630">
        <v>1</v>
      </c>
      <c r="F3630" t="s">
        <v>66</v>
      </c>
      <c r="G3630" t="s">
        <v>31</v>
      </c>
      <c r="H3630" t="s">
        <v>17</v>
      </c>
      <c r="I3630" t="s">
        <v>26</v>
      </c>
      <c r="J3630" t="s">
        <v>109</v>
      </c>
      <c r="K3630">
        <v>2025</v>
      </c>
      <c r="L3630" t="s">
        <v>60</v>
      </c>
      <c r="M3630" t="s">
        <v>5999</v>
      </c>
      <c r="N3630" t="s">
        <v>5989</v>
      </c>
      <c r="O3630" t="s">
        <v>6000</v>
      </c>
      <c r="P3630" t="s">
        <v>6001</v>
      </c>
      <c r="Q3630" t="s">
        <v>6002</v>
      </c>
      <c r="R3630">
        <v>300</v>
      </c>
      <c r="S3630">
        <v>500</v>
      </c>
      <c r="T3630">
        <v>0.4</v>
      </c>
      <c r="U3630" t="s">
        <v>5940</v>
      </c>
      <c r="V3630">
        <v>3</v>
      </c>
      <c r="W3630" s="1">
        <v>45115</v>
      </c>
      <c r="X3630" t="s">
        <v>5894</v>
      </c>
      <c r="Y3630">
        <v>197</v>
      </c>
      <c r="Z3630">
        <v>100</v>
      </c>
      <c r="AA3630">
        <v>205</v>
      </c>
      <c r="AB3630">
        <v>66</v>
      </c>
      <c r="AC3630">
        <v>10</v>
      </c>
      <c r="AD3630">
        <v>19800</v>
      </c>
      <c r="AE3630" t="s">
        <v>6025</v>
      </c>
      <c r="AF3630" s="1">
        <v>46203</v>
      </c>
      <c r="AG3630" t="s">
        <v>6049</v>
      </c>
      <c r="AH3630" t="s">
        <v>6027</v>
      </c>
      <c r="AI3630" t="s">
        <v>6028</v>
      </c>
      <c r="AJ3630" t="s">
        <v>6925</v>
      </c>
      <c r="AK3630">
        <v>500</v>
      </c>
      <c r="AL3630">
        <v>28.75</v>
      </c>
      <c r="AM3630">
        <v>471.25</v>
      </c>
      <c r="AN3630">
        <v>300</v>
      </c>
      <c r="AO3630">
        <v>171.25</v>
      </c>
      <c r="AP3630">
        <v>0.3634</v>
      </c>
    </row>
    <row r="3631" spans="1:42" hidden="1" x14ac:dyDescent="0.35">
      <c r="A3631" t="s">
        <v>4600</v>
      </c>
      <c r="B3631" s="1">
        <v>45733</v>
      </c>
      <c r="C3631" t="s">
        <v>1943</v>
      </c>
      <c r="D3631" t="s">
        <v>78</v>
      </c>
      <c r="E3631">
        <v>3</v>
      </c>
      <c r="F3631" t="s">
        <v>24</v>
      </c>
      <c r="G3631" t="s">
        <v>31</v>
      </c>
      <c r="H3631" t="s">
        <v>32</v>
      </c>
      <c r="I3631" t="s">
        <v>33</v>
      </c>
      <c r="J3631" t="s">
        <v>39</v>
      </c>
      <c r="K3631">
        <v>2025</v>
      </c>
      <c r="L3631" t="s">
        <v>20</v>
      </c>
      <c r="M3631" t="s">
        <v>5992</v>
      </c>
      <c r="N3631" t="s">
        <v>5989</v>
      </c>
      <c r="O3631" t="s">
        <v>5993</v>
      </c>
      <c r="P3631" t="s">
        <v>5899</v>
      </c>
      <c r="Q3631" t="s">
        <v>5994</v>
      </c>
      <c r="R3631">
        <v>850</v>
      </c>
      <c r="S3631">
        <v>1200</v>
      </c>
      <c r="T3631">
        <v>0.29170000000000001</v>
      </c>
      <c r="U3631" t="s">
        <v>5901</v>
      </c>
      <c r="V3631">
        <v>6</v>
      </c>
      <c r="W3631" s="1">
        <v>45066</v>
      </c>
      <c r="X3631" t="s">
        <v>5894</v>
      </c>
      <c r="Y3631">
        <v>275</v>
      </c>
      <c r="Z3631">
        <v>92</v>
      </c>
      <c r="AA3631">
        <v>285</v>
      </c>
      <c r="AB3631">
        <v>78</v>
      </c>
      <c r="AC3631">
        <v>10</v>
      </c>
      <c r="AD3631">
        <v>66300</v>
      </c>
      <c r="AE3631" t="s">
        <v>6025</v>
      </c>
      <c r="AF3631" s="1">
        <v>46203</v>
      </c>
      <c r="AG3631" t="s">
        <v>6688</v>
      </c>
      <c r="AH3631" t="s">
        <v>6027</v>
      </c>
      <c r="AI3631" t="s">
        <v>6028</v>
      </c>
      <c r="AJ3631" t="s">
        <v>6924</v>
      </c>
      <c r="AK3631">
        <v>3600</v>
      </c>
      <c r="AL3631">
        <v>84.6</v>
      </c>
      <c r="AM3631">
        <v>3515.4</v>
      </c>
      <c r="AN3631">
        <v>2550</v>
      </c>
      <c r="AO3631">
        <v>965.4</v>
      </c>
      <c r="AP3631">
        <v>0.27460000000000001</v>
      </c>
    </row>
    <row r="3632" spans="1:42" hidden="1" x14ac:dyDescent="0.35">
      <c r="A3632" t="s">
        <v>4601</v>
      </c>
      <c r="B3632" s="1">
        <v>45816</v>
      </c>
      <c r="C3632" t="s">
        <v>1991</v>
      </c>
      <c r="D3632" t="s">
        <v>23</v>
      </c>
      <c r="E3632">
        <v>1</v>
      </c>
      <c r="F3632" t="s">
        <v>48</v>
      </c>
      <c r="G3632" t="s">
        <v>16</v>
      </c>
      <c r="H3632" t="s">
        <v>32</v>
      </c>
      <c r="I3632" t="s">
        <v>43</v>
      </c>
      <c r="J3632" t="s">
        <v>34</v>
      </c>
      <c r="K3632">
        <v>2025</v>
      </c>
      <c r="L3632" t="s">
        <v>35</v>
      </c>
      <c r="M3632" t="s">
        <v>5921</v>
      </c>
      <c r="N3632" t="s">
        <v>5913</v>
      </c>
      <c r="O3632" t="s">
        <v>5917</v>
      </c>
      <c r="P3632" t="s">
        <v>5922</v>
      </c>
      <c r="Q3632" t="s">
        <v>5923</v>
      </c>
      <c r="R3632">
        <v>57000</v>
      </c>
      <c r="S3632">
        <v>69000</v>
      </c>
      <c r="T3632">
        <v>0.1739</v>
      </c>
      <c r="U3632" t="s">
        <v>5920</v>
      </c>
      <c r="V3632">
        <v>12</v>
      </c>
      <c r="W3632" s="1">
        <v>44862</v>
      </c>
      <c r="X3632" t="s">
        <v>5894</v>
      </c>
      <c r="Y3632">
        <v>244</v>
      </c>
      <c r="Z3632">
        <v>55</v>
      </c>
      <c r="AA3632">
        <v>276</v>
      </c>
      <c r="AB3632">
        <v>9</v>
      </c>
      <c r="AC3632">
        <v>10</v>
      </c>
      <c r="AD3632">
        <v>513000</v>
      </c>
      <c r="AE3632" t="s">
        <v>6025</v>
      </c>
      <c r="AF3632" s="1">
        <v>46203</v>
      </c>
      <c r="AG3632" t="s">
        <v>6701</v>
      </c>
      <c r="AH3632" t="s">
        <v>6035</v>
      </c>
      <c r="AI3632" t="s">
        <v>6028</v>
      </c>
      <c r="AJ3632" t="s">
        <v>6924</v>
      </c>
      <c r="AK3632">
        <v>69000</v>
      </c>
      <c r="AL3632">
        <v>4878.3</v>
      </c>
      <c r="AM3632">
        <v>64121.7</v>
      </c>
      <c r="AN3632">
        <v>57000</v>
      </c>
      <c r="AO3632">
        <v>7121.7</v>
      </c>
      <c r="AP3632">
        <v>0.1111</v>
      </c>
    </row>
    <row r="3633" spans="1:42" x14ac:dyDescent="0.35">
      <c r="A3633" t="s">
        <v>4602</v>
      </c>
      <c r="B3633" s="1">
        <v>45758</v>
      </c>
      <c r="C3633" t="s">
        <v>1955</v>
      </c>
      <c r="D3633" t="s">
        <v>195</v>
      </c>
      <c r="E3633">
        <v>2</v>
      </c>
      <c r="F3633" t="s">
        <v>15</v>
      </c>
      <c r="G3633" t="s">
        <v>31</v>
      </c>
      <c r="H3633" t="s">
        <v>17</v>
      </c>
      <c r="I3633" t="s">
        <v>43</v>
      </c>
      <c r="J3633" t="s">
        <v>44</v>
      </c>
      <c r="K3633">
        <v>2025</v>
      </c>
      <c r="L3633" t="s">
        <v>35</v>
      </c>
      <c r="M3633" t="s">
        <v>5912</v>
      </c>
      <c r="N3633" t="s">
        <v>5913</v>
      </c>
      <c r="O3633" t="s">
        <v>5914</v>
      </c>
      <c r="P3633" t="s">
        <v>5891</v>
      </c>
      <c r="Q3633" t="s">
        <v>5915</v>
      </c>
      <c r="R3633">
        <v>125000</v>
      </c>
      <c r="S3633">
        <v>148000</v>
      </c>
      <c r="T3633">
        <v>0.15540000000000001</v>
      </c>
      <c r="U3633" t="s">
        <v>5893</v>
      </c>
      <c r="V3633">
        <v>12</v>
      </c>
      <c r="W3633" s="1">
        <v>44787</v>
      </c>
      <c r="X3633" t="s">
        <v>5894</v>
      </c>
      <c r="Y3633">
        <v>168</v>
      </c>
      <c r="Z3633">
        <v>62</v>
      </c>
      <c r="AA3633">
        <v>271</v>
      </c>
      <c r="AB3633">
        <v>0</v>
      </c>
      <c r="AC3633">
        <v>10</v>
      </c>
      <c r="AD3633">
        <v>0</v>
      </c>
      <c r="AE3633" t="s">
        <v>6029</v>
      </c>
      <c r="AF3633" s="1">
        <v>46203</v>
      </c>
      <c r="AG3633" t="s">
        <v>6691</v>
      </c>
      <c r="AH3633" t="s">
        <v>6027</v>
      </c>
      <c r="AI3633" t="s">
        <v>6028</v>
      </c>
      <c r="AJ3633" t="s">
        <v>6924</v>
      </c>
      <c r="AK3633">
        <v>296000</v>
      </c>
      <c r="AL3633">
        <v>36467.199999999997</v>
      </c>
      <c r="AM3633">
        <v>259532.79999999999</v>
      </c>
      <c r="AN3633">
        <v>250000</v>
      </c>
      <c r="AO3633">
        <v>9532.7999999999993</v>
      </c>
      <c r="AP3633">
        <v>3.6700000000000003E-2</v>
      </c>
    </row>
    <row r="3634" spans="1:42" hidden="1" x14ac:dyDescent="0.35">
      <c r="A3634" t="s">
        <v>4603</v>
      </c>
      <c r="B3634" s="1">
        <v>45738</v>
      </c>
      <c r="C3634" t="s">
        <v>568</v>
      </c>
      <c r="D3634" t="s">
        <v>14</v>
      </c>
      <c r="E3634">
        <v>2</v>
      </c>
      <c r="F3634" t="s">
        <v>24</v>
      </c>
      <c r="G3634" t="s">
        <v>31</v>
      </c>
      <c r="H3634" t="s">
        <v>32</v>
      </c>
      <c r="I3634" t="s">
        <v>43</v>
      </c>
      <c r="J3634" t="s">
        <v>39</v>
      </c>
      <c r="K3634">
        <v>2025</v>
      </c>
      <c r="L3634" t="s">
        <v>20</v>
      </c>
      <c r="M3634" t="s">
        <v>5934</v>
      </c>
      <c r="N3634" t="s">
        <v>5931</v>
      </c>
      <c r="O3634" t="s">
        <v>5932</v>
      </c>
      <c r="P3634" t="s">
        <v>5891</v>
      </c>
      <c r="Q3634" t="s">
        <v>5935</v>
      </c>
      <c r="R3634">
        <v>10800</v>
      </c>
      <c r="S3634">
        <v>13500</v>
      </c>
      <c r="T3634">
        <v>0.2</v>
      </c>
      <c r="U3634" t="s">
        <v>5893</v>
      </c>
      <c r="V3634">
        <v>12</v>
      </c>
      <c r="W3634" s="1">
        <v>44567</v>
      </c>
      <c r="X3634" t="s">
        <v>5894</v>
      </c>
      <c r="Y3634">
        <v>169</v>
      </c>
      <c r="Z3634">
        <v>68</v>
      </c>
      <c r="AA3634">
        <v>202</v>
      </c>
      <c r="AB3634">
        <v>85</v>
      </c>
      <c r="AC3634">
        <v>10</v>
      </c>
      <c r="AD3634">
        <v>918000</v>
      </c>
      <c r="AE3634" t="s">
        <v>6025</v>
      </c>
      <c r="AF3634" s="1">
        <v>46203</v>
      </c>
      <c r="AG3634" t="s">
        <v>6342</v>
      </c>
      <c r="AH3634" t="s">
        <v>6027</v>
      </c>
      <c r="AI3634" t="s">
        <v>6028</v>
      </c>
      <c r="AJ3634" t="s">
        <v>6924</v>
      </c>
      <c r="AK3634">
        <v>27000</v>
      </c>
      <c r="AL3634">
        <v>1752.3</v>
      </c>
      <c r="AM3634">
        <v>25247.7</v>
      </c>
      <c r="AN3634">
        <v>21600</v>
      </c>
      <c r="AO3634">
        <v>3647.7</v>
      </c>
      <c r="AP3634">
        <v>0.14449999999999999</v>
      </c>
    </row>
    <row r="3635" spans="1:42" hidden="1" x14ac:dyDescent="0.35">
      <c r="A3635" t="s">
        <v>4604</v>
      </c>
      <c r="B3635" s="1">
        <v>45679</v>
      </c>
      <c r="C3635" t="s">
        <v>136</v>
      </c>
      <c r="D3635" t="s">
        <v>180</v>
      </c>
      <c r="E3635">
        <v>1</v>
      </c>
      <c r="F3635" t="s">
        <v>24</v>
      </c>
      <c r="G3635" t="s">
        <v>31</v>
      </c>
      <c r="H3635" t="s">
        <v>32</v>
      </c>
      <c r="I3635" t="s">
        <v>26</v>
      </c>
      <c r="J3635" t="s">
        <v>112</v>
      </c>
      <c r="K3635">
        <v>2025</v>
      </c>
      <c r="L3635" t="s">
        <v>20</v>
      </c>
      <c r="M3635" t="s">
        <v>5956</v>
      </c>
      <c r="N3635" t="s">
        <v>5949</v>
      </c>
      <c r="O3635" t="s">
        <v>5957</v>
      </c>
      <c r="P3635" t="s">
        <v>5958</v>
      </c>
      <c r="Q3635" t="s">
        <v>5959</v>
      </c>
      <c r="R3635">
        <v>3100</v>
      </c>
      <c r="S3635">
        <v>4200</v>
      </c>
      <c r="T3635">
        <v>0.26190000000000002</v>
      </c>
      <c r="U3635" t="s">
        <v>5909</v>
      </c>
      <c r="V3635">
        <v>12</v>
      </c>
      <c r="W3635" s="1">
        <v>45029</v>
      </c>
      <c r="X3635" t="s">
        <v>5894</v>
      </c>
      <c r="Y3635">
        <v>165</v>
      </c>
      <c r="Z3635">
        <v>119</v>
      </c>
      <c r="AA3635">
        <v>218</v>
      </c>
      <c r="AB3635">
        <v>22</v>
      </c>
      <c r="AC3635">
        <v>10</v>
      </c>
      <c r="AD3635">
        <v>68200</v>
      </c>
      <c r="AE3635" t="s">
        <v>6025</v>
      </c>
      <c r="AF3635" s="1">
        <v>46203</v>
      </c>
      <c r="AG3635" t="s">
        <v>6063</v>
      </c>
      <c r="AH3635" t="s">
        <v>6027</v>
      </c>
      <c r="AI3635" t="s">
        <v>6028</v>
      </c>
      <c r="AJ3635" t="s">
        <v>6924</v>
      </c>
      <c r="AK3635">
        <v>4200</v>
      </c>
      <c r="AL3635">
        <v>439.74</v>
      </c>
      <c r="AM3635">
        <v>3760.26</v>
      </c>
      <c r="AN3635">
        <v>3100</v>
      </c>
      <c r="AO3635">
        <v>660.26</v>
      </c>
      <c r="AP3635">
        <v>0.17560000000000001</v>
      </c>
    </row>
    <row r="3636" spans="1:42" hidden="1" x14ac:dyDescent="0.35">
      <c r="A3636" t="s">
        <v>4605</v>
      </c>
      <c r="B3636" s="1">
        <v>45917</v>
      </c>
      <c r="C3636" t="s">
        <v>1584</v>
      </c>
      <c r="D3636" t="s">
        <v>137</v>
      </c>
      <c r="E3636">
        <v>1</v>
      </c>
      <c r="F3636" t="s">
        <v>128</v>
      </c>
      <c r="G3636" t="s">
        <v>71</v>
      </c>
      <c r="H3636" t="s">
        <v>17</v>
      </c>
      <c r="I3636" t="s">
        <v>43</v>
      </c>
      <c r="J3636" t="s">
        <v>109</v>
      </c>
      <c r="K3636">
        <v>2025</v>
      </c>
      <c r="L3636" t="s">
        <v>60</v>
      </c>
      <c r="M3636" t="s">
        <v>5930</v>
      </c>
      <c r="N3636" t="s">
        <v>5931</v>
      </c>
      <c r="O3636" t="s">
        <v>5932</v>
      </c>
      <c r="P3636" t="s">
        <v>5891</v>
      </c>
      <c r="Q3636" t="s">
        <v>5933</v>
      </c>
      <c r="R3636">
        <v>14800</v>
      </c>
      <c r="S3636">
        <v>18500</v>
      </c>
      <c r="T3636">
        <v>0.2</v>
      </c>
      <c r="U3636" t="s">
        <v>5893</v>
      </c>
      <c r="V3636">
        <v>12</v>
      </c>
      <c r="W3636" s="1">
        <v>45474</v>
      </c>
      <c r="X3636" t="s">
        <v>5894</v>
      </c>
      <c r="Y3636">
        <v>213</v>
      </c>
      <c r="Z3636">
        <v>93</v>
      </c>
      <c r="AA3636">
        <v>278</v>
      </c>
      <c r="AB3636">
        <v>42</v>
      </c>
      <c r="AC3636">
        <v>10</v>
      </c>
      <c r="AD3636">
        <v>621600</v>
      </c>
      <c r="AE3636" t="s">
        <v>6025</v>
      </c>
      <c r="AF3636" s="1">
        <v>46203</v>
      </c>
      <c r="AG3636" t="s">
        <v>6594</v>
      </c>
      <c r="AH3636" t="s">
        <v>6027</v>
      </c>
      <c r="AI3636" t="s">
        <v>6028</v>
      </c>
      <c r="AJ3636" t="s">
        <v>6925</v>
      </c>
      <c r="AK3636">
        <v>18500</v>
      </c>
      <c r="AL3636">
        <v>2460.5</v>
      </c>
      <c r="AM3636">
        <v>16039.5</v>
      </c>
      <c r="AN3636">
        <v>14800</v>
      </c>
      <c r="AO3636">
        <v>1239.5</v>
      </c>
      <c r="AP3636">
        <v>7.7299999999999994E-2</v>
      </c>
    </row>
    <row r="3637" spans="1:42" x14ac:dyDescent="0.35">
      <c r="A3637" t="s">
        <v>4606</v>
      </c>
      <c r="B3637" s="1">
        <v>45825</v>
      </c>
      <c r="C3637" t="s">
        <v>3210</v>
      </c>
      <c r="D3637" t="s">
        <v>54</v>
      </c>
      <c r="E3637">
        <v>1</v>
      </c>
      <c r="F3637" t="s">
        <v>128</v>
      </c>
      <c r="G3637" t="s">
        <v>31</v>
      </c>
      <c r="H3637" t="s">
        <v>17</v>
      </c>
      <c r="I3637" t="s">
        <v>18</v>
      </c>
      <c r="J3637" t="s">
        <v>34</v>
      </c>
      <c r="K3637">
        <v>2025</v>
      </c>
      <c r="L3637" t="s">
        <v>35</v>
      </c>
      <c r="M3637" t="s">
        <v>5888</v>
      </c>
      <c r="N3637" t="s">
        <v>5889</v>
      </c>
      <c r="O3637" t="s">
        <v>5890</v>
      </c>
      <c r="P3637" t="s">
        <v>5891</v>
      </c>
      <c r="Q3637" t="s">
        <v>5892</v>
      </c>
      <c r="R3637">
        <v>52000</v>
      </c>
      <c r="S3637">
        <v>65000</v>
      </c>
      <c r="T3637">
        <v>0.2</v>
      </c>
      <c r="U3637" t="s">
        <v>5893</v>
      </c>
      <c r="V3637">
        <v>12</v>
      </c>
      <c r="W3637" s="1">
        <v>45506</v>
      </c>
      <c r="X3637" t="s">
        <v>5894</v>
      </c>
      <c r="Y3637">
        <v>302</v>
      </c>
      <c r="Z3637">
        <v>109</v>
      </c>
      <c r="AA3637">
        <v>415</v>
      </c>
      <c r="AB3637">
        <v>0</v>
      </c>
      <c r="AC3637">
        <v>10</v>
      </c>
      <c r="AD3637">
        <v>0</v>
      </c>
      <c r="AE3637" t="s">
        <v>6029</v>
      </c>
      <c r="AF3637" s="1">
        <v>46203</v>
      </c>
      <c r="AG3637" t="s">
        <v>6867</v>
      </c>
      <c r="AH3637" t="s">
        <v>6027</v>
      </c>
      <c r="AI3637" t="s">
        <v>6028</v>
      </c>
      <c r="AJ3637" t="s">
        <v>6924</v>
      </c>
      <c r="AK3637">
        <v>65000</v>
      </c>
      <c r="AL3637">
        <v>4355</v>
      </c>
      <c r="AM3637">
        <v>60645</v>
      </c>
      <c r="AN3637">
        <v>52000</v>
      </c>
      <c r="AO3637">
        <v>8645</v>
      </c>
      <c r="AP3637">
        <v>0.1426</v>
      </c>
    </row>
    <row r="3638" spans="1:42" x14ac:dyDescent="0.35">
      <c r="A3638" t="s">
        <v>4607</v>
      </c>
      <c r="B3638" s="1">
        <v>45696</v>
      </c>
      <c r="C3638" t="s">
        <v>1203</v>
      </c>
      <c r="D3638" t="s">
        <v>54</v>
      </c>
      <c r="E3638">
        <v>1</v>
      </c>
      <c r="F3638" t="s">
        <v>24</v>
      </c>
      <c r="G3638" t="s">
        <v>16</v>
      </c>
      <c r="H3638" t="s">
        <v>32</v>
      </c>
      <c r="I3638" t="s">
        <v>43</v>
      </c>
      <c r="J3638" t="s">
        <v>19</v>
      </c>
      <c r="K3638">
        <v>2025</v>
      </c>
      <c r="L3638" t="s">
        <v>20</v>
      </c>
      <c r="M3638" t="s">
        <v>5888</v>
      </c>
      <c r="N3638" t="s">
        <v>5889</v>
      </c>
      <c r="O3638" t="s">
        <v>5890</v>
      </c>
      <c r="P3638" t="s">
        <v>5891</v>
      </c>
      <c r="Q3638" t="s">
        <v>5892</v>
      </c>
      <c r="R3638">
        <v>52000</v>
      </c>
      <c r="S3638">
        <v>65000</v>
      </c>
      <c r="T3638">
        <v>0.2</v>
      </c>
      <c r="U3638" t="s">
        <v>5893</v>
      </c>
      <c r="V3638">
        <v>12</v>
      </c>
      <c r="W3638" s="1">
        <v>45506</v>
      </c>
      <c r="X3638" t="s">
        <v>5894</v>
      </c>
      <c r="Y3638">
        <v>302</v>
      </c>
      <c r="Z3638">
        <v>109</v>
      </c>
      <c r="AA3638">
        <v>415</v>
      </c>
      <c r="AB3638">
        <v>0</v>
      </c>
      <c r="AC3638">
        <v>10</v>
      </c>
      <c r="AD3638">
        <v>0</v>
      </c>
      <c r="AE3638" t="s">
        <v>6029</v>
      </c>
      <c r="AF3638" s="1">
        <v>46203</v>
      </c>
      <c r="AG3638" t="s">
        <v>6462</v>
      </c>
      <c r="AH3638" t="s">
        <v>6027</v>
      </c>
      <c r="AI3638" t="s">
        <v>6028</v>
      </c>
      <c r="AJ3638" t="s">
        <v>6924</v>
      </c>
      <c r="AK3638">
        <v>65000</v>
      </c>
      <c r="AL3638">
        <v>2171</v>
      </c>
      <c r="AM3638">
        <v>62829</v>
      </c>
      <c r="AN3638">
        <v>52000</v>
      </c>
      <c r="AO3638">
        <v>10829</v>
      </c>
      <c r="AP3638">
        <v>0.1724</v>
      </c>
    </row>
    <row r="3639" spans="1:42" hidden="1" x14ac:dyDescent="0.35">
      <c r="A3639" t="s">
        <v>4608</v>
      </c>
      <c r="B3639" s="1">
        <v>45927</v>
      </c>
      <c r="C3639" t="s">
        <v>423</v>
      </c>
      <c r="D3639" t="s">
        <v>115</v>
      </c>
      <c r="E3639">
        <v>1</v>
      </c>
      <c r="F3639" t="s">
        <v>48</v>
      </c>
      <c r="G3639" t="s">
        <v>67</v>
      </c>
      <c r="H3639" t="s">
        <v>25</v>
      </c>
      <c r="I3639" t="s">
        <v>18</v>
      </c>
      <c r="J3639" t="s">
        <v>109</v>
      </c>
      <c r="K3639">
        <v>2025</v>
      </c>
      <c r="L3639" t="s">
        <v>60</v>
      </c>
      <c r="M3639" t="s">
        <v>5988</v>
      </c>
      <c r="N3639" t="s">
        <v>5989</v>
      </c>
      <c r="O3639" t="s">
        <v>5990</v>
      </c>
      <c r="P3639" t="s">
        <v>5907</v>
      </c>
      <c r="Q3639" t="s">
        <v>5991</v>
      </c>
      <c r="R3639">
        <v>1600</v>
      </c>
      <c r="S3639">
        <v>2200</v>
      </c>
      <c r="T3639">
        <v>0.2727</v>
      </c>
      <c r="U3639" t="s">
        <v>5909</v>
      </c>
      <c r="V3639">
        <v>6</v>
      </c>
      <c r="W3639" s="1">
        <v>45040</v>
      </c>
      <c r="X3639" t="s">
        <v>5894</v>
      </c>
      <c r="Y3639">
        <v>84</v>
      </c>
      <c r="Z3639">
        <v>117</v>
      </c>
      <c r="AA3639">
        <v>174</v>
      </c>
      <c r="AB3639">
        <v>47</v>
      </c>
      <c r="AC3639">
        <v>10</v>
      </c>
      <c r="AD3639">
        <v>75200</v>
      </c>
      <c r="AE3639" t="s">
        <v>6025</v>
      </c>
      <c r="AF3639" s="1">
        <v>46203</v>
      </c>
      <c r="AG3639" t="s">
        <v>6265</v>
      </c>
      <c r="AH3639" t="s">
        <v>6027</v>
      </c>
      <c r="AI3639" t="s">
        <v>6028</v>
      </c>
      <c r="AJ3639" t="s">
        <v>6925</v>
      </c>
      <c r="AK3639">
        <v>2200</v>
      </c>
      <c r="AL3639">
        <v>61.6</v>
      </c>
      <c r="AM3639">
        <v>2138.4</v>
      </c>
      <c r="AN3639">
        <v>1600</v>
      </c>
      <c r="AO3639">
        <v>538.4</v>
      </c>
      <c r="AP3639">
        <v>0.25180000000000002</v>
      </c>
    </row>
    <row r="3640" spans="1:42" hidden="1" x14ac:dyDescent="0.35">
      <c r="A3640" t="s">
        <v>4609</v>
      </c>
      <c r="B3640" s="1">
        <v>45739</v>
      </c>
      <c r="C3640" t="s">
        <v>2616</v>
      </c>
      <c r="D3640" t="s">
        <v>92</v>
      </c>
      <c r="E3640">
        <v>1</v>
      </c>
      <c r="F3640" t="s">
        <v>48</v>
      </c>
      <c r="G3640" t="s">
        <v>96</v>
      </c>
      <c r="H3640" t="s">
        <v>32</v>
      </c>
      <c r="I3640" t="s">
        <v>43</v>
      </c>
      <c r="J3640" t="s">
        <v>39</v>
      </c>
      <c r="K3640">
        <v>2025</v>
      </c>
      <c r="L3640" t="s">
        <v>20</v>
      </c>
      <c r="M3640" t="s">
        <v>5973</v>
      </c>
      <c r="N3640" t="s">
        <v>5974</v>
      </c>
      <c r="O3640" t="s">
        <v>5975</v>
      </c>
      <c r="P3640" t="s">
        <v>5899</v>
      </c>
      <c r="Q3640" t="s">
        <v>5976</v>
      </c>
      <c r="R3640">
        <v>7600</v>
      </c>
      <c r="S3640">
        <v>9800</v>
      </c>
      <c r="T3640">
        <v>0.22450000000000001</v>
      </c>
      <c r="U3640" t="s">
        <v>5901</v>
      </c>
      <c r="V3640">
        <v>36</v>
      </c>
      <c r="W3640" s="1">
        <v>45281</v>
      </c>
      <c r="X3640" t="s">
        <v>5894</v>
      </c>
      <c r="Y3640">
        <v>214</v>
      </c>
      <c r="Z3640">
        <v>101</v>
      </c>
      <c r="AA3640">
        <v>188</v>
      </c>
      <c r="AB3640">
        <v>51</v>
      </c>
      <c r="AC3640">
        <v>10</v>
      </c>
      <c r="AD3640">
        <v>387600</v>
      </c>
      <c r="AE3640" t="s">
        <v>6025</v>
      </c>
      <c r="AF3640" s="1">
        <v>46203</v>
      </c>
      <c r="AG3640" t="s">
        <v>6829</v>
      </c>
      <c r="AH3640" t="s">
        <v>6035</v>
      </c>
      <c r="AI3640" t="s">
        <v>6028</v>
      </c>
      <c r="AJ3640" t="s">
        <v>6924</v>
      </c>
      <c r="AK3640">
        <v>9800</v>
      </c>
      <c r="AL3640">
        <v>746.76</v>
      </c>
      <c r="AM3640">
        <v>9053.24</v>
      </c>
      <c r="AN3640">
        <v>7600</v>
      </c>
      <c r="AO3640">
        <v>1453.24</v>
      </c>
      <c r="AP3640">
        <v>0.1605</v>
      </c>
    </row>
    <row r="3641" spans="1:42" hidden="1" x14ac:dyDescent="0.35">
      <c r="A3641" t="s">
        <v>4610</v>
      </c>
      <c r="B3641" s="1">
        <v>45766</v>
      </c>
      <c r="C3641" t="s">
        <v>688</v>
      </c>
      <c r="D3641" t="s">
        <v>82</v>
      </c>
      <c r="E3641">
        <v>4</v>
      </c>
      <c r="F3641" t="s">
        <v>58</v>
      </c>
      <c r="G3641" t="s">
        <v>67</v>
      </c>
      <c r="H3641" t="s">
        <v>17</v>
      </c>
      <c r="I3641" t="s">
        <v>43</v>
      </c>
      <c r="J3641" t="s">
        <v>44</v>
      </c>
      <c r="K3641">
        <v>2025</v>
      </c>
      <c r="L3641" t="s">
        <v>35</v>
      </c>
      <c r="M3641" t="s">
        <v>5895</v>
      </c>
      <c r="N3641" t="s">
        <v>5889</v>
      </c>
      <c r="O3641" t="s">
        <v>5890</v>
      </c>
      <c r="P3641" t="s">
        <v>5891</v>
      </c>
      <c r="Q3641" t="s">
        <v>5896</v>
      </c>
      <c r="R3641">
        <v>78000</v>
      </c>
      <c r="S3641">
        <v>95000</v>
      </c>
      <c r="T3641">
        <v>0.1789</v>
      </c>
      <c r="U3641" t="s">
        <v>5893</v>
      </c>
      <c r="V3641">
        <v>12</v>
      </c>
      <c r="W3641" s="1">
        <v>45187</v>
      </c>
      <c r="X3641" t="s">
        <v>5894</v>
      </c>
      <c r="Y3641">
        <v>351</v>
      </c>
      <c r="Z3641">
        <v>112</v>
      </c>
      <c r="AA3641">
        <v>335</v>
      </c>
      <c r="AB3641">
        <v>32</v>
      </c>
      <c r="AC3641">
        <v>10</v>
      </c>
      <c r="AD3641">
        <v>2496000</v>
      </c>
      <c r="AE3641" t="s">
        <v>6025</v>
      </c>
      <c r="AF3641" s="1">
        <v>46203</v>
      </c>
      <c r="AG3641" t="s">
        <v>6402</v>
      </c>
      <c r="AH3641" t="s">
        <v>6035</v>
      </c>
      <c r="AI3641" t="s">
        <v>6028</v>
      </c>
      <c r="AJ3641" t="s">
        <v>6924</v>
      </c>
      <c r="AK3641">
        <v>380000</v>
      </c>
      <c r="AL3641">
        <v>55784</v>
      </c>
      <c r="AM3641">
        <v>324216</v>
      </c>
      <c r="AN3641">
        <v>312000</v>
      </c>
      <c r="AO3641">
        <v>12216</v>
      </c>
      <c r="AP3641">
        <v>3.7699999999999997E-2</v>
      </c>
    </row>
    <row r="3642" spans="1:42" hidden="1" x14ac:dyDescent="0.35">
      <c r="A3642" t="s">
        <v>4611</v>
      </c>
      <c r="B3642" s="1">
        <v>45915</v>
      </c>
      <c r="C3642" t="s">
        <v>321</v>
      </c>
      <c r="D3642" t="s">
        <v>173</v>
      </c>
      <c r="E3642">
        <v>2</v>
      </c>
      <c r="F3642" t="s">
        <v>48</v>
      </c>
      <c r="G3642" t="s">
        <v>31</v>
      </c>
      <c r="H3642" t="s">
        <v>25</v>
      </c>
      <c r="I3642" t="s">
        <v>33</v>
      </c>
      <c r="J3642" t="s">
        <v>109</v>
      </c>
      <c r="K3642">
        <v>2025</v>
      </c>
      <c r="L3642" t="s">
        <v>60</v>
      </c>
      <c r="M3642" t="s">
        <v>5904</v>
      </c>
      <c r="N3642" t="s">
        <v>5889</v>
      </c>
      <c r="O3642" t="s">
        <v>5898</v>
      </c>
      <c r="P3642" t="s">
        <v>5899</v>
      </c>
      <c r="Q3642" t="s">
        <v>5905</v>
      </c>
      <c r="R3642">
        <v>12500</v>
      </c>
      <c r="S3642">
        <v>15500</v>
      </c>
      <c r="T3642">
        <v>0.19350000000000001</v>
      </c>
      <c r="U3642" t="s">
        <v>5901</v>
      </c>
      <c r="V3642">
        <v>12</v>
      </c>
      <c r="W3642" s="1">
        <v>45140</v>
      </c>
      <c r="X3642" t="s">
        <v>5894</v>
      </c>
      <c r="Y3642">
        <v>313</v>
      </c>
      <c r="Z3642">
        <v>58</v>
      </c>
      <c r="AA3642">
        <v>294</v>
      </c>
      <c r="AB3642">
        <v>65</v>
      </c>
      <c r="AC3642">
        <v>10</v>
      </c>
      <c r="AD3642">
        <v>812500</v>
      </c>
      <c r="AE3642" t="s">
        <v>6025</v>
      </c>
      <c r="AF3642" s="1">
        <v>46203</v>
      </c>
      <c r="AG3642" t="s">
        <v>6206</v>
      </c>
      <c r="AH3642" t="s">
        <v>6035</v>
      </c>
      <c r="AI3642" t="s">
        <v>6028</v>
      </c>
      <c r="AJ3642" t="s">
        <v>6925</v>
      </c>
      <c r="AK3642">
        <v>31000</v>
      </c>
      <c r="AL3642">
        <v>3583.6</v>
      </c>
      <c r="AM3642">
        <v>27416.400000000001</v>
      </c>
      <c r="AN3642">
        <v>25000</v>
      </c>
      <c r="AO3642">
        <v>2416.4</v>
      </c>
      <c r="AP3642">
        <v>8.8099999999999998E-2</v>
      </c>
    </row>
    <row r="3643" spans="1:42" hidden="1" x14ac:dyDescent="0.35">
      <c r="A3643" t="s">
        <v>4612</v>
      </c>
      <c r="B3643" s="1">
        <v>45808</v>
      </c>
      <c r="C3643" t="s">
        <v>718</v>
      </c>
      <c r="D3643" t="s">
        <v>188</v>
      </c>
      <c r="E3643">
        <v>1</v>
      </c>
      <c r="F3643" t="s">
        <v>24</v>
      </c>
      <c r="G3643" t="s">
        <v>31</v>
      </c>
      <c r="H3643" t="s">
        <v>32</v>
      </c>
      <c r="I3643" t="s">
        <v>18</v>
      </c>
      <c r="J3643" t="s">
        <v>75</v>
      </c>
      <c r="K3643">
        <v>2025</v>
      </c>
      <c r="L3643" t="s">
        <v>35</v>
      </c>
      <c r="M3643" t="s">
        <v>5936</v>
      </c>
      <c r="N3643" t="s">
        <v>5931</v>
      </c>
      <c r="O3643" t="s">
        <v>5937</v>
      </c>
      <c r="P3643" t="s">
        <v>5938</v>
      </c>
      <c r="Q3643" t="s">
        <v>5939</v>
      </c>
      <c r="R3643">
        <v>3400</v>
      </c>
      <c r="S3643">
        <v>4500</v>
      </c>
      <c r="T3643">
        <v>0.24440000000000001</v>
      </c>
      <c r="U3643" t="s">
        <v>5940</v>
      </c>
      <c r="V3643">
        <v>6</v>
      </c>
      <c r="W3643" s="1">
        <v>45061</v>
      </c>
      <c r="X3643" t="s">
        <v>5894</v>
      </c>
      <c r="Y3643">
        <v>200</v>
      </c>
      <c r="Z3643">
        <v>91</v>
      </c>
      <c r="AA3643">
        <v>223</v>
      </c>
      <c r="AB3643">
        <v>18</v>
      </c>
      <c r="AC3643">
        <v>10</v>
      </c>
      <c r="AD3643">
        <v>61200</v>
      </c>
      <c r="AE3643" t="s">
        <v>6025</v>
      </c>
      <c r="AF3643" s="1">
        <v>46203</v>
      </c>
      <c r="AG3643" t="s">
        <v>6400</v>
      </c>
      <c r="AH3643" t="s">
        <v>6027</v>
      </c>
      <c r="AI3643" t="s">
        <v>6028</v>
      </c>
      <c r="AJ3643" t="s">
        <v>6924</v>
      </c>
      <c r="AK3643">
        <v>4500</v>
      </c>
      <c r="AL3643">
        <v>257.85000000000002</v>
      </c>
      <c r="AM3643">
        <v>4242.1499999999996</v>
      </c>
      <c r="AN3643">
        <v>3400</v>
      </c>
      <c r="AO3643">
        <v>842.15</v>
      </c>
      <c r="AP3643">
        <v>0.19850000000000001</v>
      </c>
    </row>
    <row r="3644" spans="1:42" hidden="1" x14ac:dyDescent="0.35">
      <c r="A3644" t="s">
        <v>4613</v>
      </c>
      <c r="B3644" s="1">
        <v>45704</v>
      </c>
      <c r="C3644" t="s">
        <v>114</v>
      </c>
      <c r="D3644" t="s">
        <v>38</v>
      </c>
      <c r="E3644">
        <v>2</v>
      </c>
      <c r="F3644" t="s">
        <v>24</v>
      </c>
      <c r="G3644" t="s">
        <v>16</v>
      </c>
      <c r="H3644" t="s">
        <v>25</v>
      </c>
      <c r="I3644" t="s">
        <v>26</v>
      </c>
      <c r="J3644" t="s">
        <v>19</v>
      </c>
      <c r="K3644">
        <v>2025</v>
      </c>
      <c r="L3644" t="s">
        <v>20</v>
      </c>
      <c r="M3644" t="s">
        <v>5981</v>
      </c>
      <c r="N3644" t="s">
        <v>5974</v>
      </c>
      <c r="O3644" t="s">
        <v>5982</v>
      </c>
      <c r="P3644" t="s">
        <v>5983</v>
      </c>
      <c r="Q3644" t="s">
        <v>5984</v>
      </c>
      <c r="R3644">
        <v>3700</v>
      </c>
      <c r="S3644">
        <v>4800</v>
      </c>
      <c r="T3644">
        <v>0.22919999999999999</v>
      </c>
      <c r="U3644" t="s">
        <v>5920</v>
      </c>
      <c r="V3644">
        <v>24</v>
      </c>
      <c r="W3644" s="1">
        <v>45552</v>
      </c>
      <c r="X3644" t="s">
        <v>5894</v>
      </c>
      <c r="Y3644">
        <v>158</v>
      </c>
      <c r="Z3644">
        <v>108</v>
      </c>
      <c r="AA3644">
        <v>132</v>
      </c>
      <c r="AB3644">
        <v>61</v>
      </c>
      <c r="AC3644">
        <v>10</v>
      </c>
      <c r="AD3644">
        <v>225700</v>
      </c>
      <c r="AE3644" t="s">
        <v>6025</v>
      </c>
      <c r="AF3644" s="1">
        <v>46203</v>
      </c>
      <c r="AG3644" t="s">
        <v>6084</v>
      </c>
      <c r="AH3644" t="s">
        <v>6035</v>
      </c>
      <c r="AI3644" t="s">
        <v>6028</v>
      </c>
      <c r="AJ3644" t="s">
        <v>6924</v>
      </c>
      <c r="AK3644">
        <v>9600</v>
      </c>
      <c r="AL3644">
        <v>960.96</v>
      </c>
      <c r="AM3644">
        <v>8639.0400000000009</v>
      </c>
      <c r="AN3644">
        <v>7400</v>
      </c>
      <c r="AO3644">
        <v>1239.04</v>
      </c>
      <c r="AP3644">
        <v>0.1434</v>
      </c>
    </row>
    <row r="3645" spans="1:42" hidden="1" x14ac:dyDescent="0.35">
      <c r="A3645" t="s">
        <v>4614</v>
      </c>
      <c r="B3645" s="1">
        <v>45918</v>
      </c>
      <c r="C3645" t="s">
        <v>640</v>
      </c>
      <c r="D3645" t="s">
        <v>78</v>
      </c>
      <c r="E3645">
        <v>1</v>
      </c>
      <c r="F3645" t="s">
        <v>128</v>
      </c>
      <c r="G3645" t="s">
        <v>31</v>
      </c>
      <c r="H3645" t="s">
        <v>25</v>
      </c>
      <c r="I3645" t="s">
        <v>33</v>
      </c>
      <c r="J3645" t="s">
        <v>109</v>
      </c>
      <c r="K3645">
        <v>2025</v>
      </c>
      <c r="L3645" t="s">
        <v>60</v>
      </c>
      <c r="M3645" t="s">
        <v>5992</v>
      </c>
      <c r="N3645" t="s">
        <v>5989</v>
      </c>
      <c r="O3645" t="s">
        <v>5993</v>
      </c>
      <c r="P3645" t="s">
        <v>5899</v>
      </c>
      <c r="Q3645" t="s">
        <v>5994</v>
      </c>
      <c r="R3645">
        <v>850</v>
      </c>
      <c r="S3645">
        <v>1200</v>
      </c>
      <c r="T3645">
        <v>0.29170000000000001</v>
      </c>
      <c r="U3645" t="s">
        <v>5901</v>
      </c>
      <c r="V3645">
        <v>6</v>
      </c>
      <c r="W3645" s="1">
        <v>45066</v>
      </c>
      <c r="X3645" t="s">
        <v>5894</v>
      </c>
      <c r="Y3645">
        <v>275</v>
      </c>
      <c r="Z3645">
        <v>92</v>
      </c>
      <c r="AA3645">
        <v>285</v>
      </c>
      <c r="AB3645">
        <v>78</v>
      </c>
      <c r="AC3645">
        <v>10</v>
      </c>
      <c r="AD3645">
        <v>66300</v>
      </c>
      <c r="AE3645" t="s">
        <v>6025</v>
      </c>
      <c r="AF3645" s="1">
        <v>46203</v>
      </c>
      <c r="AG3645" t="s">
        <v>6380</v>
      </c>
      <c r="AH3645" t="s">
        <v>6035</v>
      </c>
      <c r="AI3645" t="s">
        <v>6028</v>
      </c>
      <c r="AJ3645" t="s">
        <v>6925</v>
      </c>
      <c r="AK3645">
        <v>1200</v>
      </c>
      <c r="AL3645">
        <v>75.72</v>
      </c>
      <c r="AM3645">
        <v>1124.28</v>
      </c>
      <c r="AN3645">
        <v>850</v>
      </c>
      <c r="AO3645">
        <v>274.27999999999997</v>
      </c>
      <c r="AP3645">
        <v>0.24399999999999999</v>
      </c>
    </row>
    <row r="3646" spans="1:42" hidden="1" x14ac:dyDescent="0.35">
      <c r="A3646" t="s">
        <v>4615</v>
      </c>
      <c r="B3646" s="1">
        <v>45691</v>
      </c>
      <c r="C3646" t="s">
        <v>674</v>
      </c>
      <c r="D3646" t="s">
        <v>188</v>
      </c>
      <c r="E3646">
        <v>1</v>
      </c>
      <c r="F3646" t="s">
        <v>48</v>
      </c>
      <c r="G3646" t="s">
        <v>71</v>
      </c>
      <c r="H3646" t="s">
        <v>25</v>
      </c>
      <c r="I3646" t="s">
        <v>43</v>
      </c>
      <c r="J3646" t="s">
        <v>19</v>
      </c>
      <c r="K3646">
        <v>2025</v>
      </c>
      <c r="L3646" t="s">
        <v>20</v>
      </c>
      <c r="M3646" t="s">
        <v>5936</v>
      </c>
      <c r="N3646" t="s">
        <v>5931</v>
      </c>
      <c r="O3646" t="s">
        <v>5937</v>
      </c>
      <c r="P3646" t="s">
        <v>5938</v>
      </c>
      <c r="Q3646" t="s">
        <v>5939</v>
      </c>
      <c r="R3646">
        <v>3400</v>
      </c>
      <c r="S3646">
        <v>4500</v>
      </c>
      <c r="T3646">
        <v>0.24440000000000001</v>
      </c>
      <c r="U3646" t="s">
        <v>5940</v>
      </c>
      <c r="V3646">
        <v>6</v>
      </c>
      <c r="W3646" s="1">
        <v>45061</v>
      </c>
      <c r="X3646" t="s">
        <v>5894</v>
      </c>
      <c r="Y3646">
        <v>200</v>
      </c>
      <c r="Z3646">
        <v>91</v>
      </c>
      <c r="AA3646">
        <v>223</v>
      </c>
      <c r="AB3646">
        <v>18</v>
      </c>
      <c r="AC3646">
        <v>10</v>
      </c>
      <c r="AD3646">
        <v>61200</v>
      </c>
      <c r="AE3646" t="s">
        <v>6025</v>
      </c>
      <c r="AF3646" s="1">
        <v>46203</v>
      </c>
      <c r="AG3646" t="s">
        <v>6394</v>
      </c>
      <c r="AH3646" t="s">
        <v>6027</v>
      </c>
      <c r="AI3646" t="s">
        <v>6028</v>
      </c>
      <c r="AJ3646" t="s">
        <v>6924</v>
      </c>
      <c r="AK3646">
        <v>4500</v>
      </c>
      <c r="AL3646">
        <v>494.55</v>
      </c>
      <c r="AM3646">
        <v>4005.45</v>
      </c>
      <c r="AN3646">
        <v>3400</v>
      </c>
      <c r="AO3646">
        <v>605.45000000000005</v>
      </c>
      <c r="AP3646">
        <v>0.1512</v>
      </c>
    </row>
    <row r="3647" spans="1:42" hidden="1" x14ac:dyDescent="0.35">
      <c r="A3647" t="s">
        <v>4616</v>
      </c>
      <c r="B3647" s="1">
        <v>45900</v>
      </c>
      <c r="C3647" t="s">
        <v>1908</v>
      </c>
      <c r="D3647" t="s">
        <v>377</v>
      </c>
      <c r="E3647">
        <v>2</v>
      </c>
      <c r="F3647" t="s">
        <v>58</v>
      </c>
      <c r="G3647" t="s">
        <v>16</v>
      </c>
      <c r="H3647" t="s">
        <v>17</v>
      </c>
      <c r="I3647" t="s">
        <v>26</v>
      </c>
      <c r="J3647" t="s">
        <v>59</v>
      </c>
      <c r="K3647">
        <v>2025</v>
      </c>
      <c r="L3647" t="s">
        <v>60</v>
      </c>
      <c r="M3647" t="s">
        <v>6007</v>
      </c>
      <c r="N3647" t="s">
        <v>5889</v>
      </c>
      <c r="O3647" t="s">
        <v>6008</v>
      </c>
      <c r="P3647" t="s">
        <v>5899</v>
      </c>
      <c r="Q3647" t="s">
        <v>6009</v>
      </c>
      <c r="R3647">
        <v>12000</v>
      </c>
      <c r="S3647">
        <v>15000</v>
      </c>
      <c r="T3647">
        <v>0.2</v>
      </c>
      <c r="U3647" t="s">
        <v>5901</v>
      </c>
      <c r="V3647">
        <v>12</v>
      </c>
      <c r="W3647" s="1">
        <v>45557</v>
      </c>
      <c r="X3647" t="s">
        <v>5894</v>
      </c>
      <c r="Y3647">
        <v>118</v>
      </c>
      <c r="Z3647">
        <v>87</v>
      </c>
      <c r="AA3647">
        <v>209</v>
      </c>
      <c r="AB3647">
        <v>10</v>
      </c>
      <c r="AC3647">
        <v>10</v>
      </c>
      <c r="AD3647">
        <v>120000</v>
      </c>
      <c r="AE3647" t="s">
        <v>6025</v>
      </c>
      <c r="AF3647" s="1">
        <v>46203</v>
      </c>
      <c r="AG3647" t="s">
        <v>6681</v>
      </c>
      <c r="AH3647" t="s">
        <v>6035</v>
      </c>
      <c r="AI3647" t="s">
        <v>6028</v>
      </c>
      <c r="AJ3647" t="s">
        <v>6925</v>
      </c>
      <c r="AK3647">
        <v>30000</v>
      </c>
      <c r="AL3647">
        <v>2973</v>
      </c>
      <c r="AM3647">
        <v>27027</v>
      </c>
      <c r="AN3647">
        <v>24000</v>
      </c>
      <c r="AO3647">
        <v>3027</v>
      </c>
      <c r="AP3647">
        <v>0.112</v>
      </c>
    </row>
    <row r="3648" spans="1:42" hidden="1" x14ac:dyDescent="0.35">
      <c r="A3648" t="s">
        <v>4617</v>
      </c>
      <c r="B3648" s="1">
        <v>45915</v>
      </c>
      <c r="C3648" t="s">
        <v>2057</v>
      </c>
      <c r="D3648" t="s">
        <v>70</v>
      </c>
      <c r="E3648">
        <v>1</v>
      </c>
      <c r="F3648" t="s">
        <v>24</v>
      </c>
      <c r="G3648" t="s">
        <v>16</v>
      </c>
      <c r="H3648" t="s">
        <v>25</v>
      </c>
      <c r="I3648" t="s">
        <v>43</v>
      </c>
      <c r="J3648" t="s">
        <v>109</v>
      </c>
      <c r="K3648">
        <v>2025</v>
      </c>
      <c r="L3648" t="s">
        <v>60</v>
      </c>
      <c r="M3648" t="s">
        <v>5970</v>
      </c>
      <c r="N3648" t="s">
        <v>5949</v>
      </c>
      <c r="O3648" t="s">
        <v>5971</v>
      </c>
      <c r="P3648" t="s">
        <v>5922</v>
      </c>
      <c r="Q3648" t="s">
        <v>5972</v>
      </c>
      <c r="R3648">
        <v>9500</v>
      </c>
      <c r="S3648">
        <v>12000</v>
      </c>
      <c r="T3648">
        <v>0.20830000000000001</v>
      </c>
      <c r="U3648" t="s">
        <v>5920</v>
      </c>
      <c r="V3648">
        <v>12</v>
      </c>
      <c r="W3648" s="1">
        <v>44840</v>
      </c>
      <c r="X3648" t="s">
        <v>5894</v>
      </c>
      <c r="Y3648">
        <v>160</v>
      </c>
      <c r="Z3648">
        <v>82</v>
      </c>
      <c r="AA3648">
        <v>171</v>
      </c>
      <c r="AB3648">
        <v>27</v>
      </c>
      <c r="AC3648">
        <v>10</v>
      </c>
      <c r="AD3648">
        <v>256500</v>
      </c>
      <c r="AE3648" t="s">
        <v>6025</v>
      </c>
      <c r="AF3648" s="1">
        <v>46203</v>
      </c>
      <c r="AG3648" t="s">
        <v>6712</v>
      </c>
      <c r="AH3648" t="s">
        <v>6027</v>
      </c>
      <c r="AI3648" t="s">
        <v>6028</v>
      </c>
      <c r="AJ3648" t="s">
        <v>6925</v>
      </c>
      <c r="AK3648">
        <v>12000</v>
      </c>
      <c r="AL3648">
        <v>463.2</v>
      </c>
      <c r="AM3648">
        <v>11536.8</v>
      </c>
      <c r="AN3648">
        <v>9500</v>
      </c>
      <c r="AO3648">
        <v>2036.8</v>
      </c>
      <c r="AP3648">
        <v>0.17649999999999999</v>
      </c>
    </row>
    <row r="3649" spans="1:42" hidden="1" x14ac:dyDescent="0.35">
      <c r="A3649" t="s">
        <v>4618</v>
      </c>
      <c r="B3649" s="1">
        <v>45854</v>
      </c>
      <c r="C3649" t="s">
        <v>150</v>
      </c>
      <c r="D3649" t="s">
        <v>74</v>
      </c>
      <c r="E3649">
        <v>2</v>
      </c>
      <c r="F3649" t="s">
        <v>48</v>
      </c>
      <c r="G3649" t="s">
        <v>67</v>
      </c>
      <c r="H3649" t="s">
        <v>25</v>
      </c>
      <c r="I3649" t="s">
        <v>33</v>
      </c>
      <c r="J3649" t="s">
        <v>97</v>
      </c>
      <c r="K3649">
        <v>2025</v>
      </c>
      <c r="L3649" t="s">
        <v>60</v>
      </c>
      <c r="M3649" t="s">
        <v>5963</v>
      </c>
      <c r="N3649" t="s">
        <v>5949</v>
      </c>
      <c r="O3649" t="s">
        <v>5964</v>
      </c>
      <c r="P3649" t="s">
        <v>5951</v>
      </c>
      <c r="Q3649" t="s">
        <v>5965</v>
      </c>
      <c r="R3649">
        <v>5700</v>
      </c>
      <c r="S3649">
        <v>7500</v>
      </c>
      <c r="T3649">
        <v>0.24</v>
      </c>
      <c r="U3649" t="s">
        <v>5940</v>
      </c>
      <c r="V3649">
        <v>12</v>
      </c>
      <c r="W3649" s="1">
        <v>44865</v>
      </c>
      <c r="X3649" t="s">
        <v>5894</v>
      </c>
      <c r="Y3649">
        <v>145</v>
      </c>
      <c r="Z3649">
        <v>60</v>
      </c>
      <c r="AA3649">
        <v>189</v>
      </c>
      <c r="AB3649">
        <v>10</v>
      </c>
      <c r="AC3649">
        <v>10</v>
      </c>
      <c r="AD3649">
        <v>57000</v>
      </c>
      <c r="AE3649" t="s">
        <v>6025</v>
      </c>
      <c r="AF3649" s="1">
        <v>46203</v>
      </c>
      <c r="AG3649" t="s">
        <v>6089</v>
      </c>
      <c r="AH3649" t="s">
        <v>6027</v>
      </c>
      <c r="AI3649" t="s">
        <v>6028</v>
      </c>
      <c r="AJ3649" t="s">
        <v>6925</v>
      </c>
      <c r="AK3649">
        <v>15000</v>
      </c>
      <c r="AL3649">
        <v>199.5</v>
      </c>
      <c r="AM3649">
        <v>14800.5</v>
      </c>
      <c r="AN3649">
        <v>11400</v>
      </c>
      <c r="AO3649">
        <v>3400.5</v>
      </c>
      <c r="AP3649">
        <v>0.2298</v>
      </c>
    </row>
    <row r="3650" spans="1:42" hidden="1" x14ac:dyDescent="0.35">
      <c r="A3650" t="s">
        <v>4619</v>
      </c>
      <c r="B3650" s="1">
        <v>45690</v>
      </c>
      <c r="C3650" t="s">
        <v>2153</v>
      </c>
      <c r="D3650" t="s">
        <v>87</v>
      </c>
      <c r="E3650">
        <v>1</v>
      </c>
      <c r="F3650" t="s">
        <v>48</v>
      </c>
      <c r="G3650" t="s">
        <v>96</v>
      </c>
      <c r="H3650" t="s">
        <v>17</v>
      </c>
      <c r="I3650" t="s">
        <v>26</v>
      </c>
      <c r="J3650" t="s">
        <v>19</v>
      </c>
      <c r="K3650">
        <v>2025</v>
      </c>
      <c r="L3650" t="s">
        <v>20</v>
      </c>
      <c r="M3650" t="s">
        <v>5924</v>
      </c>
      <c r="N3650" t="s">
        <v>5913</v>
      </c>
      <c r="O3650" t="s">
        <v>5917</v>
      </c>
      <c r="P3650" t="s">
        <v>5925</v>
      </c>
      <c r="Q3650" t="s">
        <v>5926</v>
      </c>
      <c r="R3650">
        <v>46000</v>
      </c>
      <c r="S3650">
        <v>56000</v>
      </c>
      <c r="T3650">
        <v>0.17860000000000001</v>
      </c>
      <c r="U3650" t="s">
        <v>5920</v>
      </c>
      <c r="V3650">
        <v>12</v>
      </c>
      <c r="W3650" s="1">
        <v>44847</v>
      </c>
      <c r="X3650" t="s">
        <v>5894</v>
      </c>
      <c r="Y3650">
        <v>224</v>
      </c>
      <c r="Z3650">
        <v>96</v>
      </c>
      <c r="AA3650">
        <v>304</v>
      </c>
      <c r="AB3650">
        <v>54</v>
      </c>
      <c r="AC3650">
        <v>10</v>
      </c>
      <c r="AD3650">
        <v>2484000</v>
      </c>
      <c r="AE3650" t="s">
        <v>6025</v>
      </c>
      <c r="AF3650" s="1">
        <v>46203</v>
      </c>
      <c r="AG3650" t="s">
        <v>6741</v>
      </c>
      <c r="AH3650" t="s">
        <v>6035</v>
      </c>
      <c r="AI3650" t="s">
        <v>6028</v>
      </c>
      <c r="AJ3650" t="s">
        <v>6924</v>
      </c>
      <c r="AK3650">
        <v>56000</v>
      </c>
      <c r="AL3650">
        <v>896</v>
      </c>
      <c r="AM3650">
        <v>55104</v>
      </c>
      <c r="AN3650">
        <v>46000</v>
      </c>
      <c r="AO3650">
        <v>9104</v>
      </c>
      <c r="AP3650">
        <v>0.16520000000000001</v>
      </c>
    </row>
    <row r="3651" spans="1:42" hidden="1" x14ac:dyDescent="0.35">
      <c r="A3651" t="s">
        <v>4620</v>
      </c>
      <c r="B3651" s="1">
        <v>45698</v>
      </c>
      <c r="C3651" t="s">
        <v>505</v>
      </c>
      <c r="D3651" t="s">
        <v>74</v>
      </c>
      <c r="E3651">
        <v>1</v>
      </c>
      <c r="F3651" t="s">
        <v>24</v>
      </c>
      <c r="G3651" t="s">
        <v>71</v>
      </c>
      <c r="H3651" t="s">
        <v>32</v>
      </c>
      <c r="I3651" t="s">
        <v>43</v>
      </c>
      <c r="J3651" t="s">
        <v>19</v>
      </c>
      <c r="K3651">
        <v>2025</v>
      </c>
      <c r="L3651" t="s">
        <v>20</v>
      </c>
      <c r="M3651" t="s">
        <v>5963</v>
      </c>
      <c r="N3651" t="s">
        <v>5949</v>
      </c>
      <c r="O3651" t="s">
        <v>5964</v>
      </c>
      <c r="P3651" t="s">
        <v>5951</v>
      </c>
      <c r="Q3651" t="s">
        <v>5965</v>
      </c>
      <c r="R3651">
        <v>5700</v>
      </c>
      <c r="S3651">
        <v>7500</v>
      </c>
      <c r="T3651">
        <v>0.24</v>
      </c>
      <c r="U3651" t="s">
        <v>5940</v>
      </c>
      <c r="V3651">
        <v>12</v>
      </c>
      <c r="W3651" s="1">
        <v>44865</v>
      </c>
      <c r="X3651" t="s">
        <v>5894</v>
      </c>
      <c r="Y3651">
        <v>145</v>
      </c>
      <c r="Z3651">
        <v>60</v>
      </c>
      <c r="AA3651">
        <v>189</v>
      </c>
      <c r="AB3651">
        <v>10</v>
      </c>
      <c r="AC3651">
        <v>10</v>
      </c>
      <c r="AD3651">
        <v>57000</v>
      </c>
      <c r="AE3651" t="s">
        <v>6025</v>
      </c>
      <c r="AF3651" s="1">
        <v>46203</v>
      </c>
      <c r="AG3651" t="s">
        <v>6308</v>
      </c>
      <c r="AH3651" t="s">
        <v>6027</v>
      </c>
      <c r="AI3651" t="s">
        <v>6028</v>
      </c>
      <c r="AJ3651" t="s">
        <v>6924</v>
      </c>
      <c r="AK3651">
        <v>7500</v>
      </c>
      <c r="AL3651">
        <v>378.75</v>
      </c>
      <c r="AM3651">
        <v>7121.25</v>
      </c>
      <c r="AN3651">
        <v>5700</v>
      </c>
      <c r="AO3651">
        <v>1421.25</v>
      </c>
      <c r="AP3651">
        <v>0.1996</v>
      </c>
    </row>
    <row r="3652" spans="1:42" hidden="1" x14ac:dyDescent="0.35">
      <c r="A3652" t="s">
        <v>4621</v>
      </c>
      <c r="B3652" s="1">
        <v>45906</v>
      </c>
      <c r="C3652" t="s">
        <v>681</v>
      </c>
      <c r="D3652" t="s">
        <v>92</v>
      </c>
      <c r="E3652">
        <v>2</v>
      </c>
      <c r="F3652" t="s">
        <v>58</v>
      </c>
      <c r="G3652" t="s">
        <v>96</v>
      </c>
      <c r="H3652" t="s">
        <v>32</v>
      </c>
      <c r="I3652" t="s">
        <v>26</v>
      </c>
      <c r="J3652" t="s">
        <v>109</v>
      </c>
      <c r="K3652">
        <v>2025</v>
      </c>
      <c r="L3652" t="s">
        <v>60</v>
      </c>
      <c r="M3652" t="s">
        <v>5973</v>
      </c>
      <c r="N3652" t="s">
        <v>5974</v>
      </c>
      <c r="O3652" t="s">
        <v>5975</v>
      </c>
      <c r="P3652" t="s">
        <v>5899</v>
      </c>
      <c r="Q3652" t="s">
        <v>5976</v>
      </c>
      <c r="R3652">
        <v>7600</v>
      </c>
      <c r="S3652">
        <v>9800</v>
      </c>
      <c r="T3652">
        <v>0.22450000000000001</v>
      </c>
      <c r="U3652" t="s">
        <v>5901</v>
      </c>
      <c r="V3652">
        <v>36</v>
      </c>
      <c r="W3652" s="1">
        <v>45281</v>
      </c>
      <c r="X3652" t="s">
        <v>5894</v>
      </c>
      <c r="Y3652">
        <v>214</v>
      </c>
      <c r="Z3652">
        <v>101</v>
      </c>
      <c r="AA3652">
        <v>188</v>
      </c>
      <c r="AB3652">
        <v>51</v>
      </c>
      <c r="AC3652">
        <v>10</v>
      </c>
      <c r="AD3652">
        <v>387600</v>
      </c>
      <c r="AE3652" t="s">
        <v>6025</v>
      </c>
      <c r="AF3652" s="1">
        <v>46203</v>
      </c>
      <c r="AG3652" t="s">
        <v>6397</v>
      </c>
      <c r="AH3652" t="s">
        <v>6035</v>
      </c>
      <c r="AI3652" t="s">
        <v>6028</v>
      </c>
      <c r="AJ3652" t="s">
        <v>6925</v>
      </c>
      <c r="AK3652">
        <v>19600</v>
      </c>
      <c r="AL3652">
        <v>2787.12</v>
      </c>
      <c r="AM3652">
        <v>16812.88</v>
      </c>
      <c r="AN3652">
        <v>15200</v>
      </c>
      <c r="AO3652">
        <v>1612.88</v>
      </c>
      <c r="AP3652">
        <v>9.5899999999999999E-2</v>
      </c>
    </row>
    <row r="3653" spans="1:42" x14ac:dyDescent="0.35">
      <c r="A3653" t="s">
        <v>4622</v>
      </c>
      <c r="B3653" s="1">
        <v>45692</v>
      </c>
      <c r="C3653" t="s">
        <v>2569</v>
      </c>
      <c r="D3653" t="s">
        <v>54</v>
      </c>
      <c r="E3653">
        <v>1</v>
      </c>
      <c r="F3653" t="s">
        <v>48</v>
      </c>
      <c r="G3653" t="s">
        <v>31</v>
      </c>
      <c r="H3653" t="s">
        <v>25</v>
      </c>
      <c r="I3653" t="s">
        <v>26</v>
      </c>
      <c r="J3653" t="s">
        <v>19</v>
      </c>
      <c r="K3653">
        <v>2025</v>
      </c>
      <c r="L3653" t="s">
        <v>20</v>
      </c>
      <c r="M3653" t="s">
        <v>5888</v>
      </c>
      <c r="N3653" t="s">
        <v>5889</v>
      </c>
      <c r="O3653" t="s">
        <v>5890</v>
      </c>
      <c r="P3653" t="s">
        <v>5891</v>
      </c>
      <c r="Q3653" t="s">
        <v>5892</v>
      </c>
      <c r="R3653">
        <v>52000</v>
      </c>
      <c r="S3653">
        <v>65000</v>
      </c>
      <c r="T3653">
        <v>0.2</v>
      </c>
      <c r="U3653" t="s">
        <v>5893</v>
      </c>
      <c r="V3653">
        <v>12</v>
      </c>
      <c r="W3653" s="1">
        <v>45506</v>
      </c>
      <c r="X3653" t="s">
        <v>5894</v>
      </c>
      <c r="Y3653">
        <v>302</v>
      </c>
      <c r="Z3653">
        <v>109</v>
      </c>
      <c r="AA3653">
        <v>415</v>
      </c>
      <c r="AB3653">
        <v>0</v>
      </c>
      <c r="AC3653">
        <v>10</v>
      </c>
      <c r="AD3653">
        <v>0</v>
      </c>
      <c r="AE3653" t="s">
        <v>6029</v>
      </c>
      <c r="AF3653" s="1">
        <v>46203</v>
      </c>
      <c r="AG3653" t="s">
        <v>6791</v>
      </c>
      <c r="AH3653" t="s">
        <v>6035</v>
      </c>
      <c r="AI3653" t="s">
        <v>6028</v>
      </c>
      <c r="AJ3653" t="s">
        <v>6924</v>
      </c>
      <c r="AK3653">
        <v>65000</v>
      </c>
      <c r="AL3653">
        <v>8658</v>
      </c>
      <c r="AM3653">
        <v>56342</v>
      </c>
      <c r="AN3653">
        <v>52000</v>
      </c>
      <c r="AO3653">
        <v>4342</v>
      </c>
      <c r="AP3653">
        <v>7.7100000000000002E-2</v>
      </c>
    </row>
    <row r="3654" spans="1:42" hidden="1" x14ac:dyDescent="0.35">
      <c r="A3654" t="s">
        <v>4623</v>
      </c>
      <c r="B3654" s="1">
        <v>45751</v>
      </c>
      <c r="C3654" t="s">
        <v>1323</v>
      </c>
      <c r="D3654" t="s">
        <v>65</v>
      </c>
      <c r="E3654">
        <v>2</v>
      </c>
      <c r="F3654" t="s">
        <v>24</v>
      </c>
      <c r="G3654" t="s">
        <v>16</v>
      </c>
      <c r="H3654" t="s">
        <v>17</v>
      </c>
      <c r="I3654" t="s">
        <v>43</v>
      </c>
      <c r="J3654" t="s">
        <v>44</v>
      </c>
      <c r="K3654">
        <v>2025</v>
      </c>
      <c r="L3654" t="s">
        <v>35</v>
      </c>
      <c r="M3654" t="s">
        <v>5906</v>
      </c>
      <c r="N3654" t="s">
        <v>5889</v>
      </c>
      <c r="O3654" t="s">
        <v>5898</v>
      </c>
      <c r="P3654" t="s">
        <v>5907</v>
      </c>
      <c r="Q3654" t="s">
        <v>5908</v>
      </c>
      <c r="R3654">
        <v>17500</v>
      </c>
      <c r="S3654">
        <v>22000</v>
      </c>
      <c r="T3654">
        <v>0.20449999999999999</v>
      </c>
      <c r="U3654" t="s">
        <v>5909</v>
      </c>
      <c r="V3654">
        <v>12</v>
      </c>
      <c r="W3654" s="1">
        <v>45337</v>
      </c>
      <c r="X3654" t="s">
        <v>5894</v>
      </c>
      <c r="Y3654">
        <v>373</v>
      </c>
      <c r="Z3654">
        <v>88</v>
      </c>
      <c r="AA3654">
        <v>389</v>
      </c>
      <c r="AB3654">
        <v>78</v>
      </c>
      <c r="AC3654">
        <v>10</v>
      </c>
      <c r="AD3654">
        <v>1365000</v>
      </c>
      <c r="AE3654" t="s">
        <v>6025</v>
      </c>
      <c r="AF3654" s="1">
        <v>46203</v>
      </c>
      <c r="AG3654" t="s">
        <v>6551</v>
      </c>
      <c r="AH3654" t="s">
        <v>6027</v>
      </c>
      <c r="AI3654" t="s">
        <v>6028</v>
      </c>
      <c r="AJ3654" t="s">
        <v>6924</v>
      </c>
      <c r="AK3654">
        <v>44000</v>
      </c>
      <c r="AL3654">
        <v>4188.8</v>
      </c>
      <c r="AM3654">
        <v>39811.199999999997</v>
      </c>
      <c r="AN3654">
        <v>35000</v>
      </c>
      <c r="AO3654">
        <v>4811.2</v>
      </c>
      <c r="AP3654">
        <v>0.12089999999999999</v>
      </c>
    </row>
    <row r="3655" spans="1:42" hidden="1" x14ac:dyDescent="0.35">
      <c r="A3655" t="s">
        <v>4624</v>
      </c>
      <c r="B3655" s="1">
        <v>45794</v>
      </c>
      <c r="C3655" t="s">
        <v>826</v>
      </c>
      <c r="D3655" t="s">
        <v>38</v>
      </c>
      <c r="E3655">
        <v>2</v>
      </c>
      <c r="F3655" t="s">
        <v>24</v>
      </c>
      <c r="G3655" t="s">
        <v>31</v>
      </c>
      <c r="H3655" t="s">
        <v>32</v>
      </c>
      <c r="I3655" t="s">
        <v>33</v>
      </c>
      <c r="J3655" t="s">
        <v>75</v>
      </c>
      <c r="K3655">
        <v>2025</v>
      </c>
      <c r="L3655" t="s">
        <v>35</v>
      </c>
      <c r="M3655" t="s">
        <v>5981</v>
      </c>
      <c r="N3655" t="s">
        <v>5974</v>
      </c>
      <c r="O3655" t="s">
        <v>5982</v>
      </c>
      <c r="P3655" t="s">
        <v>5983</v>
      </c>
      <c r="Q3655" t="s">
        <v>5984</v>
      </c>
      <c r="R3655">
        <v>3700</v>
      </c>
      <c r="S3655">
        <v>4800</v>
      </c>
      <c r="T3655">
        <v>0.22919999999999999</v>
      </c>
      <c r="U3655" t="s">
        <v>5920</v>
      </c>
      <c r="V3655">
        <v>24</v>
      </c>
      <c r="W3655" s="1">
        <v>45552</v>
      </c>
      <c r="X3655" t="s">
        <v>5894</v>
      </c>
      <c r="Y3655">
        <v>158</v>
      </c>
      <c r="Z3655">
        <v>108</v>
      </c>
      <c r="AA3655">
        <v>132</v>
      </c>
      <c r="AB3655">
        <v>61</v>
      </c>
      <c r="AC3655">
        <v>10</v>
      </c>
      <c r="AD3655">
        <v>225700</v>
      </c>
      <c r="AE3655" t="s">
        <v>6025</v>
      </c>
      <c r="AF3655" s="1">
        <v>46203</v>
      </c>
      <c r="AG3655" t="s">
        <v>6454</v>
      </c>
      <c r="AH3655" t="s">
        <v>6027</v>
      </c>
      <c r="AI3655" t="s">
        <v>6028</v>
      </c>
      <c r="AJ3655" t="s">
        <v>6924</v>
      </c>
      <c r="AK3655">
        <v>9600</v>
      </c>
      <c r="AL3655">
        <v>1410.24</v>
      </c>
      <c r="AM3655">
        <v>8189.76</v>
      </c>
      <c r="AN3655">
        <v>7400</v>
      </c>
      <c r="AO3655">
        <v>789.76</v>
      </c>
      <c r="AP3655">
        <v>9.64E-2</v>
      </c>
    </row>
    <row r="3656" spans="1:42" x14ac:dyDescent="0.35">
      <c r="A3656" t="s">
        <v>4625</v>
      </c>
      <c r="B3656" s="1">
        <v>45930</v>
      </c>
      <c r="C3656" t="s">
        <v>1796</v>
      </c>
      <c r="D3656" t="s">
        <v>42</v>
      </c>
      <c r="E3656">
        <v>1</v>
      </c>
      <c r="F3656" t="s">
        <v>30</v>
      </c>
      <c r="G3656" t="s">
        <v>79</v>
      </c>
      <c r="H3656" t="s">
        <v>17</v>
      </c>
      <c r="I3656" t="s">
        <v>26</v>
      </c>
      <c r="J3656" t="s">
        <v>109</v>
      </c>
      <c r="K3656">
        <v>2025</v>
      </c>
      <c r="L3656" t="s">
        <v>60</v>
      </c>
      <c r="M3656" t="s">
        <v>5897</v>
      </c>
      <c r="N3656" t="s">
        <v>5889</v>
      </c>
      <c r="O3656" t="s">
        <v>5898</v>
      </c>
      <c r="P3656" t="s">
        <v>5899</v>
      </c>
      <c r="Q3656" t="s">
        <v>5900</v>
      </c>
      <c r="R3656">
        <v>31000</v>
      </c>
      <c r="S3656">
        <v>38000</v>
      </c>
      <c r="T3656">
        <v>0.1842</v>
      </c>
      <c r="U3656" t="s">
        <v>5901</v>
      </c>
      <c r="V3656">
        <v>12</v>
      </c>
      <c r="W3656" s="1">
        <v>45246</v>
      </c>
      <c r="X3656" t="s">
        <v>5894</v>
      </c>
      <c r="Y3656">
        <v>278</v>
      </c>
      <c r="Z3656">
        <v>80</v>
      </c>
      <c r="AA3656">
        <v>346</v>
      </c>
      <c r="AB3656">
        <v>0</v>
      </c>
      <c r="AC3656">
        <v>10</v>
      </c>
      <c r="AD3656">
        <v>0</v>
      </c>
      <c r="AE3656" t="s">
        <v>6029</v>
      </c>
      <c r="AF3656" s="1">
        <v>46203</v>
      </c>
      <c r="AG3656" t="s">
        <v>6655</v>
      </c>
      <c r="AH3656" t="s">
        <v>6035</v>
      </c>
      <c r="AI3656" t="s">
        <v>6028</v>
      </c>
      <c r="AJ3656" t="s">
        <v>6925</v>
      </c>
      <c r="AK3656">
        <v>38000</v>
      </c>
      <c r="AL3656">
        <v>1630.2</v>
      </c>
      <c r="AM3656">
        <v>36369.800000000003</v>
      </c>
      <c r="AN3656">
        <v>31000</v>
      </c>
      <c r="AO3656">
        <v>5369.8</v>
      </c>
      <c r="AP3656">
        <v>0.14760000000000001</v>
      </c>
    </row>
    <row r="3657" spans="1:42" hidden="1" x14ac:dyDescent="0.35">
      <c r="A3657" t="s">
        <v>4626</v>
      </c>
      <c r="B3657" s="1">
        <v>45763</v>
      </c>
      <c r="C3657" t="s">
        <v>821</v>
      </c>
      <c r="D3657" t="s">
        <v>216</v>
      </c>
      <c r="E3657">
        <v>2</v>
      </c>
      <c r="F3657" t="s">
        <v>24</v>
      </c>
      <c r="G3657" t="s">
        <v>16</v>
      </c>
      <c r="H3657" t="s">
        <v>32</v>
      </c>
      <c r="I3657" t="s">
        <v>18</v>
      </c>
      <c r="J3657" t="s">
        <v>44</v>
      </c>
      <c r="K3657">
        <v>2025</v>
      </c>
      <c r="L3657" t="s">
        <v>35</v>
      </c>
      <c r="M3657" t="s">
        <v>5999</v>
      </c>
      <c r="N3657" t="s">
        <v>5989</v>
      </c>
      <c r="O3657" t="s">
        <v>6000</v>
      </c>
      <c r="P3657" t="s">
        <v>6001</v>
      </c>
      <c r="Q3657" t="s">
        <v>6002</v>
      </c>
      <c r="R3657">
        <v>300</v>
      </c>
      <c r="S3657">
        <v>500</v>
      </c>
      <c r="T3657">
        <v>0.4</v>
      </c>
      <c r="U3657" t="s">
        <v>5940</v>
      </c>
      <c r="V3657">
        <v>3</v>
      </c>
      <c r="W3657" s="1">
        <v>45115</v>
      </c>
      <c r="X3657" t="s">
        <v>5894</v>
      </c>
      <c r="Y3657">
        <v>197</v>
      </c>
      <c r="Z3657">
        <v>100</v>
      </c>
      <c r="AA3657">
        <v>205</v>
      </c>
      <c r="AB3657">
        <v>66</v>
      </c>
      <c r="AC3657">
        <v>10</v>
      </c>
      <c r="AD3657">
        <v>19800</v>
      </c>
      <c r="AE3657" t="s">
        <v>6025</v>
      </c>
      <c r="AF3657" s="1">
        <v>46203</v>
      </c>
      <c r="AG3657" t="s">
        <v>6451</v>
      </c>
      <c r="AH3657" t="s">
        <v>6027</v>
      </c>
      <c r="AI3657" t="s">
        <v>6028</v>
      </c>
      <c r="AJ3657" t="s">
        <v>6924</v>
      </c>
      <c r="AK3657">
        <v>1000</v>
      </c>
      <c r="AL3657">
        <v>6.7</v>
      </c>
      <c r="AM3657">
        <v>993.3</v>
      </c>
      <c r="AN3657">
        <v>600</v>
      </c>
      <c r="AO3657">
        <v>393.3</v>
      </c>
      <c r="AP3657">
        <v>0.39600000000000002</v>
      </c>
    </row>
    <row r="3658" spans="1:42" hidden="1" x14ac:dyDescent="0.35">
      <c r="A3658" t="s">
        <v>4627</v>
      </c>
      <c r="B3658" s="1">
        <v>45676</v>
      </c>
      <c r="C3658" t="s">
        <v>608</v>
      </c>
      <c r="D3658" t="s">
        <v>188</v>
      </c>
      <c r="E3658">
        <v>2</v>
      </c>
      <c r="F3658" t="s">
        <v>48</v>
      </c>
      <c r="G3658" t="s">
        <v>71</v>
      </c>
      <c r="H3658" t="s">
        <v>25</v>
      </c>
      <c r="I3658" t="s">
        <v>43</v>
      </c>
      <c r="J3658" t="s">
        <v>112</v>
      </c>
      <c r="K3658">
        <v>2025</v>
      </c>
      <c r="L3658" t="s">
        <v>20</v>
      </c>
      <c r="M3658" t="s">
        <v>5936</v>
      </c>
      <c r="N3658" t="s">
        <v>5931</v>
      </c>
      <c r="O3658" t="s">
        <v>5937</v>
      </c>
      <c r="P3658" t="s">
        <v>5938</v>
      </c>
      <c r="Q3658" t="s">
        <v>5939</v>
      </c>
      <c r="R3658">
        <v>3400</v>
      </c>
      <c r="S3658">
        <v>4500</v>
      </c>
      <c r="T3658">
        <v>0.24440000000000001</v>
      </c>
      <c r="U3658" t="s">
        <v>5940</v>
      </c>
      <c r="V3658">
        <v>6</v>
      </c>
      <c r="W3658" s="1">
        <v>45061</v>
      </c>
      <c r="X3658" t="s">
        <v>5894</v>
      </c>
      <c r="Y3658">
        <v>200</v>
      </c>
      <c r="Z3658">
        <v>91</v>
      </c>
      <c r="AA3658">
        <v>223</v>
      </c>
      <c r="AB3658">
        <v>18</v>
      </c>
      <c r="AC3658">
        <v>10</v>
      </c>
      <c r="AD3658">
        <v>61200</v>
      </c>
      <c r="AE3658" t="s">
        <v>6025</v>
      </c>
      <c r="AF3658" s="1">
        <v>46203</v>
      </c>
      <c r="AG3658" t="s">
        <v>6365</v>
      </c>
      <c r="AH3658" t="s">
        <v>6027</v>
      </c>
      <c r="AI3658" t="s">
        <v>6028</v>
      </c>
      <c r="AJ3658" t="s">
        <v>6924</v>
      </c>
      <c r="AK3658">
        <v>9000</v>
      </c>
      <c r="AL3658">
        <v>870.3</v>
      </c>
      <c r="AM3658">
        <v>8129.7</v>
      </c>
      <c r="AN3658">
        <v>6800</v>
      </c>
      <c r="AO3658">
        <v>1329.7</v>
      </c>
      <c r="AP3658">
        <v>0.1636</v>
      </c>
    </row>
    <row r="3659" spans="1:42" x14ac:dyDescent="0.35">
      <c r="A3659" t="s">
        <v>4628</v>
      </c>
      <c r="B3659" s="1">
        <v>45658</v>
      </c>
      <c r="C3659" t="s">
        <v>1644</v>
      </c>
      <c r="D3659" t="s">
        <v>54</v>
      </c>
      <c r="E3659">
        <v>1</v>
      </c>
      <c r="F3659" t="s">
        <v>30</v>
      </c>
      <c r="G3659" t="s">
        <v>31</v>
      </c>
      <c r="H3659" t="s">
        <v>25</v>
      </c>
      <c r="I3659" t="s">
        <v>26</v>
      </c>
      <c r="J3659" t="s">
        <v>112</v>
      </c>
      <c r="K3659">
        <v>2025</v>
      </c>
      <c r="L3659" t="s">
        <v>20</v>
      </c>
      <c r="M3659" t="s">
        <v>5888</v>
      </c>
      <c r="N3659" t="s">
        <v>5889</v>
      </c>
      <c r="O3659" t="s">
        <v>5890</v>
      </c>
      <c r="P3659" t="s">
        <v>5891</v>
      </c>
      <c r="Q3659" t="s">
        <v>5892</v>
      </c>
      <c r="R3659">
        <v>52000</v>
      </c>
      <c r="S3659">
        <v>65000</v>
      </c>
      <c r="T3659">
        <v>0.2</v>
      </c>
      <c r="U3659" t="s">
        <v>5893</v>
      </c>
      <c r="V3659">
        <v>12</v>
      </c>
      <c r="W3659" s="1">
        <v>45506</v>
      </c>
      <c r="X3659" t="s">
        <v>5894</v>
      </c>
      <c r="Y3659">
        <v>302</v>
      </c>
      <c r="Z3659">
        <v>109</v>
      </c>
      <c r="AA3659">
        <v>415</v>
      </c>
      <c r="AB3659">
        <v>0</v>
      </c>
      <c r="AC3659">
        <v>10</v>
      </c>
      <c r="AD3659">
        <v>0</v>
      </c>
      <c r="AE3659" t="s">
        <v>6029</v>
      </c>
      <c r="AF3659" s="1">
        <v>46203</v>
      </c>
      <c r="AG3659" t="s">
        <v>6611</v>
      </c>
      <c r="AH3659" t="s">
        <v>6027</v>
      </c>
      <c r="AI3659" t="s">
        <v>6028</v>
      </c>
      <c r="AJ3659" t="s">
        <v>6924</v>
      </c>
      <c r="AK3659">
        <v>65000</v>
      </c>
      <c r="AL3659">
        <v>812.5</v>
      </c>
      <c r="AM3659">
        <v>64187.5</v>
      </c>
      <c r="AN3659">
        <v>52000</v>
      </c>
      <c r="AO3659">
        <v>12187.5</v>
      </c>
      <c r="AP3659">
        <v>0.18990000000000001</v>
      </c>
    </row>
    <row r="3660" spans="1:42" hidden="1" x14ac:dyDescent="0.35">
      <c r="A3660" t="s">
        <v>4629</v>
      </c>
      <c r="B3660" s="1">
        <v>45947</v>
      </c>
      <c r="C3660" t="s">
        <v>899</v>
      </c>
      <c r="D3660" t="s">
        <v>78</v>
      </c>
      <c r="E3660">
        <v>2</v>
      </c>
      <c r="F3660" t="s">
        <v>128</v>
      </c>
      <c r="G3660" t="s">
        <v>16</v>
      </c>
      <c r="H3660" t="s">
        <v>17</v>
      </c>
      <c r="I3660" t="s">
        <v>43</v>
      </c>
      <c r="J3660" t="s">
        <v>55</v>
      </c>
      <c r="K3660">
        <v>2025</v>
      </c>
      <c r="L3660" t="s">
        <v>51</v>
      </c>
      <c r="M3660" t="s">
        <v>5992</v>
      </c>
      <c r="N3660" t="s">
        <v>5989</v>
      </c>
      <c r="O3660" t="s">
        <v>5993</v>
      </c>
      <c r="P3660" t="s">
        <v>5899</v>
      </c>
      <c r="Q3660" t="s">
        <v>5994</v>
      </c>
      <c r="R3660">
        <v>850</v>
      </c>
      <c r="S3660">
        <v>1200</v>
      </c>
      <c r="T3660">
        <v>0.29170000000000001</v>
      </c>
      <c r="U3660" t="s">
        <v>5901</v>
      </c>
      <c r="V3660">
        <v>6</v>
      </c>
      <c r="W3660" s="1">
        <v>45066</v>
      </c>
      <c r="X3660" t="s">
        <v>5894</v>
      </c>
      <c r="Y3660">
        <v>275</v>
      </c>
      <c r="Z3660">
        <v>92</v>
      </c>
      <c r="AA3660">
        <v>285</v>
      </c>
      <c r="AB3660">
        <v>78</v>
      </c>
      <c r="AC3660">
        <v>10</v>
      </c>
      <c r="AD3660">
        <v>66300</v>
      </c>
      <c r="AE3660" t="s">
        <v>6025</v>
      </c>
      <c r="AF3660" s="1">
        <v>46203</v>
      </c>
      <c r="AG3660" t="s">
        <v>6481</v>
      </c>
      <c r="AH3660" t="s">
        <v>6035</v>
      </c>
      <c r="AI3660" t="s">
        <v>6028</v>
      </c>
      <c r="AJ3660" t="s">
        <v>6925</v>
      </c>
      <c r="AK3660">
        <v>2400</v>
      </c>
      <c r="AL3660">
        <v>126.48</v>
      </c>
      <c r="AM3660">
        <v>2273.52</v>
      </c>
      <c r="AN3660">
        <v>1700</v>
      </c>
      <c r="AO3660">
        <v>573.52</v>
      </c>
      <c r="AP3660">
        <v>0.25230000000000002</v>
      </c>
    </row>
    <row r="3661" spans="1:42" hidden="1" x14ac:dyDescent="0.35">
      <c r="A3661" t="s">
        <v>4630</v>
      </c>
      <c r="B3661" s="1">
        <v>45857</v>
      </c>
      <c r="C3661" t="s">
        <v>373</v>
      </c>
      <c r="D3661" t="s">
        <v>115</v>
      </c>
      <c r="E3661">
        <v>2</v>
      </c>
      <c r="F3661" t="s">
        <v>24</v>
      </c>
      <c r="G3661" t="s">
        <v>16</v>
      </c>
      <c r="H3661" t="s">
        <v>17</v>
      </c>
      <c r="I3661" t="s">
        <v>43</v>
      </c>
      <c r="J3661" t="s">
        <v>97</v>
      </c>
      <c r="K3661">
        <v>2025</v>
      </c>
      <c r="L3661" t="s">
        <v>60</v>
      </c>
      <c r="M3661" t="s">
        <v>5988</v>
      </c>
      <c r="N3661" t="s">
        <v>5989</v>
      </c>
      <c r="O3661" t="s">
        <v>5990</v>
      </c>
      <c r="P3661" t="s">
        <v>5907</v>
      </c>
      <c r="Q3661" t="s">
        <v>5991</v>
      </c>
      <c r="R3661">
        <v>1600</v>
      </c>
      <c r="S3661">
        <v>2200</v>
      </c>
      <c r="T3661">
        <v>0.2727</v>
      </c>
      <c r="U3661" t="s">
        <v>5909</v>
      </c>
      <c r="V3661">
        <v>6</v>
      </c>
      <c r="W3661" s="1">
        <v>45040</v>
      </c>
      <c r="X3661" t="s">
        <v>5894</v>
      </c>
      <c r="Y3661">
        <v>84</v>
      </c>
      <c r="Z3661">
        <v>117</v>
      </c>
      <c r="AA3661">
        <v>174</v>
      </c>
      <c r="AB3661">
        <v>47</v>
      </c>
      <c r="AC3661">
        <v>10</v>
      </c>
      <c r="AD3661">
        <v>75200</v>
      </c>
      <c r="AE3661" t="s">
        <v>6025</v>
      </c>
      <c r="AF3661" s="1">
        <v>46203</v>
      </c>
      <c r="AG3661" t="s">
        <v>6239</v>
      </c>
      <c r="AH3661" t="s">
        <v>6035</v>
      </c>
      <c r="AI3661" t="s">
        <v>6028</v>
      </c>
      <c r="AJ3661" t="s">
        <v>6925</v>
      </c>
      <c r="AK3661">
        <v>4400</v>
      </c>
      <c r="AL3661">
        <v>149.6</v>
      </c>
      <c r="AM3661">
        <v>4250.3999999999996</v>
      </c>
      <c r="AN3661">
        <v>3200</v>
      </c>
      <c r="AO3661">
        <v>1050.4000000000001</v>
      </c>
      <c r="AP3661">
        <v>0.24709999999999999</v>
      </c>
    </row>
    <row r="3662" spans="1:42" hidden="1" x14ac:dyDescent="0.35">
      <c r="A3662" t="s">
        <v>4631</v>
      </c>
      <c r="B3662" s="1">
        <v>45848</v>
      </c>
      <c r="C3662" t="s">
        <v>831</v>
      </c>
      <c r="D3662" t="s">
        <v>74</v>
      </c>
      <c r="E3662">
        <v>1</v>
      </c>
      <c r="F3662" t="s">
        <v>58</v>
      </c>
      <c r="G3662" t="s">
        <v>67</v>
      </c>
      <c r="H3662" t="s">
        <v>25</v>
      </c>
      <c r="I3662" t="s">
        <v>26</v>
      </c>
      <c r="J3662" t="s">
        <v>97</v>
      </c>
      <c r="K3662">
        <v>2025</v>
      </c>
      <c r="L3662" t="s">
        <v>60</v>
      </c>
      <c r="M3662" t="s">
        <v>5963</v>
      </c>
      <c r="N3662" t="s">
        <v>5949</v>
      </c>
      <c r="O3662" t="s">
        <v>5964</v>
      </c>
      <c r="P3662" t="s">
        <v>5951</v>
      </c>
      <c r="Q3662" t="s">
        <v>5965</v>
      </c>
      <c r="R3662">
        <v>5700</v>
      </c>
      <c r="S3662">
        <v>7500</v>
      </c>
      <c r="T3662">
        <v>0.24</v>
      </c>
      <c r="U3662" t="s">
        <v>5940</v>
      </c>
      <c r="V3662">
        <v>12</v>
      </c>
      <c r="W3662" s="1">
        <v>44865</v>
      </c>
      <c r="X3662" t="s">
        <v>5894</v>
      </c>
      <c r="Y3662">
        <v>145</v>
      </c>
      <c r="Z3662">
        <v>60</v>
      </c>
      <c r="AA3662">
        <v>189</v>
      </c>
      <c r="AB3662">
        <v>10</v>
      </c>
      <c r="AC3662">
        <v>10</v>
      </c>
      <c r="AD3662">
        <v>57000</v>
      </c>
      <c r="AE3662" t="s">
        <v>6025</v>
      </c>
      <c r="AF3662" s="1">
        <v>46203</v>
      </c>
      <c r="AG3662" t="s">
        <v>6457</v>
      </c>
      <c r="AH3662" t="s">
        <v>6035</v>
      </c>
      <c r="AI3662" t="s">
        <v>6028</v>
      </c>
      <c r="AJ3662" t="s">
        <v>6925</v>
      </c>
      <c r="AK3662">
        <v>7500</v>
      </c>
      <c r="AL3662">
        <v>459</v>
      </c>
      <c r="AM3662">
        <v>7041</v>
      </c>
      <c r="AN3662">
        <v>5700</v>
      </c>
      <c r="AO3662">
        <v>1341</v>
      </c>
      <c r="AP3662">
        <v>0.1905</v>
      </c>
    </row>
    <row r="3663" spans="1:42" hidden="1" x14ac:dyDescent="0.35">
      <c r="A3663" t="s">
        <v>4632</v>
      </c>
      <c r="B3663" s="1">
        <v>45665</v>
      </c>
      <c r="C3663" t="s">
        <v>846</v>
      </c>
      <c r="D3663" t="s">
        <v>377</v>
      </c>
      <c r="E3663">
        <v>3</v>
      </c>
      <c r="F3663" t="s">
        <v>58</v>
      </c>
      <c r="G3663" t="s">
        <v>71</v>
      </c>
      <c r="H3663" t="s">
        <v>25</v>
      </c>
      <c r="I3663" t="s">
        <v>43</v>
      </c>
      <c r="J3663" t="s">
        <v>112</v>
      </c>
      <c r="K3663">
        <v>2025</v>
      </c>
      <c r="L3663" t="s">
        <v>20</v>
      </c>
      <c r="M3663" t="s">
        <v>6007</v>
      </c>
      <c r="N3663" t="s">
        <v>5889</v>
      </c>
      <c r="O3663" t="s">
        <v>6008</v>
      </c>
      <c r="P3663" t="s">
        <v>5899</v>
      </c>
      <c r="Q3663" t="s">
        <v>6009</v>
      </c>
      <c r="R3663">
        <v>12000</v>
      </c>
      <c r="S3663">
        <v>15000</v>
      </c>
      <c r="T3663">
        <v>0.2</v>
      </c>
      <c r="U3663" t="s">
        <v>5901</v>
      </c>
      <c r="V3663">
        <v>12</v>
      </c>
      <c r="W3663" s="1">
        <v>45557</v>
      </c>
      <c r="X3663" t="s">
        <v>5894</v>
      </c>
      <c r="Y3663">
        <v>118</v>
      </c>
      <c r="Z3663">
        <v>87</v>
      </c>
      <c r="AA3663">
        <v>209</v>
      </c>
      <c r="AB3663">
        <v>10</v>
      </c>
      <c r="AC3663">
        <v>10</v>
      </c>
      <c r="AD3663">
        <v>120000</v>
      </c>
      <c r="AE3663" t="s">
        <v>6025</v>
      </c>
      <c r="AF3663" s="1">
        <v>46203</v>
      </c>
      <c r="AG3663" t="s">
        <v>6231</v>
      </c>
      <c r="AH3663" t="s">
        <v>6027</v>
      </c>
      <c r="AI3663" t="s">
        <v>6028</v>
      </c>
      <c r="AJ3663" t="s">
        <v>6924</v>
      </c>
      <c r="AK3663">
        <v>45000</v>
      </c>
      <c r="AL3663">
        <v>27</v>
      </c>
      <c r="AM3663">
        <v>44973</v>
      </c>
      <c r="AN3663">
        <v>36000</v>
      </c>
      <c r="AO3663">
        <v>8973</v>
      </c>
      <c r="AP3663">
        <v>0.19950000000000001</v>
      </c>
    </row>
    <row r="3664" spans="1:42" hidden="1" x14ac:dyDescent="0.35">
      <c r="A3664" t="s">
        <v>4633</v>
      </c>
      <c r="B3664" s="1">
        <v>45690</v>
      </c>
      <c r="C3664" t="s">
        <v>2131</v>
      </c>
      <c r="D3664" t="s">
        <v>123</v>
      </c>
      <c r="E3664">
        <v>2</v>
      </c>
      <c r="F3664" t="s">
        <v>48</v>
      </c>
      <c r="G3664" t="s">
        <v>31</v>
      </c>
      <c r="H3664" t="s">
        <v>25</v>
      </c>
      <c r="I3664" t="s">
        <v>43</v>
      </c>
      <c r="J3664" t="s">
        <v>19</v>
      </c>
      <c r="K3664">
        <v>2025</v>
      </c>
      <c r="L3664" t="s">
        <v>20</v>
      </c>
      <c r="M3664" t="s">
        <v>5927</v>
      </c>
      <c r="N3664" t="s">
        <v>5913</v>
      </c>
      <c r="O3664" t="s">
        <v>5917</v>
      </c>
      <c r="P3664" t="s">
        <v>5928</v>
      </c>
      <c r="Q3664" t="s">
        <v>5929</v>
      </c>
      <c r="R3664">
        <v>44000</v>
      </c>
      <c r="S3664">
        <v>53000</v>
      </c>
      <c r="T3664">
        <v>0.16980000000000001</v>
      </c>
      <c r="U3664" t="s">
        <v>5920</v>
      </c>
      <c r="V3664">
        <v>12</v>
      </c>
      <c r="W3664" s="1">
        <v>45435</v>
      </c>
      <c r="X3664" t="s">
        <v>5894</v>
      </c>
      <c r="Y3664">
        <v>246</v>
      </c>
      <c r="Z3664">
        <v>92</v>
      </c>
      <c r="AA3664">
        <v>223</v>
      </c>
      <c r="AB3664">
        <v>48</v>
      </c>
      <c r="AC3664">
        <v>10</v>
      </c>
      <c r="AD3664">
        <v>2112000</v>
      </c>
      <c r="AE3664" t="s">
        <v>6025</v>
      </c>
      <c r="AF3664" s="1">
        <v>46203</v>
      </c>
      <c r="AG3664" t="s">
        <v>6735</v>
      </c>
      <c r="AH3664" t="s">
        <v>6027</v>
      </c>
      <c r="AI3664" t="s">
        <v>6028</v>
      </c>
      <c r="AJ3664" t="s">
        <v>6924</v>
      </c>
      <c r="AK3664">
        <v>106000</v>
      </c>
      <c r="AL3664">
        <v>11776.6</v>
      </c>
      <c r="AM3664">
        <v>94223.4</v>
      </c>
      <c r="AN3664">
        <v>88000</v>
      </c>
      <c r="AO3664">
        <v>6223.4</v>
      </c>
      <c r="AP3664">
        <v>6.6000000000000003E-2</v>
      </c>
    </row>
    <row r="3665" spans="1:42" hidden="1" x14ac:dyDescent="0.35">
      <c r="A3665" t="s">
        <v>4634</v>
      </c>
      <c r="B3665" s="1">
        <v>45664</v>
      </c>
      <c r="C3665" t="s">
        <v>1826</v>
      </c>
      <c r="D3665" t="s">
        <v>118</v>
      </c>
      <c r="E3665">
        <v>1</v>
      </c>
      <c r="F3665" t="s">
        <v>24</v>
      </c>
      <c r="G3665" t="s">
        <v>31</v>
      </c>
      <c r="H3665" t="s">
        <v>32</v>
      </c>
      <c r="I3665" t="s">
        <v>26</v>
      </c>
      <c r="J3665" t="s">
        <v>112</v>
      </c>
      <c r="K3665">
        <v>2025</v>
      </c>
      <c r="L3665" t="s">
        <v>20</v>
      </c>
      <c r="M3665" t="s">
        <v>5902</v>
      </c>
      <c r="N3665" t="s">
        <v>5889</v>
      </c>
      <c r="O3665" t="s">
        <v>5898</v>
      </c>
      <c r="P3665" t="s">
        <v>5899</v>
      </c>
      <c r="Q3665" t="s">
        <v>5903</v>
      </c>
      <c r="R3665">
        <v>74000</v>
      </c>
      <c r="S3665">
        <v>88000</v>
      </c>
      <c r="T3665">
        <v>0.15909999999999999</v>
      </c>
      <c r="U3665" t="s">
        <v>5901</v>
      </c>
      <c r="V3665">
        <v>12</v>
      </c>
      <c r="W3665" s="1">
        <v>45459</v>
      </c>
      <c r="X3665" t="s">
        <v>5894</v>
      </c>
      <c r="Y3665">
        <v>214</v>
      </c>
      <c r="Z3665">
        <v>97</v>
      </c>
      <c r="AA3665">
        <v>218</v>
      </c>
      <c r="AB3665">
        <v>43</v>
      </c>
      <c r="AC3665">
        <v>10</v>
      </c>
      <c r="AD3665">
        <v>3182000</v>
      </c>
      <c r="AE3665" t="s">
        <v>6025</v>
      </c>
      <c r="AF3665" s="1">
        <v>46203</v>
      </c>
      <c r="AG3665" t="s">
        <v>6663</v>
      </c>
      <c r="AH3665" t="s">
        <v>6027</v>
      </c>
      <c r="AI3665" t="s">
        <v>6028</v>
      </c>
      <c r="AJ3665" t="s">
        <v>6924</v>
      </c>
      <c r="AK3665">
        <v>88000</v>
      </c>
      <c r="AL3665">
        <v>11088</v>
      </c>
      <c r="AM3665">
        <v>76912</v>
      </c>
      <c r="AN3665">
        <v>74000</v>
      </c>
      <c r="AO3665">
        <v>2912</v>
      </c>
      <c r="AP3665">
        <v>3.7900000000000003E-2</v>
      </c>
    </row>
    <row r="3666" spans="1:42" hidden="1" x14ac:dyDescent="0.35">
      <c r="A3666" t="s">
        <v>4635</v>
      </c>
      <c r="B3666" s="1">
        <v>45880</v>
      </c>
      <c r="C3666" t="s">
        <v>2739</v>
      </c>
      <c r="D3666" t="s">
        <v>216</v>
      </c>
      <c r="E3666">
        <v>2</v>
      </c>
      <c r="F3666" t="s">
        <v>66</v>
      </c>
      <c r="G3666" t="s">
        <v>96</v>
      </c>
      <c r="H3666" t="s">
        <v>25</v>
      </c>
      <c r="I3666" t="s">
        <v>26</v>
      </c>
      <c r="J3666" t="s">
        <v>59</v>
      </c>
      <c r="K3666">
        <v>2025</v>
      </c>
      <c r="L3666" t="s">
        <v>60</v>
      </c>
      <c r="M3666" t="s">
        <v>5999</v>
      </c>
      <c r="N3666" t="s">
        <v>5989</v>
      </c>
      <c r="O3666" t="s">
        <v>6000</v>
      </c>
      <c r="P3666" t="s">
        <v>6001</v>
      </c>
      <c r="Q3666" t="s">
        <v>6002</v>
      </c>
      <c r="R3666">
        <v>300</v>
      </c>
      <c r="S3666">
        <v>500</v>
      </c>
      <c r="T3666">
        <v>0.4</v>
      </c>
      <c r="U3666" t="s">
        <v>5940</v>
      </c>
      <c r="V3666">
        <v>3</v>
      </c>
      <c r="W3666" s="1">
        <v>45115</v>
      </c>
      <c r="X3666" t="s">
        <v>5894</v>
      </c>
      <c r="Y3666">
        <v>197</v>
      </c>
      <c r="Z3666">
        <v>100</v>
      </c>
      <c r="AA3666">
        <v>205</v>
      </c>
      <c r="AB3666">
        <v>66</v>
      </c>
      <c r="AC3666">
        <v>10</v>
      </c>
      <c r="AD3666">
        <v>19800</v>
      </c>
      <c r="AE3666" t="s">
        <v>6025</v>
      </c>
      <c r="AF3666" s="1">
        <v>46203</v>
      </c>
      <c r="AG3666" t="s">
        <v>6841</v>
      </c>
      <c r="AH3666" t="s">
        <v>6035</v>
      </c>
      <c r="AI3666" t="s">
        <v>6028</v>
      </c>
      <c r="AJ3666" t="s">
        <v>6925</v>
      </c>
      <c r="AK3666">
        <v>1000</v>
      </c>
      <c r="AL3666">
        <v>114.5</v>
      </c>
      <c r="AM3666">
        <v>885.5</v>
      </c>
      <c r="AN3666">
        <v>600</v>
      </c>
      <c r="AO3666">
        <v>285.5</v>
      </c>
      <c r="AP3666">
        <v>0.32240000000000002</v>
      </c>
    </row>
    <row r="3667" spans="1:42" hidden="1" x14ac:dyDescent="0.35">
      <c r="A3667" t="s">
        <v>4636</v>
      </c>
      <c r="B3667" s="1">
        <v>45699</v>
      </c>
      <c r="C3667" t="s">
        <v>1708</v>
      </c>
      <c r="D3667" t="s">
        <v>82</v>
      </c>
      <c r="E3667">
        <v>2</v>
      </c>
      <c r="F3667" t="s">
        <v>30</v>
      </c>
      <c r="G3667" t="s">
        <v>31</v>
      </c>
      <c r="H3667" t="s">
        <v>25</v>
      </c>
      <c r="I3667" t="s">
        <v>26</v>
      </c>
      <c r="J3667" t="s">
        <v>19</v>
      </c>
      <c r="K3667">
        <v>2025</v>
      </c>
      <c r="L3667" t="s">
        <v>20</v>
      </c>
      <c r="M3667" t="s">
        <v>5895</v>
      </c>
      <c r="N3667" t="s">
        <v>5889</v>
      </c>
      <c r="O3667" t="s">
        <v>5890</v>
      </c>
      <c r="P3667" t="s">
        <v>5891</v>
      </c>
      <c r="Q3667" t="s">
        <v>5896</v>
      </c>
      <c r="R3667">
        <v>78000</v>
      </c>
      <c r="S3667">
        <v>95000</v>
      </c>
      <c r="T3667">
        <v>0.1789</v>
      </c>
      <c r="U3667" t="s">
        <v>5893</v>
      </c>
      <c r="V3667">
        <v>12</v>
      </c>
      <c r="W3667" s="1">
        <v>45187</v>
      </c>
      <c r="X3667" t="s">
        <v>5894</v>
      </c>
      <c r="Y3667">
        <v>351</v>
      </c>
      <c r="Z3667">
        <v>112</v>
      </c>
      <c r="AA3667">
        <v>335</v>
      </c>
      <c r="AB3667">
        <v>32</v>
      </c>
      <c r="AC3667">
        <v>10</v>
      </c>
      <c r="AD3667">
        <v>2496000</v>
      </c>
      <c r="AE3667" t="s">
        <v>6025</v>
      </c>
      <c r="AF3667" s="1">
        <v>46203</v>
      </c>
      <c r="AG3667" t="s">
        <v>6629</v>
      </c>
      <c r="AH3667" t="s">
        <v>6035</v>
      </c>
      <c r="AI3667" t="s">
        <v>6028</v>
      </c>
      <c r="AJ3667" t="s">
        <v>6924</v>
      </c>
      <c r="AK3667">
        <v>190000</v>
      </c>
      <c r="AL3667">
        <v>24548</v>
      </c>
      <c r="AM3667">
        <v>165452</v>
      </c>
      <c r="AN3667">
        <v>156000</v>
      </c>
      <c r="AO3667">
        <v>9452</v>
      </c>
      <c r="AP3667">
        <v>5.7099999999999998E-2</v>
      </c>
    </row>
    <row r="3668" spans="1:42" hidden="1" x14ac:dyDescent="0.35">
      <c r="A3668" t="s">
        <v>4637</v>
      </c>
      <c r="B3668" s="1">
        <v>45737</v>
      </c>
      <c r="C3668" t="s">
        <v>1126</v>
      </c>
      <c r="D3668" t="s">
        <v>221</v>
      </c>
      <c r="E3668">
        <v>5</v>
      </c>
      <c r="F3668" t="s">
        <v>58</v>
      </c>
      <c r="G3668" t="s">
        <v>31</v>
      </c>
      <c r="H3668" t="s">
        <v>25</v>
      </c>
      <c r="I3668" t="s">
        <v>33</v>
      </c>
      <c r="J3668" t="s">
        <v>39</v>
      </c>
      <c r="K3668">
        <v>2025</v>
      </c>
      <c r="L3668" t="s">
        <v>20</v>
      </c>
      <c r="M3668" t="s">
        <v>5966</v>
      </c>
      <c r="N3668" t="s">
        <v>5967</v>
      </c>
      <c r="O3668" t="s">
        <v>5968</v>
      </c>
      <c r="P3668" t="s">
        <v>5899</v>
      </c>
      <c r="Q3668" t="s">
        <v>5969</v>
      </c>
      <c r="R3668">
        <v>11500</v>
      </c>
      <c r="S3668">
        <v>14500</v>
      </c>
      <c r="T3668">
        <v>0.2069</v>
      </c>
      <c r="U3668" t="s">
        <v>5901</v>
      </c>
      <c r="V3668">
        <v>12</v>
      </c>
      <c r="W3668" s="1">
        <v>44903</v>
      </c>
      <c r="X3668" t="s">
        <v>5894</v>
      </c>
      <c r="Y3668">
        <v>217</v>
      </c>
      <c r="Z3668">
        <v>53</v>
      </c>
      <c r="AA3668">
        <v>253</v>
      </c>
      <c r="AB3668">
        <v>61</v>
      </c>
      <c r="AC3668">
        <v>10</v>
      </c>
      <c r="AD3668">
        <v>701500</v>
      </c>
      <c r="AE3668" t="s">
        <v>6025</v>
      </c>
      <c r="AF3668" s="1">
        <v>46203</v>
      </c>
      <c r="AG3668" t="s">
        <v>6171</v>
      </c>
      <c r="AH3668" t="s">
        <v>6027</v>
      </c>
      <c r="AI3668" t="s">
        <v>6028</v>
      </c>
      <c r="AJ3668" t="s">
        <v>6924</v>
      </c>
      <c r="AK3668">
        <v>72500</v>
      </c>
      <c r="AL3668">
        <v>5009.75</v>
      </c>
      <c r="AM3668">
        <v>67490.25</v>
      </c>
      <c r="AN3668">
        <v>57500</v>
      </c>
      <c r="AO3668">
        <v>9990.25</v>
      </c>
      <c r="AP3668">
        <v>0.14799999999999999</v>
      </c>
    </row>
    <row r="3669" spans="1:42" hidden="1" x14ac:dyDescent="0.35">
      <c r="A3669" t="s">
        <v>4638</v>
      </c>
      <c r="B3669" s="1">
        <v>45883</v>
      </c>
      <c r="C3669" t="s">
        <v>2797</v>
      </c>
      <c r="D3669" t="s">
        <v>108</v>
      </c>
      <c r="E3669">
        <v>3</v>
      </c>
      <c r="F3669" t="s">
        <v>48</v>
      </c>
      <c r="G3669" t="s">
        <v>71</v>
      </c>
      <c r="H3669" t="s">
        <v>25</v>
      </c>
      <c r="I3669" t="s">
        <v>18</v>
      </c>
      <c r="J3669" t="s">
        <v>59</v>
      </c>
      <c r="K3669">
        <v>2025</v>
      </c>
      <c r="L3669" t="s">
        <v>60</v>
      </c>
      <c r="M3669" t="s">
        <v>5977</v>
      </c>
      <c r="N3669" t="s">
        <v>5974</v>
      </c>
      <c r="O3669" t="s">
        <v>5978</v>
      </c>
      <c r="P3669" t="s">
        <v>5979</v>
      </c>
      <c r="Q3669" t="s">
        <v>5980</v>
      </c>
      <c r="R3669">
        <v>3000</v>
      </c>
      <c r="S3669">
        <v>3900</v>
      </c>
      <c r="T3669">
        <v>0.23080000000000001</v>
      </c>
      <c r="U3669" t="s">
        <v>5920</v>
      </c>
      <c r="V3669">
        <v>36</v>
      </c>
      <c r="W3669" s="1">
        <v>44816</v>
      </c>
      <c r="X3669" t="s">
        <v>5894</v>
      </c>
      <c r="Y3669">
        <v>237</v>
      </c>
      <c r="Z3669">
        <v>110</v>
      </c>
      <c r="AA3669">
        <v>240</v>
      </c>
      <c r="AB3669">
        <v>48</v>
      </c>
      <c r="AC3669">
        <v>10</v>
      </c>
      <c r="AD3669">
        <v>144000</v>
      </c>
      <c r="AE3669" t="s">
        <v>6025</v>
      </c>
      <c r="AF3669" s="1">
        <v>46203</v>
      </c>
      <c r="AG3669" t="s">
        <v>6753</v>
      </c>
      <c r="AH3669" t="s">
        <v>6027</v>
      </c>
      <c r="AI3669" t="s">
        <v>6028</v>
      </c>
      <c r="AJ3669" t="s">
        <v>6925</v>
      </c>
      <c r="AK3669">
        <v>11700</v>
      </c>
      <c r="AL3669">
        <v>948.87</v>
      </c>
      <c r="AM3669">
        <v>10751.13</v>
      </c>
      <c r="AN3669">
        <v>9000</v>
      </c>
      <c r="AO3669">
        <v>1751.13</v>
      </c>
      <c r="AP3669">
        <v>0.16289999999999999</v>
      </c>
    </row>
    <row r="3670" spans="1:42" x14ac:dyDescent="0.35">
      <c r="A3670" t="s">
        <v>4639</v>
      </c>
      <c r="B3670" s="1">
        <v>45895</v>
      </c>
      <c r="C3670" t="s">
        <v>3210</v>
      </c>
      <c r="D3670" t="s">
        <v>195</v>
      </c>
      <c r="E3670">
        <v>1</v>
      </c>
      <c r="F3670" t="s">
        <v>128</v>
      </c>
      <c r="G3670" t="s">
        <v>31</v>
      </c>
      <c r="H3670" t="s">
        <v>17</v>
      </c>
      <c r="I3670" t="s">
        <v>33</v>
      </c>
      <c r="J3670" t="s">
        <v>59</v>
      </c>
      <c r="K3670">
        <v>2025</v>
      </c>
      <c r="L3670" t="s">
        <v>60</v>
      </c>
      <c r="M3670" t="s">
        <v>5912</v>
      </c>
      <c r="N3670" t="s">
        <v>5913</v>
      </c>
      <c r="O3670" t="s">
        <v>5914</v>
      </c>
      <c r="P3670" t="s">
        <v>5891</v>
      </c>
      <c r="Q3670" t="s">
        <v>5915</v>
      </c>
      <c r="R3670">
        <v>125000</v>
      </c>
      <c r="S3670">
        <v>148000</v>
      </c>
      <c r="T3670">
        <v>0.15540000000000001</v>
      </c>
      <c r="U3670" t="s">
        <v>5893</v>
      </c>
      <c r="V3670">
        <v>12</v>
      </c>
      <c r="W3670" s="1">
        <v>44787</v>
      </c>
      <c r="X3670" t="s">
        <v>5894</v>
      </c>
      <c r="Y3670">
        <v>168</v>
      </c>
      <c r="Z3670">
        <v>62</v>
      </c>
      <c r="AA3670">
        <v>271</v>
      </c>
      <c r="AB3670">
        <v>0</v>
      </c>
      <c r="AC3670">
        <v>10</v>
      </c>
      <c r="AD3670">
        <v>0</v>
      </c>
      <c r="AE3670" t="s">
        <v>6029</v>
      </c>
      <c r="AF3670" s="1">
        <v>46203</v>
      </c>
      <c r="AG3670" t="s">
        <v>6867</v>
      </c>
      <c r="AH3670" t="s">
        <v>6027</v>
      </c>
      <c r="AI3670" t="s">
        <v>6028</v>
      </c>
      <c r="AJ3670" t="s">
        <v>6925</v>
      </c>
      <c r="AK3670">
        <v>148000</v>
      </c>
      <c r="AL3670">
        <v>19698.8</v>
      </c>
      <c r="AM3670">
        <v>128301.2</v>
      </c>
      <c r="AN3670">
        <v>125000</v>
      </c>
      <c r="AO3670">
        <v>3301.2</v>
      </c>
      <c r="AP3670">
        <v>2.5700000000000001E-2</v>
      </c>
    </row>
    <row r="3671" spans="1:42" hidden="1" x14ac:dyDescent="0.35">
      <c r="A3671" t="s">
        <v>4640</v>
      </c>
      <c r="B3671" s="1">
        <v>45943</v>
      </c>
      <c r="C3671" t="s">
        <v>520</v>
      </c>
      <c r="D3671" t="s">
        <v>221</v>
      </c>
      <c r="E3671">
        <v>1</v>
      </c>
      <c r="F3671" t="s">
        <v>58</v>
      </c>
      <c r="G3671" t="s">
        <v>96</v>
      </c>
      <c r="H3671" t="s">
        <v>25</v>
      </c>
      <c r="I3671" t="s">
        <v>43</v>
      </c>
      <c r="J3671" t="s">
        <v>55</v>
      </c>
      <c r="K3671">
        <v>2025</v>
      </c>
      <c r="L3671" t="s">
        <v>51</v>
      </c>
      <c r="M3671" t="s">
        <v>5966</v>
      </c>
      <c r="N3671" t="s">
        <v>5967</v>
      </c>
      <c r="O3671" t="s">
        <v>5968</v>
      </c>
      <c r="P3671" t="s">
        <v>5899</v>
      </c>
      <c r="Q3671" t="s">
        <v>5969</v>
      </c>
      <c r="R3671">
        <v>11500</v>
      </c>
      <c r="S3671">
        <v>14500</v>
      </c>
      <c r="T3671">
        <v>0.2069</v>
      </c>
      <c r="U3671" t="s">
        <v>5901</v>
      </c>
      <c r="V3671">
        <v>12</v>
      </c>
      <c r="W3671" s="1">
        <v>44903</v>
      </c>
      <c r="X3671" t="s">
        <v>5894</v>
      </c>
      <c r="Y3671">
        <v>217</v>
      </c>
      <c r="Z3671">
        <v>53</v>
      </c>
      <c r="AA3671">
        <v>253</v>
      </c>
      <c r="AB3671">
        <v>61</v>
      </c>
      <c r="AC3671">
        <v>10</v>
      </c>
      <c r="AD3671">
        <v>701500</v>
      </c>
      <c r="AE3671" t="s">
        <v>6025</v>
      </c>
      <c r="AF3671" s="1">
        <v>46203</v>
      </c>
      <c r="AG3671" t="s">
        <v>6317</v>
      </c>
      <c r="AH3671" t="s">
        <v>6027</v>
      </c>
      <c r="AI3671" t="s">
        <v>6028</v>
      </c>
      <c r="AJ3671" t="s">
        <v>6925</v>
      </c>
      <c r="AK3671">
        <v>14500</v>
      </c>
      <c r="AL3671">
        <v>1563.1</v>
      </c>
      <c r="AM3671">
        <v>12936.9</v>
      </c>
      <c r="AN3671">
        <v>11500</v>
      </c>
      <c r="AO3671">
        <v>1436.9</v>
      </c>
      <c r="AP3671">
        <v>0.1111</v>
      </c>
    </row>
    <row r="3672" spans="1:42" hidden="1" x14ac:dyDescent="0.35">
      <c r="A3672" t="s">
        <v>4641</v>
      </c>
      <c r="B3672" s="1">
        <v>45844</v>
      </c>
      <c r="C3672" t="s">
        <v>1400</v>
      </c>
      <c r="D3672" t="s">
        <v>100</v>
      </c>
      <c r="E3672">
        <v>1</v>
      </c>
      <c r="F3672" t="s">
        <v>128</v>
      </c>
      <c r="G3672" t="s">
        <v>31</v>
      </c>
      <c r="H3672" t="s">
        <v>32</v>
      </c>
      <c r="I3672" t="s">
        <v>26</v>
      </c>
      <c r="J3672" t="s">
        <v>97</v>
      </c>
      <c r="K3672">
        <v>2025</v>
      </c>
      <c r="L3672" t="s">
        <v>60</v>
      </c>
      <c r="M3672" t="s">
        <v>5941</v>
      </c>
      <c r="N3672" t="s">
        <v>5931</v>
      </c>
      <c r="O3672" t="s">
        <v>5942</v>
      </c>
      <c r="P3672" t="s">
        <v>5938</v>
      </c>
      <c r="Q3672" t="s">
        <v>5943</v>
      </c>
      <c r="R3672">
        <v>9800</v>
      </c>
      <c r="S3672">
        <v>12500</v>
      </c>
      <c r="T3672">
        <v>0.216</v>
      </c>
      <c r="U3672" t="s">
        <v>5940</v>
      </c>
      <c r="V3672">
        <v>6</v>
      </c>
      <c r="W3672" s="1">
        <v>45383</v>
      </c>
      <c r="X3672" t="s">
        <v>5894</v>
      </c>
      <c r="Y3672">
        <v>102</v>
      </c>
      <c r="Z3672">
        <v>94</v>
      </c>
      <c r="AA3672">
        <v>142</v>
      </c>
      <c r="AB3672">
        <v>76</v>
      </c>
      <c r="AC3672">
        <v>10</v>
      </c>
      <c r="AD3672">
        <v>744800</v>
      </c>
      <c r="AE3672" t="s">
        <v>6025</v>
      </c>
      <c r="AF3672" s="1">
        <v>46203</v>
      </c>
      <c r="AG3672" t="s">
        <v>6539</v>
      </c>
      <c r="AH3672" t="s">
        <v>6035</v>
      </c>
      <c r="AI3672" t="s">
        <v>6028</v>
      </c>
      <c r="AJ3672" t="s">
        <v>6925</v>
      </c>
      <c r="AK3672">
        <v>12500</v>
      </c>
      <c r="AL3672">
        <v>296.25</v>
      </c>
      <c r="AM3672">
        <v>12203.75</v>
      </c>
      <c r="AN3672">
        <v>9800</v>
      </c>
      <c r="AO3672">
        <v>2403.75</v>
      </c>
      <c r="AP3672">
        <v>0.19700000000000001</v>
      </c>
    </row>
    <row r="3673" spans="1:42" hidden="1" x14ac:dyDescent="0.35">
      <c r="A3673" t="s">
        <v>4642</v>
      </c>
      <c r="B3673" s="1">
        <v>45661</v>
      </c>
      <c r="C3673" t="s">
        <v>815</v>
      </c>
      <c r="D3673" t="s">
        <v>23</v>
      </c>
      <c r="E3673">
        <v>2</v>
      </c>
      <c r="F3673" t="s">
        <v>24</v>
      </c>
      <c r="G3673" t="s">
        <v>31</v>
      </c>
      <c r="H3673" t="s">
        <v>32</v>
      </c>
      <c r="I3673" t="s">
        <v>33</v>
      </c>
      <c r="J3673" t="s">
        <v>112</v>
      </c>
      <c r="K3673">
        <v>2025</v>
      </c>
      <c r="L3673" t="s">
        <v>20</v>
      </c>
      <c r="M3673" t="s">
        <v>5921</v>
      </c>
      <c r="N3673" t="s">
        <v>5913</v>
      </c>
      <c r="O3673" t="s">
        <v>5917</v>
      </c>
      <c r="P3673" t="s">
        <v>5922</v>
      </c>
      <c r="Q3673" t="s">
        <v>5923</v>
      </c>
      <c r="R3673">
        <v>57000</v>
      </c>
      <c r="S3673">
        <v>69000</v>
      </c>
      <c r="T3673">
        <v>0.1739</v>
      </c>
      <c r="U3673" t="s">
        <v>5920</v>
      </c>
      <c r="V3673">
        <v>12</v>
      </c>
      <c r="W3673" s="1">
        <v>44862</v>
      </c>
      <c r="X3673" t="s">
        <v>5894</v>
      </c>
      <c r="Y3673">
        <v>244</v>
      </c>
      <c r="Z3673">
        <v>55</v>
      </c>
      <c r="AA3673">
        <v>276</v>
      </c>
      <c r="AB3673">
        <v>9</v>
      </c>
      <c r="AC3673">
        <v>10</v>
      </c>
      <c r="AD3673">
        <v>513000</v>
      </c>
      <c r="AE3673" t="s">
        <v>6025</v>
      </c>
      <c r="AF3673" s="1">
        <v>46203</v>
      </c>
      <c r="AG3673" t="s">
        <v>6448</v>
      </c>
      <c r="AH3673" t="s">
        <v>6035</v>
      </c>
      <c r="AI3673" t="s">
        <v>6028</v>
      </c>
      <c r="AJ3673" t="s">
        <v>6924</v>
      </c>
      <c r="AK3673">
        <v>138000</v>
      </c>
      <c r="AL3673">
        <v>16808.400000000001</v>
      </c>
      <c r="AM3673">
        <v>121191.6</v>
      </c>
      <c r="AN3673">
        <v>114000</v>
      </c>
      <c r="AO3673">
        <v>7191.6</v>
      </c>
      <c r="AP3673">
        <v>5.9299999999999999E-2</v>
      </c>
    </row>
    <row r="3674" spans="1:42" hidden="1" x14ac:dyDescent="0.35">
      <c r="A3674" t="s">
        <v>4643</v>
      </c>
      <c r="B3674" s="1">
        <v>45842</v>
      </c>
      <c r="C3674" t="s">
        <v>1678</v>
      </c>
      <c r="D3674" t="s">
        <v>23</v>
      </c>
      <c r="E3674">
        <v>1</v>
      </c>
      <c r="F3674" t="s">
        <v>24</v>
      </c>
      <c r="G3674" t="s">
        <v>16</v>
      </c>
      <c r="H3674" t="s">
        <v>17</v>
      </c>
      <c r="I3674" t="s">
        <v>43</v>
      </c>
      <c r="J3674" t="s">
        <v>97</v>
      </c>
      <c r="K3674">
        <v>2025</v>
      </c>
      <c r="L3674" t="s">
        <v>60</v>
      </c>
      <c r="M3674" t="s">
        <v>5921</v>
      </c>
      <c r="N3674" t="s">
        <v>5913</v>
      </c>
      <c r="O3674" t="s">
        <v>5917</v>
      </c>
      <c r="P3674" t="s">
        <v>5922</v>
      </c>
      <c r="Q3674" t="s">
        <v>5923</v>
      </c>
      <c r="R3674">
        <v>57000</v>
      </c>
      <c r="S3674">
        <v>69000</v>
      </c>
      <c r="T3674">
        <v>0.1739</v>
      </c>
      <c r="U3674" t="s">
        <v>5920</v>
      </c>
      <c r="V3674">
        <v>12</v>
      </c>
      <c r="W3674" s="1">
        <v>44862</v>
      </c>
      <c r="X3674" t="s">
        <v>5894</v>
      </c>
      <c r="Y3674">
        <v>244</v>
      </c>
      <c r="Z3674">
        <v>55</v>
      </c>
      <c r="AA3674">
        <v>276</v>
      </c>
      <c r="AB3674">
        <v>9</v>
      </c>
      <c r="AC3674">
        <v>10</v>
      </c>
      <c r="AD3674">
        <v>513000</v>
      </c>
      <c r="AE3674" t="s">
        <v>6025</v>
      </c>
      <c r="AF3674" s="1">
        <v>46203</v>
      </c>
      <c r="AG3674" t="s">
        <v>6619</v>
      </c>
      <c r="AH3674" t="s">
        <v>6035</v>
      </c>
      <c r="AI3674" t="s">
        <v>6028</v>
      </c>
      <c r="AJ3674" t="s">
        <v>6925</v>
      </c>
      <c r="AK3674">
        <v>69000</v>
      </c>
      <c r="AL3674">
        <v>1097.0999999999999</v>
      </c>
      <c r="AM3674">
        <v>67902.899999999994</v>
      </c>
      <c r="AN3674">
        <v>57000</v>
      </c>
      <c r="AO3674">
        <v>10902.9</v>
      </c>
      <c r="AP3674">
        <v>0.16059999999999999</v>
      </c>
    </row>
    <row r="3675" spans="1:42" hidden="1" x14ac:dyDescent="0.35">
      <c r="A3675" t="s">
        <v>4644</v>
      </c>
      <c r="B3675" s="1">
        <v>45834</v>
      </c>
      <c r="C3675" t="s">
        <v>448</v>
      </c>
      <c r="D3675" t="s">
        <v>137</v>
      </c>
      <c r="E3675">
        <v>1</v>
      </c>
      <c r="F3675" t="s">
        <v>30</v>
      </c>
      <c r="G3675" t="s">
        <v>16</v>
      </c>
      <c r="H3675" t="s">
        <v>32</v>
      </c>
      <c r="I3675" t="s">
        <v>26</v>
      </c>
      <c r="J3675" t="s">
        <v>34</v>
      </c>
      <c r="K3675">
        <v>2025</v>
      </c>
      <c r="L3675" t="s">
        <v>35</v>
      </c>
      <c r="M3675" t="s">
        <v>5930</v>
      </c>
      <c r="N3675" t="s">
        <v>5931</v>
      </c>
      <c r="O3675" t="s">
        <v>5932</v>
      </c>
      <c r="P3675" t="s">
        <v>5891</v>
      </c>
      <c r="Q3675" t="s">
        <v>5933</v>
      </c>
      <c r="R3675">
        <v>14800</v>
      </c>
      <c r="S3675">
        <v>18500</v>
      </c>
      <c r="T3675">
        <v>0.2</v>
      </c>
      <c r="U3675" t="s">
        <v>5893</v>
      </c>
      <c r="V3675">
        <v>12</v>
      </c>
      <c r="W3675" s="1">
        <v>45474</v>
      </c>
      <c r="X3675" t="s">
        <v>5894</v>
      </c>
      <c r="Y3675">
        <v>213</v>
      </c>
      <c r="Z3675">
        <v>93</v>
      </c>
      <c r="AA3675">
        <v>278</v>
      </c>
      <c r="AB3675">
        <v>42</v>
      </c>
      <c r="AC3675">
        <v>10</v>
      </c>
      <c r="AD3675">
        <v>621600</v>
      </c>
      <c r="AE3675" t="s">
        <v>6025</v>
      </c>
      <c r="AF3675" s="1">
        <v>46203</v>
      </c>
      <c r="AG3675" t="s">
        <v>6142</v>
      </c>
      <c r="AH3675" t="s">
        <v>6027</v>
      </c>
      <c r="AI3675" t="s">
        <v>6028</v>
      </c>
      <c r="AJ3675" t="s">
        <v>6924</v>
      </c>
      <c r="AK3675">
        <v>18500</v>
      </c>
      <c r="AL3675">
        <v>2238.5</v>
      </c>
      <c r="AM3675">
        <v>16261.5</v>
      </c>
      <c r="AN3675">
        <v>14800</v>
      </c>
      <c r="AO3675">
        <v>1461.5</v>
      </c>
      <c r="AP3675">
        <v>8.9899999999999994E-2</v>
      </c>
    </row>
    <row r="3676" spans="1:42" hidden="1" x14ac:dyDescent="0.35">
      <c r="A3676" t="s">
        <v>4645</v>
      </c>
      <c r="B3676" s="1">
        <v>45916</v>
      </c>
      <c r="C3676" t="s">
        <v>165</v>
      </c>
      <c r="D3676" t="s">
        <v>82</v>
      </c>
      <c r="E3676">
        <v>3</v>
      </c>
      <c r="F3676" t="s">
        <v>15</v>
      </c>
      <c r="G3676" t="s">
        <v>31</v>
      </c>
      <c r="H3676" t="s">
        <v>25</v>
      </c>
      <c r="I3676" t="s">
        <v>26</v>
      </c>
      <c r="J3676" t="s">
        <v>109</v>
      </c>
      <c r="K3676">
        <v>2025</v>
      </c>
      <c r="L3676" t="s">
        <v>60</v>
      </c>
      <c r="M3676" t="s">
        <v>5895</v>
      </c>
      <c r="N3676" t="s">
        <v>5889</v>
      </c>
      <c r="O3676" t="s">
        <v>5890</v>
      </c>
      <c r="P3676" t="s">
        <v>5891</v>
      </c>
      <c r="Q3676" t="s">
        <v>5896</v>
      </c>
      <c r="R3676">
        <v>78000</v>
      </c>
      <c r="S3676">
        <v>95000</v>
      </c>
      <c r="T3676">
        <v>0.1789</v>
      </c>
      <c r="U3676" t="s">
        <v>5893</v>
      </c>
      <c r="V3676">
        <v>12</v>
      </c>
      <c r="W3676" s="1">
        <v>45187</v>
      </c>
      <c r="X3676" t="s">
        <v>5894</v>
      </c>
      <c r="Y3676">
        <v>351</v>
      </c>
      <c r="Z3676">
        <v>112</v>
      </c>
      <c r="AA3676">
        <v>335</v>
      </c>
      <c r="AB3676">
        <v>32</v>
      </c>
      <c r="AC3676">
        <v>10</v>
      </c>
      <c r="AD3676">
        <v>2496000</v>
      </c>
      <c r="AE3676" t="s">
        <v>6025</v>
      </c>
      <c r="AF3676" s="1">
        <v>46203</v>
      </c>
      <c r="AG3676" t="s">
        <v>6080</v>
      </c>
      <c r="AH3676" t="s">
        <v>6035</v>
      </c>
      <c r="AI3676" t="s">
        <v>6028</v>
      </c>
      <c r="AJ3676" t="s">
        <v>6925</v>
      </c>
      <c r="AK3676">
        <v>285000</v>
      </c>
      <c r="AL3676">
        <v>20263.5</v>
      </c>
      <c r="AM3676">
        <v>264736.5</v>
      </c>
      <c r="AN3676">
        <v>234000</v>
      </c>
      <c r="AO3676">
        <v>30736.5</v>
      </c>
      <c r="AP3676">
        <v>0.11609999999999999</v>
      </c>
    </row>
    <row r="3677" spans="1:42" x14ac:dyDescent="0.35">
      <c r="A3677" t="s">
        <v>4646</v>
      </c>
      <c r="B3677" s="1">
        <v>45830</v>
      </c>
      <c r="C3677" t="s">
        <v>661</v>
      </c>
      <c r="D3677" t="s">
        <v>195</v>
      </c>
      <c r="E3677">
        <v>1</v>
      </c>
      <c r="F3677" t="s">
        <v>66</v>
      </c>
      <c r="G3677" t="s">
        <v>31</v>
      </c>
      <c r="H3677" t="s">
        <v>32</v>
      </c>
      <c r="I3677" t="s">
        <v>33</v>
      </c>
      <c r="J3677" t="s">
        <v>34</v>
      </c>
      <c r="K3677">
        <v>2025</v>
      </c>
      <c r="L3677" t="s">
        <v>35</v>
      </c>
      <c r="M3677" t="s">
        <v>5912</v>
      </c>
      <c r="N3677" t="s">
        <v>5913</v>
      </c>
      <c r="O3677" t="s">
        <v>5914</v>
      </c>
      <c r="P3677" t="s">
        <v>5891</v>
      </c>
      <c r="Q3677" t="s">
        <v>5915</v>
      </c>
      <c r="R3677">
        <v>125000</v>
      </c>
      <c r="S3677">
        <v>148000</v>
      </c>
      <c r="T3677">
        <v>0.15540000000000001</v>
      </c>
      <c r="U3677" t="s">
        <v>5893</v>
      </c>
      <c r="V3677">
        <v>12</v>
      </c>
      <c r="W3677" s="1">
        <v>44787</v>
      </c>
      <c r="X3677" t="s">
        <v>5894</v>
      </c>
      <c r="Y3677">
        <v>168</v>
      </c>
      <c r="Z3677">
        <v>62</v>
      </c>
      <c r="AA3677">
        <v>271</v>
      </c>
      <c r="AB3677">
        <v>0</v>
      </c>
      <c r="AC3677">
        <v>10</v>
      </c>
      <c r="AD3677">
        <v>0</v>
      </c>
      <c r="AE3677" t="s">
        <v>6029</v>
      </c>
      <c r="AF3677" s="1">
        <v>46203</v>
      </c>
      <c r="AG3677" t="s">
        <v>6389</v>
      </c>
      <c r="AH3677" t="s">
        <v>6027</v>
      </c>
      <c r="AI3677" t="s">
        <v>6028</v>
      </c>
      <c r="AJ3677" t="s">
        <v>6924</v>
      </c>
      <c r="AK3677">
        <v>148000</v>
      </c>
      <c r="AL3677">
        <v>20616.400000000001</v>
      </c>
      <c r="AM3677">
        <v>127383.6</v>
      </c>
      <c r="AN3677">
        <v>125000</v>
      </c>
      <c r="AO3677">
        <v>2383.6</v>
      </c>
      <c r="AP3677">
        <v>1.8700000000000001E-2</v>
      </c>
    </row>
    <row r="3678" spans="1:42" hidden="1" x14ac:dyDescent="0.35">
      <c r="A3678" t="s">
        <v>4647</v>
      </c>
      <c r="B3678" s="1">
        <v>45718</v>
      </c>
      <c r="C3678" t="s">
        <v>724</v>
      </c>
      <c r="D3678" t="s">
        <v>92</v>
      </c>
      <c r="E3678">
        <v>4</v>
      </c>
      <c r="F3678" t="s">
        <v>48</v>
      </c>
      <c r="G3678" t="s">
        <v>16</v>
      </c>
      <c r="H3678" t="s">
        <v>25</v>
      </c>
      <c r="I3678" t="s">
        <v>43</v>
      </c>
      <c r="J3678" t="s">
        <v>39</v>
      </c>
      <c r="K3678">
        <v>2025</v>
      </c>
      <c r="L3678" t="s">
        <v>20</v>
      </c>
      <c r="M3678" t="s">
        <v>5973</v>
      </c>
      <c r="N3678" t="s">
        <v>5974</v>
      </c>
      <c r="O3678" t="s">
        <v>5975</v>
      </c>
      <c r="P3678" t="s">
        <v>5899</v>
      </c>
      <c r="Q3678" t="s">
        <v>5976</v>
      </c>
      <c r="R3678">
        <v>7600</v>
      </c>
      <c r="S3678">
        <v>9800</v>
      </c>
      <c r="T3678">
        <v>0.22450000000000001</v>
      </c>
      <c r="U3678" t="s">
        <v>5901</v>
      </c>
      <c r="V3678">
        <v>36</v>
      </c>
      <c r="W3678" s="1">
        <v>45281</v>
      </c>
      <c r="X3678" t="s">
        <v>5894</v>
      </c>
      <c r="Y3678">
        <v>214</v>
      </c>
      <c r="Z3678">
        <v>101</v>
      </c>
      <c r="AA3678">
        <v>188</v>
      </c>
      <c r="AB3678">
        <v>51</v>
      </c>
      <c r="AC3678">
        <v>10</v>
      </c>
      <c r="AD3678">
        <v>387600</v>
      </c>
      <c r="AE3678" t="s">
        <v>6025</v>
      </c>
      <c r="AF3678" s="1">
        <v>46203</v>
      </c>
      <c r="AG3678" t="s">
        <v>6418</v>
      </c>
      <c r="AH3678" t="s">
        <v>6035</v>
      </c>
      <c r="AI3678" t="s">
        <v>6028</v>
      </c>
      <c r="AJ3678" t="s">
        <v>6924</v>
      </c>
      <c r="AK3678">
        <v>39200</v>
      </c>
      <c r="AL3678">
        <v>4402.16</v>
      </c>
      <c r="AM3678">
        <v>34797.839999999997</v>
      </c>
      <c r="AN3678">
        <v>30400</v>
      </c>
      <c r="AO3678">
        <v>4397.84</v>
      </c>
      <c r="AP3678">
        <v>0.12640000000000001</v>
      </c>
    </row>
    <row r="3679" spans="1:42" hidden="1" x14ac:dyDescent="0.35">
      <c r="A3679" t="s">
        <v>4648</v>
      </c>
      <c r="B3679" s="1">
        <v>45737</v>
      </c>
      <c r="C3679" t="s">
        <v>1122</v>
      </c>
      <c r="D3679" t="s">
        <v>221</v>
      </c>
      <c r="E3679">
        <v>5</v>
      </c>
      <c r="F3679" t="s">
        <v>128</v>
      </c>
      <c r="G3679" t="s">
        <v>16</v>
      </c>
      <c r="H3679" t="s">
        <v>17</v>
      </c>
      <c r="I3679" t="s">
        <v>33</v>
      </c>
      <c r="J3679" t="s">
        <v>39</v>
      </c>
      <c r="K3679">
        <v>2025</v>
      </c>
      <c r="L3679" t="s">
        <v>20</v>
      </c>
      <c r="M3679" t="s">
        <v>5966</v>
      </c>
      <c r="N3679" t="s">
        <v>5967</v>
      </c>
      <c r="O3679" t="s">
        <v>5968</v>
      </c>
      <c r="P3679" t="s">
        <v>5899</v>
      </c>
      <c r="Q3679" t="s">
        <v>5969</v>
      </c>
      <c r="R3679">
        <v>11500</v>
      </c>
      <c r="S3679">
        <v>14500</v>
      </c>
      <c r="T3679">
        <v>0.2069</v>
      </c>
      <c r="U3679" t="s">
        <v>5901</v>
      </c>
      <c r="V3679">
        <v>12</v>
      </c>
      <c r="W3679" s="1">
        <v>44903</v>
      </c>
      <c r="X3679" t="s">
        <v>5894</v>
      </c>
      <c r="Y3679">
        <v>217</v>
      </c>
      <c r="Z3679">
        <v>53</v>
      </c>
      <c r="AA3679">
        <v>253</v>
      </c>
      <c r="AB3679">
        <v>61</v>
      </c>
      <c r="AC3679">
        <v>10</v>
      </c>
      <c r="AD3679">
        <v>701500</v>
      </c>
      <c r="AE3679" t="s">
        <v>6025</v>
      </c>
      <c r="AF3679" s="1">
        <v>46203</v>
      </c>
      <c r="AG3679" t="s">
        <v>6519</v>
      </c>
      <c r="AH3679" t="s">
        <v>6035</v>
      </c>
      <c r="AI3679" t="s">
        <v>6028</v>
      </c>
      <c r="AJ3679" t="s">
        <v>6924</v>
      </c>
      <c r="AK3679">
        <v>72500</v>
      </c>
      <c r="AL3679">
        <v>2733.25</v>
      </c>
      <c r="AM3679">
        <v>69766.75</v>
      </c>
      <c r="AN3679">
        <v>57500</v>
      </c>
      <c r="AO3679">
        <v>12266.75</v>
      </c>
      <c r="AP3679">
        <v>0.17580000000000001</v>
      </c>
    </row>
    <row r="3680" spans="1:42" hidden="1" x14ac:dyDescent="0.35">
      <c r="A3680" t="s">
        <v>4649</v>
      </c>
      <c r="B3680" s="1">
        <v>45939</v>
      </c>
      <c r="C3680" t="s">
        <v>1732</v>
      </c>
      <c r="D3680" t="s">
        <v>208</v>
      </c>
      <c r="E3680">
        <v>2</v>
      </c>
      <c r="F3680" t="s">
        <v>24</v>
      </c>
      <c r="G3680" t="s">
        <v>31</v>
      </c>
      <c r="H3680" t="s">
        <v>17</v>
      </c>
      <c r="I3680" t="s">
        <v>43</v>
      </c>
      <c r="J3680" t="s">
        <v>55</v>
      </c>
      <c r="K3680">
        <v>2025</v>
      </c>
      <c r="L3680" t="s">
        <v>51</v>
      </c>
      <c r="M3680" t="s">
        <v>5910</v>
      </c>
      <c r="N3680" t="s">
        <v>5889</v>
      </c>
      <c r="O3680" t="s">
        <v>5898</v>
      </c>
      <c r="P3680" t="s">
        <v>5907</v>
      </c>
      <c r="Q3680" t="s">
        <v>5911</v>
      </c>
      <c r="R3680">
        <v>10500</v>
      </c>
      <c r="S3680">
        <v>13000</v>
      </c>
      <c r="T3680">
        <v>0.1923</v>
      </c>
      <c r="U3680" t="s">
        <v>5909</v>
      </c>
      <c r="V3680">
        <v>12</v>
      </c>
      <c r="W3680" s="1">
        <v>45395</v>
      </c>
      <c r="X3680" t="s">
        <v>5894</v>
      </c>
      <c r="Y3680">
        <v>256</v>
      </c>
      <c r="Z3680">
        <v>119</v>
      </c>
      <c r="AA3680">
        <v>288</v>
      </c>
      <c r="AB3680">
        <v>32</v>
      </c>
      <c r="AC3680">
        <v>10</v>
      </c>
      <c r="AD3680">
        <v>336000</v>
      </c>
      <c r="AE3680" t="s">
        <v>6025</v>
      </c>
      <c r="AF3680" s="1">
        <v>46203</v>
      </c>
      <c r="AG3680" t="s">
        <v>6636</v>
      </c>
      <c r="AH3680" t="s">
        <v>6027</v>
      </c>
      <c r="AI3680" t="s">
        <v>6028</v>
      </c>
      <c r="AJ3680" t="s">
        <v>6925</v>
      </c>
      <c r="AK3680">
        <v>26000</v>
      </c>
      <c r="AL3680">
        <v>3629.6</v>
      </c>
      <c r="AM3680">
        <v>22370.400000000001</v>
      </c>
      <c r="AN3680">
        <v>21000</v>
      </c>
      <c r="AO3680">
        <v>1370.4</v>
      </c>
      <c r="AP3680">
        <v>6.13E-2</v>
      </c>
    </row>
    <row r="3681" spans="1:42" hidden="1" x14ac:dyDescent="0.35">
      <c r="A3681" t="s">
        <v>4650</v>
      </c>
      <c r="B3681" s="1">
        <v>45847</v>
      </c>
      <c r="C3681" t="s">
        <v>326</v>
      </c>
      <c r="D3681" t="s">
        <v>23</v>
      </c>
      <c r="E3681">
        <v>1</v>
      </c>
      <c r="F3681" t="s">
        <v>24</v>
      </c>
      <c r="G3681" t="s">
        <v>16</v>
      </c>
      <c r="H3681" t="s">
        <v>25</v>
      </c>
      <c r="I3681" t="s">
        <v>26</v>
      </c>
      <c r="J3681" t="s">
        <v>97</v>
      </c>
      <c r="K3681">
        <v>2025</v>
      </c>
      <c r="L3681" t="s">
        <v>60</v>
      </c>
      <c r="M3681" t="s">
        <v>5921</v>
      </c>
      <c r="N3681" t="s">
        <v>5913</v>
      </c>
      <c r="O3681" t="s">
        <v>5917</v>
      </c>
      <c r="P3681" t="s">
        <v>5922</v>
      </c>
      <c r="Q3681" t="s">
        <v>5923</v>
      </c>
      <c r="R3681">
        <v>57000</v>
      </c>
      <c r="S3681">
        <v>69000</v>
      </c>
      <c r="T3681">
        <v>0.1739</v>
      </c>
      <c r="U3681" t="s">
        <v>5920</v>
      </c>
      <c r="V3681">
        <v>12</v>
      </c>
      <c r="W3681" s="1">
        <v>44862</v>
      </c>
      <c r="X3681" t="s">
        <v>5894</v>
      </c>
      <c r="Y3681">
        <v>244</v>
      </c>
      <c r="Z3681">
        <v>55</v>
      </c>
      <c r="AA3681">
        <v>276</v>
      </c>
      <c r="AB3681">
        <v>9</v>
      </c>
      <c r="AC3681">
        <v>10</v>
      </c>
      <c r="AD3681">
        <v>513000</v>
      </c>
      <c r="AE3681" t="s">
        <v>6025</v>
      </c>
      <c r="AF3681" s="1">
        <v>46203</v>
      </c>
      <c r="AG3681" t="s">
        <v>6209</v>
      </c>
      <c r="AH3681" t="s">
        <v>6035</v>
      </c>
      <c r="AI3681" t="s">
        <v>6028</v>
      </c>
      <c r="AJ3681" t="s">
        <v>6925</v>
      </c>
      <c r="AK3681">
        <v>69000</v>
      </c>
      <c r="AL3681">
        <v>4326.3</v>
      </c>
      <c r="AM3681">
        <v>64673.7</v>
      </c>
      <c r="AN3681">
        <v>57000</v>
      </c>
      <c r="AO3681">
        <v>7673.7</v>
      </c>
      <c r="AP3681">
        <v>0.1187</v>
      </c>
    </row>
    <row r="3682" spans="1:42" hidden="1" x14ac:dyDescent="0.35">
      <c r="A3682" t="s">
        <v>4651</v>
      </c>
      <c r="B3682" s="1">
        <v>45770</v>
      </c>
      <c r="C3682" t="s">
        <v>1509</v>
      </c>
      <c r="D3682" t="s">
        <v>377</v>
      </c>
      <c r="E3682">
        <v>2</v>
      </c>
      <c r="F3682" t="s">
        <v>58</v>
      </c>
      <c r="G3682" t="s">
        <v>31</v>
      </c>
      <c r="H3682" t="s">
        <v>17</v>
      </c>
      <c r="I3682" t="s">
        <v>33</v>
      </c>
      <c r="J3682" t="s">
        <v>44</v>
      </c>
      <c r="K3682">
        <v>2025</v>
      </c>
      <c r="L3682" t="s">
        <v>35</v>
      </c>
      <c r="M3682" t="s">
        <v>6007</v>
      </c>
      <c r="N3682" t="s">
        <v>5889</v>
      </c>
      <c r="O3682" t="s">
        <v>6008</v>
      </c>
      <c r="P3682" t="s">
        <v>5899</v>
      </c>
      <c r="Q3682" t="s">
        <v>6009</v>
      </c>
      <c r="R3682">
        <v>12000</v>
      </c>
      <c r="S3682">
        <v>15000</v>
      </c>
      <c r="T3682">
        <v>0.2</v>
      </c>
      <c r="U3682" t="s">
        <v>5901</v>
      </c>
      <c r="V3682">
        <v>12</v>
      </c>
      <c r="W3682" s="1">
        <v>45557</v>
      </c>
      <c r="X3682" t="s">
        <v>5894</v>
      </c>
      <c r="Y3682">
        <v>118</v>
      </c>
      <c r="Z3682">
        <v>87</v>
      </c>
      <c r="AA3682">
        <v>209</v>
      </c>
      <c r="AB3682">
        <v>10</v>
      </c>
      <c r="AC3682">
        <v>10</v>
      </c>
      <c r="AD3682">
        <v>120000</v>
      </c>
      <c r="AE3682" t="s">
        <v>6025</v>
      </c>
      <c r="AF3682" s="1">
        <v>46203</v>
      </c>
      <c r="AG3682" t="s">
        <v>6227</v>
      </c>
      <c r="AH3682" t="s">
        <v>6027</v>
      </c>
      <c r="AI3682" t="s">
        <v>6028</v>
      </c>
      <c r="AJ3682" t="s">
        <v>6924</v>
      </c>
      <c r="AK3682">
        <v>30000</v>
      </c>
      <c r="AL3682">
        <v>4242</v>
      </c>
      <c r="AM3682">
        <v>25758</v>
      </c>
      <c r="AN3682">
        <v>24000</v>
      </c>
      <c r="AO3682">
        <v>1758</v>
      </c>
      <c r="AP3682">
        <v>6.83E-2</v>
      </c>
    </row>
    <row r="3683" spans="1:42" hidden="1" x14ac:dyDescent="0.35">
      <c r="A3683" t="s">
        <v>4652</v>
      </c>
      <c r="B3683" s="1">
        <v>45946</v>
      </c>
      <c r="C3683" t="s">
        <v>4653</v>
      </c>
      <c r="D3683" t="s">
        <v>118</v>
      </c>
      <c r="E3683">
        <v>4</v>
      </c>
      <c r="F3683" t="s">
        <v>30</v>
      </c>
      <c r="G3683" t="s">
        <v>16</v>
      </c>
      <c r="H3683" t="s">
        <v>25</v>
      </c>
      <c r="I3683" t="s">
        <v>43</v>
      </c>
      <c r="J3683" t="s">
        <v>55</v>
      </c>
      <c r="K3683">
        <v>2025</v>
      </c>
      <c r="L3683" t="s">
        <v>51</v>
      </c>
      <c r="M3683" t="s">
        <v>5902</v>
      </c>
      <c r="N3683" t="s">
        <v>5889</v>
      </c>
      <c r="O3683" t="s">
        <v>5898</v>
      </c>
      <c r="P3683" t="s">
        <v>5899</v>
      </c>
      <c r="Q3683" t="s">
        <v>5903</v>
      </c>
      <c r="R3683">
        <v>74000</v>
      </c>
      <c r="S3683">
        <v>88000</v>
      </c>
      <c r="T3683">
        <v>0.15909999999999999</v>
      </c>
      <c r="U3683" t="s">
        <v>5901</v>
      </c>
      <c r="V3683">
        <v>12</v>
      </c>
      <c r="W3683" s="1">
        <v>45459</v>
      </c>
      <c r="X3683" t="s">
        <v>5894</v>
      </c>
      <c r="Y3683">
        <v>214</v>
      </c>
      <c r="Z3683">
        <v>97</v>
      </c>
      <c r="AA3683">
        <v>218</v>
      </c>
      <c r="AB3683">
        <v>43</v>
      </c>
      <c r="AC3683">
        <v>10</v>
      </c>
      <c r="AD3683">
        <v>3182000</v>
      </c>
      <c r="AE3683" t="s">
        <v>6025</v>
      </c>
      <c r="AF3683" s="1">
        <v>46203</v>
      </c>
      <c r="AG3683" t="s">
        <v>6917</v>
      </c>
      <c r="AH3683" t="s">
        <v>6035</v>
      </c>
      <c r="AI3683" t="s">
        <v>6028</v>
      </c>
      <c r="AJ3683" t="s">
        <v>6925</v>
      </c>
      <c r="AK3683">
        <v>352000</v>
      </c>
      <c r="AL3683">
        <v>36150.400000000001</v>
      </c>
      <c r="AM3683">
        <v>315849.59999999998</v>
      </c>
      <c r="AN3683">
        <v>296000</v>
      </c>
      <c r="AO3683">
        <v>19849.599999999999</v>
      </c>
      <c r="AP3683">
        <v>6.2799999999999995E-2</v>
      </c>
    </row>
    <row r="3684" spans="1:42" hidden="1" x14ac:dyDescent="0.35">
      <c r="A3684" t="s">
        <v>4654</v>
      </c>
      <c r="B3684" s="1">
        <v>45736</v>
      </c>
      <c r="C3684" t="s">
        <v>817</v>
      </c>
      <c r="D3684" t="s">
        <v>65</v>
      </c>
      <c r="E3684">
        <v>1</v>
      </c>
      <c r="F3684" t="s">
        <v>30</v>
      </c>
      <c r="G3684" t="s">
        <v>96</v>
      </c>
      <c r="H3684" t="s">
        <v>32</v>
      </c>
      <c r="I3684" t="s">
        <v>33</v>
      </c>
      <c r="J3684" t="s">
        <v>39</v>
      </c>
      <c r="K3684">
        <v>2025</v>
      </c>
      <c r="L3684" t="s">
        <v>20</v>
      </c>
      <c r="M3684" t="s">
        <v>5906</v>
      </c>
      <c r="N3684" t="s">
        <v>5889</v>
      </c>
      <c r="O3684" t="s">
        <v>5898</v>
      </c>
      <c r="P3684" t="s">
        <v>5907</v>
      </c>
      <c r="Q3684" t="s">
        <v>5908</v>
      </c>
      <c r="R3684">
        <v>17500</v>
      </c>
      <c r="S3684">
        <v>22000</v>
      </c>
      <c r="T3684">
        <v>0.20449999999999999</v>
      </c>
      <c r="U3684" t="s">
        <v>5909</v>
      </c>
      <c r="V3684">
        <v>12</v>
      </c>
      <c r="W3684" s="1">
        <v>45337</v>
      </c>
      <c r="X3684" t="s">
        <v>5894</v>
      </c>
      <c r="Y3684">
        <v>373</v>
      </c>
      <c r="Z3684">
        <v>88</v>
      </c>
      <c r="AA3684">
        <v>389</v>
      </c>
      <c r="AB3684">
        <v>78</v>
      </c>
      <c r="AC3684">
        <v>10</v>
      </c>
      <c r="AD3684">
        <v>1365000</v>
      </c>
      <c r="AE3684" t="s">
        <v>6025</v>
      </c>
      <c r="AF3684" s="1">
        <v>46203</v>
      </c>
      <c r="AG3684" t="s">
        <v>6225</v>
      </c>
      <c r="AH3684" t="s">
        <v>6027</v>
      </c>
      <c r="AI3684" t="s">
        <v>6028</v>
      </c>
      <c r="AJ3684" t="s">
        <v>6924</v>
      </c>
      <c r="AK3684">
        <v>22000</v>
      </c>
      <c r="AL3684">
        <v>2622.4</v>
      </c>
      <c r="AM3684">
        <v>19377.599999999999</v>
      </c>
      <c r="AN3684">
        <v>17500</v>
      </c>
      <c r="AO3684">
        <v>1877.6</v>
      </c>
      <c r="AP3684">
        <v>9.69E-2</v>
      </c>
    </row>
    <row r="3685" spans="1:42" hidden="1" x14ac:dyDescent="0.35">
      <c r="A3685" t="s">
        <v>4655</v>
      </c>
      <c r="B3685" s="1">
        <v>45806</v>
      </c>
      <c r="C3685" t="s">
        <v>2585</v>
      </c>
      <c r="D3685" t="s">
        <v>14</v>
      </c>
      <c r="E3685">
        <v>4</v>
      </c>
      <c r="F3685" t="s">
        <v>24</v>
      </c>
      <c r="G3685" t="s">
        <v>16</v>
      </c>
      <c r="H3685" t="s">
        <v>25</v>
      </c>
      <c r="I3685" t="s">
        <v>33</v>
      </c>
      <c r="J3685" t="s">
        <v>75</v>
      </c>
      <c r="K3685">
        <v>2025</v>
      </c>
      <c r="L3685" t="s">
        <v>35</v>
      </c>
      <c r="M3685" t="s">
        <v>5934</v>
      </c>
      <c r="N3685" t="s">
        <v>5931</v>
      </c>
      <c r="O3685" t="s">
        <v>5932</v>
      </c>
      <c r="P3685" t="s">
        <v>5891</v>
      </c>
      <c r="Q3685" t="s">
        <v>5935</v>
      </c>
      <c r="R3685">
        <v>10800</v>
      </c>
      <c r="S3685">
        <v>13500</v>
      </c>
      <c r="T3685">
        <v>0.2</v>
      </c>
      <c r="U3685" t="s">
        <v>5893</v>
      </c>
      <c r="V3685">
        <v>12</v>
      </c>
      <c r="W3685" s="1">
        <v>44567</v>
      </c>
      <c r="X3685" t="s">
        <v>5894</v>
      </c>
      <c r="Y3685">
        <v>169</v>
      </c>
      <c r="Z3685">
        <v>68</v>
      </c>
      <c r="AA3685">
        <v>202</v>
      </c>
      <c r="AB3685">
        <v>85</v>
      </c>
      <c r="AC3685">
        <v>10</v>
      </c>
      <c r="AD3685">
        <v>918000</v>
      </c>
      <c r="AE3685" t="s">
        <v>6025</v>
      </c>
      <c r="AF3685" s="1">
        <v>46203</v>
      </c>
      <c r="AG3685" t="s">
        <v>6822</v>
      </c>
      <c r="AH3685" t="s">
        <v>6035</v>
      </c>
      <c r="AI3685" t="s">
        <v>6028</v>
      </c>
      <c r="AJ3685" t="s">
        <v>6924</v>
      </c>
      <c r="AK3685">
        <v>54000</v>
      </c>
      <c r="AL3685">
        <v>7538.4</v>
      </c>
      <c r="AM3685">
        <v>46461.599999999999</v>
      </c>
      <c r="AN3685">
        <v>43200</v>
      </c>
      <c r="AO3685">
        <v>3261.6</v>
      </c>
      <c r="AP3685">
        <v>7.0199999999999999E-2</v>
      </c>
    </row>
    <row r="3686" spans="1:42" hidden="1" x14ac:dyDescent="0.35">
      <c r="A3686" t="s">
        <v>4656</v>
      </c>
      <c r="B3686" s="1">
        <v>45727</v>
      </c>
      <c r="C3686" t="s">
        <v>456</v>
      </c>
      <c r="D3686" t="s">
        <v>70</v>
      </c>
      <c r="E3686">
        <v>4</v>
      </c>
      <c r="F3686" t="s">
        <v>30</v>
      </c>
      <c r="G3686" t="s">
        <v>96</v>
      </c>
      <c r="H3686" t="s">
        <v>17</v>
      </c>
      <c r="I3686" t="s">
        <v>18</v>
      </c>
      <c r="J3686" t="s">
        <v>39</v>
      </c>
      <c r="K3686">
        <v>2025</v>
      </c>
      <c r="L3686" t="s">
        <v>20</v>
      </c>
      <c r="M3686" t="s">
        <v>5970</v>
      </c>
      <c r="N3686" t="s">
        <v>5949</v>
      </c>
      <c r="O3686" t="s">
        <v>5971</v>
      </c>
      <c r="P3686" t="s">
        <v>5922</v>
      </c>
      <c r="Q3686" t="s">
        <v>5972</v>
      </c>
      <c r="R3686">
        <v>9500</v>
      </c>
      <c r="S3686">
        <v>12000</v>
      </c>
      <c r="T3686">
        <v>0.20830000000000001</v>
      </c>
      <c r="U3686" t="s">
        <v>5920</v>
      </c>
      <c r="V3686">
        <v>12</v>
      </c>
      <c r="W3686" s="1">
        <v>44840</v>
      </c>
      <c r="X3686" t="s">
        <v>5894</v>
      </c>
      <c r="Y3686">
        <v>160</v>
      </c>
      <c r="Z3686">
        <v>82</v>
      </c>
      <c r="AA3686">
        <v>171</v>
      </c>
      <c r="AB3686">
        <v>27</v>
      </c>
      <c r="AC3686">
        <v>10</v>
      </c>
      <c r="AD3686">
        <v>256500</v>
      </c>
      <c r="AE3686" t="s">
        <v>6025</v>
      </c>
      <c r="AF3686" s="1">
        <v>46203</v>
      </c>
      <c r="AG3686" t="s">
        <v>6286</v>
      </c>
      <c r="AH3686" t="s">
        <v>6035</v>
      </c>
      <c r="AI3686" t="s">
        <v>6028</v>
      </c>
      <c r="AJ3686" t="s">
        <v>6924</v>
      </c>
      <c r="AK3686">
        <v>48000</v>
      </c>
      <c r="AL3686">
        <v>6859.2</v>
      </c>
      <c r="AM3686">
        <v>41140.800000000003</v>
      </c>
      <c r="AN3686">
        <v>38000</v>
      </c>
      <c r="AO3686">
        <v>3140.8</v>
      </c>
      <c r="AP3686">
        <v>7.6300000000000007E-2</v>
      </c>
    </row>
    <row r="3687" spans="1:42" hidden="1" x14ac:dyDescent="0.35">
      <c r="A3687" t="s">
        <v>4657</v>
      </c>
      <c r="B3687" s="1">
        <v>45728</v>
      </c>
      <c r="C3687" t="s">
        <v>3534</v>
      </c>
      <c r="D3687" t="s">
        <v>188</v>
      </c>
      <c r="E3687">
        <v>1</v>
      </c>
      <c r="F3687" t="s">
        <v>24</v>
      </c>
      <c r="G3687" t="s">
        <v>67</v>
      </c>
      <c r="H3687" t="s">
        <v>17</v>
      </c>
      <c r="I3687" t="s">
        <v>26</v>
      </c>
      <c r="J3687" t="s">
        <v>39</v>
      </c>
      <c r="K3687">
        <v>2025</v>
      </c>
      <c r="L3687" t="s">
        <v>20</v>
      </c>
      <c r="M3687" t="s">
        <v>5936</v>
      </c>
      <c r="N3687" t="s">
        <v>5931</v>
      </c>
      <c r="O3687" t="s">
        <v>5937</v>
      </c>
      <c r="P3687" t="s">
        <v>5938</v>
      </c>
      <c r="Q3687" t="s">
        <v>5939</v>
      </c>
      <c r="R3687">
        <v>3400</v>
      </c>
      <c r="S3687">
        <v>4500</v>
      </c>
      <c r="T3687">
        <v>0.24440000000000001</v>
      </c>
      <c r="U3687" t="s">
        <v>5940</v>
      </c>
      <c r="V3687">
        <v>6</v>
      </c>
      <c r="W3687" s="1">
        <v>45061</v>
      </c>
      <c r="X3687" t="s">
        <v>5894</v>
      </c>
      <c r="Y3687">
        <v>200</v>
      </c>
      <c r="Z3687">
        <v>91</v>
      </c>
      <c r="AA3687">
        <v>223</v>
      </c>
      <c r="AB3687">
        <v>18</v>
      </c>
      <c r="AC3687">
        <v>10</v>
      </c>
      <c r="AD3687">
        <v>61200</v>
      </c>
      <c r="AE3687" t="s">
        <v>6025</v>
      </c>
      <c r="AF3687" s="1">
        <v>46203</v>
      </c>
      <c r="AG3687" t="s">
        <v>6882</v>
      </c>
      <c r="AH3687" t="s">
        <v>6035</v>
      </c>
      <c r="AI3687" t="s">
        <v>6028</v>
      </c>
      <c r="AJ3687" t="s">
        <v>6924</v>
      </c>
      <c r="AK3687">
        <v>4500</v>
      </c>
      <c r="AL3687">
        <v>306.89999999999998</v>
      </c>
      <c r="AM3687">
        <v>4193.1000000000004</v>
      </c>
      <c r="AN3687">
        <v>3400</v>
      </c>
      <c r="AO3687">
        <v>793.1</v>
      </c>
      <c r="AP3687">
        <v>0.18909999999999999</v>
      </c>
    </row>
    <row r="3688" spans="1:42" hidden="1" x14ac:dyDescent="0.35">
      <c r="A3688" t="s">
        <v>4658</v>
      </c>
      <c r="B3688" s="1">
        <v>45747</v>
      </c>
      <c r="C3688" t="s">
        <v>1855</v>
      </c>
      <c r="D3688" t="s">
        <v>216</v>
      </c>
      <c r="E3688">
        <v>2</v>
      </c>
      <c r="F3688" t="s">
        <v>24</v>
      </c>
      <c r="G3688" t="s">
        <v>71</v>
      </c>
      <c r="H3688" t="s">
        <v>25</v>
      </c>
      <c r="I3688" t="s">
        <v>33</v>
      </c>
      <c r="J3688" t="s">
        <v>39</v>
      </c>
      <c r="K3688">
        <v>2025</v>
      </c>
      <c r="L3688" t="s">
        <v>20</v>
      </c>
      <c r="M3688" t="s">
        <v>5999</v>
      </c>
      <c r="N3688" t="s">
        <v>5989</v>
      </c>
      <c r="O3688" t="s">
        <v>6000</v>
      </c>
      <c r="P3688" t="s">
        <v>6001</v>
      </c>
      <c r="Q3688" t="s">
        <v>6002</v>
      </c>
      <c r="R3688">
        <v>300</v>
      </c>
      <c r="S3688">
        <v>500</v>
      </c>
      <c r="T3688">
        <v>0.4</v>
      </c>
      <c r="U3688" t="s">
        <v>5940</v>
      </c>
      <c r="V3688">
        <v>3</v>
      </c>
      <c r="W3688" s="1">
        <v>45115</v>
      </c>
      <c r="X3688" t="s">
        <v>5894</v>
      </c>
      <c r="Y3688">
        <v>197</v>
      </c>
      <c r="Z3688">
        <v>100</v>
      </c>
      <c r="AA3688">
        <v>205</v>
      </c>
      <c r="AB3688">
        <v>66</v>
      </c>
      <c r="AC3688">
        <v>10</v>
      </c>
      <c r="AD3688">
        <v>19800</v>
      </c>
      <c r="AE3688" t="s">
        <v>6025</v>
      </c>
      <c r="AF3688" s="1">
        <v>46203</v>
      </c>
      <c r="AG3688" t="s">
        <v>6670</v>
      </c>
      <c r="AH3688" t="s">
        <v>6027</v>
      </c>
      <c r="AI3688" t="s">
        <v>6028</v>
      </c>
      <c r="AJ3688" t="s">
        <v>6924</v>
      </c>
      <c r="AK3688">
        <v>1000</v>
      </c>
      <c r="AL3688">
        <v>76.8</v>
      </c>
      <c r="AM3688">
        <v>923.2</v>
      </c>
      <c r="AN3688">
        <v>600</v>
      </c>
      <c r="AO3688">
        <v>323.2</v>
      </c>
      <c r="AP3688">
        <v>0.35010000000000002</v>
      </c>
    </row>
    <row r="3689" spans="1:42" hidden="1" x14ac:dyDescent="0.35">
      <c r="A3689" t="s">
        <v>4659</v>
      </c>
      <c r="B3689" s="1">
        <v>45730</v>
      </c>
      <c r="C3689" t="s">
        <v>1386</v>
      </c>
      <c r="D3689" t="s">
        <v>65</v>
      </c>
      <c r="E3689">
        <v>3</v>
      </c>
      <c r="F3689" t="s">
        <v>58</v>
      </c>
      <c r="G3689" t="s">
        <v>16</v>
      </c>
      <c r="H3689" t="s">
        <v>32</v>
      </c>
      <c r="I3689" t="s">
        <v>43</v>
      </c>
      <c r="J3689" t="s">
        <v>39</v>
      </c>
      <c r="K3689">
        <v>2025</v>
      </c>
      <c r="L3689" t="s">
        <v>20</v>
      </c>
      <c r="M3689" t="s">
        <v>5906</v>
      </c>
      <c r="N3689" t="s">
        <v>5889</v>
      </c>
      <c r="O3689" t="s">
        <v>5898</v>
      </c>
      <c r="P3689" t="s">
        <v>5907</v>
      </c>
      <c r="Q3689" t="s">
        <v>5908</v>
      </c>
      <c r="R3689">
        <v>17500</v>
      </c>
      <c r="S3689">
        <v>22000</v>
      </c>
      <c r="T3689">
        <v>0.20449999999999999</v>
      </c>
      <c r="U3689" t="s">
        <v>5909</v>
      </c>
      <c r="V3689">
        <v>12</v>
      </c>
      <c r="W3689" s="1">
        <v>45337</v>
      </c>
      <c r="X3689" t="s">
        <v>5894</v>
      </c>
      <c r="Y3689">
        <v>373</v>
      </c>
      <c r="Z3689">
        <v>88</v>
      </c>
      <c r="AA3689">
        <v>389</v>
      </c>
      <c r="AB3689">
        <v>78</v>
      </c>
      <c r="AC3689">
        <v>10</v>
      </c>
      <c r="AD3689">
        <v>1365000</v>
      </c>
      <c r="AE3689" t="s">
        <v>6025</v>
      </c>
      <c r="AF3689" s="1">
        <v>46203</v>
      </c>
      <c r="AG3689" t="s">
        <v>6570</v>
      </c>
      <c r="AH3689" t="s">
        <v>6035</v>
      </c>
      <c r="AI3689" t="s">
        <v>6028</v>
      </c>
      <c r="AJ3689" t="s">
        <v>6924</v>
      </c>
      <c r="AK3689">
        <v>66000</v>
      </c>
      <c r="AL3689">
        <v>8659.2000000000007</v>
      </c>
      <c r="AM3689">
        <v>57340.800000000003</v>
      </c>
      <c r="AN3689">
        <v>52500</v>
      </c>
      <c r="AO3689">
        <v>4840.8</v>
      </c>
      <c r="AP3689">
        <v>8.4400000000000003E-2</v>
      </c>
    </row>
    <row r="3690" spans="1:42" hidden="1" x14ac:dyDescent="0.35">
      <c r="A3690" t="s">
        <v>4660</v>
      </c>
      <c r="B3690" s="1">
        <v>45704</v>
      </c>
      <c r="C3690" t="s">
        <v>738</v>
      </c>
      <c r="D3690" t="s">
        <v>47</v>
      </c>
      <c r="E3690">
        <v>1</v>
      </c>
      <c r="F3690" t="s">
        <v>48</v>
      </c>
      <c r="G3690" t="s">
        <v>16</v>
      </c>
      <c r="H3690" t="s">
        <v>32</v>
      </c>
      <c r="I3690" t="s">
        <v>43</v>
      </c>
      <c r="J3690" t="s">
        <v>19</v>
      </c>
      <c r="K3690">
        <v>2025</v>
      </c>
      <c r="L3690" t="s">
        <v>20</v>
      </c>
      <c r="M3690" t="s">
        <v>5995</v>
      </c>
      <c r="N3690" t="s">
        <v>5989</v>
      </c>
      <c r="O3690" t="s">
        <v>5996</v>
      </c>
      <c r="P3690" t="s">
        <v>5997</v>
      </c>
      <c r="Q3690" t="s">
        <v>5998</v>
      </c>
      <c r="R3690">
        <v>280</v>
      </c>
      <c r="S3690">
        <v>450</v>
      </c>
      <c r="T3690">
        <v>0.37780000000000002</v>
      </c>
      <c r="U3690" t="s">
        <v>5909</v>
      </c>
      <c r="V3690">
        <v>6</v>
      </c>
      <c r="W3690" s="1">
        <v>45144</v>
      </c>
      <c r="X3690" t="s">
        <v>5894</v>
      </c>
      <c r="Y3690">
        <v>217</v>
      </c>
      <c r="Z3690">
        <v>86</v>
      </c>
      <c r="AA3690">
        <v>212</v>
      </c>
      <c r="AB3690">
        <v>73</v>
      </c>
      <c r="AC3690">
        <v>10</v>
      </c>
      <c r="AD3690">
        <v>20440</v>
      </c>
      <c r="AE3690" t="s">
        <v>6025</v>
      </c>
      <c r="AF3690" s="1">
        <v>46203</v>
      </c>
      <c r="AG3690" t="s">
        <v>6294</v>
      </c>
      <c r="AH3690" t="s">
        <v>6027</v>
      </c>
      <c r="AI3690" t="s">
        <v>6028</v>
      </c>
      <c r="AJ3690" t="s">
        <v>6924</v>
      </c>
      <c r="AK3690">
        <v>450</v>
      </c>
      <c r="AL3690">
        <v>2.92</v>
      </c>
      <c r="AM3690">
        <v>447.08</v>
      </c>
      <c r="AN3690">
        <v>280</v>
      </c>
      <c r="AO3690">
        <v>167.08</v>
      </c>
      <c r="AP3690">
        <v>0.37369999999999998</v>
      </c>
    </row>
    <row r="3691" spans="1:42" hidden="1" x14ac:dyDescent="0.35">
      <c r="A3691" t="s">
        <v>4661</v>
      </c>
      <c r="B3691" s="1">
        <v>45884</v>
      </c>
      <c r="C3691" t="s">
        <v>1708</v>
      </c>
      <c r="D3691" t="s">
        <v>173</v>
      </c>
      <c r="E3691">
        <v>1</v>
      </c>
      <c r="F3691" t="s">
        <v>24</v>
      </c>
      <c r="G3691" t="s">
        <v>31</v>
      </c>
      <c r="H3691" t="s">
        <v>32</v>
      </c>
      <c r="I3691" t="s">
        <v>18</v>
      </c>
      <c r="J3691" t="s">
        <v>59</v>
      </c>
      <c r="K3691">
        <v>2025</v>
      </c>
      <c r="L3691" t="s">
        <v>60</v>
      </c>
      <c r="M3691" t="s">
        <v>5904</v>
      </c>
      <c r="N3691" t="s">
        <v>5889</v>
      </c>
      <c r="O3691" t="s">
        <v>5898</v>
      </c>
      <c r="P3691" t="s">
        <v>5899</v>
      </c>
      <c r="Q3691" t="s">
        <v>5905</v>
      </c>
      <c r="R3691">
        <v>12500</v>
      </c>
      <c r="S3691">
        <v>15500</v>
      </c>
      <c r="T3691">
        <v>0.19350000000000001</v>
      </c>
      <c r="U3691" t="s">
        <v>5901</v>
      </c>
      <c r="V3691">
        <v>12</v>
      </c>
      <c r="W3691" s="1">
        <v>45140</v>
      </c>
      <c r="X3691" t="s">
        <v>5894</v>
      </c>
      <c r="Y3691">
        <v>313</v>
      </c>
      <c r="Z3691">
        <v>58</v>
      </c>
      <c r="AA3691">
        <v>294</v>
      </c>
      <c r="AB3691">
        <v>65</v>
      </c>
      <c r="AC3691">
        <v>10</v>
      </c>
      <c r="AD3691">
        <v>812500</v>
      </c>
      <c r="AE3691" t="s">
        <v>6025</v>
      </c>
      <c r="AF3691" s="1">
        <v>46203</v>
      </c>
      <c r="AG3691" t="s">
        <v>6629</v>
      </c>
      <c r="AH3691" t="s">
        <v>6035</v>
      </c>
      <c r="AI3691" t="s">
        <v>6028</v>
      </c>
      <c r="AJ3691" t="s">
        <v>6925</v>
      </c>
      <c r="AK3691">
        <v>15500</v>
      </c>
      <c r="AL3691">
        <v>2315.6999999999998</v>
      </c>
      <c r="AM3691">
        <v>13184.3</v>
      </c>
      <c r="AN3691">
        <v>12500</v>
      </c>
      <c r="AO3691">
        <v>684.3</v>
      </c>
      <c r="AP3691">
        <v>5.1900000000000002E-2</v>
      </c>
    </row>
    <row r="3692" spans="1:42" x14ac:dyDescent="0.35">
      <c r="A3692" t="s">
        <v>4662</v>
      </c>
      <c r="B3692" s="1">
        <v>45715</v>
      </c>
      <c r="C3692" t="s">
        <v>2198</v>
      </c>
      <c r="D3692" t="s">
        <v>195</v>
      </c>
      <c r="E3692">
        <v>1</v>
      </c>
      <c r="F3692" t="s">
        <v>30</v>
      </c>
      <c r="G3692" t="s">
        <v>16</v>
      </c>
      <c r="H3692" t="s">
        <v>17</v>
      </c>
      <c r="I3692" t="s">
        <v>18</v>
      </c>
      <c r="J3692" t="s">
        <v>19</v>
      </c>
      <c r="K3692">
        <v>2025</v>
      </c>
      <c r="L3692" t="s">
        <v>20</v>
      </c>
      <c r="M3692" t="s">
        <v>5912</v>
      </c>
      <c r="N3692" t="s">
        <v>5913</v>
      </c>
      <c r="O3692" t="s">
        <v>5914</v>
      </c>
      <c r="P3692" t="s">
        <v>5891</v>
      </c>
      <c r="Q3692" t="s">
        <v>5915</v>
      </c>
      <c r="R3692">
        <v>125000</v>
      </c>
      <c r="S3692">
        <v>148000</v>
      </c>
      <c r="T3692">
        <v>0.15540000000000001</v>
      </c>
      <c r="U3692" t="s">
        <v>5893</v>
      </c>
      <c r="V3692">
        <v>12</v>
      </c>
      <c r="W3692" s="1">
        <v>44787</v>
      </c>
      <c r="X3692" t="s">
        <v>5894</v>
      </c>
      <c r="Y3692">
        <v>168</v>
      </c>
      <c r="Z3692">
        <v>62</v>
      </c>
      <c r="AA3692">
        <v>271</v>
      </c>
      <c r="AB3692">
        <v>0</v>
      </c>
      <c r="AC3692">
        <v>10</v>
      </c>
      <c r="AD3692">
        <v>0</v>
      </c>
      <c r="AE3692" t="s">
        <v>6029</v>
      </c>
      <c r="AF3692" s="1">
        <v>46203</v>
      </c>
      <c r="AG3692" t="s">
        <v>6752</v>
      </c>
      <c r="AH3692" t="s">
        <v>6035</v>
      </c>
      <c r="AI3692" t="s">
        <v>6028</v>
      </c>
      <c r="AJ3692" t="s">
        <v>6924</v>
      </c>
      <c r="AK3692">
        <v>148000</v>
      </c>
      <c r="AL3692">
        <v>5017.2</v>
      </c>
      <c r="AM3692">
        <v>142982.79999999999</v>
      </c>
      <c r="AN3692">
        <v>125000</v>
      </c>
      <c r="AO3692">
        <v>17982.8</v>
      </c>
      <c r="AP3692">
        <v>0.1258</v>
      </c>
    </row>
    <row r="3693" spans="1:42" hidden="1" x14ac:dyDescent="0.35">
      <c r="A3693" t="s">
        <v>4663</v>
      </c>
      <c r="B3693" s="1">
        <v>45770</v>
      </c>
      <c r="C3693" t="s">
        <v>2401</v>
      </c>
      <c r="D3693" t="s">
        <v>221</v>
      </c>
      <c r="E3693">
        <v>1</v>
      </c>
      <c r="F3693" t="s">
        <v>30</v>
      </c>
      <c r="G3693" t="s">
        <v>31</v>
      </c>
      <c r="H3693" t="s">
        <v>17</v>
      </c>
      <c r="I3693" t="s">
        <v>43</v>
      </c>
      <c r="J3693" t="s">
        <v>44</v>
      </c>
      <c r="K3693">
        <v>2025</v>
      </c>
      <c r="L3693" t="s">
        <v>35</v>
      </c>
      <c r="M3693" t="s">
        <v>5966</v>
      </c>
      <c r="N3693" t="s">
        <v>5967</v>
      </c>
      <c r="O3693" t="s">
        <v>5968</v>
      </c>
      <c r="P3693" t="s">
        <v>5899</v>
      </c>
      <c r="Q3693" t="s">
        <v>5969</v>
      </c>
      <c r="R3693">
        <v>11500</v>
      </c>
      <c r="S3693">
        <v>14500</v>
      </c>
      <c r="T3693">
        <v>0.2069</v>
      </c>
      <c r="U3693" t="s">
        <v>5901</v>
      </c>
      <c r="V3693">
        <v>12</v>
      </c>
      <c r="W3693" s="1">
        <v>44903</v>
      </c>
      <c r="X3693" t="s">
        <v>5894</v>
      </c>
      <c r="Y3693">
        <v>217</v>
      </c>
      <c r="Z3693">
        <v>53</v>
      </c>
      <c r="AA3693">
        <v>253</v>
      </c>
      <c r="AB3693">
        <v>61</v>
      </c>
      <c r="AC3693">
        <v>10</v>
      </c>
      <c r="AD3693">
        <v>701500</v>
      </c>
      <c r="AE3693" t="s">
        <v>6025</v>
      </c>
      <c r="AF3693" s="1">
        <v>46203</v>
      </c>
      <c r="AG3693" t="s">
        <v>6762</v>
      </c>
      <c r="AH3693" t="s">
        <v>6027</v>
      </c>
      <c r="AI3693" t="s">
        <v>6028</v>
      </c>
      <c r="AJ3693" t="s">
        <v>6924</v>
      </c>
      <c r="AK3693">
        <v>14500</v>
      </c>
      <c r="AL3693">
        <v>276.95</v>
      </c>
      <c r="AM3693">
        <v>14223.05</v>
      </c>
      <c r="AN3693">
        <v>11500</v>
      </c>
      <c r="AO3693">
        <v>2723.05</v>
      </c>
      <c r="AP3693">
        <v>0.1915</v>
      </c>
    </row>
    <row r="3694" spans="1:42" hidden="1" x14ac:dyDescent="0.35">
      <c r="A3694" t="s">
        <v>4664</v>
      </c>
      <c r="B3694" s="1">
        <v>45747</v>
      </c>
      <c r="C3694" t="s">
        <v>663</v>
      </c>
      <c r="D3694" t="s">
        <v>188</v>
      </c>
      <c r="E3694">
        <v>2</v>
      </c>
      <c r="F3694" t="s">
        <v>58</v>
      </c>
      <c r="G3694" t="s">
        <v>16</v>
      </c>
      <c r="H3694" t="s">
        <v>32</v>
      </c>
      <c r="I3694" t="s">
        <v>18</v>
      </c>
      <c r="J3694" t="s">
        <v>39</v>
      </c>
      <c r="K3694">
        <v>2025</v>
      </c>
      <c r="L3694" t="s">
        <v>20</v>
      </c>
      <c r="M3694" t="s">
        <v>5936</v>
      </c>
      <c r="N3694" t="s">
        <v>5931</v>
      </c>
      <c r="O3694" t="s">
        <v>5937</v>
      </c>
      <c r="P3694" t="s">
        <v>5938</v>
      </c>
      <c r="Q3694" t="s">
        <v>5939</v>
      </c>
      <c r="R3694">
        <v>3400</v>
      </c>
      <c r="S3694">
        <v>4500</v>
      </c>
      <c r="T3694">
        <v>0.24440000000000001</v>
      </c>
      <c r="U3694" t="s">
        <v>5940</v>
      </c>
      <c r="V3694">
        <v>6</v>
      </c>
      <c r="W3694" s="1">
        <v>45061</v>
      </c>
      <c r="X3694" t="s">
        <v>5894</v>
      </c>
      <c r="Y3694">
        <v>200</v>
      </c>
      <c r="Z3694">
        <v>91</v>
      </c>
      <c r="AA3694">
        <v>223</v>
      </c>
      <c r="AB3694">
        <v>18</v>
      </c>
      <c r="AC3694">
        <v>10</v>
      </c>
      <c r="AD3694">
        <v>61200</v>
      </c>
      <c r="AE3694" t="s">
        <v>6025</v>
      </c>
      <c r="AF3694" s="1">
        <v>46203</v>
      </c>
      <c r="AG3694" t="s">
        <v>6391</v>
      </c>
      <c r="AH3694" t="s">
        <v>6035</v>
      </c>
      <c r="AI3694" t="s">
        <v>6028</v>
      </c>
      <c r="AJ3694" t="s">
        <v>6924</v>
      </c>
      <c r="AK3694">
        <v>9000</v>
      </c>
      <c r="AL3694">
        <v>727.2</v>
      </c>
      <c r="AM3694">
        <v>8272.7999999999993</v>
      </c>
      <c r="AN3694">
        <v>6800</v>
      </c>
      <c r="AO3694">
        <v>1472.8</v>
      </c>
      <c r="AP3694">
        <v>0.17799999999999999</v>
      </c>
    </row>
    <row r="3695" spans="1:42" hidden="1" x14ac:dyDescent="0.35">
      <c r="A3695" t="s">
        <v>4665</v>
      </c>
      <c r="B3695" s="1">
        <v>45787</v>
      </c>
      <c r="C3695" t="s">
        <v>1366</v>
      </c>
      <c r="D3695" t="s">
        <v>439</v>
      </c>
      <c r="E3695">
        <v>1</v>
      </c>
      <c r="F3695" t="s">
        <v>48</v>
      </c>
      <c r="G3695" t="s">
        <v>16</v>
      </c>
      <c r="H3695" t="s">
        <v>17</v>
      </c>
      <c r="I3695" t="s">
        <v>43</v>
      </c>
      <c r="J3695" t="s">
        <v>75</v>
      </c>
      <c r="K3695">
        <v>2025</v>
      </c>
      <c r="L3695" t="s">
        <v>35</v>
      </c>
      <c r="M3695" t="s">
        <v>5953</v>
      </c>
      <c r="N3695" t="s">
        <v>5949</v>
      </c>
      <c r="O3695" t="s">
        <v>5954</v>
      </c>
      <c r="P3695" t="s">
        <v>5951</v>
      </c>
      <c r="Q3695" t="s">
        <v>5955</v>
      </c>
      <c r="R3695">
        <v>1400</v>
      </c>
      <c r="S3695">
        <v>1900</v>
      </c>
      <c r="T3695">
        <v>0.26319999999999999</v>
      </c>
      <c r="U3695" t="s">
        <v>5940</v>
      </c>
      <c r="V3695">
        <v>12</v>
      </c>
      <c r="W3695" s="1">
        <v>44681</v>
      </c>
      <c r="X3695" t="s">
        <v>5894</v>
      </c>
      <c r="Y3695">
        <v>129</v>
      </c>
      <c r="Z3695">
        <v>73</v>
      </c>
      <c r="AA3695">
        <v>194</v>
      </c>
      <c r="AB3695">
        <v>7</v>
      </c>
      <c r="AC3695">
        <v>10</v>
      </c>
      <c r="AD3695">
        <v>9800</v>
      </c>
      <c r="AE3695" t="s">
        <v>6025</v>
      </c>
      <c r="AF3695" s="1">
        <v>46203</v>
      </c>
      <c r="AG3695" t="s">
        <v>6504</v>
      </c>
      <c r="AH3695" t="s">
        <v>6027</v>
      </c>
      <c r="AI3695" t="s">
        <v>6028</v>
      </c>
      <c r="AJ3695" t="s">
        <v>6924</v>
      </c>
      <c r="AK3695">
        <v>1900</v>
      </c>
      <c r="AL3695">
        <v>127.11</v>
      </c>
      <c r="AM3695">
        <v>1772.89</v>
      </c>
      <c r="AN3695">
        <v>1400</v>
      </c>
      <c r="AO3695">
        <v>372.89</v>
      </c>
      <c r="AP3695">
        <v>0.21029999999999999</v>
      </c>
    </row>
    <row r="3696" spans="1:42" x14ac:dyDescent="0.35">
      <c r="A3696" t="s">
        <v>4666</v>
      </c>
      <c r="B3696" s="1">
        <v>45766</v>
      </c>
      <c r="C3696" t="s">
        <v>959</v>
      </c>
      <c r="D3696" t="s">
        <v>54</v>
      </c>
      <c r="E3696">
        <v>2</v>
      </c>
      <c r="F3696" t="s">
        <v>30</v>
      </c>
      <c r="G3696" t="s">
        <v>16</v>
      </c>
      <c r="H3696" t="s">
        <v>17</v>
      </c>
      <c r="I3696" t="s">
        <v>33</v>
      </c>
      <c r="J3696" t="s">
        <v>44</v>
      </c>
      <c r="K3696">
        <v>2025</v>
      </c>
      <c r="L3696" t="s">
        <v>35</v>
      </c>
      <c r="M3696" t="s">
        <v>5888</v>
      </c>
      <c r="N3696" t="s">
        <v>5889</v>
      </c>
      <c r="O3696" t="s">
        <v>5890</v>
      </c>
      <c r="P3696" t="s">
        <v>5891</v>
      </c>
      <c r="Q3696" t="s">
        <v>5892</v>
      </c>
      <c r="R3696">
        <v>52000</v>
      </c>
      <c r="S3696">
        <v>65000</v>
      </c>
      <c r="T3696">
        <v>0.2</v>
      </c>
      <c r="U3696" t="s">
        <v>5893</v>
      </c>
      <c r="V3696">
        <v>12</v>
      </c>
      <c r="W3696" s="1">
        <v>45506</v>
      </c>
      <c r="X3696" t="s">
        <v>5894</v>
      </c>
      <c r="Y3696">
        <v>302</v>
      </c>
      <c r="Z3696">
        <v>109</v>
      </c>
      <c r="AA3696">
        <v>415</v>
      </c>
      <c r="AB3696">
        <v>0</v>
      </c>
      <c r="AC3696">
        <v>10</v>
      </c>
      <c r="AD3696">
        <v>0</v>
      </c>
      <c r="AE3696" t="s">
        <v>6029</v>
      </c>
      <c r="AF3696" s="1">
        <v>46203</v>
      </c>
      <c r="AG3696" t="s">
        <v>6357</v>
      </c>
      <c r="AH3696" t="s">
        <v>6027</v>
      </c>
      <c r="AI3696" t="s">
        <v>6028</v>
      </c>
      <c r="AJ3696" t="s">
        <v>6924</v>
      </c>
      <c r="AK3696">
        <v>130000</v>
      </c>
      <c r="AL3696">
        <v>14989</v>
      </c>
      <c r="AM3696">
        <v>115011</v>
      </c>
      <c r="AN3696">
        <v>104000</v>
      </c>
      <c r="AO3696">
        <v>11011</v>
      </c>
      <c r="AP3696">
        <v>9.5699999999999993E-2</v>
      </c>
    </row>
    <row r="3697" spans="1:42" hidden="1" x14ac:dyDescent="0.35">
      <c r="A3697" t="s">
        <v>4667</v>
      </c>
      <c r="B3697" s="1">
        <v>45807</v>
      </c>
      <c r="C3697" t="s">
        <v>890</v>
      </c>
      <c r="D3697" t="s">
        <v>92</v>
      </c>
      <c r="E3697">
        <v>5</v>
      </c>
      <c r="F3697" t="s">
        <v>24</v>
      </c>
      <c r="G3697" t="s">
        <v>16</v>
      </c>
      <c r="H3697" t="s">
        <v>25</v>
      </c>
      <c r="I3697" t="s">
        <v>33</v>
      </c>
      <c r="J3697" t="s">
        <v>75</v>
      </c>
      <c r="K3697">
        <v>2025</v>
      </c>
      <c r="L3697" t="s">
        <v>35</v>
      </c>
      <c r="M3697" t="s">
        <v>5973</v>
      </c>
      <c r="N3697" t="s">
        <v>5974</v>
      </c>
      <c r="O3697" t="s">
        <v>5975</v>
      </c>
      <c r="P3697" t="s">
        <v>5899</v>
      </c>
      <c r="Q3697" t="s">
        <v>5976</v>
      </c>
      <c r="R3697">
        <v>7600</v>
      </c>
      <c r="S3697">
        <v>9800</v>
      </c>
      <c r="T3697">
        <v>0.22450000000000001</v>
      </c>
      <c r="U3697" t="s">
        <v>5901</v>
      </c>
      <c r="V3697">
        <v>36</v>
      </c>
      <c r="W3697" s="1">
        <v>45281</v>
      </c>
      <c r="X3697" t="s">
        <v>5894</v>
      </c>
      <c r="Y3697">
        <v>214</v>
      </c>
      <c r="Z3697">
        <v>101</v>
      </c>
      <c r="AA3697">
        <v>188</v>
      </c>
      <c r="AB3697">
        <v>51</v>
      </c>
      <c r="AC3697">
        <v>10</v>
      </c>
      <c r="AD3697">
        <v>387600</v>
      </c>
      <c r="AE3697" t="s">
        <v>6025</v>
      </c>
      <c r="AF3697" s="1">
        <v>46203</v>
      </c>
      <c r="AG3697" t="s">
        <v>6045</v>
      </c>
      <c r="AH3697" t="s">
        <v>6035</v>
      </c>
      <c r="AI3697" t="s">
        <v>6028</v>
      </c>
      <c r="AJ3697" t="s">
        <v>6924</v>
      </c>
      <c r="AK3697">
        <v>49000</v>
      </c>
      <c r="AL3697">
        <v>5737.9</v>
      </c>
      <c r="AM3697">
        <v>43262.1</v>
      </c>
      <c r="AN3697">
        <v>38000</v>
      </c>
      <c r="AO3697">
        <v>5262.1</v>
      </c>
      <c r="AP3697">
        <v>0.1216</v>
      </c>
    </row>
    <row r="3698" spans="1:42" x14ac:dyDescent="0.35">
      <c r="A3698" t="s">
        <v>4668</v>
      </c>
      <c r="B3698" s="1">
        <v>45801</v>
      </c>
      <c r="C3698" t="s">
        <v>1096</v>
      </c>
      <c r="D3698" t="s">
        <v>54</v>
      </c>
      <c r="E3698">
        <v>2</v>
      </c>
      <c r="F3698" t="s">
        <v>30</v>
      </c>
      <c r="G3698" t="s">
        <v>96</v>
      </c>
      <c r="H3698" t="s">
        <v>17</v>
      </c>
      <c r="I3698" t="s">
        <v>26</v>
      </c>
      <c r="J3698" t="s">
        <v>75</v>
      </c>
      <c r="K3698">
        <v>2025</v>
      </c>
      <c r="L3698" t="s">
        <v>35</v>
      </c>
      <c r="M3698" t="s">
        <v>5888</v>
      </c>
      <c r="N3698" t="s">
        <v>5889</v>
      </c>
      <c r="O3698" t="s">
        <v>5890</v>
      </c>
      <c r="P3698" t="s">
        <v>5891</v>
      </c>
      <c r="Q3698" t="s">
        <v>5892</v>
      </c>
      <c r="R3698">
        <v>52000</v>
      </c>
      <c r="S3698">
        <v>65000</v>
      </c>
      <c r="T3698">
        <v>0.2</v>
      </c>
      <c r="U3698" t="s">
        <v>5893</v>
      </c>
      <c r="V3698">
        <v>12</v>
      </c>
      <c r="W3698" s="1">
        <v>45506</v>
      </c>
      <c r="X3698" t="s">
        <v>5894</v>
      </c>
      <c r="Y3698">
        <v>302</v>
      </c>
      <c r="Z3698">
        <v>109</v>
      </c>
      <c r="AA3698">
        <v>415</v>
      </c>
      <c r="AB3698">
        <v>0</v>
      </c>
      <c r="AC3698">
        <v>10</v>
      </c>
      <c r="AD3698">
        <v>0</v>
      </c>
      <c r="AE3698" t="s">
        <v>6029</v>
      </c>
      <c r="AF3698" s="1">
        <v>46203</v>
      </c>
      <c r="AG3698" t="s">
        <v>6542</v>
      </c>
      <c r="AH3698" t="s">
        <v>6027</v>
      </c>
      <c r="AI3698" t="s">
        <v>6028</v>
      </c>
      <c r="AJ3698" t="s">
        <v>6924</v>
      </c>
      <c r="AK3698">
        <v>130000</v>
      </c>
      <c r="AL3698">
        <v>3146</v>
      </c>
      <c r="AM3698">
        <v>126854</v>
      </c>
      <c r="AN3698">
        <v>104000</v>
      </c>
      <c r="AO3698">
        <v>22854</v>
      </c>
      <c r="AP3698">
        <v>0.1802</v>
      </c>
    </row>
    <row r="3699" spans="1:42" hidden="1" x14ac:dyDescent="0.35">
      <c r="A3699" t="s">
        <v>4669</v>
      </c>
      <c r="B3699" s="1">
        <v>45875</v>
      </c>
      <c r="C3699" t="s">
        <v>1892</v>
      </c>
      <c r="D3699" t="s">
        <v>87</v>
      </c>
      <c r="E3699">
        <v>2</v>
      </c>
      <c r="F3699" t="s">
        <v>128</v>
      </c>
      <c r="G3699" t="s">
        <v>31</v>
      </c>
      <c r="H3699" t="s">
        <v>32</v>
      </c>
      <c r="I3699" t="s">
        <v>43</v>
      </c>
      <c r="J3699" t="s">
        <v>59</v>
      </c>
      <c r="K3699">
        <v>2025</v>
      </c>
      <c r="L3699" t="s">
        <v>60</v>
      </c>
      <c r="M3699" t="s">
        <v>5924</v>
      </c>
      <c r="N3699" t="s">
        <v>5913</v>
      </c>
      <c r="O3699" t="s">
        <v>5917</v>
      </c>
      <c r="P3699" t="s">
        <v>5925</v>
      </c>
      <c r="Q3699" t="s">
        <v>5926</v>
      </c>
      <c r="R3699">
        <v>46000</v>
      </c>
      <c r="S3699">
        <v>56000</v>
      </c>
      <c r="T3699">
        <v>0.17860000000000001</v>
      </c>
      <c r="U3699" t="s">
        <v>5920</v>
      </c>
      <c r="V3699">
        <v>12</v>
      </c>
      <c r="W3699" s="1">
        <v>44847</v>
      </c>
      <c r="X3699" t="s">
        <v>5894</v>
      </c>
      <c r="Y3699">
        <v>224</v>
      </c>
      <c r="Z3699">
        <v>96</v>
      </c>
      <c r="AA3699">
        <v>304</v>
      </c>
      <c r="AB3699">
        <v>54</v>
      </c>
      <c r="AC3699">
        <v>10</v>
      </c>
      <c r="AD3699">
        <v>2484000</v>
      </c>
      <c r="AE3699" t="s">
        <v>6025</v>
      </c>
      <c r="AF3699" s="1">
        <v>46203</v>
      </c>
      <c r="AG3699" t="s">
        <v>6678</v>
      </c>
      <c r="AH3699" t="s">
        <v>6035</v>
      </c>
      <c r="AI3699" t="s">
        <v>6028</v>
      </c>
      <c r="AJ3699" t="s">
        <v>6925</v>
      </c>
      <c r="AK3699">
        <v>112000</v>
      </c>
      <c r="AL3699">
        <v>3192</v>
      </c>
      <c r="AM3699">
        <v>108808</v>
      </c>
      <c r="AN3699">
        <v>92000</v>
      </c>
      <c r="AO3699">
        <v>16808</v>
      </c>
      <c r="AP3699">
        <v>0.1545</v>
      </c>
    </row>
    <row r="3700" spans="1:42" hidden="1" x14ac:dyDescent="0.35">
      <c r="A3700" t="s">
        <v>4670</v>
      </c>
      <c r="B3700" s="1">
        <v>45953</v>
      </c>
      <c r="C3700" t="s">
        <v>784</v>
      </c>
      <c r="D3700" t="s">
        <v>108</v>
      </c>
      <c r="E3700">
        <v>1</v>
      </c>
      <c r="F3700" t="s">
        <v>24</v>
      </c>
      <c r="G3700" t="s">
        <v>16</v>
      </c>
      <c r="H3700" t="s">
        <v>17</v>
      </c>
      <c r="I3700" t="s">
        <v>18</v>
      </c>
      <c r="J3700" t="s">
        <v>55</v>
      </c>
      <c r="K3700">
        <v>2025</v>
      </c>
      <c r="L3700" t="s">
        <v>51</v>
      </c>
      <c r="M3700" t="s">
        <v>5977</v>
      </c>
      <c r="N3700" t="s">
        <v>5974</v>
      </c>
      <c r="O3700" t="s">
        <v>5978</v>
      </c>
      <c r="P3700" t="s">
        <v>5979</v>
      </c>
      <c r="Q3700" t="s">
        <v>5980</v>
      </c>
      <c r="R3700">
        <v>3000</v>
      </c>
      <c r="S3700">
        <v>3900</v>
      </c>
      <c r="T3700">
        <v>0.23080000000000001</v>
      </c>
      <c r="U3700" t="s">
        <v>5920</v>
      </c>
      <c r="V3700">
        <v>36</v>
      </c>
      <c r="W3700" s="1">
        <v>44816</v>
      </c>
      <c r="X3700" t="s">
        <v>5894</v>
      </c>
      <c r="Y3700">
        <v>237</v>
      </c>
      <c r="Z3700">
        <v>110</v>
      </c>
      <c r="AA3700">
        <v>240</v>
      </c>
      <c r="AB3700">
        <v>48</v>
      </c>
      <c r="AC3700">
        <v>10</v>
      </c>
      <c r="AD3700">
        <v>144000</v>
      </c>
      <c r="AE3700" t="s">
        <v>6025</v>
      </c>
      <c r="AF3700" s="1">
        <v>46203</v>
      </c>
      <c r="AG3700" t="s">
        <v>6208</v>
      </c>
      <c r="AH3700" t="s">
        <v>6035</v>
      </c>
      <c r="AI3700" t="s">
        <v>6028</v>
      </c>
      <c r="AJ3700" t="s">
        <v>6925</v>
      </c>
      <c r="AK3700">
        <v>3900</v>
      </c>
      <c r="AL3700">
        <v>553.41</v>
      </c>
      <c r="AM3700">
        <v>3346.59</v>
      </c>
      <c r="AN3700">
        <v>3000</v>
      </c>
      <c r="AO3700">
        <v>346.59</v>
      </c>
      <c r="AP3700">
        <v>0.1036</v>
      </c>
    </row>
    <row r="3701" spans="1:42" hidden="1" x14ac:dyDescent="0.35">
      <c r="A3701" t="s">
        <v>4671</v>
      </c>
      <c r="B3701" s="1">
        <v>45875</v>
      </c>
      <c r="C3701" t="s">
        <v>3360</v>
      </c>
      <c r="D3701" t="s">
        <v>23</v>
      </c>
      <c r="E3701">
        <v>2</v>
      </c>
      <c r="F3701" t="s">
        <v>24</v>
      </c>
      <c r="G3701" t="s">
        <v>31</v>
      </c>
      <c r="H3701" t="s">
        <v>25</v>
      </c>
      <c r="I3701" t="s">
        <v>33</v>
      </c>
      <c r="J3701" t="s">
        <v>59</v>
      </c>
      <c r="K3701">
        <v>2025</v>
      </c>
      <c r="L3701" t="s">
        <v>60</v>
      </c>
      <c r="M3701" t="s">
        <v>5921</v>
      </c>
      <c r="N3701" t="s">
        <v>5913</v>
      </c>
      <c r="O3701" t="s">
        <v>5917</v>
      </c>
      <c r="P3701" t="s">
        <v>5922</v>
      </c>
      <c r="Q3701" t="s">
        <v>5923</v>
      </c>
      <c r="R3701">
        <v>57000</v>
      </c>
      <c r="S3701">
        <v>69000</v>
      </c>
      <c r="T3701">
        <v>0.1739</v>
      </c>
      <c r="U3701" t="s">
        <v>5920</v>
      </c>
      <c r="V3701">
        <v>12</v>
      </c>
      <c r="W3701" s="1">
        <v>44862</v>
      </c>
      <c r="X3701" t="s">
        <v>5894</v>
      </c>
      <c r="Y3701">
        <v>244</v>
      </c>
      <c r="Z3701">
        <v>55</v>
      </c>
      <c r="AA3701">
        <v>276</v>
      </c>
      <c r="AB3701">
        <v>9</v>
      </c>
      <c r="AC3701">
        <v>10</v>
      </c>
      <c r="AD3701">
        <v>513000</v>
      </c>
      <c r="AE3701" t="s">
        <v>6025</v>
      </c>
      <c r="AF3701" s="1">
        <v>46203</v>
      </c>
      <c r="AG3701" t="s">
        <v>6871</v>
      </c>
      <c r="AH3701" t="s">
        <v>6027</v>
      </c>
      <c r="AI3701" t="s">
        <v>6028</v>
      </c>
      <c r="AJ3701" t="s">
        <v>6925</v>
      </c>
      <c r="AK3701">
        <v>138000</v>
      </c>
      <c r="AL3701">
        <v>16629</v>
      </c>
      <c r="AM3701">
        <v>121371</v>
      </c>
      <c r="AN3701">
        <v>114000</v>
      </c>
      <c r="AO3701">
        <v>7371</v>
      </c>
      <c r="AP3701">
        <v>6.0699999999999997E-2</v>
      </c>
    </row>
    <row r="3702" spans="1:42" hidden="1" x14ac:dyDescent="0.35">
      <c r="A3702" t="s">
        <v>4672</v>
      </c>
      <c r="B3702" s="1">
        <v>45673</v>
      </c>
      <c r="C3702" t="s">
        <v>2044</v>
      </c>
      <c r="D3702" t="s">
        <v>105</v>
      </c>
      <c r="E3702">
        <v>1</v>
      </c>
      <c r="F3702" t="s">
        <v>15</v>
      </c>
      <c r="G3702" t="s">
        <v>31</v>
      </c>
      <c r="H3702" t="s">
        <v>17</v>
      </c>
      <c r="I3702" t="s">
        <v>43</v>
      </c>
      <c r="J3702" t="s">
        <v>112</v>
      </c>
      <c r="K3702">
        <v>2025</v>
      </c>
      <c r="L3702" t="s">
        <v>20</v>
      </c>
      <c r="M3702" t="s">
        <v>5916</v>
      </c>
      <c r="N3702" t="s">
        <v>5913</v>
      </c>
      <c r="O3702" t="s">
        <v>5917</v>
      </c>
      <c r="P3702" t="s">
        <v>5918</v>
      </c>
      <c r="Q3702" t="s">
        <v>5919</v>
      </c>
      <c r="R3702">
        <v>63000</v>
      </c>
      <c r="S3702">
        <v>76000</v>
      </c>
      <c r="T3702">
        <v>0.1711</v>
      </c>
      <c r="U3702" t="s">
        <v>5920</v>
      </c>
      <c r="V3702">
        <v>12</v>
      </c>
      <c r="W3702" s="1">
        <v>44617</v>
      </c>
      <c r="X3702" t="s">
        <v>5894</v>
      </c>
      <c r="Y3702">
        <v>252</v>
      </c>
      <c r="Z3702">
        <v>75</v>
      </c>
      <c r="AA3702">
        <v>289</v>
      </c>
      <c r="AB3702">
        <v>48</v>
      </c>
      <c r="AC3702">
        <v>10</v>
      </c>
      <c r="AD3702">
        <v>3024000</v>
      </c>
      <c r="AE3702" t="s">
        <v>6025</v>
      </c>
      <c r="AF3702" s="1">
        <v>46203</v>
      </c>
      <c r="AG3702" t="s">
        <v>6710</v>
      </c>
      <c r="AH3702" t="s">
        <v>6027</v>
      </c>
      <c r="AI3702" t="s">
        <v>6028</v>
      </c>
      <c r="AJ3702" t="s">
        <v>6924</v>
      </c>
      <c r="AK3702">
        <v>76000</v>
      </c>
      <c r="AL3702">
        <v>4446</v>
      </c>
      <c r="AM3702">
        <v>71554</v>
      </c>
      <c r="AN3702">
        <v>63000</v>
      </c>
      <c r="AO3702">
        <v>8554</v>
      </c>
      <c r="AP3702">
        <v>0.1195</v>
      </c>
    </row>
    <row r="3703" spans="1:42" hidden="1" x14ac:dyDescent="0.35">
      <c r="A3703" t="s">
        <v>4673</v>
      </c>
      <c r="B3703" s="1">
        <v>45877</v>
      </c>
      <c r="C3703" t="s">
        <v>1195</v>
      </c>
      <c r="D3703" t="s">
        <v>118</v>
      </c>
      <c r="E3703">
        <v>1</v>
      </c>
      <c r="F3703" t="s">
        <v>128</v>
      </c>
      <c r="G3703" t="s">
        <v>16</v>
      </c>
      <c r="H3703" t="s">
        <v>25</v>
      </c>
      <c r="I3703" t="s">
        <v>33</v>
      </c>
      <c r="J3703" t="s">
        <v>59</v>
      </c>
      <c r="K3703">
        <v>2025</v>
      </c>
      <c r="L3703" t="s">
        <v>60</v>
      </c>
      <c r="M3703" t="s">
        <v>5902</v>
      </c>
      <c r="N3703" t="s">
        <v>5889</v>
      </c>
      <c r="O3703" t="s">
        <v>5898</v>
      </c>
      <c r="P3703" t="s">
        <v>5899</v>
      </c>
      <c r="Q3703" t="s">
        <v>5903</v>
      </c>
      <c r="R3703">
        <v>74000</v>
      </c>
      <c r="S3703">
        <v>88000</v>
      </c>
      <c r="T3703">
        <v>0.15909999999999999</v>
      </c>
      <c r="U3703" t="s">
        <v>5901</v>
      </c>
      <c r="V3703">
        <v>12</v>
      </c>
      <c r="W3703" s="1">
        <v>45459</v>
      </c>
      <c r="X3703" t="s">
        <v>5894</v>
      </c>
      <c r="Y3703">
        <v>214</v>
      </c>
      <c r="Z3703">
        <v>97</v>
      </c>
      <c r="AA3703">
        <v>218</v>
      </c>
      <c r="AB3703">
        <v>43</v>
      </c>
      <c r="AC3703">
        <v>10</v>
      </c>
      <c r="AD3703">
        <v>3182000</v>
      </c>
      <c r="AE3703" t="s">
        <v>6025</v>
      </c>
      <c r="AF3703" s="1">
        <v>46203</v>
      </c>
      <c r="AG3703" t="s">
        <v>6559</v>
      </c>
      <c r="AH3703" t="s">
        <v>6027</v>
      </c>
      <c r="AI3703" t="s">
        <v>6028</v>
      </c>
      <c r="AJ3703" t="s">
        <v>6925</v>
      </c>
      <c r="AK3703">
        <v>88000</v>
      </c>
      <c r="AL3703">
        <v>9864.7999999999993</v>
      </c>
      <c r="AM3703">
        <v>78135.199999999997</v>
      </c>
      <c r="AN3703">
        <v>74000</v>
      </c>
      <c r="AO3703">
        <v>4135.2</v>
      </c>
      <c r="AP3703">
        <v>5.2900000000000003E-2</v>
      </c>
    </row>
    <row r="3704" spans="1:42" hidden="1" x14ac:dyDescent="0.35">
      <c r="A3704" t="s">
        <v>4674</v>
      </c>
      <c r="B3704" s="1">
        <v>45862</v>
      </c>
      <c r="C3704" t="s">
        <v>152</v>
      </c>
      <c r="D3704" t="s">
        <v>180</v>
      </c>
      <c r="E3704">
        <v>1</v>
      </c>
      <c r="F3704" t="s">
        <v>128</v>
      </c>
      <c r="G3704" t="s">
        <v>31</v>
      </c>
      <c r="H3704" t="s">
        <v>32</v>
      </c>
      <c r="I3704" t="s">
        <v>33</v>
      </c>
      <c r="J3704" t="s">
        <v>97</v>
      </c>
      <c r="K3704">
        <v>2025</v>
      </c>
      <c r="L3704" t="s">
        <v>60</v>
      </c>
      <c r="M3704" t="s">
        <v>5956</v>
      </c>
      <c r="N3704" t="s">
        <v>5949</v>
      </c>
      <c r="O3704" t="s">
        <v>5957</v>
      </c>
      <c r="P3704" t="s">
        <v>5958</v>
      </c>
      <c r="Q3704" t="s">
        <v>5959</v>
      </c>
      <c r="R3704">
        <v>3100</v>
      </c>
      <c r="S3704">
        <v>4200</v>
      </c>
      <c r="T3704">
        <v>0.26190000000000002</v>
      </c>
      <c r="U3704" t="s">
        <v>5909</v>
      </c>
      <c r="V3704">
        <v>12</v>
      </c>
      <c r="W3704" s="1">
        <v>45029</v>
      </c>
      <c r="X3704" t="s">
        <v>5894</v>
      </c>
      <c r="Y3704">
        <v>165</v>
      </c>
      <c r="Z3704">
        <v>119</v>
      </c>
      <c r="AA3704">
        <v>218</v>
      </c>
      <c r="AB3704">
        <v>22</v>
      </c>
      <c r="AC3704">
        <v>10</v>
      </c>
      <c r="AD3704">
        <v>68200</v>
      </c>
      <c r="AE3704" t="s">
        <v>6025</v>
      </c>
      <c r="AF3704" s="1">
        <v>46203</v>
      </c>
      <c r="AG3704" t="s">
        <v>6091</v>
      </c>
      <c r="AH3704" t="s">
        <v>6027</v>
      </c>
      <c r="AI3704" t="s">
        <v>6028</v>
      </c>
      <c r="AJ3704" t="s">
        <v>6925</v>
      </c>
      <c r="AK3704">
        <v>4200</v>
      </c>
      <c r="AL3704">
        <v>12.18</v>
      </c>
      <c r="AM3704">
        <v>4187.82</v>
      </c>
      <c r="AN3704">
        <v>3100</v>
      </c>
      <c r="AO3704">
        <v>1087.82</v>
      </c>
      <c r="AP3704">
        <v>0.25979999999999998</v>
      </c>
    </row>
    <row r="3705" spans="1:42" hidden="1" x14ac:dyDescent="0.35">
      <c r="A3705" t="s">
        <v>4675</v>
      </c>
      <c r="B3705" s="1">
        <v>45707</v>
      </c>
      <c r="C3705" t="s">
        <v>2155</v>
      </c>
      <c r="D3705" t="s">
        <v>65</v>
      </c>
      <c r="E3705">
        <v>1</v>
      </c>
      <c r="F3705" t="s">
        <v>128</v>
      </c>
      <c r="G3705" t="s">
        <v>67</v>
      </c>
      <c r="H3705" t="s">
        <v>25</v>
      </c>
      <c r="I3705" t="s">
        <v>18</v>
      </c>
      <c r="J3705" t="s">
        <v>19</v>
      </c>
      <c r="K3705">
        <v>2025</v>
      </c>
      <c r="L3705" t="s">
        <v>20</v>
      </c>
      <c r="M3705" t="s">
        <v>5906</v>
      </c>
      <c r="N3705" t="s">
        <v>5889</v>
      </c>
      <c r="O3705" t="s">
        <v>5898</v>
      </c>
      <c r="P3705" t="s">
        <v>5907</v>
      </c>
      <c r="Q3705" t="s">
        <v>5908</v>
      </c>
      <c r="R3705">
        <v>17500</v>
      </c>
      <c r="S3705">
        <v>22000</v>
      </c>
      <c r="T3705">
        <v>0.20449999999999999</v>
      </c>
      <c r="U3705" t="s">
        <v>5909</v>
      </c>
      <c r="V3705">
        <v>12</v>
      </c>
      <c r="W3705" s="1">
        <v>45337</v>
      </c>
      <c r="X3705" t="s">
        <v>5894</v>
      </c>
      <c r="Y3705">
        <v>373</v>
      </c>
      <c r="Z3705">
        <v>88</v>
      </c>
      <c r="AA3705">
        <v>389</v>
      </c>
      <c r="AB3705">
        <v>78</v>
      </c>
      <c r="AC3705">
        <v>10</v>
      </c>
      <c r="AD3705">
        <v>1365000</v>
      </c>
      <c r="AE3705" t="s">
        <v>6025</v>
      </c>
      <c r="AF3705" s="1">
        <v>46203</v>
      </c>
      <c r="AG3705" t="s">
        <v>6742</v>
      </c>
      <c r="AH3705" t="s">
        <v>6035</v>
      </c>
      <c r="AI3705" t="s">
        <v>6028</v>
      </c>
      <c r="AJ3705" t="s">
        <v>6924</v>
      </c>
      <c r="AK3705">
        <v>22000</v>
      </c>
      <c r="AL3705">
        <v>1573</v>
      </c>
      <c r="AM3705">
        <v>20427</v>
      </c>
      <c r="AN3705">
        <v>17500</v>
      </c>
      <c r="AO3705">
        <v>2927</v>
      </c>
      <c r="AP3705">
        <v>0.14330000000000001</v>
      </c>
    </row>
    <row r="3706" spans="1:42" hidden="1" x14ac:dyDescent="0.35">
      <c r="A3706" t="s">
        <v>4676</v>
      </c>
      <c r="B3706" s="1">
        <v>45684</v>
      </c>
      <c r="C3706" t="s">
        <v>635</v>
      </c>
      <c r="D3706" t="s">
        <v>14</v>
      </c>
      <c r="E3706">
        <v>1</v>
      </c>
      <c r="F3706" t="s">
        <v>58</v>
      </c>
      <c r="G3706" t="s">
        <v>16</v>
      </c>
      <c r="H3706" t="s">
        <v>17</v>
      </c>
      <c r="I3706" t="s">
        <v>33</v>
      </c>
      <c r="J3706" t="s">
        <v>112</v>
      </c>
      <c r="K3706">
        <v>2025</v>
      </c>
      <c r="L3706" t="s">
        <v>20</v>
      </c>
      <c r="M3706" t="s">
        <v>5934</v>
      </c>
      <c r="N3706" t="s">
        <v>5931</v>
      </c>
      <c r="O3706" t="s">
        <v>5932</v>
      </c>
      <c r="P3706" t="s">
        <v>5891</v>
      </c>
      <c r="Q3706" t="s">
        <v>5935</v>
      </c>
      <c r="R3706">
        <v>10800</v>
      </c>
      <c r="S3706">
        <v>13500</v>
      </c>
      <c r="T3706">
        <v>0.2</v>
      </c>
      <c r="U3706" t="s">
        <v>5893</v>
      </c>
      <c r="V3706">
        <v>12</v>
      </c>
      <c r="W3706" s="1">
        <v>44567</v>
      </c>
      <c r="X3706" t="s">
        <v>5894</v>
      </c>
      <c r="Y3706">
        <v>169</v>
      </c>
      <c r="Z3706">
        <v>68</v>
      </c>
      <c r="AA3706">
        <v>202</v>
      </c>
      <c r="AB3706">
        <v>85</v>
      </c>
      <c r="AC3706">
        <v>10</v>
      </c>
      <c r="AD3706">
        <v>918000</v>
      </c>
      <c r="AE3706" t="s">
        <v>6025</v>
      </c>
      <c r="AF3706" s="1">
        <v>46203</v>
      </c>
      <c r="AG3706" t="s">
        <v>6378</v>
      </c>
      <c r="AH3706" t="s">
        <v>6027</v>
      </c>
      <c r="AI3706" t="s">
        <v>6028</v>
      </c>
      <c r="AJ3706" t="s">
        <v>6924</v>
      </c>
      <c r="AK3706">
        <v>13500</v>
      </c>
      <c r="AL3706">
        <v>1825.2</v>
      </c>
      <c r="AM3706">
        <v>11674.8</v>
      </c>
      <c r="AN3706">
        <v>10800</v>
      </c>
      <c r="AO3706">
        <v>874.8</v>
      </c>
      <c r="AP3706">
        <v>7.4899999999999994E-2</v>
      </c>
    </row>
    <row r="3707" spans="1:42" hidden="1" x14ac:dyDescent="0.35">
      <c r="A3707" t="s">
        <v>4677</v>
      </c>
      <c r="B3707" s="1">
        <v>45891</v>
      </c>
      <c r="C3707" t="s">
        <v>3445</v>
      </c>
      <c r="D3707" t="s">
        <v>180</v>
      </c>
      <c r="E3707">
        <v>1</v>
      </c>
      <c r="F3707" t="s">
        <v>48</v>
      </c>
      <c r="G3707" t="s">
        <v>96</v>
      </c>
      <c r="H3707" t="s">
        <v>25</v>
      </c>
      <c r="I3707" t="s">
        <v>33</v>
      </c>
      <c r="J3707" t="s">
        <v>59</v>
      </c>
      <c r="K3707">
        <v>2025</v>
      </c>
      <c r="L3707" t="s">
        <v>60</v>
      </c>
      <c r="M3707" t="s">
        <v>5956</v>
      </c>
      <c r="N3707" t="s">
        <v>5949</v>
      </c>
      <c r="O3707" t="s">
        <v>5957</v>
      </c>
      <c r="P3707" t="s">
        <v>5958</v>
      </c>
      <c r="Q3707" t="s">
        <v>5959</v>
      </c>
      <c r="R3707">
        <v>3100</v>
      </c>
      <c r="S3707">
        <v>4200</v>
      </c>
      <c r="T3707">
        <v>0.26190000000000002</v>
      </c>
      <c r="U3707" t="s">
        <v>5909</v>
      </c>
      <c r="V3707">
        <v>12</v>
      </c>
      <c r="W3707" s="1">
        <v>45029</v>
      </c>
      <c r="X3707" t="s">
        <v>5894</v>
      </c>
      <c r="Y3707">
        <v>165</v>
      </c>
      <c r="Z3707">
        <v>119</v>
      </c>
      <c r="AA3707">
        <v>218</v>
      </c>
      <c r="AB3707">
        <v>22</v>
      </c>
      <c r="AC3707">
        <v>10</v>
      </c>
      <c r="AD3707">
        <v>68200</v>
      </c>
      <c r="AE3707" t="s">
        <v>6025</v>
      </c>
      <c r="AF3707" s="1">
        <v>46203</v>
      </c>
      <c r="AG3707" t="s">
        <v>6878</v>
      </c>
      <c r="AH3707" t="s">
        <v>6027</v>
      </c>
      <c r="AI3707" t="s">
        <v>6028</v>
      </c>
      <c r="AJ3707" t="s">
        <v>6925</v>
      </c>
      <c r="AK3707">
        <v>4200</v>
      </c>
      <c r="AL3707">
        <v>566.16</v>
      </c>
      <c r="AM3707">
        <v>3633.84</v>
      </c>
      <c r="AN3707">
        <v>3100</v>
      </c>
      <c r="AO3707">
        <v>533.84</v>
      </c>
      <c r="AP3707">
        <v>0.1469</v>
      </c>
    </row>
    <row r="3708" spans="1:42" hidden="1" x14ac:dyDescent="0.35">
      <c r="A3708" t="s">
        <v>4678</v>
      </c>
      <c r="B3708" s="1">
        <v>45708</v>
      </c>
      <c r="C3708" t="s">
        <v>1732</v>
      </c>
      <c r="D3708" t="s">
        <v>200</v>
      </c>
      <c r="E3708">
        <v>1</v>
      </c>
      <c r="F3708" t="s">
        <v>48</v>
      </c>
      <c r="G3708" t="s">
        <v>71</v>
      </c>
      <c r="H3708" t="s">
        <v>25</v>
      </c>
      <c r="I3708" t="s">
        <v>33</v>
      </c>
      <c r="J3708" t="s">
        <v>19</v>
      </c>
      <c r="K3708">
        <v>2025</v>
      </c>
      <c r="L3708" t="s">
        <v>20</v>
      </c>
      <c r="M3708" t="s">
        <v>5960</v>
      </c>
      <c r="N3708" t="s">
        <v>5949</v>
      </c>
      <c r="O3708" t="s">
        <v>5961</v>
      </c>
      <c r="P3708" t="s">
        <v>5951</v>
      </c>
      <c r="Q3708" t="s">
        <v>5962</v>
      </c>
      <c r="R3708">
        <v>2100</v>
      </c>
      <c r="S3708">
        <v>2800</v>
      </c>
      <c r="T3708">
        <v>0.25</v>
      </c>
      <c r="U3708" t="s">
        <v>5940</v>
      </c>
      <c r="V3708">
        <v>12</v>
      </c>
      <c r="W3708" s="1">
        <v>45378</v>
      </c>
      <c r="X3708" t="s">
        <v>5894</v>
      </c>
      <c r="Y3708">
        <v>198</v>
      </c>
      <c r="Z3708">
        <v>79</v>
      </c>
      <c r="AA3708">
        <v>243</v>
      </c>
      <c r="AB3708">
        <v>87</v>
      </c>
      <c r="AC3708">
        <v>10</v>
      </c>
      <c r="AD3708">
        <v>182700</v>
      </c>
      <c r="AE3708" t="s">
        <v>6025</v>
      </c>
      <c r="AF3708" s="1">
        <v>46203</v>
      </c>
      <c r="AG3708" t="s">
        <v>6636</v>
      </c>
      <c r="AH3708" t="s">
        <v>6027</v>
      </c>
      <c r="AI3708" t="s">
        <v>6028</v>
      </c>
      <c r="AJ3708" t="s">
        <v>6924</v>
      </c>
      <c r="AK3708">
        <v>2800</v>
      </c>
      <c r="AL3708">
        <v>176.96</v>
      </c>
      <c r="AM3708">
        <v>2623.04</v>
      </c>
      <c r="AN3708">
        <v>2100</v>
      </c>
      <c r="AO3708">
        <v>523.04</v>
      </c>
      <c r="AP3708">
        <v>0.19939999999999999</v>
      </c>
    </row>
    <row r="3709" spans="1:42" hidden="1" x14ac:dyDescent="0.35">
      <c r="A3709" t="s">
        <v>4679</v>
      </c>
      <c r="B3709" s="1">
        <v>45871</v>
      </c>
      <c r="C3709" t="s">
        <v>1175</v>
      </c>
      <c r="D3709" t="s">
        <v>23</v>
      </c>
      <c r="E3709">
        <v>1</v>
      </c>
      <c r="F3709" t="s">
        <v>30</v>
      </c>
      <c r="G3709" t="s">
        <v>96</v>
      </c>
      <c r="H3709" t="s">
        <v>25</v>
      </c>
      <c r="I3709" t="s">
        <v>43</v>
      </c>
      <c r="J3709" t="s">
        <v>59</v>
      </c>
      <c r="K3709">
        <v>2025</v>
      </c>
      <c r="L3709" t="s">
        <v>60</v>
      </c>
      <c r="M3709" t="s">
        <v>5921</v>
      </c>
      <c r="N3709" t="s">
        <v>5913</v>
      </c>
      <c r="O3709" t="s">
        <v>5917</v>
      </c>
      <c r="P3709" t="s">
        <v>5922</v>
      </c>
      <c r="Q3709" t="s">
        <v>5923</v>
      </c>
      <c r="R3709">
        <v>57000</v>
      </c>
      <c r="S3709">
        <v>69000</v>
      </c>
      <c r="T3709">
        <v>0.1739</v>
      </c>
      <c r="U3709" t="s">
        <v>5920</v>
      </c>
      <c r="V3709">
        <v>12</v>
      </c>
      <c r="W3709" s="1">
        <v>44862</v>
      </c>
      <c r="X3709" t="s">
        <v>5894</v>
      </c>
      <c r="Y3709">
        <v>244</v>
      </c>
      <c r="Z3709">
        <v>55</v>
      </c>
      <c r="AA3709">
        <v>276</v>
      </c>
      <c r="AB3709">
        <v>9</v>
      </c>
      <c r="AC3709">
        <v>10</v>
      </c>
      <c r="AD3709">
        <v>513000</v>
      </c>
      <c r="AE3709" t="s">
        <v>6025</v>
      </c>
      <c r="AF3709" s="1">
        <v>46203</v>
      </c>
      <c r="AG3709" t="s">
        <v>6219</v>
      </c>
      <c r="AH3709" t="s">
        <v>6027</v>
      </c>
      <c r="AI3709" t="s">
        <v>6028</v>
      </c>
      <c r="AJ3709" t="s">
        <v>6925</v>
      </c>
      <c r="AK3709">
        <v>69000</v>
      </c>
      <c r="AL3709">
        <v>2753.1</v>
      </c>
      <c r="AM3709">
        <v>66246.899999999994</v>
      </c>
      <c r="AN3709">
        <v>57000</v>
      </c>
      <c r="AO3709">
        <v>9246.9</v>
      </c>
      <c r="AP3709">
        <v>0.1396</v>
      </c>
    </row>
    <row r="3710" spans="1:42" hidden="1" x14ac:dyDescent="0.35">
      <c r="A3710" t="s">
        <v>4680</v>
      </c>
      <c r="B3710" s="1">
        <v>45929</v>
      </c>
      <c r="C3710" t="s">
        <v>3416</v>
      </c>
      <c r="D3710" t="s">
        <v>38</v>
      </c>
      <c r="E3710">
        <v>1</v>
      </c>
      <c r="F3710" t="s">
        <v>58</v>
      </c>
      <c r="G3710" t="s">
        <v>16</v>
      </c>
      <c r="H3710" t="s">
        <v>25</v>
      </c>
      <c r="I3710" t="s">
        <v>33</v>
      </c>
      <c r="J3710" t="s">
        <v>109</v>
      </c>
      <c r="K3710">
        <v>2025</v>
      </c>
      <c r="L3710" t="s">
        <v>60</v>
      </c>
      <c r="M3710" t="s">
        <v>5981</v>
      </c>
      <c r="N3710" t="s">
        <v>5974</v>
      </c>
      <c r="O3710" t="s">
        <v>5982</v>
      </c>
      <c r="P3710" t="s">
        <v>5983</v>
      </c>
      <c r="Q3710" t="s">
        <v>5984</v>
      </c>
      <c r="R3710">
        <v>3700</v>
      </c>
      <c r="S3710">
        <v>4800</v>
      </c>
      <c r="T3710">
        <v>0.22919999999999999</v>
      </c>
      <c r="U3710" t="s">
        <v>5920</v>
      </c>
      <c r="V3710">
        <v>24</v>
      </c>
      <c r="W3710" s="1">
        <v>45552</v>
      </c>
      <c r="X3710" t="s">
        <v>5894</v>
      </c>
      <c r="Y3710">
        <v>158</v>
      </c>
      <c r="Z3710">
        <v>108</v>
      </c>
      <c r="AA3710">
        <v>132</v>
      </c>
      <c r="AB3710">
        <v>61</v>
      </c>
      <c r="AC3710">
        <v>10</v>
      </c>
      <c r="AD3710">
        <v>225700</v>
      </c>
      <c r="AE3710" t="s">
        <v>6025</v>
      </c>
      <c r="AF3710" s="1">
        <v>46203</v>
      </c>
      <c r="AG3710" t="s">
        <v>6875</v>
      </c>
      <c r="AH3710" t="s">
        <v>6035</v>
      </c>
      <c r="AI3710" t="s">
        <v>6028</v>
      </c>
      <c r="AJ3710" t="s">
        <v>6925</v>
      </c>
      <c r="AK3710">
        <v>4800</v>
      </c>
      <c r="AL3710">
        <v>348.48</v>
      </c>
      <c r="AM3710">
        <v>4451.5200000000004</v>
      </c>
      <c r="AN3710">
        <v>3700</v>
      </c>
      <c r="AO3710">
        <v>751.52</v>
      </c>
      <c r="AP3710">
        <v>0.16880000000000001</v>
      </c>
    </row>
    <row r="3711" spans="1:42" hidden="1" x14ac:dyDescent="0.35">
      <c r="A3711" t="s">
        <v>4681</v>
      </c>
      <c r="B3711" s="1">
        <v>45957</v>
      </c>
      <c r="C3711" t="s">
        <v>1819</v>
      </c>
      <c r="D3711" t="s">
        <v>95</v>
      </c>
      <c r="E3711">
        <v>1</v>
      </c>
      <c r="F3711" t="s">
        <v>66</v>
      </c>
      <c r="G3711" t="s">
        <v>16</v>
      </c>
      <c r="H3711" t="s">
        <v>17</v>
      </c>
      <c r="I3711" t="s">
        <v>33</v>
      </c>
      <c r="J3711" t="s">
        <v>55</v>
      </c>
      <c r="K3711">
        <v>2025</v>
      </c>
      <c r="L3711" t="s">
        <v>51</v>
      </c>
      <c r="M3711" t="s">
        <v>5948</v>
      </c>
      <c r="N3711" t="s">
        <v>5949</v>
      </c>
      <c r="O3711" t="s">
        <v>5950</v>
      </c>
      <c r="P3711" t="s">
        <v>5951</v>
      </c>
      <c r="Q3711" t="s">
        <v>5952</v>
      </c>
      <c r="R3711">
        <v>2900</v>
      </c>
      <c r="S3711">
        <v>3800</v>
      </c>
      <c r="T3711">
        <v>0.23680000000000001</v>
      </c>
      <c r="U3711" t="s">
        <v>5940</v>
      </c>
      <c r="V3711">
        <v>12</v>
      </c>
      <c r="W3711" s="1">
        <v>45359</v>
      </c>
      <c r="X3711" t="s">
        <v>5894</v>
      </c>
      <c r="Y3711">
        <v>220</v>
      </c>
      <c r="Z3711">
        <v>49</v>
      </c>
      <c r="AA3711">
        <v>227</v>
      </c>
      <c r="AB3711">
        <v>23</v>
      </c>
      <c r="AC3711">
        <v>10</v>
      </c>
      <c r="AD3711">
        <v>66700</v>
      </c>
      <c r="AE3711" t="s">
        <v>6025</v>
      </c>
      <c r="AF3711" s="1">
        <v>46203</v>
      </c>
      <c r="AG3711" t="s">
        <v>6660</v>
      </c>
      <c r="AH3711" t="s">
        <v>6035</v>
      </c>
      <c r="AI3711" t="s">
        <v>6028</v>
      </c>
      <c r="AJ3711" t="s">
        <v>6925</v>
      </c>
      <c r="AK3711">
        <v>3800</v>
      </c>
      <c r="AL3711">
        <v>68.78</v>
      </c>
      <c r="AM3711">
        <v>3731.22</v>
      </c>
      <c r="AN3711">
        <v>2900</v>
      </c>
      <c r="AO3711">
        <v>831.22</v>
      </c>
      <c r="AP3711">
        <v>0.2228</v>
      </c>
    </row>
    <row r="3712" spans="1:42" hidden="1" x14ac:dyDescent="0.35">
      <c r="A3712" t="s">
        <v>4682</v>
      </c>
      <c r="B3712" s="1">
        <v>45917</v>
      </c>
      <c r="C3712" t="s">
        <v>254</v>
      </c>
      <c r="D3712" t="s">
        <v>82</v>
      </c>
      <c r="E3712">
        <v>1</v>
      </c>
      <c r="F3712" t="s">
        <v>30</v>
      </c>
      <c r="G3712" t="s">
        <v>16</v>
      </c>
      <c r="H3712" t="s">
        <v>17</v>
      </c>
      <c r="I3712" t="s">
        <v>43</v>
      </c>
      <c r="J3712" t="s">
        <v>109</v>
      </c>
      <c r="K3712">
        <v>2025</v>
      </c>
      <c r="L3712" t="s">
        <v>60</v>
      </c>
      <c r="M3712" t="s">
        <v>5895</v>
      </c>
      <c r="N3712" t="s">
        <v>5889</v>
      </c>
      <c r="O3712" t="s">
        <v>5890</v>
      </c>
      <c r="P3712" t="s">
        <v>5891</v>
      </c>
      <c r="Q3712" t="s">
        <v>5896</v>
      </c>
      <c r="R3712">
        <v>78000</v>
      </c>
      <c r="S3712">
        <v>95000</v>
      </c>
      <c r="T3712">
        <v>0.1789</v>
      </c>
      <c r="U3712" t="s">
        <v>5893</v>
      </c>
      <c r="V3712">
        <v>12</v>
      </c>
      <c r="W3712" s="1">
        <v>45187</v>
      </c>
      <c r="X3712" t="s">
        <v>5894</v>
      </c>
      <c r="Y3712">
        <v>351</v>
      </c>
      <c r="Z3712">
        <v>112</v>
      </c>
      <c r="AA3712">
        <v>335</v>
      </c>
      <c r="AB3712">
        <v>32</v>
      </c>
      <c r="AC3712">
        <v>10</v>
      </c>
      <c r="AD3712">
        <v>2496000</v>
      </c>
      <c r="AE3712" t="s">
        <v>6025</v>
      </c>
      <c r="AF3712" s="1">
        <v>46203</v>
      </c>
      <c r="AG3712" t="s">
        <v>6155</v>
      </c>
      <c r="AH3712" t="s">
        <v>6035</v>
      </c>
      <c r="AI3712" t="s">
        <v>6028</v>
      </c>
      <c r="AJ3712" t="s">
        <v>6925</v>
      </c>
      <c r="AK3712">
        <v>95000</v>
      </c>
      <c r="AL3712">
        <v>3847.5</v>
      </c>
      <c r="AM3712">
        <v>91152.5</v>
      </c>
      <c r="AN3712">
        <v>78000</v>
      </c>
      <c r="AO3712">
        <v>13152.5</v>
      </c>
      <c r="AP3712">
        <v>0.14430000000000001</v>
      </c>
    </row>
    <row r="3713" spans="1:42" hidden="1" x14ac:dyDescent="0.35">
      <c r="A3713" t="s">
        <v>4683</v>
      </c>
      <c r="B3713" s="1">
        <v>45812</v>
      </c>
      <c r="C3713" t="s">
        <v>3004</v>
      </c>
      <c r="D3713" t="s">
        <v>65</v>
      </c>
      <c r="E3713">
        <v>2</v>
      </c>
      <c r="F3713" t="s">
        <v>128</v>
      </c>
      <c r="G3713" t="s">
        <v>16</v>
      </c>
      <c r="H3713" t="s">
        <v>32</v>
      </c>
      <c r="I3713" t="s">
        <v>33</v>
      </c>
      <c r="J3713" t="s">
        <v>34</v>
      </c>
      <c r="K3713">
        <v>2025</v>
      </c>
      <c r="L3713" t="s">
        <v>35</v>
      </c>
      <c r="M3713" t="s">
        <v>5906</v>
      </c>
      <c r="N3713" t="s">
        <v>5889</v>
      </c>
      <c r="O3713" t="s">
        <v>5898</v>
      </c>
      <c r="P3713" t="s">
        <v>5907</v>
      </c>
      <c r="Q3713" t="s">
        <v>5908</v>
      </c>
      <c r="R3713">
        <v>17500</v>
      </c>
      <c r="S3713">
        <v>22000</v>
      </c>
      <c r="T3713">
        <v>0.20449999999999999</v>
      </c>
      <c r="U3713" t="s">
        <v>5909</v>
      </c>
      <c r="V3713">
        <v>12</v>
      </c>
      <c r="W3713" s="1">
        <v>45337</v>
      </c>
      <c r="X3713" t="s">
        <v>5894</v>
      </c>
      <c r="Y3713">
        <v>373</v>
      </c>
      <c r="Z3713">
        <v>88</v>
      </c>
      <c r="AA3713">
        <v>389</v>
      </c>
      <c r="AB3713">
        <v>78</v>
      </c>
      <c r="AC3713">
        <v>10</v>
      </c>
      <c r="AD3713">
        <v>1365000</v>
      </c>
      <c r="AE3713" t="s">
        <v>6025</v>
      </c>
      <c r="AF3713" s="1">
        <v>46203</v>
      </c>
      <c r="AG3713" t="s">
        <v>6821</v>
      </c>
      <c r="AH3713" t="s">
        <v>6027</v>
      </c>
      <c r="AI3713" t="s">
        <v>6028</v>
      </c>
      <c r="AJ3713" t="s">
        <v>6924</v>
      </c>
      <c r="AK3713">
        <v>44000</v>
      </c>
      <c r="AL3713">
        <v>5535.2</v>
      </c>
      <c r="AM3713">
        <v>38464.800000000003</v>
      </c>
      <c r="AN3713">
        <v>35000</v>
      </c>
      <c r="AO3713">
        <v>3464.8</v>
      </c>
      <c r="AP3713">
        <v>9.01E-2</v>
      </c>
    </row>
    <row r="3714" spans="1:42" hidden="1" x14ac:dyDescent="0.35">
      <c r="A3714" t="s">
        <v>4684</v>
      </c>
      <c r="B3714" s="1">
        <v>45918</v>
      </c>
      <c r="C3714" t="s">
        <v>627</v>
      </c>
      <c r="D3714" t="s">
        <v>173</v>
      </c>
      <c r="E3714">
        <v>1</v>
      </c>
      <c r="F3714" t="s">
        <v>128</v>
      </c>
      <c r="G3714" t="s">
        <v>31</v>
      </c>
      <c r="H3714" t="s">
        <v>32</v>
      </c>
      <c r="I3714" t="s">
        <v>33</v>
      </c>
      <c r="J3714" t="s">
        <v>109</v>
      </c>
      <c r="K3714">
        <v>2025</v>
      </c>
      <c r="L3714" t="s">
        <v>60</v>
      </c>
      <c r="M3714" t="s">
        <v>5904</v>
      </c>
      <c r="N3714" t="s">
        <v>5889</v>
      </c>
      <c r="O3714" t="s">
        <v>5898</v>
      </c>
      <c r="P3714" t="s">
        <v>5899</v>
      </c>
      <c r="Q3714" t="s">
        <v>5905</v>
      </c>
      <c r="R3714">
        <v>12500</v>
      </c>
      <c r="S3714">
        <v>15500</v>
      </c>
      <c r="T3714">
        <v>0.19350000000000001</v>
      </c>
      <c r="U3714" t="s">
        <v>5901</v>
      </c>
      <c r="V3714">
        <v>12</v>
      </c>
      <c r="W3714" s="1">
        <v>45140</v>
      </c>
      <c r="X3714" t="s">
        <v>5894</v>
      </c>
      <c r="Y3714">
        <v>313</v>
      </c>
      <c r="Z3714">
        <v>58</v>
      </c>
      <c r="AA3714">
        <v>294</v>
      </c>
      <c r="AB3714">
        <v>65</v>
      </c>
      <c r="AC3714">
        <v>10</v>
      </c>
      <c r="AD3714">
        <v>812500</v>
      </c>
      <c r="AE3714" t="s">
        <v>6025</v>
      </c>
      <c r="AF3714" s="1">
        <v>46203</v>
      </c>
      <c r="AG3714" t="s">
        <v>6374</v>
      </c>
      <c r="AH3714" t="s">
        <v>6027</v>
      </c>
      <c r="AI3714" t="s">
        <v>6028</v>
      </c>
      <c r="AJ3714" t="s">
        <v>6925</v>
      </c>
      <c r="AK3714">
        <v>15500</v>
      </c>
      <c r="AL3714">
        <v>10.85</v>
      </c>
      <c r="AM3714">
        <v>15489.15</v>
      </c>
      <c r="AN3714">
        <v>12500</v>
      </c>
      <c r="AO3714">
        <v>2989.15</v>
      </c>
      <c r="AP3714">
        <v>0.193</v>
      </c>
    </row>
    <row r="3715" spans="1:42" hidden="1" x14ac:dyDescent="0.35">
      <c r="A3715" t="s">
        <v>4685</v>
      </c>
      <c r="B3715" s="1">
        <v>45946</v>
      </c>
      <c r="C3715" t="s">
        <v>1768</v>
      </c>
      <c r="D3715" t="s">
        <v>208</v>
      </c>
      <c r="E3715">
        <v>2</v>
      </c>
      <c r="F3715" t="s">
        <v>58</v>
      </c>
      <c r="G3715" t="s">
        <v>16</v>
      </c>
      <c r="H3715" t="s">
        <v>32</v>
      </c>
      <c r="I3715" t="s">
        <v>33</v>
      </c>
      <c r="J3715" t="s">
        <v>55</v>
      </c>
      <c r="K3715">
        <v>2025</v>
      </c>
      <c r="L3715" t="s">
        <v>51</v>
      </c>
      <c r="M3715" t="s">
        <v>5910</v>
      </c>
      <c r="N3715" t="s">
        <v>5889</v>
      </c>
      <c r="O3715" t="s">
        <v>5898</v>
      </c>
      <c r="P3715" t="s">
        <v>5907</v>
      </c>
      <c r="Q3715" t="s">
        <v>5911</v>
      </c>
      <c r="R3715">
        <v>10500</v>
      </c>
      <c r="S3715">
        <v>13000</v>
      </c>
      <c r="T3715">
        <v>0.1923</v>
      </c>
      <c r="U3715" t="s">
        <v>5909</v>
      </c>
      <c r="V3715">
        <v>12</v>
      </c>
      <c r="W3715" s="1">
        <v>45395</v>
      </c>
      <c r="X3715" t="s">
        <v>5894</v>
      </c>
      <c r="Y3715">
        <v>256</v>
      </c>
      <c r="Z3715">
        <v>119</v>
      </c>
      <c r="AA3715">
        <v>288</v>
      </c>
      <c r="AB3715">
        <v>32</v>
      </c>
      <c r="AC3715">
        <v>10</v>
      </c>
      <c r="AD3715">
        <v>336000</v>
      </c>
      <c r="AE3715" t="s">
        <v>6025</v>
      </c>
      <c r="AF3715" s="1">
        <v>46203</v>
      </c>
      <c r="AG3715" t="s">
        <v>6647</v>
      </c>
      <c r="AH3715" t="s">
        <v>6035</v>
      </c>
      <c r="AI3715" t="s">
        <v>6028</v>
      </c>
      <c r="AJ3715" t="s">
        <v>6925</v>
      </c>
      <c r="AK3715">
        <v>26000</v>
      </c>
      <c r="AL3715">
        <v>3829.8</v>
      </c>
      <c r="AM3715">
        <v>22170.2</v>
      </c>
      <c r="AN3715">
        <v>21000</v>
      </c>
      <c r="AO3715">
        <v>1170.2</v>
      </c>
      <c r="AP3715">
        <v>5.28E-2</v>
      </c>
    </row>
    <row r="3716" spans="1:42" hidden="1" x14ac:dyDescent="0.35">
      <c r="A3716" t="s">
        <v>4686</v>
      </c>
      <c r="B3716" s="1">
        <v>45947</v>
      </c>
      <c r="C3716" t="s">
        <v>1288</v>
      </c>
      <c r="D3716" t="s">
        <v>100</v>
      </c>
      <c r="E3716">
        <v>1</v>
      </c>
      <c r="F3716" t="s">
        <v>24</v>
      </c>
      <c r="G3716" t="s">
        <v>71</v>
      </c>
      <c r="H3716" t="s">
        <v>32</v>
      </c>
      <c r="I3716" t="s">
        <v>18</v>
      </c>
      <c r="J3716" t="s">
        <v>55</v>
      </c>
      <c r="K3716">
        <v>2025</v>
      </c>
      <c r="L3716" t="s">
        <v>51</v>
      </c>
      <c r="M3716" t="s">
        <v>5941</v>
      </c>
      <c r="N3716" t="s">
        <v>5931</v>
      </c>
      <c r="O3716" t="s">
        <v>5942</v>
      </c>
      <c r="P3716" t="s">
        <v>5938</v>
      </c>
      <c r="Q3716" t="s">
        <v>5943</v>
      </c>
      <c r="R3716">
        <v>9800</v>
      </c>
      <c r="S3716">
        <v>12500</v>
      </c>
      <c r="T3716">
        <v>0.216</v>
      </c>
      <c r="U3716" t="s">
        <v>5940</v>
      </c>
      <c r="V3716">
        <v>6</v>
      </c>
      <c r="W3716" s="1">
        <v>45383</v>
      </c>
      <c r="X3716" t="s">
        <v>5894</v>
      </c>
      <c r="Y3716">
        <v>102</v>
      </c>
      <c r="Z3716">
        <v>94</v>
      </c>
      <c r="AA3716">
        <v>142</v>
      </c>
      <c r="AB3716">
        <v>76</v>
      </c>
      <c r="AC3716">
        <v>10</v>
      </c>
      <c r="AD3716">
        <v>744800</v>
      </c>
      <c r="AE3716" t="s">
        <v>6025</v>
      </c>
      <c r="AF3716" s="1">
        <v>46203</v>
      </c>
      <c r="AG3716" t="s">
        <v>6476</v>
      </c>
      <c r="AH3716" t="s">
        <v>6035</v>
      </c>
      <c r="AI3716" t="s">
        <v>6028</v>
      </c>
      <c r="AJ3716" t="s">
        <v>6925</v>
      </c>
      <c r="AK3716">
        <v>12500</v>
      </c>
      <c r="AL3716">
        <v>1766.25</v>
      </c>
      <c r="AM3716">
        <v>10733.75</v>
      </c>
      <c r="AN3716">
        <v>9800</v>
      </c>
      <c r="AO3716">
        <v>933.75</v>
      </c>
      <c r="AP3716">
        <v>8.6999999999999994E-2</v>
      </c>
    </row>
    <row r="3717" spans="1:42" hidden="1" x14ac:dyDescent="0.35">
      <c r="A3717" t="s">
        <v>4687</v>
      </c>
      <c r="B3717" s="1">
        <v>45745</v>
      </c>
      <c r="C3717" t="s">
        <v>1111</v>
      </c>
      <c r="D3717" t="s">
        <v>180</v>
      </c>
      <c r="E3717">
        <v>2</v>
      </c>
      <c r="F3717" t="s">
        <v>58</v>
      </c>
      <c r="G3717" t="s">
        <v>31</v>
      </c>
      <c r="H3717" t="s">
        <v>17</v>
      </c>
      <c r="I3717" t="s">
        <v>43</v>
      </c>
      <c r="J3717" t="s">
        <v>39</v>
      </c>
      <c r="K3717">
        <v>2025</v>
      </c>
      <c r="L3717" t="s">
        <v>20</v>
      </c>
      <c r="M3717" t="s">
        <v>5956</v>
      </c>
      <c r="N3717" t="s">
        <v>5949</v>
      </c>
      <c r="O3717" t="s">
        <v>5957</v>
      </c>
      <c r="P3717" t="s">
        <v>5958</v>
      </c>
      <c r="Q3717" t="s">
        <v>5959</v>
      </c>
      <c r="R3717">
        <v>3100</v>
      </c>
      <c r="S3717">
        <v>4200</v>
      </c>
      <c r="T3717">
        <v>0.26190000000000002</v>
      </c>
      <c r="U3717" t="s">
        <v>5909</v>
      </c>
      <c r="V3717">
        <v>12</v>
      </c>
      <c r="W3717" s="1">
        <v>45029</v>
      </c>
      <c r="X3717" t="s">
        <v>5894</v>
      </c>
      <c r="Y3717">
        <v>165</v>
      </c>
      <c r="Z3717">
        <v>119</v>
      </c>
      <c r="AA3717">
        <v>218</v>
      </c>
      <c r="AB3717">
        <v>22</v>
      </c>
      <c r="AC3717">
        <v>10</v>
      </c>
      <c r="AD3717">
        <v>68200</v>
      </c>
      <c r="AE3717" t="s">
        <v>6025</v>
      </c>
      <c r="AF3717" s="1">
        <v>46203</v>
      </c>
      <c r="AG3717" t="s">
        <v>6078</v>
      </c>
      <c r="AH3717" t="s">
        <v>6027</v>
      </c>
      <c r="AI3717" t="s">
        <v>6028</v>
      </c>
      <c r="AJ3717" t="s">
        <v>6924</v>
      </c>
      <c r="AK3717">
        <v>8400</v>
      </c>
      <c r="AL3717">
        <v>1127.28</v>
      </c>
      <c r="AM3717">
        <v>7272.72</v>
      </c>
      <c r="AN3717">
        <v>6200</v>
      </c>
      <c r="AO3717">
        <v>1072.72</v>
      </c>
      <c r="AP3717">
        <v>0.14749999999999999</v>
      </c>
    </row>
    <row r="3718" spans="1:42" hidden="1" x14ac:dyDescent="0.35">
      <c r="A3718" t="s">
        <v>4688</v>
      </c>
      <c r="B3718" s="1">
        <v>45746</v>
      </c>
      <c r="C3718" t="s">
        <v>1407</v>
      </c>
      <c r="D3718" t="s">
        <v>216</v>
      </c>
      <c r="E3718">
        <v>1</v>
      </c>
      <c r="F3718" t="s">
        <v>48</v>
      </c>
      <c r="G3718" t="s">
        <v>16</v>
      </c>
      <c r="H3718" t="s">
        <v>25</v>
      </c>
      <c r="I3718" t="s">
        <v>33</v>
      </c>
      <c r="J3718" t="s">
        <v>39</v>
      </c>
      <c r="K3718">
        <v>2025</v>
      </c>
      <c r="L3718" t="s">
        <v>20</v>
      </c>
      <c r="M3718" t="s">
        <v>5999</v>
      </c>
      <c r="N3718" t="s">
        <v>5989</v>
      </c>
      <c r="O3718" t="s">
        <v>6000</v>
      </c>
      <c r="P3718" t="s">
        <v>6001</v>
      </c>
      <c r="Q3718" t="s">
        <v>6002</v>
      </c>
      <c r="R3718">
        <v>300</v>
      </c>
      <c r="S3718">
        <v>500</v>
      </c>
      <c r="T3718">
        <v>0.4</v>
      </c>
      <c r="U3718" t="s">
        <v>5940</v>
      </c>
      <c r="V3718">
        <v>3</v>
      </c>
      <c r="W3718" s="1">
        <v>45115</v>
      </c>
      <c r="X3718" t="s">
        <v>5894</v>
      </c>
      <c r="Y3718">
        <v>197</v>
      </c>
      <c r="Z3718">
        <v>100</v>
      </c>
      <c r="AA3718">
        <v>205</v>
      </c>
      <c r="AB3718">
        <v>66</v>
      </c>
      <c r="AC3718">
        <v>10</v>
      </c>
      <c r="AD3718">
        <v>19800</v>
      </c>
      <c r="AE3718" t="s">
        <v>6025</v>
      </c>
      <c r="AF3718" s="1">
        <v>46203</v>
      </c>
      <c r="AG3718" t="s">
        <v>6112</v>
      </c>
      <c r="AH3718" t="s">
        <v>6035</v>
      </c>
      <c r="AI3718" t="s">
        <v>6028</v>
      </c>
      <c r="AJ3718" t="s">
        <v>6924</v>
      </c>
      <c r="AK3718">
        <v>500</v>
      </c>
      <c r="AL3718">
        <v>70.05</v>
      </c>
      <c r="AM3718">
        <v>429.95</v>
      </c>
      <c r="AN3718">
        <v>300</v>
      </c>
      <c r="AO3718">
        <v>129.94999999999999</v>
      </c>
      <c r="AP3718">
        <v>0.30220000000000002</v>
      </c>
    </row>
    <row r="3719" spans="1:42" hidden="1" x14ac:dyDescent="0.35">
      <c r="A3719" t="s">
        <v>4689</v>
      </c>
      <c r="B3719" s="1">
        <v>45875</v>
      </c>
      <c r="C3719" t="s">
        <v>343</v>
      </c>
      <c r="D3719" t="s">
        <v>14</v>
      </c>
      <c r="E3719">
        <v>1</v>
      </c>
      <c r="F3719" t="s">
        <v>128</v>
      </c>
      <c r="G3719" t="s">
        <v>96</v>
      </c>
      <c r="H3719" t="s">
        <v>17</v>
      </c>
      <c r="I3719" t="s">
        <v>18</v>
      </c>
      <c r="J3719" t="s">
        <v>59</v>
      </c>
      <c r="K3719">
        <v>2025</v>
      </c>
      <c r="L3719" t="s">
        <v>60</v>
      </c>
      <c r="M3719" t="s">
        <v>5934</v>
      </c>
      <c r="N3719" t="s">
        <v>5931</v>
      </c>
      <c r="O3719" t="s">
        <v>5932</v>
      </c>
      <c r="P3719" t="s">
        <v>5891</v>
      </c>
      <c r="Q3719" t="s">
        <v>5935</v>
      </c>
      <c r="R3719">
        <v>10800</v>
      </c>
      <c r="S3719">
        <v>13500</v>
      </c>
      <c r="T3719">
        <v>0.2</v>
      </c>
      <c r="U3719" t="s">
        <v>5893</v>
      </c>
      <c r="V3719">
        <v>12</v>
      </c>
      <c r="W3719" s="1">
        <v>44567</v>
      </c>
      <c r="X3719" t="s">
        <v>5894</v>
      </c>
      <c r="Y3719">
        <v>169</v>
      </c>
      <c r="Z3719">
        <v>68</v>
      </c>
      <c r="AA3719">
        <v>202</v>
      </c>
      <c r="AB3719">
        <v>85</v>
      </c>
      <c r="AC3719">
        <v>10</v>
      </c>
      <c r="AD3719">
        <v>918000</v>
      </c>
      <c r="AE3719" t="s">
        <v>6025</v>
      </c>
      <c r="AF3719" s="1">
        <v>46203</v>
      </c>
      <c r="AG3719" t="s">
        <v>6221</v>
      </c>
      <c r="AH3719" t="s">
        <v>6035</v>
      </c>
      <c r="AI3719" t="s">
        <v>6028</v>
      </c>
      <c r="AJ3719" t="s">
        <v>6925</v>
      </c>
      <c r="AK3719">
        <v>13500</v>
      </c>
      <c r="AL3719">
        <v>1767.15</v>
      </c>
      <c r="AM3719">
        <v>11732.85</v>
      </c>
      <c r="AN3719">
        <v>10800</v>
      </c>
      <c r="AO3719">
        <v>932.85</v>
      </c>
      <c r="AP3719">
        <v>7.9500000000000001E-2</v>
      </c>
    </row>
    <row r="3720" spans="1:42" hidden="1" x14ac:dyDescent="0.35">
      <c r="A3720" t="s">
        <v>4690</v>
      </c>
      <c r="B3720" s="1">
        <v>45923</v>
      </c>
      <c r="C3720" t="s">
        <v>1336</v>
      </c>
      <c r="D3720" t="s">
        <v>205</v>
      </c>
      <c r="E3720">
        <v>3</v>
      </c>
      <c r="F3720" t="s">
        <v>66</v>
      </c>
      <c r="G3720" t="s">
        <v>16</v>
      </c>
      <c r="H3720" t="s">
        <v>17</v>
      </c>
      <c r="I3720" t="s">
        <v>26</v>
      </c>
      <c r="J3720" t="s">
        <v>109</v>
      </c>
      <c r="K3720">
        <v>2025</v>
      </c>
      <c r="L3720" t="s">
        <v>60</v>
      </c>
      <c r="M3720" t="s">
        <v>6003</v>
      </c>
      <c r="N3720" t="s">
        <v>5989</v>
      </c>
      <c r="O3720" t="s">
        <v>6004</v>
      </c>
      <c r="P3720" t="s">
        <v>6005</v>
      </c>
      <c r="Q3720" t="s">
        <v>6006</v>
      </c>
      <c r="R3720">
        <v>420</v>
      </c>
      <c r="S3720">
        <v>650</v>
      </c>
      <c r="T3720">
        <v>0.3538</v>
      </c>
      <c r="U3720" t="s">
        <v>5909</v>
      </c>
      <c r="V3720">
        <v>6</v>
      </c>
      <c r="W3720" s="1">
        <v>45071</v>
      </c>
      <c r="X3720" t="s">
        <v>5894</v>
      </c>
      <c r="Y3720">
        <v>160</v>
      </c>
      <c r="Z3720">
        <v>85</v>
      </c>
      <c r="AA3720">
        <v>167</v>
      </c>
      <c r="AB3720">
        <v>56</v>
      </c>
      <c r="AC3720">
        <v>10</v>
      </c>
      <c r="AD3720">
        <v>23520</v>
      </c>
      <c r="AE3720" t="s">
        <v>6025</v>
      </c>
      <c r="AF3720" s="1">
        <v>46203</v>
      </c>
      <c r="AG3720" t="s">
        <v>6508</v>
      </c>
      <c r="AH3720" t="s">
        <v>6035</v>
      </c>
      <c r="AI3720" t="s">
        <v>6028</v>
      </c>
      <c r="AJ3720" t="s">
        <v>6925</v>
      </c>
      <c r="AK3720">
        <v>1950</v>
      </c>
      <c r="AL3720">
        <v>64.739999999999995</v>
      </c>
      <c r="AM3720">
        <v>1885.26</v>
      </c>
      <c r="AN3720">
        <v>1260</v>
      </c>
      <c r="AO3720">
        <v>625.26</v>
      </c>
      <c r="AP3720">
        <v>0.33169999999999999</v>
      </c>
    </row>
    <row r="3721" spans="1:42" x14ac:dyDescent="0.35">
      <c r="A3721" t="s">
        <v>4691</v>
      </c>
      <c r="B3721" s="1">
        <v>45713</v>
      </c>
      <c r="C3721" t="s">
        <v>1259</v>
      </c>
      <c r="D3721" t="s">
        <v>54</v>
      </c>
      <c r="E3721">
        <v>1</v>
      </c>
      <c r="F3721" t="s">
        <v>48</v>
      </c>
      <c r="G3721" t="s">
        <v>16</v>
      </c>
      <c r="H3721" t="s">
        <v>17</v>
      </c>
      <c r="I3721" t="s">
        <v>43</v>
      </c>
      <c r="J3721" t="s">
        <v>19</v>
      </c>
      <c r="K3721">
        <v>2025</v>
      </c>
      <c r="L3721" t="s">
        <v>20</v>
      </c>
      <c r="M3721" t="s">
        <v>5888</v>
      </c>
      <c r="N3721" t="s">
        <v>5889</v>
      </c>
      <c r="O3721" t="s">
        <v>5890</v>
      </c>
      <c r="P3721" t="s">
        <v>5891</v>
      </c>
      <c r="Q3721" t="s">
        <v>5892</v>
      </c>
      <c r="R3721">
        <v>52000</v>
      </c>
      <c r="S3721">
        <v>65000</v>
      </c>
      <c r="T3721">
        <v>0.2</v>
      </c>
      <c r="U3721" t="s">
        <v>5893</v>
      </c>
      <c r="V3721">
        <v>12</v>
      </c>
      <c r="W3721" s="1">
        <v>45506</v>
      </c>
      <c r="X3721" t="s">
        <v>5894</v>
      </c>
      <c r="Y3721">
        <v>302</v>
      </c>
      <c r="Z3721">
        <v>109</v>
      </c>
      <c r="AA3721">
        <v>415</v>
      </c>
      <c r="AB3721">
        <v>0</v>
      </c>
      <c r="AC3721">
        <v>10</v>
      </c>
      <c r="AD3721">
        <v>0</v>
      </c>
      <c r="AE3721" t="s">
        <v>6029</v>
      </c>
      <c r="AF3721" s="1">
        <v>46203</v>
      </c>
      <c r="AG3721" t="s">
        <v>6567</v>
      </c>
      <c r="AH3721" t="s">
        <v>6035</v>
      </c>
      <c r="AI3721" t="s">
        <v>6028</v>
      </c>
      <c r="AJ3721" t="s">
        <v>6924</v>
      </c>
      <c r="AK3721">
        <v>65000</v>
      </c>
      <c r="AL3721">
        <v>3256.5</v>
      </c>
      <c r="AM3721">
        <v>61743.5</v>
      </c>
      <c r="AN3721">
        <v>52000</v>
      </c>
      <c r="AO3721">
        <v>9743.5</v>
      </c>
      <c r="AP3721">
        <v>0.1578</v>
      </c>
    </row>
    <row r="3722" spans="1:42" hidden="1" x14ac:dyDescent="0.35">
      <c r="A3722" t="s">
        <v>4692</v>
      </c>
      <c r="B3722" s="1">
        <v>45788</v>
      </c>
      <c r="C3722" t="s">
        <v>2571</v>
      </c>
      <c r="D3722" t="s">
        <v>118</v>
      </c>
      <c r="E3722">
        <v>1</v>
      </c>
      <c r="F3722" t="s">
        <v>128</v>
      </c>
      <c r="G3722" t="s">
        <v>71</v>
      </c>
      <c r="H3722" t="s">
        <v>25</v>
      </c>
      <c r="I3722" t="s">
        <v>43</v>
      </c>
      <c r="J3722" t="s">
        <v>75</v>
      </c>
      <c r="K3722">
        <v>2025</v>
      </c>
      <c r="L3722" t="s">
        <v>35</v>
      </c>
      <c r="M3722" t="s">
        <v>5902</v>
      </c>
      <c r="N3722" t="s">
        <v>5889</v>
      </c>
      <c r="O3722" t="s">
        <v>5898</v>
      </c>
      <c r="P3722" t="s">
        <v>5899</v>
      </c>
      <c r="Q3722" t="s">
        <v>5903</v>
      </c>
      <c r="R3722">
        <v>74000</v>
      </c>
      <c r="S3722">
        <v>88000</v>
      </c>
      <c r="T3722">
        <v>0.15909999999999999</v>
      </c>
      <c r="U3722" t="s">
        <v>5901</v>
      </c>
      <c r="V3722">
        <v>12</v>
      </c>
      <c r="W3722" s="1">
        <v>45459</v>
      </c>
      <c r="X3722" t="s">
        <v>5894</v>
      </c>
      <c r="Y3722">
        <v>214</v>
      </c>
      <c r="Z3722">
        <v>97</v>
      </c>
      <c r="AA3722">
        <v>218</v>
      </c>
      <c r="AB3722">
        <v>43</v>
      </c>
      <c r="AC3722">
        <v>10</v>
      </c>
      <c r="AD3722">
        <v>3182000</v>
      </c>
      <c r="AE3722" t="s">
        <v>6025</v>
      </c>
      <c r="AF3722" s="1">
        <v>46203</v>
      </c>
      <c r="AG3722" t="s">
        <v>6823</v>
      </c>
      <c r="AH3722" t="s">
        <v>6027</v>
      </c>
      <c r="AI3722" t="s">
        <v>6028</v>
      </c>
      <c r="AJ3722" t="s">
        <v>6924</v>
      </c>
      <c r="AK3722">
        <v>88000</v>
      </c>
      <c r="AL3722">
        <v>7048.8</v>
      </c>
      <c r="AM3722">
        <v>80951.199999999997</v>
      </c>
      <c r="AN3722">
        <v>74000</v>
      </c>
      <c r="AO3722">
        <v>6951.2</v>
      </c>
      <c r="AP3722">
        <v>8.5900000000000004E-2</v>
      </c>
    </row>
    <row r="3723" spans="1:42" hidden="1" x14ac:dyDescent="0.35">
      <c r="A3723" t="s">
        <v>4693</v>
      </c>
      <c r="B3723" s="1">
        <v>45776</v>
      </c>
      <c r="C3723" t="s">
        <v>2640</v>
      </c>
      <c r="D3723" t="s">
        <v>65</v>
      </c>
      <c r="E3723">
        <v>2</v>
      </c>
      <c r="F3723" t="s">
        <v>58</v>
      </c>
      <c r="G3723" t="s">
        <v>16</v>
      </c>
      <c r="H3723" t="s">
        <v>17</v>
      </c>
      <c r="I3723" t="s">
        <v>33</v>
      </c>
      <c r="J3723" t="s">
        <v>44</v>
      </c>
      <c r="K3723">
        <v>2025</v>
      </c>
      <c r="L3723" t="s">
        <v>35</v>
      </c>
      <c r="M3723" t="s">
        <v>5906</v>
      </c>
      <c r="N3723" t="s">
        <v>5889</v>
      </c>
      <c r="O3723" t="s">
        <v>5898</v>
      </c>
      <c r="P3723" t="s">
        <v>5907</v>
      </c>
      <c r="Q3723" t="s">
        <v>5908</v>
      </c>
      <c r="R3723">
        <v>17500</v>
      </c>
      <c r="S3723">
        <v>22000</v>
      </c>
      <c r="T3723">
        <v>0.20449999999999999</v>
      </c>
      <c r="U3723" t="s">
        <v>5909</v>
      </c>
      <c r="V3723">
        <v>12</v>
      </c>
      <c r="W3723" s="1">
        <v>45337</v>
      </c>
      <c r="X3723" t="s">
        <v>5894</v>
      </c>
      <c r="Y3723">
        <v>373</v>
      </c>
      <c r="Z3723">
        <v>88</v>
      </c>
      <c r="AA3723">
        <v>389</v>
      </c>
      <c r="AB3723">
        <v>78</v>
      </c>
      <c r="AC3723">
        <v>10</v>
      </c>
      <c r="AD3723">
        <v>1365000</v>
      </c>
      <c r="AE3723" t="s">
        <v>6025</v>
      </c>
      <c r="AF3723" s="1">
        <v>46203</v>
      </c>
      <c r="AG3723" t="s">
        <v>6795</v>
      </c>
      <c r="AH3723" t="s">
        <v>6035</v>
      </c>
      <c r="AI3723" t="s">
        <v>6028</v>
      </c>
      <c r="AJ3723" t="s">
        <v>6924</v>
      </c>
      <c r="AK3723">
        <v>44000</v>
      </c>
      <c r="AL3723">
        <v>5042.3999999999996</v>
      </c>
      <c r="AM3723">
        <v>38957.599999999999</v>
      </c>
      <c r="AN3723">
        <v>35000</v>
      </c>
      <c r="AO3723">
        <v>3957.6</v>
      </c>
      <c r="AP3723">
        <v>0.1016</v>
      </c>
    </row>
    <row r="3724" spans="1:42" hidden="1" x14ac:dyDescent="0.35">
      <c r="A3724" t="s">
        <v>4694</v>
      </c>
      <c r="B3724" s="1">
        <v>45755</v>
      </c>
      <c r="C3724" t="s">
        <v>1682</v>
      </c>
      <c r="D3724" t="s">
        <v>14</v>
      </c>
      <c r="E3724">
        <v>1</v>
      </c>
      <c r="F3724" t="s">
        <v>24</v>
      </c>
      <c r="G3724" t="s">
        <v>31</v>
      </c>
      <c r="H3724" t="s">
        <v>17</v>
      </c>
      <c r="I3724" t="s">
        <v>43</v>
      </c>
      <c r="J3724" t="s">
        <v>44</v>
      </c>
      <c r="K3724">
        <v>2025</v>
      </c>
      <c r="L3724" t="s">
        <v>35</v>
      </c>
      <c r="M3724" t="s">
        <v>5934</v>
      </c>
      <c r="N3724" t="s">
        <v>5931</v>
      </c>
      <c r="O3724" t="s">
        <v>5932</v>
      </c>
      <c r="P3724" t="s">
        <v>5891</v>
      </c>
      <c r="Q3724" t="s">
        <v>5935</v>
      </c>
      <c r="R3724">
        <v>10800</v>
      </c>
      <c r="S3724">
        <v>13500</v>
      </c>
      <c r="T3724">
        <v>0.2</v>
      </c>
      <c r="U3724" t="s">
        <v>5893</v>
      </c>
      <c r="V3724">
        <v>12</v>
      </c>
      <c r="W3724" s="1">
        <v>44567</v>
      </c>
      <c r="X3724" t="s">
        <v>5894</v>
      </c>
      <c r="Y3724">
        <v>169</v>
      </c>
      <c r="Z3724">
        <v>68</v>
      </c>
      <c r="AA3724">
        <v>202</v>
      </c>
      <c r="AB3724">
        <v>85</v>
      </c>
      <c r="AC3724">
        <v>10</v>
      </c>
      <c r="AD3724">
        <v>918000</v>
      </c>
      <c r="AE3724" t="s">
        <v>6025</v>
      </c>
      <c r="AF3724" s="1">
        <v>46203</v>
      </c>
      <c r="AG3724" t="s">
        <v>6620</v>
      </c>
      <c r="AH3724" t="s">
        <v>6027</v>
      </c>
      <c r="AI3724" t="s">
        <v>6028</v>
      </c>
      <c r="AJ3724" t="s">
        <v>6924</v>
      </c>
      <c r="AK3724">
        <v>13500</v>
      </c>
      <c r="AL3724">
        <v>2025</v>
      </c>
      <c r="AM3724">
        <v>11475</v>
      </c>
      <c r="AN3724">
        <v>10800</v>
      </c>
      <c r="AO3724">
        <v>675</v>
      </c>
      <c r="AP3724">
        <v>5.8799999999999998E-2</v>
      </c>
    </row>
    <row r="3725" spans="1:42" hidden="1" x14ac:dyDescent="0.35">
      <c r="A3725" t="s">
        <v>4695</v>
      </c>
      <c r="B3725" s="1">
        <v>45880</v>
      </c>
      <c r="C3725" t="s">
        <v>1989</v>
      </c>
      <c r="D3725" t="s">
        <v>78</v>
      </c>
      <c r="E3725">
        <v>2</v>
      </c>
      <c r="F3725" t="s">
        <v>48</v>
      </c>
      <c r="G3725" t="s">
        <v>16</v>
      </c>
      <c r="H3725" t="s">
        <v>17</v>
      </c>
      <c r="I3725" t="s">
        <v>43</v>
      </c>
      <c r="J3725" t="s">
        <v>59</v>
      </c>
      <c r="K3725">
        <v>2025</v>
      </c>
      <c r="L3725" t="s">
        <v>60</v>
      </c>
      <c r="M3725" t="s">
        <v>5992</v>
      </c>
      <c r="N3725" t="s">
        <v>5989</v>
      </c>
      <c r="O3725" t="s">
        <v>5993</v>
      </c>
      <c r="P3725" t="s">
        <v>5899</v>
      </c>
      <c r="Q3725" t="s">
        <v>5994</v>
      </c>
      <c r="R3725">
        <v>850</v>
      </c>
      <c r="S3725">
        <v>1200</v>
      </c>
      <c r="T3725">
        <v>0.29170000000000001</v>
      </c>
      <c r="U3725" t="s">
        <v>5901</v>
      </c>
      <c r="V3725">
        <v>6</v>
      </c>
      <c r="W3725" s="1">
        <v>45066</v>
      </c>
      <c r="X3725" t="s">
        <v>5894</v>
      </c>
      <c r="Y3725">
        <v>275</v>
      </c>
      <c r="Z3725">
        <v>92</v>
      </c>
      <c r="AA3725">
        <v>285</v>
      </c>
      <c r="AB3725">
        <v>78</v>
      </c>
      <c r="AC3725">
        <v>10</v>
      </c>
      <c r="AD3725">
        <v>66300</v>
      </c>
      <c r="AE3725" t="s">
        <v>6025</v>
      </c>
      <c r="AF3725" s="1">
        <v>46203</v>
      </c>
      <c r="AG3725" t="s">
        <v>6700</v>
      </c>
      <c r="AH3725" t="s">
        <v>6027</v>
      </c>
      <c r="AI3725" t="s">
        <v>6028</v>
      </c>
      <c r="AJ3725" t="s">
        <v>6925</v>
      </c>
      <c r="AK3725">
        <v>2400</v>
      </c>
      <c r="AL3725">
        <v>127.44</v>
      </c>
      <c r="AM3725">
        <v>2272.56</v>
      </c>
      <c r="AN3725">
        <v>1700</v>
      </c>
      <c r="AO3725">
        <v>572.55999999999995</v>
      </c>
      <c r="AP3725">
        <v>0.25190000000000001</v>
      </c>
    </row>
    <row r="3726" spans="1:42" hidden="1" x14ac:dyDescent="0.35">
      <c r="A3726" t="s">
        <v>4696</v>
      </c>
      <c r="B3726" s="1">
        <v>45781</v>
      </c>
      <c r="C3726" t="s">
        <v>13</v>
      </c>
      <c r="D3726" t="s">
        <v>439</v>
      </c>
      <c r="E3726">
        <v>1</v>
      </c>
      <c r="F3726" t="s">
        <v>58</v>
      </c>
      <c r="G3726" t="s">
        <v>67</v>
      </c>
      <c r="H3726" t="s">
        <v>25</v>
      </c>
      <c r="I3726" t="s">
        <v>33</v>
      </c>
      <c r="J3726" t="s">
        <v>75</v>
      </c>
      <c r="K3726">
        <v>2025</v>
      </c>
      <c r="L3726" t="s">
        <v>35</v>
      </c>
      <c r="M3726" t="s">
        <v>5953</v>
      </c>
      <c r="N3726" t="s">
        <v>5949</v>
      </c>
      <c r="O3726" t="s">
        <v>5954</v>
      </c>
      <c r="P3726" t="s">
        <v>5951</v>
      </c>
      <c r="Q3726" t="s">
        <v>5955</v>
      </c>
      <c r="R3726">
        <v>1400</v>
      </c>
      <c r="S3726">
        <v>1900</v>
      </c>
      <c r="T3726">
        <v>0.26319999999999999</v>
      </c>
      <c r="U3726" t="s">
        <v>5940</v>
      </c>
      <c r="V3726">
        <v>12</v>
      </c>
      <c r="W3726" s="1">
        <v>44681</v>
      </c>
      <c r="X3726" t="s">
        <v>5894</v>
      </c>
      <c r="Y3726">
        <v>129</v>
      </c>
      <c r="Z3726">
        <v>73</v>
      </c>
      <c r="AA3726">
        <v>194</v>
      </c>
      <c r="AB3726">
        <v>7</v>
      </c>
      <c r="AC3726">
        <v>10</v>
      </c>
      <c r="AD3726">
        <v>9800</v>
      </c>
      <c r="AE3726" t="s">
        <v>6025</v>
      </c>
      <c r="AF3726" s="1">
        <v>46203</v>
      </c>
      <c r="AG3726" t="s">
        <v>6026</v>
      </c>
      <c r="AH3726" t="s">
        <v>6027</v>
      </c>
      <c r="AI3726" t="s">
        <v>6028</v>
      </c>
      <c r="AJ3726" t="s">
        <v>6924</v>
      </c>
      <c r="AK3726">
        <v>1900</v>
      </c>
      <c r="AL3726">
        <v>32.299999999999997</v>
      </c>
      <c r="AM3726">
        <v>1867.7</v>
      </c>
      <c r="AN3726">
        <v>1400</v>
      </c>
      <c r="AO3726">
        <v>467.7</v>
      </c>
      <c r="AP3726">
        <v>0.25040000000000001</v>
      </c>
    </row>
    <row r="3727" spans="1:42" hidden="1" x14ac:dyDescent="0.35">
      <c r="A3727" t="s">
        <v>4697</v>
      </c>
      <c r="B3727" s="1">
        <v>45670</v>
      </c>
      <c r="C3727" t="s">
        <v>1171</v>
      </c>
      <c r="D3727" t="s">
        <v>200</v>
      </c>
      <c r="E3727">
        <v>1</v>
      </c>
      <c r="F3727" t="s">
        <v>30</v>
      </c>
      <c r="G3727" t="s">
        <v>67</v>
      </c>
      <c r="H3727" t="s">
        <v>32</v>
      </c>
      <c r="I3727" t="s">
        <v>18</v>
      </c>
      <c r="J3727" t="s">
        <v>112</v>
      </c>
      <c r="K3727">
        <v>2025</v>
      </c>
      <c r="L3727" t="s">
        <v>20</v>
      </c>
      <c r="M3727" t="s">
        <v>5960</v>
      </c>
      <c r="N3727" t="s">
        <v>5949</v>
      </c>
      <c r="O3727" t="s">
        <v>5961</v>
      </c>
      <c r="P3727" t="s">
        <v>5951</v>
      </c>
      <c r="Q3727" t="s">
        <v>5962</v>
      </c>
      <c r="R3727">
        <v>2100</v>
      </c>
      <c r="S3727">
        <v>2800</v>
      </c>
      <c r="T3727">
        <v>0.25</v>
      </c>
      <c r="U3727" t="s">
        <v>5940</v>
      </c>
      <c r="V3727">
        <v>12</v>
      </c>
      <c r="W3727" s="1">
        <v>45378</v>
      </c>
      <c r="X3727" t="s">
        <v>5894</v>
      </c>
      <c r="Y3727">
        <v>198</v>
      </c>
      <c r="Z3727">
        <v>79</v>
      </c>
      <c r="AA3727">
        <v>243</v>
      </c>
      <c r="AB3727">
        <v>87</v>
      </c>
      <c r="AC3727">
        <v>10</v>
      </c>
      <c r="AD3727">
        <v>182700</v>
      </c>
      <c r="AE3727" t="s">
        <v>6025</v>
      </c>
      <c r="AF3727" s="1">
        <v>46203</v>
      </c>
      <c r="AG3727" t="s">
        <v>6558</v>
      </c>
      <c r="AH3727" t="s">
        <v>6027</v>
      </c>
      <c r="AI3727" t="s">
        <v>6028</v>
      </c>
      <c r="AJ3727" t="s">
        <v>6924</v>
      </c>
      <c r="AK3727">
        <v>2800</v>
      </c>
      <c r="AL3727">
        <v>49.28</v>
      </c>
      <c r="AM3727">
        <v>2750.72</v>
      </c>
      <c r="AN3727">
        <v>2100</v>
      </c>
      <c r="AO3727">
        <v>650.72</v>
      </c>
      <c r="AP3727">
        <v>0.2366</v>
      </c>
    </row>
    <row r="3728" spans="1:42" hidden="1" x14ac:dyDescent="0.35">
      <c r="A3728" t="s">
        <v>4698</v>
      </c>
      <c r="B3728" s="1">
        <v>45783</v>
      </c>
      <c r="C3728" t="s">
        <v>3008</v>
      </c>
      <c r="D3728" t="s">
        <v>29</v>
      </c>
      <c r="E3728">
        <v>1</v>
      </c>
      <c r="F3728" t="s">
        <v>24</v>
      </c>
      <c r="G3728" t="s">
        <v>96</v>
      </c>
      <c r="H3728" t="s">
        <v>17</v>
      </c>
      <c r="I3728" t="s">
        <v>33</v>
      </c>
      <c r="J3728" t="s">
        <v>75</v>
      </c>
      <c r="K3728">
        <v>2025</v>
      </c>
      <c r="L3728" t="s">
        <v>35</v>
      </c>
      <c r="M3728" t="s">
        <v>5985</v>
      </c>
      <c r="N3728" t="s">
        <v>5974</v>
      </c>
      <c r="O3728" t="s">
        <v>5986</v>
      </c>
      <c r="P3728" t="s">
        <v>5979</v>
      </c>
      <c r="Q3728" t="s">
        <v>5987</v>
      </c>
      <c r="R3728">
        <v>500</v>
      </c>
      <c r="S3728">
        <v>750</v>
      </c>
      <c r="T3728">
        <v>0.33329999999999999</v>
      </c>
      <c r="U3728" t="s">
        <v>5920</v>
      </c>
      <c r="V3728">
        <v>24</v>
      </c>
      <c r="W3728" s="1">
        <v>45007</v>
      </c>
      <c r="X3728" t="s">
        <v>5894</v>
      </c>
      <c r="Y3728">
        <v>294</v>
      </c>
      <c r="Z3728">
        <v>81</v>
      </c>
      <c r="AA3728">
        <v>264</v>
      </c>
      <c r="AB3728">
        <v>82</v>
      </c>
      <c r="AC3728">
        <v>10</v>
      </c>
      <c r="AD3728">
        <v>41000</v>
      </c>
      <c r="AE3728" t="s">
        <v>6025</v>
      </c>
      <c r="AF3728" s="1">
        <v>46203</v>
      </c>
      <c r="AG3728" t="s">
        <v>6736</v>
      </c>
      <c r="AH3728" t="s">
        <v>6035</v>
      </c>
      <c r="AI3728" t="s">
        <v>6028</v>
      </c>
      <c r="AJ3728" t="s">
        <v>6924</v>
      </c>
      <c r="AK3728">
        <v>750</v>
      </c>
      <c r="AL3728">
        <v>76.05</v>
      </c>
      <c r="AM3728">
        <v>673.95</v>
      </c>
      <c r="AN3728">
        <v>500</v>
      </c>
      <c r="AO3728">
        <v>173.95</v>
      </c>
      <c r="AP3728">
        <v>0.2581</v>
      </c>
    </row>
    <row r="3729" spans="1:42" hidden="1" x14ac:dyDescent="0.35">
      <c r="A3729" t="s">
        <v>4699</v>
      </c>
      <c r="B3729" s="1">
        <v>45876</v>
      </c>
      <c r="C3729" t="s">
        <v>996</v>
      </c>
      <c r="D3729" t="s">
        <v>216</v>
      </c>
      <c r="E3729">
        <v>1</v>
      </c>
      <c r="F3729" t="s">
        <v>58</v>
      </c>
      <c r="G3729" t="s">
        <v>96</v>
      </c>
      <c r="H3729" t="s">
        <v>17</v>
      </c>
      <c r="I3729" t="s">
        <v>43</v>
      </c>
      <c r="J3729" t="s">
        <v>59</v>
      </c>
      <c r="K3729">
        <v>2025</v>
      </c>
      <c r="L3729" t="s">
        <v>60</v>
      </c>
      <c r="M3729" t="s">
        <v>5999</v>
      </c>
      <c r="N3729" t="s">
        <v>5989</v>
      </c>
      <c r="O3729" t="s">
        <v>6000</v>
      </c>
      <c r="P3729" t="s">
        <v>6001</v>
      </c>
      <c r="Q3729" t="s">
        <v>6002</v>
      </c>
      <c r="R3729">
        <v>300</v>
      </c>
      <c r="S3729">
        <v>500</v>
      </c>
      <c r="T3729">
        <v>0.4</v>
      </c>
      <c r="U3729" t="s">
        <v>5940</v>
      </c>
      <c r="V3729">
        <v>3</v>
      </c>
      <c r="W3729" s="1">
        <v>45115</v>
      </c>
      <c r="X3729" t="s">
        <v>5894</v>
      </c>
      <c r="Y3729">
        <v>197</v>
      </c>
      <c r="Z3729">
        <v>100</v>
      </c>
      <c r="AA3729">
        <v>205</v>
      </c>
      <c r="AB3729">
        <v>66</v>
      </c>
      <c r="AC3729">
        <v>10</v>
      </c>
      <c r="AD3729">
        <v>19800</v>
      </c>
      <c r="AE3729" t="s">
        <v>6025</v>
      </c>
      <c r="AF3729" s="1">
        <v>46203</v>
      </c>
      <c r="AG3729" t="s">
        <v>6509</v>
      </c>
      <c r="AH3729" t="s">
        <v>6035</v>
      </c>
      <c r="AI3729" t="s">
        <v>6028</v>
      </c>
      <c r="AJ3729" t="s">
        <v>6925</v>
      </c>
      <c r="AK3729">
        <v>500</v>
      </c>
      <c r="AL3729">
        <v>39.5</v>
      </c>
      <c r="AM3729">
        <v>460.5</v>
      </c>
      <c r="AN3729">
        <v>300</v>
      </c>
      <c r="AO3729">
        <v>160.5</v>
      </c>
      <c r="AP3729">
        <v>0.34849999999999998</v>
      </c>
    </row>
    <row r="3730" spans="1:42" hidden="1" x14ac:dyDescent="0.35">
      <c r="A3730" t="s">
        <v>4700</v>
      </c>
      <c r="B3730" s="1">
        <v>45841</v>
      </c>
      <c r="C3730" t="s">
        <v>229</v>
      </c>
      <c r="D3730" t="s">
        <v>87</v>
      </c>
      <c r="E3730">
        <v>1</v>
      </c>
      <c r="F3730" t="s">
        <v>48</v>
      </c>
      <c r="G3730" t="s">
        <v>67</v>
      </c>
      <c r="H3730" t="s">
        <v>32</v>
      </c>
      <c r="I3730" t="s">
        <v>33</v>
      </c>
      <c r="J3730" t="s">
        <v>97</v>
      </c>
      <c r="K3730">
        <v>2025</v>
      </c>
      <c r="L3730" t="s">
        <v>60</v>
      </c>
      <c r="M3730" t="s">
        <v>5924</v>
      </c>
      <c r="N3730" t="s">
        <v>5913</v>
      </c>
      <c r="O3730" t="s">
        <v>5917</v>
      </c>
      <c r="P3730" t="s">
        <v>5925</v>
      </c>
      <c r="Q3730" t="s">
        <v>5926</v>
      </c>
      <c r="R3730">
        <v>46000</v>
      </c>
      <c r="S3730">
        <v>56000</v>
      </c>
      <c r="T3730">
        <v>0.17860000000000001</v>
      </c>
      <c r="U3730" t="s">
        <v>5920</v>
      </c>
      <c r="V3730">
        <v>12</v>
      </c>
      <c r="W3730" s="1">
        <v>44847</v>
      </c>
      <c r="X3730" t="s">
        <v>5894</v>
      </c>
      <c r="Y3730">
        <v>224</v>
      </c>
      <c r="Z3730">
        <v>96</v>
      </c>
      <c r="AA3730">
        <v>304</v>
      </c>
      <c r="AB3730">
        <v>54</v>
      </c>
      <c r="AC3730">
        <v>10</v>
      </c>
      <c r="AD3730">
        <v>2484000</v>
      </c>
      <c r="AE3730" t="s">
        <v>6025</v>
      </c>
      <c r="AF3730" s="1">
        <v>46203</v>
      </c>
      <c r="AG3730" t="s">
        <v>6138</v>
      </c>
      <c r="AH3730" t="s">
        <v>6027</v>
      </c>
      <c r="AI3730" t="s">
        <v>6028</v>
      </c>
      <c r="AJ3730" t="s">
        <v>6925</v>
      </c>
      <c r="AK3730">
        <v>56000</v>
      </c>
      <c r="AL3730">
        <v>7761.6</v>
      </c>
      <c r="AM3730">
        <v>48238.400000000001</v>
      </c>
      <c r="AN3730">
        <v>46000</v>
      </c>
      <c r="AO3730">
        <v>2238.4</v>
      </c>
      <c r="AP3730">
        <v>4.6399999999999997E-2</v>
      </c>
    </row>
    <row r="3731" spans="1:42" hidden="1" x14ac:dyDescent="0.35">
      <c r="A3731" t="s">
        <v>4701</v>
      </c>
      <c r="B3731" s="1">
        <v>45904</v>
      </c>
      <c r="C3731" t="s">
        <v>1748</v>
      </c>
      <c r="D3731" t="s">
        <v>82</v>
      </c>
      <c r="E3731">
        <v>1</v>
      </c>
      <c r="F3731" t="s">
        <v>128</v>
      </c>
      <c r="G3731" t="s">
        <v>16</v>
      </c>
      <c r="H3731" t="s">
        <v>32</v>
      </c>
      <c r="I3731" t="s">
        <v>26</v>
      </c>
      <c r="J3731" t="s">
        <v>109</v>
      </c>
      <c r="K3731">
        <v>2025</v>
      </c>
      <c r="L3731" t="s">
        <v>60</v>
      </c>
      <c r="M3731" t="s">
        <v>5895</v>
      </c>
      <c r="N3731" t="s">
        <v>5889</v>
      </c>
      <c r="O3731" t="s">
        <v>5890</v>
      </c>
      <c r="P3731" t="s">
        <v>5891</v>
      </c>
      <c r="Q3731" t="s">
        <v>5896</v>
      </c>
      <c r="R3731">
        <v>78000</v>
      </c>
      <c r="S3731">
        <v>95000</v>
      </c>
      <c r="T3731">
        <v>0.1789</v>
      </c>
      <c r="U3731" t="s">
        <v>5893</v>
      </c>
      <c r="V3731">
        <v>12</v>
      </c>
      <c r="W3731" s="1">
        <v>45187</v>
      </c>
      <c r="X3731" t="s">
        <v>5894</v>
      </c>
      <c r="Y3731">
        <v>351</v>
      </c>
      <c r="Z3731">
        <v>112</v>
      </c>
      <c r="AA3731">
        <v>335</v>
      </c>
      <c r="AB3731">
        <v>32</v>
      </c>
      <c r="AC3731">
        <v>10</v>
      </c>
      <c r="AD3731">
        <v>2496000</v>
      </c>
      <c r="AE3731" t="s">
        <v>6025</v>
      </c>
      <c r="AF3731" s="1">
        <v>46203</v>
      </c>
      <c r="AG3731" t="s">
        <v>6642</v>
      </c>
      <c r="AH3731" t="s">
        <v>6035</v>
      </c>
      <c r="AI3731" t="s">
        <v>6028</v>
      </c>
      <c r="AJ3731" t="s">
        <v>6925</v>
      </c>
      <c r="AK3731">
        <v>95000</v>
      </c>
      <c r="AL3731">
        <v>1700.5</v>
      </c>
      <c r="AM3731">
        <v>93299.5</v>
      </c>
      <c r="AN3731">
        <v>78000</v>
      </c>
      <c r="AO3731">
        <v>15299.5</v>
      </c>
      <c r="AP3731">
        <v>0.16400000000000001</v>
      </c>
    </row>
    <row r="3732" spans="1:42" hidden="1" x14ac:dyDescent="0.35">
      <c r="A3732" t="s">
        <v>4702</v>
      </c>
      <c r="B3732" s="1">
        <v>45856</v>
      </c>
      <c r="C3732" t="s">
        <v>1575</v>
      </c>
      <c r="D3732" t="s">
        <v>65</v>
      </c>
      <c r="E3732">
        <v>3</v>
      </c>
      <c r="F3732" t="s">
        <v>24</v>
      </c>
      <c r="G3732" t="s">
        <v>79</v>
      </c>
      <c r="H3732" t="s">
        <v>32</v>
      </c>
      <c r="I3732" t="s">
        <v>43</v>
      </c>
      <c r="J3732" t="s">
        <v>97</v>
      </c>
      <c r="K3732">
        <v>2025</v>
      </c>
      <c r="L3732" t="s">
        <v>60</v>
      </c>
      <c r="M3732" t="s">
        <v>5906</v>
      </c>
      <c r="N3732" t="s">
        <v>5889</v>
      </c>
      <c r="O3732" t="s">
        <v>5898</v>
      </c>
      <c r="P3732" t="s">
        <v>5907</v>
      </c>
      <c r="Q3732" t="s">
        <v>5908</v>
      </c>
      <c r="R3732">
        <v>17500</v>
      </c>
      <c r="S3732">
        <v>22000</v>
      </c>
      <c r="T3732">
        <v>0.20449999999999999</v>
      </c>
      <c r="U3732" t="s">
        <v>5909</v>
      </c>
      <c r="V3732">
        <v>12</v>
      </c>
      <c r="W3732" s="1">
        <v>45337</v>
      </c>
      <c r="X3732" t="s">
        <v>5894</v>
      </c>
      <c r="Y3732">
        <v>373</v>
      </c>
      <c r="Z3732">
        <v>88</v>
      </c>
      <c r="AA3732">
        <v>389</v>
      </c>
      <c r="AB3732">
        <v>78</v>
      </c>
      <c r="AC3732">
        <v>10</v>
      </c>
      <c r="AD3732">
        <v>1365000</v>
      </c>
      <c r="AE3732" t="s">
        <v>6025</v>
      </c>
      <c r="AF3732" s="1">
        <v>46203</v>
      </c>
      <c r="AG3732" t="s">
        <v>6591</v>
      </c>
      <c r="AH3732" t="s">
        <v>6027</v>
      </c>
      <c r="AI3732" t="s">
        <v>6028</v>
      </c>
      <c r="AJ3732" t="s">
        <v>6925</v>
      </c>
      <c r="AK3732">
        <v>66000</v>
      </c>
      <c r="AL3732">
        <v>5722.2</v>
      </c>
      <c r="AM3732">
        <v>60277.8</v>
      </c>
      <c r="AN3732">
        <v>52500</v>
      </c>
      <c r="AO3732">
        <v>7777.8</v>
      </c>
      <c r="AP3732">
        <v>0.129</v>
      </c>
    </row>
    <row r="3733" spans="1:42" hidden="1" x14ac:dyDescent="0.35">
      <c r="A3733" t="s">
        <v>4703</v>
      </c>
      <c r="B3733" s="1">
        <v>45882</v>
      </c>
      <c r="C3733" t="s">
        <v>1855</v>
      </c>
      <c r="D3733" t="s">
        <v>173</v>
      </c>
      <c r="E3733">
        <v>2</v>
      </c>
      <c r="F3733" t="s">
        <v>66</v>
      </c>
      <c r="G3733" t="s">
        <v>16</v>
      </c>
      <c r="H3733" t="s">
        <v>17</v>
      </c>
      <c r="I3733" t="s">
        <v>33</v>
      </c>
      <c r="J3733" t="s">
        <v>59</v>
      </c>
      <c r="K3733">
        <v>2025</v>
      </c>
      <c r="L3733" t="s">
        <v>60</v>
      </c>
      <c r="M3733" t="s">
        <v>5904</v>
      </c>
      <c r="N3733" t="s">
        <v>5889</v>
      </c>
      <c r="O3733" t="s">
        <v>5898</v>
      </c>
      <c r="P3733" t="s">
        <v>5899</v>
      </c>
      <c r="Q3733" t="s">
        <v>5905</v>
      </c>
      <c r="R3733">
        <v>12500</v>
      </c>
      <c r="S3733">
        <v>15500</v>
      </c>
      <c r="T3733">
        <v>0.19350000000000001</v>
      </c>
      <c r="U3733" t="s">
        <v>5901</v>
      </c>
      <c r="V3733">
        <v>12</v>
      </c>
      <c r="W3733" s="1">
        <v>45140</v>
      </c>
      <c r="X3733" t="s">
        <v>5894</v>
      </c>
      <c r="Y3733">
        <v>313</v>
      </c>
      <c r="Z3733">
        <v>58</v>
      </c>
      <c r="AA3733">
        <v>294</v>
      </c>
      <c r="AB3733">
        <v>65</v>
      </c>
      <c r="AC3733">
        <v>10</v>
      </c>
      <c r="AD3733">
        <v>812500</v>
      </c>
      <c r="AE3733" t="s">
        <v>6025</v>
      </c>
      <c r="AF3733" s="1">
        <v>46203</v>
      </c>
      <c r="AG3733" t="s">
        <v>6670</v>
      </c>
      <c r="AH3733" t="s">
        <v>6027</v>
      </c>
      <c r="AI3733" t="s">
        <v>6028</v>
      </c>
      <c r="AJ3733" t="s">
        <v>6925</v>
      </c>
      <c r="AK3733">
        <v>31000</v>
      </c>
      <c r="AL3733">
        <v>27.9</v>
      </c>
      <c r="AM3733">
        <v>30972.1</v>
      </c>
      <c r="AN3733">
        <v>25000</v>
      </c>
      <c r="AO3733">
        <v>5972.1</v>
      </c>
      <c r="AP3733">
        <v>0.1928</v>
      </c>
    </row>
    <row r="3734" spans="1:42" hidden="1" x14ac:dyDescent="0.35">
      <c r="A3734" t="s">
        <v>4704</v>
      </c>
      <c r="B3734" s="1">
        <v>45659</v>
      </c>
      <c r="C3734" t="s">
        <v>1570</v>
      </c>
      <c r="D3734" t="s">
        <v>65</v>
      </c>
      <c r="E3734">
        <v>2</v>
      </c>
      <c r="F3734" t="s">
        <v>48</v>
      </c>
      <c r="G3734" t="s">
        <v>16</v>
      </c>
      <c r="H3734" t="s">
        <v>25</v>
      </c>
      <c r="I3734" t="s">
        <v>43</v>
      </c>
      <c r="J3734" t="s">
        <v>112</v>
      </c>
      <c r="K3734">
        <v>2025</v>
      </c>
      <c r="L3734" t="s">
        <v>20</v>
      </c>
      <c r="M3734" t="s">
        <v>5906</v>
      </c>
      <c r="N3734" t="s">
        <v>5889</v>
      </c>
      <c r="O3734" t="s">
        <v>5898</v>
      </c>
      <c r="P3734" t="s">
        <v>5907</v>
      </c>
      <c r="Q3734" t="s">
        <v>5908</v>
      </c>
      <c r="R3734">
        <v>17500</v>
      </c>
      <c r="S3734">
        <v>22000</v>
      </c>
      <c r="T3734">
        <v>0.20449999999999999</v>
      </c>
      <c r="U3734" t="s">
        <v>5909</v>
      </c>
      <c r="V3734">
        <v>12</v>
      </c>
      <c r="W3734" s="1">
        <v>45337</v>
      </c>
      <c r="X3734" t="s">
        <v>5894</v>
      </c>
      <c r="Y3734">
        <v>373</v>
      </c>
      <c r="Z3734">
        <v>88</v>
      </c>
      <c r="AA3734">
        <v>389</v>
      </c>
      <c r="AB3734">
        <v>78</v>
      </c>
      <c r="AC3734">
        <v>10</v>
      </c>
      <c r="AD3734">
        <v>1365000</v>
      </c>
      <c r="AE3734" t="s">
        <v>6025</v>
      </c>
      <c r="AF3734" s="1">
        <v>46203</v>
      </c>
      <c r="AG3734" t="s">
        <v>6590</v>
      </c>
      <c r="AH3734" t="s">
        <v>6027</v>
      </c>
      <c r="AI3734" t="s">
        <v>6028</v>
      </c>
      <c r="AJ3734" t="s">
        <v>6924</v>
      </c>
      <c r="AK3734">
        <v>44000</v>
      </c>
      <c r="AL3734">
        <v>4672.8</v>
      </c>
      <c r="AM3734">
        <v>39327.199999999997</v>
      </c>
      <c r="AN3734">
        <v>35000</v>
      </c>
      <c r="AO3734">
        <v>4327.2</v>
      </c>
      <c r="AP3734">
        <v>0.11</v>
      </c>
    </row>
    <row r="3735" spans="1:42" x14ac:dyDescent="0.35">
      <c r="A3735" t="s">
        <v>4705</v>
      </c>
      <c r="B3735" s="1">
        <v>45841</v>
      </c>
      <c r="C3735" t="s">
        <v>421</v>
      </c>
      <c r="D3735" t="s">
        <v>54</v>
      </c>
      <c r="E3735">
        <v>1</v>
      </c>
      <c r="F3735" t="s">
        <v>24</v>
      </c>
      <c r="G3735" t="s">
        <v>16</v>
      </c>
      <c r="H3735" t="s">
        <v>25</v>
      </c>
      <c r="I3735" t="s">
        <v>26</v>
      </c>
      <c r="J3735" t="s">
        <v>97</v>
      </c>
      <c r="K3735">
        <v>2025</v>
      </c>
      <c r="L3735" t="s">
        <v>60</v>
      </c>
      <c r="M3735" t="s">
        <v>5888</v>
      </c>
      <c r="N3735" t="s">
        <v>5889</v>
      </c>
      <c r="O3735" t="s">
        <v>5890</v>
      </c>
      <c r="P3735" t="s">
        <v>5891</v>
      </c>
      <c r="Q3735" t="s">
        <v>5892</v>
      </c>
      <c r="R3735">
        <v>52000</v>
      </c>
      <c r="S3735">
        <v>65000</v>
      </c>
      <c r="T3735">
        <v>0.2</v>
      </c>
      <c r="U3735" t="s">
        <v>5893</v>
      </c>
      <c r="V3735">
        <v>12</v>
      </c>
      <c r="W3735" s="1">
        <v>45506</v>
      </c>
      <c r="X3735" t="s">
        <v>5894</v>
      </c>
      <c r="Y3735">
        <v>302</v>
      </c>
      <c r="Z3735">
        <v>109</v>
      </c>
      <c r="AA3735">
        <v>415</v>
      </c>
      <c r="AB3735">
        <v>0</v>
      </c>
      <c r="AC3735">
        <v>10</v>
      </c>
      <c r="AD3735">
        <v>0</v>
      </c>
      <c r="AE3735" t="s">
        <v>6029</v>
      </c>
      <c r="AF3735" s="1">
        <v>46203</v>
      </c>
      <c r="AG3735" t="s">
        <v>6264</v>
      </c>
      <c r="AH3735" t="s">
        <v>6035</v>
      </c>
      <c r="AI3735" t="s">
        <v>6028</v>
      </c>
      <c r="AJ3735" t="s">
        <v>6925</v>
      </c>
      <c r="AK3735">
        <v>65000</v>
      </c>
      <c r="AL3735">
        <v>8502</v>
      </c>
      <c r="AM3735">
        <v>56498</v>
      </c>
      <c r="AN3735">
        <v>52000</v>
      </c>
      <c r="AO3735">
        <v>4498</v>
      </c>
      <c r="AP3735">
        <v>7.9600000000000004E-2</v>
      </c>
    </row>
    <row r="3736" spans="1:42" hidden="1" x14ac:dyDescent="0.35">
      <c r="A3736" t="s">
        <v>4706</v>
      </c>
      <c r="B3736" s="1">
        <v>45823</v>
      </c>
      <c r="C3736" t="s">
        <v>3047</v>
      </c>
      <c r="D3736" t="s">
        <v>140</v>
      </c>
      <c r="E3736">
        <v>1</v>
      </c>
      <c r="F3736" t="s">
        <v>24</v>
      </c>
      <c r="G3736" t="s">
        <v>31</v>
      </c>
      <c r="H3736" t="s">
        <v>25</v>
      </c>
      <c r="I3736" t="s">
        <v>43</v>
      </c>
      <c r="J3736" t="s">
        <v>34</v>
      </c>
      <c r="K3736">
        <v>2025</v>
      </c>
      <c r="L3736" t="s">
        <v>35</v>
      </c>
      <c r="M3736" t="s">
        <v>5944</v>
      </c>
      <c r="N3736" t="s">
        <v>5931</v>
      </c>
      <c r="O3736" t="s">
        <v>5945</v>
      </c>
      <c r="P3736" t="s">
        <v>5946</v>
      </c>
      <c r="Q3736" t="s">
        <v>5947</v>
      </c>
      <c r="R3736">
        <v>6500</v>
      </c>
      <c r="S3736">
        <v>8500</v>
      </c>
      <c r="T3736">
        <v>0.23530000000000001</v>
      </c>
      <c r="U3736" t="s">
        <v>5940</v>
      </c>
      <c r="V3736">
        <v>6</v>
      </c>
      <c r="W3736" s="1">
        <v>44693</v>
      </c>
      <c r="X3736" t="s">
        <v>5894</v>
      </c>
      <c r="Y3736">
        <v>116</v>
      </c>
      <c r="Z3736">
        <v>117</v>
      </c>
      <c r="AA3736">
        <v>124</v>
      </c>
      <c r="AB3736">
        <v>67</v>
      </c>
      <c r="AC3736">
        <v>10</v>
      </c>
      <c r="AD3736">
        <v>435500</v>
      </c>
      <c r="AE3736" t="s">
        <v>6025</v>
      </c>
      <c r="AF3736" s="1">
        <v>46203</v>
      </c>
      <c r="AG3736" t="s">
        <v>6813</v>
      </c>
      <c r="AH3736" t="s">
        <v>6027</v>
      </c>
      <c r="AI3736" t="s">
        <v>6028</v>
      </c>
      <c r="AJ3736" t="s">
        <v>6924</v>
      </c>
      <c r="AK3736">
        <v>8500</v>
      </c>
      <c r="AL3736">
        <v>829.6</v>
      </c>
      <c r="AM3736">
        <v>7670.4</v>
      </c>
      <c r="AN3736">
        <v>6500</v>
      </c>
      <c r="AO3736">
        <v>1170.4000000000001</v>
      </c>
      <c r="AP3736">
        <v>0.15260000000000001</v>
      </c>
    </row>
    <row r="3737" spans="1:42" hidden="1" x14ac:dyDescent="0.35">
      <c r="A3737" t="s">
        <v>4707</v>
      </c>
      <c r="B3737" s="1">
        <v>45809</v>
      </c>
      <c r="C3737" t="s">
        <v>2263</v>
      </c>
      <c r="D3737" t="s">
        <v>74</v>
      </c>
      <c r="E3737">
        <v>1</v>
      </c>
      <c r="F3737" t="s">
        <v>24</v>
      </c>
      <c r="G3737" t="s">
        <v>71</v>
      </c>
      <c r="H3737" t="s">
        <v>17</v>
      </c>
      <c r="I3737" t="s">
        <v>43</v>
      </c>
      <c r="J3737" t="s">
        <v>34</v>
      </c>
      <c r="K3737">
        <v>2025</v>
      </c>
      <c r="L3737" t="s">
        <v>35</v>
      </c>
      <c r="M3737" t="s">
        <v>5963</v>
      </c>
      <c r="N3737" t="s">
        <v>5949</v>
      </c>
      <c r="O3737" t="s">
        <v>5964</v>
      </c>
      <c r="P3737" t="s">
        <v>5951</v>
      </c>
      <c r="Q3737" t="s">
        <v>5965</v>
      </c>
      <c r="R3737">
        <v>5700</v>
      </c>
      <c r="S3737">
        <v>7500</v>
      </c>
      <c r="T3737">
        <v>0.24</v>
      </c>
      <c r="U3737" t="s">
        <v>5940</v>
      </c>
      <c r="V3737">
        <v>12</v>
      </c>
      <c r="W3737" s="1">
        <v>44865</v>
      </c>
      <c r="X3737" t="s">
        <v>5894</v>
      </c>
      <c r="Y3737">
        <v>145</v>
      </c>
      <c r="Z3737">
        <v>60</v>
      </c>
      <c r="AA3737">
        <v>189</v>
      </c>
      <c r="AB3737">
        <v>10</v>
      </c>
      <c r="AC3737">
        <v>10</v>
      </c>
      <c r="AD3737">
        <v>57000</v>
      </c>
      <c r="AE3737" t="s">
        <v>6025</v>
      </c>
      <c r="AF3737" s="1">
        <v>46203</v>
      </c>
      <c r="AG3737" t="s">
        <v>6768</v>
      </c>
      <c r="AH3737" t="s">
        <v>6027</v>
      </c>
      <c r="AI3737" t="s">
        <v>6028</v>
      </c>
      <c r="AJ3737" t="s">
        <v>6924</v>
      </c>
      <c r="AK3737">
        <v>7500</v>
      </c>
      <c r="AL3737">
        <v>1012.5</v>
      </c>
      <c r="AM3737">
        <v>6487.5</v>
      </c>
      <c r="AN3737">
        <v>5700</v>
      </c>
      <c r="AO3737">
        <v>787.5</v>
      </c>
      <c r="AP3737">
        <v>0.12139999999999999</v>
      </c>
    </row>
    <row r="3738" spans="1:42" hidden="1" x14ac:dyDescent="0.35">
      <c r="A3738" t="s">
        <v>4708</v>
      </c>
      <c r="B3738" s="1">
        <v>45783</v>
      </c>
      <c r="C3738" t="s">
        <v>513</v>
      </c>
      <c r="D3738" t="s">
        <v>14</v>
      </c>
      <c r="E3738">
        <v>1</v>
      </c>
      <c r="F3738" t="s">
        <v>128</v>
      </c>
      <c r="G3738" t="s">
        <v>16</v>
      </c>
      <c r="H3738" t="s">
        <v>17</v>
      </c>
      <c r="I3738" t="s">
        <v>26</v>
      </c>
      <c r="J3738" t="s">
        <v>75</v>
      </c>
      <c r="K3738">
        <v>2025</v>
      </c>
      <c r="L3738" t="s">
        <v>35</v>
      </c>
      <c r="M3738" t="s">
        <v>5934</v>
      </c>
      <c r="N3738" t="s">
        <v>5931</v>
      </c>
      <c r="O3738" t="s">
        <v>5932</v>
      </c>
      <c r="P3738" t="s">
        <v>5891</v>
      </c>
      <c r="Q3738" t="s">
        <v>5935</v>
      </c>
      <c r="R3738">
        <v>10800</v>
      </c>
      <c r="S3738">
        <v>13500</v>
      </c>
      <c r="T3738">
        <v>0.2</v>
      </c>
      <c r="U3738" t="s">
        <v>5893</v>
      </c>
      <c r="V3738">
        <v>12</v>
      </c>
      <c r="W3738" s="1">
        <v>44567</v>
      </c>
      <c r="X3738" t="s">
        <v>5894</v>
      </c>
      <c r="Y3738">
        <v>169</v>
      </c>
      <c r="Z3738">
        <v>68</v>
      </c>
      <c r="AA3738">
        <v>202</v>
      </c>
      <c r="AB3738">
        <v>85</v>
      </c>
      <c r="AC3738">
        <v>10</v>
      </c>
      <c r="AD3738">
        <v>918000</v>
      </c>
      <c r="AE3738" t="s">
        <v>6025</v>
      </c>
      <c r="AF3738" s="1">
        <v>46203</v>
      </c>
      <c r="AG3738" t="s">
        <v>6311</v>
      </c>
      <c r="AH3738" t="s">
        <v>6035</v>
      </c>
      <c r="AI3738" t="s">
        <v>6028</v>
      </c>
      <c r="AJ3738" t="s">
        <v>6924</v>
      </c>
      <c r="AK3738">
        <v>13500</v>
      </c>
      <c r="AL3738">
        <v>105.3</v>
      </c>
      <c r="AM3738">
        <v>13394.7</v>
      </c>
      <c r="AN3738">
        <v>10800</v>
      </c>
      <c r="AO3738">
        <v>2594.6999999999998</v>
      </c>
      <c r="AP3738">
        <v>0.19370000000000001</v>
      </c>
    </row>
    <row r="3739" spans="1:42" hidden="1" x14ac:dyDescent="0.35">
      <c r="A3739" t="s">
        <v>4709</v>
      </c>
      <c r="B3739" s="1">
        <v>45957</v>
      </c>
      <c r="C3739" t="s">
        <v>210</v>
      </c>
      <c r="D3739" t="s">
        <v>65</v>
      </c>
      <c r="E3739">
        <v>1</v>
      </c>
      <c r="F3739" t="s">
        <v>24</v>
      </c>
      <c r="G3739" t="s">
        <v>16</v>
      </c>
      <c r="H3739" t="s">
        <v>17</v>
      </c>
      <c r="I3739" t="s">
        <v>43</v>
      </c>
      <c r="J3739" t="s">
        <v>55</v>
      </c>
      <c r="K3739">
        <v>2025</v>
      </c>
      <c r="L3739" t="s">
        <v>51</v>
      </c>
      <c r="M3739" t="s">
        <v>5906</v>
      </c>
      <c r="N3739" t="s">
        <v>5889</v>
      </c>
      <c r="O3739" t="s">
        <v>5898</v>
      </c>
      <c r="P3739" t="s">
        <v>5907</v>
      </c>
      <c r="Q3739" t="s">
        <v>5908</v>
      </c>
      <c r="R3739">
        <v>17500</v>
      </c>
      <c r="S3739">
        <v>22000</v>
      </c>
      <c r="T3739">
        <v>0.20449999999999999</v>
      </c>
      <c r="U3739" t="s">
        <v>5909</v>
      </c>
      <c r="V3739">
        <v>12</v>
      </c>
      <c r="W3739" s="1">
        <v>45337</v>
      </c>
      <c r="X3739" t="s">
        <v>5894</v>
      </c>
      <c r="Y3739">
        <v>373</v>
      </c>
      <c r="Z3739">
        <v>88</v>
      </c>
      <c r="AA3739">
        <v>389</v>
      </c>
      <c r="AB3739">
        <v>78</v>
      </c>
      <c r="AC3739">
        <v>10</v>
      </c>
      <c r="AD3739">
        <v>1365000</v>
      </c>
      <c r="AE3739" t="s">
        <v>6025</v>
      </c>
      <c r="AF3739" s="1">
        <v>46203</v>
      </c>
      <c r="AG3739" t="s">
        <v>6126</v>
      </c>
      <c r="AH3739" t="s">
        <v>6035</v>
      </c>
      <c r="AI3739" t="s">
        <v>6028</v>
      </c>
      <c r="AJ3739" t="s">
        <v>6925</v>
      </c>
      <c r="AK3739">
        <v>22000</v>
      </c>
      <c r="AL3739">
        <v>3284.6</v>
      </c>
      <c r="AM3739">
        <v>18715.400000000001</v>
      </c>
      <c r="AN3739">
        <v>17500</v>
      </c>
      <c r="AO3739">
        <v>1215.4000000000001</v>
      </c>
      <c r="AP3739">
        <v>6.4899999999999999E-2</v>
      </c>
    </row>
    <row r="3740" spans="1:42" hidden="1" x14ac:dyDescent="0.35">
      <c r="A3740" t="s">
        <v>4710</v>
      </c>
      <c r="B3740" s="1">
        <v>45904</v>
      </c>
      <c r="C3740" t="s">
        <v>568</v>
      </c>
      <c r="D3740" t="s">
        <v>439</v>
      </c>
      <c r="E3740">
        <v>1</v>
      </c>
      <c r="F3740" t="s">
        <v>48</v>
      </c>
      <c r="G3740" t="s">
        <v>16</v>
      </c>
      <c r="H3740" t="s">
        <v>25</v>
      </c>
      <c r="I3740" t="s">
        <v>18</v>
      </c>
      <c r="J3740" t="s">
        <v>109</v>
      </c>
      <c r="K3740">
        <v>2025</v>
      </c>
      <c r="L3740" t="s">
        <v>60</v>
      </c>
      <c r="M3740" t="s">
        <v>5953</v>
      </c>
      <c r="N3740" t="s">
        <v>5949</v>
      </c>
      <c r="O3740" t="s">
        <v>5954</v>
      </c>
      <c r="P3740" t="s">
        <v>5951</v>
      </c>
      <c r="Q3740" t="s">
        <v>5955</v>
      </c>
      <c r="R3740">
        <v>1400</v>
      </c>
      <c r="S3740">
        <v>1900</v>
      </c>
      <c r="T3740">
        <v>0.26319999999999999</v>
      </c>
      <c r="U3740" t="s">
        <v>5940</v>
      </c>
      <c r="V3740">
        <v>12</v>
      </c>
      <c r="W3740" s="1">
        <v>44681</v>
      </c>
      <c r="X3740" t="s">
        <v>5894</v>
      </c>
      <c r="Y3740">
        <v>129</v>
      </c>
      <c r="Z3740">
        <v>73</v>
      </c>
      <c r="AA3740">
        <v>194</v>
      </c>
      <c r="AB3740">
        <v>7</v>
      </c>
      <c r="AC3740">
        <v>10</v>
      </c>
      <c r="AD3740">
        <v>9800</v>
      </c>
      <c r="AE3740" t="s">
        <v>6025</v>
      </c>
      <c r="AF3740" s="1">
        <v>46203</v>
      </c>
      <c r="AG3740" t="s">
        <v>6342</v>
      </c>
      <c r="AH3740" t="s">
        <v>6027</v>
      </c>
      <c r="AI3740" t="s">
        <v>6028</v>
      </c>
      <c r="AJ3740" t="s">
        <v>6925</v>
      </c>
      <c r="AK3740">
        <v>1900</v>
      </c>
      <c r="AL3740">
        <v>212.99</v>
      </c>
      <c r="AM3740">
        <v>1687.01</v>
      </c>
      <c r="AN3740">
        <v>1400</v>
      </c>
      <c r="AO3740">
        <v>287.01</v>
      </c>
      <c r="AP3740">
        <v>0.1701</v>
      </c>
    </row>
    <row r="3741" spans="1:42" hidden="1" x14ac:dyDescent="0.35">
      <c r="A3741" t="s">
        <v>4711</v>
      </c>
      <c r="B3741" s="1">
        <v>45940</v>
      </c>
      <c r="C3741" t="s">
        <v>1251</v>
      </c>
      <c r="D3741" t="s">
        <v>200</v>
      </c>
      <c r="E3741">
        <v>1</v>
      </c>
      <c r="F3741" t="s">
        <v>58</v>
      </c>
      <c r="G3741" t="s">
        <v>31</v>
      </c>
      <c r="H3741" t="s">
        <v>17</v>
      </c>
      <c r="I3741" t="s">
        <v>18</v>
      </c>
      <c r="J3741" t="s">
        <v>55</v>
      </c>
      <c r="K3741">
        <v>2025</v>
      </c>
      <c r="L3741" t="s">
        <v>51</v>
      </c>
      <c r="M3741" t="s">
        <v>5960</v>
      </c>
      <c r="N3741" t="s">
        <v>5949</v>
      </c>
      <c r="O3741" t="s">
        <v>5961</v>
      </c>
      <c r="P3741" t="s">
        <v>5951</v>
      </c>
      <c r="Q3741" t="s">
        <v>5962</v>
      </c>
      <c r="R3741">
        <v>2100</v>
      </c>
      <c r="S3741">
        <v>2800</v>
      </c>
      <c r="T3741">
        <v>0.25</v>
      </c>
      <c r="U3741" t="s">
        <v>5940</v>
      </c>
      <c r="V3741">
        <v>12</v>
      </c>
      <c r="W3741" s="1">
        <v>45378</v>
      </c>
      <c r="X3741" t="s">
        <v>5894</v>
      </c>
      <c r="Y3741">
        <v>198</v>
      </c>
      <c r="Z3741">
        <v>79</v>
      </c>
      <c r="AA3741">
        <v>243</v>
      </c>
      <c r="AB3741">
        <v>87</v>
      </c>
      <c r="AC3741">
        <v>10</v>
      </c>
      <c r="AD3741">
        <v>182700</v>
      </c>
      <c r="AE3741" t="s">
        <v>6025</v>
      </c>
      <c r="AF3741" s="1">
        <v>46203</v>
      </c>
      <c r="AG3741" t="s">
        <v>6565</v>
      </c>
      <c r="AH3741" t="s">
        <v>6035</v>
      </c>
      <c r="AI3741" t="s">
        <v>6028</v>
      </c>
      <c r="AJ3741" t="s">
        <v>6925</v>
      </c>
      <c r="AK3741">
        <v>2800</v>
      </c>
      <c r="AL3741">
        <v>220.36</v>
      </c>
      <c r="AM3741">
        <v>2579.64</v>
      </c>
      <c r="AN3741">
        <v>2100</v>
      </c>
      <c r="AO3741">
        <v>479.64</v>
      </c>
      <c r="AP3741">
        <v>0.18590000000000001</v>
      </c>
    </row>
    <row r="3742" spans="1:42" hidden="1" x14ac:dyDescent="0.35">
      <c r="A3742" t="s">
        <v>4712</v>
      </c>
      <c r="B3742" s="1">
        <v>45729</v>
      </c>
      <c r="C3742" t="s">
        <v>3049</v>
      </c>
      <c r="D3742" t="s">
        <v>65</v>
      </c>
      <c r="E3742">
        <v>1</v>
      </c>
      <c r="F3742" t="s">
        <v>30</v>
      </c>
      <c r="G3742" t="s">
        <v>16</v>
      </c>
      <c r="H3742" t="s">
        <v>32</v>
      </c>
      <c r="I3742" t="s">
        <v>26</v>
      </c>
      <c r="J3742" t="s">
        <v>39</v>
      </c>
      <c r="K3742">
        <v>2025</v>
      </c>
      <c r="L3742" t="s">
        <v>20</v>
      </c>
      <c r="M3742" t="s">
        <v>5906</v>
      </c>
      <c r="N3742" t="s">
        <v>5889</v>
      </c>
      <c r="O3742" t="s">
        <v>5898</v>
      </c>
      <c r="P3742" t="s">
        <v>5907</v>
      </c>
      <c r="Q3742" t="s">
        <v>5908</v>
      </c>
      <c r="R3742">
        <v>17500</v>
      </c>
      <c r="S3742">
        <v>22000</v>
      </c>
      <c r="T3742">
        <v>0.20449999999999999</v>
      </c>
      <c r="U3742" t="s">
        <v>5909</v>
      </c>
      <c r="V3742">
        <v>12</v>
      </c>
      <c r="W3742" s="1">
        <v>45337</v>
      </c>
      <c r="X3742" t="s">
        <v>5894</v>
      </c>
      <c r="Y3742">
        <v>373</v>
      </c>
      <c r="Z3742">
        <v>88</v>
      </c>
      <c r="AA3742">
        <v>389</v>
      </c>
      <c r="AB3742">
        <v>78</v>
      </c>
      <c r="AC3742">
        <v>10</v>
      </c>
      <c r="AD3742">
        <v>1365000</v>
      </c>
      <c r="AE3742" t="s">
        <v>6025</v>
      </c>
      <c r="AF3742" s="1">
        <v>46203</v>
      </c>
      <c r="AG3742" t="s">
        <v>6838</v>
      </c>
      <c r="AH3742" t="s">
        <v>6035</v>
      </c>
      <c r="AI3742" t="s">
        <v>6028</v>
      </c>
      <c r="AJ3742" t="s">
        <v>6924</v>
      </c>
      <c r="AK3742">
        <v>22000</v>
      </c>
      <c r="AL3742">
        <v>459.8</v>
      </c>
      <c r="AM3742">
        <v>21540.2</v>
      </c>
      <c r="AN3742">
        <v>17500</v>
      </c>
      <c r="AO3742">
        <v>4040.2</v>
      </c>
      <c r="AP3742">
        <v>0.18759999999999999</v>
      </c>
    </row>
    <row r="3743" spans="1:42" hidden="1" x14ac:dyDescent="0.35">
      <c r="A3743" t="s">
        <v>4713</v>
      </c>
      <c r="B3743" s="1">
        <v>45933</v>
      </c>
      <c r="C3743" t="s">
        <v>2131</v>
      </c>
      <c r="D3743" t="s">
        <v>65</v>
      </c>
      <c r="E3743">
        <v>3</v>
      </c>
      <c r="F3743" t="s">
        <v>24</v>
      </c>
      <c r="G3743" t="s">
        <v>16</v>
      </c>
      <c r="H3743" t="s">
        <v>25</v>
      </c>
      <c r="I3743" t="s">
        <v>43</v>
      </c>
      <c r="J3743" t="s">
        <v>55</v>
      </c>
      <c r="K3743">
        <v>2025</v>
      </c>
      <c r="L3743" t="s">
        <v>51</v>
      </c>
      <c r="M3743" t="s">
        <v>5906</v>
      </c>
      <c r="N3743" t="s">
        <v>5889</v>
      </c>
      <c r="O3743" t="s">
        <v>5898</v>
      </c>
      <c r="P3743" t="s">
        <v>5907</v>
      </c>
      <c r="Q3743" t="s">
        <v>5908</v>
      </c>
      <c r="R3743">
        <v>17500</v>
      </c>
      <c r="S3743">
        <v>22000</v>
      </c>
      <c r="T3743">
        <v>0.20449999999999999</v>
      </c>
      <c r="U3743" t="s">
        <v>5909</v>
      </c>
      <c r="V3743">
        <v>12</v>
      </c>
      <c r="W3743" s="1">
        <v>45337</v>
      </c>
      <c r="X3743" t="s">
        <v>5894</v>
      </c>
      <c r="Y3743">
        <v>373</v>
      </c>
      <c r="Z3743">
        <v>88</v>
      </c>
      <c r="AA3743">
        <v>389</v>
      </c>
      <c r="AB3743">
        <v>78</v>
      </c>
      <c r="AC3743">
        <v>10</v>
      </c>
      <c r="AD3743">
        <v>1365000</v>
      </c>
      <c r="AE3743" t="s">
        <v>6025</v>
      </c>
      <c r="AF3743" s="1">
        <v>46203</v>
      </c>
      <c r="AG3743" t="s">
        <v>6735</v>
      </c>
      <c r="AH3743" t="s">
        <v>6027</v>
      </c>
      <c r="AI3743" t="s">
        <v>6028</v>
      </c>
      <c r="AJ3743" t="s">
        <v>6925</v>
      </c>
      <c r="AK3743">
        <v>66000</v>
      </c>
      <c r="AL3743">
        <v>3940.2</v>
      </c>
      <c r="AM3743">
        <v>62059.8</v>
      </c>
      <c r="AN3743">
        <v>52500</v>
      </c>
      <c r="AO3743">
        <v>9559.7999999999993</v>
      </c>
      <c r="AP3743">
        <v>0.154</v>
      </c>
    </row>
    <row r="3744" spans="1:42" hidden="1" x14ac:dyDescent="0.35">
      <c r="A3744" t="s">
        <v>4714</v>
      </c>
      <c r="B3744" s="1">
        <v>45835</v>
      </c>
      <c r="C3744" t="s">
        <v>551</v>
      </c>
      <c r="D3744" t="s">
        <v>221</v>
      </c>
      <c r="E3744">
        <v>1</v>
      </c>
      <c r="F3744" t="s">
        <v>128</v>
      </c>
      <c r="G3744" t="s">
        <v>16</v>
      </c>
      <c r="H3744" t="s">
        <v>17</v>
      </c>
      <c r="I3744" t="s">
        <v>26</v>
      </c>
      <c r="J3744" t="s">
        <v>34</v>
      </c>
      <c r="K3744">
        <v>2025</v>
      </c>
      <c r="L3744" t="s">
        <v>35</v>
      </c>
      <c r="M3744" t="s">
        <v>5966</v>
      </c>
      <c r="N3744" t="s">
        <v>5967</v>
      </c>
      <c r="O3744" t="s">
        <v>5968</v>
      </c>
      <c r="P3744" t="s">
        <v>5899</v>
      </c>
      <c r="Q3744" t="s">
        <v>5969</v>
      </c>
      <c r="R3744">
        <v>11500</v>
      </c>
      <c r="S3744">
        <v>14500</v>
      </c>
      <c r="T3744">
        <v>0.2069</v>
      </c>
      <c r="U3744" t="s">
        <v>5901</v>
      </c>
      <c r="V3744">
        <v>12</v>
      </c>
      <c r="W3744" s="1">
        <v>44903</v>
      </c>
      <c r="X3744" t="s">
        <v>5894</v>
      </c>
      <c r="Y3744">
        <v>217</v>
      </c>
      <c r="Z3744">
        <v>53</v>
      </c>
      <c r="AA3744">
        <v>253</v>
      </c>
      <c r="AB3744">
        <v>61</v>
      </c>
      <c r="AC3744">
        <v>10</v>
      </c>
      <c r="AD3744">
        <v>701500</v>
      </c>
      <c r="AE3744" t="s">
        <v>6025</v>
      </c>
      <c r="AF3744" s="1">
        <v>46203</v>
      </c>
      <c r="AG3744" t="s">
        <v>6334</v>
      </c>
      <c r="AH3744" t="s">
        <v>6035</v>
      </c>
      <c r="AI3744" t="s">
        <v>6028</v>
      </c>
      <c r="AJ3744" t="s">
        <v>6924</v>
      </c>
      <c r="AK3744">
        <v>14500</v>
      </c>
      <c r="AL3744">
        <v>459.65</v>
      </c>
      <c r="AM3744">
        <v>14040.35</v>
      </c>
      <c r="AN3744">
        <v>11500</v>
      </c>
      <c r="AO3744">
        <v>2540.35</v>
      </c>
      <c r="AP3744">
        <v>0.18090000000000001</v>
      </c>
    </row>
    <row r="3745" spans="1:42" x14ac:dyDescent="0.35">
      <c r="A3745" t="s">
        <v>4715</v>
      </c>
      <c r="B3745" s="1">
        <v>45883</v>
      </c>
      <c r="C3745" t="s">
        <v>596</v>
      </c>
      <c r="D3745" t="s">
        <v>42</v>
      </c>
      <c r="E3745">
        <v>1</v>
      </c>
      <c r="F3745" t="s">
        <v>128</v>
      </c>
      <c r="G3745" t="s">
        <v>31</v>
      </c>
      <c r="H3745" t="s">
        <v>25</v>
      </c>
      <c r="I3745" t="s">
        <v>18</v>
      </c>
      <c r="J3745" t="s">
        <v>59</v>
      </c>
      <c r="K3745">
        <v>2025</v>
      </c>
      <c r="L3745" t="s">
        <v>60</v>
      </c>
      <c r="M3745" t="s">
        <v>5897</v>
      </c>
      <c r="N3745" t="s">
        <v>5889</v>
      </c>
      <c r="O3745" t="s">
        <v>5898</v>
      </c>
      <c r="P3745" t="s">
        <v>5899</v>
      </c>
      <c r="Q3745" t="s">
        <v>5900</v>
      </c>
      <c r="R3745">
        <v>31000</v>
      </c>
      <c r="S3745">
        <v>38000</v>
      </c>
      <c r="T3745">
        <v>0.1842</v>
      </c>
      <c r="U3745" t="s">
        <v>5901</v>
      </c>
      <c r="V3745">
        <v>12</v>
      </c>
      <c r="W3745" s="1">
        <v>45246</v>
      </c>
      <c r="X3745" t="s">
        <v>5894</v>
      </c>
      <c r="Y3745">
        <v>278</v>
      </c>
      <c r="Z3745">
        <v>80</v>
      </c>
      <c r="AA3745">
        <v>346</v>
      </c>
      <c r="AB3745">
        <v>0</v>
      </c>
      <c r="AC3745">
        <v>10</v>
      </c>
      <c r="AD3745">
        <v>0</v>
      </c>
      <c r="AE3745" t="s">
        <v>6029</v>
      </c>
      <c r="AF3745" s="1">
        <v>46203</v>
      </c>
      <c r="AG3745" t="s">
        <v>6132</v>
      </c>
      <c r="AH3745" t="s">
        <v>6027</v>
      </c>
      <c r="AI3745" t="s">
        <v>6028</v>
      </c>
      <c r="AJ3745" t="s">
        <v>6925</v>
      </c>
      <c r="AK3745">
        <v>38000</v>
      </c>
      <c r="AL3745">
        <v>2489</v>
      </c>
      <c r="AM3745">
        <v>35511</v>
      </c>
      <c r="AN3745">
        <v>31000</v>
      </c>
      <c r="AO3745">
        <v>4511</v>
      </c>
      <c r="AP3745">
        <v>0.127</v>
      </c>
    </row>
    <row r="3746" spans="1:42" hidden="1" x14ac:dyDescent="0.35">
      <c r="A3746" t="s">
        <v>4716</v>
      </c>
      <c r="B3746" s="1">
        <v>45847</v>
      </c>
      <c r="C3746" t="s">
        <v>165</v>
      </c>
      <c r="D3746" t="s">
        <v>115</v>
      </c>
      <c r="E3746">
        <v>1</v>
      </c>
      <c r="F3746" t="s">
        <v>24</v>
      </c>
      <c r="G3746" t="s">
        <v>71</v>
      </c>
      <c r="H3746" t="s">
        <v>32</v>
      </c>
      <c r="I3746" t="s">
        <v>26</v>
      </c>
      <c r="J3746" t="s">
        <v>97</v>
      </c>
      <c r="K3746">
        <v>2025</v>
      </c>
      <c r="L3746" t="s">
        <v>60</v>
      </c>
      <c r="M3746" t="s">
        <v>5988</v>
      </c>
      <c r="N3746" t="s">
        <v>5989</v>
      </c>
      <c r="O3746" t="s">
        <v>5990</v>
      </c>
      <c r="P3746" t="s">
        <v>5907</v>
      </c>
      <c r="Q3746" t="s">
        <v>5991</v>
      </c>
      <c r="R3746">
        <v>1600</v>
      </c>
      <c r="S3746">
        <v>2200</v>
      </c>
      <c r="T3746">
        <v>0.2727</v>
      </c>
      <c r="U3746" t="s">
        <v>5909</v>
      </c>
      <c r="V3746">
        <v>6</v>
      </c>
      <c r="W3746" s="1">
        <v>45040</v>
      </c>
      <c r="X3746" t="s">
        <v>5894</v>
      </c>
      <c r="Y3746">
        <v>84</v>
      </c>
      <c r="Z3746">
        <v>117</v>
      </c>
      <c r="AA3746">
        <v>174</v>
      </c>
      <c r="AB3746">
        <v>47</v>
      </c>
      <c r="AC3746">
        <v>10</v>
      </c>
      <c r="AD3746">
        <v>75200</v>
      </c>
      <c r="AE3746" t="s">
        <v>6025</v>
      </c>
      <c r="AF3746" s="1">
        <v>46203</v>
      </c>
      <c r="AG3746" t="s">
        <v>6080</v>
      </c>
      <c r="AH3746" t="s">
        <v>6035</v>
      </c>
      <c r="AI3746" t="s">
        <v>6028</v>
      </c>
      <c r="AJ3746" t="s">
        <v>6925</v>
      </c>
      <c r="AK3746">
        <v>2200</v>
      </c>
      <c r="AL3746">
        <v>172.92</v>
      </c>
      <c r="AM3746">
        <v>2027.08</v>
      </c>
      <c r="AN3746">
        <v>1600</v>
      </c>
      <c r="AO3746">
        <v>427.08</v>
      </c>
      <c r="AP3746">
        <v>0.2107</v>
      </c>
    </row>
    <row r="3747" spans="1:42" hidden="1" x14ac:dyDescent="0.35">
      <c r="A3747" t="s">
        <v>4717</v>
      </c>
      <c r="B3747" s="1">
        <v>45752</v>
      </c>
      <c r="C3747" t="s">
        <v>469</v>
      </c>
      <c r="D3747" t="s">
        <v>118</v>
      </c>
      <c r="E3747">
        <v>1</v>
      </c>
      <c r="F3747" t="s">
        <v>24</v>
      </c>
      <c r="G3747" t="s">
        <v>71</v>
      </c>
      <c r="H3747" t="s">
        <v>17</v>
      </c>
      <c r="I3747" t="s">
        <v>33</v>
      </c>
      <c r="J3747" t="s">
        <v>44</v>
      </c>
      <c r="K3747">
        <v>2025</v>
      </c>
      <c r="L3747" t="s">
        <v>35</v>
      </c>
      <c r="M3747" t="s">
        <v>5902</v>
      </c>
      <c r="N3747" t="s">
        <v>5889</v>
      </c>
      <c r="O3747" t="s">
        <v>5898</v>
      </c>
      <c r="P3747" t="s">
        <v>5899</v>
      </c>
      <c r="Q3747" t="s">
        <v>5903</v>
      </c>
      <c r="R3747">
        <v>74000</v>
      </c>
      <c r="S3747">
        <v>88000</v>
      </c>
      <c r="T3747">
        <v>0.15909999999999999</v>
      </c>
      <c r="U3747" t="s">
        <v>5901</v>
      </c>
      <c r="V3747">
        <v>12</v>
      </c>
      <c r="W3747" s="1">
        <v>45459</v>
      </c>
      <c r="X3747" t="s">
        <v>5894</v>
      </c>
      <c r="Y3747">
        <v>214</v>
      </c>
      <c r="Z3747">
        <v>97</v>
      </c>
      <c r="AA3747">
        <v>218</v>
      </c>
      <c r="AB3747">
        <v>43</v>
      </c>
      <c r="AC3747">
        <v>10</v>
      </c>
      <c r="AD3747">
        <v>3182000</v>
      </c>
      <c r="AE3747" t="s">
        <v>6025</v>
      </c>
      <c r="AF3747" s="1">
        <v>46203</v>
      </c>
      <c r="AG3747" t="s">
        <v>6256</v>
      </c>
      <c r="AH3747" t="s">
        <v>6035</v>
      </c>
      <c r="AI3747" t="s">
        <v>6028</v>
      </c>
      <c r="AJ3747" t="s">
        <v>6924</v>
      </c>
      <c r="AK3747">
        <v>88000</v>
      </c>
      <c r="AL3747">
        <v>915.2</v>
      </c>
      <c r="AM3747">
        <v>87084.800000000003</v>
      </c>
      <c r="AN3747">
        <v>74000</v>
      </c>
      <c r="AO3747">
        <v>13084.8</v>
      </c>
      <c r="AP3747">
        <v>0.15029999999999999</v>
      </c>
    </row>
    <row r="3748" spans="1:42" hidden="1" x14ac:dyDescent="0.35">
      <c r="A3748" t="s">
        <v>4718</v>
      </c>
      <c r="B3748" s="1">
        <v>45768</v>
      </c>
      <c r="C3748" t="s">
        <v>566</v>
      </c>
      <c r="D3748" t="s">
        <v>92</v>
      </c>
      <c r="E3748">
        <v>1</v>
      </c>
      <c r="F3748" t="s">
        <v>48</v>
      </c>
      <c r="G3748" t="s">
        <v>31</v>
      </c>
      <c r="H3748" t="s">
        <v>32</v>
      </c>
      <c r="I3748" t="s">
        <v>43</v>
      </c>
      <c r="J3748" t="s">
        <v>44</v>
      </c>
      <c r="K3748">
        <v>2025</v>
      </c>
      <c r="L3748" t="s">
        <v>35</v>
      </c>
      <c r="M3748" t="s">
        <v>5973</v>
      </c>
      <c r="N3748" t="s">
        <v>5974</v>
      </c>
      <c r="O3748" t="s">
        <v>5975</v>
      </c>
      <c r="P3748" t="s">
        <v>5899</v>
      </c>
      <c r="Q3748" t="s">
        <v>5976</v>
      </c>
      <c r="R3748">
        <v>7600</v>
      </c>
      <c r="S3748">
        <v>9800</v>
      </c>
      <c r="T3748">
        <v>0.22450000000000001</v>
      </c>
      <c r="U3748" t="s">
        <v>5901</v>
      </c>
      <c r="V3748">
        <v>36</v>
      </c>
      <c r="W3748" s="1">
        <v>45281</v>
      </c>
      <c r="X3748" t="s">
        <v>5894</v>
      </c>
      <c r="Y3748">
        <v>214</v>
      </c>
      <c r="Z3748">
        <v>101</v>
      </c>
      <c r="AA3748">
        <v>188</v>
      </c>
      <c r="AB3748">
        <v>51</v>
      </c>
      <c r="AC3748">
        <v>10</v>
      </c>
      <c r="AD3748">
        <v>387600</v>
      </c>
      <c r="AE3748" t="s">
        <v>6025</v>
      </c>
      <c r="AF3748" s="1">
        <v>46203</v>
      </c>
      <c r="AG3748" t="s">
        <v>6341</v>
      </c>
      <c r="AH3748" t="s">
        <v>6027</v>
      </c>
      <c r="AI3748" t="s">
        <v>6028</v>
      </c>
      <c r="AJ3748" t="s">
        <v>6924</v>
      </c>
      <c r="AK3748">
        <v>9800</v>
      </c>
      <c r="AL3748">
        <v>729.12</v>
      </c>
      <c r="AM3748">
        <v>9070.8799999999992</v>
      </c>
      <c r="AN3748">
        <v>7600</v>
      </c>
      <c r="AO3748">
        <v>1470.88</v>
      </c>
      <c r="AP3748">
        <v>0.16220000000000001</v>
      </c>
    </row>
    <row r="3749" spans="1:42" hidden="1" x14ac:dyDescent="0.35">
      <c r="A3749" t="s">
        <v>4719</v>
      </c>
      <c r="B3749" s="1">
        <v>45811</v>
      </c>
      <c r="C3749" t="s">
        <v>1221</v>
      </c>
      <c r="D3749" t="s">
        <v>180</v>
      </c>
      <c r="E3749">
        <v>1</v>
      </c>
      <c r="F3749" t="s">
        <v>128</v>
      </c>
      <c r="G3749" t="s">
        <v>71</v>
      </c>
      <c r="H3749" t="s">
        <v>32</v>
      </c>
      <c r="I3749" t="s">
        <v>43</v>
      </c>
      <c r="J3749" t="s">
        <v>34</v>
      </c>
      <c r="K3749">
        <v>2025</v>
      </c>
      <c r="L3749" t="s">
        <v>35</v>
      </c>
      <c r="M3749" t="s">
        <v>5956</v>
      </c>
      <c r="N3749" t="s">
        <v>5949</v>
      </c>
      <c r="O3749" t="s">
        <v>5957</v>
      </c>
      <c r="P3749" t="s">
        <v>5958</v>
      </c>
      <c r="Q3749" t="s">
        <v>5959</v>
      </c>
      <c r="R3749">
        <v>3100</v>
      </c>
      <c r="S3749">
        <v>4200</v>
      </c>
      <c r="T3749">
        <v>0.26190000000000002</v>
      </c>
      <c r="U3749" t="s">
        <v>5909</v>
      </c>
      <c r="V3749">
        <v>12</v>
      </c>
      <c r="W3749" s="1">
        <v>45029</v>
      </c>
      <c r="X3749" t="s">
        <v>5894</v>
      </c>
      <c r="Y3749">
        <v>165</v>
      </c>
      <c r="Z3749">
        <v>119</v>
      </c>
      <c r="AA3749">
        <v>218</v>
      </c>
      <c r="AB3749">
        <v>22</v>
      </c>
      <c r="AC3749">
        <v>10</v>
      </c>
      <c r="AD3749">
        <v>68200</v>
      </c>
      <c r="AE3749" t="s">
        <v>6025</v>
      </c>
      <c r="AF3749" s="1">
        <v>46203</v>
      </c>
      <c r="AG3749" t="s">
        <v>6330</v>
      </c>
      <c r="AH3749" t="s">
        <v>6027</v>
      </c>
      <c r="AI3749" t="s">
        <v>6028</v>
      </c>
      <c r="AJ3749" t="s">
        <v>6924</v>
      </c>
      <c r="AK3749">
        <v>4200</v>
      </c>
      <c r="AL3749">
        <v>417.06</v>
      </c>
      <c r="AM3749">
        <v>3782.94</v>
      </c>
      <c r="AN3749">
        <v>3100</v>
      </c>
      <c r="AO3749">
        <v>682.94</v>
      </c>
      <c r="AP3749">
        <v>0.18049999999999999</v>
      </c>
    </row>
    <row r="3750" spans="1:42" hidden="1" x14ac:dyDescent="0.35">
      <c r="A3750" t="s">
        <v>4720</v>
      </c>
      <c r="B3750" s="1">
        <v>45785</v>
      </c>
      <c r="C3750" t="s">
        <v>1794</v>
      </c>
      <c r="D3750" t="s">
        <v>208</v>
      </c>
      <c r="E3750">
        <v>1</v>
      </c>
      <c r="F3750" t="s">
        <v>58</v>
      </c>
      <c r="G3750" t="s">
        <v>96</v>
      </c>
      <c r="H3750" t="s">
        <v>17</v>
      </c>
      <c r="I3750" t="s">
        <v>33</v>
      </c>
      <c r="J3750" t="s">
        <v>75</v>
      </c>
      <c r="K3750">
        <v>2025</v>
      </c>
      <c r="L3750" t="s">
        <v>35</v>
      </c>
      <c r="M3750" t="s">
        <v>5910</v>
      </c>
      <c r="N3750" t="s">
        <v>5889</v>
      </c>
      <c r="O3750" t="s">
        <v>5898</v>
      </c>
      <c r="P3750" t="s">
        <v>5907</v>
      </c>
      <c r="Q3750" t="s">
        <v>5911</v>
      </c>
      <c r="R3750">
        <v>10500</v>
      </c>
      <c r="S3750">
        <v>13000</v>
      </c>
      <c r="T3750">
        <v>0.1923</v>
      </c>
      <c r="U3750" t="s">
        <v>5909</v>
      </c>
      <c r="V3750">
        <v>12</v>
      </c>
      <c r="W3750" s="1">
        <v>45395</v>
      </c>
      <c r="X3750" t="s">
        <v>5894</v>
      </c>
      <c r="Y3750">
        <v>256</v>
      </c>
      <c r="Z3750">
        <v>119</v>
      </c>
      <c r="AA3750">
        <v>288</v>
      </c>
      <c r="AB3750">
        <v>32</v>
      </c>
      <c r="AC3750">
        <v>10</v>
      </c>
      <c r="AD3750">
        <v>336000</v>
      </c>
      <c r="AE3750" t="s">
        <v>6025</v>
      </c>
      <c r="AF3750" s="1">
        <v>46203</v>
      </c>
      <c r="AG3750" t="s">
        <v>6654</v>
      </c>
      <c r="AH3750" t="s">
        <v>6027</v>
      </c>
      <c r="AI3750" t="s">
        <v>6028</v>
      </c>
      <c r="AJ3750" t="s">
        <v>6924</v>
      </c>
      <c r="AK3750">
        <v>13000</v>
      </c>
      <c r="AL3750">
        <v>686.4</v>
      </c>
      <c r="AM3750">
        <v>12313.6</v>
      </c>
      <c r="AN3750">
        <v>10500</v>
      </c>
      <c r="AO3750">
        <v>1813.6</v>
      </c>
      <c r="AP3750">
        <v>0.14729999999999999</v>
      </c>
    </row>
    <row r="3751" spans="1:42" hidden="1" x14ac:dyDescent="0.35">
      <c r="A3751" t="s">
        <v>4721</v>
      </c>
      <c r="B3751" s="1">
        <v>45701</v>
      </c>
      <c r="C3751" t="s">
        <v>2684</v>
      </c>
      <c r="D3751" t="s">
        <v>216</v>
      </c>
      <c r="E3751">
        <v>1</v>
      </c>
      <c r="F3751" t="s">
        <v>58</v>
      </c>
      <c r="G3751" t="s">
        <v>16</v>
      </c>
      <c r="H3751" t="s">
        <v>32</v>
      </c>
      <c r="I3751" t="s">
        <v>26</v>
      </c>
      <c r="J3751" t="s">
        <v>19</v>
      </c>
      <c r="K3751">
        <v>2025</v>
      </c>
      <c r="L3751" t="s">
        <v>20</v>
      </c>
      <c r="M3751" t="s">
        <v>5999</v>
      </c>
      <c r="N3751" t="s">
        <v>5989</v>
      </c>
      <c r="O3751" t="s">
        <v>6000</v>
      </c>
      <c r="P3751" t="s">
        <v>6001</v>
      </c>
      <c r="Q3751" t="s">
        <v>6002</v>
      </c>
      <c r="R3751">
        <v>300</v>
      </c>
      <c r="S3751">
        <v>500</v>
      </c>
      <c r="T3751">
        <v>0.4</v>
      </c>
      <c r="U3751" t="s">
        <v>5940</v>
      </c>
      <c r="V3751">
        <v>3</v>
      </c>
      <c r="W3751" s="1">
        <v>45115</v>
      </c>
      <c r="X3751" t="s">
        <v>5894</v>
      </c>
      <c r="Y3751">
        <v>197</v>
      </c>
      <c r="Z3751">
        <v>100</v>
      </c>
      <c r="AA3751">
        <v>205</v>
      </c>
      <c r="AB3751">
        <v>66</v>
      </c>
      <c r="AC3751">
        <v>10</v>
      </c>
      <c r="AD3751">
        <v>19800</v>
      </c>
      <c r="AE3751" t="s">
        <v>6025</v>
      </c>
      <c r="AF3751" s="1">
        <v>46203</v>
      </c>
      <c r="AG3751" t="s">
        <v>6734</v>
      </c>
      <c r="AH3751" t="s">
        <v>6035</v>
      </c>
      <c r="AI3751" t="s">
        <v>6028</v>
      </c>
      <c r="AJ3751" t="s">
        <v>6924</v>
      </c>
      <c r="AK3751">
        <v>500</v>
      </c>
      <c r="AL3751">
        <v>29.15</v>
      </c>
      <c r="AM3751">
        <v>470.85</v>
      </c>
      <c r="AN3751">
        <v>300</v>
      </c>
      <c r="AO3751">
        <v>170.85</v>
      </c>
      <c r="AP3751">
        <v>0.3629</v>
      </c>
    </row>
    <row r="3752" spans="1:42" hidden="1" x14ac:dyDescent="0.35">
      <c r="A3752" t="s">
        <v>4722</v>
      </c>
      <c r="B3752" s="1">
        <v>45801</v>
      </c>
      <c r="C3752" t="s">
        <v>2269</v>
      </c>
      <c r="D3752" t="s">
        <v>208</v>
      </c>
      <c r="E3752">
        <v>1</v>
      </c>
      <c r="F3752" t="s">
        <v>128</v>
      </c>
      <c r="G3752" t="s">
        <v>79</v>
      </c>
      <c r="H3752" t="s">
        <v>17</v>
      </c>
      <c r="I3752" t="s">
        <v>43</v>
      </c>
      <c r="J3752" t="s">
        <v>75</v>
      </c>
      <c r="K3752">
        <v>2025</v>
      </c>
      <c r="L3752" t="s">
        <v>35</v>
      </c>
      <c r="M3752" t="s">
        <v>5910</v>
      </c>
      <c r="N3752" t="s">
        <v>5889</v>
      </c>
      <c r="O3752" t="s">
        <v>5898</v>
      </c>
      <c r="P3752" t="s">
        <v>5907</v>
      </c>
      <c r="Q3752" t="s">
        <v>5911</v>
      </c>
      <c r="R3752">
        <v>10500</v>
      </c>
      <c r="S3752">
        <v>13000</v>
      </c>
      <c r="T3752">
        <v>0.1923</v>
      </c>
      <c r="U3752" t="s">
        <v>5909</v>
      </c>
      <c r="V3752">
        <v>12</v>
      </c>
      <c r="W3752" s="1">
        <v>45395</v>
      </c>
      <c r="X3752" t="s">
        <v>5894</v>
      </c>
      <c r="Y3752">
        <v>256</v>
      </c>
      <c r="Z3752">
        <v>119</v>
      </c>
      <c r="AA3752">
        <v>288</v>
      </c>
      <c r="AB3752">
        <v>32</v>
      </c>
      <c r="AC3752">
        <v>10</v>
      </c>
      <c r="AD3752">
        <v>336000</v>
      </c>
      <c r="AE3752" t="s">
        <v>6025</v>
      </c>
      <c r="AF3752" s="1">
        <v>46203</v>
      </c>
      <c r="AG3752" t="s">
        <v>6770</v>
      </c>
      <c r="AH3752" t="s">
        <v>6035</v>
      </c>
      <c r="AI3752" t="s">
        <v>6028</v>
      </c>
      <c r="AJ3752" t="s">
        <v>6924</v>
      </c>
      <c r="AK3752">
        <v>13000</v>
      </c>
      <c r="AL3752">
        <v>1168.7</v>
      </c>
      <c r="AM3752">
        <v>11831.3</v>
      </c>
      <c r="AN3752">
        <v>10500</v>
      </c>
      <c r="AO3752">
        <v>1331.3</v>
      </c>
      <c r="AP3752">
        <v>0.1125</v>
      </c>
    </row>
    <row r="3753" spans="1:42" x14ac:dyDescent="0.35">
      <c r="A3753" t="s">
        <v>4723</v>
      </c>
      <c r="B3753" s="1">
        <v>45929</v>
      </c>
      <c r="C3753" t="s">
        <v>1141</v>
      </c>
      <c r="D3753" t="s">
        <v>195</v>
      </c>
      <c r="E3753">
        <v>1</v>
      </c>
      <c r="F3753" t="s">
        <v>48</v>
      </c>
      <c r="G3753" t="s">
        <v>31</v>
      </c>
      <c r="H3753" t="s">
        <v>17</v>
      </c>
      <c r="I3753" t="s">
        <v>26</v>
      </c>
      <c r="J3753" t="s">
        <v>109</v>
      </c>
      <c r="K3753">
        <v>2025</v>
      </c>
      <c r="L3753" t="s">
        <v>60</v>
      </c>
      <c r="M3753" t="s">
        <v>5912</v>
      </c>
      <c r="N3753" t="s">
        <v>5913</v>
      </c>
      <c r="O3753" t="s">
        <v>5914</v>
      </c>
      <c r="P3753" t="s">
        <v>5891</v>
      </c>
      <c r="Q3753" t="s">
        <v>5915</v>
      </c>
      <c r="R3753">
        <v>125000</v>
      </c>
      <c r="S3753">
        <v>148000</v>
      </c>
      <c r="T3753">
        <v>0.15540000000000001</v>
      </c>
      <c r="U3753" t="s">
        <v>5893</v>
      </c>
      <c r="V3753">
        <v>12</v>
      </c>
      <c r="W3753" s="1">
        <v>44787</v>
      </c>
      <c r="X3753" t="s">
        <v>5894</v>
      </c>
      <c r="Y3753">
        <v>168</v>
      </c>
      <c r="Z3753">
        <v>62</v>
      </c>
      <c r="AA3753">
        <v>271</v>
      </c>
      <c r="AB3753">
        <v>0</v>
      </c>
      <c r="AC3753">
        <v>10</v>
      </c>
      <c r="AD3753">
        <v>0</v>
      </c>
      <c r="AE3753" t="s">
        <v>6029</v>
      </c>
      <c r="AF3753" s="1">
        <v>46203</v>
      </c>
      <c r="AG3753" t="s">
        <v>6552</v>
      </c>
      <c r="AH3753" t="s">
        <v>6035</v>
      </c>
      <c r="AI3753" t="s">
        <v>6028</v>
      </c>
      <c r="AJ3753" t="s">
        <v>6925</v>
      </c>
      <c r="AK3753">
        <v>148000</v>
      </c>
      <c r="AL3753">
        <v>14740.8</v>
      </c>
      <c r="AM3753">
        <v>133259.20000000001</v>
      </c>
      <c r="AN3753">
        <v>125000</v>
      </c>
      <c r="AO3753">
        <v>8259.2000000000007</v>
      </c>
      <c r="AP3753">
        <v>6.2E-2</v>
      </c>
    </row>
    <row r="3754" spans="1:42" hidden="1" x14ac:dyDescent="0.35">
      <c r="A3754" t="s">
        <v>4724</v>
      </c>
      <c r="B3754" s="1">
        <v>45882</v>
      </c>
      <c r="C3754" t="s">
        <v>1473</v>
      </c>
      <c r="D3754" t="s">
        <v>82</v>
      </c>
      <c r="E3754">
        <v>3</v>
      </c>
      <c r="F3754" t="s">
        <v>24</v>
      </c>
      <c r="G3754" t="s">
        <v>96</v>
      </c>
      <c r="H3754" t="s">
        <v>17</v>
      </c>
      <c r="I3754" t="s">
        <v>43</v>
      </c>
      <c r="J3754" t="s">
        <v>59</v>
      </c>
      <c r="K3754">
        <v>2025</v>
      </c>
      <c r="L3754" t="s">
        <v>60</v>
      </c>
      <c r="M3754" t="s">
        <v>5895</v>
      </c>
      <c r="N3754" t="s">
        <v>5889</v>
      </c>
      <c r="O3754" t="s">
        <v>5890</v>
      </c>
      <c r="P3754" t="s">
        <v>5891</v>
      </c>
      <c r="Q3754" t="s">
        <v>5896</v>
      </c>
      <c r="R3754">
        <v>78000</v>
      </c>
      <c r="S3754">
        <v>95000</v>
      </c>
      <c r="T3754">
        <v>0.1789</v>
      </c>
      <c r="U3754" t="s">
        <v>5893</v>
      </c>
      <c r="V3754">
        <v>12</v>
      </c>
      <c r="W3754" s="1">
        <v>45187</v>
      </c>
      <c r="X3754" t="s">
        <v>5894</v>
      </c>
      <c r="Y3754">
        <v>351</v>
      </c>
      <c r="Z3754">
        <v>112</v>
      </c>
      <c r="AA3754">
        <v>335</v>
      </c>
      <c r="AB3754">
        <v>32</v>
      </c>
      <c r="AC3754">
        <v>10</v>
      </c>
      <c r="AD3754">
        <v>2496000</v>
      </c>
      <c r="AE3754" t="s">
        <v>6025</v>
      </c>
      <c r="AF3754" s="1">
        <v>46203</v>
      </c>
      <c r="AG3754" t="s">
        <v>6581</v>
      </c>
      <c r="AH3754" t="s">
        <v>6027</v>
      </c>
      <c r="AI3754" t="s">
        <v>6028</v>
      </c>
      <c r="AJ3754" t="s">
        <v>6925</v>
      </c>
      <c r="AK3754">
        <v>285000</v>
      </c>
      <c r="AL3754">
        <v>12283.5</v>
      </c>
      <c r="AM3754">
        <v>272716.5</v>
      </c>
      <c r="AN3754">
        <v>234000</v>
      </c>
      <c r="AO3754">
        <v>38716.5</v>
      </c>
      <c r="AP3754">
        <v>0.14199999999999999</v>
      </c>
    </row>
    <row r="3755" spans="1:42" hidden="1" x14ac:dyDescent="0.35">
      <c r="A3755" t="s">
        <v>4725</v>
      </c>
      <c r="B3755" s="1">
        <v>45772</v>
      </c>
      <c r="C3755" t="s">
        <v>454</v>
      </c>
      <c r="D3755" t="s">
        <v>47</v>
      </c>
      <c r="E3755">
        <v>3</v>
      </c>
      <c r="F3755" t="s">
        <v>24</v>
      </c>
      <c r="G3755" t="s">
        <v>96</v>
      </c>
      <c r="H3755" t="s">
        <v>25</v>
      </c>
      <c r="I3755" t="s">
        <v>26</v>
      </c>
      <c r="J3755" t="s">
        <v>44</v>
      </c>
      <c r="K3755">
        <v>2025</v>
      </c>
      <c r="L3755" t="s">
        <v>35</v>
      </c>
      <c r="M3755" t="s">
        <v>5995</v>
      </c>
      <c r="N3755" t="s">
        <v>5989</v>
      </c>
      <c r="O3755" t="s">
        <v>5996</v>
      </c>
      <c r="P3755" t="s">
        <v>5997</v>
      </c>
      <c r="Q3755" t="s">
        <v>5998</v>
      </c>
      <c r="R3755">
        <v>280</v>
      </c>
      <c r="S3755">
        <v>450</v>
      </c>
      <c r="T3755">
        <v>0.37780000000000002</v>
      </c>
      <c r="U3755" t="s">
        <v>5909</v>
      </c>
      <c r="V3755">
        <v>6</v>
      </c>
      <c r="W3755" s="1">
        <v>45144</v>
      </c>
      <c r="X3755" t="s">
        <v>5894</v>
      </c>
      <c r="Y3755">
        <v>217</v>
      </c>
      <c r="Z3755">
        <v>86</v>
      </c>
      <c r="AA3755">
        <v>212</v>
      </c>
      <c r="AB3755">
        <v>73</v>
      </c>
      <c r="AC3755">
        <v>10</v>
      </c>
      <c r="AD3755">
        <v>20440</v>
      </c>
      <c r="AE3755" t="s">
        <v>6025</v>
      </c>
      <c r="AF3755" s="1">
        <v>46203</v>
      </c>
      <c r="AG3755" t="s">
        <v>6284</v>
      </c>
      <c r="AH3755" t="s">
        <v>6027</v>
      </c>
      <c r="AI3755" t="s">
        <v>6028</v>
      </c>
      <c r="AJ3755" t="s">
        <v>6924</v>
      </c>
      <c r="AK3755">
        <v>1350</v>
      </c>
      <c r="AL3755">
        <v>69.52</v>
      </c>
      <c r="AM3755">
        <v>1280.48</v>
      </c>
      <c r="AN3755">
        <v>840</v>
      </c>
      <c r="AO3755">
        <v>440.48</v>
      </c>
      <c r="AP3755">
        <v>0.34399999999999997</v>
      </c>
    </row>
    <row r="3756" spans="1:42" hidden="1" x14ac:dyDescent="0.35">
      <c r="A3756" t="s">
        <v>4726</v>
      </c>
      <c r="B3756" s="1">
        <v>45736</v>
      </c>
      <c r="C3756" t="s">
        <v>1852</v>
      </c>
      <c r="D3756" t="s">
        <v>23</v>
      </c>
      <c r="E3756">
        <v>1</v>
      </c>
      <c r="F3756" t="s">
        <v>24</v>
      </c>
      <c r="G3756" t="s">
        <v>31</v>
      </c>
      <c r="H3756" t="s">
        <v>17</v>
      </c>
      <c r="I3756" t="s">
        <v>43</v>
      </c>
      <c r="J3756" t="s">
        <v>39</v>
      </c>
      <c r="K3756">
        <v>2025</v>
      </c>
      <c r="L3756" t="s">
        <v>20</v>
      </c>
      <c r="M3756" t="s">
        <v>5921</v>
      </c>
      <c r="N3756" t="s">
        <v>5913</v>
      </c>
      <c r="O3756" t="s">
        <v>5917</v>
      </c>
      <c r="P3756" t="s">
        <v>5922</v>
      </c>
      <c r="Q3756" t="s">
        <v>5923</v>
      </c>
      <c r="R3756">
        <v>57000</v>
      </c>
      <c r="S3756">
        <v>69000</v>
      </c>
      <c r="T3756">
        <v>0.1739</v>
      </c>
      <c r="U3756" t="s">
        <v>5920</v>
      </c>
      <c r="V3756">
        <v>12</v>
      </c>
      <c r="W3756" s="1">
        <v>44862</v>
      </c>
      <c r="X3756" t="s">
        <v>5894</v>
      </c>
      <c r="Y3756">
        <v>244</v>
      </c>
      <c r="Z3756">
        <v>55</v>
      </c>
      <c r="AA3756">
        <v>276</v>
      </c>
      <c r="AB3756">
        <v>9</v>
      </c>
      <c r="AC3756">
        <v>10</v>
      </c>
      <c r="AD3756">
        <v>513000</v>
      </c>
      <c r="AE3756" t="s">
        <v>6025</v>
      </c>
      <c r="AF3756" s="1">
        <v>46203</v>
      </c>
      <c r="AG3756" t="s">
        <v>6669</v>
      </c>
      <c r="AH3756" t="s">
        <v>6035</v>
      </c>
      <c r="AI3756" t="s">
        <v>6028</v>
      </c>
      <c r="AJ3756" t="s">
        <v>6924</v>
      </c>
      <c r="AK3756">
        <v>69000</v>
      </c>
      <c r="AL3756">
        <v>814.2</v>
      </c>
      <c r="AM3756">
        <v>68185.8</v>
      </c>
      <c r="AN3756">
        <v>57000</v>
      </c>
      <c r="AO3756">
        <v>11185.8</v>
      </c>
      <c r="AP3756">
        <v>0.16400000000000001</v>
      </c>
    </row>
    <row r="3757" spans="1:42" hidden="1" x14ac:dyDescent="0.35">
      <c r="A3757" t="s">
        <v>4727</v>
      </c>
      <c r="B3757" s="1">
        <v>45891</v>
      </c>
      <c r="C3757" t="s">
        <v>450</v>
      </c>
      <c r="D3757" t="s">
        <v>115</v>
      </c>
      <c r="E3757">
        <v>1</v>
      </c>
      <c r="F3757" t="s">
        <v>48</v>
      </c>
      <c r="G3757" t="s">
        <v>79</v>
      </c>
      <c r="H3757" t="s">
        <v>17</v>
      </c>
      <c r="I3757" t="s">
        <v>43</v>
      </c>
      <c r="J3757" t="s">
        <v>59</v>
      </c>
      <c r="K3757">
        <v>2025</v>
      </c>
      <c r="L3757" t="s">
        <v>60</v>
      </c>
      <c r="M3757" t="s">
        <v>5988</v>
      </c>
      <c r="N3757" t="s">
        <v>5989</v>
      </c>
      <c r="O3757" t="s">
        <v>5990</v>
      </c>
      <c r="P3757" t="s">
        <v>5907</v>
      </c>
      <c r="Q3757" t="s">
        <v>5991</v>
      </c>
      <c r="R3757">
        <v>1600</v>
      </c>
      <c r="S3757">
        <v>2200</v>
      </c>
      <c r="T3757">
        <v>0.2727</v>
      </c>
      <c r="U3757" t="s">
        <v>5909</v>
      </c>
      <c r="V3757">
        <v>6</v>
      </c>
      <c r="W3757" s="1">
        <v>45040</v>
      </c>
      <c r="X3757" t="s">
        <v>5894</v>
      </c>
      <c r="Y3757">
        <v>84</v>
      </c>
      <c r="Z3757">
        <v>117</v>
      </c>
      <c r="AA3757">
        <v>174</v>
      </c>
      <c r="AB3757">
        <v>47</v>
      </c>
      <c r="AC3757">
        <v>10</v>
      </c>
      <c r="AD3757">
        <v>75200</v>
      </c>
      <c r="AE3757" t="s">
        <v>6025</v>
      </c>
      <c r="AF3757" s="1">
        <v>46203</v>
      </c>
      <c r="AG3757" t="s">
        <v>6281</v>
      </c>
      <c r="AH3757" t="s">
        <v>6027</v>
      </c>
      <c r="AI3757" t="s">
        <v>6028</v>
      </c>
      <c r="AJ3757" t="s">
        <v>6925</v>
      </c>
      <c r="AK3757">
        <v>2200</v>
      </c>
      <c r="AL3757">
        <v>49.28</v>
      </c>
      <c r="AM3757">
        <v>2150.7199999999998</v>
      </c>
      <c r="AN3757">
        <v>1600</v>
      </c>
      <c r="AO3757">
        <v>550.72</v>
      </c>
      <c r="AP3757">
        <v>0.25609999999999999</v>
      </c>
    </row>
    <row r="3758" spans="1:42" hidden="1" x14ac:dyDescent="0.35">
      <c r="A3758" t="s">
        <v>4728</v>
      </c>
      <c r="B3758" s="1">
        <v>45928</v>
      </c>
      <c r="C3758" t="s">
        <v>3741</v>
      </c>
      <c r="D3758" t="s">
        <v>78</v>
      </c>
      <c r="E3758">
        <v>1</v>
      </c>
      <c r="F3758" t="s">
        <v>24</v>
      </c>
      <c r="G3758" t="s">
        <v>16</v>
      </c>
      <c r="H3758" t="s">
        <v>32</v>
      </c>
      <c r="I3758" t="s">
        <v>26</v>
      </c>
      <c r="J3758" t="s">
        <v>109</v>
      </c>
      <c r="K3758">
        <v>2025</v>
      </c>
      <c r="L3758" t="s">
        <v>60</v>
      </c>
      <c r="M3758" t="s">
        <v>5992</v>
      </c>
      <c r="N3758" t="s">
        <v>5989</v>
      </c>
      <c r="O3758" t="s">
        <v>5993</v>
      </c>
      <c r="P3758" t="s">
        <v>5899</v>
      </c>
      <c r="Q3758" t="s">
        <v>5994</v>
      </c>
      <c r="R3758">
        <v>850</v>
      </c>
      <c r="S3758">
        <v>1200</v>
      </c>
      <c r="T3758">
        <v>0.29170000000000001</v>
      </c>
      <c r="U3758" t="s">
        <v>5901</v>
      </c>
      <c r="V3758">
        <v>6</v>
      </c>
      <c r="W3758" s="1">
        <v>45066</v>
      </c>
      <c r="X3758" t="s">
        <v>5894</v>
      </c>
      <c r="Y3758">
        <v>275</v>
      </c>
      <c r="Z3758">
        <v>92</v>
      </c>
      <c r="AA3758">
        <v>285</v>
      </c>
      <c r="AB3758">
        <v>78</v>
      </c>
      <c r="AC3758">
        <v>10</v>
      </c>
      <c r="AD3758">
        <v>66300</v>
      </c>
      <c r="AE3758" t="s">
        <v>6025</v>
      </c>
      <c r="AF3758" s="1">
        <v>46203</v>
      </c>
      <c r="AG3758" t="s">
        <v>6897</v>
      </c>
      <c r="AH3758" t="s">
        <v>6027</v>
      </c>
      <c r="AI3758" t="s">
        <v>6028</v>
      </c>
      <c r="AJ3758" t="s">
        <v>6925</v>
      </c>
      <c r="AK3758">
        <v>1200</v>
      </c>
      <c r="AL3758">
        <v>135.36000000000001</v>
      </c>
      <c r="AM3758">
        <v>1064.6400000000001</v>
      </c>
      <c r="AN3758">
        <v>850</v>
      </c>
      <c r="AO3758">
        <v>214.64</v>
      </c>
      <c r="AP3758">
        <v>0.2016</v>
      </c>
    </row>
    <row r="3759" spans="1:42" hidden="1" x14ac:dyDescent="0.35">
      <c r="A3759" t="s">
        <v>4729</v>
      </c>
      <c r="B3759" s="1">
        <v>45915</v>
      </c>
      <c r="C3759" t="s">
        <v>629</v>
      </c>
      <c r="D3759" t="s">
        <v>180</v>
      </c>
      <c r="E3759">
        <v>1</v>
      </c>
      <c r="F3759" t="s">
        <v>58</v>
      </c>
      <c r="G3759" t="s">
        <v>96</v>
      </c>
      <c r="H3759" t="s">
        <v>25</v>
      </c>
      <c r="I3759" t="s">
        <v>26</v>
      </c>
      <c r="J3759" t="s">
        <v>109</v>
      </c>
      <c r="K3759">
        <v>2025</v>
      </c>
      <c r="L3759" t="s">
        <v>60</v>
      </c>
      <c r="M3759" t="s">
        <v>5956</v>
      </c>
      <c r="N3759" t="s">
        <v>5949</v>
      </c>
      <c r="O3759" t="s">
        <v>5957</v>
      </c>
      <c r="P3759" t="s">
        <v>5958</v>
      </c>
      <c r="Q3759" t="s">
        <v>5959</v>
      </c>
      <c r="R3759">
        <v>3100</v>
      </c>
      <c r="S3759">
        <v>4200</v>
      </c>
      <c r="T3759">
        <v>0.26190000000000002</v>
      </c>
      <c r="U3759" t="s">
        <v>5909</v>
      </c>
      <c r="V3759">
        <v>12</v>
      </c>
      <c r="W3759" s="1">
        <v>45029</v>
      </c>
      <c r="X3759" t="s">
        <v>5894</v>
      </c>
      <c r="Y3759">
        <v>165</v>
      </c>
      <c r="Z3759">
        <v>119</v>
      </c>
      <c r="AA3759">
        <v>218</v>
      </c>
      <c r="AB3759">
        <v>22</v>
      </c>
      <c r="AC3759">
        <v>10</v>
      </c>
      <c r="AD3759">
        <v>68200</v>
      </c>
      <c r="AE3759" t="s">
        <v>6025</v>
      </c>
      <c r="AF3759" s="1">
        <v>46203</v>
      </c>
      <c r="AG3759" t="s">
        <v>6375</v>
      </c>
      <c r="AH3759" t="s">
        <v>6027</v>
      </c>
      <c r="AI3759" t="s">
        <v>6028</v>
      </c>
      <c r="AJ3759" t="s">
        <v>6925</v>
      </c>
      <c r="AK3759">
        <v>4200</v>
      </c>
      <c r="AL3759">
        <v>62.16</v>
      </c>
      <c r="AM3759">
        <v>4137.84</v>
      </c>
      <c r="AN3759">
        <v>3100</v>
      </c>
      <c r="AO3759">
        <v>1037.8399999999999</v>
      </c>
      <c r="AP3759">
        <v>0.25080000000000002</v>
      </c>
    </row>
    <row r="3760" spans="1:42" x14ac:dyDescent="0.35">
      <c r="A3760" t="s">
        <v>4730</v>
      </c>
      <c r="B3760" s="1">
        <v>45830</v>
      </c>
      <c r="C3760" t="s">
        <v>122</v>
      </c>
      <c r="D3760" t="s">
        <v>54</v>
      </c>
      <c r="E3760">
        <v>5</v>
      </c>
      <c r="F3760" t="s">
        <v>66</v>
      </c>
      <c r="G3760" t="s">
        <v>16</v>
      </c>
      <c r="H3760" t="s">
        <v>17</v>
      </c>
      <c r="I3760" t="s">
        <v>18</v>
      </c>
      <c r="J3760" t="s">
        <v>34</v>
      </c>
      <c r="K3760">
        <v>2025</v>
      </c>
      <c r="L3760" t="s">
        <v>35</v>
      </c>
      <c r="M3760" t="s">
        <v>5888</v>
      </c>
      <c r="N3760" t="s">
        <v>5889</v>
      </c>
      <c r="O3760" t="s">
        <v>5890</v>
      </c>
      <c r="P3760" t="s">
        <v>5891</v>
      </c>
      <c r="Q3760" t="s">
        <v>5892</v>
      </c>
      <c r="R3760">
        <v>52000</v>
      </c>
      <c r="S3760">
        <v>65000</v>
      </c>
      <c r="T3760">
        <v>0.2</v>
      </c>
      <c r="U3760" t="s">
        <v>5893</v>
      </c>
      <c r="V3760">
        <v>12</v>
      </c>
      <c r="W3760" s="1">
        <v>45506</v>
      </c>
      <c r="X3760" t="s">
        <v>5894</v>
      </c>
      <c r="Y3760">
        <v>302</v>
      </c>
      <c r="Z3760">
        <v>109</v>
      </c>
      <c r="AA3760">
        <v>415</v>
      </c>
      <c r="AB3760">
        <v>0</v>
      </c>
      <c r="AC3760">
        <v>10</v>
      </c>
      <c r="AD3760">
        <v>0</v>
      </c>
      <c r="AE3760" t="s">
        <v>6029</v>
      </c>
      <c r="AF3760" s="1">
        <v>46203</v>
      </c>
      <c r="AG3760" t="s">
        <v>6062</v>
      </c>
      <c r="AH3760" t="s">
        <v>6027</v>
      </c>
      <c r="AI3760" t="s">
        <v>6028</v>
      </c>
      <c r="AJ3760" t="s">
        <v>6924</v>
      </c>
      <c r="AK3760">
        <v>325000</v>
      </c>
      <c r="AL3760">
        <v>32532.5</v>
      </c>
      <c r="AM3760">
        <v>292467.5</v>
      </c>
      <c r="AN3760">
        <v>260000</v>
      </c>
      <c r="AO3760">
        <v>32467.5</v>
      </c>
      <c r="AP3760">
        <v>0.111</v>
      </c>
    </row>
    <row r="3761" spans="1:42" hidden="1" x14ac:dyDescent="0.35">
      <c r="A3761" t="s">
        <v>4731</v>
      </c>
      <c r="B3761" s="1">
        <v>45923</v>
      </c>
      <c r="C3761" t="s">
        <v>1351</v>
      </c>
      <c r="D3761" t="s">
        <v>87</v>
      </c>
      <c r="E3761">
        <v>5</v>
      </c>
      <c r="F3761" t="s">
        <v>24</v>
      </c>
      <c r="G3761" t="s">
        <v>31</v>
      </c>
      <c r="H3761" t="s">
        <v>17</v>
      </c>
      <c r="I3761" t="s">
        <v>26</v>
      </c>
      <c r="J3761" t="s">
        <v>109</v>
      </c>
      <c r="K3761">
        <v>2025</v>
      </c>
      <c r="L3761" t="s">
        <v>60</v>
      </c>
      <c r="M3761" t="s">
        <v>5924</v>
      </c>
      <c r="N3761" t="s">
        <v>5913</v>
      </c>
      <c r="O3761" t="s">
        <v>5917</v>
      </c>
      <c r="P3761" t="s">
        <v>5925</v>
      </c>
      <c r="Q3761" t="s">
        <v>5926</v>
      </c>
      <c r="R3761">
        <v>46000</v>
      </c>
      <c r="S3761">
        <v>56000</v>
      </c>
      <c r="T3761">
        <v>0.17860000000000001</v>
      </c>
      <c r="U3761" t="s">
        <v>5920</v>
      </c>
      <c r="V3761">
        <v>12</v>
      </c>
      <c r="W3761" s="1">
        <v>44847</v>
      </c>
      <c r="X3761" t="s">
        <v>5894</v>
      </c>
      <c r="Y3761">
        <v>224</v>
      </c>
      <c r="Z3761">
        <v>96</v>
      </c>
      <c r="AA3761">
        <v>304</v>
      </c>
      <c r="AB3761">
        <v>54</v>
      </c>
      <c r="AC3761">
        <v>10</v>
      </c>
      <c r="AD3761">
        <v>2484000</v>
      </c>
      <c r="AE3761" t="s">
        <v>6025</v>
      </c>
      <c r="AF3761" s="1">
        <v>46203</v>
      </c>
      <c r="AG3761" t="s">
        <v>6530</v>
      </c>
      <c r="AH3761" t="s">
        <v>6035</v>
      </c>
      <c r="AI3761" t="s">
        <v>6028</v>
      </c>
      <c r="AJ3761" t="s">
        <v>6925</v>
      </c>
      <c r="AK3761">
        <v>280000</v>
      </c>
      <c r="AL3761">
        <v>39816</v>
      </c>
      <c r="AM3761">
        <v>240184</v>
      </c>
      <c r="AN3761">
        <v>230000</v>
      </c>
      <c r="AO3761">
        <v>10184</v>
      </c>
      <c r="AP3761">
        <v>4.24E-2</v>
      </c>
    </row>
    <row r="3762" spans="1:42" hidden="1" x14ac:dyDescent="0.35">
      <c r="A3762" t="s">
        <v>4732</v>
      </c>
      <c r="B3762" s="1">
        <v>45946</v>
      </c>
      <c r="C3762" t="s">
        <v>1388</v>
      </c>
      <c r="D3762" t="s">
        <v>95</v>
      </c>
      <c r="E3762">
        <v>4</v>
      </c>
      <c r="F3762" t="s">
        <v>24</v>
      </c>
      <c r="G3762" t="s">
        <v>16</v>
      </c>
      <c r="H3762" t="s">
        <v>25</v>
      </c>
      <c r="I3762" t="s">
        <v>33</v>
      </c>
      <c r="J3762" t="s">
        <v>55</v>
      </c>
      <c r="K3762">
        <v>2025</v>
      </c>
      <c r="L3762" t="s">
        <v>51</v>
      </c>
      <c r="M3762" t="s">
        <v>5948</v>
      </c>
      <c r="N3762" t="s">
        <v>5949</v>
      </c>
      <c r="O3762" t="s">
        <v>5950</v>
      </c>
      <c r="P3762" t="s">
        <v>5951</v>
      </c>
      <c r="Q3762" t="s">
        <v>5952</v>
      </c>
      <c r="R3762">
        <v>2900</v>
      </c>
      <c r="S3762">
        <v>3800</v>
      </c>
      <c r="T3762">
        <v>0.23680000000000001</v>
      </c>
      <c r="U3762" t="s">
        <v>5940</v>
      </c>
      <c r="V3762">
        <v>12</v>
      </c>
      <c r="W3762" s="1">
        <v>45359</v>
      </c>
      <c r="X3762" t="s">
        <v>5894</v>
      </c>
      <c r="Y3762">
        <v>220</v>
      </c>
      <c r="Z3762">
        <v>49</v>
      </c>
      <c r="AA3762">
        <v>227</v>
      </c>
      <c r="AB3762">
        <v>23</v>
      </c>
      <c r="AC3762">
        <v>10</v>
      </c>
      <c r="AD3762">
        <v>66700</v>
      </c>
      <c r="AE3762" t="s">
        <v>6025</v>
      </c>
      <c r="AF3762" s="1">
        <v>46203</v>
      </c>
      <c r="AG3762" t="s">
        <v>6578</v>
      </c>
      <c r="AH3762" t="s">
        <v>6027</v>
      </c>
      <c r="AI3762" t="s">
        <v>6028</v>
      </c>
      <c r="AJ3762" t="s">
        <v>6925</v>
      </c>
      <c r="AK3762">
        <v>15200</v>
      </c>
      <c r="AL3762">
        <v>1047.28</v>
      </c>
      <c r="AM3762">
        <v>14152.72</v>
      </c>
      <c r="AN3762">
        <v>11600</v>
      </c>
      <c r="AO3762">
        <v>2552.7199999999998</v>
      </c>
      <c r="AP3762">
        <v>0.1804</v>
      </c>
    </row>
    <row r="3763" spans="1:42" hidden="1" x14ac:dyDescent="0.35">
      <c r="A3763" t="s">
        <v>4733</v>
      </c>
      <c r="B3763" s="1">
        <v>45829</v>
      </c>
      <c r="C3763" t="s">
        <v>1280</v>
      </c>
      <c r="D3763" t="s">
        <v>78</v>
      </c>
      <c r="E3763">
        <v>1</v>
      </c>
      <c r="F3763" t="s">
        <v>24</v>
      </c>
      <c r="G3763" t="s">
        <v>16</v>
      </c>
      <c r="H3763" t="s">
        <v>17</v>
      </c>
      <c r="I3763" t="s">
        <v>43</v>
      </c>
      <c r="J3763" t="s">
        <v>34</v>
      </c>
      <c r="K3763">
        <v>2025</v>
      </c>
      <c r="L3763" t="s">
        <v>35</v>
      </c>
      <c r="M3763" t="s">
        <v>5992</v>
      </c>
      <c r="N3763" t="s">
        <v>5989</v>
      </c>
      <c r="O3763" t="s">
        <v>5993</v>
      </c>
      <c r="P3763" t="s">
        <v>5899</v>
      </c>
      <c r="Q3763" t="s">
        <v>5994</v>
      </c>
      <c r="R3763">
        <v>850</v>
      </c>
      <c r="S3763">
        <v>1200</v>
      </c>
      <c r="T3763">
        <v>0.29170000000000001</v>
      </c>
      <c r="U3763" t="s">
        <v>5901</v>
      </c>
      <c r="V3763">
        <v>6</v>
      </c>
      <c r="W3763" s="1">
        <v>45066</v>
      </c>
      <c r="X3763" t="s">
        <v>5894</v>
      </c>
      <c r="Y3763">
        <v>275</v>
      </c>
      <c r="Z3763">
        <v>92</v>
      </c>
      <c r="AA3763">
        <v>285</v>
      </c>
      <c r="AB3763">
        <v>78</v>
      </c>
      <c r="AC3763">
        <v>10</v>
      </c>
      <c r="AD3763">
        <v>66300</v>
      </c>
      <c r="AE3763" t="s">
        <v>6025</v>
      </c>
      <c r="AF3763" s="1">
        <v>46203</v>
      </c>
      <c r="AG3763" t="s">
        <v>6531</v>
      </c>
      <c r="AH3763" t="s">
        <v>6035</v>
      </c>
      <c r="AI3763" t="s">
        <v>6028</v>
      </c>
      <c r="AJ3763" t="s">
        <v>6924</v>
      </c>
      <c r="AK3763">
        <v>1200</v>
      </c>
      <c r="AL3763">
        <v>89.4</v>
      </c>
      <c r="AM3763">
        <v>1110.5999999999999</v>
      </c>
      <c r="AN3763">
        <v>850</v>
      </c>
      <c r="AO3763">
        <v>260.60000000000002</v>
      </c>
      <c r="AP3763">
        <v>0.2346</v>
      </c>
    </row>
    <row r="3764" spans="1:42" hidden="1" x14ac:dyDescent="0.35">
      <c r="A3764" t="s">
        <v>4734</v>
      </c>
      <c r="B3764" s="1">
        <v>45714</v>
      </c>
      <c r="C3764" t="s">
        <v>1663</v>
      </c>
      <c r="D3764" t="s">
        <v>47</v>
      </c>
      <c r="E3764">
        <v>4</v>
      </c>
      <c r="F3764" t="s">
        <v>24</v>
      </c>
      <c r="G3764" t="s">
        <v>16</v>
      </c>
      <c r="H3764" t="s">
        <v>32</v>
      </c>
      <c r="I3764" t="s">
        <v>43</v>
      </c>
      <c r="J3764" t="s">
        <v>19</v>
      </c>
      <c r="K3764">
        <v>2025</v>
      </c>
      <c r="L3764" t="s">
        <v>20</v>
      </c>
      <c r="M3764" t="s">
        <v>5995</v>
      </c>
      <c r="N3764" t="s">
        <v>5989</v>
      </c>
      <c r="O3764" t="s">
        <v>5996</v>
      </c>
      <c r="P3764" t="s">
        <v>5997</v>
      </c>
      <c r="Q3764" t="s">
        <v>5998</v>
      </c>
      <c r="R3764">
        <v>280</v>
      </c>
      <c r="S3764">
        <v>450</v>
      </c>
      <c r="T3764">
        <v>0.37780000000000002</v>
      </c>
      <c r="U3764" t="s">
        <v>5909</v>
      </c>
      <c r="V3764">
        <v>6</v>
      </c>
      <c r="W3764" s="1">
        <v>45144</v>
      </c>
      <c r="X3764" t="s">
        <v>5894</v>
      </c>
      <c r="Y3764">
        <v>217</v>
      </c>
      <c r="Z3764">
        <v>86</v>
      </c>
      <c r="AA3764">
        <v>212</v>
      </c>
      <c r="AB3764">
        <v>73</v>
      </c>
      <c r="AC3764">
        <v>10</v>
      </c>
      <c r="AD3764">
        <v>20440</v>
      </c>
      <c r="AE3764" t="s">
        <v>6025</v>
      </c>
      <c r="AF3764" s="1">
        <v>46203</v>
      </c>
      <c r="AG3764" t="s">
        <v>6616</v>
      </c>
      <c r="AH3764" t="s">
        <v>6035</v>
      </c>
      <c r="AI3764" t="s">
        <v>6028</v>
      </c>
      <c r="AJ3764" t="s">
        <v>6924</v>
      </c>
      <c r="AK3764">
        <v>1800</v>
      </c>
      <c r="AL3764">
        <v>91.98</v>
      </c>
      <c r="AM3764">
        <v>1708.02</v>
      </c>
      <c r="AN3764">
        <v>1120</v>
      </c>
      <c r="AO3764">
        <v>588.02</v>
      </c>
      <c r="AP3764">
        <v>0.34429999999999999</v>
      </c>
    </row>
    <row r="3765" spans="1:42" hidden="1" x14ac:dyDescent="0.35">
      <c r="A3765" t="s">
        <v>4735</v>
      </c>
      <c r="B3765" s="1">
        <v>45681</v>
      </c>
      <c r="C3765" t="s">
        <v>2578</v>
      </c>
      <c r="D3765" t="s">
        <v>95</v>
      </c>
      <c r="E3765">
        <v>1</v>
      </c>
      <c r="F3765" t="s">
        <v>30</v>
      </c>
      <c r="G3765" t="s">
        <v>71</v>
      </c>
      <c r="H3765" t="s">
        <v>17</v>
      </c>
      <c r="I3765" t="s">
        <v>43</v>
      </c>
      <c r="J3765" t="s">
        <v>112</v>
      </c>
      <c r="K3765">
        <v>2025</v>
      </c>
      <c r="L3765" t="s">
        <v>20</v>
      </c>
      <c r="M3765" t="s">
        <v>5948</v>
      </c>
      <c r="N3765" t="s">
        <v>5949</v>
      </c>
      <c r="O3765" t="s">
        <v>5950</v>
      </c>
      <c r="P3765" t="s">
        <v>5951</v>
      </c>
      <c r="Q3765" t="s">
        <v>5952</v>
      </c>
      <c r="R3765">
        <v>2900</v>
      </c>
      <c r="S3765">
        <v>3800</v>
      </c>
      <c r="T3765">
        <v>0.23680000000000001</v>
      </c>
      <c r="U3765" t="s">
        <v>5940</v>
      </c>
      <c r="V3765">
        <v>12</v>
      </c>
      <c r="W3765" s="1">
        <v>45359</v>
      </c>
      <c r="X3765" t="s">
        <v>5894</v>
      </c>
      <c r="Y3765">
        <v>220</v>
      </c>
      <c r="Z3765">
        <v>49</v>
      </c>
      <c r="AA3765">
        <v>227</v>
      </c>
      <c r="AB3765">
        <v>23</v>
      </c>
      <c r="AC3765">
        <v>10</v>
      </c>
      <c r="AD3765">
        <v>66700</v>
      </c>
      <c r="AE3765" t="s">
        <v>6025</v>
      </c>
      <c r="AF3765" s="1">
        <v>46203</v>
      </c>
      <c r="AG3765" t="s">
        <v>6814</v>
      </c>
      <c r="AH3765" t="s">
        <v>6035</v>
      </c>
      <c r="AI3765" t="s">
        <v>6028</v>
      </c>
      <c r="AJ3765" t="s">
        <v>6924</v>
      </c>
      <c r="AK3765">
        <v>3800</v>
      </c>
      <c r="AL3765">
        <v>24.32</v>
      </c>
      <c r="AM3765">
        <v>3775.68</v>
      </c>
      <c r="AN3765">
        <v>2900</v>
      </c>
      <c r="AO3765">
        <v>875.68</v>
      </c>
      <c r="AP3765">
        <v>0.2319</v>
      </c>
    </row>
    <row r="3766" spans="1:42" x14ac:dyDescent="0.35">
      <c r="A3766" t="s">
        <v>4736</v>
      </c>
      <c r="B3766" s="1">
        <v>45698</v>
      </c>
      <c r="C3766" t="s">
        <v>1692</v>
      </c>
      <c r="D3766" t="s">
        <v>54</v>
      </c>
      <c r="E3766">
        <v>1</v>
      </c>
      <c r="F3766" t="s">
        <v>30</v>
      </c>
      <c r="G3766" t="s">
        <v>16</v>
      </c>
      <c r="H3766" t="s">
        <v>17</v>
      </c>
      <c r="I3766" t="s">
        <v>26</v>
      </c>
      <c r="J3766" t="s">
        <v>19</v>
      </c>
      <c r="K3766">
        <v>2025</v>
      </c>
      <c r="L3766" t="s">
        <v>20</v>
      </c>
      <c r="M3766" t="s">
        <v>5888</v>
      </c>
      <c r="N3766" t="s">
        <v>5889</v>
      </c>
      <c r="O3766" t="s">
        <v>5890</v>
      </c>
      <c r="P3766" t="s">
        <v>5891</v>
      </c>
      <c r="Q3766" t="s">
        <v>5892</v>
      </c>
      <c r="R3766">
        <v>52000</v>
      </c>
      <c r="S3766">
        <v>65000</v>
      </c>
      <c r="T3766">
        <v>0.2</v>
      </c>
      <c r="U3766" t="s">
        <v>5893</v>
      </c>
      <c r="V3766">
        <v>12</v>
      </c>
      <c r="W3766" s="1">
        <v>45506</v>
      </c>
      <c r="X3766" t="s">
        <v>5894</v>
      </c>
      <c r="Y3766">
        <v>302</v>
      </c>
      <c r="Z3766">
        <v>109</v>
      </c>
      <c r="AA3766">
        <v>415</v>
      </c>
      <c r="AB3766">
        <v>0</v>
      </c>
      <c r="AC3766">
        <v>10</v>
      </c>
      <c r="AD3766">
        <v>0</v>
      </c>
      <c r="AE3766" t="s">
        <v>6029</v>
      </c>
      <c r="AF3766" s="1">
        <v>46203</v>
      </c>
      <c r="AG3766" t="s">
        <v>6623</v>
      </c>
      <c r="AH3766" t="s">
        <v>6027</v>
      </c>
      <c r="AI3766" t="s">
        <v>6028</v>
      </c>
      <c r="AJ3766" t="s">
        <v>6924</v>
      </c>
      <c r="AK3766">
        <v>65000</v>
      </c>
      <c r="AL3766">
        <v>2821</v>
      </c>
      <c r="AM3766">
        <v>62179</v>
      </c>
      <c r="AN3766">
        <v>52000</v>
      </c>
      <c r="AO3766">
        <v>10179</v>
      </c>
      <c r="AP3766">
        <v>0.16370000000000001</v>
      </c>
    </row>
    <row r="3767" spans="1:42" hidden="1" x14ac:dyDescent="0.35">
      <c r="A3767" t="s">
        <v>4737</v>
      </c>
      <c r="B3767" s="1">
        <v>45806</v>
      </c>
      <c r="C3767" t="s">
        <v>1132</v>
      </c>
      <c r="D3767" t="s">
        <v>137</v>
      </c>
      <c r="E3767">
        <v>1</v>
      </c>
      <c r="F3767" t="s">
        <v>48</v>
      </c>
      <c r="G3767" t="s">
        <v>96</v>
      </c>
      <c r="H3767" t="s">
        <v>32</v>
      </c>
      <c r="I3767" t="s">
        <v>43</v>
      </c>
      <c r="J3767" t="s">
        <v>75</v>
      </c>
      <c r="K3767">
        <v>2025</v>
      </c>
      <c r="L3767" t="s">
        <v>35</v>
      </c>
      <c r="M3767" t="s">
        <v>5930</v>
      </c>
      <c r="N3767" t="s">
        <v>5931</v>
      </c>
      <c r="O3767" t="s">
        <v>5932</v>
      </c>
      <c r="P3767" t="s">
        <v>5891</v>
      </c>
      <c r="Q3767" t="s">
        <v>5933</v>
      </c>
      <c r="R3767">
        <v>14800</v>
      </c>
      <c r="S3767">
        <v>18500</v>
      </c>
      <c r="T3767">
        <v>0.2</v>
      </c>
      <c r="U3767" t="s">
        <v>5893</v>
      </c>
      <c r="V3767">
        <v>12</v>
      </c>
      <c r="W3767" s="1">
        <v>45474</v>
      </c>
      <c r="X3767" t="s">
        <v>5894</v>
      </c>
      <c r="Y3767">
        <v>213</v>
      </c>
      <c r="Z3767">
        <v>93</v>
      </c>
      <c r="AA3767">
        <v>278</v>
      </c>
      <c r="AB3767">
        <v>42</v>
      </c>
      <c r="AC3767">
        <v>10</v>
      </c>
      <c r="AD3767">
        <v>621600</v>
      </c>
      <c r="AE3767" t="s">
        <v>6025</v>
      </c>
      <c r="AF3767" s="1">
        <v>46203</v>
      </c>
      <c r="AG3767" t="s">
        <v>6238</v>
      </c>
      <c r="AH3767" t="s">
        <v>6035</v>
      </c>
      <c r="AI3767" t="s">
        <v>6028</v>
      </c>
      <c r="AJ3767" t="s">
        <v>6924</v>
      </c>
      <c r="AK3767">
        <v>18500</v>
      </c>
      <c r="AL3767">
        <v>1929.55</v>
      </c>
      <c r="AM3767">
        <v>16570.45</v>
      </c>
      <c r="AN3767">
        <v>14800</v>
      </c>
      <c r="AO3767">
        <v>1770.45</v>
      </c>
      <c r="AP3767">
        <v>0.10680000000000001</v>
      </c>
    </row>
    <row r="3768" spans="1:42" hidden="1" x14ac:dyDescent="0.35">
      <c r="A3768" t="s">
        <v>4738</v>
      </c>
      <c r="B3768" s="1">
        <v>45752</v>
      </c>
      <c r="C3768" t="s">
        <v>1555</v>
      </c>
      <c r="D3768" t="s">
        <v>47</v>
      </c>
      <c r="E3768">
        <v>1</v>
      </c>
      <c r="F3768" t="s">
        <v>30</v>
      </c>
      <c r="G3768" t="s">
        <v>96</v>
      </c>
      <c r="H3768" t="s">
        <v>32</v>
      </c>
      <c r="I3768" t="s">
        <v>43</v>
      </c>
      <c r="J3768" t="s">
        <v>44</v>
      </c>
      <c r="K3768">
        <v>2025</v>
      </c>
      <c r="L3768" t="s">
        <v>35</v>
      </c>
      <c r="M3768" t="s">
        <v>5995</v>
      </c>
      <c r="N3768" t="s">
        <v>5989</v>
      </c>
      <c r="O3768" t="s">
        <v>5996</v>
      </c>
      <c r="P3768" t="s">
        <v>5997</v>
      </c>
      <c r="Q3768" t="s">
        <v>5998</v>
      </c>
      <c r="R3768">
        <v>280</v>
      </c>
      <c r="S3768">
        <v>450</v>
      </c>
      <c r="T3768">
        <v>0.37780000000000002</v>
      </c>
      <c r="U3768" t="s">
        <v>5909</v>
      </c>
      <c r="V3768">
        <v>6</v>
      </c>
      <c r="W3768" s="1">
        <v>45144</v>
      </c>
      <c r="X3768" t="s">
        <v>5894</v>
      </c>
      <c r="Y3768">
        <v>217</v>
      </c>
      <c r="Z3768">
        <v>86</v>
      </c>
      <c r="AA3768">
        <v>212</v>
      </c>
      <c r="AB3768">
        <v>73</v>
      </c>
      <c r="AC3768">
        <v>10</v>
      </c>
      <c r="AD3768">
        <v>20440</v>
      </c>
      <c r="AE3768" t="s">
        <v>6025</v>
      </c>
      <c r="AF3768" s="1">
        <v>46203</v>
      </c>
      <c r="AG3768" t="s">
        <v>6587</v>
      </c>
      <c r="AH3768" t="s">
        <v>6035</v>
      </c>
      <c r="AI3768" t="s">
        <v>6028</v>
      </c>
      <c r="AJ3768" t="s">
        <v>6924</v>
      </c>
      <c r="AK3768">
        <v>450</v>
      </c>
      <c r="AL3768">
        <v>38.700000000000003</v>
      </c>
      <c r="AM3768">
        <v>411.3</v>
      </c>
      <c r="AN3768">
        <v>280</v>
      </c>
      <c r="AO3768">
        <v>131.30000000000001</v>
      </c>
      <c r="AP3768">
        <v>0.31919999999999998</v>
      </c>
    </row>
    <row r="3769" spans="1:42" hidden="1" x14ac:dyDescent="0.35">
      <c r="A3769" t="s">
        <v>4739</v>
      </c>
      <c r="B3769" s="1">
        <v>45684</v>
      </c>
      <c r="C3769" t="s">
        <v>784</v>
      </c>
      <c r="D3769" t="s">
        <v>180</v>
      </c>
      <c r="E3769">
        <v>1</v>
      </c>
      <c r="F3769" t="s">
        <v>128</v>
      </c>
      <c r="G3769" t="s">
        <v>16</v>
      </c>
      <c r="H3769" t="s">
        <v>25</v>
      </c>
      <c r="I3769" t="s">
        <v>33</v>
      </c>
      <c r="J3769" t="s">
        <v>112</v>
      </c>
      <c r="K3769">
        <v>2025</v>
      </c>
      <c r="L3769" t="s">
        <v>20</v>
      </c>
      <c r="M3769" t="s">
        <v>5956</v>
      </c>
      <c r="N3769" t="s">
        <v>5949</v>
      </c>
      <c r="O3769" t="s">
        <v>5957</v>
      </c>
      <c r="P3769" t="s">
        <v>5958</v>
      </c>
      <c r="Q3769" t="s">
        <v>5959</v>
      </c>
      <c r="R3769">
        <v>3100</v>
      </c>
      <c r="S3769">
        <v>4200</v>
      </c>
      <c r="T3769">
        <v>0.26190000000000002</v>
      </c>
      <c r="U3769" t="s">
        <v>5909</v>
      </c>
      <c r="V3769">
        <v>12</v>
      </c>
      <c r="W3769" s="1">
        <v>45029</v>
      </c>
      <c r="X3769" t="s">
        <v>5894</v>
      </c>
      <c r="Y3769">
        <v>165</v>
      </c>
      <c r="Z3769">
        <v>119</v>
      </c>
      <c r="AA3769">
        <v>218</v>
      </c>
      <c r="AB3769">
        <v>22</v>
      </c>
      <c r="AC3769">
        <v>10</v>
      </c>
      <c r="AD3769">
        <v>68200</v>
      </c>
      <c r="AE3769" t="s">
        <v>6025</v>
      </c>
      <c r="AF3769" s="1">
        <v>46203</v>
      </c>
      <c r="AG3769" t="s">
        <v>6208</v>
      </c>
      <c r="AH3769" t="s">
        <v>6035</v>
      </c>
      <c r="AI3769" t="s">
        <v>6028</v>
      </c>
      <c r="AJ3769" t="s">
        <v>6924</v>
      </c>
      <c r="AK3769">
        <v>4200</v>
      </c>
      <c r="AL3769">
        <v>377.16</v>
      </c>
      <c r="AM3769">
        <v>3822.84</v>
      </c>
      <c r="AN3769">
        <v>3100</v>
      </c>
      <c r="AO3769">
        <v>722.84</v>
      </c>
      <c r="AP3769">
        <v>0.18909999999999999</v>
      </c>
    </row>
    <row r="3770" spans="1:42" hidden="1" x14ac:dyDescent="0.35">
      <c r="A3770" t="s">
        <v>4740</v>
      </c>
      <c r="B3770" s="1">
        <v>45814</v>
      </c>
      <c r="C3770" t="s">
        <v>985</v>
      </c>
      <c r="D3770" t="s">
        <v>173</v>
      </c>
      <c r="E3770">
        <v>2</v>
      </c>
      <c r="F3770" t="s">
        <v>48</v>
      </c>
      <c r="G3770" t="s">
        <v>96</v>
      </c>
      <c r="H3770" t="s">
        <v>17</v>
      </c>
      <c r="I3770" t="s">
        <v>43</v>
      </c>
      <c r="J3770" t="s">
        <v>34</v>
      </c>
      <c r="K3770">
        <v>2025</v>
      </c>
      <c r="L3770" t="s">
        <v>35</v>
      </c>
      <c r="M3770" t="s">
        <v>5904</v>
      </c>
      <c r="N3770" t="s">
        <v>5889</v>
      </c>
      <c r="O3770" t="s">
        <v>5898</v>
      </c>
      <c r="P3770" t="s">
        <v>5899</v>
      </c>
      <c r="Q3770" t="s">
        <v>5905</v>
      </c>
      <c r="R3770">
        <v>12500</v>
      </c>
      <c r="S3770">
        <v>15500</v>
      </c>
      <c r="T3770">
        <v>0.19350000000000001</v>
      </c>
      <c r="U3770" t="s">
        <v>5901</v>
      </c>
      <c r="V3770">
        <v>12</v>
      </c>
      <c r="W3770" s="1">
        <v>45140</v>
      </c>
      <c r="X3770" t="s">
        <v>5894</v>
      </c>
      <c r="Y3770">
        <v>313</v>
      </c>
      <c r="Z3770">
        <v>58</v>
      </c>
      <c r="AA3770">
        <v>294</v>
      </c>
      <c r="AB3770">
        <v>65</v>
      </c>
      <c r="AC3770">
        <v>10</v>
      </c>
      <c r="AD3770">
        <v>812500</v>
      </c>
      <c r="AE3770" t="s">
        <v>6025</v>
      </c>
      <c r="AF3770" s="1">
        <v>46203</v>
      </c>
      <c r="AG3770" t="s">
        <v>6505</v>
      </c>
      <c r="AH3770" t="s">
        <v>6035</v>
      </c>
      <c r="AI3770" t="s">
        <v>6028</v>
      </c>
      <c r="AJ3770" t="s">
        <v>6924</v>
      </c>
      <c r="AK3770">
        <v>31000</v>
      </c>
      <c r="AL3770">
        <v>3388.3</v>
      </c>
      <c r="AM3770">
        <v>27611.7</v>
      </c>
      <c r="AN3770">
        <v>25000</v>
      </c>
      <c r="AO3770">
        <v>2611.6999999999998</v>
      </c>
      <c r="AP3770">
        <v>9.4600000000000004E-2</v>
      </c>
    </row>
    <row r="3771" spans="1:42" hidden="1" x14ac:dyDescent="0.35">
      <c r="A3771" t="s">
        <v>4741</v>
      </c>
      <c r="B3771" s="1">
        <v>45923</v>
      </c>
      <c r="C3771" t="s">
        <v>1064</v>
      </c>
      <c r="D3771" t="s">
        <v>100</v>
      </c>
      <c r="E3771">
        <v>4</v>
      </c>
      <c r="F3771" t="s">
        <v>58</v>
      </c>
      <c r="G3771" t="s">
        <v>16</v>
      </c>
      <c r="H3771" t="s">
        <v>32</v>
      </c>
      <c r="I3771" t="s">
        <v>18</v>
      </c>
      <c r="J3771" t="s">
        <v>109</v>
      </c>
      <c r="K3771">
        <v>2025</v>
      </c>
      <c r="L3771" t="s">
        <v>60</v>
      </c>
      <c r="M3771" t="s">
        <v>5941</v>
      </c>
      <c r="N3771" t="s">
        <v>5931</v>
      </c>
      <c r="O3771" t="s">
        <v>5942</v>
      </c>
      <c r="P3771" t="s">
        <v>5938</v>
      </c>
      <c r="Q3771" t="s">
        <v>5943</v>
      </c>
      <c r="R3771">
        <v>9800</v>
      </c>
      <c r="S3771">
        <v>12500</v>
      </c>
      <c r="T3771">
        <v>0.216</v>
      </c>
      <c r="U3771" t="s">
        <v>5940</v>
      </c>
      <c r="V3771">
        <v>6</v>
      </c>
      <c r="W3771" s="1">
        <v>45383</v>
      </c>
      <c r="X3771" t="s">
        <v>5894</v>
      </c>
      <c r="Y3771">
        <v>102</v>
      </c>
      <c r="Z3771">
        <v>94</v>
      </c>
      <c r="AA3771">
        <v>142</v>
      </c>
      <c r="AB3771">
        <v>76</v>
      </c>
      <c r="AC3771">
        <v>10</v>
      </c>
      <c r="AD3771">
        <v>744800</v>
      </c>
      <c r="AE3771" t="s">
        <v>6025</v>
      </c>
      <c r="AF3771" s="1">
        <v>46203</v>
      </c>
      <c r="AG3771" t="s">
        <v>6196</v>
      </c>
      <c r="AH3771" t="s">
        <v>6035</v>
      </c>
      <c r="AI3771" t="s">
        <v>6028</v>
      </c>
      <c r="AJ3771" t="s">
        <v>6925</v>
      </c>
      <c r="AK3771">
        <v>50000</v>
      </c>
      <c r="AL3771">
        <v>1295</v>
      </c>
      <c r="AM3771">
        <v>48705</v>
      </c>
      <c r="AN3771">
        <v>39200</v>
      </c>
      <c r="AO3771">
        <v>9505</v>
      </c>
      <c r="AP3771">
        <v>0.19520000000000001</v>
      </c>
    </row>
    <row r="3772" spans="1:42" hidden="1" x14ac:dyDescent="0.35">
      <c r="A3772" t="s">
        <v>4742</v>
      </c>
      <c r="B3772" s="1">
        <v>45951</v>
      </c>
      <c r="C3772" t="s">
        <v>1579</v>
      </c>
      <c r="D3772" t="s">
        <v>180</v>
      </c>
      <c r="E3772">
        <v>1</v>
      </c>
      <c r="F3772" t="s">
        <v>48</v>
      </c>
      <c r="G3772" t="s">
        <v>31</v>
      </c>
      <c r="H3772" t="s">
        <v>17</v>
      </c>
      <c r="I3772" t="s">
        <v>33</v>
      </c>
      <c r="J3772" t="s">
        <v>55</v>
      </c>
      <c r="K3772">
        <v>2025</v>
      </c>
      <c r="L3772" t="s">
        <v>51</v>
      </c>
      <c r="M3772" t="s">
        <v>5956</v>
      </c>
      <c r="N3772" t="s">
        <v>5949</v>
      </c>
      <c r="O3772" t="s">
        <v>5957</v>
      </c>
      <c r="P3772" t="s">
        <v>5958</v>
      </c>
      <c r="Q3772" t="s">
        <v>5959</v>
      </c>
      <c r="R3772">
        <v>3100</v>
      </c>
      <c r="S3772">
        <v>4200</v>
      </c>
      <c r="T3772">
        <v>0.26190000000000002</v>
      </c>
      <c r="U3772" t="s">
        <v>5909</v>
      </c>
      <c r="V3772">
        <v>12</v>
      </c>
      <c r="W3772" s="1">
        <v>45029</v>
      </c>
      <c r="X3772" t="s">
        <v>5894</v>
      </c>
      <c r="Y3772">
        <v>165</v>
      </c>
      <c r="Z3772">
        <v>119</v>
      </c>
      <c r="AA3772">
        <v>218</v>
      </c>
      <c r="AB3772">
        <v>22</v>
      </c>
      <c r="AC3772">
        <v>10</v>
      </c>
      <c r="AD3772">
        <v>68200</v>
      </c>
      <c r="AE3772" t="s">
        <v>6025</v>
      </c>
      <c r="AF3772" s="1">
        <v>46203</v>
      </c>
      <c r="AG3772" t="s">
        <v>6592</v>
      </c>
      <c r="AH3772" t="s">
        <v>6027</v>
      </c>
      <c r="AI3772" t="s">
        <v>6028</v>
      </c>
      <c r="AJ3772" t="s">
        <v>6925</v>
      </c>
      <c r="AK3772">
        <v>4200</v>
      </c>
      <c r="AL3772">
        <v>268.38</v>
      </c>
      <c r="AM3772">
        <v>3931.62</v>
      </c>
      <c r="AN3772">
        <v>3100</v>
      </c>
      <c r="AO3772">
        <v>831.62</v>
      </c>
      <c r="AP3772">
        <v>0.21149999999999999</v>
      </c>
    </row>
    <row r="3773" spans="1:42" hidden="1" x14ac:dyDescent="0.35">
      <c r="A3773" t="s">
        <v>4743</v>
      </c>
      <c r="B3773" s="1">
        <v>45759</v>
      </c>
      <c r="C3773" t="s">
        <v>3416</v>
      </c>
      <c r="D3773" t="s">
        <v>439</v>
      </c>
      <c r="E3773">
        <v>1</v>
      </c>
      <c r="F3773" t="s">
        <v>30</v>
      </c>
      <c r="G3773" t="s">
        <v>16</v>
      </c>
      <c r="H3773" t="s">
        <v>17</v>
      </c>
      <c r="I3773" t="s">
        <v>26</v>
      </c>
      <c r="J3773" t="s">
        <v>44</v>
      </c>
      <c r="K3773">
        <v>2025</v>
      </c>
      <c r="L3773" t="s">
        <v>35</v>
      </c>
      <c r="M3773" t="s">
        <v>5953</v>
      </c>
      <c r="N3773" t="s">
        <v>5949</v>
      </c>
      <c r="O3773" t="s">
        <v>5954</v>
      </c>
      <c r="P3773" t="s">
        <v>5951</v>
      </c>
      <c r="Q3773" t="s">
        <v>5955</v>
      </c>
      <c r="R3773">
        <v>1400</v>
      </c>
      <c r="S3773">
        <v>1900</v>
      </c>
      <c r="T3773">
        <v>0.26319999999999999</v>
      </c>
      <c r="U3773" t="s">
        <v>5940</v>
      </c>
      <c r="V3773">
        <v>12</v>
      </c>
      <c r="W3773" s="1">
        <v>44681</v>
      </c>
      <c r="X3773" t="s">
        <v>5894</v>
      </c>
      <c r="Y3773">
        <v>129</v>
      </c>
      <c r="Z3773">
        <v>73</v>
      </c>
      <c r="AA3773">
        <v>194</v>
      </c>
      <c r="AB3773">
        <v>7</v>
      </c>
      <c r="AC3773">
        <v>10</v>
      </c>
      <c r="AD3773">
        <v>9800</v>
      </c>
      <c r="AE3773" t="s">
        <v>6025</v>
      </c>
      <c r="AF3773" s="1">
        <v>46203</v>
      </c>
      <c r="AG3773" t="s">
        <v>6875</v>
      </c>
      <c r="AH3773" t="s">
        <v>6035</v>
      </c>
      <c r="AI3773" t="s">
        <v>6028</v>
      </c>
      <c r="AJ3773" t="s">
        <v>6924</v>
      </c>
      <c r="AK3773">
        <v>1900</v>
      </c>
      <c r="AL3773">
        <v>261.44</v>
      </c>
      <c r="AM3773">
        <v>1638.56</v>
      </c>
      <c r="AN3773">
        <v>1400</v>
      </c>
      <c r="AO3773">
        <v>238.56</v>
      </c>
      <c r="AP3773">
        <v>0.14560000000000001</v>
      </c>
    </row>
    <row r="3774" spans="1:42" hidden="1" x14ac:dyDescent="0.35">
      <c r="A3774" t="s">
        <v>4744</v>
      </c>
      <c r="B3774" s="1">
        <v>45674</v>
      </c>
      <c r="C3774" t="s">
        <v>2739</v>
      </c>
      <c r="D3774" t="s">
        <v>74</v>
      </c>
      <c r="E3774">
        <v>1</v>
      </c>
      <c r="F3774" t="s">
        <v>24</v>
      </c>
      <c r="G3774" t="s">
        <v>96</v>
      </c>
      <c r="H3774" t="s">
        <v>17</v>
      </c>
      <c r="I3774" t="s">
        <v>43</v>
      </c>
      <c r="J3774" t="s">
        <v>112</v>
      </c>
      <c r="K3774">
        <v>2025</v>
      </c>
      <c r="L3774" t="s">
        <v>20</v>
      </c>
      <c r="M3774" t="s">
        <v>5963</v>
      </c>
      <c r="N3774" t="s">
        <v>5949</v>
      </c>
      <c r="O3774" t="s">
        <v>5964</v>
      </c>
      <c r="P3774" t="s">
        <v>5951</v>
      </c>
      <c r="Q3774" t="s">
        <v>5965</v>
      </c>
      <c r="R3774">
        <v>5700</v>
      </c>
      <c r="S3774">
        <v>7500</v>
      </c>
      <c r="T3774">
        <v>0.24</v>
      </c>
      <c r="U3774" t="s">
        <v>5940</v>
      </c>
      <c r="V3774">
        <v>12</v>
      </c>
      <c r="W3774" s="1">
        <v>44865</v>
      </c>
      <c r="X3774" t="s">
        <v>5894</v>
      </c>
      <c r="Y3774">
        <v>145</v>
      </c>
      <c r="Z3774">
        <v>60</v>
      </c>
      <c r="AA3774">
        <v>189</v>
      </c>
      <c r="AB3774">
        <v>10</v>
      </c>
      <c r="AC3774">
        <v>10</v>
      </c>
      <c r="AD3774">
        <v>57000</v>
      </c>
      <c r="AE3774" t="s">
        <v>6025</v>
      </c>
      <c r="AF3774" s="1">
        <v>46203</v>
      </c>
      <c r="AG3774" t="s">
        <v>6841</v>
      </c>
      <c r="AH3774" t="s">
        <v>6035</v>
      </c>
      <c r="AI3774" t="s">
        <v>6028</v>
      </c>
      <c r="AJ3774" t="s">
        <v>6924</v>
      </c>
      <c r="AK3774">
        <v>7500</v>
      </c>
      <c r="AL3774">
        <v>568.5</v>
      </c>
      <c r="AM3774">
        <v>6931.5</v>
      </c>
      <c r="AN3774">
        <v>5700</v>
      </c>
      <c r="AO3774">
        <v>1231.5</v>
      </c>
      <c r="AP3774">
        <v>0.1777</v>
      </c>
    </row>
    <row r="3775" spans="1:42" hidden="1" x14ac:dyDescent="0.35">
      <c r="A3775" t="s">
        <v>4745</v>
      </c>
      <c r="B3775" s="1">
        <v>45691</v>
      </c>
      <c r="C3775" t="s">
        <v>242</v>
      </c>
      <c r="D3775" t="s">
        <v>173</v>
      </c>
      <c r="E3775">
        <v>1</v>
      </c>
      <c r="F3775" t="s">
        <v>24</v>
      </c>
      <c r="G3775" t="s">
        <v>31</v>
      </c>
      <c r="H3775" t="s">
        <v>17</v>
      </c>
      <c r="I3775" t="s">
        <v>18</v>
      </c>
      <c r="J3775" t="s">
        <v>19</v>
      </c>
      <c r="K3775">
        <v>2025</v>
      </c>
      <c r="L3775" t="s">
        <v>20</v>
      </c>
      <c r="M3775" t="s">
        <v>5904</v>
      </c>
      <c r="N3775" t="s">
        <v>5889</v>
      </c>
      <c r="O3775" t="s">
        <v>5898</v>
      </c>
      <c r="P3775" t="s">
        <v>5899</v>
      </c>
      <c r="Q3775" t="s">
        <v>5905</v>
      </c>
      <c r="R3775">
        <v>12500</v>
      </c>
      <c r="S3775">
        <v>15500</v>
      </c>
      <c r="T3775">
        <v>0.19350000000000001</v>
      </c>
      <c r="U3775" t="s">
        <v>5901</v>
      </c>
      <c r="V3775">
        <v>12</v>
      </c>
      <c r="W3775" s="1">
        <v>45140</v>
      </c>
      <c r="X3775" t="s">
        <v>5894</v>
      </c>
      <c r="Y3775">
        <v>313</v>
      </c>
      <c r="Z3775">
        <v>58</v>
      </c>
      <c r="AA3775">
        <v>294</v>
      </c>
      <c r="AB3775">
        <v>65</v>
      </c>
      <c r="AC3775">
        <v>10</v>
      </c>
      <c r="AD3775">
        <v>812500</v>
      </c>
      <c r="AE3775" t="s">
        <v>6025</v>
      </c>
      <c r="AF3775" s="1">
        <v>46203</v>
      </c>
      <c r="AG3775" t="s">
        <v>6145</v>
      </c>
      <c r="AH3775" t="s">
        <v>6035</v>
      </c>
      <c r="AI3775" t="s">
        <v>6028</v>
      </c>
      <c r="AJ3775" t="s">
        <v>6924</v>
      </c>
      <c r="AK3775">
        <v>15500</v>
      </c>
      <c r="AL3775">
        <v>2086.3000000000002</v>
      </c>
      <c r="AM3775">
        <v>13413.7</v>
      </c>
      <c r="AN3775">
        <v>12500</v>
      </c>
      <c r="AO3775">
        <v>913.7</v>
      </c>
      <c r="AP3775">
        <v>6.8099999999999994E-2</v>
      </c>
    </row>
    <row r="3776" spans="1:42" hidden="1" x14ac:dyDescent="0.35">
      <c r="A3776" t="s">
        <v>4746</v>
      </c>
      <c r="B3776" s="1">
        <v>45694</v>
      </c>
      <c r="C3776" t="s">
        <v>4747</v>
      </c>
      <c r="D3776" t="s">
        <v>439</v>
      </c>
      <c r="E3776">
        <v>1</v>
      </c>
      <c r="F3776" t="s">
        <v>30</v>
      </c>
      <c r="G3776" t="s">
        <v>71</v>
      </c>
      <c r="H3776" t="s">
        <v>32</v>
      </c>
      <c r="I3776" t="s">
        <v>43</v>
      </c>
      <c r="J3776" t="s">
        <v>19</v>
      </c>
      <c r="K3776">
        <v>2025</v>
      </c>
      <c r="L3776" t="s">
        <v>20</v>
      </c>
      <c r="M3776" t="s">
        <v>5953</v>
      </c>
      <c r="N3776" t="s">
        <v>5949</v>
      </c>
      <c r="O3776" t="s">
        <v>5954</v>
      </c>
      <c r="P3776" t="s">
        <v>5951</v>
      </c>
      <c r="Q3776" t="s">
        <v>5955</v>
      </c>
      <c r="R3776">
        <v>1400</v>
      </c>
      <c r="S3776">
        <v>1900</v>
      </c>
      <c r="T3776">
        <v>0.26319999999999999</v>
      </c>
      <c r="U3776" t="s">
        <v>5940</v>
      </c>
      <c r="V3776">
        <v>12</v>
      </c>
      <c r="W3776" s="1">
        <v>44681</v>
      </c>
      <c r="X3776" t="s">
        <v>5894</v>
      </c>
      <c r="Y3776">
        <v>129</v>
      </c>
      <c r="Z3776">
        <v>73</v>
      </c>
      <c r="AA3776">
        <v>194</v>
      </c>
      <c r="AB3776">
        <v>7</v>
      </c>
      <c r="AC3776">
        <v>10</v>
      </c>
      <c r="AD3776">
        <v>9800</v>
      </c>
      <c r="AE3776" t="s">
        <v>6025</v>
      </c>
      <c r="AF3776" s="1">
        <v>46203</v>
      </c>
      <c r="AG3776" t="s">
        <v>6918</v>
      </c>
      <c r="AH3776" t="s">
        <v>6035</v>
      </c>
      <c r="AI3776" t="s">
        <v>6028</v>
      </c>
      <c r="AJ3776" t="s">
        <v>6924</v>
      </c>
      <c r="AK3776">
        <v>1900</v>
      </c>
      <c r="AL3776">
        <v>185.82</v>
      </c>
      <c r="AM3776">
        <v>1714.18</v>
      </c>
      <c r="AN3776">
        <v>1400</v>
      </c>
      <c r="AO3776">
        <v>314.18</v>
      </c>
      <c r="AP3776">
        <v>0.18329999999999999</v>
      </c>
    </row>
    <row r="3777" spans="1:42" x14ac:dyDescent="0.35">
      <c r="A3777" t="s">
        <v>4748</v>
      </c>
      <c r="B3777" s="1">
        <v>45758</v>
      </c>
      <c r="C3777" t="s">
        <v>1768</v>
      </c>
      <c r="D3777" t="s">
        <v>42</v>
      </c>
      <c r="E3777">
        <v>1</v>
      </c>
      <c r="F3777" t="s">
        <v>24</v>
      </c>
      <c r="G3777" t="s">
        <v>71</v>
      </c>
      <c r="H3777" t="s">
        <v>17</v>
      </c>
      <c r="I3777" t="s">
        <v>26</v>
      </c>
      <c r="J3777" t="s">
        <v>44</v>
      </c>
      <c r="K3777">
        <v>2025</v>
      </c>
      <c r="L3777" t="s">
        <v>35</v>
      </c>
      <c r="M3777" t="s">
        <v>5897</v>
      </c>
      <c r="N3777" t="s">
        <v>5889</v>
      </c>
      <c r="O3777" t="s">
        <v>5898</v>
      </c>
      <c r="P3777" t="s">
        <v>5899</v>
      </c>
      <c r="Q3777" t="s">
        <v>5900</v>
      </c>
      <c r="R3777">
        <v>31000</v>
      </c>
      <c r="S3777">
        <v>38000</v>
      </c>
      <c r="T3777">
        <v>0.1842</v>
      </c>
      <c r="U3777" t="s">
        <v>5901</v>
      </c>
      <c r="V3777">
        <v>12</v>
      </c>
      <c r="W3777" s="1">
        <v>45246</v>
      </c>
      <c r="X3777" t="s">
        <v>5894</v>
      </c>
      <c r="Y3777">
        <v>278</v>
      </c>
      <c r="Z3777">
        <v>80</v>
      </c>
      <c r="AA3777">
        <v>346</v>
      </c>
      <c r="AB3777">
        <v>0</v>
      </c>
      <c r="AC3777">
        <v>10</v>
      </c>
      <c r="AD3777">
        <v>0</v>
      </c>
      <c r="AE3777" t="s">
        <v>6029</v>
      </c>
      <c r="AF3777" s="1">
        <v>46203</v>
      </c>
      <c r="AG3777" t="s">
        <v>6647</v>
      </c>
      <c r="AH3777" t="s">
        <v>6035</v>
      </c>
      <c r="AI3777" t="s">
        <v>6028</v>
      </c>
      <c r="AJ3777" t="s">
        <v>6924</v>
      </c>
      <c r="AK3777">
        <v>38000</v>
      </c>
      <c r="AL3777">
        <v>4940</v>
      </c>
      <c r="AM3777">
        <v>33060</v>
      </c>
      <c r="AN3777">
        <v>31000</v>
      </c>
      <c r="AO3777">
        <v>2060</v>
      </c>
      <c r="AP3777">
        <v>6.2300000000000001E-2</v>
      </c>
    </row>
    <row r="3778" spans="1:42" hidden="1" x14ac:dyDescent="0.35">
      <c r="A3778" t="s">
        <v>4749</v>
      </c>
      <c r="B3778" s="1">
        <v>45847</v>
      </c>
      <c r="C3778" t="s">
        <v>3512</v>
      </c>
      <c r="D3778" t="s">
        <v>140</v>
      </c>
      <c r="E3778">
        <v>5</v>
      </c>
      <c r="F3778" t="s">
        <v>24</v>
      </c>
      <c r="G3778" t="s">
        <v>31</v>
      </c>
      <c r="H3778" t="s">
        <v>32</v>
      </c>
      <c r="I3778" t="s">
        <v>26</v>
      </c>
      <c r="J3778" t="s">
        <v>97</v>
      </c>
      <c r="K3778">
        <v>2025</v>
      </c>
      <c r="L3778" t="s">
        <v>60</v>
      </c>
      <c r="M3778" t="s">
        <v>5944</v>
      </c>
      <c r="N3778" t="s">
        <v>5931</v>
      </c>
      <c r="O3778" t="s">
        <v>5945</v>
      </c>
      <c r="P3778" t="s">
        <v>5946</v>
      </c>
      <c r="Q3778" t="s">
        <v>5947</v>
      </c>
      <c r="R3778">
        <v>6500</v>
      </c>
      <c r="S3778">
        <v>8500</v>
      </c>
      <c r="T3778">
        <v>0.23530000000000001</v>
      </c>
      <c r="U3778" t="s">
        <v>5940</v>
      </c>
      <c r="V3778">
        <v>6</v>
      </c>
      <c r="W3778" s="1">
        <v>44693</v>
      </c>
      <c r="X3778" t="s">
        <v>5894</v>
      </c>
      <c r="Y3778">
        <v>116</v>
      </c>
      <c r="Z3778">
        <v>117</v>
      </c>
      <c r="AA3778">
        <v>124</v>
      </c>
      <c r="AB3778">
        <v>67</v>
      </c>
      <c r="AC3778">
        <v>10</v>
      </c>
      <c r="AD3778">
        <v>435500</v>
      </c>
      <c r="AE3778" t="s">
        <v>6025</v>
      </c>
      <c r="AF3778" s="1">
        <v>46203</v>
      </c>
      <c r="AG3778" t="s">
        <v>6881</v>
      </c>
      <c r="AH3778" t="s">
        <v>6027</v>
      </c>
      <c r="AI3778" t="s">
        <v>6028</v>
      </c>
      <c r="AJ3778" t="s">
        <v>6925</v>
      </c>
      <c r="AK3778">
        <v>42500</v>
      </c>
      <c r="AL3778">
        <v>2040</v>
      </c>
      <c r="AM3778">
        <v>40460</v>
      </c>
      <c r="AN3778">
        <v>32500</v>
      </c>
      <c r="AO3778">
        <v>7960</v>
      </c>
      <c r="AP3778">
        <v>0.19670000000000001</v>
      </c>
    </row>
    <row r="3779" spans="1:42" hidden="1" x14ac:dyDescent="0.35">
      <c r="A3779" t="s">
        <v>4750</v>
      </c>
      <c r="B3779" s="1">
        <v>45889</v>
      </c>
      <c r="C3779" t="s">
        <v>1952</v>
      </c>
      <c r="D3779" t="s">
        <v>183</v>
      </c>
      <c r="E3779">
        <v>5</v>
      </c>
      <c r="F3779" t="s">
        <v>30</v>
      </c>
      <c r="G3779" t="s">
        <v>31</v>
      </c>
      <c r="H3779" t="s">
        <v>17</v>
      </c>
      <c r="I3779" t="s">
        <v>18</v>
      </c>
      <c r="J3779" t="s">
        <v>59</v>
      </c>
      <c r="K3779">
        <v>2025</v>
      </c>
      <c r="L3779" t="s">
        <v>60</v>
      </c>
      <c r="M3779" t="s">
        <v>6010</v>
      </c>
      <c r="N3779" t="s">
        <v>5949</v>
      </c>
      <c r="O3779" t="s">
        <v>6011</v>
      </c>
      <c r="P3779" t="s">
        <v>6012</v>
      </c>
      <c r="Q3779" t="s">
        <v>6013</v>
      </c>
      <c r="R3779">
        <v>2700</v>
      </c>
      <c r="S3779">
        <v>3500</v>
      </c>
      <c r="T3779">
        <v>0.2286</v>
      </c>
      <c r="U3779" t="s">
        <v>5920</v>
      </c>
      <c r="V3779">
        <v>12</v>
      </c>
      <c r="W3779" s="1">
        <v>45369</v>
      </c>
      <c r="X3779" t="s">
        <v>5894</v>
      </c>
      <c r="Y3779">
        <v>71</v>
      </c>
      <c r="Z3779">
        <v>95</v>
      </c>
      <c r="AA3779">
        <v>147</v>
      </c>
      <c r="AB3779">
        <v>51</v>
      </c>
      <c r="AC3779">
        <v>10</v>
      </c>
      <c r="AD3779">
        <v>137700</v>
      </c>
      <c r="AE3779" t="s">
        <v>6025</v>
      </c>
      <c r="AF3779" s="1">
        <v>46203</v>
      </c>
      <c r="AG3779" t="s">
        <v>6690</v>
      </c>
      <c r="AH3779" t="s">
        <v>6027</v>
      </c>
      <c r="AI3779" t="s">
        <v>6028</v>
      </c>
      <c r="AJ3779" t="s">
        <v>6925</v>
      </c>
      <c r="AK3779">
        <v>17500</v>
      </c>
      <c r="AL3779">
        <v>2199.75</v>
      </c>
      <c r="AM3779">
        <v>15300.25</v>
      </c>
      <c r="AN3779">
        <v>13500</v>
      </c>
      <c r="AO3779">
        <v>1800.25</v>
      </c>
      <c r="AP3779">
        <v>0.1177</v>
      </c>
    </row>
    <row r="3780" spans="1:42" hidden="1" x14ac:dyDescent="0.35">
      <c r="A3780" t="s">
        <v>4751</v>
      </c>
      <c r="B3780" s="1">
        <v>45863</v>
      </c>
      <c r="C3780" t="s">
        <v>341</v>
      </c>
      <c r="D3780" t="s">
        <v>180</v>
      </c>
      <c r="E3780">
        <v>4</v>
      </c>
      <c r="F3780" t="s">
        <v>48</v>
      </c>
      <c r="G3780" t="s">
        <v>31</v>
      </c>
      <c r="H3780" t="s">
        <v>25</v>
      </c>
      <c r="I3780" t="s">
        <v>26</v>
      </c>
      <c r="J3780" t="s">
        <v>97</v>
      </c>
      <c r="K3780">
        <v>2025</v>
      </c>
      <c r="L3780" t="s">
        <v>60</v>
      </c>
      <c r="M3780" t="s">
        <v>5956</v>
      </c>
      <c r="N3780" t="s">
        <v>5949</v>
      </c>
      <c r="O3780" t="s">
        <v>5957</v>
      </c>
      <c r="P3780" t="s">
        <v>5958</v>
      </c>
      <c r="Q3780" t="s">
        <v>5959</v>
      </c>
      <c r="R3780">
        <v>3100</v>
      </c>
      <c r="S3780">
        <v>4200</v>
      </c>
      <c r="T3780">
        <v>0.26190000000000002</v>
      </c>
      <c r="U3780" t="s">
        <v>5909</v>
      </c>
      <c r="V3780">
        <v>12</v>
      </c>
      <c r="W3780" s="1">
        <v>45029</v>
      </c>
      <c r="X3780" t="s">
        <v>5894</v>
      </c>
      <c r="Y3780">
        <v>165</v>
      </c>
      <c r="Z3780">
        <v>119</v>
      </c>
      <c r="AA3780">
        <v>218</v>
      </c>
      <c r="AB3780">
        <v>22</v>
      </c>
      <c r="AC3780">
        <v>10</v>
      </c>
      <c r="AD3780">
        <v>68200</v>
      </c>
      <c r="AE3780" t="s">
        <v>6025</v>
      </c>
      <c r="AF3780" s="1">
        <v>46203</v>
      </c>
      <c r="AG3780" t="s">
        <v>6220</v>
      </c>
      <c r="AH3780" t="s">
        <v>6035</v>
      </c>
      <c r="AI3780" t="s">
        <v>6028</v>
      </c>
      <c r="AJ3780" t="s">
        <v>6925</v>
      </c>
      <c r="AK3780">
        <v>16800</v>
      </c>
      <c r="AL3780">
        <v>2415.84</v>
      </c>
      <c r="AM3780">
        <v>14384.16</v>
      </c>
      <c r="AN3780">
        <v>12400</v>
      </c>
      <c r="AO3780">
        <v>1984.16</v>
      </c>
      <c r="AP3780">
        <v>0.13789999999999999</v>
      </c>
    </row>
    <row r="3781" spans="1:42" x14ac:dyDescent="0.35">
      <c r="A3781" t="s">
        <v>4752</v>
      </c>
      <c r="B3781" s="1">
        <v>45670</v>
      </c>
      <c r="C3781" t="s">
        <v>139</v>
      </c>
      <c r="D3781" t="s">
        <v>54</v>
      </c>
      <c r="E3781">
        <v>1</v>
      </c>
      <c r="F3781" t="s">
        <v>24</v>
      </c>
      <c r="G3781" t="s">
        <v>96</v>
      </c>
      <c r="H3781" t="s">
        <v>25</v>
      </c>
      <c r="I3781" t="s">
        <v>18</v>
      </c>
      <c r="J3781" t="s">
        <v>112</v>
      </c>
      <c r="K3781">
        <v>2025</v>
      </c>
      <c r="L3781" t="s">
        <v>20</v>
      </c>
      <c r="M3781" t="s">
        <v>5888</v>
      </c>
      <c r="N3781" t="s">
        <v>5889</v>
      </c>
      <c r="O3781" t="s">
        <v>5890</v>
      </c>
      <c r="P3781" t="s">
        <v>5891</v>
      </c>
      <c r="Q3781" t="s">
        <v>5892</v>
      </c>
      <c r="R3781">
        <v>52000</v>
      </c>
      <c r="S3781">
        <v>65000</v>
      </c>
      <c r="T3781">
        <v>0.2</v>
      </c>
      <c r="U3781" t="s">
        <v>5893</v>
      </c>
      <c r="V3781">
        <v>12</v>
      </c>
      <c r="W3781" s="1">
        <v>45506</v>
      </c>
      <c r="X3781" t="s">
        <v>5894</v>
      </c>
      <c r="Y3781">
        <v>302</v>
      </c>
      <c r="Z3781">
        <v>109</v>
      </c>
      <c r="AA3781">
        <v>415</v>
      </c>
      <c r="AB3781">
        <v>0</v>
      </c>
      <c r="AC3781">
        <v>10</v>
      </c>
      <c r="AD3781">
        <v>0</v>
      </c>
      <c r="AE3781" t="s">
        <v>6029</v>
      </c>
      <c r="AF3781" s="1">
        <v>46203</v>
      </c>
      <c r="AG3781" t="s">
        <v>6068</v>
      </c>
      <c r="AH3781" t="s">
        <v>6027</v>
      </c>
      <c r="AI3781" t="s">
        <v>6028</v>
      </c>
      <c r="AJ3781" t="s">
        <v>6924</v>
      </c>
      <c r="AK3781">
        <v>65000</v>
      </c>
      <c r="AL3781">
        <v>9646</v>
      </c>
      <c r="AM3781">
        <v>55354</v>
      </c>
      <c r="AN3781">
        <v>52000</v>
      </c>
      <c r="AO3781">
        <v>3354</v>
      </c>
      <c r="AP3781">
        <v>6.0600000000000001E-2</v>
      </c>
    </row>
    <row r="3782" spans="1:42" hidden="1" x14ac:dyDescent="0.35">
      <c r="A3782" t="s">
        <v>4753</v>
      </c>
      <c r="B3782" s="1">
        <v>45773</v>
      </c>
      <c r="C3782" t="s">
        <v>379</v>
      </c>
      <c r="D3782" t="s">
        <v>118</v>
      </c>
      <c r="E3782">
        <v>1</v>
      </c>
      <c r="F3782" t="s">
        <v>128</v>
      </c>
      <c r="G3782" t="s">
        <v>16</v>
      </c>
      <c r="H3782" t="s">
        <v>17</v>
      </c>
      <c r="I3782" t="s">
        <v>43</v>
      </c>
      <c r="J3782" t="s">
        <v>44</v>
      </c>
      <c r="K3782">
        <v>2025</v>
      </c>
      <c r="L3782" t="s">
        <v>35</v>
      </c>
      <c r="M3782" t="s">
        <v>5902</v>
      </c>
      <c r="N3782" t="s">
        <v>5889</v>
      </c>
      <c r="O3782" t="s">
        <v>5898</v>
      </c>
      <c r="P3782" t="s">
        <v>5899</v>
      </c>
      <c r="Q3782" t="s">
        <v>5903</v>
      </c>
      <c r="R3782">
        <v>74000</v>
      </c>
      <c r="S3782">
        <v>88000</v>
      </c>
      <c r="T3782">
        <v>0.15909999999999999</v>
      </c>
      <c r="U3782" t="s">
        <v>5901</v>
      </c>
      <c r="V3782">
        <v>12</v>
      </c>
      <c r="W3782" s="1">
        <v>45459</v>
      </c>
      <c r="X3782" t="s">
        <v>5894</v>
      </c>
      <c r="Y3782">
        <v>214</v>
      </c>
      <c r="Z3782">
        <v>97</v>
      </c>
      <c r="AA3782">
        <v>218</v>
      </c>
      <c r="AB3782">
        <v>43</v>
      </c>
      <c r="AC3782">
        <v>10</v>
      </c>
      <c r="AD3782">
        <v>3182000</v>
      </c>
      <c r="AE3782" t="s">
        <v>6025</v>
      </c>
      <c r="AF3782" s="1">
        <v>46203</v>
      </c>
      <c r="AG3782" t="s">
        <v>6244</v>
      </c>
      <c r="AH3782" t="s">
        <v>6027</v>
      </c>
      <c r="AI3782" t="s">
        <v>6028</v>
      </c>
      <c r="AJ3782" t="s">
        <v>6924</v>
      </c>
      <c r="AK3782">
        <v>88000</v>
      </c>
      <c r="AL3782">
        <v>1804</v>
      </c>
      <c r="AM3782">
        <v>86196</v>
      </c>
      <c r="AN3782">
        <v>74000</v>
      </c>
      <c r="AO3782">
        <v>12196</v>
      </c>
      <c r="AP3782">
        <v>0.14149999999999999</v>
      </c>
    </row>
    <row r="3783" spans="1:42" x14ac:dyDescent="0.35">
      <c r="A3783" t="s">
        <v>4754</v>
      </c>
      <c r="B3783" s="1">
        <v>45887</v>
      </c>
      <c r="C3783" t="s">
        <v>4105</v>
      </c>
      <c r="D3783" t="s">
        <v>195</v>
      </c>
      <c r="E3783">
        <v>2</v>
      </c>
      <c r="F3783" t="s">
        <v>48</v>
      </c>
      <c r="G3783" t="s">
        <v>16</v>
      </c>
      <c r="H3783" t="s">
        <v>17</v>
      </c>
      <c r="I3783" t="s">
        <v>43</v>
      </c>
      <c r="J3783" t="s">
        <v>59</v>
      </c>
      <c r="K3783">
        <v>2025</v>
      </c>
      <c r="L3783" t="s">
        <v>60</v>
      </c>
      <c r="M3783" t="s">
        <v>5912</v>
      </c>
      <c r="N3783" t="s">
        <v>5913</v>
      </c>
      <c r="O3783" t="s">
        <v>5914</v>
      </c>
      <c r="P3783" t="s">
        <v>5891</v>
      </c>
      <c r="Q3783" t="s">
        <v>5915</v>
      </c>
      <c r="R3783">
        <v>125000</v>
      </c>
      <c r="S3783">
        <v>148000</v>
      </c>
      <c r="T3783">
        <v>0.15540000000000001</v>
      </c>
      <c r="U3783" t="s">
        <v>5893</v>
      </c>
      <c r="V3783">
        <v>12</v>
      </c>
      <c r="W3783" s="1">
        <v>44787</v>
      </c>
      <c r="X3783" t="s">
        <v>5894</v>
      </c>
      <c r="Y3783">
        <v>168</v>
      </c>
      <c r="Z3783">
        <v>62</v>
      </c>
      <c r="AA3783">
        <v>271</v>
      </c>
      <c r="AB3783">
        <v>0</v>
      </c>
      <c r="AC3783">
        <v>10</v>
      </c>
      <c r="AD3783">
        <v>0</v>
      </c>
      <c r="AE3783" t="s">
        <v>6029</v>
      </c>
      <c r="AF3783" s="1">
        <v>46203</v>
      </c>
      <c r="AG3783" t="s">
        <v>6890</v>
      </c>
      <c r="AH3783" t="s">
        <v>6027</v>
      </c>
      <c r="AI3783" t="s">
        <v>6028</v>
      </c>
      <c r="AJ3783" t="s">
        <v>6925</v>
      </c>
      <c r="AK3783">
        <v>296000</v>
      </c>
      <c r="AL3783">
        <v>16842.400000000001</v>
      </c>
      <c r="AM3783">
        <v>279157.59999999998</v>
      </c>
      <c r="AN3783">
        <v>250000</v>
      </c>
      <c r="AO3783">
        <v>29157.599999999999</v>
      </c>
      <c r="AP3783">
        <v>0.10440000000000001</v>
      </c>
    </row>
    <row r="3784" spans="1:42" hidden="1" x14ac:dyDescent="0.35">
      <c r="A3784" t="s">
        <v>4755</v>
      </c>
      <c r="B3784" s="1">
        <v>45858</v>
      </c>
      <c r="C3784" t="s">
        <v>1998</v>
      </c>
      <c r="D3784" t="s">
        <v>23</v>
      </c>
      <c r="E3784">
        <v>1</v>
      </c>
      <c r="F3784" t="s">
        <v>58</v>
      </c>
      <c r="G3784" t="s">
        <v>16</v>
      </c>
      <c r="H3784" t="s">
        <v>25</v>
      </c>
      <c r="I3784" t="s">
        <v>33</v>
      </c>
      <c r="J3784" t="s">
        <v>97</v>
      </c>
      <c r="K3784">
        <v>2025</v>
      </c>
      <c r="L3784" t="s">
        <v>60</v>
      </c>
      <c r="M3784" t="s">
        <v>5921</v>
      </c>
      <c r="N3784" t="s">
        <v>5913</v>
      </c>
      <c r="O3784" t="s">
        <v>5917</v>
      </c>
      <c r="P3784" t="s">
        <v>5922</v>
      </c>
      <c r="Q3784" t="s">
        <v>5923</v>
      </c>
      <c r="R3784">
        <v>57000</v>
      </c>
      <c r="S3784">
        <v>69000</v>
      </c>
      <c r="T3784">
        <v>0.1739</v>
      </c>
      <c r="U3784" t="s">
        <v>5920</v>
      </c>
      <c r="V3784">
        <v>12</v>
      </c>
      <c r="W3784" s="1">
        <v>44862</v>
      </c>
      <c r="X3784" t="s">
        <v>5894</v>
      </c>
      <c r="Y3784">
        <v>244</v>
      </c>
      <c r="Z3784">
        <v>55</v>
      </c>
      <c r="AA3784">
        <v>276</v>
      </c>
      <c r="AB3784">
        <v>9</v>
      </c>
      <c r="AC3784">
        <v>10</v>
      </c>
      <c r="AD3784">
        <v>513000</v>
      </c>
      <c r="AE3784" t="s">
        <v>6025</v>
      </c>
      <c r="AF3784" s="1">
        <v>46203</v>
      </c>
      <c r="AG3784" t="s">
        <v>6703</v>
      </c>
      <c r="AH3784" t="s">
        <v>6027</v>
      </c>
      <c r="AI3784" t="s">
        <v>6028</v>
      </c>
      <c r="AJ3784" t="s">
        <v>6925</v>
      </c>
      <c r="AK3784">
        <v>69000</v>
      </c>
      <c r="AL3784">
        <v>4022.7</v>
      </c>
      <c r="AM3784">
        <v>64977.3</v>
      </c>
      <c r="AN3784">
        <v>57000</v>
      </c>
      <c r="AO3784">
        <v>7977.3</v>
      </c>
      <c r="AP3784">
        <v>0.12280000000000001</v>
      </c>
    </row>
    <row r="3785" spans="1:42" hidden="1" x14ac:dyDescent="0.35">
      <c r="A3785" t="s">
        <v>4756</v>
      </c>
      <c r="B3785" s="1">
        <v>45768</v>
      </c>
      <c r="C3785" t="s">
        <v>391</v>
      </c>
      <c r="D3785" t="s">
        <v>87</v>
      </c>
      <c r="E3785">
        <v>1</v>
      </c>
      <c r="F3785" t="s">
        <v>58</v>
      </c>
      <c r="G3785" t="s">
        <v>16</v>
      </c>
      <c r="H3785" t="s">
        <v>32</v>
      </c>
      <c r="I3785" t="s">
        <v>43</v>
      </c>
      <c r="J3785" t="s">
        <v>44</v>
      </c>
      <c r="K3785">
        <v>2025</v>
      </c>
      <c r="L3785" t="s">
        <v>35</v>
      </c>
      <c r="M3785" t="s">
        <v>5924</v>
      </c>
      <c r="N3785" t="s">
        <v>5913</v>
      </c>
      <c r="O3785" t="s">
        <v>5917</v>
      </c>
      <c r="P3785" t="s">
        <v>5925</v>
      </c>
      <c r="Q3785" t="s">
        <v>5926</v>
      </c>
      <c r="R3785">
        <v>46000</v>
      </c>
      <c r="S3785">
        <v>56000</v>
      </c>
      <c r="T3785">
        <v>0.17860000000000001</v>
      </c>
      <c r="U3785" t="s">
        <v>5920</v>
      </c>
      <c r="V3785">
        <v>12</v>
      </c>
      <c r="W3785" s="1">
        <v>44847</v>
      </c>
      <c r="X3785" t="s">
        <v>5894</v>
      </c>
      <c r="Y3785">
        <v>224</v>
      </c>
      <c r="Z3785">
        <v>96</v>
      </c>
      <c r="AA3785">
        <v>304</v>
      </c>
      <c r="AB3785">
        <v>54</v>
      </c>
      <c r="AC3785">
        <v>10</v>
      </c>
      <c r="AD3785">
        <v>2484000</v>
      </c>
      <c r="AE3785" t="s">
        <v>6025</v>
      </c>
      <c r="AF3785" s="1">
        <v>46203</v>
      </c>
      <c r="AG3785" t="s">
        <v>6249</v>
      </c>
      <c r="AH3785" t="s">
        <v>6035</v>
      </c>
      <c r="AI3785" t="s">
        <v>6028</v>
      </c>
      <c r="AJ3785" t="s">
        <v>6924</v>
      </c>
      <c r="AK3785">
        <v>56000</v>
      </c>
      <c r="AL3785">
        <v>218.4</v>
      </c>
      <c r="AM3785">
        <v>55781.599999999999</v>
      </c>
      <c r="AN3785">
        <v>46000</v>
      </c>
      <c r="AO3785">
        <v>9781.6</v>
      </c>
      <c r="AP3785">
        <v>0.1754</v>
      </c>
    </row>
    <row r="3786" spans="1:42" hidden="1" x14ac:dyDescent="0.35">
      <c r="A3786" t="s">
        <v>4757</v>
      </c>
      <c r="B3786" s="1">
        <v>45929</v>
      </c>
      <c r="C3786" t="s">
        <v>1661</v>
      </c>
      <c r="D3786" t="s">
        <v>92</v>
      </c>
      <c r="E3786">
        <v>1</v>
      </c>
      <c r="F3786" t="s">
        <v>66</v>
      </c>
      <c r="G3786" t="s">
        <v>31</v>
      </c>
      <c r="H3786" t="s">
        <v>25</v>
      </c>
      <c r="I3786" t="s">
        <v>26</v>
      </c>
      <c r="J3786" t="s">
        <v>109</v>
      </c>
      <c r="K3786">
        <v>2025</v>
      </c>
      <c r="L3786" t="s">
        <v>60</v>
      </c>
      <c r="M3786" t="s">
        <v>5973</v>
      </c>
      <c r="N3786" t="s">
        <v>5974</v>
      </c>
      <c r="O3786" t="s">
        <v>5975</v>
      </c>
      <c r="P3786" t="s">
        <v>5899</v>
      </c>
      <c r="Q3786" t="s">
        <v>5976</v>
      </c>
      <c r="R3786">
        <v>7600</v>
      </c>
      <c r="S3786">
        <v>9800</v>
      </c>
      <c r="T3786">
        <v>0.22450000000000001</v>
      </c>
      <c r="U3786" t="s">
        <v>5901</v>
      </c>
      <c r="V3786">
        <v>36</v>
      </c>
      <c r="W3786" s="1">
        <v>45281</v>
      </c>
      <c r="X3786" t="s">
        <v>5894</v>
      </c>
      <c r="Y3786">
        <v>214</v>
      </c>
      <c r="Z3786">
        <v>101</v>
      </c>
      <c r="AA3786">
        <v>188</v>
      </c>
      <c r="AB3786">
        <v>51</v>
      </c>
      <c r="AC3786">
        <v>10</v>
      </c>
      <c r="AD3786">
        <v>387600</v>
      </c>
      <c r="AE3786" t="s">
        <v>6025</v>
      </c>
      <c r="AF3786" s="1">
        <v>46203</v>
      </c>
      <c r="AG3786" t="s">
        <v>6615</v>
      </c>
      <c r="AH3786" t="s">
        <v>6027</v>
      </c>
      <c r="AI3786" t="s">
        <v>6028</v>
      </c>
      <c r="AJ3786" t="s">
        <v>6925</v>
      </c>
      <c r="AK3786">
        <v>9800</v>
      </c>
      <c r="AL3786">
        <v>28.42</v>
      </c>
      <c r="AM3786">
        <v>9771.58</v>
      </c>
      <c r="AN3786">
        <v>7600</v>
      </c>
      <c r="AO3786">
        <v>2171.58</v>
      </c>
      <c r="AP3786">
        <v>0.22220000000000001</v>
      </c>
    </row>
    <row r="3787" spans="1:42" hidden="1" x14ac:dyDescent="0.35">
      <c r="A3787" t="s">
        <v>4758</v>
      </c>
      <c r="B3787" s="1">
        <v>45757</v>
      </c>
      <c r="C3787" t="s">
        <v>2315</v>
      </c>
      <c r="D3787" t="s">
        <v>123</v>
      </c>
      <c r="E3787">
        <v>3</v>
      </c>
      <c r="F3787" t="s">
        <v>58</v>
      </c>
      <c r="G3787" t="s">
        <v>16</v>
      </c>
      <c r="H3787" t="s">
        <v>32</v>
      </c>
      <c r="I3787" t="s">
        <v>18</v>
      </c>
      <c r="J3787" t="s">
        <v>44</v>
      </c>
      <c r="K3787">
        <v>2025</v>
      </c>
      <c r="L3787" t="s">
        <v>35</v>
      </c>
      <c r="M3787" t="s">
        <v>5927</v>
      </c>
      <c r="N3787" t="s">
        <v>5913</v>
      </c>
      <c r="O3787" t="s">
        <v>5917</v>
      </c>
      <c r="P3787" t="s">
        <v>5928</v>
      </c>
      <c r="Q3787" t="s">
        <v>5929</v>
      </c>
      <c r="R3787">
        <v>44000</v>
      </c>
      <c r="S3787">
        <v>53000</v>
      </c>
      <c r="T3787">
        <v>0.16980000000000001</v>
      </c>
      <c r="U3787" t="s">
        <v>5920</v>
      </c>
      <c r="V3787">
        <v>12</v>
      </c>
      <c r="W3787" s="1">
        <v>45435</v>
      </c>
      <c r="X3787" t="s">
        <v>5894</v>
      </c>
      <c r="Y3787">
        <v>246</v>
      </c>
      <c r="Z3787">
        <v>92</v>
      </c>
      <c r="AA3787">
        <v>223</v>
      </c>
      <c r="AB3787">
        <v>48</v>
      </c>
      <c r="AC3787">
        <v>10</v>
      </c>
      <c r="AD3787">
        <v>2112000</v>
      </c>
      <c r="AE3787" t="s">
        <v>6025</v>
      </c>
      <c r="AF3787" s="1">
        <v>46203</v>
      </c>
      <c r="AG3787" t="s">
        <v>6780</v>
      </c>
      <c r="AH3787" t="s">
        <v>6035</v>
      </c>
      <c r="AI3787" t="s">
        <v>6028</v>
      </c>
      <c r="AJ3787" t="s">
        <v>6924</v>
      </c>
      <c r="AK3787">
        <v>159000</v>
      </c>
      <c r="AL3787">
        <v>16583.7</v>
      </c>
      <c r="AM3787">
        <v>142416.29999999999</v>
      </c>
      <c r="AN3787">
        <v>132000</v>
      </c>
      <c r="AO3787">
        <v>10416.299999999999</v>
      </c>
      <c r="AP3787">
        <v>7.3099999999999998E-2</v>
      </c>
    </row>
    <row r="3788" spans="1:42" hidden="1" x14ac:dyDescent="0.35">
      <c r="A3788" t="s">
        <v>4759</v>
      </c>
      <c r="B3788" s="1">
        <v>45749</v>
      </c>
      <c r="C3788" t="s">
        <v>2833</v>
      </c>
      <c r="D3788" t="s">
        <v>173</v>
      </c>
      <c r="E3788">
        <v>2</v>
      </c>
      <c r="F3788" t="s">
        <v>30</v>
      </c>
      <c r="G3788" t="s">
        <v>16</v>
      </c>
      <c r="H3788" t="s">
        <v>17</v>
      </c>
      <c r="I3788" t="s">
        <v>18</v>
      </c>
      <c r="J3788" t="s">
        <v>44</v>
      </c>
      <c r="K3788">
        <v>2025</v>
      </c>
      <c r="L3788" t="s">
        <v>35</v>
      </c>
      <c r="M3788" t="s">
        <v>5904</v>
      </c>
      <c r="N3788" t="s">
        <v>5889</v>
      </c>
      <c r="O3788" t="s">
        <v>5898</v>
      </c>
      <c r="P3788" t="s">
        <v>5899</v>
      </c>
      <c r="Q3788" t="s">
        <v>5905</v>
      </c>
      <c r="R3788">
        <v>12500</v>
      </c>
      <c r="S3788">
        <v>15500</v>
      </c>
      <c r="T3788">
        <v>0.19350000000000001</v>
      </c>
      <c r="U3788" t="s">
        <v>5901</v>
      </c>
      <c r="V3788">
        <v>12</v>
      </c>
      <c r="W3788" s="1">
        <v>45140</v>
      </c>
      <c r="X3788" t="s">
        <v>5894</v>
      </c>
      <c r="Y3788">
        <v>313</v>
      </c>
      <c r="Z3788">
        <v>58</v>
      </c>
      <c r="AA3788">
        <v>294</v>
      </c>
      <c r="AB3788">
        <v>65</v>
      </c>
      <c r="AC3788">
        <v>10</v>
      </c>
      <c r="AD3788">
        <v>812500</v>
      </c>
      <c r="AE3788" t="s">
        <v>6025</v>
      </c>
      <c r="AF3788" s="1">
        <v>46203</v>
      </c>
      <c r="AG3788" t="s">
        <v>6851</v>
      </c>
      <c r="AH3788" t="s">
        <v>6027</v>
      </c>
      <c r="AI3788" t="s">
        <v>6028</v>
      </c>
      <c r="AJ3788" t="s">
        <v>6924</v>
      </c>
      <c r="AK3788">
        <v>31000</v>
      </c>
      <c r="AL3788">
        <v>1909.6</v>
      </c>
      <c r="AM3788">
        <v>29090.400000000001</v>
      </c>
      <c r="AN3788">
        <v>25000</v>
      </c>
      <c r="AO3788">
        <v>4090.4</v>
      </c>
      <c r="AP3788">
        <v>0.1406</v>
      </c>
    </row>
    <row r="3789" spans="1:42" hidden="1" x14ac:dyDescent="0.35">
      <c r="A3789" t="s">
        <v>4760</v>
      </c>
      <c r="B3789" s="1">
        <v>45832</v>
      </c>
      <c r="C3789" t="s">
        <v>2004</v>
      </c>
      <c r="D3789" t="s">
        <v>216</v>
      </c>
      <c r="E3789">
        <v>1</v>
      </c>
      <c r="F3789" t="s">
        <v>24</v>
      </c>
      <c r="G3789" t="s">
        <v>16</v>
      </c>
      <c r="H3789" t="s">
        <v>17</v>
      </c>
      <c r="I3789" t="s">
        <v>43</v>
      </c>
      <c r="J3789" t="s">
        <v>34</v>
      </c>
      <c r="K3789">
        <v>2025</v>
      </c>
      <c r="L3789" t="s">
        <v>35</v>
      </c>
      <c r="M3789" t="s">
        <v>5999</v>
      </c>
      <c r="N3789" t="s">
        <v>5989</v>
      </c>
      <c r="O3789" t="s">
        <v>6000</v>
      </c>
      <c r="P3789" t="s">
        <v>6001</v>
      </c>
      <c r="Q3789" t="s">
        <v>6002</v>
      </c>
      <c r="R3789">
        <v>300</v>
      </c>
      <c r="S3789">
        <v>500</v>
      </c>
      <c r="T3789">
        <v>0.4</v>
      </c>
      <c r="U3789" t="s">
        <v>5940</v>
      </c>
      <c r="V3789">
        <v>3</v>
      </c>
      <c r="W3789" s="1">
        <v>45115</v>
      </c>
      <c r="X3789" t="s">
        <v>5894</v>
      </c>
      <c r="Y3789">
        <v>197</v>
      </c>
      <c r="Z3789">
        <v>100</v>
      </c>
      <c r="AA3789">
        <v>205</v>
      </c>
      <c r="AB3789">
        <v>66</v>
      </c>
      <c r="AC3789">
        <v>10</v>
      </c>
      <c r="AD3789">
        <v>19800</v>
      </c>
      <c r="AE3789" t="s">
        <v>6025</v>
      </c>
      <c r="AF3789" s="1">
        <v>46203</v>
      </c>
      <c r="AG3789" t="s">
        <v>6705</v>
      </c>
      <c r="AH3789" t="s">
        <v>6035</v>
      </c>
      <c r="AI3789" t="s">
        <v>6028</v>
      </c>
      <c r="AJ3789" t="s">
        <v>6924</v>
      </c>
      <c r="AK3789">
        <v>500</v>
      </c>
      <c r="AL3789">
        <v>52.5</v>
      </c>
      <c r="AM3789">
        <v>447.5</v>
      </c>
      <c r="AN3789">
        <v>300</v>
      </c>
      <c r="AO3789">
        <v>147.5</v>
      </c>
      <c r="AP3789">
        <v>0.3296</v>
      </c>
    </row>
    <row r="3790" spans="1:42" hidden="1" x14ac:dyDescent="0.35">
      <c r="A3790" t="s">
        <v>4761</v>
      </c>
      <c r="B3790" s="1">
        <v>45884</v>
      </c>
      <c r="C3790" t="s">
        <v>967</v>
      </c>
      <c r="D3790" t="s">
        <v>200</v>
      </c>
      <c r="E3790">
        <v>1</v>
      </c>
      <c r="F3790" t="s">
        <v>30</v>
      </c>
      <c r="G3790" t="s">
        <v>16</v>
      </c>
      <c r="H3790" t="s">
        <v>17</v>
      </c>
      <c r="I3790" t="s">
        <v>26</v>
      </c>
      <c r="J3790" t="s">
        <v>59</v>
      </c>
      <c r="K3790">
        <v>2025</v>
      </c>
      <c r="L3790" t="s">
        <v>60</v>
      </c>
      <c r="M3790" t="s">
        <v>5960</v>
      </c>
      <c r="N3790" t="s">
        <v>5949</v>
      </c>
      <c r="O3790" t="s">
        <v>5961</v>
      </c>
      <c r="P3790" t="s">
        <v>5951</v>
      </c>
      <c r="Q3790" t="s">
        <v>5962</v>
      </c>
      <c r="R3790">
        <v>2100</v>
      </c>
      <c r="S3790">
        <v>2800</v>
      </c>
      <c r="T3790">
        <v>0.25</v>
      </c>
      <c r="U3790" t="s">
        <v>5940</v>
      </c>
      <c r="V3790">
        <v>12</v>
      </c>
      <c r="W3790" s="1">
        <v>45378</v>
      </c>
      <c r="X3790" t="s">
        <v>5894</v>
      </c>
      <c r="Y3790">
        <v>198</v>
      </c>
      <c r="Z3790">
        <v>79</v>
      </c>
      <c r="AA3790">
        <v>243</v>
      </c>
      <c r="AB3790">
        <v>87</v>
      </c>
      <c r="AC3790">
        <v>10</v>
      </c>
      <c r="AD3790">
        <v>182700</v>
      </c>
      <c r="AE3790" t="s">
        <v>6025</v>
      </c>
      <c r="AF3790" s="1">
        <v>46203</v>
      </c>
      <c r="AG3790" t="s">
        <v>6440</v>
      </c>
      <c r="AH3790" t="s">
        <v>6035</v>
      </c>
      <c r="AI3790" t="s">
        <v>6028</v>
      </c>
      <c r="AJ3790" t="s">
        <v>6925</v>
      </c>
      <c r="AK3790">
        <v>2800</v>
      </c>
      <c r="AL3790">
        <v>348.88</v>
      </c>
      <c r="AM3790">
        <v>2451.12</v>
      </c>
      <c r="AN3790">
        <v>2100</v>
      </c>
      <c r="AO3790">
        <v>351.12</v>
      </c>
      <c r="AP3790">
        <v>0.14319999999999999</v>
      </c>
    </row>
    <row r="3791" spans="1:42" hidden="1" x14ac:dyDescent="0.35">
      <c r="A3791" t="s">
        <v>4762</v>
      </c>
      <c r="B3791" s="1">
        <v>45778</v>
      </c>
      <c r="C3791" t="s">
        <v>326</v>
      </c>
      <c r="D3791" t="s">
        <v>377</v>
      </c>
      <c r="E3791">
        <v>4</v>
      </c>
      <c r="F3791" t="s">
        <v>24</v>
      </c>
      <c r="G3791" t="s">
        <v>31</v>
      </c>
      <c r="H3791" t="s">
        <v>25</v>
      </c>
      <c r="I3791" t="s">
        <v>43</v>
      </c>
      <c r="J3791" t="s">
        <v>75</v>
      </c>
      <c r="K3791">
        <v>2025</v>
      </c>
      <c r="L3791" t="s">
        <v>35</v>
      </c>
      <c r="M3791" t="s">
        <v>6007</v>
      </c>
      <c r="N3791" t="s">
        <v>5889</v>
      </c>
      <c r="O3791" t="s">
        <v>6008</v>
      </c>
      <c r="P3791" t="s">
        <v>5899</v>
      </c>
      <c r="Q3791" t="s">
        <v>6009</v>
      </c>
      <c r="R3791">
        <v>12000</v>
      </c>
      <c r="S3791">
        <v>15000</v>
      </c>
      <c r="T3791">
        <v>0.2</v>
      </c>
      <c r="U3791" t="s">
        <v>5901</v>
      </c>
      <c r="V3791">
        <v>12</v>
      </c>
      <c r="W3791" s="1">
        <v>45557</v>
      </c>
      <c r="X3791" t="s">
        <v>5894</v>
      </c>
      <c r="Y3791">
        <v>118</v>
      </c>
      <c r="Z3791">
        <v>87</v>
      </c>
      <c r="AA3791">
        <v>209</v>
      </c>
      <c r="AB3791">
        <v>10</v>
      </c>
      <c r="AC3791">
        <v>10</v>
      </c>
      <c r="AD3791">
        <v>120000</v>
      </c>
      <c r="AE3791" t="s">
        <v>6025</v>
      </c>
      <c r="AF3791" s="1">
        <v>46203</v>
      </c>
      <c r="AG3791" t="s">
        <v>6209</v>
      </c>
      <c r="AH3791" t="s">
        <v>6035</v>
      </c>
      <c r="AI3791" t="s">
        <v>6028</v>
      </c>
      <c r="AJ3791" t="s">
        <v>6924</v>
      </c>
      <c r="AK3791">
        <v>60000</v>
      </c>
      <c r="AL3791">
        <v>8028</v>
      </c>
      <c r="AM3791">
        <v>51972</v>
      </c>
      <c r="AN3791">
        <v>48000</v>
      </c>
      <c r="AO3791">
        <v>3972</v>
      </c>
      <c r="AP3791">
        <v>7.6399999999999996E-2</v>
      </c>
    </row>
    <row r="3792" spans="1:42" hidden="1" x14ac:dyDescent="0.35">
      <c r="A3792" t="s">
        <v>4763</v>
      </c>
      <c r="B3792" s="1">
        <v>45857</v>
      </c>
      <c r="C3792" t="s">
        <v>1454</v>
      </c>
      <c r="D3792" t="s">
        <v>115</v>
      </c>
      <c r="E3792">
        <v>2</v>
      </c>
      <c r="F3792" t="s">
        <v>24</v>
      </c>
      <c r="G3792" t="s">
        <v>16</v>
      </c>
      <c r="H3792" t="s">
        <v>32</v>
      </c>
      <c r="I3792" t="s">
        <v>43</v>
      </c>
      <c r="J3792" t="s">
        <v>97</v>
      </c>
      <c r="K3792">
        <v>2025</v>
      </c>
      <c r="L3792" t="s">
        <v>60</v>
      </c>
      <c r="M3792" t="s">
        <v>5988</v>
      </c>
      <c r="N3792" t="s">
        <v>5989</v>
      </c>
      <c r="O3792" t="s">
        <v>5990</v>
      </c>
      <c r="P3792" t="s">
        <v>5907</v>
      </c>
      <c r="Q3792" t="s">
        <v>5991</v>
      </c>
      <c r="R3792">
        <v>1600</v>
      </c>
      <c r="S3792">
        <v>2200</v>
      </c>
      <c r="T3792">
        <v>0.2727</v>
      </c>
      <c r="U3792" t="s">
        <v>5909</v>
      </c>
      <c r="V3792">
        <v>6</v>
      </c>
      <c r="W3792" s="1">
        <v>45040</v>
      </c>
      <c r="X3792" t="s">
        <v>5894</v>
      </c>
      <c r="Y3792">
        <v>84</v>
      </c>
      <c r="Z3792">
        <v>117</v>
      </c>
      <c r="AA3792">
        <v>174</v>
      </c>
      <c r="AB3792">
        <v>47</v>
      </c>
      <c r="AC3792">
        <v>10</v>
      </c>
      <c r="AD3792">
        <v>75200</v>
      </c>
      <c r="AE3792" t="s">
        <v>6025</v>
      </c>
      <c r="AF3792" s="1">
        <v>46203</v>
      </c>
      <c r="AG3792" t="s">
        <v>6103</v>
      </c>
      <c r="AH3792" t="s">
        <v>6035</v>
      </c>
      <c r="AI3792" t="s">
        <v>6028</v>
      </c>
      <c r="AJ3792" t="s">
        <v>6925</v>
      </c>
      <c r="AK3792">
        <v>4400</v>
      </c>
      <c r="AL3792">
        <v>338.8</v>
      </c>
      <c r="AM3792">
        <v>4061.2</v>
      </c>
      <c r="AN3792">
        <v>3200</v>
      </c>
      <c r="AO3792">
        <v>861.2</v>
      </c>
      <c r="AP3792">
        <v>0.21210000000000001</v>
      </c>
    </row>
    <row r="3793" spans="1:42" hidden="1" x14ac:dyDescent="0.35">
      <c r="A3793" t="s">
        <v>4764</v>
      </c>
      <c r="B3793" s="1">
        <v>45767</v>
      </c>
      <c r="C3793" t="s">
        <v>3210</v>
      </c>
      <c r="D3793" t="s">
        <v>180</v>
      </c>
      <c r="E3793">
        <v>5</v>
      </c>
      <c r="F3793" t="s">
        <v>58</v>
      </c>
      <c r="G3793" t="s">
        <v>96</v>
      </c>
      <c r="H3793" t="s">
        <v>17</v>
      </c>
      <c r="I3793" t="s">
        <v>26</v>
      </c>
      <c r="J3793" t="s">
        <v>44</v>
      </c>
      <c r="K3793">
        <v>2025</v>
      </c>
      <c r="L3793" t="s">
        <v>35</v>
      </c>
      <c r="M3793" t="s">
        <v>5956</v>
      </c>
      <c r="N3793" t="s">
        <v>5949</v>
      </c>
      <c r="O3793" t="s">
        <v>5957</v>
      </c>
      <c r="P3793" t="s">
        <v>5958</v>
      </c>
      <c r="Q3793" t="s">
        <v>5959</v>
      </c>
      <c r="R3793">
        <v>3100</v>
      </c>
      <c r="S3793">
        <v>4200</v>
      </c>
      <c r="T3793">
        <v>0.26190000000000002</v>
      </c>
      <c r="U3793" t="s">
        <v>5909</v>
      </c>
      <c r="V3793">
        <v>12</v>
      </c>
      <c r="W3793" s="1">
        <v>45029</v>
      </c>
      <c r="X3793" t="s">
        <v>5894</v>
      </c>
      <c r="Y3793">
        <v>165</v>
      </c>
      <c r="Z3793">
        <v>119</v>
      </c>
      <c r="AA3793">
        <v>218</v>
      </c>
      <c r="AB3793">
        <v>22</v>
      </c>
      <c r="AC3793">
        <v>10</v>
      </c>
      <c r="AD3793">
        <v>68200</v>
      </c>
      <c r="AE3793" t="s">
        <v>6025</v>
      </c>
      <c r="AF3793" s="1">
        <v>46203</v>
      </c>
      <c r="AG3793" t="s">
        <v>6867</v>
      </c>
      <c r="AH3793" t="s">
        <v>6027</v>
      </c>
      <c r="AI3793" t="s">
        <v>6028</v>
      </c>
      <c r="AJ3793" t="s">
        <v>6924</v>
      </c>
      <c r="AK3793">
        <v>21000</v>
      </c>
      <c r="AL3793">
        <v>2213.4</v>
      </c>
      <c r="AM3793">
        <v>18786.599999999999</v>
      </c>
      <c r="AN3793">
        <v>15500</v>
      </c>
      <c r="AO3793">
        <v>3286.6</v>
      </c>
      <c r="AP3793">
        <v>0.1749</v>
      </c>
    </row>
    <row r="3794" spans="1:42" hidden="1" x14ac:dyDescent="0.35">
      <c r="A3794" t="s">
        <v>4765</v>
      </c>
      <c r="B3794" s="1">
        <v>45835</v>
      </c>
      <c r="C3794" t="s">
        <v>373</v>
      </c>
      <c r="D3794" t="s">
        <v>216</v>
      </c>
      <c r="E3794">
        <v>1</v>
      </c>
      <c r="F3794" t="s">
        <v>24</v>
      </c>
      <c r="G3794" t="s">
        <v>71</v>
      </c>
      <c r="H3794" t="s">
        <v>17</v>
      </c>
      <c r="I3794" t="s">
        <v>33</v>
      </c>
      <c r="J3794" t="s">
        <v>34</v>
      </c>
      <c r="K3794">
        <v>2025</v>
      </c>
      <c r="L3794" t="s">
        <v>35</v>
      </c>
      <c r="M3794" t="s">
        <v>5999</v>
      </c>
      <c r="N3794" t="s">
        <v>5989</v>
      </c>
      <c r="O3794" t="s">
        <v>6000</v>
      </c>
      <c r="P3794" t="s">
        <v>6001</v>
      </c>
      <c r="Q3794" t="s">
        <v>6002</v>
      </c>
      <c r="R3794">
        <v>300</v>
      </c>
      <c r="S3794">
        <v>500</v>
      </c>
      <c r="T3794">
        <v>0.4</v>
      </c>
      <c r="U3794" t="s">
        <v>5940</v>
      </c>
      <c r="V3794">
        <v>3</v>
      </c>
      <c r="W3794" s="1">
        <v>45115</v>
      </c>
      <c r="X3794" t="s">
        <v>5894</v>
      </c>
      <c r="Y3794">
        <v>197</v>
      </c>
      <c r="Z3794">
        <v>100</v>
      </c>
      <c r="AA3794">
        <v>205</v>
      </c>
      <c r="AB3794">
        <v>66</v>
      </c>
      <c r="AC3794">
        <v>10</v>
      </c>
      <c r="AD3794">
        <v>19800</v>
      </c>
      <c r="AE3794" t="s">
        <v>6025</v>
      </c>
      <c r="AF3794" s="1">
        <v>46203</v>
      </c>
      <c r="AG3794" t="s">
        <v>6239</v>
      </c>
      <c r="AH3794" t="s">
        <v>6035</v>
      </c>
      <c r="AI3794" t="s">
        <v>6028</v>
      </c>
      <c r="AJ3794" t="s">
        <v>6924</v>
      </c>
      <c r="AK3794">
        <v>500</v>
      </c>
      <c r="AL3794">
        <v>74.3</v>
      </c>
      <c r="AM3794">
        <v>425.7</v>
      </c>
      <c r="AN3794">
        <v>300</v>
      </c>
      <c r="AO3794">
        <v>125.7</v>
      </c>
      <c r="AP3794">
        <v>0.29530000000000001</v>
      </c>
    </row>
    <row r="3795" spans="1:42" hidden="1" x14ac:dyDescent="0.35">
      <c r="A3795" t="s">
        <v>4766</v>
      </c>
      <c r="B3795" s="1">
        <v>45817</v>
      </c>
      <c r="C3795" t="s">
        <v>4404</v>
      </c>
      <c r="D3795" t="s">
        <v>216</v>
      </c>
      <c r="E3795">
        <v>1</v>
      </c>
      <c r="F3795" t="s">
        <v>24</v>
      </c>
      <c r="G3795" t="s">
        <v>16</v>
      </c>
      <c r="H3795" t="s">
        <v>17</v>
      </c>
      <c r="I3795" t="s">
        <v>26</v>
      </c>
      <c r="J3795" t="s">
        <v>34</v>
      </c>
      <c r="K3795">
        <v>2025</v>
      </c>
      <c r="L3795" t="s">
        <v>35</v>
      </c>
      <c r="M3795" t="s">
        <v>5999</v>
      </c>
      <c r="N3795" t="s">
        <v>5989</v>
      </c>
      <c r="O3795" t="s">
        <v>6000</v>
      </c>
      <c r="P3795" t="s">
        <v>6001</v>
      </c>
      <c r="Q3795" t="s">
        <v>6002</v>
      </c>
      <c r="R3795">
        <v>300</v>
      </c>
      <c r="S3795">
        <v>500</v>
      </c>
      <c r="T3795">
        <v>0.4</v>
      </c>
      <c r="U3795" t="s">
        <v>5940</v>
      </c>
      <c r="V3795">
        <v>3</v>
      </c>
      <c r="W3795" s="1">
        <v>45115</v>
      </c>
      <c r="X3795" t="s">
        <v>5894</v>
      </c>
      <c r="Y3795">
        <v>197</v>
      </c>
      <c r="Z3795">
        <v>100</v>
      </c>
      <c r="AA3795">
        <v>205</v>
      </c>
      <c r="AB3795">
        <v>66</v>
      </c>
      <c r="AC3795">
        <v>10</v>
      </c>
      <c r="AD3795">
        <v>19800</v>
      </c>
      <c r="AE3795" t="s">
        <v>6025</v>
      </c>
      <c r="AF3795" s="1">
        <v>46203</v>
      </c>
      <c r="AG3795" t="s">
        <v>6916</v>
      </c>
      <c r="AH3795" t="s">
        <v>6027</v>
      </c>
      <c r="AI3795" t="s">
        <v>6028</v>
      </c>
      <c r="AJ3795" t="s">
        <v>6924</v>
      </c>
      <c r="AK3795">
        <v>500</v>
      </c>
      <c r="AL3795">
        <v>28.15</v>
      </c>
      <c r="AM3795">
        <v>471.85</v>
      </c>
      <c r="AN3795">
        <v>300</v>
      </c>
      <c r="AO3795">
        <v>171.85</v>
      </c>
      <c r="AP3795">
        <v>0.36420000000000002</v>
      </c>
    </row>
    <row r="3796" spans="1:42" hidden="1" x14ac:dyDescent="0.35">
      <c r="A3796" t="s">
        <v>4767</v>
      </c>
      <c r="B3796" s="1">
        <v>45872</v>
      </c>
      <c r="C3796" t="s">
        <v>520</v>
      </c>
      <c r="D3796" t="s">
        <v>439</v>
      </c>
      <c r="E3796">
        <v>4</v>
      </c>
      <c r="F3796" t="s">
        <v>24</v>
      </c>
      <c r="G3796" t="s">
        <v>71</v>
      </c>
      <c r="H3796" t="s">
        <v>32</v>
      </c>
      <c r="I3796" t="s">
        <v>43</v>
      </c>
      <c r="J3796" t="s">
        <v>59</v>
      </c>
      <c r="K3796">
        <v>2025</v>
      </c>
      <c r="L3796" t="s">
        <v>60</v>
      </c>
      <c r="M3796" t="s">
        <v>5953</v>
      </c>
      <c r="N3796" t="s">
        <v>5949</v>
      </c>
      <c r="O3796" t="s">
        <v>5954</v>
      </c>
      <c r="P3796" t="s">
        <v>5951</v>
      </c>
      <c r="Q3796" t="s">
        <v>5955</v>
      </c>
      <c r="R3796">
        <v>1400</v>
      </c>
      <c r="S3796">
        <v>1900</v>
      </c>
      <c r="T3796">
        <v>0.26319999999999999</v>
      </c>
      <c r="U3796" t="s">
        <v>5940</v>
      </c>
      <c r="V3796">
        <v>12</v>
      </c>
      <c r="W3796" s="1">
        <v>44681</v>
      </c>
      <c r="X3796" t="s">
        <v>5894</v>
      </c>
      <c r="Y3796">
        <v>129</v>
      </c>
      <c r="Z3796">
        <v>73</v>
      </c>
      <c r="AA3796">
        <v>194</v>
      </c>
      <c r="AB3796">
        <v>7</v>
      </c>
      <c r="AC3796">
        <v>10</v>
      </c>
      <c r="AD3796">
        <v>9800</v>
      </c>
      <c r="AE3796" t="s">
        <v>6025</v>
      </c>
      <c r="AF3796" s="1">
        <v>46203</v>
      </c>
      <c r="AG3796" t="s">
        <v>6317</v>
      </c>
      <c r="AH3796" t="s">
        <v>6027</v>
      </c>
      <c r="AI3796" t="s">
        <v>6028</v>
      </c>
      <c r="AJ3796" t="s">
        <v>6925</v>
      </c>
      <c r="AK3796">
        <v>7600</v>
      </c>
      <c r="AL3796">
        <v>637.64</v>
      </c>
      <c r="AM3796">
        <v>6962.36</v>
      </c>
      <c r="AN3796">
        <v>5600</v>
      </c>
      <c r="AO3796">
        <v>1362.36</v>
      </c>
      <c r="AP3796">
        <v>0.19570000000000001</v>
      </c>
    </row>
    <row r="3797" spans="1:42" hidden="1" x14ac:dyDescent="0.35">
      <c r="A3797" t="s">
        <v>4768</v>
      </c>
      <c r="B3797" s="1">
        <v>45933</v>
      </c>
      <c r="C3797" t="s">
        <v>1947</v>
      </c>
      <c r="D3797" t="s">
        <v>74</v>
      </c>
      <c r="E3797">
        <v>1</v>
      </c>
      <c r="F3797" t="s">
        <v>15</v>
      </c>
      <c r="G3797" t="s">
        <v>71</v>
      </c>
      <c r="H3797" t="s">
        <v>17</v>
      </c>
      <c r="I3797" t="s">
        <v>43</v>
      </c>
      <c r="J3797" t="s">
        <v>55</v>
      </c>
      <c r="K3797">
        <v>2025</v>
      </c>
      <c r="L3797" t="s">
        <v>51</v>
      </c>
      <c r="M3797" t="s">
        <v>5963</v>
      </c>
      <c r="N3797" t="s">
        <v>5949</v>
      </c>
      <c r="O3797" t="s">
        <v>5964</v>
      </c>
      <c r="P3797" t="s">
        <v>5951</v>
      </c>
      <c r="Q3797" t="s">
        <v>5965</v>
      </c>
      <c r="R3797">
        <v>5700</v>
      </c>
      <c r="S3797">
        <v>7500</v>
      </c>
      <c r="T3797">
        <v>0.24</v>
      </c>
      <c r="U3797" t="s">
        <v>5940</v>
      </c>
      <c r="V3797">
        <v>12</v>
      </c>
      <c r="W3797" s="1">
        <v>44865</v>
      </c>
      <c r="X3797" t="s">
        <v>5894</v>
      </c>
      <c r="Y3797">
        <v>145</v>
      </c>
      <c r="Z3797">
        <v>60</v>
      </c>
      <c r="AA3797">
        <v>189</v>
      </c>
      <c r="AB3797">
        <v>10</v>
      </c>
      <c r="AC3797">
        <v>10</v>
      </c>
      <c r="AD3797">
        <v>57000</v>
      </c>
      <c r="AE3797" t="s">
        <v>6025</v>
      </c>
      <c r="AF3797" s="1">
        <v>46203</v>
      </c>
      <c r="AG3797" t="s">
        <v>6689</v>
      </c>
      <c r="AH3797" t="s">
        <v>6035</v>
      </c>
      <c r="AI3797" t="s">
        <v>6028</v>
      </c>
      <c r="AJ3797" t="s">
        <v>6925</v>
      </c>
      <c r="AK3797">
        <v>7500</v>
      </c>
      <c r="AL3797">
        <v>1108.5</v>
      </c>
      <c r="AM3797">
        <v>6391.5</v>
      </c>
      <c r="AN3797">
        <v>5700</v>
      </c>
      <c r="AO3797">
        <v>691.5</v>
      </c>
      <c r="AP3797">
        <v>0.1082</v>
      </c>
    </row>
    <row r="3798" spans="1:42" hidden="1" x14ac:dyDescent="0.35">
      <c r="A3798" t="s">
        <v>4769</v>
      </c>
      <c r="B3798" s="1">
        <v>45892</v>
      </c>
      <c r="C3798" t="s">
        <v>28</v>
      </c>
      <c r="D3798" t="s">
        <v>137</v>
      </c>
      <c r="E3798">
        <v>2</v>
      </c>
      <c r="F3798" t="s">
        <v>58</v>
      </c>
      <c r="G3798" t="s">
        <v>31</v>
      </c>
      <c r="H3798" t="s">
        <v>32</v>
      </c>
      <c r="I3798" t="s">
        <v>26</v>
      </c>
      <c r="J3798" t="s">
        <v>59</v>
      </c>
      <c r="K3798">
        <v>2025</v>
      </c>
      <c r="L3798" t="s">
        <v>60</v>
      </c>
      <c r="M3798" t="s">
        <v>5930</v>
      </c>
      <c r="N3798" t="s">
        <v>5931</v>
      </c>
      <c r="O3798" t="s">
        <v>5932</v>
      </c>
      <c r="P3798" t="s">
        <v>5891</v>
      </c>
      <c r="Q3798" t="s">
        <v>5933</v>
      </c>
      <c r="R3798">
        <v>14800</v>
      </c>
      <c r="S3798">
        <v>18500</v>
      </c>
      <c r="T3798">
        <v>0.2</v>
      </c>
      <c r="U3798" t="s">
        <v>5893</v>
      </c>
      <c r="V3798">
        <v>12</v>
      </c>
      <c r="W3798" s="1">
        <v>45474</v>
      </c>
      <c r="X3798" t="s">
        <v>5894</v>
      </c>
      <c r="Y3798">
        <v>213</v>
      </c>
      <c r="Z3798">
        <v>93</v>
      </c>
      <c r="AA3798">
        <v>278</v>
      </c>
      <c r="AB3798">
        <v>42</v>
      </c>
      <c r="AC3798">
        <v>10</v>
      </c>
      <c r="AD3798">
        <v>621600</v>
      </c>
      <c r="AE3798" t="s">
        <v>6025</v>
      </c>
      <c r="AF3798" s="1">
        <v>46203</v>
      </c>
      <c r="AG3798" t="s">
        <v>6054</v>
      </c>
      <c r="AH3798" t="s">
        <v>6035</v>
      </c>
      <c r="AI3798" t="s">
        <v>6028</v>
      </c>
      <c r="AJ3798" t="s">
        <v>6925</v>
      </c>
      <c r="AK3798">
        <v>37000</v>
      </c>
      <c r="AL3798">
        <v>758.5</v>
      </c>
      <c r="AM3798">
        <v>36241.5</v>
      </c>
      <c r="AN3798">
        <v>29600</v>
      </c>
      <c r="AO3798">
        <v>6641.5</v>
      </c>
      <c r="AP3798">
        <v>0.18329999999999999</v>
      </c>
    </row>
    <row r="3799" spans="1:42" hidden="1" x14ac:dyDescent="0.35">
      <c r="A3799" t="s">
        <v>4770</v>
      </c>
      <c r="B3799" s="1">
        <v>45857</v>
      </c>
      <c r="C3799" t="s">
        <v>1101</v>
      </c>
      <c r="D3799" t="s">
        <v>65</v>
      </c>
      <c r="E3799">
        <v>1</v>
      </c>
      <c r="F3799" t="s">
        <v>15</v>
      </c>
      <c r="G3799" t="s">
        <v>31</v>
      </c>
      <c r="H3799" t="s">
        <v>32</v>
      </c>
      <c r="I3799" t="s">
        <v>18</v>
      </c>
      <c r="J3799" t="s">
        <v>97</v>
      </c>
      <c r="K3799">
        <v>2025</v>
      </c>
      <c r="L3799" t="s">
        <v>60</v>
      </c>
      <c r="M3799" t="s">
        <v>5906</v>
      </c>
      <c r="N3799" t="s">
        <v>5889</v>
      </c>
      <c r="O3799" t="s">
        <v>5898</v>
      </c>
      <c r="P3799" t="s">
        <v>5907</v>
      </c>
      <c r="Q3799" t="s">
        <v>5908</v>
      </c>
      <c r="R3799">
        <v>17500</v>
      </c>
      <c r="S3799">
        <v>22000</v>
      </c>
      <c r="T3799">
        <v>0.20449999999999999</v>
      </c>
      <c r="U3799" t="s">
        <v>5909</v>
      </c>
      <c r="V3799">
        <v>12</v>
      </c>
      <c r="W3799" s="1">
        <v>45337</v>
      </c>
      <c r="X3799" t="s">
        <v>5894</v>
      </c>
      <c r="Y3799">
        <v>373</v>
      </c>
      <c r="Z3799">
        <v>88</v>
      </c>
      <c r="AA3799">
        <v>389</v>
      </c>
      <c r="AB3799">
        <v>78</v>
      </c>
      <c r="AC3799">
        <v>10</v>
      </c>
      <c r="AD3799">
        <v>1365000</v>
      </c>
      <c r="AE3799" t="s">
        <v>6025</v>
      </c>
      <c r="AF3799" s="1">
        <v>46203</v>
      </c>
      <c r="AG3799" t="s">
        <v>6545</v>
      </c>
      <c r="AH3799" t="s">
        <v>6035</v>
      </c>
      <c r="AI3799" t="s">
        <v>6028</v>
      </c>
      <c r="AJ3799" t="s">
        <v>6925</v>
      </c>
      <c r="AK3799">
        <v>22000</v>
      </c>
      <c r="AL3799">
        <v>413.6</v>
      </c>
      <c r="AM3799">
        <v>21586.400000000001</v>
      </c>
      <c r="AN3799">
        <v>17500</v>
      </c>
      <c r="AO3799">
        <v>4086.4</v>
      </c>
      <c r="AP3799">
        <v>0.1893</v>
      </c>
    </row>
    <row r="3800" spans="1:42" hidden="1" x14ac:dyDescent="0.35">
      <c r="A3800" t="s">
        <v>4771</v>
      </c>
      <c r="B3800" s="1">
        <v>45841</v>
      </c>
      <c r="C3800" t="s">
        <v>1579</v>
      </c>
      <c r="D3800" t="s">
        <v>82</v>
      </c>
      <c r="E3800">
        <v>1</v>
      </c>
      <c r="F3800" t="s">
        <v>30</v>
      </c>
      <c r="G3800" t="s">
        <v>79</v>
      </c>
      <c r="H3800" t="s">
        <v>17</v>
      </c>
      <c r="I3800" t="s">
        <v>43</v>
      </c>
      <c r="J3800" t="s">
        <v>97</v>
      </c>
      <c r="K3800">
        <v>2025</v>
      </c>
      <c r="L3800" t="s">
        <v>60</v>
      </c>
      <c r="M3800" t="s">
        <v>5895</v>
      </c>
      <c r="N3800" t="s">
        <v>5889</v>
      </c>
      <c r="O3800" t="s">
        <v>5890</v>
      </c>
      <c r="P3800" t="s">
        <v>5891</v>
      </c>
      <c r="Q3800" t="s">
        <v>5896</v>
      </c>
      <c r="R3800">
        <v>78000</v>
      </c>
      <c r="S3800">
        <v>95000</v>
      </c>
      <c r="T3800">
        <v>0.1789</v>
      </c>
      <c r="U3800" t="s">
        <v>5893</v>
      </c>
      <c r="V3800">
        <v>12</v>
      </c>
      <c r="W3800" s="1">
        <v>45187</v>
      </c>
      <c r="X3800" t="s">
        <v>5894</v>
      </c>
      <c r="Y3800">
        <v>351</v>
      </c>
      <c r="Z3800">
        <v>112</v>
      </c>
      <c r="AA3800">
        <v>335</v>
      </c>
      <c r="AB3800">
        <v>32</v>
      </c>
      <c r="AC3800">
        <v>10</v>
      </c>
      <c r="AD3800">
        <v>2496000</v>
      </c>
      <c r="AE3800" t="s">
        <v>6025</v>
      </c>
      <c r="AF3800" s="1">
        <v>46203</v>
      </c>
      <c r="AG3800" t="s">
        <v>6592</v>
      </c>
      <c r="AH3800" t="s">
        <v>6027</v>
      </c>
      <c r="AI3800" t="s">
        <v>6028</v>
      </c>
      <c r="AJ3800" t="s">
        <v>6925</v>
      </c>
      <c r="AK3800">
        <v>95000</v>
      </c>
      <c r="AL3800">
        <v>12578</v>
      </c>
      <c r="AM3800">
        <v>82422</v>
      </c>
      <c r="AN3800">
        <v>78000</v>
      </c>
      <c r="AO3800">
        <v>4422</v>
      </c>
      <c r="AP3800">
        <v>5.3699999999999998E-2</v>
      </c>
    </row>
    <row r="3801" spans="1:42" hidden="1" x14ac:dyDescent="0.35">
      <c r="A3801" t="s">
        <v>4772</v>
      </c>
      <c r="B3801" s="1">
        <v>45678</v>
      </c>
      <c r="C3801" t="s">
        <v>2401</v>
      </c>
      <c r="D3801" t="s">
        <v>115</v>
      </c>
      <c r="E3801">
        <v>2</v>
      </c>
      <c r="F3801" t="s">
        <v>30</v>
      </c>
      <c r="G3801" t="s">
        <v>71</v>
      </c>
      <c r="H3801" t="s">
        <v>32</v>
      </c>
      <c r="I3801" t="s">
        <v>18</v>
      </c>
      <c r="J3801" t="s">
        <v>112</v>
      </c>
      <c r="K3801">
        <v>2025</v>
      </c>
      <c r="L3801" t="s">
        <v>20</v>
      </c>
      <c r="M3801" t="s">
        <v>5988</v>
      </c>
      <c r="N3801" t="s">
        <v>5989</v>
      </c>
      <c r="O3801" t="s">
        <v>5990</v>
      </c>
      <c r="P3801" t="s">
        <v>5907</v>
      </c>
      <c r="Q3801" t="s">
        <v>5991</v>
      </c>
      <c r="R3801">
        <v>1600</v>
      </c>
      <c r="S3801">
        <v>2200</v>
      </c>
      <c r="T3801">
        <v>0.2727</v>
      </c>
      <c r="U3801" t="s">
        <v>5909</v>
      </c>
      <c r="V3801">
        <v>6</v>
      </c>
      <c r="W3801" s="1">
        <v>45040</v>
      </c>
      <c r="X3801" t="s">
        <v>5894</v>
      </c>
      <c r="Y3801">
        <v>84</v>
      </c>
      <c r="Z3801">
        <v>117</v>
      </c>
      <c r="AA3801">
        <v>174</v>
      </c>
      <c r="AB3801">
        <v>47</v>
      </c>
      <c r="AC3801">
        <v>10</v>
      </c>
      <c r="AD3801">
        <v>75200</v>
      </c>
      <c r="AE3801" t="s">
        <v>6025</v>
      </c>
      <c r="AF3801" s="1">
        <v>46203</v>
      </c>
      <c r="AG3801" t="s">
        <v>6762</v>
      </c>
      <c r="AH3801" t="s">
        <v>6027</v>
      </c>
      <c r="AI3801" t="s">
        <v>6028</v>
      </c>
      <c r="AJ3801" t="s">
        <v>6924</v>
      </c>
      <c r="AK3801">
        <v>4400</v>
      </c>
      <c r="AL3801">
        <v>116.6</v>
      </c>
      <c r="AM3801">
        <v>4283.3999999999996</v>
      </c>
      <c r="AN3801">
        <v>3200</v>
      </c>
      <c r="AO3801">
        <v>1083.4000000000001</v>
      </c>
      <c r="AP3801">
        <v>0.25290000000000001</v>
      </c>
    </row>
    <row r="3802" spans="1:42" hidden="1" x14ac:dyDescent="0.35">
      <c r="A3802" t="s">
        <v>4773</v>
      </c>
      <c r="B3802" s="1">
        <v>45799</v>
      </c>
      <c r="C3802" t="s">
        <v>1596</v>
      </c>
      <c r="D3802" t="s">
        <v>78</v>
      </c>
      <c r="E3802">
        <v>1</v>
      </c>
      <c r="F3802" t="s">
        <v>24</v>
      </c>
      <c r="G3802" t="s">
        <v>31</v>
      </c>
      <c r="H3802" t="s">
        <v>17</v>
      </c>
      <c r="I3802" t="s">
        <v>33</v>
      </c>
      <c r="J3802" t="s">
        <v>75</v>
      </c>
      <c r="K3802">
        <v>2025</v>
      </c>
      <c r="L3802" t="s">
        <v>35</v>
      </c>
      <c r="M3802" t="s">
        <v>5992</v>
      </c>
      <c r="N3802" t="s">
        <v>5989</v>
      </c>
      <c r="O3802" t="s">
        <v>5993</v>
      </c>
      <c r="P3802" t="s">
        <v>5899</v>
      </c>
      <c r="Q3802" t="s">
        <v>5994</v>
      </c>
      <c r="R3802">
        <v>850</v>
      </c>
      <c r="S3802">
        <v>1200</v>
      </c>
      <c r="T3802">
        <v>0.29170000000000001</v>
      </c>
      <c r="U3802" t="s">
        <v>5901</v>
      </c>
      <c r="V3802">
        <v>6</v>
      </c>
      <c r="W3802" s="1">
        <v>45066</v>
      </c>
      <c r="X3802" t="s">
        <v>5894</v>
      </c>
      <c r="Y3802">
        <v>275</v>
      </c>
      <c r="Z3802">
        <v>92</v>
      </c>
      <c r="AA3802">
        <v>285</v>
      </c>
      <c r="AB3802">
        <v>78</v>
      </c>
      <c r="AC3802">
        <v>10</v>
      </c>
      <c r="AD3802">
        <v>66300</v>
      </c>
      <c r="AE3802" t="s">
        <v>6025</v>
      </c>
      <c r="AF3802" s="1">
        <v>46203</v>
      </c>
      <c r="AG3802" t="s">
        <v>6597</v>
      </c>
      <c r="AH3802" t="s">
        <v>6035</v>
      </c>
      <c r="AI3802" t="s">
        <v>6028</v>
      </c>
      <c r="AJ3802" t="s">
        <v>6924</v>
      </c>
      <c r="AK3802">
        <v>1200</v>
      </c>
      <c r="AL3802">
        <v>73.92</v>
      </c>
      <c r="AM3802">
        <v>1126.08</v>
      </c>
      <c r="AN3802">
        <v>850</v>
      </c>
      <c r="AO3802">
        <v>276.08</v>
      </c>
      <c r="AP3802">
        <v>0.2452</v>
      </c>
    </row>
    <row r="3803" spans="1:42" hidden="1" x14ac:dyDescent="0.35">
      <c r="A3803" t="s">
        <v>4774</v>
      </c>
      <c r="B3803" s="1">
        <v>45770</v>
      </c>
      <c r="C3803" t="s">
        <v>1832</v>
      </c>
      <c r="D3803" t="s">
        <v>173</v>
      </c>
      <c r="E3803">
        <v>2</v>
      </c>
      <c r="F3803" t="s">
        <v>30</v>
      </c>
      <c r="G3803" t="s">
        <v>16</v>
      </c>
      <c r="H3803" t="s">
        <v>17</v>
      </c>
      <c r="I3803" t="s">
        <v>33</v>
      </c>
      <c r="J3803" t="s">
        <v>44</v>
      </c>
      <c r="K3803">
        <v>2025</v>
      </c>
      <c r="L3803" t="s">
        <v>35</v>
      </c>
      <c r="M3803" t="s">
        <v>5904</v>
      </c>
      <c r="N3803" t="s">
        <v>5889</v>
      </c>
      <c r="O3803" t="s">
        <v>5898</v>
      </c>
      <c r="P3803" t="s">
        <v>5899</v>
      </c>
      <c r="Q3803" t="s">
        <v>5905</v>
      </c>
      <c r="R3803">
        <v>12500</v>
      </c>
      <c r="S3803">
        <v>15500</v>
      </c>
      <c r="T3803">
        <v>0.19350000000000001</v>
      </c>
      <c r="U3803" t="s">
        <v>5901</v>
      </c>
      <c r="V3803">
        <v>12</v>
      </c>
      <c r="W3803" s="1">
        <v>45140</v>
      </c>
      <c r="X3803" t="s">
        <v>5894</v>
      </c>
      <c r="Y3803">
        <v>313</v>
      </c>
      <c r="Z3803">
        <v>58</v>
      </c>
      <c r="AA3803">
        <v>294</v>
      </c>
      <c r="AB3803">
        <v>65</v>
      </c>
      <c r="AC3803">
        <v>10</v>
      </c>
      <c r="AD3803">
        <v>812500</v>
      </c>
      <c r="AE3803" t="s">
        <v>6025</v>
      </c>
      <c r="AF3803" s="1">
        <v>46203</v>
      </c>
      <c r="AG3803" t="s">
        <v>6664</v>
      </c>
      <c r="AH3803" t="s">
        <v>6027</v>
      </c>
      <c r="AI3803" t="s">
        <v>6028</v>
      </c>
      <c r="AJ3803" t="s">
        <v>6924</v>
      </c>
      <c r="AK3803">
        <v>31000</v>
      </c>
      <c r="AL3803">
        <v>127.1</v>
      </c>
      <c r="AM3803">
        <v>30872.9</v>
      </c>
      <c r="AN3803">
        <v>25000</v>
      </c>
      <c r="AO3803">
        <v>5872.9</v>
      </c>
      <c r="AP3803">
        <v>0.19020000000000001</v>
      </c>
    </row>
    <row r="3804" spans="1:42" hidden="1" x14ac:dyDescent="0.35">
      <c r="A3804" t="s">
        <v>4775</v>
      </c>
      <c r="B3804" s="1">
        <v>45930</v>
      </c>
      <c r="C3804" t="s">
        <v>589</v>
      </c>
      <c r="D3804" t="s">
        <v>105</v>
      </c>
      <c r="E3804">
        <v>1</v>
      </c>
      <c r="F3804" t="s">
        <v>24</v>
      </c>
      <c r="G3804" t="s">
        <v>16</v>
      </c>
      <c r="H3804" t="s">
        <v>32</v>
      </c>
      <c r="I3804" t="s">
        <v>18</v>
      </c>
      <c r="J3804" t="s">
        <v>109</v>
      </c>
      <c r="K3804">
        <v>2025</v>
      </c>
      <c r="L3804" t="s">
        <v>60</v>
      </c>
      <c r="M3804" t="s">
        <v>5916</v>
      </c>
      <c r="N3804" t="s">
        <v>5913</v>
      </c>
      <c r="O3804" t="s">
        <v>5917</v>
      </c>
      <c r="P3804" t="s">
        <v>5918</v>
      </c>
      <c r="Q3804" t="s">
        <v>5919</v>
      </c>
      <c r="R3804">
        <v>63000</v>
      </c>
      <c r="S3804">
        <v>76000</v>
      </c>
      <c r="T3804">
        <v>0.1711</v>
      </c>
      <c r="U3804" t="s">
        <v>5920</v>
      </c>
      <c r="V3804">
        <v>12</v>
      </c>
      <c r="W3804" s="1">
        <v>44617</v>
      </c>
      <c r="X3804" t="s">
        <v>5894</v>
      </c>
      <c r="Y3804">
        <v>252</v>
      </c>
      <c r="Z3804">
        <v>75</v>
      </c>
      <c r="AA3804">
        <v>289</v>
      </c>
      <c r="AB3804">
        <v>48</v>
      </c>
      <c r="AC3804">
        <v>10</v>
      </c>
      <c r="AD3804">
        <v>3024000</v>
      </c>
      <c r="AE3804" t="s">
        <v>6025</v>
      </c>
      <c r="AF3804" s="1">
        <v>46203</v>
      </c>
      <c r="AG3804" t="s">
        <v>6354</v>
      </c>
      <c r="AH3804" t="s">
        <v>6035</v>
      </c>
      <c r="AI3804" t="s">
        <v>6028</v>
      </c>
      <c r="AJ3804" t="s">
        <v>6925</v>
      </c>
      <c r="AK3804">
        <v>76000</v>
      </c>
      <c r="AL3804">
        <v>2667.6</v>
      </c>
      <c r="AM3804">
        <v>73332.399999999994</v>
      </c>
      <c r="AN3804">
        <v>63000</v>
      </c>
      <c r="AO3804">
        <v>10332.4</v>
      </c>
      <c r="AP3804">
        <v>0.1409</v>
      </c>
    </row>
    <row r="3805" spans="1:42" hidden="1" x14ac:dyDescent="0.35">
      <c r="A3805" t="s">
        <v>4776</v>
      </c>
      <c r="B3805" s="1">
        <v>45847</v>
      </c>
      <c r="C3805" t="s">
        <v>248</v>
      </c>
      <c r="D3805" t="s">
        <v>95</v>
      </c>
      <c r="E3805">
        <v>5</v>
      </c>
      <c r="F3805" t="s">
        <v>24</v>
      </c>
      <c r="G3805" t="s">
        <v>79</v>
      </c>
      <c r="H3805" t="s">
        <v>32</v>
      </c>
      <c r="I3805" t="s">
        <v>43</v>
      </c>
      <c r="J3805" t="s">
        <v>97</v>
      </c>
      <c r="K3805">
        <v>2025</v>
      </c>
      <c r="L3805" t="s">
        <v>60</v>
      </c>
      <c r="M3805" t="s">
        <v>5948</v>
      </c>
      <c r="N3805" t="s">
        <v>5949</v>
      </c>
      <c r="O3805" t="s">
        <v>5950</v>
      </c>
      <c r="P3805" t="s">
        <v>5951</v>
      </c>
      <c r="Q3805" t="s">
        <v>5952</v>
      </c>
      <c r="R3805">
        <v>2900</v>
      </c>
      <c r="S3805">
        <v>3800</v>
      </c>
      <c r="T3805">
        <v>0.23680000000000001</v>
      </c>
      <c r="U3805" t="s">
        <v>5940</v>
      </c>
      <c r="V3805">
        <v>12</v>
      </c>
      <c r="W3805" s="1">
        <v>45359</v>
      </c>
      <c r="X3805" t="s">
        <v>5894</v>
      </c>
      <c r="Y3805">
        <v>220</v>
      </c>
      <c r="Z3805">
        <v>49</v>
      </c>
      <c r="AA3805">
        <v>227</v>
      </c>
      <c r="AB3805">
        <v>23</v>
      </c>
      <c r="AC3805">
        <v>10</v>
      </c>
      <c r="AD3805">
        <v>66700</v>
      </c>
      <c r="AE3805" t="s">
        <v>6025</v>
      </c>
      <c r="AF3805" s="1">
        <v>46203</v>
      </c>
      <c r="AG3805" t="s">
        <v>6150</v>
      </c>
      <c r="AH3805" t="s">
        <v>6027</v>
      </c>
      <c r="AI3805" t="s">
        <v>6028</v>
      </c>
      <c r="AJ3805" t="s">
        <v>6925</v>
      </c>
      <c r="AK3805">
        <v>19000</v>
      </c>
      <c r="AL3805">
        <v>2810.1</v>
      </c>
      <c r="AM3805">
        <v>16189.9</v>
      </c>
      <c r="AN3805">
        <v>14500</v>
      </c>
      <c r="AO3805">
        <v>1689.9</v>
      </c>
      <c r="AP3805">
        <v>0.10440000000000001</v>
      </c>
    </row>
    <row r="3806" spans="1:42" hidden="1" x14ac:dyDescent="0.35">
      <c r="A3806" t="s">
        <v>4777</v>
      </c>
      <c r="B3806" s="1">
        <v>45857</v>
      </c>
      <c r="C3806" t="s">
        <v>401</v>
      </c>
      <c r="D3806" t="s">
        <v>70</v>
      </c>
      <c r="E3806">
        <v>3</v>
      </c>
      <c r="F3806" t="s">
        <v>58</v>
      </c>
      <c r="G3806" t="s">
        <v>67</v>
      </c>
      <c r="H3806" t="s">
        <v>25</v>
      </c>
      <c r="I3806" t="s">
        <v>33</v>
      </c>
      <c r="J3806" t="s">
        <v>97</v>
      </c>
      <c r="K3806">
        <v>2025</v>
      </c>
      <c r="L3806" t="s">
        <v>60</v>
      </c>
      <c r="M3806" t="s">
        <v>5970</v>
      </c>
      <c r="N3806" t="s">
        <v>5949</v>
      </c>
      <c r="O3806" t="s">
        <v>5971</v>
      </c>
      <c r="P3806" t="s">
        <v>5922</v>
      </c>
      <c r="Q3806" t="s">
        <v>5972</v>
      </c>
      <c r="R3806">
        <v>9500</v>
      </c>
      <c r="S3806">
        <v>12000</v>
      </c>
      <c r="T3806">
        <v>0.20830000000000001</v>
      </c>
      <c r="U3806" t="s">
        <v>5920</v>
      </c>
      <c r="V3806">
        <v>12</v>
      </c>
      <c r="W3806" s="1">
        <v>44840</v>
      </c>
      <c r="X3806" t="s">
        <v>5894</v>
      </c>
      <c r="Y3806">
        <v>160</v>
      </c>
      <c r="Z3806">
        <v>82</v>
      </c>
      <c r="AA3806">
        <v>171</v>
      </c>
      <c r="AB3806">
        <v>27</v>
      </c>
      <c r="AC3806">
        <v>10</v>
      </c>
      <c r="AD3806">
        <v>256500</v>
      </c>
      <c r="AE3806" t="s">
        <v>6025</v>
      </c>
      <c r="AF3806" s="1">
        <v>46203</v>
      </c>
      <c r="AG3806" t="s">
        <v>6254</v>
      </c>
      <c r="AH3806" t="s">
        <v>6035</v>
      </c>
      <c r="AI3806" t="s">
        <v>6028</v>
      </c>
      <c r="AJ3806" t="s">
        <v>6925</v>
      </c>
      <c r="AK3806">
        <v>36000</v>
      </c>
      <c r="AL3806">
        <v>3225.6</v>
      </c>
      <c r="AM3806">
        <v>32774.400000000001</v>
      </c>
      <c r="AN3806">
        <v>28500</v>
      </c>
      <c r="AO3806">
        <v>4274.3999999999996</v>
      </c>
      <c r="AP3806">
        <v>0.13039999999999999</v>
      </c>
    </row>
    <row r="3807" spans="1:42" x14ac:dyDescent="0.35">
      <c r="A3807" t="s">
        <v>4778</v>
      </c>
      <c r="B3807" s="1">
        <v>45926</v>
      </c>
      <c r="C3807" t="s">
        <v>4213</v>
      </c>
      <c r="D3807" t="s">
        <v>42</v>
      </c>
      <c r="E3807">
        <v>1</v>
      </c>
      <c r="F3807" t="s">
        <v>24</v>
      </c>
      <c r="G3807" t="s">
        <v>96</v>
      </c>
      <c r="H3807" t="s">
        <v>32</v>
      </c>
      <c r="I3807" t="s">
        <v>43</v>
      </c>
      <c r="J3807" t="s">
        <v>109</v>
      </c>
      <c r="K3807">
        <v>2025</v>
      </c>
      <c r="L3807" t="s">
        <v>60</v>
      </c>
      <c r="M3807" t="s">
        <v>5897</v>
      </c>
      <c r="N3807" t="s">
        <v>5889</v>
      </c>
      <c r="O3807" t="s">
        <v>5898</v>
      </c>
      <c r="P3807" t="s">
        <v>5899</v>
      </c>
      <c r="Q3807" t="s">
        <v>5900</v>
      </c>
      <c r="R3807">
        <v>31000</v>
      </c>
      <c r="S3807">
        <v>38000</v>
      </c>
      <c r="T3807">
        <v>0.1842</v>
      </c>
      <c r="U3807" t="s">
        <v>5901</v>
      </c>
      <c r="V3807">
        <v>12</v>
      </c>
      <c r="W3807" s="1">
        <v>45246</v>
      </c>
      <c r="X3807" t="s">
        <v>5894</v>
      </c>
      <c r="Y3807">
        <v>278</v>
      </c>
      <c r="Z3807">
        <v>80</v>
      </c>
      <c r="AA3807">
        <v>346</v>
      </c>
      <c r="AB3807">
        <v>0</v>
      </c>
      <c r="AC3807">
        <v>10</v>
      </c>
      <c r="AD3807">
        <v>0</v>
      </c>
      <c r="AE3807" t="s">
        <v>6029</v>
      </c>
      <c r="AF3807" s="1">
        <v>46203</v>
      </c>
      <c r="AG3807" t="s">
        <v>6910</v>
      </c>
      <c r="AH3807" t="s">
        <v>6027</v>
      </c>
      <c r="AI3807" t="s">
        <v>6028</v>
      </c>
      <c r="AJ3807" t="s">
        <v>6925</v>
      </c>
      <c r="AK3807">
        <v>38000</v>
      </c>
      <c r="AL3807">
        <v>1630.2</v>
      </c>
      <c r="AM3807">
        <v>36369.800000000003</v>
      </c>
      <c r="AN3807">
        <v>31000</v>
      </c>
      <c r="AO3807">
        <v>5369.8</v>
      </c>
      <c r="AP3807">
        <v>0.14760000000000001</v>
      </c>
    </row>
    <row r="3808" spans="1:42" hidden="1" x14ac:dyDescent="0.35">
      <c r="A3808" t="s">
        <v>4779</v>
      </c>
      <c r="B3808" s="1">
        <v>45725</v>
      </c>
      <c r="C3808" t="s">
        <v>419</v>
      </c>
      <c r="D3808" t="s">
        <v>183</v>
      </c>
      <c r="E3808">
        <v>1</v>
      </c>
      <c r="F3808" t="s">
        <v>48</v>
      </c>
      <c r="G3808" t="s">
        <v>96</v>
      </c>
      <c r="H3808" t="s">
        <v>17</v>
      </c>
      <c r="I3808" t="s">
        <v>33</v>
      </c>
      <c r="J3808" t="s">
        <v>39</v>
      </c>
      <c r="K3808">
        <v>2025</v>
      </c>
      <c r="L3808" t="s">
        <v>20</v>
      </c>
      <c r="M3808" t="s">
        <v>6010</v>
      </c>
      <c r="N3808" t="s">
        <v>5949</v>
      </c>
      <c r="O3808" t="s">
        <v>6011</v>
      </c>
      <c r="P3808" t="s">
        <v>6012</v>
      </c>
      <c r="Q3808" t="s">
        <v>6013</v>
      </c>
      <c r="R3808">
        <v>2700</v>
      </c>
      <c r="S3808">
        <v>3500</v>
      </c>
      <c r="T3808">
        <v>0.2286</v>
      </c>
      <c r="U3808" t="s">
        <v>5920</v>
      </c>
      <c r="V3808">
        <v>12</v>
      </c>
      <c r="W3808" s="1">
        <v>45369</v>
      </c>
      <c r="X3808" t="s">
        <v>5894</v>
      </c>
      <c r="Y3808">
        <v>71</v>
      </c>
      <c r="Z3808">
        <v>95</v>
      </c>
      <c r="AA3808">
        <v>147</v>
      </c>
      <c r="AB3808">
        <v>51</v>
      </c>
      <c r="AC3808">
        <v>10</v>
      </c>
      <c r="AD3808">
        <v>137700</v>
      </c>
      <c r="AE3808" t="s">
        <v>6025</v>
      </c>
      <c r="AF3808" s="1">
        <v>46203</v>
      </c>
      <c r="AG3808" t="s">
        <v>6262</v>
      </c>
      <c r="AH3808" t="s">
        <v>6035</v>
      </c>
      <c r="AI3808" t="s">
        <v>6028</v>
      </c>
      <c r="AJ3808" t="s">
        <v>6924</v>
      </c>
      <c r="AK3808">
        <v>3500</v>
      </c>
      <c r="AL3808">
        <v>164.15</v>
      </c>
      <c r="AM3808">
        <v>3335.85</v>
      </c>
      <c r="AN3808">
        <v>2700</v>
      </c>
      <c r="AO3808">
        <v>635.85</v>
      </c>
      <c r="AP3808">
        <v>0.19059999999999999</v>
      </c>
    </row>
    <row r="3809" spans="1:42" hidden="1" x14ac:dyDescent="0.35">
      <c r="A3809" t="s">
        <v>4780</v>
      </c>
      <c r="B3809" s="1">
        <v>45695</v>
      </c>
      <c r="C3809" t="s">
        <v>1259</v>
      </c>
      <c r="D3809" t="s">
        <v>82</v>
      </c>
      <c r="E3809">
        <v>1</v>
      </c>
      <c r="F3809" t="s">
        <v>24</v>
      </c>
      <c r="G3809" t="s">
        <v>31</v>
      </c>
      <c r="H3809" t="s">
        <v>25</v>
      </c>
      <c r="I3809" t="s">
        <v>43</v>
      </c>
      <c r="J3809" t="s">
        <v>19</v>
      </c>
      <c r="K3809">
        <v>2025</v>
      </c>
      <c r="L3809" t="s">
        <v>20</v>
      </c>
      <c r="M3809" t="s">
        <v>5895</v>
      </c>
      <c r="N3809" t="s">
        <v>5889</v>
      </c>
      <c r="O3809" t="s">
        <v>5890</v>
      </c>
      <c r="P3809" t="s">
        <v>5891</v>
      </c>
      <c r="Q3809" t="s">
        <v>5896</v>
      </c>
      <c r="R3809">
        <v>78000</v>
      </c>
      <c r="S3809">
        <v>95000</v>
      </c>
      <c r="T3809">
        <v>0.1789</v>
      </c>
      <c r="U3809" t="s">
        <v>5893</v>
      </c>
      <c r="V3809">
        <v>12</v>
      </c>
      <c r="W3809" s="1">
        <v>45187</v>
      </c>
      <c r="X3809" t="s">
        <v>5894</v>
      </c>
      <c r="Y3809">
        <v>351</v>
      </c>
      <c r="Z3809">
        <v>112</v>
      </c>
      <c r="AA3809">
        <v>335</v>
      </c>
      <c r="AB3809">
        <v>32</v>
      </c>
      <c r="AC3809">
        <v>10</v>
      </c>
      <c r="AD3809">
        <v>2496000</v>
      </c>
      <c r="AE3809" t="s">
        <v>6025</v>
      </c>
      <c r="AF3809" s="1">
        <v>46203</v>
      </c>
      <c r="AG3809" t="s">
        <v>6567</v>
      </c>
      <c r="AH3809" t="s">
        <v>6035</v>
      </c>
      <c r="AI3809" t="s">
        <v>6028</v>
      </c>
      <c r="AJ3809" t="s">
        <v>6924</v>
      </c>
      <c r="AK3809">
        <v>95000</v>
      </c>
      <c r="AL3809">
        <v>2650.5</v>
      </c>
      <c r="AM3809">
        <v>92349.5</v>
      </c>
      <c r="AN3809">
        <v>78000</v>
      </c>
      <c r="AO3809">
        <v>14349.5</v>
      </c>
      <c r="AP3809">
        <v>0.15540000000000001</v>
      </c>
    </row>
    <row r="3810" spans="1:42" hidden="1" x14ac:dyDescent="0.35">
      <c r="A3810" t="s">
        <v>4781</v>
      </c>
      <c r="B3810" s="1">
        <v>45789</v>
      </c>
      <c r="C3810" t="s">
        <v>1807</v>
      </c>
      <c r="D3810" t="s">
        <v>29</v>
      </c>
      <c r="E3810">
        <v>1</v>
      </c>
      <c r="F3810" t="s">
        <v>24</v>
      </c>
      <c r="G3810" t="s">
        <v>96</v>
      </c>
      <c r="H3810" t="s">
        <v>25</v>
      </c>
      <c r="I3810" t="s">
        <v>26</v>
      </c>
      <c r="J3810" t="s">
        <v>75</v>
      </c>
      <c r="K3810">
        <v>2025</v>
      </c>
      <c r="L3810" t="s">
        <v>35</v>
      </c>
      <c r="M3810" t="s">
        <v>5985</v>
      </c>
      <c r="N3810" t="s">
        <v>5974</v>
      </c>
      <c r="O3810" t="s">
        <v>5986</v>
      </c>
      <c r="P3810" t="s">
        <v>5979</v>
      </c>
      <c r="Q3810" t="s">
        <v>5987</v>
      </c>
      <c r="R3810">
        <v>500</v>
      </c>
      <c r="S3810">
        <v>750</v>
      </c>
      <c r="T3810">
        <v>0.33329999999999999</v>
      </c>
      <c r="U3810" t="s">
        <v>5920</v>
      </c>
      <c r="V3810">
        <v>24</v>
      </c>
      <c r="W3810" s="1">
        <v>45007</v>
      </c>
      <c r="X3810" t="s">
        <v>5894</v>
      </c>
      <c r="Y3810">
        <v>294</v>
      </c>
      <c r="Z3810">
        <v>81</v>
      </c>
      <c r="AA3810">
        <v>264</v>
      </c>
      <c r="AB3810">
        <v>82</v>
      </c>
      <c r="AC3810">
        <v>10</v>
      </c>
      <c r="AD3810">
        <v>41000</v>
      </c>
      <c r="AE3810" t="s">
        <v>6025</v>
      </c>
      <c r="AF3810" s="1">
        <v>46203</v>
      </c>
      <c r="AG3810" t="s">
        <v>6657</v>
      </c>
      <c r="AH3810" t="s">
        <v>6027</v>
      </c>
      <c r="AI3810" t="s">
        <v>6028</v>
      </c>
      <c r="AJ3810" t="s">
        <v>6924</v>
      </c>
      <c r="AK3810">
        <v>750</v>
      </c>
      <c r="AL3810">
        <v>7.12</v>
      </c>
      <c r="AM3810">
        <v>742.88</v>
      </c>
      <c r="AN3810">
        <v>500</v>
      </c>
      <c r="AO3810">
        <v>242.88</v>
      </c>
      <c r="AP3810">
        <v>0.32690000000000002</v>
      </c>
    </row>
    <row r="3811" spans="1:42" x14ac:dyDescent="0.35">
      <c r="A3811" t="s">
        <v>4782</v>
      </c>
      <c r="B3811" s="1">
        <v>45940</v>
      </c>
      <c r="C3811" t="s">
        <v>134</v>
      </c>
      <c r="D3811" t="s">
        <v>42</v>
      </c>
      <c r="E3811">
        <v>1</v>
      </c>
      <c r="F3811" t="s">
        <v>128</v>
      </c>
      <c r="G3811" t="s">
        <v>31</v>
      </c>
      <c r="H3811" t="s">
        <v>25</v>
      </c>
      <c r="I3811" t="s">
        <v>43</v>
      </c>
      <c r="J3811" t="s">
        <v>55</v>
      </c>
      <c r="K3811">
        <v>2025</v>
      </c>
      <c r="L3811" t="s">
        <v>51</v>
      </c>
      <c r="M3811" t="s">
        <v>5897</v>
      </c>
      <c r="N3811" t="s">
        <v>5889</v>
      </c>
      <c r="O3811" t="s">
        <v>5898</v>
      </c>
      <c r="P3811" t="s">
        <v>5899</v>
      </c>
      <c r="Q3811" t="s">
        <v>5900</v>
      </c>
      <c r="R3811">
        <v>31000</v>
      </c>
      <c r="S3811">
        <v>38000</v>
      </c>
      <c r="T3811">
        <v>0.1842</v>
      </c>
      <c r="U3811" t="s">
        <v>5901</v>
      </c>
      <c r="V3811">
        <v>12</v>
      </c>
      <c r="W3811" s="1">
        <v>45246</v>
      </c>
      <c r="X3811" t="s">
        <v>5894</v>
      </c>
      <c r="Y3811">
        <v>278</v>
      </c>
      <c r="Z3811">
        <v>80</v>
      </c>
      <c r="AA3811">
        <v>346</v>
      </c>
      <c r="AB3811">
        <v>0</v>
      </c>
      <c r="AC3811">
        <v>10</v>
      </c>
      <c r="AD3811">
        <v>0</v>
      </c>
      <c r="AE3811" t="s">
        <v>6029</v>
      </c>
      <c r="AF3811" s="1">
        <v>46203</v>
      </c>
      <c r="AG3811" t="s">
        <v>6052</v>
      </c>
      <c r="AH3811" t="s">
        <v>6035</v>
      </c>
      <c r="AI3811" t="s">
        <v>6028</v>
      </c>
      <c r="AJ3811" t="s">
        <v>6925</v>
      </c>
      <c r="AK3811">
        <v>38000</v>
      </c>
      <c r="AL3811">
        <v>2975.4</v>
      </c>
      <c r="AM3811">
        <v>35024.6</v>
      </c>
      <c r="AN3811">
        <v>31000</v>
      </c>
      <c r="AO3811">
        <v>4024.6</v>
      </c>
      <c r="AP3811">
        <v>0.1149</v>
      </c>
    </row>
    <row r="3812" spans="1:42" hidden="1" x14ac:dyDescent="0.35">
      <c r="A3812" t="s">
        <v>4783</v>
      </c>
      <c r="B3812" s="1">
        <v>45689</v>
      </c>
      <c r="C3812" t="s">
        <v>651</v>
      </c>
      <c r="D3812" t="s">
        <v>23</v>
      </c>
      <c r="E3812">
        <v>5</v>
      </c>
      <c r="F3812" t="s">
        <v>58</v>
      </c>
      <c r="G3812" t="s">
        <v>67</v>
      </c>
      <c r="H3812" t="s">
        <v>17</v>
      </c>
      <c r="I3812" t="s">
        <v>18</v>
      </c>
      <c r="J3812" t="s">
        <v>19</v>
      </c>
      <c r="K3812">
        <v>2025</v>
      </c>
      <c r="L3812" t="s">
        <v>20</v>
      </c>
      <c r="M3812" t="s">
        <v>5921</v>
      </c>
      <c r="N3812" t="s">
        <v>5913</v>
      </c>
      <c r="O3812" t="s">
        <v>5917</v>
      </c>
      <c r="P3812" t="s">
        <v>5922</v>
      </c>
      <c r="Q3812" t="s">
        <v>5923</v>
      </c>
      <c r="R3812">
        <v>57000</v>
      </c>
      <c r="S3812">
        <v>69000</v>
      </c>
      <c r="T3812">
        <v>0.1739</v>
      </c>
      <c r="U3812" t="s">
        <v>5920</v>
      </c>
      <c r="V3812">
        <v>12</v>
      </c>
      <c r="W3812" s="1">
        <v>44862</v>
      </c>
      <c r="X3812" t="s">
        <v>5894</v>
      </c>
      <c r="Y3812">
        <v>244</v>
      </c>
      <c r="Z3812">
        <v>55</v>
      </c>
      <c r="AA3812">
        <v>276</v>
      </c>
      <c r="AB3812">
        <v>9</v>
      </c>
      <c r="AC3812">
        <v>10</v>
      </c>
      <c r="AD3812">
        <v>513000</v>
      </c>
      <c r="AE3812" t="s">
        <v>6025</v>
      </c>
      <c r="AF3812" s="1">
        <v>46203</v>
      </c>
      <c r="AG3812" t="s">
        <v>6322</v>
      </c>
      <c r="AH3812" t="s">
        <v>6035</v>
      </c>
      <c r="AI3812" t="s">
        <v>6028</v>
      </c>
      <c r="AJ3812" t="s">
        <v>6924</v>
      </c>
      <c r="AK3812">
        <v>345000</v>
      </c>
      <c r="AL3812">
        <v>35293.5</v>
      </c>
      <c r="AM3812">
        <v>309706.5</v>
      </c>
      <c r="AN3812">
        <v>285000</v>
      </c>
      <c r="AO3812">
        <v>24706.5</v>
      </c>
      <c r="AP3812">
        <v>7.9799999999999996E-2</v>
      </c>
    </row>
    <row r="3813" spans="1:42" hidden="1" x14ac:dyDescent="0.35">
      <c r="A3813" t="s">
        <v>4784</v>
      </c>
      <c r="B3813" s="1">
        <v>45890</v>
      </c>
      <c r="C3813" t="s">
        <v>323</v>
      </c>
      <c r="D3813" t="s">
        <v>47</v>
      </c>
      <c r="E3813">
        <v>1</v>
      </c>
      <c r="F3813" t="s">
        <v>24</v>
      </c>
      <c r="G3813" t="s">
        <v>31</v>
      </c>
      <c r="H3813" t="s">
        <v>25</v>
      </c>
      <c r="I3813" t="s">
        <v>26</v>
      </c>
      <c r="J3813" t="s">
        <v>59</v>
      </c>
      <c r="K3813">
        <v>2025</v>
      </c>
      <c r="L3813" t="s">
        <v>60</v>
      </c>
      <c r="M3813" t="s">
        <v>5995</v>
      </c>
      <c r="N3813" t="s">
        <v>5989</v>
      </c>
      <c r="O3813" t="s">
        <v>5996</v>
      </c>
      <c r="P3813" t="s">
        <v>5997</v>
      </c>
      <c r="Q3813" t="s">
        <v>5998</v>
      </c>
      <c r="R3813">
        <v>280</v>
      </c>
      <c r="S3813">
        <v>450</v>
      </c>
      <c r="T3813">
        <v>0.37780000000000002</v>
      </c>
      <c r="U3813" t="s">
        <v>5909</v>
      </c>
      <c r="V3813">
        <v>6</v>
      </c>
      <c r="W3813" s="1">
        <v>45144</v>
      </c>
      <c r="X3813" t="s">
        <v>5894</v>
      </c>
      <c r="Y3813">
        <v>217</v>
      </c>
      <c r="Z3813">
        <v>86</v>
      </c>
      <c r="AA3813">
        <v>212</v>
      </c>
      <c r="AB3813">
        <v>73</v>
      </c>
      <c r="AC3813">
        <v>10</v>
      </c>
      <c r="AD3813">
        <v>20440</v>
      </c>
      <c r="AE3813" t="s">
        <v>6025</v>
      </c>
      <c r="AF3813" s="1">
        <v>46203</v>
      </c>
      <c r="AG3813" t="s">
        <v>6207</v>
      </c>
      <c r="AH3813" t="s">
        <v>6027</v>
      </c>
      <c r="AI3813" t="s">
        <v>6028</v>
      </c>
      <c r="AJ3813" t="s">
        <v>6925</v>
      </c>
      <c r="AK3813">
        <v>450</v>
      </c>
      <c r="AL3813">
        <v>22.14</v>
      </c>
      <c r="AM3813">
        <v>427.86</v>
      </c>
      <c r="AN3813">
        <v>280</v>
      </c>
      <c r="AO3813">
        <v>147.86000000000001</v>
      </c>
      <c r="AP3813">
        <v>0.34560000000000002</v>
      </c>
    </row>
    <row r="3814" spans="1:42" hidden="1" x14ac:dyDescent="0.35">
      <c r="A3814" t="s">
        <v>4785</v>
      </c>
      <c r="B3814" s="1">
        <v>45896</v>
      </c>
      <c r="C3814" t="s">
        <v>1347</v>
      </c>
      <c r="D3814" t="s">
        <v>87</v>
      </c>
      <c r="E3814">
        <v>1</v>
      </c>
      <c r="F3814" t="s">
        <v>48</v>
      </c>
      <c r="G3814" t="s">
        <v>16</v>
      </c>
      <c r="H3814" t="s">
        <v>25</v>
      </c>
      <c r="I3814" t="s">
        <v>26</v>
      </c>
      <c r="J3814" t="s">
        <v>59</v>
      </c>
      <c r="K3814">
        <v>2025</v>
      </c>
      <c r="L3814" t="s">
        <v>60</v>
      </c>
      <c r="M3814" t="s">
        <v>5924</v>
      </c>
      <c r="N3814" t="s">
        <v>5913</v>
      </c>
      <c r="O3814" t="s">
        <v>5917</v>
      </c>
      <c r="P3814" t="s">
        <v>5925</v>
      </c>
      <c r="Q3814" t="s">
        <v>5926</v>
      </c>
      <c r="R3814">
        <v>46000</v>
      </c>
      <c r="S3814">
        <v>56000</v>
      </c>
      <c r="T3814">
        <v>0.17860000000000001</v>
      </c>
      <c r="U3814" t="s">
        <v>5920</v>
      </c>
      <c r="V3814">
        <v>12</v>
      </c>
      <c r="W3814" s="1">
        <v>44847</v>
      </c>
      <c r="X3814" t="s">
        <v>5894</v>
      </c>
      <c r="Y3814">
        <v>224</v>
      </c>
      <c r="Z3814">
        <v>96</v>
      </c>
      <c r="AA3814">
        <v>304</v>
      </c>
      <c r="AB3814">
        <v>54</v>
      </c>
      <c r="AC3814">
        <v>10</v>
      </c>
      <c r="AD3814">
        <v>2484000</v>
      </c>
      <c r="AE3814" t="s">
        <v>6025</v>
      </c>
      <c r="AF3814" s="1">
        <v>46203</v>
      </c>
      <c r="AG3814" t="s">
        <v>6441</v>
      </c>
      <c r="AH3814" t="s">
        <v>6027</v>
      </c>
      <c r="AI3814" t="s">
        <v>6028</v>
      </c>
      <c r="AJ3814" t="s">
        <v>6925</v>
      </c>
      <c r="AK3814">
        <v>56000</v>
      </c>
      <c r="AL3814">
        <v>7190.4</v>
      </c>
      <c r="AM3814">
        <v>48809.599999999999</v>
      </c>
      <c r="AN3814">
        <v>46000</v>
      </c>
      <c r="AO3814">
        <v>2809.6</v>
      </c>
      <c r="AP3814">
        <v>5.7599999999999998E-2</v>
      </c>
    </row>
    <row r="3815" spans="1:42" hidden="1" x14ac:dyDescent="0.35">
      <c r="A3815" t="s">
        <v>4786</v>
      </c>
      <c r="B3815" s="1">
        <v>45672</v>
      </c>
      <c r="C3815" t="s">
        <v>1629</v>
      </c>
      <c r="D3815" t="s">
        <v>200</v>
      </c>
      <c r="E3815">
        <v>1</v>
      </c>
      <c r="F3815" t="s">
        <v>48</v>
      </c>
      <c r="G3815" t="s">
        <v>16</v>
      </c>
      <c r="H3815" t="s">
        <v>17</v>
      </c>
      <c r="I3815" t="s">
        <v>18</v>
      </c>
      <c r="J3815" t="s">
        <v>112</v>
      </c>
      <c r="K3815">
        <v>2025</v>
      </c>
      <c r="L3815" t="s">
        <v>20</v>
      </c>
      <c r="M3815" t="s">
        <v>5960</v>
      </c>
      <c r="N3815" t="s">
        <v>5949</v>
      </c>
      <c r="O3815" t="s">
        <v>5961</v>
      </c>
      <c r="P3815" t="s">
        <v>5951</v>
      </c>
      <c r="Q3815" t="s">
        <v>5962</v>
      </c>
      <c r="R3815">
        <v>2100</v>
      </c>
      <c r="S3815">
        <v>2800</v>
      </c>
      <c r="T3815">
        <v>0.25</v>
      </c>
      <c r="U3815" t="s">
        <v>5940</v>
      </c>
      <c r="V3815">
        <v>12</v>
      </c>
      <c r="W3815" s="1">
        <v>45378</v>
      </c>
      <c r="X3815" t="s">
        <v>5894</v>
      </c>
      <c r="Y3815">
        <v>198</v>
      </c>
      <c r="Z3815">
        <v>79</v>
      </c>
      <c r="AA3815">
        <v>243</v>
      </c>
      <c r="AB3815">
        <v>87</v>
      </c>
      <c r="AC3815">
        <v>10</v>
      </c>
      <c r="AD3815">
        <v>182700</v>
      </c>
      <c r="AE3815" t="s">
        <v>6025</v>
      </c>
      <c r="AF3815" s="1">
        <v>46203</v>
      </c>
      <c r="AG3815" t="s">
        <v>6604</v>
      </c>
      <c r="AH3815" t="s">
        <v>6027</v>
      </c>
      <c r="AI3815" t="s">
        <v>6028</v>
      </c>
      <c r="AJ3815" t="s">
        <v>6924</v>
      </c>
      <c r="AK3815">
        <v>2800</v>
      </c>
      <c r="AL3815">
        <v>339.08</v>
      </c>
      <c r="AM3815">
        <v>2460.92</v>
      </c>
      <c r="AN3815">
        <v>2100</v>
      </c>
      <c r="AO3815">
        <v>360.92</v>
      </c>
      <c r="AP3815">
        <v>0.1467</v>
      </c>
    </row>
    <row r="3816" spans="1:42" hidden="1" x14ac:dyDescent="0.35">
      <c r="A3816" t="s">
        <v>4787</v>
      </c>
      <c r="B3816" s="1">
        <v>45902</v>
      </c>
      <c r="C3816" t="s">
        <v>2872</v>
      </c>
      <c r="D3816" t="s">
        <v>65</v>
      </c>
      <c r="E3816">
        <v>2</v>
      </c>
      <c r="F3816" t="s">
        <v>48</v>
      </c>
      <c r="G3816" t="s">
        <v>96</v>
      </c>
      <c r="H3816" t="s">
        <v>25</v>
      </c>
      <c r="I3816" t="s">
        <v>33</v>
      </c>
      <c r="J3816" t="s">
        <v>109</v>
      </c>
      <c r="K3816">
        <v>2025</v>
      </c>
      <c r="L3816" t="s">
        <v>60</v>
      </c>
      <c r="M3816" t="s">
        <v>5906</v>
      </c>
      <c r="N3816" t="s">
        <v>5889</v>
      </c>
      <c r="O3816" t="s">
        <v>5898</v>
      </c>
      <c r="P3816" t="s">
        <v>5907</v>
      </c>
      <c r="Q3816" t="s">
        <v>5908</v>
      </c>
      <c r="R3816">
        <v>17500</v>
      </c>
      <c r="S3816">
        <v>22000</v>
      </c>
      <c r="T3816">
        <v>0.20449999999999999</v>
      </c>
      <c r="U3816" t="s">
        <v>5909</v>
      </c>
      <c r="V3816">
        <v>12</v>
      </c>
      <c r="W3816" s="1">
        <v>45337</v>
      </c>
      <c r="X3816" t="s">
        <v>5894</v>
      </c>
      <c r="Y3816">
        <v>373</v>
      </c>
      <c r="Z3816">
        <v>88</v>
      </c>
      <c r="AA3816">
        <v>389</v>
      </c>
      <c r="AB3816">
        <v>78</v>
      </c>
      <c r="AC3816">
        <v>10</v>
      </c>
      <c r="AD3816">
        <v>1365000</v>
      </c>
      <c r="AE3816" t="s">
        <v>6025</v>
      </c>
      <c r="AF3816" s="1">
        <v>46203</v>
      </c>
      <c r="AG3816" t="s">
        <v>6755</v>
      </c>
      <c r="AH3816" t="s">
        <v>6027</v>
      </c>
      <c r="AI3816" t="s">
        <v>6028</v>
      </c>
      <c r="AJ3816" t="s">
        <v>6925</v>
      </c>
      <c r="AK3816">
        <v>44000</v>
      </c>
      <c r="AL3816">
        <v>3511.2</v>
      </c>
      <c r="AM3816">
        <v>40488.800000000003</v>
      </c>
      <c r="AN3816">
        <v>35000</v>
      </c>
      <c r="AO3816">
        <v>5488.8</v>
      </c>
      <c r="AP3816">
        <v>0.1356</v>
      </c>
    </row>
    <row r="3817" spans="1:42" x14ac:dyDescent="0.35">
      <c r="A3817" t="s">
        <v>4788</v>
      </c>
      <c r="B3817" s="1">
        <v>45772</v>
      </c>
      <c r="C3817" t="s">
        <v>1299</v>
      </c>
      <c r="D3817" t="s">
        <v>195</v>
      </c>
      <c r="E3817">
        <v>1</v>
      </c>
      <c r="F3817" t="s">
        <v>15</v>
      </c>
      <c r="G3817" t="s">
        <v>71</v>
      </c>
      <c r="H3817" t="s">
        <v>32</v>
      </c>
      <c r="I3817" t="s">
        <v>33</v>
      </c>
      <c r="J3817" t="s">
        <v>44</v>
      </c>
      <c r="K3817">
        <v>2025</v>
      </c>
      <c r="L3817" t="s">
        <v>35</v>
      </c>
      <c r="M3817" t="s">
        <v>5912</v>
      </c>
      <c r="N3817" t="s">
        <v>5913</v>
      </c>
      <c r="O3817" t="s">
        <v>5914</v>
      </c>
      <c r="P3817" t="s">
        <v>5891</v>
      </c>
      <c r="Q3817" t="s">
        <v>5915</v>
      </c>
      <c r="R3817">
        <v>125000</v>
      </c>
      <c r="S3817">
        <v>148000</v>
      </c>
      <c r="T3817">
        <v>0.15540000000000001</v>
      </c>
      <c r="U3817" t="s">
        <v>5893</v>
      </c>
      <c r="V3817">
        <v>12</v>
      </c>
      <c r="W3817" s="1">
        <v>44787</v>
      </c>
      <c r="X3817" t="s">
        <v>5894</v>
      </c>
      <c r="Y3817">
        <v>168</v>
      </c>
      <c r="Z3817">
        <v>62</v>
      </c>
      <c r="AA3817">
        <v>271</v>
      </c>
      <c r="AB3817">
        <v>0</v>
      </c>
      <c r="AC3817">
        <v>10</v>
      </c>
      <c r="AD3817">
        <v>0</v>
      </c>
      <c r="AE3817" t="s">
        <v>6029</v>
      </c>
      <c r="AF3817" s="1">
        <v>46203</v>
      </c>
      <c r="AG3817" t="s">
        <v>6403</v>
      </c>
      <c r="AH3817" t="s">
        <v>6035</v>
      </c>
      <c r="AI3817" t="s">
        <v>6028</v>
      </c>
      <c r="AJ3817" t="s">
        <v>6924</v>
      </c>
      <c r="AK3817">
        <v>148000</v>
      </c>
      <c r="AL3817">
        <v>10123.200000000001</v>
      </c>
      <c r="AM3817">
        <v>137876.79999999999</v>
      </c>
      <c r="AN3817">
        <v>125000</v>
      </c>
      <c r="AO3817">
        <v>12876.8</v>
      </c>
      <c r="AP3817">
        <v>9.3399999999999997E-2</v>
      </c>
    </row>
    <row r="3818" spans="1:42" hidden="1" x14ac:dyDescent="0.35">
      <c r="A3818" t="s">
        <v>4789</v>
      </c>
      <c r="B3818" s="1">
        <v>45808</v>
      </c>
      <c r="C3818" t="s">
        <v>4180</v>
      </c>
      <c r="D3818" t="s">
        <v>221</v>
      </c>
      <c r="E3818">
        <v>3</v>
      </c>
      <c r="F3818" t="s">
        <v>66</v>
      </c>
      <c r="G3818" t="s">
        <v>16</v>
      </c>
      <c r="H3818" t="s">
        <v>17</v>
      </c>
      <c r="I3818" t="s">
        <v>33</v>
      </c>
      <c r="J3818" t="s">
        <v>75</v>
      </c>
      <c r="K3818">
        <v>2025</v>
      </c>
      <c r="L3818" t="s">
        <v>35</v>
      </c>
      <c r="M3818" t="s">
        <v>5966</v>
      </c>
      <c r="N3818" t="s">
        <v>5967</v>
      </c>
      <c r="O3818" t="s">
        <v>5968</v>
      </c>
      <c r="P3818" t="s">
        <v>5899</v>
      </c>
      <c r="Q3818" t="s">
        <v>5969</v>
      </c>
      <c r="R3818">
        <v>11500</v>
      </c>
      <c r="S3818">
        <v>14500</v>
      </c>
      <c r="T3818">
        <v>0.2069</v>
      </c>
      <c r="U3818" t="s">
        <v>5901</v>
      </c>
      <c r="V3818">
        <v>12</v>
      </c>
      <c r="W3818" s="1">
        <v>44903</v>
      </c>
      <c r="X3818" t="s">
        <v>5894</v>
      </c>
      <c r="Y3818">
        <v>217</v>
      </c>
      <c r="Z3818">
        <v>53</v>
      </c>
      <c r="AA3818">
        <v>253</v>
      </c>
      <c r="AB3818">
        <v>61</v>
      </c>
      <c r="AC3818">
        <v>10</v>
      </c>
      <c r="AD3818">
        <v>701500</v>
      </c>
      <c r="AE3818" t="s">
        <v>6025</v>
      </c>
      <c r="AF3818" s="1">
        <v>46203</v>
      </c>
      <c r="AG3818" t="s">
        <v>6912</v>
      </c>
      <c r="AH3818" t="s">
        <v>6027</v>
      </c>
      <c r="AI3818" t="s">
        <v>6028</v>
      </c>
      <c r="AJ3818" t="s">
        <v>6924</v>
      </c>
      <c r="AK3818">
        <v>43500</v>
      </c>
      <c r="AL3818">
        <v>6081.3</v>
      </c>
      <c r="AM3818">
        <v>37418.699999999997</v>
      </c>
      <c r="AN3818">
        <v>34500</v>
      </c>
      <c r="AO3818">
        <v>2918.7</v>
      </c>
      <c r="AP3818">
        <v>7.8E-2</v>
      </c>
    </row>
    <row r="3819" spans="1:42" hidden="1" x14ac:dyDescent="0.35">
      <c r="A3819" t="s">
        <v>4790</v>
      </c>
      <c r="B3819" s="1">
        <v>45676</v>
      </c>
      <c r="C3819" t="s">
        <v>202</v>
      </c>
      <c r="D3819" t="s">
        <v>92</v>
      </c>
      <c r="E3819">
        <v>2</v>
      </c>
      <c r="F3819" t="s">
        <v>24</v>
      </c>
      <c r="G3819" t="s">
        <v>79</v>
      </c>
      <c r="H3819" t="s">
        <v>32</v>
      </c>
      <c r="I3819" t="s">
        <v>43</v>
      </c>
      <c r="J3819" t="s">
        <v>112</v>
      </c>
      <c r="K3819">
        <v>2025</v>
      </c>
      <c r="L3819" t="s">
        <v>20</v>
      </c>
      <c r="M3819" t="s">
        <v>5973</v>
      </c>
      <c r="N3819" t="s">
        <v>5974</v>
      </c>
      <c r="O3819" t="s">
        <v>5975</v>
      </c>
      <c r="P3819" t="s">
        <v>5899</v>
      </c>
      <c r="Q3819" t="s">
        <v>5976</v>
      </c>
      <c r="R3819">
        <v>7600</v>
      </c>
      <c r="S3819">
        <v>9800</v>
      </c>
      <c r="T3819">
        <v>0.22450000000000001</v>
      </c>
      <c r="U3819" t="s">
        <v>5901</v>
      </c>
      <c r="V3819">
        <v>36</v>
      </c>
      <c r="W3819" s="1">
        <v>45281</v>
      </c>
      <c r="X3819" t="s">
        <v>5894</v>
      </c>
      <c r="Y3819">
        <v>214</v>
      </c>
      <c r="Z3819">
        <v>101</v>
      </c>
      <c r="AA3819">
        <v>188</v>
      </c>
      <c r="AB3819">
        <v>51</v>
      </c>
      <c r="AC3819">
        <v>10</v>
      </c>
      <c r="AD3819">
        <v>387600</v>
      </c>
      <c r="AE3819" t="s">
        <v>6025</v>
      </c>
      <c r="AF3819" s="1">
        <v>46203</v>
      </c>
      <c r="AG3819" t="s">
        <v>6121</v>
      </c>
      <c r="AH3819" t="s">
        <v>6027</v>
      </c>
      <c r="AI3819" t="s">
        <v>6028</v>
      </c>
      <c r="AJ3819" t="s">
        <v>6924</v>
      </c>
      <c r="AK3819">
        <v>19600</v>
      </c>
      <c r="AL3819">
        <v>1213.24</v>
      </c>
      <c r="AM3819">
        <v>18386.759999999998</v>
      </c>
      <c r="AN3819">
        <v>15200</v>
      </c>
      <c r="AO3819">
        <v>3186.76</v>
      </c>
      <c r="AP3819">
        <v>0.17330000000000001</v>
      </c>
    </row>
    <row r="3820" spans="1:42" hidden="1" x14ac:dyDescent="0.35">
      <c r="A3820" t="s">
        <v>4791</v>
      </c>
      <c r="B3820" s="1">
        <v>45837</v>
      </c>
      <c r="C3820" t="s">
        <v>1627</v>
      </c>
      <c r="D3820" t="s">
        <v>95</v>
      </c>
      <c r="E3820">
        <v>1</v>
      </c>
      <c r="F3820" t="s">
        <v>30</v>
      </c>
      <c r="G3820" t="s">
        <v>31</v>
      </c>
      <c r="H3820" t="s">
        <v>32</v>
      </c>
      <c r="I3820" t="s">
        <v>26</v>
      </c>
      <c r="J3820" t="s">
        <v>34</v>
      </c>
      <c r="K3820">
        <v>2025</v>
      </c>
      <c r="L3820" t="s">
        <v>35</v>
      </c>
      <c r="M3820" t="s">
        <v>5948</v>
      </c>
      <c r="N3820" t="s">
        <v>5949</v>
      </c>
      <c r="O3820" t="s">
        <v>5950</v>
      </c>
      <c r="P3820" t="s">
        <v>5951</v>
      </c>
      <c r="Q3820" t="s">
        <v>5952</v>
      </c>
      <c r="R3820">
        <v>2900</v>
      </c>
      <c r="S3820">
        <v>3800</v>
      </c>
      <c r="T3820">
        <v>0.23680000000000001</v>
      </c>
      <c r="U3820" t="s">
        <v>5940</v>
      </c>
      <c r="V3820">
        <v>12</v>
      </c>
      <c r="W3820" s="1">
        <v>45359</v>
      </c>
      <c r="X3820" t="s">
        <v>5894</v>
      </c>
      <c r="Y3820">
        <v>220</v>
      </c>
      <c r="Z3820">
        <v>49</v>
      </c>
      <c r="AA3820">
        <v>227</v>
      </c>
      <c r="AB3820">
        <v>23</v>
      </c>
      <c r="AC3820">
        <v>10</v>
      </c>
      <c r="AD3820">
        <v>66700</v>
      </c>
      <c r="AE3820" t="s">
        <v>6025</v>
      </c>
      <c r="AF3820" s="1">
        <v>46203</v>
      </c>
      <c r="AG3820" t="s">
        <v>6603</v>
      </c>
      <c r="AH3820" t="s">
        <v>6035</v>
      </c>
      <c r="AI3820" t="s">
        <v>6028</v>
      </c>
      <c r="AJ3820" t="s">
        <v>6924</v>
      </c>
      <c r="AK3820">
        <v>3800</v>
      </c>
      <c r="AL3820">
        <v>170.62</v>
      </c>
      <c r="AM3820">
        <v>3629.38</v>
      </c>
      <c r="AN3820">
        <v>2900</v>
      </c>
      <c r="AO3820">
        <v>729.38</v>
      </c>
      <c r="AP3820">
        <v>0.20100000000000001</v>
      </c>
    </row>
    <row r="3821" spans="1:42" hidden="1" x14ac:dyDescent="0.35">
      <c r="A3821" t="s">
        <v>4792</v>
      </c>
      <c r="B3821" s="1">
        <v>45671</v>
      </c>
      <c r="C3821" t="s">
        <v>2301</v>
      </c>
      <c r="D3821" t="s">
        <v>65</v>
      </c>
      <c r="E3821">
        <v>2</v>
      </c>
      <c r="F3821" t="s">
        <v>30</v>
      </c>
      <c r="G3821" t="s">
        <v>31</v>
      </c>
      <c r="H3821" t="s">
        <v>25</v>
      </c>
      <c r="I3821" t="s">
        <v>33</v>
      </c>
      <c r="J3821" t="s">
        <v>112</v>
      </c>
      <c r="K3821">
        <v>2025</v>
      </c>
      <c r="L3821" t="s">
        <v>20</v>
      </c>
      <c r="M3821" t="s">
        <v>5906</v>
      </c>
      <c r="N3821" t="s">
        <v>5889</v>
      </c>
      <c r="O3821" t="s">
        <v>5898</v>
      </c>
      <c r="P3821" t="s">
        <v>5907</v>
      </c>
      <c r="Q3821" t="s">
        <v>5908</v>
      </c>
      <c r="R3821">
        <v>17500</v>
      </c>
      <c r="S3821">
        <v>22000</v>
      </c>
      <c r="T3821">
        <v>0.20449999999999999</v>
      </c>
      <c r="U3821" t="s">
        <v>5909</v>
      </c>
      <c r="V3821">
        <v>12</v>
      </c>
      <c r="W3821" s="1">
        <v>45337</v>
      </c>
      <c r="X3821" t="s">
        <v>5894</v>
      </c>
      <c r="Y3821">
        <v>373</v>
      </c>
      <c r="Z3821">
        <v>88</v>
      </c>
      <c r="AA3821">
        <v>389</v>
      </c>
      <c r="AB3821">
        <v>78</v>
      </c>
      <c r="AC3821">
        <v>10</v>
      </c>
      <c r="AD3821">
        <v>1365000</v>
      </c>
      <c r="AE3821" t="s">
        <v>6025</v>
      </c>
      <c r="AF3821" s="1">
        <v>46203</v>
      </c>
      <c r="AG3821" t="s">
        <v>6778</v>
      </c>
      <c r="AH3821" t="s">
        <v>6027</v>
      </c>
      <c r="AI3821" t="s">
        <v>6028</v>
      </c>
      <c r="AJ3821" t="s">
        <v>6924</v>
      </c>
      <c r="AK3821">
        <v>44000</v>
      </c>
      <c r="AL3821">
        <v>3660.8</v>
      </c>
      <c r="AM3821">
        <v>40339.199999999997</v>
      </c>
      <c r="AN3821">
        <v>35000</v>
      </c>
      <c r="AO3821">
        <v>5339.2</v>
      </c>
      <c r="AP3821">
        <v>0.13239999999999999</v>
      </c>
    </row>
    <row r="3822" spans="1:42" hidden="1" x14ac:dyDescent="0.35">
      <c r="A3822" t="s">
        <v>4793</v>
      </c>
      <c r="B3822" s="1">
        <v>45870</v>
      </c>
      <c r="C3822" t="s">
        <v>892</v>
      </c>
      <c r="D3822" t="s">
        <v>221</v>
      </c>
      <c r="E3822">
        <v>5</v>
      </c>
      <c r="F3822" t="s">
        <v>48</v>
      </c>
      <c r="G3822" t="s">
        <v>16</v>
      </c>
      <c r="H3822" t="s">
        <v>32</v>
      </c>
      <c r="I3822" t="s">
        <v>33</v>
      </c>
      <c r="J3822" t="s">
        <v>59</v>
      </c>
      <c r="K3822">
        <v>2025</v>
      </c>
      <c r="L3822" t="s">
        <v>60</v>
      </c>
      <c r="M3822" t="s">
        <v>5966</v>
      </c>
      <c r="N3822" t="s">
        <v>5967</v>
      </c>
      <c r="O3822" t="s">
        <v>5968</v>
      </c>
      <c r="P3822" t="s">
        <v>5899</v>
      </c>
      <c r="Q3822" t="s">
        <v>5969</v>
      </c>
      <c r="R3822">
        <v>11500</v>
      </c>
      <c r="S3822">
        <v>14500</v>
      </c>
      <c r="T3822">
        <v>0.2069</v>
      </c>
      <c r="U3822" t="s">
        <v>5901</v>
      </c>
      <c r="V3822">
        <v>12</v>
      </c>
      <c r="W3822" s="1">
        <v>44903</v>
      </c>
      <c r="X3822" t="s">
        <v>5894</v>
      </c>
      <c r="Y3822">
        <v>217</v>
      </c>
      <c r="Z3822">
        <v>53</v>
      </c>
      <c r="AA3822">
        <v>253</v>
      </c>
      <c r="AB3822">
        <v>61</v>
      </c>
      <c r="AC3822">
        <v>10</v>
      </c>
      <c r="AD3822">
        <v>701500</v>
      </c>
      <c r="AE3822" t="s">
        <v>6025</v>
      </c>
      <c r="AF3822" s="1">
        <v>46203</v>
      </c>
      <c r="AG3822" t="s">
        <v>6471</v>
      </c>
      <c r="AH3822" t="s">
        <v>6027</v>
      </c>
      <c r="AI3822" t="s">
        <v>6028</v>
      </c>
      <c r="AJ3822" t="s">
        <v>6925</v>
      </c>
      <c r="AK3822">
        <v>72500</v>
      </c>
      <c r="AL3822">
        <v>7663.25</v>
      </c>
      <c r="AM3822">
        <v>64836.75</v>
      </c>
      <c r="AN3822">
        <v>57500</v>
      </c>
      <c r="AO3822">
        <v>7336.75</v>
      </c>
      <c r="AP3822">
        <v>0.1132</v>
      </c>
    </row>
    <row r="3823" spans="1:42" hidden="1" x14ac:dyDescent="0.35">
      <c r="A3823" t="s">
        <v>4794</v>
      </c>
      <c r="B3823" s="1">
        <v>45958</v>
      </c>
      <c r="C3823" t="s">
        <v>855</v>
      </c>
      <c r="D3823" t="s">
        <v>82</v>
      </c>
      <c r="E3823">
        <v>1</v>
      </c>
      <c r="F3823" t="s">
        <v>58</v>
      </c>
      <c r="G3823" t="s">
        <v>67</v>
      </c>
      <c r="H3823" t="s">
        <v>25</v>
      </c>
      <c r="I3823" t="s">
        <v>43</v>
      </c>
      <c r="J3823" t="s">
        <v>55</v>
      </c>
      <c r="K3823">
        <v>2025</v>
      </c>
      <c r="L3823" t="s">
        <v>51</v>
      </c>
      <c r="M3823" t="s">
        <v>5895</v>
      </c>
      <c r="N3823" t="s">
        <v>5889</v>
      </c>
      <c r="O3823" t="s">
        <v>5890</v>
      </c>
      <c r="P3823" t="s">
        <v>5891</v>
      </c>
      <c r="Q3823" t="s">
        <v>5896</v>
      </c>
      <c r="R3823">
        <v>78000</v>
      </c>
      <c r="S3823">
        <v>95000</v>
      </c>
      <c r="T3823">
        <v>0.1789</v>
      </c>
      <c r="U3823" t="s">
        <v>5893</v>
      </c>
      <c r="V3823">
        <v>12</v>
      </c>
      <c r="W3823" s="1">
        <v>45187</v>
      </c>
      <c r="X3823" t="s">
        <v>5894</v>
      </c>
      <c r="Y3823">
        <v>351</v>
      </c>
      <c r="Z3823">
        <v>112</v>
      </c>
      <c r="AA3823">
        <v>335</v>
      </c>
      <c r="AB3823">
        <v>32</v>
      </c>
      <c r="AC3823">
        <v>10</v>
      </c>
      <c r="AD3823">
        <v>2496000</v>
      </c>
      <c r="AE3823" t="s">
        <v>6025</v>
      </c>
      <c r="AF3823" s="1">
        <v>46203</v>
      </c>
      <c r="AG3823" t="s">
        <v>6466</v>
      </c>
      <c r="AH3823" t="s">
        <v>6035</v>
      </c>
      <c r="AI3823" t="s">
        <v>6028</v>
      </c>
      <c r="AJ3823" t="s">
        <v>6925</v>
      </c>
      <c r="AK3823">
        <v>95000</v>
      </c>
      <c r="AL3823">
        <v>4094.5</v>
      </c>
      <c r="AM3823">
        <v>90905.5</v>
      </c>
      <c r="AN3823">
        <v>78000</v>
      </c>
      <c r="AO3823">
        <v>12905.5</v>
      </c>
      <c r="AP3823">
        <v>0.14199999999999999</v>
      </c>
    </row>
    <row r="3824" spans="1:42" hidden="1" x14ac:dyDescent="0.35">
      <c r="A3824" t="s">
        <v>4795</v>
      </c>
      <c r="B3824" s="1">
        <v>45721</v>
      </c>
      <c r="C3824" t="s">
        <v>1599</v>
      </c>
      <c r="D3824" t="s">
        <v>123</v>
      </c>
      <c r="E3824">
        <v>4</v>
      </c>
      <c r="F3824" t="s">
        <v>24</v>
      </c>
      <c r="G3824" t="s">
        <v>71</v>
      </c>
      <c r="H3824" t="s">
        <v>17</v>
      </c>
      <c r="I3824" t="s">
        <v>18</v>
      </c>
      <c r="J3824" t="s">
        <v>39</v>
      </c>
      <c r="K3824">
        <v>2025</v>
      </c>
      <c r="L3824" t="s">
        <v>20</v>
      </c>
      <c r="M3824" t="s">
        <v>5927</v>
      </c>
      <c r="N3824" t="s">
        <v>5913</v>
      </c>
      <c r="O3824" t="s">
        <v>5917</v>
      </c>
      <c r="P3824" t="s">
        <v>5928</v>
      </c>
      <c r="Q3824" t="s">
        <v>5929</v>
      </c>
      <c r="R3824">
        <v>44000</v>
      </c>
      <c r="S3824">
        <v>53000</v>
      </c>
      <c r="T3824">
        <v>0.16980000000000001</v>
      </c>
      <c r="U3824" t="s">
        <v>5920</v>
      </c>
      <c r="V3824">
        <v>12</v>
      </c>
      <c r="W3824" s="1">
        <v>45435</v>
      </c>
      <c r="X3824" t="s">
        <v>5894</v>
      </c>
      <c r="Y3824">
        <v>246</v>
      </c>
      <c r="Z3824">
        <v>92</v>
      </c>
      <c r="AA3824">
        <v>223</v>
      </c>
      <c r="AB3824">
        <v>48</v>
      </c>
      <c r="AC3824">
        <v>10</v>
      </c>
      <c r="AD3824">
        <v>2112000</v>
      </c>
      <c r="AE3824" t="s">
        <v>6025</v>
      </c>
      <c r="AF3824" s="1">
        <v>46203</v>
      </c>
      <c r="AG3824" t="s">
        <v>6598</v>
      </c>
      <c r="AH3824" t="s">
        <v>6035</v>
      </c>
      <c r="AI3824" t="s">
        <v>6028</v>
      </c>
      <c r="AJ3824" t="s">
        <v>6924</v>
      </c>
      <c r="AK3824">
        <v>212000</v>
      </c>
      <c r="AL3824">
        <v>22069.200000000001</v>
      </c>
      <c r="AM3824">
        <v>189930.8</v>
      </c>
      <c r="AN3824">
        <v>176000</v>
      </c>
      <c r="AO3824">
        <v>13930.8</v>
      </c>
      <c r="AP3824">
        <v>7.3300000000000004E-2</v>
      </c>
    </row>
    <row r="3825" spans="1:42" hidden="1" x14ac:dyDescent="0.35">
      <c r="A3825" t="s">
        <v>4796</v>
      </c>
      <c r="B3825" s="1">
        <v>45891</v>
      </c>
      <c r="C3825" t="s">
        <v>435</v>
      </c>
      <c r="D3825" t="s">
        <v>221</v>
      </c>
      <c r="E3825">
        <v>1</v>
      </c>
      <c r="F3825" t="s">
        <v>30</v>
      </c>
      <c r="G3825" t="s">
        <v>79</v>
      </c>
      <c r="H3825" t="s">
        <v>17</v>
      </c>
      <c r="I3825" t="s">
        <v>26</v>
      </c>
      <c r="J3825" t="s">
        <v>59</v>
      </c>
      <c r="K3825">
        <v>2025</v>
      </c>
      <c r="L3825" t="s">
        <v>60</v>
      </c>
      <c r="M3825" t="s">
        <v>5966</v>
      </c>
      <c r="N3825" t="s">
        <v>5967</v>
      </c>
      <c r="O3825" t="s">
        <v>5968</v>
      </c>
      <c r="P3825" t="s">
        <v>5899</v>
      </c>
      <c r="Q3825" t="s">
        <v>5969</v>
      </c>
      <c r="R3825">
        <v>11500</v>
      </c>
      <c r="S3825">
        <v>14500</v>
      </c>
      <c r="T3825">
        <v>0.2069</v>
      </c>
      <c r="U3825" t="s">
        <v>5901</v>
      </c>
      <c r="V3825">
        <v>12</v>
      </c>
      <c r="W3825" s="1">
        <v>44903</v>
      </c>
      <c r="X3825" t="s">
        <v>5894</v>
      </c>
      <c r="Y3825">
        <v>217</v>
      </c>
      <c r="Z3825">
        <v>53</v>
      </c>
      <c r="AA3825">
        <v>253</v>
      </c>
      <c r="AB3825">
        <v>61</v>
      </c>
      <c r="AC3825">
        <v>10</v>
      </c>
      <c r="AD3825">
        <v>701500</v>
      </c>
      <c r="AE3825" t="s">
        <v>6025</v>
      </c>
      <c r="AF3825" s="1">
        <v>46203</v>
      </c>
      <c r="AG3825" t="s">
        <v>6273</v>
      </c>
      <c r="AH3825" t="s">
        <v>6027</v>
      </c>
      <c r="AI3825" t="s">
        <v>6028</v>
      </c>
      <c r="AJ3825" t="s">
        <v>6925</v>
      </c>
      <c r="AK3825">
        <v>14500</v>
      </c>
      <c r="AL3825">
        <v>1162.9000000000001</v>
      </c>
      <c r="AM3825">
        <v>13337.1</v>
      </c>
      <c r="AN3825">
        <v>11500</v>
      </c>
      <c r="AO3825">
        <v>1837.1</v>
      </c>
      <c r="AP3825">
        <v>0.13769999999999999</v>
      </c>
    </row>
    <row r="3826" spans="1:42" hidden="1" x14ac:dyDescent="0.35">
      <c r="A3826" t="s">
        <v>4797</v>
      </c>
      <c r="B3826" s="1">
        <v>45879</v>
      </c>
      <c r="C3826" t="s">
        <v>983</v>
      </c>
      <c r="D3826" t="s">
        <v>82</v>
      </c>
      <c r="E3826">
        <v>5</v>
      </c>
      <c r="F3826" t="s">
        <v>128</v>
      </c>
      <c r="G3826" t="s">
        <v>31</v>
      </c>
      <c r="H3826" t="s">
        <v>32</v>
      </c>
      <c r="I3826" t="s">
        <v>26</v>
      </c>
      <c r="J3826" t="s">
        <v>59</v>
      </c>
      <c r="K3826">
        <v>2025</v>
      </c>
      <c r="L3826" t="s">
        <v>60</v>
      </c>
      <c r="M3826" t="s">
        <v>5895</v>
      </c>
      <c r="N3826" t="s">
        <v>5889</v>
      </c>
      <c r="O3826" t="s">
        <v>5890</v>
      </c>
      <c r="P3826" t="s">
        <v>5891</v>
      </c>
      <c r="Q3826" t="s">
        <v>5896</v>
      </c>
      <c r="R3826">
        <v>78000</v>
      </c>
      <c r="S3826">
        <v>95000</v>
      </c>
      <c r="T3826">
        <v>0.1789</v>
      </c>
      <c r="U3826" t="s">
        <v>5893</v>
      </c>
      <c r="V3826">
        <v>12</v>
      </c>
      <c r="W3826" s="1">
        <v>45187</v>
      </c>
      <c r="X3826" t="s">
        <v>5894</v>
      </c>
      <c r="Y3826">
        <v>351</v>
      </c>
      <c r="Z3826">
        <v>112</v>
      </c>
      <c r="AA3826">
        <v>335</v>
      </c>
      <c r="AB3826">
        <v>32</v>
      </c>
      <c r="AC3826">
        <v>10</v>
      </c>
      <c r="AD3826">
        <v>2496000</v>
      </c>
      <c r="AE3826" t="s">
        <v>6025</v>
      </c>
      <c r="AF3826" s="1">
        <v>46203</v>
      </c>
      <c r="AG3826" t="s">
        <v>6489</v>
      </c>
      <c r="AH3826" t="s">
        <v>6027</v>
      </c>
      <c r="AI3826" t="s">
        <v>6028</v>
      </c>
      <c r="AJ3826" t="s">
        <v>6925</v>
      </c>
      <c r="AK3826">
        <v>475000</v>
      </c>
      <c r="AL3826">
        <v>45030</v>
      </c>
      <c r="AM3826">
        <v>429970</v>
      </c>
      <c r="AN3826">
        <v>390000</v>
      </c>
      <c r="AO3826">
        <v>39970</v>
      </c>
      <c r="AP3826">
        <v>9.2999999999999999E-2</v>
      </c>
    </row>
    <row r="3827" spans="1:42" x14ac:dyDescent="0.35">
      <c r="A3827" t="s">
        <v>4798</v>
      </c>
      <c r="B3827" s="1">
        <v>45891</v>
      </c>
      <c r="C3827" t="s">
        <v>1227</v>
      </c>
      <c r="D3827" t="s">
        <v>195</v>
      </c>
      <c r="E3827">
        <v>4</v>
      </c>
      <c r="F3827" t="s">
        <v>15</v>
      </c>
      <c r="G3827" t="s">
        <v>71</v>
      </c>
      <c r="H3827" t="s">
        <v>17</v>
      </c>
      <c r="I3827" t="s">
        <v>33</v>
      </c>
      <c r="J3827" t="s">
        <v>59</v>
      </c>
      <c r="K3827">
        <v>2025</v>
      </c>
      <c r="L3827" t="s">
        <v>60</v>
      </c>
      <c r="M3827" t="s">
        <v>5912</v>
      </c>
      <c r="N3827" t="s">
        <v>5913</v>
      </c>
      <c r="O3827" t="s">
        <v>5914</v>
      </c>
      <c r="P3827" t="s">
        <v>5891</v>
      </c>
      <c r="Q3827" t="s">
        <v>5915</v>
      </c>
      <c r="R3827">
        <v>125000</v>
      </c>
      <c r="S3827">
        <v>148000</v>
      </c>
      <c r="T3827">
        <v>0.15540000000000001</v>
      </c>
      <c r="U3827" t="s">
        <v>5893</v>
      </c>
      <c r="V3827">
        <v>12</v>
      </c>
      <c r="W3827" s="1">
        <v>44787</v>
      </c>
      <c r="X3827" t="s">
        <v>5894</v>
      </c>
      <c r="Y3827">
        <v>168</v>
      </c>
      <c r="Z3827">
        <v>62</v>
      </c>
      <c r="AA3827">
        <v>271</v>
      </c>
      <c r="AB3827">
        <v>0</v>
      </c>
      <c r="AC3827">
        <v>10</v>
      </c>
      <c r="AD3827">
        <v>0</v>
      </c>
      <c r="AE3827" t="s">
        <v>6029</v>
      </c>
      <c r="AF3827" s="1">
        <v>46203</v>
      </c>
      <c r="AG3827" t="s">
        <v>6415</v>
      </c>
      <c r="AH3827" t="s">
        <v>6027</v>
      </c>
      <c r="AI3827" t="s">
        <v>6028</v>
      </c>
      <c r="AJ3827" t="s">
        <v>6925</v>
      </c>
      <c r="AK3827">
        <v>592000</v>
      </c>
      <c r="AL3827">
        <v>3552</v>
      </c>
      <c r="AM3827">
        <v>588448</v>
      </c>
      <c r="AN3827">
        <v>500000</v>
      </c>
      <c r="AO3827">
        <v>88448</v>
      </c>
      <c r="AP3827">
        <v>0.15029999999999999</v>
      </c>
    </row>
    <row r="3828" spans="1:42" hidden="1" x14ac:dyDescent="0.35">
      <c r="A3828" t="s">
        <v>4799</v>
      </c>
      <c r="B3828" s="1">
        <v>45715</v>
      </c>
      <c r="C3828" t="s">
        <v>584</v>
      </c>
      <c r="D3828" t="s">
        <v>221</v>
      </c>
      <c r="E3828">
        <v>1</v>
      </c>
      <c r="F3828" t="s">
        <v>58</v>
      </c>
      <c r="G3828" t="s">
        <v>31</v>
      </c>
      <c r="H3828" t="s">
        <v>17</v>
      </c>
      <c r="I3828" t="s">
        <v>18</v>
      </c>
      <c r="J3828" t="s">
        <v>19</v>
      </c>
      <c r="K3828">
        <v>2025</v>
      </c>
      <c r="L3828" t="s">
        <v>20</v>
      </c>
      <c r="M3828" t="s">
        <v>5966</v>
      </c>
      <c r="N3828" t="s">
        <v>5967</v>
      </c>
      <c r="O3828" t="s">
        <v>5968</v>
      </c>
      <c r="P3828" t="s">
        <v>5899</v>
      </c>
      <c r="Q3828" t="s">
        <v>5969</v>
      </c>
      <c r="R3828">
        <v>11500</v>
      </c>
      <c r="S3828">
        <v>14500</v>
      </c>
      <c r="T3828">
        <v>0.2069</v>
      </c>
      <c r="U3828" t="s">
        <v>5901</v>
      </c>
      <c r="V3828">
        <v>12</v>
      </c>
      <c r="W3828" s="1">
        <v>44903</v>
      </c>
      <c r="X3828" t="s">
        <v>5894</v>
      </c>
      <c r="Y3828">
        <v>217</v>
      </c>
      <c r="Z3828">
        <v>53</v>
      </c>
      <c r="AA3828">
        <v>253</v>
      </c>
      <c r="AB3828">
        <v>61</v>
      </c>
      <c r="AC3828">
        <v>10</v>
      </c>
      <c r="AD3828">
        <v>701500</v>
      </c>
      <c r="AE3828" t="s">
        <v>6025</v>
      </c>
      <c r="AF3828" s="1">
        <v>46203</v>
      </c>
      <c r="AG3828" t="s">
        <v>6276</v>
      </c>
      <c r="AH3828" t="s">
        <v>6027</v>
      </c>
      <c r="AI3828" t="s">
        <v>6028</v>
      </c>
      <c r="AJ3828" t="s">
        <v>6924</v>
      </c>
      <c r="AK3828">
        <v>14500</v>
      </c>
      <c r="AL3828">
        <v>1494.95</v>
      </c>
      <c r="AM3828">
        <v>13005.05</v>
      </c>
      <c r="AN3828">
        <v>11500</v>
      </c>
      <c r="AO3828">
        <v>1505.05</v>
      </c>
      <c r="AP3828">
        <v>0.1157</v>
      </c>
    </row>
    <row r="3829" spans="1:42" hidden="1" x14ac:dyDescent="0.35">
      <c r="A3829" t="s">
        <v>4800</v>
      </c>
      <c r="B3829" s="1">
        <v>45935</v>
      </c>
      <c r="C3829" t="s">
        <v>853</v>
      </c>
      <c r="D3829" t="s">
        <v>38</v>
      </c>
      <c r="E3829">
        <v>1</v>
      </c>
      <c r="F3829" t="s">
        <v>48</v>
      </c>
      <c r="G3829" t="s">
        <v>31</v>
      </c>
      <c r="H3829" t="s">
        <v>25</v>
      </c>
      <c r="I3829" t="s">
        <v>33</v>
      </c>
      <c r="J3829" t="s">
        <v>55</v>
      </c>
      <c r="K3829">
        <v>2025</v>
      </c>
      <c r="L3829" t="s">
        <v>51</v>
      </c>
      <c r="M3829" t="s">
        <v>5981</v>
      </c>
      <c r="N3829" t="s">
        <v>5974</v>
      </c>
      <c r="O3829" t="s">
        <v>5982</v>
      </c>
      <c r="P3829" t="s">
        <v>5983</v>
      </c>
      <c r="Q3829" t="s">
        <v>5984</v>
      </c>
      <c r="R3829">
        <v>3700</v>
      </c>
      <c r="S3829">
        <v>4800</v>
      </c>
      <c r="T3829">
        <v>0.22919999999999999</v>
      </c>
      <c r="U3829" t="s">
        <v>5920</v>
      </c>
      <c r="V3829">
        <v>24</v>
      </c>
      <c r="W3829" s="1">
        <v>45552</v>
      </c>
      <c r="X3829" t="s">
        <v>5894</v>
      </c>
      <c r="Y3829">
        <v>158</v>
      </c>
      <c r="Z3829">
        <v>108</v>
      </c>
      <c r="AA3829">
        <v>132</v>
      </c>
      <c r="AB3829">
        <v>61</v>
      </c>
      <c r="AC3829">
        <v>10</v>
      </c>
      <c r="AD3829">
        <v>225700</v>
      </c>
      <c r="AE3829" t="s">
        <v>6025</v>
      </c>
      <c r="AF3829" s="1">
        <v>46203</v>
      </c>
      <c r="AG3829" t="s">
        <v>6464</v>
      </c>
      <c r="AH3829" t="s">
        <v>6027</v>
      </c>
      <c r="AI3829" t="s">
        <v>6028</v>
      </c>
      <c r="AJ3829" t="s">
        <v>6925</v>
      </c>
      <c r="AK3829">
        <v>4800</v>
      </c>
      <c r="AL3829">
        <v>451.68</v>
      </c>
      <c r="AM3829">
        <v>4348.32</v>
      </c>
      <c r="AN3829">
        <v>3700</v>
      </c>
      <c r="AO3829">
        <v>648.32000000000005</v>
      </c>
      <c r="AP3829">
        <v>0.14910000000000001</v>
      </c>
    </row>
    <row r="3830" spans="1:42" hidden="1" x14ac:dyDescent="0.35">
      <c r="A3830" t="s">
        <v>4801</v>
      </c>
      <c r="B3830" s="1">
        <v>45711</v>
      </c>
      <c r="C3830" t="s">
        <v>712</v>
      </c>
      <c r="D3830" t="s">
        <v>200</v>
      </c>
      <c r="E3830">
        <v>4</v>
      </c>
      <c r="F3830" t="s">
        <v>24</v>
      </c>
      <c r="G3830" t="s">
        <v>96</v>
      </c>
      <c r="H3830" t="s">
        <v>17</v>
      </c>
      <c r="I3830" t="s">
        <v>43</v>
      </c>
      <c r="J3830" t="s">
        <v>19</v>
      </c>
      <c r="K3830">
        <v>2025</v>
      </c>
      <c r="L3830" t="s">
        <v>20</v>
      </c>
      <c r="M3830" t="s">
        <v>5960</v>
      </c>
      <c r="N3830" t="s">
        <v>5949</v>
      </c>
      <c r="O3830" t="s">
        <v>5961</v>
      </c>
      <c r="P3830" t="s">
        <v>5951</v>
      </c>
      <c r="Q3830" t="s">
        <v>5962</v>
      </c>
      <c r="R3830">
        <v>2100</v>
      </c>
      <c r="S3830">
        <v>2800</v>
      </c>
      <c r="T3830">
        <v>0.25</v>
      </c>
      <c r="U3830" t="s">
        <v>5940</v>
      </c>
      <c r="V3830">
        <v>12</v>
      </c>
      <c r="W3830" s="1">
        <v>45378</v>
      </c>
      <c r="X3830" t="s">
        <v>5894</v>
      </c>
      <c r="Y3830">
        <v>198</v>
      </c>
      <c r="Z3830">
        <v>79</v>
      </c>
      <c r="AA3830">
        <v>243</v>
      </c>
      <c r="AB3830">
        <v>87</v>
      </c>
      <c r="AC3830">
        <v>10</v>
      </c>
      <c r="AD3830">
        <v>182700</v>
      </c>
      <c r="AE3830" t="s">
        <v>6025</v>
      </c>
      <c r="AF3830" s="1">
        <v>46203</v>
      </c>
      <c r="AG3830" t="s">
        <v>6097</v>
      </c>
      <c r="AH3830" t="s">
        <v>6027</v>
      </c>
      <c r="AI3830" t="s">
        <v>6028</v>
      </c>
      <c r="AJ3830" t="s">
        <v>6924</v>
      </c>
      <c r="AK3830">
        <v>11200</v>
      </c>
      <c r="AL3830">
        <v>855.68</v>
      </c>
      <c r="AM3830">
        <v>10344.32</v>
      </c>
      <c r="AN3830">
        <v>8400</v>
      </c>
      <c r="AO3830">
        <v>1944.32</v>
      </c>
      <c r="AP3830">
        <v>0.188</v>
      </c>
    </row>
    <row r="3831" spans="1:42" x14ac:dyDescent="0.35">
      <c r="A3831" t="s">
        <v>4802</v>
      </c>
      <c r="B3831" s="1">
        <v>45855</v>
      </c>
      <c r="C3831" t="s">
        <v>890</v>
      </c>
      <c r="D3831" t="s">
        <v>54</v>
      </c>
      <c r="E3831">
        <v>2</v>
      </c>
      <c r="F3831" t="s">
        <v>128</v>
      </c>
      <c r="G3831" t="s">
        <v>31</v>
      </c>
      <c r="H3831" t="s">
        <v>25</v>
      </c>
      <c r="I3831" t="s">
        <v>43</v>
      </c>
      <c r="J3831" t="s">
        <v>97</v>
      </c>
      <c r="K3831">
        <v>2025</v>
      </c>
      <c r="L3831" t="s">
        <v>60</v>
      </c>
      <c r="M3831" t="s">
        <v>5888</v>
      </c>
      <c r="N3831" t="s">
        <v>5889</v>
      </c>
      <c r="O3831" t="s">
        <v>5890</v>
      </c>
      <c r="P3831" t="s">
        <v>5891</v>
      </c>
      <c r="Q3831" t="s">
        <v>5892</v>
      </c>
      <c r="R3831">
        <v>52000</v>
      </c>
      <c r="S3831">
        <v>65000</v>
      </c>
      <c r="T3831">
        <v>0.2</v>
      </c>
      <c r="U3831" t="s">
        <v>5893</v>
      </c>
      <c r="V3831">
        <v>12</v>
      </c>
      <c r="W3831" s="1">
        <v>45506</v>
      </c>
      <c r="X3831" t="s">
        <v>5894</v>
      </c>
      <c r="Y3831">
        <v>302</v>
      </c>
      <c r="Z3831">
        <v>109</v>
      </c>
      <c r="AA3831">
        <v>415</v>
      </c>
      <c r="AB3831">
        <v>0</v>
      </c>
      <c r="AC3831">
        <v>10</v>
      </c>
      <c r="AD3831">
        <v>0</v>
      </c>
      <c r="AE3831" t="s">
        <v>6029</v>
      </c>
      <c r="AF3831" s="1">
        <v>46203</v>
      </c>
      <c r="AG3831" t="s">
        <v>6045</v>
      </c>
      <c r="AH3831" t="s">
        <v>6035</v>
      </c>
      <c r="AI3831" t="s">
        <v>6028</v>
      </c>
      <c r="AJ3831" t="s">
        <v>6925</v>
      </c>
      <c r="AK3831">
        <v>130000</v>
      </c>
      <c r="AL3831">
        <v>9425</v>
      </c>
      <c r="AM3831">
        <v>120575</v>
      </c>
      <c r="AN3831">
        <v>104000</v>
      </c>
      <c r="AO3831">
        <v>16575</v>
      </c>
      <c r="AP3831">
        <v>0.13750000000000001</v>
      </c>
    </row>
    <row r="3832" spans="1:42" hidden="1" x14ac:dyDescent="0.35">
      <c r="A3832" t="s">
        <v>4803</v>
      </c>
      <c r="B3832" s="1">
        <v>45777</v>
      </c>
      <c r="C3832" t="s">
        <v>159</v>
      </c>
      <c r="D3832" t="s">
        <v>115</v>
      </c>
      <c r="E3832">
        <v>1</v>
      </c>
      <c r="F3832" t="s">
        <v>30</v>
      </c>
      <c r="G3832" t="s">
        <v>96</v>
      </c>
      <c r="H3832" t="s">
        <v>17</v>
      </c>
      <c r="I3832" t="s">
        <v>33</v>
      </c>
      <c r="J3832" t="s">
        <v>44</v>
      </c>
      <c r="K3832">
        <v>2025</v>
      </c>
      <c r="L3832" t="s">
        <v>35</v>
      </c>
      <c r="M3832" t="s">
        <v>5988</v>
      </c>
      <c r="N3832" t="s">
        <v>5989</v>
      </c>
      <c r="O3832" t="s">
        <v>5990</v>
      </c>
      <c r="P3832" t="s">
        <v>5907</v>
      </c>
      <c r="Q3832" t="s">
        <v>5991</v>
      </c>
      <c r="R3832">
        <v>1600</v>
      </c>
      <c r="S3832">
        <v>2200</v>
      </c>
      <c r="T3832">
        <v>0.2727</v>
      </c>
      <c r="U3832" t="s">
        <v>5909</v>
      </c>
      <c r="V3832">
        <v>6</v>
      </c>
      <c r="W3832" s="1">
        <v>45040</v>
      </c>
      <c r="X3832" t="s">
        <v>5894</v>
      </c>
      <c r="Y3832">
        <v>84</v>
      </c>
      <c r="Z3832">
        <v>117</v>
      </c>
      <c r="AA3832">
        <v>174</v>
      </c>
      <c r="AB3832">
        <v>47</v>
      </c>
      <c r="AC3832">
        <v>10</v>
      </c>
      <c r="AD3832">
        <v>75200</v>
      </c>
      <c r="AE3832" t="s">
        <v>6025</v>
      </c>
      <c r="AF3832" s="1">
        <v>46203</v>
      </c>
      <c r="AG3832" t="s">
        <v>6096</v>
      </c>
      <c r="AH3832" t="s">
        <v>6035</v>
      </c>
      <c r="AI3832" t="s">
        <v>6028</v>
      </c>
      <c r="AJ3832" t="s">
        <v>6924</v>
      </c>
      <c r="AK3832">
        <v>2200</v>
      </c>
      <c r="AL3832">
        <v>32.78</v>
      </c>
      <c r="AM3832">
        <v>2167.2199999999998</v>
      </c>
      <c r="AN3832">
        <v>1600</v>
      </c>
      <c r="AO3832">
        <v>567.22</v>
      </c>
      <c r="AP3832">
        <v>0.26169999999999999</v>
      </c>
    </row>
    <row r="3833" spans="1:42" hidden="1" x14ac:dyDescent="0.35">
      <c r="A3833" t="s">
        <v>4804</v>
      </c>
      <c r="B3833" s="1">
        <v>45658</v>
      </c>
      <c r="C3833" t="s">
        <v>2232</v>
      </c>
      <c r="D3833" t="s">
        <v>95</v>
      </c>
      <c r="E3833">
        <v>1</v>
      </c>
      <c r="F3833" t="s">
        <v>48</v>
      </c>
      <c r="G3833" t="s">
        <v>31</v>
      </c>
      <c r="H3833" t="s">
        <v>25</v>
      </c>
      <c r="I3833" t="s">
        <v>33</v>
      </c>
      <c r="J3833" t="s">
        <v>112</v>
      </c>
      <c r="K3833">
        <v>2025</v>
      </c>
      <c r="L3833" t="s">
        <v>20</v>
      </c>
      <c r="M3833" t="s">
        <v>5948</v>
      </c>
      <c r="N3833" t="s">
        <v>5949</v>
      </c>
      <c r="O3833" t="s">
        <v>5950</v>
      </c>
      <c r="P3833" t="s">
        <v>5951</v>
      </c>
      <c r="Q3833" t="s">
        <v>5952</v>
      </c>
      <c r="R3833">
        <v>2900</v>
      </c>
      <c r="S3833">
        <v>3800</v>
      </c>
      <c r="T3833">
        <v>0.23680000000000001</v>
      </c>
      <c r="U3833" t="s">
        <v>5940</v>
      </c>
      <c r="V3833">
        <v>12</v>
      </c>
      <c r="W3833" s="1">
        <v>45359</v>
      </c>
      <c r="X3833" t="s">
        <v>5894</v>
      </c>
      <c r="Y3833">
        <v>220</v>
      </c>
      <c r="Z3833">
        <v>49</v>
      </c>
      <c r="AA3833">
        <v>227</v>
      </c>
      <c r="AB3833">
        <v>23</v>
      </c>
      <c r="AC3833">
        <v>10</v>
      </c>
      <c r="AD3833">
        <v>66700</v>
      </c>
      <c r="AE3833" t="s">
        <v>6025</v>
      </c>
      <c r="AF3833" s="1">
        <v>46203</v>
      </c>
      <c r="AG3833" t="s">
        <v>6761</v>
      </c>
      <c r="AH3833" t="s">
        <v>6027</v>
      </c>
      <c r="AI3833" t="s">
        <v>6028</v>
      </c>
      <c r="AJ3833" t="s">
        <v>6924</v>
      </c>
      <c r="AK3833">
        <v>3800</v>
      </c>
      <c r="AL3833">
        <v>528.58000000000004</v>
      </c>
      <c r="AM3833">
        <v>3271.42</v>
      </c>
      <c r="AN3833">
        <v>2900</v>
      </c>
      <c r="AO3833">
        <v>371.42</v>
      </c>
      <c r="AP3833">
        <v>0.1135</v>
      </c>
    </row>
    <row r="3834" spans="1:42" hidden="1" x14ac:dyDescent="0.35">
      <c r="A3834" t="s">
        <v>4805</v>
      </c>
      <c r="B3834" s="1">
        <v>45934</v>
      </c>
      <c r="C3834" t="s">
        <v>370</v>
      </c>
      <c r="D3834" t="s">
        <v>183</v>
      </c>
      <c r="E3834">
        <v>3</v>
      </c>
      <c r="F3834" t="s">
        <v>30</v>
      </c>
      <c r="G3834" t="s">
        <v>16</v>
      </c>
      <c r="H3834" t="s">
        <v>25</v>
      </c>
      <c r="I3834" t="s">
        <v>43</v>
      </c>
      <c r="J3834" t="s">
        <v>55</v>
      </c>
      <c r="K3834">
        <v>2025</v>
      </c>
      <c r="L3834" t="s">
        <v>51</v>
      </c>
      <c r="M3834" t="s">
        <v>6010</v>
      </c>
      <c r="N3834" t="s">
        <v>5949</v>
      </c>
      <c r="O3834" t="s">
        <v>6011</v>
      </c>
      <c r="P3834" t="s">
        <v>6012</v>
      </c>
      <c r="Q3834" t="s">
        <v>6013</v>
      </c>
      <c r="R3834">
        <v>2700</v>
      </c>
      <c r="S3834">
        <v>3500</v>
      </c>
      <c r="T3834">
        <v>0.2286</v>
      </c>
      <c r="U3834" t="s">
        <v>5920</v>
      </c>
      <c r="V3834">
        <v>12</v>
      </c>
      <c r="W3834" s="1">
        <v>45369</v>
      </c>
      <c r="X3834" t="s">
        <v>5894</v>
      </c>
      <c r="Y3834">
        <v>71</v>
      </c>
      <c r="Z3834">
        <v>95</v>
      </c>
      <c r="AA3834">
        <v>147</v>
      </c>
      <c r="AB3834">
        <v>51</v>
      </c>
      <c r="AC3834">
        <v>10</v>
      </c>
      <c r="AD3834">
        <v>137700</v>
      </c>
      <c r="AE3834" t="s">
        <v>6025</v>
      </c>
      <c r="AF3834" s="1">
        <v>46203</v>
      </c>
      <c r="AG3834" t="s">
        <v>6236</v>
      </c>
      <c r="AH3834" t="s">
        <v>6035</v>
      </c>
      <c r="AI3834" t="s">
        <v>6028</v>
      </c>
      <c r="AJ3834" t="s">
        <v>6925</v>
      </c>
      <c r="AK3834">
        <v>10500</v>
      </c>
      <c r="AL3834">
        <v>831.6</v>
      </c>
      <c r="AM3834">
        <v>9668.4</v>
      </c>
      <c r="AN3834">
        <v>8100</v>
      </c>
      <c r="AO3834">
        <v>1568.4</v>
      </c>
      <c r="AP3834">
        <v>0.16220000000000001</v>
      </c>
    </row>
    <row r="3835" spans="1:42" hidden="1" x14ac:dyDescent="0.35">
      <c r="A3835" t="s">
        <v>4806</v>
      </c>
      <c r="B3835" s="1">
        <v>45801</v>
      </c>
      <c r="C3835" t="s">
        <v>213</v>
      </c>
      <c r="D3835" t="s">
        <v>87</v>
      </c>
      <c r="E3835">
        <v>3</v>
      </c>
      <c r="F3835" t="s">
        <v>24</v>
      </c>
      <c r="G3835" t="s">
        <v>16</v>
      </c>
      <c r="H3835" t="s">
        <v>17</v>
      </c>
      <c r="I3835" t="s">
        <v>26</v>
      </c>
      <c r="J3835" t="s">
        <v>75</v>
      </c>
      <c r="K3835">
        <v>2025</v>
      </c>
      <c r="L3835" t="s">
        <v>35</v>
      </c>
      <c r="M3835" t="s">
        <v>5924</v>
      </c>
      <c r="N3835" t="s">
        <v>5913</v>
      </c>
      <c r="O3835" t="s">
        <v>5917</v>
      </c>
      <c r="P3835" t="s">
        <v>5925</v>
      </c>
      <c r="Q3835" t="s">
        <v>5926</v>
      </c>
      <c r="R3835">
        <v>46000</v>
      </c>
      <c r="S3835">
        <v>56000</v>
      </c>
      <c r="T3835">
        <v>0.17860000000000001</v>
      </c>
      <c r="U3835" t="s">
        <v>5920</v>
      </c>
      <c r="V3835">
        <v>12</v>
      </c>
      <c r="W3835" s="1">
        <v>44847</v>
      </c>
      <c r="X3835" t="s">
        <v>5894</v>
      </c>
      <c r="Y3835">
        <v>224</v>
      </c>
      <c r="Z3835">
        <v>96</v>
      </c>
      <c r="AA3835">
        <v>304</v>
      </c>
      <c r="AB3835">
        <v>54</v>
      </c>
      <c r="AC3835">
        <v>10</v>
      </c>
      <c r="AD3835">
        <v>2484000</v>
      </c>
      <c r="AE3835" t="s">
        <v>6025</v>
      </c>
      <c r="AF3835" s="1">
        <v>46203</v>
      </c>
      <c r="AG3835" t="s">
        <v>6128</v>
      </c>
      <c r="AH3835" t="s">
        <v>6027</v>
      </c>
      <c r="AI3835" t="s">
        <v>6028</v>
      </c>
      <c r="AJ3835" t="s">
        <v>6924</v>
      </c>
      <c r="AK3835">
        <v>168000</v>
      </c>
      <c r="AL3835">
        <v>23284.799999999999</v>
      </c>
      <c r="AM3835">
        <v>144715.20000000001</v>
      </c>
      <c r="AN3835">
        <v>138000</v>
      </c>
      <c r="AO3835">
        <v>6715.2</v>
      </c>
      <c r="AP3835">
        <v>4.6399999999999997E-2</v>
      </c>
    </row>
    <row r="3836" spans="1:42" hidden="1" x14ac:dyDescent="0.35">
      <c r="A3836" t="s">
        <v>4807</v>
      </c>
      <c r="B3836" s="1">
        <v>45730</v>
      </c>
      <c r="C3836" t="s">
        <v>1013</v>
      </c>
      <c r="D3836" t="s">
        <v>105</v>
      </c>
      <c r="E3836">
        <v>1</v>
      </c>
      <c r="F3836" t="s">
        <v>15</v>
      </c>
      <c r="G3836" t="s">
        <v>16</v>
      </c>
      <c r="H3836" t="s">
        <v>17</v>
      </c>
      <c r="I3836" t="s">
        <v>43</v>
      </c>
      <c r="J3836" t="s">
        <v>39</v>
      </c>
      <c r="K3836">
        <v>2025</v>
      </c>
      <c r="L3836" t="s">
        <v>20</v>
      </c>
      <c r="M3836" t="s">
        <v>5916</v>
      </c>
      <c r="N3836" t="s">
        <v>5913</v>
      </c>
      <c r="O3836" t="s">
        <v>5917</v>
      </c>
      <c r="P3836" t="s">
        <v>5918</v>
      </c>
      <c r="Q3836" t="s">
        <v>5919</v>
      </c>
      <c r="R3836">
        <v>63000</v>
      </c>
      <c r="S3836">
        <v>76000</v>
      </c>
      <c r="T3836">
        <v>0.1711</v>
      </c>
      <c r="U3836" t="s">
        <v>5920</v>
      </c>
      <c r="V3836">
        <v>12</v>
      </c>
      <c r="W3836" s="1">
        <v>44617</v>
      </c>
      <c r="X3836" t="s">
        <v>5894</v>
      </c>
      <c r="Y3836">
        <v>252</v>
      </c>
      <c r="Z3836">
        <v>75</v>
      </c>
      <c r="AA3836">
        <v>289</v>
      </c>
      <c r="AB3836">
        <v>48</v>
      </c>
      <c r="AC3836">
        <v>10</v>
      </c>
      <c r="AD3836">
        <v>3024000</v>
      </c>
      <c r="AE3836" t="s">
        <v>6025</v>
      </c>
      <c r="AF3836" s="1">
        <v>46203</v>
      </c>
      <c r="AG3836" t="s">
        <v>6514</v>
      </c>
      <c r="AH3836" t="s">
        <v>6035</v>
      </c>
      <c r="AI3836" t="s">
        <v>6028</v>
      </c>
      <c r="AJ3836" t="s">
        <v>6924</v>
      </c>
      <c r="AK3836">
        <v>76000</v>
      </c>
      <c r="AL3836">
        <v>1786</v>
      </c>
      <c r="AM3836">
        <v>74214</v>
      </c>
      <c r="AN3836">
        <v>63000</v>
      </c>
      <c r="AO3836">
        <v>11214</v>
      </c>
      <c r="AP3836">
        <v>0.15110000000000001</v>
      </c>
    </row>
    <row r="3837" spans="1:42" hidden="1" x14ac:dyDescent="0.35">
      <c r="A3837" t="s">
        <v>4808</v>
      </c>
      <c r="B3837" s="1">
        <v>45714</v>
      </c>
      <c r="C3837" t="s">
        <v>383</v>
      </c>
      <c r="D3837" t="s">
        <v>29</v>
      </c>
      <c r="E3837">
        <v>1</v>
      </c>
      <c r="F3837" t="s">
        <v>128</v>
      </c>
      <c r="G3837" t="s">
        <v>16</v>
      </c>
      <c r="H3837" t="s">
        <v>32</v>
      </c>
      <c r="I3837" t="s">
        <v>33</v>
      </c>
      <c r="J3837" t="s">
        <v>19</v>
      </c>
      <c r="K3837">
        <v>2025</v>
      </c>
      <c r="L3837" t="s">
        <v>20</v>
      </c>
      <c r="M3837" t="s">
        <v>5985</v>
      </c>
      <c r="N3837" t="s">
        <v>5974</v>
      </c>
      <c r="O3837" t="s">
        <v>5986</v>
      </c>
      <c r="P3837" t="s">
        <v>5979</v>
      </c>
      <c r="Q3837" t="s">
        <v>5987</v>
      </c>
      <c r="R3837">
        <v>500</v>
      </c>
      <c r="S3837">
        <v>750</v>
      </c>
      <c r="T3837">
        <v>0.33329999999999999</v>
      </c>
      <c r="U3837" t="s">
        <v>5920</v>
      </c>
      <c r="V3837">
        <v>24</v>
      </c>
      <c r="W3837" s="1">
        <v>45007</v>
      </c>
      <c r="X3837" t="s">
        <v>5894</v>
      </c>
      <c r="Y3837">
        <v>294</v>
      </c>
      <c r="Z3837">
        <v>81</v>
      </c>
      <c r="AA3837">
        <v>264</v>
      </c>
      <c r="AB3837">
        <v>82</v>
      </c>
      <c r="AC3837">
        <v>10</v>
      </c>
      <c r="AD3837">
        <v>41000</v>
      </c>
      <c r="AE3837" t="s">
        <v>6025</v>
      </c>
      <c r="AF3837" s="1">
        <v>46203</v>
      </c>
      <c r="AG3837" t="s">
        <v>6053</v>
      </c>
      <c r="AH3837" t="s">
        <v>6035</v>
      </c>
      <c r="AI3837" t="s">
        <v>6028</v>
      </c>
      <c r="AJ3837" t="s">
        <v>6924</v>
      </c>
      <c r="AK3837">
        <v>750</v>
      </c>
      <c r="AL3837">
        <v>35.700000000000003</v>
      </c>
      <c r="AM3837">
        <v>714.3</v>
      </c>
      <c r="AN3837">
        <v>500</v>
      </c>
      <c r="AO3837">
        <v>214.3</v>
      </c>
      <c r="AP3837">
        <v>0.3</v>
      </c>
    </row>
    <row r="3838" spans="1:42" hidden="1" x14ac:dyDescent="0.35">
      <c r="A3838" t="s">
        <v>4809</v>
      </c>
      <c r="B3838" s="1">
        <v>45703</v>
      </c>
      <c r="C3838" t="s">
        <v>142</v>
      </c>
      <c r="D3838" t="s">
        <v>87</v>
      </c>
      <c r="E3838">
        <v>1</v>
      </c>
      <c r="F3838" t="s">
        <v>30</v>
      </c>
      <c r="G3838" t="s">
        <v>71</v>
      </c>
      <c r="H3838" t="s">
        <v>32</v>
      </c>
      <c r="I3838" t="s">
        <v>18</v>
      </c>
      <c r="J3838" t="s">
        <v>19</v>
      </c>
      <c r="K3838">
        <v>2025</v>
      </c>
      <c r="L3838" t="s">
        <v>20</v>
      </c>
      <c r="M3838" t="s">
        <v>5924</v>
      </c>
      <c r="N3838" t="s">
        <v>5913</v>
      </c>
      <c r="O3838" t="s">
        <v>5917</v>
      </c>
      <c r="P3838" t="s">
        <v>5925</v>
      </c>
      <c r="Q3838" t="s">
        <v>5926</v>
      </c>
      <c r="R3838">
        <v>46000</v>
      </c>
      <c r="S3838">
        <v>56000</v>
      </c>
      <c r="T3838">
        <v>0.17860000000000001</v>
      </c>
      <c r="U3838" t="s">
        <v>5920</v>
      </c>
      <c r="V3838">
        <v>12</v>
      </c>
      <c r="W3838" s="1">
        <v>44847</v>
      </c>
      <c r="X3838" t="s">
        <v>5894</v>
      </c>
      <c r="Y3838">
        <v>224</v>
      </c>
      <c r="Z3838">
        <v>96</v>
      </c>
      <c r="AA3838">
        <v>304</v>
      </c>
      <c r="AB3838">
        <v>54</v>
      </c>
      <c r="AC3838">
        <v>10</v>
      </c>
      <c r="AD3838">
        <v>2484000</v>
      </c>
      <c r="AE3838" t="s">
        <v>6025</v>
      </c>
      <c r="AF3838" s="1">
        <v>46203</v>
      </c>
      <c r="AG3838" t="s">
        <v>6060</v>
      </c>
      <c r="AH3838" t="s">
        <v>6027</v>
      </c>
      <c r="AI3838" t="s">
        <v>6028</v>
      </c>
      <c r="AJ3838" t="s">
        <v>6924</v>
      </c>
      <c r="AK3838">
        <v>56000</v>
      </c>
      <c r="AL3838">
        <v>4300.8</v>
      </c>
      <c r="AM3838">
        <v>51699.199999999997</v>
      </c>
      <c r="AN3838">
        <v>46000</v>
      </c>
      <c r="AO3838">
        <v>5699.2</v>
      </c>
      <c r="AP3838">
        <v>0.11020000000000001</v>
      </c>
    </row>
    <row r="3839" spans="1:42" hidden="1" x14ac:dyDescent="0.35">
      <c r="A3839" t="s">
        <v>4810</v>
      </c>
      <c r="B3839" s="1">
        <v>45794</v>
      </c>
      <c r="C3839" t="s">
        <v>3810</v>
      </c>
      <c r="D3839" t="s">
        <v>108</v>
      </c>
      <c r="E3839">
        <v>2</v>
      </c>
      <c r="F3839" t="s">
        <v>48</v>
      </c>
      <c r="G3839" t="s">
        <v>16</v>
      </c>
      <c r="H3839" t="s">
        <v>32</v>
      </c>
      <c r="I3839" t="s">
        <v>43</v>
      </c>
      <c r="J3839" t="s">
        <v>75</v>
      </c>
      <c r="K3839">
        <v>2025</v>
      </c>
      <c r="L3839" t="s">
        <v>35</v>
      </c>
      <c r="M3839" t="s">
        <v>5977</v>
      </c>
      <c r="N3839" t="s">
        <v>5974</v>
      </c>
      <c r="O3839" t="s">
        <v>5978</v>
      </c>
      <c r="P3839" t="s">
        <v>5979</v>
      </c>
      <c r="Q3839" t="s">
        <v>5980</v>
      </c>
      <c r="R3839">
        <v>3000</v>
      </c>
      <c r="S3839">
        <v>3900</v>
      </c>
      <c r="T3839">
        <v>0.23080000000000001</v>
      </c>
      <c r="U3839" t="s">
        <v>5920</v>
      </c>
      <c r="V3839">
        <v>36</v>
      </c>
      <c r="W3839" s="1">
        <v>44816</v>
      </c>
      <c r="X3839" t="s">
        <v>5894</v>
      </c>
      <c r="Y3839">
        <v>237</v>
      </c>
      <c r="Z3839">
        <v>110</v>
      </c>
      <c r="AA3839">
        <v>240</v>
      </c>
      <c r="AB3839">
        <v>48</v>
      </c>
      <c r="AC3839">
        <v>10</v>
      </c>
      <c r="AD3839">
        <v>144000</v>
      </c>
      <c r="AE3839" t="s">
        <v>6025</v>
      </c>
      <c r="AF3839" s="1">
        <v>46203</v>
      </c>
      <c r="AG3839" t="s">
        <v>6900</v>
      </c>
      <c r="AH3839" t="s">
        <v>6027</v>
      </c>
      <c r="AI3839" t="s">
        <v>6028</v>
      </c>
      <c r="AJ3839" t="s">
        <v>6924</v>
      </c>
      <c r="AK3839">
        <v>7800</v>
      </c>
      <c r="AL3839">
        <v>556.14</v>
      </c>
      <c r="AM3839">
        <v>7243.86</v>
      </c>
      <c r="AN3839">
        <v>6000</v>
      </c>
      <c r="AO3839">
        <v>1243.8599999999999</v>
      </c>
      <c r="AP3839">
        <v>0.17169999999999999</v>
      </c>
    </row>
    <row r="3840" spans="1:42" hidden="1" x14ac:dyDescent="0.35">
      <c r="A3840" t="s">
        <v>4811</v>
      </c>
      <c r="B3840" s="1">
        <v>45791</v>
      </c>
      <c r="C3840" t="s">
        <v>171</v>
      </c>
      <c r="D3840" t="s">
        <v>78</v>
      </c>
      <c r="E3840">
        <v>1</v>
      </c>
      <c r="F3840" t="s">
        <v>24</v>
      </c>
      <c r="G3840" t="s">
        <v>71</v>
      </c>
      <c r="H3840" t="s">
        <v>32</v>
      </c>
      <c r="I3840" t="s">
        <v>43</v>
      </c>
      <c r="J3840" t="s">
        <v>75</v>
      </c>
      <c r="K3840">
        <v>2025</v>
      </c>
      <c r="L3840" t="s">
        <v>35</v>
      </c>
      <c r="M3840" t="s">
        <v>5992</v>
      </c>
      <c r="N3840" t="s">
        <v>5989</v>
      </c>
      <c r="O3840" t="s">
        <v>5993</v>
      </c>
      <c r="P3840" t="s">
        <v>5899</v>
      </c>
      <c r="Q3840" t="s">
        <v>5994</v>
      </c>
      <c r="R3840">
        <v>850</v>
      </c>
      <c r="S3840">
        <v>1200</v>
      </c>
      <c r="T3840">
        <v>0.29170000000000001</v>
      </c>
      <c r="U3840" t="s">
        <v>5901</v>
      </c>
      <c r="V3840">
        <v>6</v>
      </c>
      <c r="W3840" s="1">
        <v>45066</v>
      </c>
      <c r="X3840" t="s">
        <v>5894</v>
      </c>
      <c r="Y3840">
        <v>275</v>
      </c>
      <c r="Z3840">
        <v>92</v>
      </c>
      <c r="AA3840">
        <v>285</v>
      </c>
      <c r="AB3840">
        <v>78</v>
      </c>
      <c r="AC3840">
        <v>10</v>
      </c>
      <c r="AD3840">
        <v>66300</v>
      </c>
      <c r="AE3840" t="s">
        <v>6025</v>
      </c>
      <c r="AF3840" s="1">
        <v>46203</v>
      </c>
      <c r="AG3840" t="s">
        <v>6104</v>
      </c>
      <c r="AH3840" t="s">
        <v>6035</v>
      </c>
      <c r="AI3840" t="s">
        <v>6028</v>
      </c>
      <c r="AJ3840" t="s">
        <v>6924</v>
      </c>
      <c r="AK3840">
        <v>1200</v>
      </c>
      <c r="AL3840">
        <v>89.64</v>
      </c>
      <c r="AM3840">
        <v>1110.3599999999999</v>
      </c>
      <c r="AN3840">
        <v>850</v>
      </c>
      <c r="AO3840">
        <v>260.36</v>
      </c>
      <c r="AP3840">
        <v>0.23449999999999999</v>
      </c>
    </row>
    <row r="3841" spans="1:42" hidden="1" x14ac:dyDescent="0.35">
      <c r="A3841" t="s">
        <v>4812</v>
      </c>
      <c r="B3841" s="1">
        <v>45902</v>
      </c>
      <c r="C3841" t="s">
        <v>1614</v>
      </c>
      <c r="D3841" t="s">
        <v>439</v>
      </c>
      <c r="E3841">
        <v>2</v>
      </c>
      <c r="F3841" t="s">
        <v>24</v>
      </c>
      <c r="G3841" t="s">
        <v>16</v>
      </c>
      <c r="H3841" t="s">
        <v>25</v>
      </c>
      <c r="I3841" t="s">
        <v>18</v>
      </c>
      <c r="J3841" t="s">
        <v>109</v>
      </c>
      <c r="K3841">
        <v>2025</v>
      </c>
      <c r="L3841" t="s">
        <v>60</v>
      </c>
      <c r="M3841" t="s">
        <v>5953</v>
      </c>
      <c r="N3841" t="s">
        <v>5949</v>
      </c>
      <c r="O3841" t="s">
        <v>5954</v>
      </c>
      <c r="P3841" t="s">
        <v>5951</v>
      </c>
      <c r="Q3841" t="s">
        <v>5955</v>
      </c>
      <c r="R3841">
        <v>1400</v>
      </c>
      <c r="S3841">
        <v>1900</v>
      </c>
      <c r="T3841">
        <v>0.26319999999999999</v>
      </c>
      <c r="U3841" t="s">
        <v>5940</v>
      </c>
      <c r="V3841">
        <v>12</v>
      </c>
      <c r="W3841" s="1">
        <v>44681</v>
      </c>
      <c r="X3841" t="s">
        <v>5894</v>
      </c>
      <c r="Y3841">
        <v>129</v>
      </c>
      <c r="Z3841">
        <v>73</v>
      </c>
      <c r="AA3841">
        <v>194</v>
      </c>
      <c r="AB3841">
        <v>7</v>
      </c>
      <c r="AC3841">
        <v>10</v>
      </c>
      <c r="AD3841">
        <v>9800</v>
      </c>
      <c r="AE3841" t="s">
        <v>6025</v>
      </c>
      <c r="AF3841" s="1">
        <v>46203</v>
      </c>
      <c r="AG3841" t="s">
        <v>6602</v>
      </c>
      <c r="AH3841" t="s">
        <v>6035</v>
      </c>
      <c r="AI3841" t="s">
        <v>6028</v>
      </c>
      <c r="AJ3841" t="s">
        <v>6925</v>
      </c>
      <c r="AK3841">
        <v>3800</v>
      </c>
      <c r="AL3841">
        <v>411.54</v>
      </c>
      <c r="AM3841">
        <v>3388.46</v>
      </c>
      <c r="AN3841">
        <v>2800</v>
      </c>
      <c r="AO3841">
        <v>588.46</v>
      </c>
      <c r="AP3841">
        <v>0.17369999999999999</v>
      </c>
    </row>
    <row r="3842" spans="1:42" hidden="1" x14ac:dyDescent="0.35">
      <c r="A3842" t="s">
        <v>4813</v>
      </c>
      <c r="B3842" s="1">
        <v>45816</v>
      </c>
      <c r="C3842" t="s">
        <v>1728</v>
      </c>
      <c r="D3842" t="s">
        <v>74</v>
      </c>
      <c r="E3842">
        <v>1</v>
      </c>
      <c r="F3842" t="s">
        <v>58</v>
      </c>
      <c r="G3842" t="s">
        <v>31</v>
      </c>
      <c r="H3842" t="s">
        <v>25</v>
      </c>
      <c r="I3842" t="s">
        <v>18</v>
      </c>
      <c r="J3842" t="s">
        <v>34</v>
      </c>
      <c r="K3842">
        <v>2025</v>
      </c>
      <c r="L3842" t="s">
        <v>35</v>
      </c>
      <c r="M3842" t="s">
        <v>5963</v>
      </c>
      <c r="N3842" t="s">
        <v>5949</v>
      </c>
      <c r="O3842" t="s">
        <v>5964</v>
      </c>
      <c r="P3842" t="s">
        <v>5951</v>
      </c>
      <c r="Q3842" t="s">
        <v>5965</v>
      </c>
      <c r="R3842">
        <v>5700</v>
      </c>
      <c r="S3842">
        <v>7500</v>
      </c>
      <c r="T3842">
        <v>0.24</v>
      </c>
      <c r="U3842" t="s">
        <v>5940</v>
      </c>
      <c r="V3842">
        <v>12</v>
      </c>
      <c r="W3842" s="1">
        <v>44865</v>
      </c>
      <c r="X3842" t="s">
        <v>5894</v>
      </c>
      <c r="Y3842">
        <v>145</v>
      </c>
      <c r="Z3842">
        <v>60</v>
      </c>
      <c r="AA3842">
        <v>189</v>
      </c>
      <c r="AB3842">
        <v>10</v>
      </c>
      <c r="AC3842">
        <v>10</v>
      </c>
      <c r="AD3842">
        <v>57000</v>
      </c>
      <c r="AE3842" t="s">
        <v>6025</v>
      </c>
      <c r="AF3842" s="1">
        <v>46203</v>
      </c>
      <c r="AG3842" t="s">
        <v>6634</v>
      </c>
      <c r="AH3842" t="s">
        <v>6027</v>
      </c>
      <c r="AI3842" t="s">
        <v>6028</v>
      </c>
      <c r="AJ3842" t="s">
        <v>6924</v>
      </c>
      <c r="AK3842">
        <v>7500</v>
      </c>
      <c r="AL3842">
        <v>703.5</v>
      </c>
      <c r="AM3842">
        <v>6796.5</v>
      </c>
      <c r="AN3842">
        <v>5700</v>
      </c>
      <c r="AO3842">
        <v>1096.5</v>
      </c>
      <c r="AP3842">
        <v>0.1613</v>
      </c>
    </row>
    <row r="3843" spans="1:42" x14ac:dyDescent="0.35">
      <c r="A3843" t="s">
        <v>4814</v>
      </c>
      <c r="B3843" s="1">
        <v>45750</v>
      </c>
      <c r="C3843" t="s">
        <v>278</v>
      </c>
      <c r="D3843" t="s">
        <v>195</v>
      </c>
      <c r="E3843">
        <v>1</v>
      </c>
      <c r="F3843" t="s">
        <v>58</v>
      </c>
      <c r="G3843" t="s">
        <v>16</v>
      </c>
      <c r="H3843" t="s">
        <v>25</v>
      </c>
      <c r="I3843" t="s">
        <v>26</v>
      </c>
      <c r="J3843" t="s">
        <v>44</v>
      </c>
      <c r="K3843">
        <v>2025</v>
      </c>
      <c r="L3843" t="s">
        <v>35</v>
      </c>
      <c r="M3843" t="s">
        <v>5912</v>
      </c>
      <c r="N3843" t="s">
        <v>5913</v>
      </c>
      <c r="O3843" t="s">
        <v>5914</v>
      </c>
      <c r="P3843" t="s">
        <v>5891</v>
      </c>
      <c r="Q3843" t="s">
        <v>5915</v>
      </c>
      <c r="R3843">
        <v>125000</v>
      </c>
      <c r="S3843">
        <v>148000</v>
      </c>
      <c r="T3843">
        <v>0.15540000000000001</v>
      </c>
      <c r="U3843" t="s">
        <v>5893</v>
      </c>
      <c r="V3843">
        <v>12</v>
      </c>
      <c r="W3843" s="1">
        <v>44787</v>
      </c>
      <c r="X3843" t="s">
        <v>5894</v>
      </c>
      <c r="Y3843">
        <v>168</v>
      </c>
      <c r="Z3843">
        <v>62</v>
      </c>
      <c r="AA3843">
        <v>271</v>
      </c>
      <c r="AB3843">
        <v>0</v>
      </c>
      <c r="AC3843">
        <v>10</v>
      </c>
      <c r="AD3843">
        <v>0</v>
      </c>
      <c r="AE3843" t="s">
        <v>6029</v>
      </c>
      <c r="AF3843" s="1">
        <v>46203</v>
      </c>
      <c r="AG3843" t="s">
        <v>6090</v>
      </c>
      <c r="AH3843" t="s">
        <v>6035</v>
      </c>
      <c r="AI3843" t="s">
        <v>6028</v>
      </c>
      <c r="AJ3843" t="s">
        <v>6924</v>
      </c>
      <c r="AK3843">
        <v>148000</v>
      </c>
      <c r="AL3843">
        <v>1894.4</v>
      </c>
      <c r="AM3843">
        <v>146105.60000000001</v>
      </c>
      <c r="AN3843">
        <v>125000</v>
      </c>
      <c r="AO3843">
        <v>21105.599999999999</v>
      </c>
      <c r="AP3843">
        <v>0.14449999999999999</v>
      </c>
    </row>
    <row r="3844" spans="1:42" hidden="1" x14ac:dyDescent="0.35">
      <c r="A3844" t="s">
        <v>4815</v>
      </c>
      <c r="B3844" s="1">
        <v>45718</v>
      </c>
      <c r="C3844" t="s">
        <v>3192</v>
      </c>
      <c r="D3844" t="s">
        <v>108</v>
      </c>
      <c r="E3844">
        <v>1</v>
      </c>
      <c r="F3844" t="s">
        <v>24</v>
      </c>
      <c r="G3844" t="s">
        <v>96</v>
      </c>
      <c r="H3844" t="s">
        <v>17</v>
      </c>
      <c r="I3844" t="s">
        <v>43</v>
      </c>
      <c r="J3844" t="s">
        <v>39</v>
      </c>
      <c r="K3844">
        <v>2025</v>
      </c>
      <c r="L3844" t="s">
        <v>20</v>
      </c>
      <c r="M3844" t="s">
        <v>5977</v>
      </c>
      <c r="N3844" t="s">
        <v>5974</v>
      </c>
      <c r="O3844" t="s">
        <v>5978</v>
      </c>
      <c r="P3844" t="s">
        <v>5979</v>
      </c>
      <c r="Q3844" t="s">
        <v>5980</v>
      </c>
      <c r="R3844">
        <v>3000</v>
      </c>
      <c r="S3844">
        <v>3900</v>
      </c>
      <c r="T3844">
        <v>0.23080000000000001</v>
      </c>
      <c r="U3844" t="s">
        <v>5920</v>
      </c>
      <c r="V3844">
        <v>36</v>
      </c>
      <c r="W3844" s="1">
        <v>44816</v>
      </c>
      <c r="X3844" t="s">
        <v>5894</v>
      </c>
      <c r="Y3844">
        <v>237</v>
      </c>
      <c r="Z3844">
        <v>110</v>
      </c>
      <c r="AA3844">
        <v>240</v>
      </c>
      <c r="AB3844">
        <v>48</v>
      </c>
      <c r="AC3844">
        <v>10</v>
      </c>
      <c r="AD3844">
        <v>144000</v>
      </c>
      <c r="AE3844" t="s">
        <v>6025</v>
      </c>
      <c r="AF3844" s="1">
        <v>46203</v>
      </c>
      <c r="AG3844" t="s">
        <v>6864</v>
      </c>
      <c r="AH3844" t="s">
        <v>6035</v>
      </c>
      <c r="AI3844" t="s">
        <v>6028</v>
      </c>
      <c r="AJ3844" t="s">
        <v>6924</v>
      </c>
      <c r="AK3844">
        <v>3900</v>
      </c>
      <c r="AL3844">
        <v>338.91</v>
      </c>
      <c r="AM3844">
        <v>3561.09</v>
      </c>
      <c r="AN3844">
        <v>3000</v>
      </c>
      <c r="AO3844">
        <v>561.09</v>
      </c>
      <c r="AP3844">
        <v>0.15759999999999999</v>
      </c>
    </row>
    <row r="3845" spans="1:42" hidden="1" x14ac:dyDescent="0.35">
      <c r="A3845" t="s">
        <v>4816</v>
      </c>
      <c r="B3845" s="1">
        <v>45949</v>
      </c>
      <c r="C3845" t="s">
        <v>1284</v>
      </c>
      <c r="D3845" t="s">
        <v>208</v>
      </c>
      <c r="E3845">
        <v>2</v>
      </c>
      <c r="F3845" t="s">
        <v>48</v>
      </c>
      <c r="G3845" t="s">
        <v>16</v>
      </c>
      <c r="H3845" t="s">
        <v>25</v>
      </c>
      <c r="I3845" t="s">
        <v>33</v>
      </c>
      <c r="J3845" t="s">
        <v>55</v>
      </c>
      <c r="K3845">
        <v>2025</v>
      </c>
      <c r="L3845" t="s">
        <v>51</v>
      </c>
      <c r="M3845" t="s">
        <v>5910</v>
      </c>
      <c r="N3845" t="s">
        <v>5889</v>
      </c>
      <c r="O3845" t="s">
        <v>5898</v>
      </c>
      <c r="P3845" t="s">
        <v>5907</v>
      </c>
      <c r="Q3845" t="s">
        <v>5911</v>
      </c>
      <c r="R3845">
        <v>10500</v>
      </c>
      <c r="S3845">
        <v>13000</v>
      </c>
      <c r="T3845">
        <v>0.1923</v>
      </c>
      <c r="U3845" t="s">
        <v>5909</v>
      </c>
      <c r="V3845">
        <v>12</v>
      </c>
      <c r="W3845" s="1">
        <v>45395</v>
      </c>
      <c r="X3845" t="s">
        <v>5894</v>
      </c>
      <c r="Y3845">
        <v>256</v>
      </c>
      <c r="Z3845">
        <v>119</v>
      </c>
      <c r="AA3845">
        <v>288</v>
      </c>
      <c r="AB3845">
        <v>32</v>
      </c>
      <c r="AC3845">
        <v>10</v>
      </c>
      <c r="AD3845">
        <v>336000</v>
      </c>
      <c r="AE3845" t="s">
        <v>6025</v>
      </c>
      <c r="AF3845" s="1">
        <v>46203</v>
      </c>
      <c r="AG3845" t="s">
        <v>6571</v>
      </c>
      <c r="AH3845" t="s">
        <v>6027</v>
      </c>
      <c r="AI3845" t="s">
        <v>6028</v>
      </c>
      <c r="AJ3845" t="s">
        <v>6925</v>
      </c>
      <c r="AK3845">
        <v>26000</v>
      </c>
      <c r="AL3845">
        <v>423.8</v>
      </c>
      <c r="AM3845">
        <v>25576.2</v>
      </c>
      <c r="AN3845">
        <v>21000</v>
      </c>
      <c r="AO3845">
        <v>4576.2</v>
      </c>
      <c r="AP3845">
        <v>0.1789</v>
      </c>
    </row>
    <row r="3846" spans="1:42" hidden="1" x14ac:dyDescent="0.35">
      <c r="A3846" t="s">
        <v>4817</v>
      </c>
      <c r="B3846" s="1">
        <v>45665</v>
      </c>
      <c r="C3846" t="s">
        <v>2239</v>
      </c>
      <c r="D3846" t="s">
        <v>23</v>
      </c>
      <c r="E3846">
        <v>1</v>
      </c>
      <c r="F3846" t="s">
        <v>15</v>
      </c>
      <c r="G3846" t="s">
        <v>16</v>
      </c>
      <c r="H3846" t="s">
        <v>17</v>
      </c>
      <c r="I3846" t="s">
        <v>43</v>
      </c>
      <c r="J3846" t="s">
        <v>112</v>
      </c>
      <c r="K3846">
        <v>2025</v>
      </c>
      <c r="L3846" t="s">
        <v>20</v>
      </c>
      <c r="M3846" t="s">
        <v>5921</v>
      </c>
      <c r="N3846" t="s">
        <v>5913</v>
      </c>
      <c r="O3846" t="s">
        <v>5917</v>
      </c>
      <c r="P3846" t="s">
        <v>5922</v>
      </c>
      <c r="Q3846" t="s">
        <v>5923</v>
      </c>
      <c r="R3846">
        <v>57000</v>
      </c>
      <c r="S3846">
        <v>69000</v>
      </c>
      <c r="T3846">
        <v>0.1739</v>
      </c>
      <c r="U3846" t="s">
        <v>5920</v>
      </c>
      <c r="V3846">
        <v>12</v>
      </c>
      <c r="W3846" s="1">
        <v>44862</v>
      </c>
      <c r="X3846" t="s">
        <v>5894</v>
      </c>
      <c r="Y3846">
        <v>244</v>
      </c>
      <c r="Z3846">
        <v>55</v>
      </c>
      <c r="AA3846">
        <v>276</v>
      </c>
      <c r="AB3846">
        <v>9</v>
      </c>
      <c r="AC3846">
        <v>10</v>
      </c>
      <c r="AD3846">
        <v>513000</v>
      </c>
      <c r="AE3846" t="s">
        <v>6025</v>
      </c>
      <c r="AF3846" s="1">
        <v>46203</v>
      </c>
      <c r="AG3846" t="s">
        <v>6763</v>
      </c>
      <c r="AH3846" t="s">
        <v>6027</v>
      </c>
      <c r="AI3846" t="s">
        <v>6028</v>
      </c>
      <c r="AJ3846" t="s">
        <v>6924</v>
      </c>
      <c r="AK3846">
        <v>69000</v>
      </c>
      <c r="AL3846">
        <v>6009.9</v>
      </c>
      <c r="AM3846">
        <v>62990.1</v>
      </c>
      <c r="AN3846">
        <v>57000</v>
      </c>
      <c r="AO3846">
        <v>5990.1</v>
      </c>
      <c r="AP3846">
        <v>9.5100000000000004E-2</v>
      </c>
    </row>
    <row r="3847" spans="1:42" hidden="1" x14ac:dyDescent="0.35">
      <c r="A3847" t="s">
        <v>4818</v>
      </c>
      <c r="B3847" s="1">
        <v>45931</v>
      </c>
      <c r="C3847" t="s">
        <v>4105</v>
      </c>
      <c r="D3847" t="s">
        <v>118</v>
      </c>
      <c r="E3847">
        <v>1</v>
      </c>
      <c r="F3847" t="s">
        <v>48</v>
      </c>
      <c r="G3847" t="s">
        <v>16</v>
      </c>
      <c r="H3847" t="s">
        <v>17</v>
      </c>
      <c r="I3847" t="s">
        <v>26</v>
      </c>
      <c r="J3847" t="s">
        <v>55</v>
      </c>
      <c r="K3847">
        <v>2025</v>
      </c>
      <c r="L3847" t="s">
        <v>51</v>
      </c>
      <c r="M3847" t="s">
        <v>5902</v>
      </c>
      <c r="N3847" t="s">
        <v>5889</v>
      </c>
      <c r="O3847" t="s">
        <v>5898</v>
      </c>
      <c r="P3847" t="s">
        <v>5899</v>
      </c>
      <c r="Q3847" t="s">
        <v>5903</v>
      </c>
      <c r="R3847">
        <v>74000</v>
      </c>
      <c r="S3847">
        <v>88000</v>
      </c>
      <c r="T3847">
        <v>0.15909999999999999</v>
      </c>
      <c r="U3847" t="s">
        <v>5901</v>
      </c>
      <c r="V3847">
        <v>12</v>
      </c>
      <c r="W3847" s="1">
        <v>45459</v>
      </c>
      <c r="X3847" t="s">
        <v>5894</v>
      </c>
      <c r="Y3847">
        <v>214</v>
      </c>
      <c r="Z3847">
        <v>97</v>
      </c>
      <c r="AA3847">
        <v>218</v>
      </c>
      <c r="AB3847">
        <v>43</v>
      </c>
      <c r="AC3847">
        <v>10</v>
      </c>
      <c r="AD3847">
        <v>3182000</v>
      </c>
      <c r="AE3847" t="s">
        <v>6025</v>
      </c>
      <c r="AF3847" s="1">
        <v>46203</v>
      </c>
      <c r="AG3847" t="s">
        <v>6890</v>
      </c>
      <c r="AH3847" t="s">
        <v>6027</v>
      </c>
      <c r="AI3847" t="s">
        <v>6028</v>
      </c>
      <c r="AJ3847" t="s">
        <v>6925</v>
      </c>
      <c r="AK3847">
        <v>88000</v>
      </c>
      <c r="AL3847">
        <v>4514.3999999999996</v>
      </c>
      <c r="AM3847">
        <v>83485.600000000006</v>
      </c>
      <c r="AN3847">
        <v>74000</v>
      </c>
      <c r="AO3847">
        <v>9485.6</v>
      </c>
      <c r="AP3847">
        <v>0.11360000000000001</v>
      </c>
    </row>
    <row r="3848" spans="1:42" x14ac:dyDescent="0.35">
      <c r="A3848" t="s">
        <v>4819</v>
      </c>
      <c r="B3848" s="1">
        <v>45853</v>
      </c>
      <c r="C3848" t="s">
        <v>1282</v>
      </c>
      <c r="D3848" t="s">
        <v>195</v>
      </c>
      <c r="E3848">
        <v>1</v>
      </c>
      <c r="F3848" t="s">
        <v>128</v>
      </c>
      <c r="G3848" t="s">
        <v>71</v>
      </c>
      <c r="H3848" t="s">
        <v>17</v>
      </c>
      <c r="I3848" t="s">
        <v>33</v>
      </c>
      <c r="J3848" t="s">
        <v>97</v>
      </c>
      <c r="K3848">
        <v>2025</v>
      </c>
      <c r="L3848" t="s">
        <v>60</v>
      </c>
      <c r="M3848" t="s">
        <v>5912</v>
      </c>
      <c r="N3848" t="s">
        <v>5913</v>
      </c>
      <c r="O3848" t="s">
        <v>5914</v>
      </c>
      <c r="P3848" t="s">
        <v>5891</v>
      </c>
      <c r="Q3848" t="s">
        <v>5915</v>
      </c>
      <c r="R3848">
        <v>125000</v>
      </c>
      <c r="S3848">
        <v>148000</v>
      </c>
      <c r="T3848">
        <v>0.15540000000000001</v>
      </c>
      <c r="U3848" t="s">
        <v>5893</v>
      </c>
      <c r="V3848">
        <v>12</v>
      </c>
      <c r="W3848" s="1">
        <v>44787</v>
      </c>
      <c r="X3848" t="s">
        <v>5894</v>
      </c>
      <c r="Y3848">
        <v>168</v>
      </c>
      <c r="Z3848">
        <v>62</v>
      </c>
      <c r="AA3848">
        <v>271</v>
      </c>
      <c r="AB3848">
        <v>0</v>
      </c>
      <c r="AC3848">
        <v>10</v>
      </c>
      <c r="AD3848">
        <v>0</v>
      </c>
      <c r="AE3848" t="s">
        <v>6029</v>
      </c>
      <c r="AF3848" s="1">
        <v>46203</v>
      </c>
      <c r="AG3848" t="s">
        <v>6204</v>
      </c>
      <c r="AH3848" t="s">
        <v>6035</v>
      </c>
      <c r="AI3848" t="s">
        <v>6028</v>
      </c>
      <c r="AJ3848" t="s">
        <v>6925</v>
      </c>
      <c r="AK3848">
        <v>148000</v>
      </c>
      <c r="AL3848">
        <v>7252</v>
      </c>
      <c r="AM3848">
        <v>140748</v>
      </c>
      <c r="AN3848">
        <v>125000</v>
      </c>
      <c r="AO3848">
        <v>15748</v>
      </c>
      <c r="AP3848">
        <v>0.1119</v>
      </c>
    </row>
    <row r="3849" spans="1:42" hidden="1" x14ac:dyDescent="0.35">
      <c r="A3849" t="s">
        <v>4820</v>
      </c>
      <c r="B3849" s="1">
        <v>45726</v>
      </c>
      <c r="C3849" t="s">
        <v>2007</v>
      </c>
      <c r="D3849" t="s">
        <v>100</v>
      </c>
      <c r="E3849">
        <v>1</v>
      </c>
      <c r="F3849" t="s">
        <v>24</v>
      </c>
      <c r="G3849" t="s">
        <v>31</v>
      </c>
      <c r="H3849" t="s">
        <v>32</v>
      </c>
      <c r="I3849" t="s">
        <v>18</v>
      </c>
      <c r="J3849" t="s">
        <v>39</v>
      </c>
      <c r="K3849">
        <v>2025</v>
      </c>
      <c r="L3849" t="s">
        <v>20</v>
      </c>
      <c r="M3849" t="s">
        <v>5941</v>
      </c>
      <c r="N3849" t="s">
        <v>5931</v>
      </c>
      <c r="O3849" t="s">
        <v>5942</v>
      </c>
      <c r="P3849" t="s">
        <v>5938</v>
      </c>
      <c r="Q3849" t="s">
        <v>5943</v>
      </c>
      <c r="R3849">
        <v>9800</v>
      </c>
      <c r="S3849">
        <v>12500</v>
      </c>
      <c r="T3849">
        <v>0.216</v>
      </c>
      <c r="U3849" t="s">
        <v>5940</v>
      </c>
      <c r="V3849">
        <v>6</v>
      </c>
      <c r="W3849" s="1">
        <v>45383</v>
      </c>
      <c r="X3849" t="s">
        <v>5894</v>
      </c>
      <c r="Y3849">
        <v>102</v>
      </c>
      <c r="Z3849">
        <v>94</v>
      </c>
      <c r="AA3849">
        <v>142</v>
      </c>
      <c r="AB3849">
        <v>76</v>
      </c>
      <c r="AC3849">
        <v>10</v>
      </c>
      <c r="AD3849">
        <v>744800</v>
      </c>
      <c r="AE3849" t="s">
        <v>6025</v>
      </c>
      <c r="AF3849" s="1">
        <v>46203</v>
      </c>
      <c r="AG3849" t="s">
        <v>6706</v>
      </c>
      <c r="AH3849" t="s">
        <v>6027</v>
      </c>
      <c r="AI3849" t="s">
        <v>6028</v>
      </c>
      <c r="AJ3849" t="s">
        <v>6924</v>
      </c>
      <c r="AK3849">
        <v>12500</v>
      </c>
      <c r="AL3849">
        <v>1505</v>
      </c>
      <c r="AM3849">
        <v>10995</v>
      </c>
      <c r="AN3849">
        <v>9800</v>
      </c>
      <c r="AO3849">
        <v>1195</v>
      </c>
      <c r="AP3849">
        <v>0.1087</v>
      </c>
    </row>
    <row r="3850" spans="1:42" hidden="1" x14ac:dyDescent="0.35">
      <c r="A3850" t="s">
        <v>4821</v>
      </c>
      <c r="B3850" s="1">
        <v>45841</v>
      </c>
      <c r="C3850" t="s">
        <v>146</v>
      </c>
      <c r="D3850" t="s">
        <v>78</v>
      </c>
      <c r="E3850">
        <v>1</v>
      </c>
      <c r="F3850" t="s">
        <v>24</v>
      </c>
      <c r="G3850" t="s">
        <v>31</v>
      </c>
      <c r="H3850" t="s">
        <v>17</v>
      </c>
      <c r="I3850" t="s">
        <v>18</v>
      </c>
      <c r="J3850" t="s">
        <v>97</v>
      </c>
      <c r="K3850">
        <v>2025</v>
      </c>
      <c r="L3850" t="s">
        <v>60</v>
      </c>
      <c r="M3850" t="s">
        <v>5992</v>
      </c>
      <c r="N3850" t="s">
        <v>5989</v>
      </c>
      <c r="O3850" t="s">
        <v>5993</v>
      </c>
      <c r="P3850" t="s">
        <v>5899</v>
      </c>
      <c r="Q3850" t="s">
        <v>5994</v>
      </c>
      <c r="R3850">
        <v>850</v>
      </c>
      <c r="S3850">
        <v>1200</v>
      </c>
      <c r="T3850">
        <v>0.29170000000000001</v>
      </c>
      <c r="U3850" t="s">
        <v>5901</v>
      </c>
      <c r="V3850">
        <v>6</v>
      </c>
      <c r="W3850" s="1">
        <v>45066</v>
      </c>
      <c r="X3850" t="s">
        <v>5894</v>
      </c>
      <c r="Y3850">
        <v>275</v>
      </c>
      <c r="Z3850">
        <v>92</v>
      </c>
      <c r="AA3850">
        <v>285</v>
      </c>
      <c r="AB3850">
        <v>78</v>
      </c>
      <c r="AC3850">
        <v>10</v>
      </c>
      <c r="AD3850">
        <v>66300</v>
      </c>
      <c r="AE3850" t="s">
        <v>6025</v>
      </c>
      <c r="AF3850" s="1">
        <v>46203</v>
      </c>
      <c r="AG3850" t="s">
        <v>6086</v>
      </c>
      <c r="AH3850" t="s">
        <v>6027</v>
      </c>
      <c r="AI3850" t="s">
        <v>6028</v>
      </c>
      <c r="AJ3850" t="s">
        <v>6925</v>
      </c>
      <c r="AK3850">
        <v>1200</v>
      </c>
      <c r="AL3850">
        <v>126.48</v>
      </c>
      <c r="AM3850">
        <v>1073.52</v>
      </c>
      <c r="AN3850">
        <v>850</v>
      </c>
      <c r="AO3850">
        <v>223.52</v>
      </c>
      <c r="AP3850">
        <v>0.2082</v>
      </c>
    </row>
    <row r="3851" spans="1:42" hidden="1" x14ac:dyDescent="0.35">
      <c r="A3851" t="s">
        <v>4822</v>
      </c>
      <c r="B3851" s="1">
        <v>45698</v>
      </c>
      <c r="C3851" t="s">
        <v>985</v>
      </c>
      <c r="D3851" t="s">
        <v>183</v>
      </c>
      <c r="E3851">
        <v>2</v>
      </c>
      <c r="F3851" t="s">
        <v>24</v>
      </c>
      <c r="G3851" t="s">
        <v>71</v>
      </c>
      <c r="H3851" t="s">
        <v>32</v>
      </c>
      <c r="I3851" t="s">
        <v>18</v>
      </c>
      <c r="J3851" t="s">
        <v>19</v>
      </c>
      <c r="K3851">
        <v>2025</v>
      </c>
      <c r="L3851" t="s">
        <v>20</v>
      </c>
      <c r="M3851" t="s">
        <v>6010</v>
      </c>
      <c r="N3851" t="s">
        <v>5949</v>
      </c>
      <c r="O3851" t="s">
        <v>6011</v>
      </c>
      <c r="P3851" t="s">
        <v>6012</v>
      </c>
      <c r="Q3851" t="s">
        <v>6013</v>
      </c>
      <c r="R3851">
        <v>2700</v>
      </c>
      <c r="S3851">
        <v>3500</v>
      </c>
      <c r="T3851">
        <v>0.2286</v>
      </c>
      <c r="U3851" t="s">
        <v>5920</v>
      </c>
      <c r="V3851">
        <v>12</v>
      </c>
      <c r="W3851" s="1">
        <v>45369</v>
      </c>
      <c r="X3851" t="s">
        <v>5894</v>
      </c>
      <c r="Y3851">
        <v>71</v>
      </c>
      <c r="Z3851">
        <v>95</v>
      </c>
      <c r="AA3851">
        <v>147</v>
      </c>
      <c r="AB3851">
        <v>51</v>
      </c>
      <c r="AC3851">
        <v>10</v>
      </c>
      <c r="AD3851">
        <v>137700</v>
      </c>
      <c r="AE3851" t="s">
        <v>6025</v>
      </c>
      <c r="AF3851" s="1">
        <v>46203</v>
      </c>
      <c r="AG3851" t="s">
        <v>6505</v>
      </c>
      <c r="AH3851" t="s">
        <v>6035</v>
      </c>
      <c r="AI3851" t="s">
        <v>6028</v>
      </c>
      <c r="AJ3851" t="s">
        <v>6924</v>
      </c>
      <c r="AK3851">
        <v>7000</v>
      </c>
      <c r="AL3851">
        <v>313.60000000000002</v>
      </c>
      <c r="AM3851">
        <v>6686.4</v>
      </c>
      <c r="AN3851">
        <v>5400</v>
      </c>
      <c r="AO3851">
        <v>1286.4000000000001</v>
      </c>
      <c r="AP3851">
        <v>0.19239999999999999</v>
      </c>
    </row>
    <row r="3852" spans="1:42" hidden="1" x14ac:dyDescent="0.35">
      <c r="A3852" t="s">
        <v>4823</v>
      </c>
      <c r="B3852" s="1">
        <v>45812</v>
      </c>
      <c r="C3852" t="s">
        <v>620</v>
      </c>
      <c r="D3852" t="s">
        <v>95</v>
      </c>
      <c r="E3852">
        <v>2</v>
      </c>
      <c r="F3852" t="s">
        <v>48</v>
      </c>
      <c r="G3852" t="s">
        <v>31</v>
      </c>
      <c r="H3852" t="s">
        <v>32</v>
      </c>
      <c r="I3852" t="s">
        <v>18</v>
      </c>
      <c r="J3852" t="s">
        <v>34</v>
      </c>
      <c r="K3852">
        <v>2025</v>
      </c>
      <c r="L3852" t="s">
        <v>35</v>
      </c>
      <c r="M3852" t="s">
        <v>5948</v>
      </c>
      <c r="N3852" t="s">
        <v>5949</v>
      </c>
      <c r="O3852" t="s">
        <v>5950</v>
      </c>
      <c r="P3852" t="s">
        <v>5951</v>
      </c>
      <c r="Q3852" t="s">
        <v>5952</v>
      </c>
      <c r="R3852">
        <v>2900</v>
      </c>
      <c r="S3852">
        <v>3800</v>
      </c>
      <c r="T3852">
        <v>0.23680000000000001</v>
      </c>
      <c r="U3852" t="s">
        <v>5940</v>
      </c>
      <c r="V3852">
        <v>12</v>
      </c>
      <c r="W3852" s="1">
        <v>45359</v>
      </c>
      <c r="X3852" t="s">
        <v>5894</v>
      </c>
      <c r="Y3852">
        <v>220</v>
      </c>
      <c r="Z3852">
        <v>49</v>
      </c>
      <c r="AA3852">
        <v>227</v>
      </c>
      <c r="AB3852">
        <v>23</v>
      </c>
      <c r="AC3852">
        <v>10</v>
      </c>
      <c r="AD3852">
        <v>66700</v>
      </c>
      <c r="AE3852" t="s">
        <v>6025</v>
      </c>
      <c r="AF3852" s="1">
        <v>46203</v>
      </c>
      <c r="AG3852" t="s">
        <v>6169</v>
      </c>
      <c r="AH3852" t="s">
        <v>6035</v>
      </c>
      <c r="AI3852" t="s">
        <v>6028</v>
      </c>
      <c r="AJ3852" t="s">
        <v>6924</v>
      </c>
      <c r="AK3852">
        <v>7600</v>
      </c>
      <c r="AL3852">
        <v>494</v>
      </c>
      <c r="AM3852">
        <v>7106</v>
      </c>
      <c r="AN3852">
        <v>5800</v>
      </c>
      <c r="AO3852">
        <v>1306</v>
      </c>
      <c r="AP3852">
        <v>0.18379999999999999</v>
      </c>
    </row>
    <row r="3853" spans="1:42" hidden="1" x14ac:dyDescent="0.35">
      <c r="A3853" t="s">
        <v>4824</v>
      </c>
      <c r="B3853" s="1">
        <v>45727</v>
      </c>
      <c r="C3853" t="s">
        <v>1419</v>
      </c>
      <c r="D3853" t="s">
        <v>205</v>
      </c>
      <c r="E3853">
        <v>2</v>
      </c>
      <c r="F3853" t="s">
        <v>58</v>
      </c>
      <c r="G3853" t="s">
        <v>31</v>
      </c>
      <c r="H3853" t="s">
        <v>25</v>
      </c>
      <c r="I3853" t="s">
        <v>43</v>
      </c>
      <c r="J3853" t="s">
        <v>39</v>
      </c>
      <c r="K3853">
        <v>2025</v>
      </c>
      <c r="L3853" t="s">
        <v>20</v>
      </c>
      <c r="M3853" t="s">
        <v>6003</v>
      </c>
      <c r="N3853" t="s">
        <v>5989</v>
      </c>
      <c r="O3853" t="s">
        <v>6004</v>
      </c>
      <c r="P3853" t="s">
        <v>6005</v>
      </c>
      <c r="Q3853" t="s">
        <v>6006</v>
      </c>
      <c r="R3853">
        <v>420</v>
      </c>
      <c r="S3853">
        <v>650</v>
      </c>
      <c r="T3853">
        <v>0.3538</v>
      </c>
      <c r="U3853" t="s">
        <v>5909</v>
      </c>
      <c r="V3853">
        <v>6</v>
      </c>
      <c r="W3853" s="1">
        <v>45071</v>
      </c>
      <c r="X3853" t="s">
        <v>5894</v>
      </c>
      <c r="Y3853">
        <v>160</v>
      </c>
      <c r="Z3853">
        <v>85</v>
      </c>
      <c r="AA3853">
        <v>167</v>
      </c>
      <c r="AB3853">
        <v>56</v>
      </c>
      <c r="AC3853">
        <v>10</v>
      </c>
      <c r="AD3853">
        <v>23520</v>
      </c>
      <c r="AE3853" t="s">
        <v>6025</v>
      </c>
      <c r="AF3853" s="1">
        <v>46203</v>
      </c>
      <c r="AG3853" t="s">
        <v>6201</v>
      </c>
      <c r="AH3853" t="s">
        <v>6027</v>
      </c>
      <c r="AI3853" t="s">
        <v>6028</v>
      </c>
      <c r="AJ3853" t="s">
        <v>6924</v>
      </c>
      <c r="AK3853">
        <v>1300</v>
      </c>
      <c r="AL3853">
        <v>15.73</v>
      </c>
      <c r="AM3853">
        <v>1284.27</v>
      </c>
      <c r="AN3853">
        <v>840</v>
      </c>
      <c r="AO3853">
        <v>444.27</v>
      </c>
      <c r="AP3853">
        <v>0.34589999999999999</v>
      </c>
    </row>
    <row r="3854" spans="1:42" hidden="1" x14ac:dyDescent="0.35">
      <c r="A3854" t="s">
        <v>4825</v>
      </c>
      <c r="B3854" s="1">
        <v>45956</v>
      </c>
      <c r="C3854" t="s">
        <v>3104</v>
      </c>
      <c r="D3854" t="s">
        <v>188</v>
      </c>
      <c r="E3854">
        <v>4</v>
      </c>
      <c r="F3854" t="s">
        <v>24</v>
      </c>
      <c r="G3854" t="s">
        <v>16</v>
      </c>
      <c r="H3854" t="s">
        <v>25</v>
      </c>
      <c r="I3854" t="s">
        <v>33</v>
      </c>
      <c r="J3854" t="s">
        <v>55</v>
      </c>
      <c r="K3854">
        <v>2025</v>
      </c>
      <c r="L3854" t="s">
        <v>51</v>
      </c>
      <c r="M3854" t="s">
        <v>5936</v>
      </c>
      <c r="N3854" t="s">
        <v>5931</v>
      </c>
      <c r="O3854" t="s">
        <v>5937</v>
      </c>
      <c r="P3854" t="s">
        <v>5938</v>
      </c>
      <c r="Q3854" t="s">
        <v>5939</v>
      </c>
      <c r="R3854">
        <v>3400</v>
      </c>
      <c r="S3854">
        <v>4500</v>
      </c>
      <c r="T3854">
        <v>0.24440000000000001</v>
      </c>
      <c r="U3854" t="s">
        <v>5940</v>
      </c>
      <c r="V3854">
        <v>6</v>
      </c>
      <c r="W3854" s="1">
        <v>45061</v>
      </c>
      <c r="X3854" t="s">
        <v>5894</v>
      </c>
      <c r="Y3854">
        <v>200</v>
      </c>
      <c r="Z3854">
        <v>91</v>
      </c>
      <c r="AA3854">
        <v>223</v>
      </c>
      <c r="AB3854">
        <v>18</v>
      </c>
      <c r="AC3854">
        <v>10</v>
      </c>
      <c r="AD3854">
        <v>61200</v>
      </c>
      <c r="AE3854" t="s">
        <v>6025</v>
      </c>
      <c r="AF3854" s="1">
        <v>46203</v>
      </c>
      <c r="AG3854" t="s">
        <v>6859</v>
      </c>
      <c r="AH3854" t="s">
        <v>6027</v>
      </c>
      <c r="AI3854" t="s">
        <v>6028</v>
      </c>
      <c r="AJ3854" t="s">
        <v>6925</v>
      </c>
      <c r="AK3854">
        <v>18000</v>
      </c>
      <c r="AL3854">
        <v>1539</v>
      </c>
      <c r="AM3854">
        <v>16461</v>
      </c>
      <c r="AN3854">
        <v>13600</v>
      </c>
      <c r="AO3854">
        <v>2861</v>
      </c>
      <c r="AP3854">
        <v>0.17380000000000001</v>
      </c>
    </row>
    <row r="3855" spans="1:42" x14ac:dyDescent="0.35">
      <c r="A3855" t="s">
        <v>4826</v>
      </c>
      <c r="B3855" s="1">
        <v>45951</v>
      </c>
      <c r="C3855" t="s">
        <v>963</v>
      </c>
      <c r="D3855" t="s">
        <v>54</v>
      </c>
      <c r="E3855">
        <v>2</v>
      </c>
      <c r="F3855" t="s">
        <v>24</v>
      </c>
      <c r="G3855" t="s">
        <v>96</v>
      </c>
      <c r="H3855" t="s">
        <v>25</v>
      </c>
      <c r="I3855" t="s">
        <v>33</v>
      </c>
      <c r="J3855" t="s">
        <v>55</v>
      </c>
      <c r="K3855">
        <v>2025</v>
      </c>
      <c r="L3855" t="s">
        <v>51</v>
      </c>
      <c r="M3855" t="s">
        <v>5888</v>
      </c>
      <c r="N3855" t="s">
        <v>5889</v>
      </c>
      <c r="O3855" t="s">
        <v>5890</v>
      </c>
      <c r="P3855" t="s">
        <v>5891</v>
      </c>
      <c r="Q3855" t="s">
        <v>5892</v>
      </c>
      <c r="R3855">
        <v>52000</v>
      </c>
      <c r="S3855">
        <v>65000</v>
      </c>
      <c r="T3855">
        <v>0.2</v>
      </c>
      <c r="U3855" t="s">
        <v>5893</v>
      </c>
      <c r="V3855">
        <v>12</v>
      </c>
      <c r="W3855" s="1">
        <v>45506</v>
      </c>
      <c r="X3855" t="s">
        <v>5894</v>
      </c>
      <c r="Y3855">
        <v>302</v>
      </c>
      <c r="Z3855">
        <v>109</v>
      </c>
      <c r="AA3855">
        <v>415</v>
      </c>
      <c r="AB3855">
        <v>0</v>
      </c>
      <c r="AC3855">
        <v>10</v>
      </c>
      <c r="AD3855">
        <v>0</v>
      </c>
      <c r="AE3855" t="s">
        <v>6029</v>
      </c>
      <c r="AF3855" s="1">
        <v>46203</v>
      </c>
      <c r="AG3855" t="s">
        <v>6061</v>
      </c>
      <c r="AH3855" t="s">
        <v>6027</v>
      </c>
      <c r="AI3855" t="s">
        <v>6028</v>
      </c>
      <c r="AJ3855" t="s">
        <v>6925</v>
      </c>
      <c r="AK3855">
        <v>130000</v>
      </c>
      <c r="AL3855">
        <v>6513</v>
      </c>
      <c r="AM3855">
        <v>123487</v>
      </c>
      <c r="AN3855">
        <v>104000</v>
      </c>
      <c r="AO3855">
        <v>19487</v>
      </c>
      <c r="AP3855">
        <v>0.1578</v>
      </c>
    </row>
    <row r="3856" spans="1:42" x14ac:dyDescent="0.35">
      <c r="A3856" t="s">
        <v>4827</v>
      </c>
      <c r="B3856" s="1">
        <v>45861</v>
      </c>
      <c r="C3856" t="s">
        <v>53</v>
      </c>
      <c r="D3856" t="s">
        <v>54</v>
      </c>
      <c r="E3856">
        <v>2</v>
      </c>
      <c r="F3856" t="s">
        <v>30</v>
      </c>
      <c r="G3856" t="s">
        <v>16</v>
      </c>
      <c r="H3856" t="s">
        <v>17</v>
      </c>
      <c r="I3856" t="s">
        <v>26</v>
      </c>
      <c r="J3856" t="s">
        <v>97</v>
      </c>
      <c r="K3856">
        <v>2025</v>
      </c>
      <c r="L3856" t="s">
        <v>60</v>
      </c>
      <c r="M3856" t="s">
        <v>5888</v>
      </c>
      <c r="N3856" t="s">
        <v>5889</v>
      </c>
      <c r="O3856" t="s">
        <v>5890</v>
      </c>
      <c r="P3856" t="s">
        <v>5891</v>
      </c>
      <c r="Q3856" t="s">
        <v>5892</v>
      </c>
      <c r="R3856">
        <v>52000</v>
      </c>
      <c r="S3856">
        <v>65000</v>
      </c>
      <c r="T3856">
        <v>0.2</v>
      </c>
      <c r="U3856" t="s">
        <v>5893</v>
      </c>
      <c r="V3856">
        <v>12</v>
      </c>
      <c r="W3856" s="1">
        <v>45506</v>
      </c>
      <c r="X3856" t="s">
        <v>5894</v>
      </c>
      <c r="Y3856">
        <v>302</v>
      </c>
      <c r="Z3856">
        <v>109</v>
      </c>
      <c r="AA3856">
        <v>415</v>
      </c>
      <c r="AB3856">
        <v>0</v>
      </c>
      <c r="AC3856">
        <v>10</v>
      </c>
      <c r="AD3856">
        <v>0</v>
      </c>
      <c r="AE3856" t="s">
        <v>6029</v>
      </c>
      <c r="AF3856" s="1">
        <v>46203</v>
      </c>
      <c r="AG3856" t="s">
        <v>6030</v>
      </c>
      <c r="AH3856" t="s">
        <v>6027</v>
      </c>
      <c r="AI3856" t="s">
        <v>6028</v>
      </c>
      <c r="AJ3856" t="s">
        <v>6925</v>
      </c>
      <c r="AK3856">
        <v>130000</v>
      </c>
      <c r="AL3856">
        <v>14781</v>
      </c>
      <c r="AM3856">
        <v>115219</v>
      </c>
      <c r="AN3856">
        <v>104000</v>
      </c>
      <c r="AO3856">
        <v>11219</v>
      </c>
      <c r="AP3856">
        <v>9.74E-2</v>
      </c>
    </row>
    <row r="3857" spans="1:42" hidden="1" x14ac:dyDescent="0.35">
      <c r="A3857" t="s">
        <v>4828</v>
      </c>
      <c r="B3857" s="1">
        <v>45826</v>
      </c>
      <c r="C3857" t="s">
        <v>503</v>
      </c>
      <c r="D3857" t="s">
        <v>87</v>
      </c>
      <c r="E3857">
        <v>5</v>
      </c>
      <c r="F3857" t="s">
        <v>15</v>
      </c>
      <c r="G3857" t="s">
        <v>71</v>
      </c>
      <c r="H3857" t="s">
        <v>25</v>
      </c>
      <c r="I3857" t="s">
        <v>43</v>
      </c>
      <c r="J3857" t="s">
        <v>34</v>
      </c>
      <c r="K3857">
        <v>2025</v>
      </c>
      <c r="L3857" t="s">
        <v>35</v>
      </c>
      <c r="M3857" t="s">
        <v>5924</v>
      </c>
      <c r="N3857" t="s">
        <v>5913</v>
      </c>
      <c r="O3857" t="s">
        <v>5917</v>
      </c>
      <c r="P3857" t="s">
        <v>5925</v>
      </c>
      <c r="Q3857" t="s">
        <v>5926</v>
      </c>
      <c r="R3857">
        <v>46000</v>
      </c>
      <c r="S3857">
        <v>56000</v>
      </c>
      <c r="T3857">
        <v>0.17860000000000001</v>
      </c>
      <c r="U3857" t="s">
        <v>5920</v>
      </c>
      <c r="V3857">
        <v>12</v>
      </c>
      <c r="W3857" s="1">
        <v>44847</v>
      </c>
      <c r="X3857" t="s">
        <v>5894</v>
      </c>
      <c r="Y3857">
        <v>224</v>
      </c>
      <c r="Z3857">
        <v>96</v>
      </c>
      <c r="AA3857">
        <v>304</v>
      </c>
      <c r="AB3857">
        <v>54</v>
      </c>
      <c r="AC3857">
        <v>10</v>
      </c>
      <c r="AD3857">
        <v>2484000</v>
      </c>
      <c r="AE3857" t="s">
        <v>6025</v>
      </c>
      <c r="AF3857" s="1">
        <v>46203</v>
      </c>
      <c r="AG3857" t="s">
        <v>6307</v>
      </c>
      <c r="AH3857" t="s">
        <v>6035</v>
      </c>
      <c r="AI3857" t="s">
        <v>6028</v>
      </c>
      <c r="AJ3857" t="s">
        <v>6924</v>
      </c>
      <c r="AK3857">
        <v>280000</v>
      </c>
      <c r="AL3857">
        <v>13440</v>
      </c>
      <c r="AM3857">
        <v>266560</v>
      </c>
      <c r="AN3857">
        <v>230000</v>
      </c>
      <c r="AO3857">
        <v>36560</v>
      </c>
      <c r="AP3857">
        <v>0.13719999999999999</v>
      </c>
    </row>
    <row r="3858" spans="1:42" hidden="1" x14ac:dyDescent="0.35">
      <c r="A3858" t="s">
        <v>4829</v>
      </c>
      <c r="B3858" s="1">
        <v>45725</v>
      </c>
      <c r="C3858" t="s">
        <v>22</v>
      </c>
      <c r="D3858" t="s">
        <v>118</v>
      </c>
      <c r="E3858">
        <v>1</v>
      </c>
      <c r="F3858" t="s">
        <v>128</v>
      </c>
      <c r="G3858" t="s">
        <v>31</v>
      </c>
      <c r="H3858" t="s">
        <v>17</v>
      </c>
      <c r="I3858" t="s">
        <v>26</v>
      </c>
      <c r="J3858" t="s">
        <v>39</v>
      </c>
      <c r="K3858">
        <v>2025</v>
      </c>
      <c r="L3858" t="s">
        <v>20</v>
      </c>
      <c r="M3858" t="s">
        <v>5902</v>
      </c>
      <c r="N3858" t="s">
        <v>5889</v>
      </c>
      <c r="O3858" t="s">
        <v>5898</v>
      </c>
      <c r="P3858" t="s">
        <v>5899</v>
      </c>
      <c r="Q3858" t="s">
        <v>5903</v>
      </c>
      <c r="R3858">
        <v>74000</v>
      </c>
      <c r="S3858">
        <v>88000</v>
      </c>
      <c r="T3858">
        <v>0.15909999999999999</v>
      </c>
      <c r="U3858" t="s">
        <v>5901</v>
      </c>
      <c r="V3858">
        <v>12</v>
      </c>
      <c r="W3858" s="1">
        <v>45459</v>
      </c>
      <c r="X3858" t="s">
        <v>5894</v>
      </c>
      <c r="Y3858">
        <v>214</v>
      </c>
      <c r="Z3858">
        <v>97</v>
      </c>
      <c r="AA3858">
        <v>218</v>
      </c>
      <c r="AB3858">
        <v>43</v>
      </c>
      <c r="AC3858">
        <v>10</v>
      </c>
      <c r="AD3858">
        <v>3182000</v>
      </c>
      <c r="AE3858" t="s">
        <v>6025</v>
      </c>
      <c r="AF3858" s="1">
        <v>46203</v>
      </c>
      <c r="AG3858" t="s">
        <v>6048</v>
      </c>
      <c r="AH3858" t="s">
        <v>6035</v>
      </c>
      <c r="AI3858" t="s">
        <v>6028</v>
      </c>
      <c r="AJ3858" t="s">
        <v>6924</v>
      </c>
      <c r="AK3858">
        <v>88000</v>
      </c>
      <c r="AL3858">
        <v>3766.4</v>
      </c>
      <c r="AM3858">
        <v>84233.600000000006</v>
      </c>
      <c r="AN3858">
        <v>74000</v>
      </c>
      <c r="AO3858">
        <v>10233.6</v>
      </c>
      <c r="AP3858">
        <v>0.1215</v>
      </c>
    </row>
    <row r="3859" spans="1:42" hidden="1" x14ac:dyDescent="0.35">
      <c r="A3859" t="s">
        <v>4830</v>
      </c>
      <c r="B3859" s="1">
        <v>45903</v>
      </c>
      <c r="C3859" t="s">
        <v>3856</v>
      </c>
      <c r="D3859" t="s">
        <v>173</v>
      </c>
      <c r="E3859">
        <v>1</v>
      </c>
      <c r="F3859" t="s">
        <v>24</v>
      </c>
      <c r="G3859" t="s">
        <v>31</v>
      </c>
      <c r="H3859" t="s">
        <v>25</v>
      </c>
      <c r="I3859" t="s">
        <v>18</v>
      </c>
      <c r="J3859" t="s">
        <v>109</v>
      </c>
      <c r="K3859">
        <v>2025</v>
      </c>
      <c r="L3859" t="s">
        <v>60</v>
      </c>
      <c r="M3859" t="s">
        <v>5904</v>
      </c>
      <c r="N3859" t="s">
        <v>5889</v>
      </c>
      <c r="O3859" t="s">
        <v>5898</v>
      </c>
      <c r="P3859" t="s">
        <v>5899</v>
      </c>
      <c r="Q3859" t="s">
        <v>5905</v>
      </c>
      <c r="R3859">
        <v>12500</v>
      </c>
      <c r="S3859">
        <v>15500</v>
      </c>
      <c r="T3859">
        <v>0.19350000000000001</v>
      </c>
      <c r="U3859" t="s">
        <v>5901</v>
      </c>
      <c r="V3859">
        <v>12</v>
      </c>
      <c r="W3859" s="1">
        <v>45140</v>
      </c>
      <c r="X3859" t="s">
        <v>5894</v>
      </c>
      <c r="Y3859">
        <v>313</v>
      </c>
      <c r="Z3859">
        <v>58</v>
      </c>
      <c r="AA3859">
        <v>294</v>
      </c>
      <c r="AB3859">
        <v>65</v>
      </c>
      <c r="AC3859">
        <v>10</v>
      </c>
      <c r="AD3859">
        <v>812500</v>
      </c>
      <c r="AE3859" t="s">
        <v>6025</v>
      </c>
      <c r="AF3859" s="1">
        <v>46203</v>
      </c>
      <c r="AG3859" t="s">
        <v>6903</v>
      </c>
      <c r="AH3859" t="s">
        <v>6035</v>
      </c>
      <c r="AI3859" t="s">
        <v>6028</v>
      </c>
      <c r="AJ3859" t="s">
        <v>6925</v>
      </c>
      <c r="AK3859">
        <v>15500</v>
      </c>
      <c r="AL3859">
        <v>2238.1999999999998</v>
      </c>
      <c r="AM3859">
        <v>13261.8</v>
      </c>
      <c r="AN3859">
        <v>12500</v>
      </c>
      <c r="AO3859">
        <v>761.8</v>
      </c>
      <c r="AP3859">
        <v>5.74E-2</v>
      </c>
    </row>
    <row r="3860" spans="1:42" hidden="1" x14ac:dyDescent="0.35">
      <c r="A3860" t="s">
        <v>4831</v>
      </c>
      <c r="B3860" s="1">
        <v>45863</v>
      </c>
      <c r="C3860" t="s">
        <v>1266</v>
      </c>
      <c r="D3860" t="s">
        <v>70</v>
      </c>
      <c r="E3860">
        <v>1</v>
      </c>
      <c r="F3860" t="s">
        <v>128</v>
      </c>
      <c r="G3860" t="s">
        <v>16</v>
      </c>
      <c r="H3860" t="s">
        <v>32</v>
      </c>
      <c r="I3860" t="s">
        <v>43</v>
      </c>
      <c r="J3860" t="s">
        <v>97</v>
      </c>
      <c r="K3860">
        <v>2025</v>
      </c>
      <c r="L3860" t="s">
        <v>60</v>
      </c>
      <c r="M3860" t="s">
        <v>5970</v>
      </c>
      <c r="N3860" t="s">
        <v>5949</v>
      </c>
      <c r="O3860" t="s">
        <v>5971</v>
      </c>
      <c r="P3860" t="s">
        <v>5922</v>
      </c>
      <c r="Q3860" t="s">
        <v>5972</v>
      </c>
      <c r="R3860">
        <v>9500</v>
      </c>
      <c r="S3860">
        <v>12000</v>
      </c>
      <c r="T3860">
        <v>0.20830000000000001</v>
      </c>
      <c r="U3860" t="s">
        <v>5920</v>
      </c>
      <c r="V3860">
        <v>12</v>
      </c>
      <c r="W3860" s="1">
        <v>44840</v>
      </c>
      <c r="X3860" t="s">
        <v>5894</v>
      </c>
      <c r="Y3860">
        <v>160</v>
      </c>
      <c r="Z3860">
        <v>82</v>
      </c>
      <c r="AA3860">
        <v>171</v>
      </c>
      <c r="AB3860">
        <v>27</v>
      </c>
      <c r="AC3860">
        <v>10</v>
      </c>
      <c r="AD3860">
        <v>256500</v>
      </c>
      <c r="AE3860" t="s">
        <v>6025</v>
      </c>
      <c r="AF3860" s="1">
        <v>46203</v>
      </c>
      <c r="AG3860" t="s">
        <v>6569</v>
      </c>
      <c r="AH3860" t="s">
        <v>6035</v>
      </c>
      <c r="AI3860" t="s">
        <v>6028</v>
      </c>
      <c r="AJ3860" t="s">
        <v>6925</v>
      </c>
      <c r="AK3860">
        <v>12000</v>
      </c>
      <c r="AL3860">
        <v>658.8</v>
      </c>
      <c r="AM3860">
        <v>11341.2</v>
      </c>
      <c r="AN3860">
        <v>9500</v>
      </c>
      <c r="AO3860">
        <v>1841.2</v>
      </c>
      <c r="AP3860">
        <v>0.1623</v>
      </c>
    </row>
    <row r="3861" spans="1:42" x14ac:dyDescent="0.35">
      <c r="A3861" t="s">
        <v>4832</v>
      </c>
      <c r="B3861" s="1">
        <v>45906</v>
      </c>
      <c r="C3861" t="s">
        <v>478</v>
      </c>
      <c r="D3861" t="s">
        <v>54</v>
      </c>
      <c r="E3861">
        <v>1</v>
      </c>
      <c r="F3861" t="s">
        <v>128</v>
      </c>
      <c r="G3861" t="s">
        <v>96</v>
      </c>
      <c r="H3861" t="s">
        <v>17</v>
      </c>
      <c r="I3861" t="s">
        <v>43</v>
      </c>
      <c r="J3861" t="s">
        <v>109</v>
      </c>
      <c r="K3861">
        <v>2025</v>
      </c>
      <c r="L3861" t="s">
        <v>60</v>
      </c>
      <c r="M3861" t="s">
        <v>5888</v>
      </c>
      <c r="N3861" t="s">
        <v>5889</v>
      </c>
      <c r="O3861" t="s">
        <v>5890</v>
      </c>
      <c r="P3861" t="s">
        <v>5891</v>
      </c>
      <c r="Q3861" t="s">
        <v>5892</v>
      </c>
      <c r="R3861">
        <v>52000</v>
      </c>
      <c r="S3861">
        <v>65000</v>
      </c>
      <c r="T3861">
        <v>0.2</v>
      </c>
      <c r="U3861" t="s">
        <v>5893</v>
      </c>
      <c r="V3861">
        <v>12</v>
      </c>
      <c r="W3861" s="1">
        <v>45506</v>
      </c>
      <c r="X3861" t="s">
        <v>5894</v>
      </c>
      <c r="Y3861">
        <v>302</v>
      </c>
      <c r="Z3861">
        <v>109</v>
      </c>
      <c r="AA3861">
        <v>415</v>
      </c>
      <c r="AB3861">
        <v>0</v>
      </c>
      <c r="AC3861">
        <v>10</v>
      </c>
      <c r="AD3861">
        <v>0</v>
      </c>
      <c r="AE3861" t="s">
        <v>6029</v>
      </c>
      <c r="AF3861" s="1">
        <v>46203</v>
      </c>
      <c r="AG3861" t="s">
        <v>6258</v>
      </c>
      <c r="AH3861" t="s">
        <v>6027</v>
      </c>
      <c r="AI3861" t="s">
        <v>6028</v>
      </c>
      <c r="AJ3861" t="s">
        <v>6925</v>
      </c>
      <c r="AK3861">
        <v>65000</v>
      </c>
      <c r="AL3861">
        <v>3640</v>
      </c>
      <c r="AM3861">
        <v>61360</v>
      </c>
      <c r="AN3861">
        <v>52000</v>
      </c>
      <c r="AO3861">
        <v>9360</v>
      </c>
      <c r="AP3861">
        <v>0.1525</v>
      </c>
    </row>
    <row r="3862" spans="1:42" x14ac:dyDescent="0.35">
      <c r="A3862" t="s">
        <v>4833</v>
      </c>
      <c r="B3862" s="1">
        <v>45886</v>
      </c>
      <c r="C3862" t="s">
        <v>57</v>
      </c>
      <c r="D3862" t="s">
        <v>54</v>
      </c>
      <c r="E3862">
        <v>2</v>
      </c>
      <c r="F3862" t="s">
        <v>24</v>
      </c>
      <c r="G3862" t="s">
        <v>16</v>
      </c>
      <c r="H3862" t="s">
        <v>25</v>
      </c>
      <c r="I3862" t="s">
        <v>33</v>
      </c>
      <c r="J3862" t="s">
        <v>59</v>
      </c>
      <c r="K3862">
        <v>2025</v>
      </c>
      <c r="L3862" t="s">
        <v>60</v>
      </c>
      <c r="M3862" t="s">
        <v>5888</v>
      </c>
      <c r="N3862" t="s">
        <v>5889</v>
      </c>
      <c r="O3862" t="s">
        <v>5890</v>
      </c>
      <c r="P3862" t="s">
        <v>5891</v>
      </c>
      <c r="Q3862" t="s">
        <v>5892</v>
      </c>
      <c r="R3862">
        <v>52000</v>
      </c>
      <c r="S3862">
        <v>65000</v>
      </c>
      <c r="T3862">
        <v>0.2</v>
      </c>
      <c r="U3862" t="s">
        <v>5893</v>
      </c>
      <c r="V3862">
        <v>12</v>
      </c>
      <c r="W3862" s="1">
        <v>45506</v>
      </c>
      <c r="X3862" t="s">
        <v>5894</v>
      </c>
      <c r="Y3862">
        <v>302</v>
      </c>
      <c r="Z3862">
        <v>109</v>
      </c>
      <c r="AA3862">
        <v>415</v>
      </c>
      <c r="AB3862">
        <v>0</v>
      </c>
      <c r="AC3862">
        <v>10</v>
      </c>
      <c r="AD3862">
        <v>0</v>
      </c>
      <c r="AE3862" t="s">
        <v>6029</v>
      </c>
      <c r="AF3862" s="1">
        <v>46203</v>
      </c>
      <c r="AG3862" t="s">
        <v>6056</v>
      </c>
      <c r="AH3862" t="s">
        <v>6035</v>
      </c>
      <c r="AI3862" t="s">
        <v>6028</v>
      </c>
      <c r="AJ3862" t="s">
        <v>6925</v>
      </c>
      <c r="AK3862">
        <v>130000</v>
      </c>
      <c r="AL3862">
        <v>1963</v>
      </c>
      <c r="AM3862">
        <v>128037</v>
      </c>
      <c r="AN3862">
        <v>104000</v>
      </c>
      <c r="AO3862">
        <v>24037</v>
      </c>
      <c r="AP3862">
        <v>0.18770000000000001</v>
      </c>
    </row>
    <row r="3863" spans="1:42" x14ac:dyDescent="0.35">
      <c r="A3863" t="s">
        <v>4834</v>
      </c>
      <c r="B3863" s="1">
        <v>45721</v>
      </c>
      <c r="C3863" t="s">
        <v>1857</v>
      </c>
      <c r="D3863" t="s">
        <v>42</v>
      </c>
      <c r="E3863">
        <v>3</v>
      </c>
      <c r="F3863" t="s">
        <v>24</v>
      </c>
      <c r="G3863" t="s">
        <v>31</v>
      </c>
      <c r="H3863" t="s">
        <v>17</v>
      </c>
      <c r="I3863" t="s">
        <v>26</v>
      </c>
      <c r="J3863" t="s">
        <v>39</v>
      </c>
      <c r="K3863">
        <v>2025</v>
      </c>
      <c r="L3863" t="s">
        <v>20</v>
      </c>
      <c r="M3863" t="s">
        <v>5897</v>
      </c>
      <c r="N3863" t="s">
        <v>5889</v>
      </c>
      <c r="O3863" t="s">
        <v>5898</v>
      </c>
      <c r="P3863" t="s">
        <v>5899</v>
      </c>
      <c r="Q3863" t="s">
        <v>5900</v>
      </c>
      <c r="R3863">
        <v>31000</v>
      </c>
      <c r="S3863">
        <v>38000</v>
      </c>
      <c r="T3863">
        <v>0.1842</v>
      </c>
      <c r="U3863" t="s">
        <v>5901</v>
      </c>
      <c r="V3863">
        <v>12</v>
      </c>
      <c r="W3863" s="1">
        <v>45246</v>
      </c>
      <c r="X3863" t="s">
        <v>5894</v>
      </c>
      <c r="Y3863">
        <v>278</v>
      </c>
      <c r="Z3863">
        <v>80</v>
      </c>
      <c r="AA3863">
        <v>346</v>
      </c>
      <c r="AB3863">
        <v>0</v>
      </c>
      <c r="AC3863">
        <v>10</v>
      </c>
      <c r="AD3863">
        <v>0</v>
      </c>
      <c r="AE3863" t="s">
        <v>6029</v>
      </c>
      <c r="AF3863" s="1">
        <v>46203</v>
      </c>
      <c r="AG3863" t="s">
        <v>6671</v>
      </c>
      <c r="AH3863" t="s">
        <v>6027</v>
      </c>
      <c r="AI3863" t="s">
        <v>6028</v>
      </c>
      <c r="AJ3863" t="s">
        <v>6924</v>
      </c>
      <c r="AK3863">
        <v>114000</v>
      </c>
      <c r="AL3863">
        <v>5130</v>
      </c>
      <c r="AM3863">
        <v>108870</v>
      </c>
      <c r="AN3863">
        <v>93000</v>
      </c>
      <c r="AO3863">
        <v>15870</v>
      </c>
      <c r="AP3863">
        <v>0.14580000000000001</v>
      </c>
    </row>
    <row r="3864" spans="1:42" hidden="1" x14ac:dyDescent="0.35">
      <c r="A3864" t="s">
        <v>4835</v>
      </c>
      <c r="B3864" s="1">
        <v>45682</v>
      </c>
      <c r="C3864" t="s">
        <v>530</v>
      </c>
      <c r="D3864" t="s">
        <v>439</v>
      </c>
      <c r="E3864">
        <v>1</v>
      </c>
      <c r="F3864" t="s">
        <v>128</v>
      </c>
      <c r="G3864" t="s">
        <v>79</v>
      </c>
      <c r="H3864" t="s">
        <v>25</v>
      </c>
      <c r="I3864" t="s">
        <v>26</v>
      </c>
      <c r="J3864" t="s">
        <v>112</v>
      </c>
      <c r="K3864">
        <v>2025</v>
      </c>
      <c r="L3864" t="s">
        <v>20</v>
      </c>
      <c r="M3864" t="s">
        <v>5953</v>
      </c>
      <c r="N3864" t="s">
        <v>5949</v>
      </c>
      <c r="O3864" t="s">
        <v>5954</v>
      </c>
      <c r="P3864" t="s">
        <v>5951</v>
      </c>
      <c r="Q3864" t="s">
        <v>5955</v>
      </c>
      <c r="R3864">
        <v>1400</v>
      </c>
      <c r="S3864">
        <v>1900</v>
      </c>
      <c r="T3864">
        <v>0.26319999999999999</v>
      </c>
      <c r="U3864" t="s">
        <v>5940</v>
      </c>
      <c r="V3864">
        <v>12</v>
      </c>
      <c r="W3864" s="1">
        <v>44681</v>
      </c>
      <c r="X3864" t="s">
        <v>5894</v>
      </c>
      <c r="Y3864">
        <v>129</v>
      </c>
      <c r="Z3864">
        <v>73</v>
      </c>
      <c r="AA3864">
        <v>194</v>
      </c>
      <c r="AB3864">
        <v>7</v>
      </c>
      <c r="AC3864">
        <v>10</v>
      </c>
      <c r="AD3864">
        <v>9800</v>
      </c>
      <c r="AE3864" t="s">
        <v>6025</v>
      </c>
      <c r="AF3864" s="1">
        <v>46203</v>
      </c>
      <c r="AG3864" t="s">
        <v>6149</v>
      </c>
      <c r="AH3864" t="s">
        <v>6035</v>
      </c>
      <c r="AI3864" t="s">
        <v>6028</v>
      </c>
      <c r="AJ3864" t="s">
        <v>6924</v>
      </c>
      <c r="AK3864">
        <v>1900</v>
      </c>
      <c r="AL3864">
        <v>61.18</v>
      </c>
      <c r="AM3864">
        <v>1838.82</v>
      </c>
      <c r="AN3864">
        <v>1400</v>
      </c>
      <c r="AO3864">
        <v>438.82</v>
      </c>
      <c r="AP3864">
        <v>0.23860000000000001</v>
      </c>
    </row>
    <row r="3865" spans="1:42" hidden="1" x14ac:dyDescent="0.35">
      <c r="A3865" t="s">
        <v>4836</v>
      </c>
      <c r="B3865" s="1">
        <v>45955</v>
      </c>
      <c r="C3865" t="s">
        <v>433</v>
      </c>
      <c r="D3865" t="s">
        <v>183</v>
      </c>
      <c r="E3865">
        <v>4</v>
      </c>
      <c r="F3865" t="s">
        <v>24</v>
      </c>
      <c r="G3865" t="s">
        <v>96</v>
      </c>
      <c r="H3865" t="s">
        <v>17</v>
      </c>
      <c r="I3865" t="s">
        <v>18</v>
      </c>
      <c r="J3865" t="s">
        <v>55</v>
      </c>
      <c r="K3865">
        <v>2025</v>
      </c>
      <c r="L3865" t="s">
        <v>51</v>
      </c>
      <c r="M3865" t="s">
        <v>6010</v>
      </c>
      <c r="N3865" t="s">
        <v>5949</v>
      </c>
      <c r="O3865" t="s">
        <v>6011</v>
      </c>
      <c r="P3865" t="s">
        <v>6012</v>
      </c>
      <c r="Q3865" t="s">
        <v>6013</v>
      </c>
      <c r="R3865">
        <v>2700</v>
      </c>
      <c r="S3865">
        <v>3500</v>
      </c>
      <c r="T3865">
        <v>0.2286</v>
      </c>
      <c r="U3865" t="s">
        <v>5920</v>
      </c>
      <c r="V3865">
        <v>12</v>
      </c>
      <c r="W3865" s="1">
        <v>45369</v>
      </c>
      <c r="X3865" t="s">
        <v>5894</v>
      </c>
      <c r="Y3865">
        <v>71</v>
      </c>
      <c r="Z3865">
        <v>95</v>
      </c>
      <c r="AA3865">
        <v>147</v>
      </c>
      <c r="AB3865">
        <v>51</v>
      </c>
      <c r="AC3865">
        <v>10</v>
      </c>
      <c r="AD3865">
        <v>137700</v>
      </c>
      <c r="AE3865" t="s">
        <v>6025</v>
      </c>
      <c r="AF3865" s="1">
        <v>46203</v>
      </c>
      <c r="AG3865" t="s">
        <v>6271</v>
      </c>
      <c r="AH3865" t="s">
        <v>6035</v>
      </c>
      <c r="AI3865" t="s">
        <v>6028</v>
      </c>
      <c r="AJ3865" t="s">
        <v>6925</v>
      </c>
      <c r="AK3865">
        <v>14000</v>
      </c>
      <c r="AL3865">
        <v>246.4</v>
      </c>
      <c r="AM3865">
        <v>13753.6</v>
      </c>
      <c r="AN3865">
        <v>10800</v>
      </c>
      <c r="AO3865">
        <v>2953.6</v>
      </c>
      <c r="AP3865">
        <v>0.21479999999999999</v>
      </c>
    </row>
    <row r="3866" spans="1:42" hidden="1" x14ac:dyDescent="0.35">
      <c r="A3866" t="s">
        <v>4837</v>
      </c>
      <c r="B3866" s="1">
        <v>45791</v>
      </c>
      <c r="C3866" t="s">
        <v>2106</v>
      </c>
      <c r="D3866" t="s">
        <v>137</v>
      </c>
      <c r="E3866">
        <v>1</v>
      </c>
      <c r="F3866" t="s">
        <v>24</v>
      </c>
      <c r="G3866" t="s">
        <v>31</v>
      </c>
      <c r="H3866" t="s">
        <v>32</v>
      </c>
      <c r="I3866" t="s">
        <v>33</v>
      </c>
      <c r="J3866" t="s">
        <v>75</v>
      </c>
      <c r="K3866">
        <v>2025</v>
      </c>
      <c r="L3866" t="s">
        <v>35</v>
      </c>
      <c r="M3866" t="s">
        <v>5930</v>
      </c>
      <c r="N3866" t="s">
        <v>5931</v>
      </c>
      <c r="O3866" t="s">
        <v>5932</v>
      </c>
      <c r="P3866" t="s">
        <v>5891</v>
      </c>
      <c r="Q3866" t="s">
        <v>5933</v>
      </c>
      <c r="R3866">
        <v>14800</v>
      </c>
      <c r="S3866">
        <v>18500</v>
      </c>
      <c r="T3866">
        <v>0.2</v>
      </c>
      <c r="U3866" t="s">
        <v>5893</v>
      </c>
      <c r="V3866">
        <v>12</v>
      </c>
      <c r="W3866" s="1">
        <v>45474</v>
      </c>
      <c r="X3866" t="s">
        <v>5894</v>
      </c>
      <c r="Y3866">
        <v>213</v>
      </c>
      <c r="Z3866">
        <v>93</v>
      </c>
      <c r="AA3866">
        <v>278</v>
      </c>
      <c r="AB3866">
        <v>42</v>
      </c>
      <c r="AC3866">
        <v>10</v>
      </c>
      <c r="AD3866">
        <v>621600</v>
      </c>
      <c r="AE3866" t="s">
        <v>6025</v>
      </c>
      <c r="AF3866" s="1">
        <v>46203</v>
      </c>
      <c r="AG3866" t="s">
        <v>6719</v>
      </c>
      <c r="AH3866" t="s">
        <v>6027</v>
      </c>
      <c r="AI3866" t="s">
        <v>6028</v>
      </c>
      <c r="AJ3866" t="s">
        <v>6924</v>
      </c>
      <c r="AK3866">
        <v>18500</v>
      </c>
      <c r="AL3866">
        <v>1676.1</v>
      </c>
      <c r="AM3866">
        <v>16823.900000000001</v>
      </c>
      <c r="AN3866">
        <v>14800</v>
      </c>
      <c r="AO3866">
        <v>2023.9</v>
      </c>
      <c r="AP3866">
        <v>0.1203</v>
      </c>
    </row>
    <row r="3867" spans="1:42" hidden="1" x14ac:dyDescent="0.35">
      <c r="A3867" t="s">
        <v>4838</v>
      </c>
      <c r="B3867" s="1">
        <v>45917</v>
      </c>
      <c r="C3867" t="s">
        <v>828</v>
      </c>
      <c r="D3867" t="s">
        <v>123</v>
      </c>
      <c r="E3867">
        <v>2</v>
      </c>
      <c r="F3867" t="s">
        <v>30</v>
      </c>
      <c r="G3867" t="s">
        <v>31</v>
      </c>
      <c r="H3867" t="s">
        <v>32</v>
      </c>
      <c r="I3867" t="s">
        <v>43</v>
      </c>
      <c r="J3867" t="s">
        <v>109</v>
      </c>
      <c r="K3867">
        <v>2025</v>
      </c>
      <c r="L3867" t="s">
        <v>60</v>
      </c>
      <c r="M3867" t="s">
        <v>5927</v>
      </c>
      <c r="N3867" t="s">
        <v>5913</v>
      </c>
      <c r="O3867" t="s">
        <v>5917</v>
      </c>
      <c r="P3867" t="s">
        <v>5928</v>
      </c>
      <c r="Q3867" t="s">
        <v>5929</v>
      </c>
      <c r="R3867">
        <v>44000</v>
      </c>
      <c r="S3867">
        <v>53000</v>
      </c>
      <c r="T3867">
        <v>0.16980000000000001</v>
      </c>
      <c r="U3867" t="s">
        <v>5920</v>
      </c>
      <c r="V3867">
        <v>12</v>
      </c>
      <c r="W3867" s="1">
        <v>45435</v>
      </c>
      <c r="X3867" t="s">
        <v>5894</v>
      </c>
      <c r="Y3867">
        <v>246</v>
      </c>
      <c r="Z3867">
        <v>92</v>
      </c>
      <c r="AA3867">
        <v>223</v>
      </c>
      <c r="AB3867">
        <v>48</v>
      </c>
      <c r="AC3867">
        <v>10</v>
      </c>
      <c r="AD3867">
        <v>2112000</v>
      </c>
      <c r="AE3867" t="s">
        <v>6025</v>
      </c>
      <c r="AF3867" s="1">
        <v>46203</v>
      </c>
      <c r="AG3867" t="s">
        <v>6455</v>
      </c>
      <c r="AH3867" t="s">
        <v>6035</v>
      </c>
      <c r="AI3867" t="s">
        <v>6028</v>
      </c>
      <c r="AJ3867" t="s">
        <v>6925</v>
      </c>
      <c r="AK3867">
        <v>106000</v>
      </c>
      <c r="AL3867">
        <v>12953.2</v>
      </c>
      <c r="AM3867">
        <v>93046.8</v>
      </c>
      <c r="AN3867">
        <v>88000</v>
      </c>
      <c r="AO3867">
        <v>5046.8</v>
      </c>
      <c r="AP3867">
        <v>5.4199999999999998E-2</v>
      </c>
    </row>
    <row r="3868" spans="1:42" hidden="1" x14ac:dyDescent="0.35">
      <c r="A3868" t="s">
        <v>4839</v>
      </c>
      <c r="B3868" s="1">
        <v>45812</v>
      </c>
      <c r="C3868" t="s">
        <v>1225</v>
      </c>
      <c r="D3868" t="s">
        <v>180</v>
      </c>
      <c r="E3868">
        <v>2</v>
      </c>
      <c r="F3868" t="s">
        <v>58</v>
      </c>
      <c r="G3868" t="s">
        <v>31</v>
      </c>
      <c r="H3868" t="s">
        <v>32</v>
      </c>
      <c r="I3868" t="s">
        <v>43</v>
      </c>
      <c r="J3868" t="s">
        <v>34</v>
      </c>
      <c r="K3868">
        <v>2025</v>
      </c>
      <c r="L3868" t="s">
        <v>35</v>
      </c>
      <c r="M3868" t="s">
        <v>5956</v>
      </c>
      <c r="N3868" t="s">
        <v>5949</v>
      </c>
      <c r="O3868" t="s">
        <v>5957</v>
      </c>
      <c r="P3868" t="s">
        <v>5958</v>
      </c>
      <c r="Q3868" t="s">
        <v>5959</v>
      </c>
      <c r="R3868">
        <v>3100</v>
      </c>
      <c r="S3868">
        <v>4200</v>
      </c>
      <c r="T3868">
        <v>0.26190000000000002</v>
      </c>
      <c r="U3868" t="s">
        <v>5909</v>
      </c>
      <c r="V3868">
        <v>12</v>
      </c>
      <c r="W3868" s="1">
        <v>45029</v>
      </c>
      <c r="X3868" t="s">
        <v>5894</v>
      </c>
      <c r="Y3868">
        <v>165</v>
      </c>
      <c r="Z3868">
        <v>119</v>
      </c>
      <c r="AA3868">
        <v>218</v>
      </c>
      <c r="AB3868">
        <v>22</v>
      </c>
      <c r="AC3868">
        <v>10</v>
      </c>
      <c r="AD3868">
        <v>68200</v>
      </c>
      <c r="AE3868" t="s">
        <v>6025</v>
      </c>
      <c r="AF3868" s="1">
        <v>46203</v>
      </c>
      <c r="AG3868" t="s">
        <v>6386</v>
      </c>
      <c r="AH3868" t="s">
        <v>6035</v>
      </c>
      <c r="AI3868" t="s">
        <v>6028</v>
      </c>
      <c r="AJ3868" t="s">
        <v>6924</v>
      </c>
      <c r="AK3868">
        <v>8400</v>
      </c>
      <c r="AL3868">
        <v>767.76</v>
      </c>
      <c r="AM3868">
        <v>7632.24</v>
      </c>
      <c r="AN3868">
        <v>6200</v>
      </c>
      <c r="AO3868">
        <v>1432.24</v>
      </c>
      <c r="AP3868">
        <v>0.18770000000000001</v>
      </c>
    </row>
    <row r="3869" spans="1:42" hidden="1" x14ac:dyDescent="0.35">
      <c r="A3869" t="s">
        <v>4840</v>
      </c>
      <c r="B3869" s="1">
        <v>45666</v>
      </c>
      <c r="C3869" t="s">
        <v>284</v>
      </c>
      <c r="D3869" t="s">
        <v>65</v>
      </c>
      <c r="E3869">
        <v>1</v>
      </c>
      <c r="F3869" t="s">
        <v>24</v>
      </c>
      <c r="G3869" t="s">
        <v>16</v>
      </c>
      <c r="H3869" t="s">
        <v>32</v>
      </c>
      <c r="I3869" t="s">
        <v>33</v>
      </c>
      <c r="J3869" t="s">
        <v>112</v>
      </c>
      <c r="K3869">
        <v>2025</v>
      </c>
      <c r="L3869" t="s">
        <v>20</v>
      </c>
      <c r="M3869" t="s">
        <v>5906</v>
      </c>
      <c r="N3869" t="s">
        <v>5889</v>
      </c>
      <c r="O3869" t="s">
        <v>5898</v>
      </c>
      <c r="P3869" t="s">
        <v>5907</v>
      </c>
      <c r="Q3869" t="s">
        <v>5908</v>
      </c>
      <c r="R3869">
        <v>17500</v>
      </c>
      <c r="S3869">
        <v>22000</v>
      </c>
      <c r="T3869">
        <v>0.20449999999999999</v>
      </c>
      <c r="U3869" t="s">
        <v>5909</v>
      </c>
      <c r="V3869">
        <v>12</v>
      </c>
      <c r="W3869" s="1">
        <v>45337</v>
      </c>
      <c r="X3869" t="s">
        <v>5894</v>
      </c>
      <c r="Y3869">
        <v>373</v>
      </c>
      <c r="Z3869">
        <v>88</v>
      </c>
      <c r="AA3869">
        <v>389</v>
      </c>
      <c r="AB3869">
        <v>78</v>
      </c>
      <c r="AC3869">
        <v>10</v>
      </c>
      <c r="AD3869">
        <v>1365000</v>
      </c>
      <c r="AE3869" t="s">
        <v>6025</v>
      </c>
      <c r="AF3869" s="1">
        <v>46203</v>
      </c>
      <c r="AG3869" t="s">
        <v>6176</v>
      </c>
      <c r="AH3869" t="s">
        <v>6027</v>
      </c>
      <c r="AI3869" t="s">
        <v>6028</v>
      </c>
      <c r="AJ3869" t="s">
        <v>6924</v>
      </c>
      <c r="AK3869">
        <v>22000</v>
      </c>
      <c r="AL3869">
        <v>2261.6</v>
      </c>
      <c r="AM3869">
        <v>19738.400000000001</v>
      </c>
      <c r="AN3869">
        <v>17500</v>
      </c>
      <c r="AO3869">
        <v>2238.4</v>
      </c>
      <c r="AP3869">
        <v>0.1134</v>
      </c>
    </row>
    <row r="3870" spans="1:42" hidden="1" x14ac:dyDescent="0.35">
      <c r="A3870" t="s">
        <v>4841</v>
      </c>
      <c r="B3870" s="1">
        <v>45721</v>
      </c>
      <c r="C3870" t="s">
        <v>2760</v>
      </c>
      <c r="D3870" t="s">
        <v>221</v>
      </c>
      <c r="E3870">
        <v>4</v>
      </c>
      <c r="F3870" t="s">
        <v>48</v>
      </c>
      <c r="G3870" t="s">
        <v>71</v>
      </c>
      <c r="H3870" t="s">
        <v>25</v>
      </c>
      <c r="I3870" t="s">
        <v>33</v>
      </c>
      <c r="J3870" t="s">
        <v>39</v>
      </c>
      <c r="K3870">
        <v>2025</v>
      </c>
      <c r="L3870" t="s">
        <v>20</v>
      </c>
      <c r="M3870" t="s">
        <v>5966</v>
      </c>
      <c r="N3870" t="s">
        <v>5967</v>
      </c>
      <c r="O3870" t="s">
        <v>5968</v>
      </c>
      <c r="P3870" t="s">
        <v>5899</v>
      </c>
      <c r="Q3870" t="s">
        <v>5969</v>
      </c>
      <c r="R3870">
        <v>11500</v>
      </c>
      <c r="S3870">
        <v>14500</v>
      </c>
      <c r="T3870">
        <v>0.2069</v>
      </c>
      <c r="U3870" t="s">
        <v>5901</v>
      </c>
      <c r="V3870">
        <v>12</v>
      </c>
      <c r="W3870" s="1">
        <v>44903</v>
      </c>
      <c r="X3870" t="s">
        <v>5894</v>
      </c>
      <c r="Y3870">
        <v>217</v>
      </c>
      <c r="Z3870">
        <v>53</v>
      </c>
      <c r="AA3870">
        <v>253</v>
      </c>
      <c r="AB3870">
        <v>61</v>
      </c>
      <c r="AC3870">
        <v>10</v>
      </c>
      <c r="AD3870">
        <v>701500</v>
      </c>
      <c r="AE3870" t="s">
        <v>6025</v>
      </c>
      <c r="AF3870" s="1">
        <v>46203</v>
      </c>
      <c r="AG3870" t="s">
        <v>6843</v>
      </c>
      <c r="AH3870" t="s">
        <v>6035</v>
      </c>
      <c r="AI3870" t="s">
        <v>6028</v>
      </c>
      <c r="AJ3870" t="s">
        <v>6924</v>
      </c>
      <c r="AK3870">
        <v>58000</v>
      </c>
      <c r="AL3870">
        <v>4541.3999999999996</v>
      </c>
      <c r="AM3870">
        <v>53458.6</v>
      </c>
      <c r="AN3870">
        <v>46000</v>
      </c>
      <c r="AO3870">
        <v>7458.6</v>
      </c>
      <c r="AP3870">
        <v>0.13950000000000001</v>
      </c>
    </row>
    <row r="3871" spans="1:42" hidden="1" x14ac:dyDescent="0.35">
      <c r="A3871" t="s">
        <v>4842</v>
      </c>
      <c r="B3871" s="1">
        <v>45918</v>
      </c>
      <c r="C3871" t="s">
        <v>1062</v>
      </c>
      <c r="D3871" t="s">
        <v>23</v>
      </c>
      <c r="E3871">
        <v>4</v>
      </c>
      <c r="F3871" t="s">
        <v>30</v>
      </c>
      <c r="G3871" t="s">
        <v>16</v>
      </c>
      <c r="H3871" t="s">
        <v>25</v>
      </c>
      <c r="I3871" t="s">
        <v>43</v>
      </c>
      <c r="J3871" t="s">
        <v>109</v>
      </c>
      <c r="K3871">
        <v>2025</v>
      </c>
      <c r="L3871" t="s">
        <v>60</v>
      </c>
      <c r="M3871" t="s">
        <v>5921</v>
      </c>
      <c r="N3871" t="s">
        <v>5913</v>
      </c>
      <c r="O3871" t="s">
        <v>5917</v>
      </c>
      <c r="P3871" t="s">
        <v>5922</v>
      </c>
      <c r="Q3871" t="s">
        <v>5923</v>
      </c>
      <c r="R3871">
        <v>57000</v>
      </c>
      <c r="S3871">
        <v>69000</v>
      </c>
      <c r="T3871">
        <v>0.1739</v>
      </c>
      <c r="U3871" t="s">
        <v>5920</v>
      </c>
      <c r="V3871">
        <v>12</v>
      </c>
      <c r="W3871" s="1">
        <v>44862</v>
      </c>
      <c r="X3871" t="s">
        <v>5894</v>
      </c>
      <c r="Y3871">
        <v>244</v>
      </c>
      <c r="Z3871">
        <v>55</v>
      </c>
      <c r="AA3871">
        <v>276</v>
      </c>
      <c r="AB3871">
        <v>9</v>
      </c>
      <c r="AC3871">
        <v>10</v>
      </c>
      <c r="AD3871">
        <v>513000</v>
      </c>
      <c r="AE3871" t="s">
        <v>6025</v>
      </c>
      <c r="AF3871" s="1">
        <v>46203</v>
      </c>
      <c r="AG3871" t="s">
        <v>6532</v>
      </c>
      <c r="AH3871" t="s">
        <v>6035</v>
      </c>
      <c r="AI3871" t="s">
        <v>6028</v>
      </c>
      <c r="AJ3871" t="s">
        <v>6925</v>
      </c>
      <c r="AK3871">
        <v>276000</v>
      </c>
      <c r="AL3871">
        <v>5133.6000000000004</v>
      </c>
      <c r="AM3871">
        <v>270866.40000000002</v>
      </c>
      <c r="AN3871">
        <v>228000</v>
      </c>
      <c r="AO3871">
        <v>42866.400000000001</v>
      </c>
      <c r="AP3871">
        <v>0.1583</v>
      </c>
    </row>
    <row r="3872" spans="1:42" hidden="1" x14ac:dyDescent="0.35">
      <c r="A3872" t="s">
        <v>4843</v>
      </c>
      <c r="B3872" s="1">
        <v>45741</v>
      </c>
      <c r="C3872" t="s">
        <v>1689</v>
      </c>
      <c r="D3872" t="s">
        <v>173</v>
      </c>
      <c r="E3872">
        <v>1</v>
      </c>
      <c r="F3872" t="s">
        <v>48</v>
      </c>
      <c r="G3872" t="s">
        <v>16</v>
      </c>
      <c r="H3872" t="s">
        <v>17</v>
      </c>
      <c r="I3872" t="s">
        <v>18</v>
      </c>
      <c r="J3872" t="s">
        <v>39</v>
      </c>
      <c r="K3872">
        <v>2025</v>
      </c>
      <c r="L3872" t="s">
        <v>20</v>
      </c>
      <c r="M3872" t="s">
        <v>5904</v>
      </c>
      <c r="N3872" t="s">
        <v>5889</v>
      </c>
      <c r="O3872" t="s">
        <v>5898</v>
      </c>
      <c r="P3872" t="s">
        <v>5899</v>
      </c>
      <c r="Q3872" t="s">
        <v>5905</v>
      </c>
      <c r="R3872">
        <v>12500</v>
      </c>
      <c r="S3872">
        <v>15500</v>
      </c>
      <c r="T3872">
        <v>0.19350000000000001</v>
      </c>
      <c r="U3872" t="s">
        <v>5901</v>
      </c>
      <c r="V3872">
        <v>12</v>
      </c>
      <c r="W3872" s="1">
        <v>45140</v>
      </c>
      <c r="X3872" t="s">
        <v>5894</v>
      </c>
      <c r="Y3872">
        <v>313</v>
      </c>
      <c r="Z3872">
        <v>58</v>
      </c>
      <c r="AA3872">
        <v>294</v>
      </c>
      <c r="AB3872">
        <v>65</v>
      </c>
      <c r="AC3872">
        <v>10</v>
      </c>
      <c r="AD3872">
        <v>812500</v>
      </c>
      <c r="AE3872" t="s">
        <v>6025</v>
      </c>
      <c r="AF3872" s="1">
        <v>46203</v>
      </c>
      <c r="AG3872" t="s">
        <v>6622</v>
      </c>
      <c r="AH3872" t="s">
        <v>6035</v>
      </c>
      <c r="AI3872" t="s">
        <v>6028</v>
      </c>
      <c r="AJ3872" t="s">
        <v>6924</v>
      </c>
      <c r="AK3872">
        <v>15500</v>
      </c>
      <c r="AL3872">
        <v>2267.65</v>
      </c>
      <c r="AM3872">
        <v>13232.35</v>
      </c>
      <c r="AN3872">
        <v>12500</v>
      </c>
      <c r="AO3872">
        <v>732.35</v>
      </c>
      <c r="AP3872">
        <v>5.5300000000000002E-2</v>
      </c>
    </row>
    <row r="3873" spans="1:42" hidden="1" x14ac:dyDescent="0.35">
      <c r="A3873" t="s">
        <v>4844</v>
      </c>
      <c r="B3873" s="1">
        <v>45864</v>
      </c>
      <c r="C3873" t="s">
        <v>2155</v>
      </c>
      <c r="D3873" t="s">
        <v>123</v>
      </c>
      <c r="E3873">
        <v>1</v>
      </c>
      <c r="F3873" t="s">
        <v>58</v>
      </c>
      <c r="G3873" t="s">
        <v>31</v>
      </c>
      <c r="H3873" t="s">
        <v>17</v>
      </c>
      <c r="I3873" t="s">
        <v>26</v>
      </c>
      <c r="J3873" t="s">
        <v>97</v>
      </c>
      <c r="K3873">
        <v>2025</v>
      </c>
      <c r="L3873" t="s">
        <v>60</v>
      </c>
      <c r="M3873" t="s">
        <v>5927</v>
      </c>
      <c r="N3873" t="s">
        <v>5913</v>
      </c>
      <c r="O3873" t="s">
        <v>5917</v>
      </c>
      <c r="P3873" t="s">
        <v>5928</v>
      </c>
      <c r="Q3873" t="s">
        <v>5929</v>
      </c>
      <c r="R3873">
        <v>44000</v>
      </c>
      <c r="S3873">
        <v>53000</v>
      </c>
      <c r="T3873">
        <v>0.16980000000000001</v>
      </c>
      <c r="U3873" t="s">
        <v>5920</v>
      </c>
      <c r="V3873">
        <v>12</v>
      </c>
      <c r="W3873" s="1">
        <v>45435</v>
      </c>
      <c r="X3873" t="s">
        <v>5894</v>
      </c>
      <c r="Y3873">
        <v>246</v>
      </c>
      <c r="Z3873">
        <v>92</v>
      </c>
      <c r="AA3873">
        <v>223</v>
      </c>
      <c r="AB3873">
        <v>48</v>
      </c>
      <c r="AC3873">
        <v>10</v>
      </c>
      <c r="AD3873">
        <v>2112000</v>
      </c>
      <c r="AE3873" t="s">
        <v>6025</v>
      </c>
      <c r="AF3873" s="1">
        <v>46203</v>
      </c>
      <c r="AG3873" t="s">
        <v>6742</v>
      </c>
      <c r="AH3873" t="s">
        <v>6035</v>
      </c>
      <c r="AI3873" t="s">
        <v>6028</v>
      </c>
      <c r="AJ3873" t="s">
        <v>6925</v>
      </c>
      <c r="AK3873">
        <v>53000</v>
      </c>
      <c r="AL3873">
        <v>4404.3</v>
      </c>
      <c r="AM3873">
        <v>48595.7</v>
      </c>
      <c r="AN3873">
        <v>44000</v>
      </c>
      <c r="AO3873">
        <v>4595.7</v>
      </c>
      <c r="AP3873">
        <v>9.4600000000000004E-2</v>
      </c>
    </row>
    <row r="3874" spans="1:42" hidden="1" x14ac:dyDescent="0.35">
      <c r="A3874" t="s">
        <v>4845</v>
      </c>
      <c r="B3874" s="1">
        <v>45814</v>
      </c>
      <c r="C3874" t="s">
        <v>154</v>
      </c>
      <c r="D3874" t="s">
        <v>82</v>
      </c>
      <c r="E3874">
        <v>1</v>
      </c>
      <c r="F3874" t="s">
        <v>128</v>
      </c>
      <c r="G3874" t="s">
        <v>31</v>
      </c>
      <c r="H3874" t="s">
        <v>25</v>
      </c>
      <c r="I3874" t="s">
        <v>18</v>
      </c>
      <c r="J3874" t="s">
        <v>34</v>
      </c>
      <c r="K3874">
        <v>2025</v>
      </c>
      <c r="L3874" t="s">
        <v>35</v>
      </c>
      <c r="M3874" t="s">
        <v>5895</v>
      </c>
      <c r="N3874" t="s">
        <v>5889</v>
      </c>
      <c r="O3874" t="s">
        <v>5890</v>
      </c>
      <c r="P3874" t="s">
        <v>5891</v>
      </c>
      <c r="Q3874" t="s">
        <v>5896</v>
      </c>
      <c r="R3874">
        <v>78000</v>
      </c>
      <c r="S3874">
        <v>95000</v>
      </c>
      <c r="T3874">
        <v>0.1789</v>
      </c>
      <c r="U3874" t="s">
        <v>5893</v>
      </c>
      <c r="V3874">
        <v>12</v>
      </c>
      <c r="W3874" s="1">
        <v>45187</v>
      </c>
      <c r="X3874" t="s">
        <v>5894</v>
      </c>
      <c r="Y3874">
        <v>351</v>
      </c>
      <c r="Z3874">
        <v>112</v>
      </c>
      <c r="AA3874">
        <v>335</v>
      </c>
      <c r="AB3874">
        <v>32</v>
      </c>
      <c r="AC3874">
        <v>10</v>
      </c>
      <c r="AD3874">
        <v>2496000</v>
      </c>
      <c r="AE3874" t="s">
        <v>6025</v>
      </c>
      <c r="AF3874" s="1">
        <v>46203</v>
      </c>
      <c r="AG3874" t="s">
        <v>6092</v>
      </c>
      <c r="AH3874" t="s">
        <v>6035</v>
      </c>
      <c r="AI3874" t="s">
        <v>6028</v>
      </c>
      <c r="AJ3874" t="s">
        <v>6924</v>
      </c>
      <c r="AK3874">
        <v>95000</v>
      </c>
      <c r="AL3874">
        <v>266</v>
      </c>
      <c r="AM3874">
        <v>94734</v>
      </c>
      <c r="AN3874">
        <v>78000</v>
      </c>
      <c r="AO3874">
        <v>16734</v>
      </c>
      <c r="AP3874">
        <v>0.17660000000000001</v>
      </c>
    </row>
    <row r="3875" spans="1:42" x14ac:dyDescent="0.35">
      <c r="A3875" t="s">
        <v>4846</v>
      </c>
      <c r="B3875" s="1">
        <v>45691</v>
      </c>
      <c r="C3875" t="s">
        <v>313</v>
      </c>
      <c r="D3875" t="s">
        <v>54</v>
      </c>
      <c r="E3875">
        <v>2</v>
      </c>
      <c r="F3875" t="s">
        <v>24</v>
      </c>
      <c r="G3875" t="s">
        <v>16</v>
      </c>
      <c r="H3875" t="s">
        <v>25</v>
      </c>
      <c r="I3875" t="s">
        <v>18</v>
      </c>
      <c r="J3875" t="s">
        <v>19</v>
      </c>
      <c r="K3875">
        <v>2025</v>
      </c>
      <c r="L3875" t="s">
        <v>20</v>
      </c>
      <c r="M3875" t="s">
        <v>5888</v>
      </c>
      <c r="N3875" t="s">
        <v>5889</v>
      </c>
      <c r="O3875" t="s">
        <v>5890</v>
      </c>
      <c r="P3875" t="s">
        <v>5891</v>
      </c>
      <c r="Q3875" t="s">
        <v>5892</v>
      </c>
      <c r="R3875">
        <v>52000</v>
      </c>
      <c r="S3875">
        <v>65000</v>
      </c>
      <c r="T3875">
        <v>0.2</v>
      </c>
      <c r="U3875" t="s">
        <v>5893</v>
      </c>
      <c r="V3875">
        <v>12</v>
      </c>
      <c r="W3875" s="1">
        <v>45506</v>
      </c>
      <c r="X3875" t="s">
        <v>5894</v>
      </c>
      <c r="Y3875">
        <v>302</v>
      </c>
      <c r="Z3875">
        <v>109</v>
      </c>
      <c r="AA3875">
        <v>415</v>
      </c>
      <c r="AB3875">
        <v>0</v>
      </c>
      <c r="AC3875">
        <v>10</v>
      </c>
      <c r="AD3875">
        <v>0</v>
      </c>
      <c r="AE3875" t="s">
        <v>6029</v>
      </c>
      <c r="AF3875" s="1">
        <v>46203</v>
      </c>
      <c r="AG3875" t="s">
        <v>6050</v>
      </c>
      <c r="AH3875" t="s">
        <v>6027</v>
      </c>
      <c r="AI3875" t="s">
        <v>6028</v>
      </c>
      <c r="AJ3875" t="s">
        <v>6924</v>
      </c>
      <c r="AK3875">
        <v>130000</v>
      </c>
      <c r="AL3875">
        <v>13481</v>
      </c>
      <c r="AM3875">
        <v>116519</v>
      </c>
      <c r="AN3875">
        <v>104000</v>
      </c>
      <c r="AO3875">
        <v>12519</v>
      </c>
      <c r="AP3875">
        <v>0.1074</v>
      </c>
    </row>
    <row r="3876" spans="1:42" hidden="1" x14ac:dyDescent="0.35">
      <c r="A3876" t="s">
        <v>4847</v>
      </c>
      <c r="B3876" s="1">
        <v>45958</v>
      </c>
      <c r="C3876" t="s">
        <v>501</v>
      </c>
      <c r="D3876" t="s">
        <v>183</v>
      </c>
      <c r="E3876">
        <v>4</v>
      </c>
      <c r="F3876" t="s">
        <v>58</v>
      </c>
      <c r="G3876" t="s">
        <v>31</v>
      </c>
      <c r="H3876" t="s">
        <v>17</v>
      </c>
      <c r="I3876" t="s">
        <v>33</v>
      </c>
      <c r="J3876" t="s">
        <v>55</v>
      </c>
      <c r="K3876">
        <v>2025</v>
      </c>
      <c r="L3876" t="s">
        <v>51</v>
      </c>
      <c r="M3876" t="s">
        <v>6010</v>
      </c>
      <c r="N3876" t="s">
        <v>5949</v>
      </c>
      <c r="O3876" t="s">
        <v>6011</v>
      </c>
      <c r="P3876" t="s">
        <v>6012</v>
      </c>
      <c r="Q3876" t="s">
        <v>6013</v>
      </c>
      <c r="R3876">
        <v>2700</v>
      </c>
      <c r="S3876">
        <v>3500</v>
      </c>
      <c r="T3876">
        <v>0.2286</v>
      </c>
      <c r="U3876" t="s">
        <v>5920</v>
      </c>
      <c r="V3876">
        <v>12</v>
      </c>
      <c r="W3876" s="1">
        <v>45369</v>
      </c>
      <c r="X3876" t="s">
        <v>5894</v>
      </c>
      <c r="Y3876">
        <v>71</v>
      </c>
      <c r="Z3876">
        <v>95</v>
      </c>
      <c r="AA3876">
        <v>147</v>
      </c>
      <c r="AB3876">
        <v>51</v>
      </c>
      <c r="AC3876">
        <v>10</v>
      </c>
      <c r="AD3876">
        <v>137700</v>
      </c>
      <c r="AE3876" t="s">
        <v>6025</v>
      </c>
      <c r="AF3876" s="1">
        <v>46203</v>
      </c>
      <c r="AG3876" t="s">
        <v>6222</v>
      </c>
      <c r="AH3876" t="s">
        <v>6035</v>
      </c>
      <c r="AI3876" t="s">
        <v>6028</v>
      </c>
      <c r="AJ3876" t="s">
        <v>6925</v>
      </c>
      <c r="AK3876">
        <v>14000</v>
      </c>
      <c r="AL3876">
        <v>512.4</v>
      </c>
      <c r="AM3876">
        <v>13487.6</v>
      </c>
      <c r="AN3876">
        <v>10800</v>
      </c>
      <c r="AO3876">
        <v>2687.6</v>
      </c>
      <c r="AP3876">
        <v>0.1993</v>
      </c>
    </row>
    <row r="3877" spans="1:42" hidden="1" x14ac:dyDescent="0.35">
      <c r="A3877" t="s">
        <v>4848</v>
      </c>
      <c r="B3877" s="1">
        <v>45789</v>
      </c>
      <c r="C3877" t="s">
        <v>860</v>
      </c>
      <c r="D3877" t="s">
        <v>14</v>
      </c>
      <c r="E3877">
        <v>4</v>
      </c>
      <c r="F3877" t="s">
        <v>128</v>
      </c>
      <c r="G3877" t="s">
        <v>16</v>
      </c>
      <c r="H3877" t="s">
        <v>25</v>
      </c>
      <c r="I3877" t="s">
        <v>43</v>
      </c>
      <c r="J3877" t="s">
        <v>75</v>
      </c>
      <c r="K3877">
        <v>2025</v>
      </c>
      <c r="L3877" t="s">
        <v>35</v>
      </c>
      <c r="M3877" t="s">
        <v>5934</v>
      </c>
      <c r="N3877" t="s">
        <v>5931</v>
      </c>
      <c r="O3877" t="s">
        <v>5932</v>
      </c>
      <c r="P3877" t="s">
        <v>5891</v>
      </c>
      <c r="Q3877" t="s">
        <v>5935</v>
      </c>
      <c r="R3877">
        <v>10800</v>
      </c>
      <c r="S3877">
        <v>13500</v>
      </c>
      <c r="T3877">
        <v>0.2</v>
      </c>
      <c r="U3877" t="s">
        <v>5893</v>
      </c>
      <c r="V3877">
        <v>12</v>
      </c>
      <c r="W3877" s="1">
        <v>44567</v>
      </c>
      <c r="X3877" t="s">
        <v>5894</v>
      </c>
      <c r="Y3877">
        <v>169</v>
      </c>
      <c r="Z3877">
        <v>68</v>
      </c>
      <c r="AA3877">
        <v>202</v>
      </c>
      <c r="AB3877">
        <v>85</v>
      </c>
      <c r="AC3877">
        <v>10</v>
      </c>
      <c r="AD3877">
        <v>918000</v>
      </c>
      <c r="AE3877" t="s">
        <v>6025</v>
      </c>
      <c r="AF3877" s="1">
        <v>46203</v>
      </c>
      <c r="AG3877" t="s">
        <v>6144</v>
      </c>
      <c r="AH3877" t="s">
        <v>6035</v>
      </c>
      <c r="AI3877" t="s">
        <v>6028</v>
      </c>
      <c r="AJ3877" t="s">
        <v>6924</v>
      </c>
      <c r="AK3877">
        <v>54000</v>
      </c>
      <c r="AL3877">
        <v>8046</v>
      </c>
      <c r="AM3877">
        <v>45954</v>
      </c>
      <c r="AN3877">
        <v>43200</v>
      </c>
      <c r="AO3877">
        <v>2754</v>
      </c>
      <c r="AP3877">
        <v>5.9900000000000002E-2</v>
      </c>
    </row>
    <row r="3878" spans="1:42" hidden="1" x14ac:dyDescent="0.35">
      <c r="A3878" t="s">
        <v>4849</v>
      </c>
      <c r="B3878" s="1">
        <v>45734</v>
      </c>
      <c r="C3878" t="s">
        <v>1126</v>
      </c>
      <c r="D3878" t="s">
        <v>95</v>
      </c>
      <c r="E3878">
        <v>4</v>
      </c>
      <c r="F3878" t="s">
        <v>66</v>
      </c>
      <c r="G3878" t="s">
        <v>96</v>
      </c>
      <c r="H3878" t="s">
        <v>17</v>
      </c>
      <c r="I3878" t="s">
        <v>33</v>
      </c>
      <c r="J3878" t="s">
        <v>39</v>
      </c>
      <c r="K3878">
        <v>2025</v>
      </c>
      <c r="L3878" t="s">
        <v>20</v>
      </c>
      <c r="M3878" t="s">
        <v>5948</v>
      </c>
      <c r="N3878" t="s">
        <v>5949</v>
      </c>
      <c r="O3878" t="s">
        <v>5950</v>
      </c>
      <c r="P3878" t="s">
        <v>5951</v>
      </c>
      <c r="Q3878" t="s">
        <v>5952</v>
      </c>
      <c r="R3878">
        <v>2900</v>
      </c>
      <c r="S3878">
        <v>3800</v>
      </c>
      <c r="T3878">
        <v>0.23680000000000001</v>
      </c>
      <c r="U3878" t="s">
        <v>5940</v>
      </c>
      <c r="V3878">
        <v>12</v>
      </c>
      <c r="W3878" s="1">
        <v>45359</v>
      </c>
      <c r="X3878" t="s">
        <v>5894</v>
      </c>
      <c r="Y3878">
        <v>220</v>
      </c>
      <c r="Z3878">
        <v>49</v>
      </c>
      <c r="AA3878">
        <v>227</v>
      </c>
      <c r="AB3878">
        <v>23</v>
      </c>
      <c r="AC3878">
        <v>10</v>
      </c>
      <c r="AD3878">
        <v>66700</v>
      </c>
      <c r="AE3878" t="s">
        <v>6025</v>
      </c>
      <c r="AF3878" s="1">
        <v>46203</v>
      </c>
      <c r="AG3878" t="s">
        <v>6171</v>
      </c>
      <c r="AH3878" t="s">
        <v>6027</v>
      </c>
      <c r="AI3878" t="s">
        <v>6028</v>
      </c>
      <c r="AJ3878" t="s">
        <v>6924</v>
      </c>
      <c r="AK3878">
        <v>15200</v>
      </c>
      <c r="AL3878">
        <v>2079.36</v>
      </c>
      <c r="AM3878">
        <v>13120.64</v>
      </c>
      <c r="AN3878">
        <v>11600</v>
      </c>
      <c r="AO3878">
        <v>1520.64</v>
      </c>
      <c r="AP3878">
        <v>0.1159</v>
      </c>
    </row>
    <row r="3879" spans="1:42" hidden="1" x14ac:dyDescent="0.35">
      <c r="A3879" t="s">
        <v>4850</v>
      </c>
      <c r="B3879" s="1">
        <v>45779</v>
      </c>
      <c r="C3879" t="s">
        <v>3080</v>
      </c>
      <c r="D3879" t="s">
        <v>180</v>
      </c>
      <c r="E3879">
        <v>1</v>
      </c>
      <c r="F3879" t="s">
        <v>48</v>
      </c>
      <c r="G3879" t="s">
        <v>16</v>
      </c>
      <c r="H3879" t="s">
        <v>25</v>
      </c>
      <c r="I3879" t="s">
        <v>43</v>
      </c>
      <c r="J3879" t="s">
        <v>75</v>
      </c>
      <c r="K3879">
        <v>2025</v>
      </c>
      <c r="L3879" t="s">
        <v>35</v>
      </c>
      <c r="M3879" t="s">
        <v>5956</v>
      </c>
      <c r="N3879" t="s">
        <v>5949</v>
      </c>
      <c r="O3879" t="s">
        <v>5957</v>
      </c>
      <c r="P3879" t="s">
        <v>5958</v>
      </c>
      <c r="Q3879" t="s">
        <v>5959</v>
      </c>
      <c r="R3879">
        <v>3100</v>
      </c>
      <c r="S3879">
        <v>4200</v>
      </c>
      <c r="T3879">
        <v>0.26190000000000002</v>
      </c>
      <c r="U3879" t="s">
        <v>5909</v>
      </c>
      <c r="V3879">
        <v>12</v>
      </c>
      <c r="W3879" s="1">
        <v>45029</v>
      </c>
      <c r="X3879" t="s">
        <v>5894</v>
      </c>
      <c r="Y3879">
        <v>165</v>
      </c>
      <c r="Z3879">
        <v>119</v>
      </c>
      <c r="AA3879">
        <v>218</v>
      </c>
      <c r="AB3879">
        <v>22</v>
      </c>
      <c r="AC3879">
        <v>10</v>
      </c>
      <c r="AD3879">
        <v>68200</v>
      </c>
      <c r="AE3879" t="s">
        <v>6025</v>
      </c>
      <c r="AF3879" s="1">
        <v>46203</v>
      </c>
      <c r="AG3879" t="s">
        <v>6850</v>
      </c>
      <c r="AH3879" t="s">
        <v>6035</v>
      </c>
      <c r="AI3879" t="s">
        <v>6028</v>
      </c>
      <c r="AJ3879" t="s">
        <v>6924</v>
      </c>
      <c r="AK3879">
        <v>4200</v>
      </c>
      <c r="AL3879">
        <v>512.82000000000005</v>
      </c>
      <c r="AM3879">
        <v>3687.18</v>
      </c>
      <c r="AN3879">
        <v>3100</v>
      </c>
      <c r="AO3879">
        <v>587.17999999999995</v>
      </c>
      <c r="AP3879">
        <v>0.15920000000000001</v>
      </c>
    </row>
    <row r="3880" spans="1:42" hidden="1" x14ac:dyDescent="0.35">
      <c r="A3880" t="s">
        <v>4851</v>
      </c>
      <c r="B3880" s="1">
        <v>45857</v>
      </c>
      <c r="C3880" t="s">
        <v>1166</v>
      </c>
      <c r="D3880" t="s">
        <v>137</v>
      </c>
      <c r="E3880">
        <v>1</v>
      </c>
      <c r="F3880" t="s">
        <v>58</v>
      </c>
      <c r="G3880" t="s">
        <v>31</v>
      </c>
      <c r="H3880" t="s">
        <v>25</v>
      </c>
      <c r="I3880" t="s">
        <v>43</v>
      </c>
      <c r="J3880" t="s">
        <v>97</v>
      </c>
      <c r="K3880">
        <v>2025</v>
      </c>
      <c r="L3880" t="s">
        <v>60</v>
      </c>
      <c r="M3880" t="s">
        <v>5930</v>
      </c>
      <c r="N3880" t="s">
        <v>5931</v>
      </c>
      <c r="O3880" t="s">
        <v>5932</v>
      </c>
      <c r="P3880" t="s">
        <v>5891</v>
      </c>
      <c r="Q3880" t="s">
        <v>5933</v>
      </c>
      <c r="R3880">
        <v>14800</v>
      </c>
      <c r="S3880">
        <v>18500</v>
      </c>
      <c r="T3880">
        <v>0.2</v>
      </c>
      <c r="U3880" t="s">
        <v>5893</v>
      </c>
      <c r="V3880">
        <v>12</v>
      </c>
      <c r="W3880" s="1">
        <v>45474</v>
      </c>
      <c r="X3880" t="s">
        <v>5894</v>
      </c>
      <c r="Y3880">
        <v>213</v>
      </c>
      <c r="Z3880">
        <v>93</v>
      </c>
      <c r="AA3880">
        <v>278</v>
      </c>
      <c r="AB3880">
        <v>42</v>
      </c>
      <c r="AC3880">
        <v>10</v>
      </c>
      <c r="AD3880">
        <v>621600</v>
      </c>
      <c r="AE3880" t="s">
        <v>6025</v>
      </c>
      <c r="AF3880" s="1">
        <v>46203</v>
      </c>
      <c r="AG3880" t="s">
        <v>6556</v>
      </c>
      <c r="AH3880" t="s">
        <v>6027</v>
      </c>
      <c r="AI3880" t="s">
        <v>6028</v>
      </c>
      <c r="AJ3880" t="s">
        <v>6925</v>
      </c>
      <c r="AK3880">
        <v>18500</v>
      </c>
      <c r="AL3880">
        <v>2482.6999999999998</v>
      </c>
      <c r="AM3880">
        <v>16017.3</v>
      </c>
      <c r="AN3880">
        <v>14800</v>
      </c>
      <c r="AO3880">
        <v>1217.3</v>
      </c>
      <c r="AP3880">
        <v>7.5999999999999998E-2</v>
      </c>
    </row>
    <row r="3881" spans="1:42" hidden="1" x14ac:dyDescent="0.35">
      <c r="A3881" t="s">
        <v>4852</v>
      </c>
      <c r="B3881" s="1">
        <v>45709</v>
      </c>
      <c r="C3881" t="s">
        <v>1067</v>
      </c>
      <c r="D3881" t="s">
        <v>29</v>
      </c>
      <c r="E3881">
        <v>1</v>
      </c>
      <c r="F3881" t="s">
        <v>24</v>
      </c>
      <c r="G3881" t="s">
        <v>31</v>
      </c>
      <c r="H3881" t="s">
        <v>32</v>
      </c>
      <c r="I3881" t="s">
        <v>43</v>
      </c>
      <c r="J3881" t="s">
        <v>19</v>
      </c>
      <c r="K3881">
        <v>2025</v>
      </c>
      <c r="L3881" t="s">
        <v>20</v>
      </c>
      <c r="M3881" t="s">
        <v>5985</v>
      </c>
      <c r="N3881" t="s">
        <v>5974</v>
      </c>
      <c r="O3881" t="s">
        <v>5986</v>
      </c>
      <c r="P3881" t="s">
        <v>5979</v>
      </c>
      <c r="Q3881" t="s">
        <v>5987</v>
      </c>
      <c r="R3881">
        <v>500</v>
      </c>
      <c r="S3881">
        <v>750</v>
      </c>
      <c r="T3881">
        <v>0.33329999999999999</v>
      </c>
      <c r="U3881" t="s">
        <v>5920</v>
      </c>
      <c r="V3881">
        <v>24</v>
      </c>
      <c r="W3881" s="1">
        <v>45007</v>
      </c>
      <c r="X3881" t="s">
        <v>5894</v>
      </c>
      <c r="Y3881">
        <v>294</v>
      </c>
      <c r="Z3881">
        <v>81</v>
      </c>
      <c r="AA3881">
        <v>264</v>
      </c>
      <c r="AB3881">
        <v>82</v>
      </c>
      <c r="AC3881">
        <v>10</v>
      </c>
      <c r="AD3881">
        <v>41000</v>
      </c>
      <c r="AE3881" t="s">
        <v>6025</v>
      </c>
      <c r="AF3881" s="1">
        <v>46203</v>
      </c>
      <c r="AG3881" t="s">
        <v>6174</v>
      </c>
      <c r="AH3881" t="s">
        <v>6027</v>
      </c>
      <c r="AI3881" t="s">
        <v>6028</v>
      </c>
      <c r="AJ3881" t="s">
        <v>6924</v>
      </c>
      <c r="AK3881">
        <v>750</v>
      </c>
      <c r="AL3881">
        <v>59.77</v>
      </c>
      <c r="AM3881">
        <v>690.23</v>
      </c>
      <c r="AN3881">
        <v>500</v>
      </c>
      <c r="AO3881">
        <v>190.23</v>
      </c>
      <c r="AP3881">
        <v>0.27560000000000001</v>
      </c>
    </row>
    <row r="3882" spans="1:42" hidden="1" x14ac:dyDescent="0.35">
      <c r="A3882" t="s">
        <v>4853</v>
      </c>
      <c r="B3882" s="1">
        <v>45995</v>
      </c>
      <c r="C3882" t="s">
        <v>1816</v>
      </c>
      <c r="D3882" t="s">
        <v>105</v>
      </c>
      <c r="E3882">
        <v>1</v>
      </c>
      <c r="F3882" t="s">
        <v>128</v>
      </c>
      <c r="G3882" t="s">
        <v>16</v>
      </c>
      <c r="H3882" t="s">
        <v>17</v>
      </c>
      <c r="I3882" t="s">
        <v>26</v>
      </c>
      <c r="J3882" t="s">
        <v>155</v>
      </c>
      <c r="K3882">
        <v>2025</v>
      </c>
      <c r="L3882" t="s">
        <v>51</v>
      </c>
      <c r="M3882" t="s">
        <v>5916</v>
      </c>
      <c r="N3882" t="s">
        <v>5913</v>
      </c>
      <c r="O3882" t="s">
        <v>5917</v>
      </c>
      <c r="P3882" t="s">
        <v>5918</v>
      </c>
      <c r="Q3882" t="s">
        <v>5919</v>
      </c>
      <c r="R3882">
        <v>63000</v>
      </c>
      <c r="S3882">
        <v>76000</v>
      </c>
      <c r="T3882">
        <v>0.1711</v>
      </c>
      <c r="U3882" t="s">
        <v>5920</v>
      </c>
      <c r="V3882">
        <v>12</v>
      </c>
      <c r="W3882" s="1">
        <v>44617</v>
      </c>
      <c r="X3882" t="s">
        <v>5894</v>
      </c>
      <c r="Y3882">
        <v>252</v>
      </c>
      <c r="Z3882">
        <v>75</v>
      </c>
      <c r="AA3882">
        <v>289</v>
      </c>
      <c r="AB3882">
        <v>48</v>
      </c>
      <c r="AC3882">
        <v>10</v>
      </c>
      <c r="AD3882">
        <v>3024000</v>
      </c>
      <c r="AE3882" t="s">
        <v>6025</v>
      </c>
      <c r="AF3882" s="1">
        <v>46203</v>
      </c>
      <c r="AG3882" t="s">
        <v>6659</v>
      </c>
      <c r="AH3882" t="s">
        <v>6035</v>
      </c>
      <c r="AI3882" t="s">
        <v>6028</v>
      </c>
      <c r="AJ3882" t="s">
        <v>6925</v>
      </c>
      <c r="AK3882">
        <v>76000</v>
      </c>
      <c r="AL3882">
        <v>11050.4</v>
      </c>
      <c r="AM3882">
        <v>64949.599999999999</v>
      </c>
      <c r="AN3882">
        <v>63000</v>
      </c>
      <c r="AO3882">
        <v>1949.6</v>
      </c>
      <c r="AP3882">
        <v>0.03</v>
      </c>
    </row>
    <row r="3883" spans="1:42" hidden="1" x14ac:dyDescent="0.35">
      <c r="A3883" t="s">
        <v>4854</v>
      </c>
      <c r="B3883" s="1">
        <v>45984</v>
      </c>
      <c r="C3883" t="s">
        <v>2299</v>
      </c>
      <c r="D3883" t="s">
        <v>205</v>
      </c>
      <c r="E3883">
        <v>1</v>
      </c>
      <c r="F3883" t="s">
        <v>15</v>
      </c>
      <c r="G3883" t="s">
        <v>96</v>
      </c>
      <c r="H3883" t="s">
        <v>17</v>
      </c>
      <c r="I3883" t="s">
        <v>26</v>
      </c>
      <c r="J3883" t="s">
        <v>50</v>
      </c>
      <c r="K3883">
        <v>2025</v>
      </c>
      <c r="L3883" t="s">
        <v>51</v>
      </c>
      <c r="M3883" t="s">
        <v>6003</v>
      </c>
      <c r="N3883" t="s">
        <v>5989</v>
      </c>
      <c r="O3883" t="s">
        <v>6004</v>
      </c>
      <c r="P3883" t="s">
        <v>6005</v>
      </c>
      <c r="Q3883" t="s">
        <v>6006</v>
      </c>
      <c r="R3883">
        <v>420</v>
      </c>
      <c r="S3883">
        <v>650</v>
      </c>
      <c r="T3883">
        <v>0.3538</v>
      </c>
      <c r="U3883" t="s">
        <v>5909</v>
      </c>
      <c r="V3883">
        <v>6</v>
      </c>
      <c r="W3883" s="1">
        <v>45071</v>
      </c>
      <c r="X3883" t="s">
        <v>5894</v>
      </c>
      <c r="Y3883">
        <v>160</v>
      </c>
      <c r="Z3883">
        <v>85</v>
      </c>
      <c r="AA3883">
        <v>167</v>
      </c>
      <c r="AB3883">
        <v>56</v>
      </c>
      <c r="AC3883">
        <v>10</v>
      </c>
      <c r="AD3883">
        <v>23520</v>
      </c>
      <c r="AE3883" t="s">
        <v>6025</v>
      </c>
      <c r="AF3883" s="1">
        <v>46203</v>
      </c>
      <c r="AG3883" t="s">
        <v>6777</v>
      </c>
      <c r="AH3883" t="s">
        <v>6027</v>
      </c>
      <c r="AI3883" t="s">
        <v>6028</v>
      </c>
      <c r="AJ3883" t="s">
        <v>6925</v>
      </c>
      <c r="AK3883">
        <v>650</v>
      </c>
      <c r="AL3883">
        <v>91.58</v>
      </c>
      <c r="AM3883">
        <v>558.41999999999996</v>
      </c>
      <c r="AN3883">
        <v>420</v>
      </c>
      <c r="AO3883">
        <v>138.41999999999999</v>
      </c>
      <c r="AP3883">
        <v>0.24790000000000001</v>
      </c>
    </row>
    <row r="3884" spans="1:42" hidden="1" x14ac:dyDescent="0.35">
      <c r="A3884" t="s">
        <v>4855</v>
      </c>
      <c r="B3884" s="1">
        <v>45989</v>
      </c>
      <c r="C3884" t="s">
        <v>1234</v>
      </c>
      <c r="D3884" t="s">
        <v>140</v>
      </c>
      <c r="E3884">
        <v>1</v>
      </c>
      <c r="F3884" t="s">
        <v>48</v>
      </c>
      <c r="G3884" t="s">
        <v>31</v>
      </c>
      <c r="H3884" t="s">
        <v>17</v>
      </c>
      <c r="I3884" t="s">
        <v>43</v>
      </c>
      <c r="J3884" t="s">
        <v>50</v>
      </c>
      <c r="K3884">
        <v>2025</v>
      </c>
      <c r="L3884" t="s">
        <v>51</v>
      </c>
      <c r="M3884" t="s">
        <v>5944</v>
      </c>
      <c r="N3884" t="s">
        <v>5931</v>
      </c>
      <c r="O3884" t="s">
        <v>5945</v>
      </c>
      <c r="P3884" t="s">
        <v>5946</v>
      </c>
      <c r="Q3884" t="s">
        <v>5947</v>
      </c>
      <c r="R3884">
        <v>6500</v>
      </c>
      <c r="S3884">
        <v>8500</v>
      </c>
      <c r="T3884">
        <v>0.23530000000000001</v>
      </c>
      <c r="U3884" t="s">
        <v>5940</v>
      </c>
      <c r="V3884">
        <v>6</v>
      </c>
      <c r="W3884" s="1">
        <v>44693</v>
      </c>
      <c r="X3884" t="s">
        <v>5894</v>
      </c>
      <c r="Y3884">
        <v>116</v>
      </c>
      <c r="Z3884">
        <v>117</v>
      </c>
      <c r="AA3884">
        <v>124</v>
      </c>
      <c r="AB3884">
        <v>67</v>
      </c>
      <c r="AC3884">
        <v>10</v>
      </c>
      <c r="AD3884">
        <v>435500</v>
      </c>
      <c r="AE3884" t="s">
        <v>6025</v>
      </c>
      <c r="AF3884" s="1">
        <v>46203</v>
      </c>
      <c r="AG3884" t="s">
        <v>6561</v>
      </c>
      <c r="AH3884" t="s">
        <v>6035</v>
      </c>
      <c r="AI3884" t="s">
        <v>6028</v>
      </c>
      <c r="AJ3884" t="s">
        <v>6925</v>
      </c>
      <c r="AK3884">
        <v>8500</v>
      </c>
      <c r="AL3884">
        <v>230.35</v>
      </c>
      <c r="AM3884">
        <v>8269.65</v>
      </c>
      <c r="AN3884">
        <v>6500</v>
      </c>
      <c r="AO3884">
        <v>1769.65</v>
      </c>
      <c r="AP3884">
        <v>0.214</v>
      </c>
    </row>
    <row r="3885" spans="1:42" hidden="1" x14ac:dyDescent="0.35">
      <c r="A3885" t="s">
        <v>4856</v>
      </c>
      <c r="B3885" s="1">
        <v>46017</v>
      </c>
      <c r="C3885" t="s">
        <v>686</v>
      </c>
      <c r="D3885" t="s">
        <v>105</v>
      </c>
      <c r="E3885">
        <v>2</v>
      </c>
      <c r="F3885" t="s">
        <v>24</v>
      </c>
      <c r="G3885" t="s">
        <v>16</v>
      </c>
      <c r="H3885" t="s">
        <v>25</v>
      </c>
      <c r="I3885" t="s">
        <v>33</v>
      </c>
      <c r="J3885" t="s">
        <v>155</v>
      </c>
      <c r="K3885">
        <v>2025</v>
      </c>
      <c r="L3885" t="s">
        <v>51</v>
      </c>
      <c r="M3885" t="s">
        <v>5916</v>
      </c>
      <c r="N3885" t="s">
        <v>5913</v>
      </c>
      <c r="O3885" t="s">
        <v>5917</v>
      </c>
      <c r="P3885" t="s">
        <v>5918</v>
      </c>
      <c r="Q3885" t="s">
        <v>5919</v>
      </c>
      <c r="R3885">
        <v>63000</v>
      </c>
      <c r="S3885">
        <v>76000</v>
      </c>
      <c r="T3885">
        <v>0.1711</v>
      </c>
      <c r="U3885" t="s">
        <v>5920</v>
      </c>
      <c r="V3885">
        <v>12</v>
      </c>
      <c r="W3885" s="1">
        <v>44617</v>
      </c>
      <c r="X3885" t="s">
        <v>5894</v>
      </c>
      <c r="Y3885">
        <v>252</v>
      </c>
      <c r="Z3885">
        <v>75</v>
      </c>
      <c r="AA3885">
        <v>289</v>
      </c>
      <c r="AB3885">
        <v>48</v>
      </c>
      <c r="AC3885">
        <v>10</v>
      </c>
      <c r="AD3885">
        <v>3024000</v>
      </c>
      <c r="AE3885" t="s">
        <v>6025</v>
      </c>
      <c r="AF3885" s="1">
        <v>46203</v>
      </c>
      <c r="AG3885" t="s">
        <v>6401</v>
      </c>
      <c r="AH3885" t="s">
        <v>6035</v>
      </c>
      <c r="AI3885" t="s">
        <v>6028</v>
      </c>
      <c r="AJ3885" t="s">
        <v>6925</v>
      </c>
      <c r="AK3885">
        <v>152000</v>
      </c>
      <c r="AL3885">
        <v>17495.2</v>
      </c>
      <c r="AM3885">
        <v>134504.79999999999</v>
      </c>
      <c r="AN3885">
        <v>126000</v>
      </c>
      <c r="AO3885">
        <v>8504.7999999999993</v>
      </c>
      <c r="AP3885">
        <v>6.3200000000000006E-2</v>
      </c>
    </row>
    <row r="3886" spans="1:42" hidden="1" x14ac:dyDescent="0.35">
      <c r="A3886" t="s">
        <v>4857</v>
      </c>
      <c r="B3886" s="1">
        <v>46000</v>
      </c>
      <c r="C3886" t="s">
        <v>555</v>
      </c>
      <c r="D3886" t="s">
        <v>208</v>
      </c>
      <c r="E3886">
        <v>5</v>
      </c>
      <c r="F3886" t="s">
        <v>48</v>
      </c>
      <c r="G3886" t="s">
        <v>67</v>
      </c>
      <c r="H3886" t="s">
        <v>17</v>
      </c>
      <c r="I3886" t="s">
        <v>26</v>
      </c>
      <c r="J3886" t="s">
        <v>155</v>
      </c>
      <c r="K3886">
        <v>2025</v>
      </c>
      <c r="L3886" t="s">
        <v>51</v>
      </c>
      <c r="M3886" t="s">
        <v>5910</v>
      </c>
      <c r="N3886" t="s">
        <v>5889</v>
      </c>
      <c r="O3886" t="s">
        <v>5898</v>
      </c>
      <c r="P3886" t="s">
        <v>5907</v>
      </c>
      <c r="Q3886" t="s">
        <v>5911</v>
      </c>
      <c r="R3886">
        <v>10500</v>
      </c>
      <c r="S3886">
        <v>13000</v>
      </c>
      <c r="T3886">
        <v>0.1923</v>
      </c>
      <c r="U3886" t="s">
        <v>5909</v>
      </c>
      <c r="V3886">
        <v>12</v>
      </c>
      <c r="W3886" s="1">
        <v>45395</v>
      </c>
      <c r="X3886" t="s">
        <v>5894</v>
      </c>
      <c r="Y3886">
        <v>256</v>
      </c>
      <c r="Z3886">
        <v>119</v>
      </c>
      <c r="AA3886">
        <v>288</v>
      </c>
      <c r="AB3886">
        <v>32</v>
      </c>
      <c r="AC3886">
        <v>10</v>
      </c>
      <c r="AD3886">
        <v>336000</v>
      </c>
      <c r="AE3886" t="s">
        <v>6025</v>
      </c>
      <c r="AF3886" s="1">
        <v>46203</v>
      </c>
      <c r="AG3886" t="s">
        <v>6336</v>
      </c>
      <c r="AH3886" t="s">
        <v>6035</v>
      </c>
      <c r="AI3886" t="s">
        <v>6028</v>
      </c>
      <c r="AJ3886" t="s">
        <v>6925</v>
      </c>
      <c r="AK3886">
        <v>65000</v>
      </c>
      <c r="AL3886">
        <v>6298.5</v>
      </c>
      <c r="AM3886">
        <v>58701.5</v>
      </c>
      <c r="AN3886">
        <v>52500</v>
      </c>
      <c r="AO3886">
        <v>6201.5</v>
      </c>
      <c r="AP3886">
        <v>0.1056</v>
      </c>
    </row>
    <row r="3887" spans="1:42" hidden="1" x14ac:dyDescent="0.35">
      <c r="A3887" t="s">
        <v>4858</v>
      </c>
      <c r="B3887" s="1">
        <v>45993</v>
      </c>
      <c r="C3887" t="s">
        <v>1599</v>
      </c>
      <c r="D3887" t="s">
        <v>208</v>
      </c>
      <c r="E3887">
        <v>5</v>
      </c>
      <c r="F3887" t="s">
        <v>30</v>
      </c>
      <c r="G3887" t="s">
        <v>96</v>
      </c>
      <c r="H3887" t="s">
        <v>17</v>
      </c>
      <c r="I3887" t="s">
        <v>26</v>
      </c>
      <c r="J3887" t="s">
        <v>155</v>
      </c>
      <c r="K3887">
        <v>2025</v>
      </c>
      <c r="L3887" t="s">
        <v>51</v>
      </c>
      <c r="M3887" t="s">
        <v>5910</v>
      </c>
      <c r="N3887" t="s">
        <v>5889</v>
      </c>
      <c r="O3887" t="s">
        <v>5898</v>
      </c>
      <c r="P3887" t="s">
        <v>5907</v>
      </c>
      <c r="Q3887" t="s">
        <v>5911</v>
      </c>
      <c r="R3887">
        <v>10500</v>
      </c>
      <c r="S3887">
        <v>13000</v>
      </c>
      <c r="T3887">
        <v>0.1923</v>
      </c>
      <c r="U3887" t="s">
        <v>5909</v>
      </c>
      <c r="V3887">
        <v>12</v>
      </c>
      <c r="W3887" s="1">
        <v>45395</v>
      </c>
      <c r="X3887" t="s">
        <v>5894</v>
      </c>
      <c r="Y3887">
        <v>256</v>
      </c>
      <c r="Z3887">
        <v>119</v>
      </c>
      <c r="AA3887">
        <v>288</v>
      </c>
      <c r="AB3887">
        <v>32</v>
      </c>
      <c r="AC3887">
        <v>10</v>
      </c>
      <c r="AD3887">
        <v>336000</v>
      </c>
      <c r="AE3887" t="s">
        <v>6025</v>
      </c>
      <c r="AF3887" s="1">
        <v>46203</v>
      </c>
      <c r="AG3887" t="s">
        <v>6598</v>
      </c>
      <c r="AH3887" t="s">
        <v>6035</v>
      </c>
      <c r="AI3887" t="s">
        <v>6028</v>
      </c>
      <c r="AJ3887" t="s">
        <v>6925</v>
      </c>
      <c r="AK3887">
        <v>65000</v>
      </c>
      <c r="AL3887">
        <v>8716.5</v>
      </c>
      <c r="AM3887">
        <v>56283.5</v>
      </c>
      <c r="AN3887">
        <v>52500</v>
      </c>
      <c r="AO3887">
        <v>3783.5</v>
      </c>
      <c r="AP3887">
        <v>6.7199999999999996E-2</v>
      </c>
    </row>
    <row r="3888" spans="1:42" hidden="1" x14ac:dyDescent="0.35">
      <c r="A3888" t="s">
        <v>4859</v>
      </c>
      <c r="B3888" s="1">
        <v>45974</v>
      </c>
      <c r="C3888" t="s">
        <v>1092</v>
      </c>
      <c r="D3888" t="s">
        <v>87</v>
      </c>
      <c r="E3888">
        <v>2</v>
      </c>
      <c r="F3888" t="s">
        <v>128</v>
      </c>
      <c r="G3888" t="s">
        <v>16</v>
      </c>
      <c r="H3888" t="s">
        <v>17</v>
      </c>
      <c r="I3888" t="s">
        <v>43</v>
      </c>
      <c r="J3888" t="s">
        <v>50</v>
      </c>
      <c r="K3888">
        <v>2025</v>
      </c>
      <c r="L3888" t="s">
        <v>51</v>
      </c>
      <c r="M3888" t="s">
        <v>5924</v>
      </c>
      <c r="N3888" t="s">
        <v>5913</v>
      </c>
      <c r="O3888" t="s">
        <v>5917</v>
      </c>
      <c r="P3888" t="s">
        <v>5925</v>
      </c>
      <c r="Q3888" t="s">
        <v>5926</v>
      </c>
      <c r="R3888">
        <v>46000</v>
      </c>
      <c r="S3888">
        <v>56000</v>
      </c>
      <c r="T3888">
        <v>0.17860000000000001</v>
      </c>
      <c r="U3888" t="s">
        <v>5920</v>
      </c>
      <c r="V3888">
        <v>12</v>
      </c>
      <c r="W3888" s="1">
        <v>44847</v>
      </c>
      <c r="X3888" t="s">
        <v>5894</v>
      </c>
      <c r="Y3888">
        <v>224</v>
      </c>
      <c r="Z3888">
        <v>96</v>
      </c>
      <c r="AA3888">
        <v>304</v>
      </c>
      <c r="AB3888">
        <v>54</v>
      </c>
      <c r="AC3888">
        <v>10</v>
      </c>
      <c r="AD3888">
        <v>2484000</v>
      </c>
      <c r="AE3888" t="s">
        <v>6025</v>
      </c>
      <c r="AF3888" s="1">
        <v>46203</v>
      </c>
      <c r="AG3888" t="s">
        <v>6538</v>
      </c>
      <c r="AH3888" t="s">
        <v>6027</v>
      </c>
      <c r="AI3888" t="s">
        <v>6028</v>
      </c>
      <c r="AJ3888" t="s">
        <v>6925</v>
      </c>
      <c r="AK3888">
        <v>112000</v>
      </c>
      <c r="AL3888">
        <v>6440</v>
      </c>
      <c r="AM3888">
        <v>105560</v>
      </c>
      <c r="AN3888">
        <v>92000</v>
      </c>
      <c r="AO3888">
        <v>13560</v>
      </c>
      <c r="AP3888">
        <v>0.1285</v>
      </c>
    </row>
    <row r="3889" spans="1:42" hidden="1" x14ac:dyDescent="0.35">
      <c r="A3889" t="s">
        <v>4860</v>
      </c>
      <c r="B3889" s="1">
        <v>45999</v>
      </c>
      <c r="C3889" t="s">
        <v>1759</v>
      </c>
      <c r="D3889" t="s">
        <v>92</v>
      </c>
      <c r="E3889">
        <v>1</v>
      </c>
      <c r="F3889" t="s">
        <v>66</v>
      </c>
      <c r="G3889" t="s">
        <v>16</v>
      </c>
      <c r="H3889" t="s">
        <v>25</v>
      </c>
      <c r="I3889" t="s">
        <v>33</v>
      </c>
      <c r="J3889" t="s">
        <v>155</v>
      </c>
      <c r="K3889">
        <v>2025</v>
      </c>
      <c r="L3889" t="s">
        <v>51</v>
      </c>
      <c r="M3889" t="s">
        <v>5973</v>
      </c>
      <c r="N3889" t="s">
        <v>5974</v>
      </c>
      <c r="O3889" t="s">
        <v>5975</v>
      </c>
      <c r="P3889" t="s">
        <v>5899</v>
      </c>
      <c r="Q3889" t="s">
        <v>5976</v>
      </c>
      <c r="R3889">
        <v>7600</v>
      </c>
      <c r="S3889">
        <v>9800</v>
      </c>
      <c r="T3889">
        <v>0.22450000000000001</v>
      </c>
      <c r="U3889" t="s">
        <v>5901</v>
      </c>
      <c r="V3889">
        <v>36</v>
      </c>
      <c r="W3889" s="1">
        <v>45281</v>
      </c>
      <c r="X3889" t="s">
        <v>5894</v>
      </c>
      <c r="Y3889">
        <v>214</v>
      </c>
      <c r="Z3889">
        <v>101</v>
      </c>
      <c r="AA3889">
        <v>188</v>
      </c>
      <c r="AB3889">
        <v>51</v>
      </c>
      <c r="AC3889">
        <v>10</v>
      </c>
      <c r="AD3889">
        <v>387600</v>
      </c>
      <c r="AE3889" t="s">
        <v>6025</v>
      </c>
      <c r="AF3889" s="1">
        <v>46203</v>
      </c>
      <c r="AG3889" t="s">
        <v>6646</v>
      </c>
      <c r="AH3889" t="s">
        <v>6027</v>
      </c>
      <c r="AI3889" t="s">
        <v>6028</v>
      </c>
      <c r="AJ3889" t="s">
        <v>6925</v>
      </c>
      <c r="AK3889">
        <v>9800</v>
      </c>
      <c r="AL3889">
        <v>1019.2</v>
      </c>
      <c r="AM3889">
        <v>8780.7999999999993</v>
      </c>
      <c r="AN3889">
        <v>7600</v>
      </c>
      <c r="AO3889">
        <v>1180.8</v>
      </c>
      <c r="AP3889">
        <v>0.13450000000000001</v>
      </c>
    </row>
    <row r="3890" spans="1:42" hidden="1" x14ac:dyDescent="0.35">
      <c r="A3890" t="s">
        <v>4861</v>
      </c>
      <c r="B3890" s="1">
        <v>46004</v>
      </c>
      <c r="C3890" t="s">
        <v>99</v>
      </c>
      <c r="D3890" t="s">
        <v>180</v>
      </c>
      <c r="E3890">
        <v>1</v>
      </c>
      <c r="F3890" t="s">
        <v>30</v>
      </c>
      <c r="G3890" t="s">
        <v>16</v>
      </c>
      <c r="H3890" t="s">
        <v>17</v>
      </c>
      <c r="I3890" t="s">
        <v>43</v>
      </c>
      <c r="J3890" t="s">
        <v>155</v>
      </c>
      <c r="K3890">
        <v>2025</v>
      </c>
      <c r="L3890" t="s">
        <v>51</v>
      </c>
      <c r="M3890" t="s">
        <v>5956</v>
      </c>
      <c r="N3890" t="s">
        <v>5949</v>
      </c>
      <c r="O3890" t="s">
        <v>5957</v>
      </c>
      <c r="P3890" t="s">
        <v>5958</v>
      </c>
      <c r="Q3890" t="s">
        <v>5959</v>
      </c>
      <c r="R3890">
        <v>3100</v>
      </c>
      <c r="S3890">
        <v>4200</v>
      </c>
      <c r="T3890">
        <v>0.26190000000000002</v>
      </c>
      <c r="U3890" t="s">
        <v>5909</v>
      </c>
      <c r="V3890">
        <v>12</v>
      </c>
      <c r="W3890" s="1">
        <v>45029</v>
      </c>
      <c r="X3890" t="s">
        <v>5894</v>
      </c>
      <c r="Y3890">
        <v>165</v>
      </c>
      <c r="Z3890">
        <v>119</v>
      </c>
      <c r="AA3890">
        <v>218</v>
      </c>
      <c r="AB3890">
        <v>22</v>
      </c>
      <c r="AC3890">
        <v>10</v>
      </c>
      <c r="AD3890">
        <v>68200</v>
      </c>
      <c r="AE3890" t="s">
        <v>6025</v>
      </c>
      <c r="AF3890" s="1">
        <v>46203</v>
      </c>
      <c r="AG3890" t="s">
        <v>6065</v>
      </c>
      <c r="AH3890" t="s">
        <v>6035</v>
      </c>
      <c r="AI3890" t="s">
        <v>6028</v>
      </c>
      <c r="AJ3890" t="s">
        <v>6925</v>
      </c>
      <c r="AK3890">
        <v>4200</v>
      </c>
      <c r="AL3890">
        <v>198.66</v>
      </c>
      <c r="AM3890">
        <v>4001.34</v>
      </c>
      <c r="AN3890">
        <v>3100</v>
      </c>
      <c r="AO3890">
        <v>901.34</v>
      </c>
      <c r="AP3890">
        <v>0.2253</v>
      </c>
    </row>
    <row r="3891" spans="1:42" hidden="1" x14ac:dyDescent="0.35">
      <c r="A3891" t="s">
        <v>4862</v>
      </c>
      <c r="B3891" s="1">
        <v>45970</v>
      </c>
      <c r="C3891" t="s">
        <v>674</v>
      </c>
      <c r="D3891" t="s">
        <v>221</v>
      </c>
      <c r="E3891">
        <v>3</v>
      </c>
      <c r="F3891" t="s">
        <v>48</v>
      </c>
      <c r="G3891" t="s">
        <v>96</v>
      </c>
      <c r="H3891" t="s">
        <v>32</v>
      </c>
      <c r="I3891" t="s">
        <v>18</v>
      </c>
      <c r="J3891" t="s">
        <v>50</v>
      </c>
      <c r="K3891">
        <v>2025</v>
      </c>
      <c r="L3891" t="s">
        <v>51</v>
      </c>
      <c r="M3891" t="s">
        <v>5966</v>
      </c>
      <c r="N3891" t="s">
        <v>5967</v>
      </c>
      <c r="O3891" t="s">
        <v>5968</v>
      </c>
      <c r="P3891" t="s">
        <v>5899</v>
      </c>
      <c r="Q3891" t="s">
        <v>5969</v>
      </c>
      <c r="R3891">
        <v>11500</v>
      </c>
      <c r="S3891">
        <v>14500</v>
      </c>
      <c r="T3891">
        <v>0.2069</v>
      </c>
      <c r="U3891" t="s">
        <v>5901</v>
      </c>
      <c r="V3891">
        <v>12</v>
      </c>
      <c r="W3891" s="1">
        <v>44903</v>
      </c>
      <c r="X3891" t="s">
        <v>5894</v>
      </c>
      <c r="Y3891">
        <v>217</v>
      </c>
      <c r="Z3891">
        <v>53</v>
      </c>
      <c r="AA3891">
        <v>253</v>
      </c>
      <c r="AB3891">
        <v>61</v>
      </c>
      <c r="AC3891">
        <v>10</v>
      </c>
      <c r="AD3891">
        <v>701500</v>
      </c>
      <c r="AE3891" t="s">
        <v>6025</v>
      </c>
      <c r="AF3891" s="1">
        <v>46203</v>
      </c>
      <c r="AG3891" t="s">
        <v>6394</v>
      </c>
      <c r="AH3891" t="s">
        <v>6027</v>
      </c>
      <c r="AI3891" t="s">
        <v>6028</v>
      </c>
      <c r="AJ3891" t="s">
        <v>6925</v>
      </c>
      <c r="AK3891">
        <v>43500</v>
      </c>
      <c r="AL3891">
        <v>4419.6000000000004</v>
      </c>
      <c r="AM3891">
        <v>39080.400000000001</v>
      </c>
      <c r="AN3891">
        <v>34500</v>
      </c>
      <c r="AO3891">
        <v>4580.3999999999996</v>
      </c>
      <c r="AP3891">
        <v>0.1172</v>
      </c>
    </row>
    <row r="3892" spans="1:42" x14ac:dyDescent="0.35">
      <c r="A3892" t="s">
        <v>4863</v>
      </c>
      <c r="B3892" s="1">
        <v>45999</v>
      </c>
      <c r="C3892" t="s">
        <v>566</v>
      </c>
      <c r="D3892" t="s">
        <v>42</v>
      </c>
      <c r="E3892">
        <v>3</v>
      </c>
      <c r="F3892" t="s">
        <v>58</v>
      </c>
      <c r="G3892" t="s">
        <v>16</v>
      </c>
      <c r="H3892" t="s">
        <v>32</v>
      </c>
      <c r="I3892" t="s">
        <v>18</v>
      </c>
      <c r="J3892" t="s">
        <v>155</v>
      </c>
      <c r="K3892">
        <v>2025</v>
      </c>
      <c r="L3892" t="s">
        <v>51</v>
      </c>
      <c r="M3892" t="s">
        <v>5897</v>
      </c>
      <c r="N3892" t="s">
        <v>5889</v>
      </c>
      <c r="O3892" t="s">
        <v>5898</v>
      </c>
      <c r="P3892" t="s">
        <v>5899</v>
      </c>
      <c r="Q3892" t="s">
        <v>5900</v>
      </c>
      <c r="R3892">
        <v>31000</v>
      </c>
      <c r="S3892">
        <v>38000</v>
      </c>
      <c r="T3892">
        <v>0.1842</v>
      </c>
      <c r="U3892" t="s">
        <v>5901</v>
      </c>
      <c r="V3892">
        <v>12</v>
      </c>
      <c r="W3892" s="1">
        <v>45246</v>
      </c>
      <c r="X3892" t="s">
        <v>5894</v>
      </c>
      <c r="Y3892">
        <v>278</v>
      </c>
      <c r="Z3892">
        <v>80</v>
      </c>
      <c r="AA3892">
        <v>346</v>
      </c>
      <c r="AB3892">
        <v>0</v>
      </c>
      <c r="AC3892">
        <v>10</v>
      </c>
      <c r="AD3892">
        <v>0</v>
      </c>
      <c r="AE3892" t="s">
        <v>6029</v>
      </c>
      <c r="AF3892" s="1">
        <v>46203</v>
      </c>
      <c r="AG3892" t="s">
        <v>6341</v>
      </c>
      <c r="AH3892" t="s">
        <v>6027</v>
      </c>
      <c r="AI3892" t="s">
        <v>6028</v>
      </c>
      <c r="AJ3892" t="s">
        <v>6925</v>
      </c>
      <c r="AK3892">
        <v>114000</v>
      </c>
      <c r="AL3892">
        <v>7227.6</v>
      </c>
      <c r="AM3892">
        <v>106772.4</v>
      </c>
      <c r="AN3892">
        <v>93000</v>
      </c>
      <c r="AO3892">
        <v>13772.4</v>
      </c>
      <c r="AP3892">
        <v>0.129</v>
      </c>
    </row>
    <row r="3893" spans="1:42" hidden="1" x14ac:dyDescent="0.35">
      <c r="A3893" t="s">
        <v>4864</v>
      </c>
      <c r="B3893" s="1">
        <v>45978</v>
      </c>
      <c r="C3893" t="s">
        <v>2529</v>
      </c>
      <c r="D3893" t="s">
        <v>47</v>
      </c>
      <c r="E3893">
        <v>3</v>
      </c>
      <c r="F3893" t="s">
        <v>128</v>
      </c>
      <c r="G3893" t="s">
        <v>31</v>
      </c>
      <c r="H3893" t="s">
        <v>17</v>
      </c>
      <c r="I3893" t="s">
        <v>43</v>
      </c>
      <c r="J3893" t="s">
        <v>50</v>
      </c>
      <c r="K3893">
        <v>2025</v>
      </c>
      <c r="L3893" t="s">
        <v>51</v>
      </c>
      <c r="M3893" t="s">
        <v>5995</v>
      </c>
      <c r="N3893" t="s">
        <v>5989</v>
      </c>
      <c r="O3893" t="s">
        <v>5996</v>
      </c>
      <c r="P3893" t="s">
        <v>5997</v>
      </c>
      <c r="Q3893" t="s">
        <v>5998</v>
      </c>
      <c r="R3893">
        <v>280</v>
      </c>
      <c r="S3893">
        <v>450</v>
      </c>
      <c r="T3893">
        <v>0.37780000000000002</v>
      </c>
      <c r="U3893" t="s">
        <v>5909</v>
      </c>
      <c r="V3893">
        <v>6</v>
      </c>
      <c r="W3893" s="1">
        <v>45144</v>
      </c>
      <c r="X3893" t="s">
        <v>5894</v>
      </c>
      <c r="Y3893">
        <v>217</v>
      </c>
      <c r="Z3893">
        <v>86</v>
      </c>
      <c r="AA3893">
        <v>212</v>
      </c>
      <c r="AB3893">
        <v>73</v>
      </c>
      <c r="AC3893">
        <v>10</v>
      </c>
      <c r="AD3893">
        <v>20440</v>
      </c>
      <c r="AE3893" t="s">
        <v>6025</v>
      </c>
      <c r="AF3893" s="1">
        <v>46203</v>
      </c>
      <c r="AG3893" t="s">
        <v>6816</v>
      </c>
      <c r="AH3893" t="s">
        <v>6027</v>
      </c>
      <c r="AI3893" t="s">
        <v>6028</v>
      </c>
      <c r="AJ3893" t="s">
        <v>6925</v>
      </c>
      <c r="AK3893">
        <v>1350</v>
      </c>
      <c r="AL3893">
        <v>55.35</v>
      </c>
      <c r="AM3893">
        <v>1294.6500000000001</v>
      </c>
      <c r="AN3893">
        <v>840</v>
      </c>
      <c r="AO3893">
        <v>454.65</v>
      </c>
      <c r="AP3893">
        <v>0.35120000000000001</v>
      </c>
    </row>
    <row r="3894" spans="1:42" hidden="1" x14ac:dyDescent="0.35">
      <c r="A3894" t="s">
        <v>4865</v>
      </c>
      <c r="B3894" s="1">
        <v>45984</v>
      </c>
      <c r="C3894" t="s">
        <v>1594</v>
      </c>
      <c r="D3894" t="s">
        <v>115</v>
      </c>
      <c r="E3894">
        <v>1</v>
      </c>
      <c r="F3894" t="s">
        <v>24</v>
      </c>
      <c r="G3894" t="s">
        <v>16</v>
      </c>
      <c r="H3894" t="s">
        <v>17</v>
      </c>
      <c r="I3894" t="s">
        <v>33</v>
      </c>
      <c r="J3894" t="s">
        <v>50</v>
      </c>
      <c r="K3894">
        <v>2025</v>
      </c>
      <c r="L3894" t="s">
        <v>51</v>
      </c>
      <c r="M3894" t="s">
        <v>5988</v>
      </c>
      <c r="N3894" t="s">
        <v>5989</v>
      </c>
      <c r="O3894" t="s">
        <v>5990</v>
      </c>
      <c r="P3894" t="s">
        <v>5907</v>
      </c>
      <c r="Q3894" t="s">
        <v>5991</v>
      </c>
      <c r="R3894">
        <v>1600</v>
      </c>
      <c r="S3894">
        <v>2200</v>
      </c>
      <c r="T3894">
        <v>0.2727</v>
      </c>
      <c r="U3894" t="s">
        <v>5909</v>
      </c>
      <c r="V3894">
        <v>6</v>
      </c>
      <c r="W3894" s="1">
        <v>45040</v>
      </c>
      <c r="X3894" t="s">
        <v>5894</v>
      </c>
      <c r="Y3894">
        <v>84</v>
      </c>
      <c r="Z3894">
        <v>117</v>
      </c>
      <c r="AA3894">
        <v>174</v>
      </c>
      <c r="AB3894">
        <v>47</v>
      </c>
      <c r="AC3894">
        <v>10</v>
      </c>
      <c r="AD3894">
        <v>75200</v>
      </c>
      <c r="AE3894" t="s">
        <v>6025</v>
      </c>
      <c r="AF3894" s="1">
        <v>46203</v>
      </c>
      <c r="AG3894" t="s">
        <v>6596</v>
      </c>
      <c r="AH3894" t="s">
        <v>6035</v>
      </c>
      <c r="AI3894" t="s">
        <v>6028</v>
      </c>
      <c r="AJ3894" t="s">
        <v>6925</v>
      </c>
      <c r="AK3894">
        <v>2200</v>
      </c>
      <c r="AL3894">
        <v>232.32</v>
      </c>
      <c r="AM3894">
        <v>1967.68</v>
      </c>
      <c r="AN3894">
        <v>1600</v>
      </c>
      <c r="AO3894">
        <v>367.68</v>
      </c>
      <c r="AP3894">
        <v>0.18690000000000001</v>
      </c>
    </row>
    <row r="3895" spans="1:42" hidden="1" x14ac:dyDescent="0.35">
      <c r="A3895" t="s">
        <v>4866</v>
      </c>
      <c r="B3895" s="1">
        <v>45986</v>
      </c>
      <c r="C3895" t="s">
        <v>617</v>
      </c>
      <c r="D3895" t="s">
        <v>180</v>
      </c>
      <c r="E3895">
        <v>3</v>
      </c>
      <c r="F3895" t="s">
        <v>30</v>
      </c>
      <c r="G3895" t="s">
        <v>71</v>
      </c>
      <c r="H3895" t="s">
        <v>25</v>
      </c>
      <c r="I3895" t="s">
        <v>43</v>
      </c>
      <c r="J3895" t="s">
        <v>50</v>
      </c>
      <c r="K3895">
        <v>2025</v>
      </c>
      <c r="L3895" t="s">
        <v>51</v>
      </c>
      <c r="M3895" t="s">
        <v>5956</v>
      </c>
      <c r="N3895" t="s">
        <v>5949</v>
      </c>
      <c r="O3895" t="s">
        <v>5957</v>
      </c>
      <c r="P3895" t="s">
        <v>5958</v>
      </c>
      <c r="Q3895" t="s">
        <v>5959</v>
      </c>
      <c r="R3895">
        <v>3100</v>
      </c>
      <c r="S3895">
        <v>4200</v>
      </c>
      <c r="T3895">
        <v>0.26190000000000002</v>
      </c>
      <c r="U3895" t="s">
        <v>5909</v>
      </c>
      <c r="V3895">
        <v>12</v>
      </c>
      <c r="W3895" s="1">
        <v>45029</v>
      </c>
      <c r="X3895" t="s">
        <v>5894</v>
      </c>
      <c r="Y3895">
        <v>165</v>
      </c>
      <c r="Z3895">
        <v>119</v>
      </c>
      <c r="AA3895">
        <v>218</v>
      </c>
      <c r="AB3895">
        <v>22</v>
      </c>
      <c r="AC3895">
        <v>10</v>
      </c>
      <c r="AD3895">
        <v>68200</v>
      </c>
      <c r="AE3895" t="s">
        <v>6025</v>
      </c>
      <c r="AF3895" s="1">
        <v>46203</v>
      </c>
      <c r="AG3895" t="s">
        <v>6180</v>
      </c>
      <c r="AH3895" t="s">
        <v>6027</v>
      </c>
      <c r="AI3895" t="s">
        <v>6028</v>
      </c>
      <c r="AJ3895" t="s">
        <v>6925</v>
      </c>
      <c r="AK3895">
        <v>12600</v>
      </c>
      <c r="AL3895">
        <v>798.84</v>
      </c>
      <c r="AM3895">
        <v>11801.16</v>
      </c>
      <c r="AN3895">
        <v>9300</v>
      </c>
      <c r="AO3895">
        <v>2501.16</v>
      </c>
      <c r="AP3895">
        <v>0.21190000000000001</v>
      </c>
    </row>
    <row r="3896" spans="1:42" hidden="1" x14ac:dyDescent="0.35">
      <c r="A3896" t="s">
        <v>4867</v>
      </c>
      <c r="B3896" s="1">
        <v>45978</v>
      </c>
      <c r="C3896" t="s">
        <v>2649</v>
      </c>
      <c r="D3896" t="s">
        <v>188</v>
      </c>
      <c r="E3896">
        <v>1</v>
      </c>
      <c r="F3896" t="s">
        <v>24</v>
      </c>
      <c r="G3896" t="s">
        <v>67</v>
      </c>
      <c r="H3896" t="s">
        <v>25</v>
      </c>
      <c r="I3896" t="s">
        <v>18</v>
      </c>
      <c r="J3896" t="s">
        <v>50</v>
      </c>
      <c r="K3896">
        <v>2025</v>
      </c>
      <c r="L3896" t="s">
        <v>51</v>
      </c>
      <c r="M3896" t="s">
        <v>5936</v>
      </c>
      <c r="N3896" t="s">
        <v>5931</v>
      </c>
      <c r="O3896" t="s">
        <v>5937</v>
      </c>
      <c r="P3896" t="s">
        <v>5938</v>
      </c>
      <c r="Q3896" t="s">
        <v>5939</v>
      </c>
      <c r="R3896">
        <v>3400</v>
      </c>
      <c r="S3896">
        <v>4500</v>
      </c>
      <c r="T3896">
        <v>0.24440000000000001</v>
      </c>
      <c r="U3896" t="s">
        <v>5940</v>
      </c>
      <c r="V3896">
        <v>6</v>
      </c>
      <c r="W3896" s="1">
        <v>45061</v>
      </c>
      <c r="X3896" t="s">
        <v>5894</v>
      </c>
      <c r="Y3896">
        <v>200</v>
      </c>
      <c r="Z3896">
        <v>91</v>
      </c>
      <c r="AA3896">
        <v>223</v>
      </c>
      <c r="AB3896">
        <v>18</v>
      </c>
      <c r="AC3896">
        <v>10</v>
      </c>
      <c r="AD3896">
        <v>61200</v>
      </c>
      <c r="AE3896" t="s">
        <v>6025</v>
      </c>
      <c r="AF3896" s="1">
        <v>46203</v>
      </c>
      <c r="AG3896" t="s">
        <v>6824</v>
      </c>
      <c r="AH3896" t="s">
        <v>6027</v>
      </c>
      <c r="AI3896" t="s">
        <v>6028</v>
      </c>
      <c r="AJ3896" t="s">
        <v>6925</v>
      </c>
      <c r="AK3896">
        <v>4500</v>
      </c>
      <c r="AL3896">
        <v>135</v>
      </c>
      <c r="AM3896">
        <v>4365</v>
      </c>
      <c r="AN3896">
        <v>3400</v>
      </c>
      <c r="AO3896">
        <v>965</v>
      </c>
      <c r="AP3896">
        <v>0.22109999999999999</v>
      </c>
    </row>
    <row r="3897" spans="1:42" hidden="1" x14ac:dyDescent="0.35">
      <c r="A3897" t="s">
        <v>4868</v>
      </c>
      <c r="B3897" s="1">
        <v>45984</v>
      </c>
      <c r="C3897" t="s">
        <v>2131</v>
      </c>
      <c r="D3897" t="s">
        <v>216</v>
      </c>
      <c r="E3897">
        <v>1</v>
      </c>
      <c r="F3897" t="s">
        <v>24</v>
      </c>
      <c r="G3897" t="s">
        <v>16</v>
      </c>
      <c r="H3897" t="s">
        <v>17</v>
      </c>
      <c r="I3897" t="s">
        <v>18</v>
      </c>
      <c r="J3897" t="s">
        <v>50</v>
      </c>
      <c r="K3897">
        <v>2025</v>
      </c>
      <c r="L3897" t="s">
        <v>51</v>
      </c>
      <c r="M3897" t="s">
        <v>5999</v>
      </c>
      <c r="N3897" t="s">
        <v>5989</v>
      </c>
      <c r="O3897" t="s">
        <v>6000</v>
      </c>
      <c r="P3897" t="s">
        <v>6001</v>
      </c>
      <c r="Q3897" t="s">
        <v>6002</v>
      </c>
      <c r="R3897">
        <v>300</v>
      </c>
      <c r="S3897">
        <v>500</v>
      </c>
      <c r="T3897">
        <v>0.4</v>
      </c>
      <c r="U3897" t="s">
        <v>5940</v>
      </c>
      <c r="V3897">
        <v>3</v>
      </c>
      <c r="W3897" s="1">
        <v>45115</v>
      </c>
      <c r="X3897" t="s">
        <v>5894</v>
      </c>
      <c r="Y3897">
        <v>197</v>
      </c>
      <c r="Z3897">
        <v>100</v>
      </c>
      <c r="AA3897">
        <v>205</v>
      </c>
      <c r="AB3897">
        <v>66</v>
      </c>
      <c r="AC3897">
        <v>10</v>
      </c>
      <c r="AD3897">
        <v>19800</v>
      </c>
      <c r="AE3897" t="s">
        <v>6025</v>
      </c>
      <c r="AF3897" s="1">
        <v>46203</v>
      </c>
      <c r="AG3897" t="s">
        <v>6735</v>
      </c>
      <c r="AH3897" t="s">
        <v>6027</v>
      </c>
      <c r="AI3897" t="s">
        <v>6028</v>
      </c>
      <c r="AJ3897" t="s">
        <v>6925</v>
      </c>
      <c r="AK3897">
        <v>500</v>
      </c>
      <c r="AL3897">
        <v>43.55</v>
      </c>
      <c r="AM3897">
        <v>456.45</v>
      </c>
      <c r="AN3897">
        <v>300</v>
      </c>
      <c r="AO3897">
        <v>156.44999999999999</v>
      </c>
      <c r="AP3897">
        <v>0.34279999999999999</v>
      </c>
    </row>
    <row r="3898" spans="1:42" hidden="1" x14ac:dyDescent="0.35">
      <c r="A3898" t="s">
        <v>4869</v>
      </c>
      <c r="B3898" s="1">
        <v>46011</v>
      </c>
      <c r="C3898" t="s">
        <v>706</v>
      </c>
      <c r="D3898" t="s">
        <v>70</v>
      </c>
      <c r="E3898">
        <v>3</v>
      </c>
      <c r="F3898" t="s">
        <v>30</v>
      </c>
      <c r="G3898" t="s">
        <v>31</v>
      </c>
      <c r="H3898" t="s">
        <v>25</v>
      </c>
      <c r="I3898" t="s">
        <v>43</v>
      </c>
      <c r="J3898" t="s">
        <v>155</v>
      </c>
      <c r="K3898">
        <v>2025</v>
      </c>
      <c r="L3898" t="s">
        <v>51</v>
      </c>
      <c r="M3898" t="s">
        <v>5970</v>
      </c>
      <c r="N3898" t="s">
        <v>5949</v>
      </c>
      <c r="O3898" t="s">
        <v>5971</v>
      </c>
      <c r="P3898" t="s">
        <v>5922</v>
      </c>
      <c r="Q3898" t="s">
        <v>5972</v>
      </c>
      <c r="R3898">
        <v>9500</v>
      </c>
      <c r="S3898">
        <v>12000</v>
      </c>
      <c r="T3898">
        <v>0.20830000000000001</v>
      </c>
      <c r="U3898" t="s">
        <v>5920</v>
      </c>
      <c r="V3898">
        <v>12</v>
      </c>
      <c r="W3898" s="1">
        <v>44840</v>
      </c>
      <c r="X3898" t="s">
        <v>5894</v>
      </c>
      <c r="Y3898">
        <v>160</v>
      </c>
      <c r="Z3898">
        <v>82</v>
      </c>
      <c r="AA3898">
        <v>171</v>
      </c>
      <c r="AB3898">
        <v>27</v>
      </c>
      <c r="AC3898">
        <v>10</v>
      </c>
      <c r="AD3898">
        <v>256500</v>
      </c>
      <c r="AE3898" t="s">
        <v>6025</v>
      </c>
      <c r="AF3898" s="1">
        <v>46203</v>
      </c>
      <c r="AG3898" t="s">
        <v>6410</v>
      </c>
      <c r="AH3898" t="s">
        <v>6027</v>
      </c>
      <c r="AI3898" t="s">
        <v>6028</v>
      </c>
      <c r="AJ3898" t="s">
        <v>6925</v>
      </c>
      <c r="AK3898">
        <v>36000</v>
      </c>
      <c r="AL3898">
        <v>1018.8</v>
      </c>
      <c r="AM3898">
        <v>34981.199999999997</v>
      </c>
      <c r="AN3898">
        <v>28500</v>
      </c>
      <c r="AO3898">
        <v>6481.2</v>
      </c>
      <c r="AP3898">
        <v>0.18529999999999999</v>
      </c>
    </row>
    <row r="3899" spans="1:42" hidden="1" x14ac:dyDescent="0.35">
      <c r="A3899" t="s">
        <v>4870</v>
      </c>
      <c r="B3899" s="1">
        <v>46010</v>
      </c>
      <c r="C3899" t="s">
        <v>821</v>
      </c>
      <c r="D3899" t="s">
        <v>65</v>
      </c>
      <c r="E3899">
        <v>2</v>
      </c>
      <c r="F3899" t="s">
        <v>24</v>
      </c>
      <c r="G3899" t="s">
        <v>31</v>
      </c>
      <c r="H3899" t="s">
        <v>25</v>
      </c>
      <c r="I3899" t="s">
        <v>33</v>
      </c>
      <c r="J3899" t="s">
        <v>155</v>
      </c>
      <c r="K3899">
        <v>2025</v>
      </c>
      <c r="L3899" t="s">
        <v>51</v>
      </c>
      <c r="M3899" t="s">
        <v>5906</v>
      </c>
      <c r="N3899" t="s">
        <v>5889</v>
      </c>
      <c r="O3899" t="s">
        <v>5898</v>
      </c>
      <c r="P3899" t="s">
        <v>5907</v>
      </c>
      <c r="Q3899" t="s">
        <v>5908</v>
      </c>
      <c r="R3899">
        <v>17500</v>
      </c>
      <c r="S3899">
        <v>22000</v>
      </c>
      <c r="T3899">
        <v>0.20449999999999999</v>
      </c>
      <c r="U3899" t="s">
        <v>5909</v>
      </c>
      <c r="V3899">
        <v>12</v>
      </c>
      <c r="W3899" s="1">
        <v>45337</v>
      </c>
      <c r="X3899" t="s">
        <v>5894</v>
      </c>
      <c r="Y3899">
        <v>373</v>
      </c>
      <c r="Z3899">
        <v>88</v>
      </c>
      <c r="AA3899">
        <v>389</v>
      </c>
      <c r="AB3899">
        <v>78</v>
      </c>
      <c r="AC3899">
        <v>10</v>
      </c>
      <c r="AD3899">
        <v>1365000</v>
      </c>
      <c r="AE3899" t="s">
        <v>6025</v>
      </c>
      <c r="AF3899" s="1">
        <v>46203</v>
      </c>
      <c r="AG3899" t="s">
        <v>6451</v>
      </c>
      <c r="AH3899" t="s">
        <v>6027</v>
      </c>
      <c r="AI3899" t="s">
        <v>6028</v>
      </c>
      <c r="AJ3899" t="s">
        <v>6925</v>
      </c>
      <c r="AK3899">
        <v>44000</v>
      </c>
      <c r="AL3899">
        <v>4096.3999999999996</v>
      </c>
      <c r="AM3899">
        <v>39903.599999999999</v>
      </c>
      <c r="AN3899">
        <v>35000</v>
      </c>
      <c r="AO3899">
        <v>4903.6000000000004</v>
      </c>
      <c r="AP3899">
        <v>0.1229</v>
      </c>
    </row>
    <row r="3900" spans="1:42" hidden="1" x14ac:dyDescent="0.35">
      <c r="A3900" t="s">
        <v>4871</v>
      </c>
      <c r="B3900" s="1">
        <v>45995</v>
      </c>
      <c r="C3900" t="s">
        <v>932</v>
      </c>
      <c r="D3900" t="s">
        <v>14</v>
      </c>
      <c r="E3900">
        <v>1</v>
      </c>
      <c r="F3900" t="s">
        <v>48</v>
      </c>
      <c r="G3900" t="s">
        <v>71</v>
      </c>
      <c r="H3900" t="s">
        <v>25</v>
      </c>
      <c r="I3900" t="s">
        <v>33</v>
      </c>
      <c r="J3900" t="s">
        <v>155</v>
      </c>
      <c r="K3900">
        <v>2025</v>
      </c>
      <c r="L3900" t="s">
        <v>51</v>
      </c>
      <c r="M3900" t="s">
        <v>5934</v>
      </c>
      <c r="N3900" t="s">
        <v>5931</v>
      </c>
      <c r="O3900" t="s">
        <v>5932</v>
      </c>
      <c r="P3900" t="s">
        <v>5891</v>
      </c>
      <c r="Q3900" t="s">
        <v>5935</v>
      </c>
      <c r="R3900">
        <v>10800</v>
      </c>
      <c r="S3900">
        <v>13500</v>
      </c>
      <c r="T3900">
        <v>0.2</v>
      </c>
      <c r="U3900" t="s">
        <v>5893</v>
      </c>
      <c r="V3900">
        <v>12</v>
      </c>
      <c r="W3900" s="1">
        <v>44567</v>
      </c>
      <c r="X3900" t="s">
        <v>5894</v>
      </c>
      <c r="Y3900">
        <v>169</v>
      </c>
      <c r="Z3900">
        <v>68</v>
      </c>
      <c r="AA3900">
        <v>202</v>
      </c>
      <c r="AB3900">
        <v>85</v>
      </c>
      <c r="AC3900">
        <v>10</v>
      </c>
      <c r="AD3900">
        <v>918000</v>
      </c>
      <c r="AE3900" t="s">
        <v>6025</v>
      </c>
      <c r="AF3900" s="1">
        <v>46203</v>
      </c>
      <c r="AG3900" t="s">
        <v>6059</v>
      </c>
      <c r="AH3900" t="s">
        <v>6027</v>
      </c>
      <c r="AI3900" t="s">
        <v>6028</v>
      </c>
      <c r="AJ3900" t="s">
        <v>6925</v>
      </c>
      <c r="AK3900">
        <v>13500</v>
      </c>
      <c r="AL3900">
        <v>1332.45</v>
      </c>
      <c r="AM3900">
        <v>12167.55</v>
      </c>
      <c r="AN3900">
        <v>10800</v>
      </c>
      <c r="AO3900">
        <v>1367.55</v>
      </c>
      <c r="AP3900">
        <v>0.1124</v>
      </c>
    </row>
    <row r="3901" spans="1:42" hidden="1" x14ac:dyDescent="0.35">
      <c r="A3901" t="s">
        <v>4872</v>
      </c>
      <c r="B3901" s="1">
        <v>46008</v>
      </c>
      <c r="C3901" t="s">
        <v>2054</v>
      </c>
      <c r="D3901" t="s">
        <v>65</v>
      </c>
      <c r="E3901">
        <v>1</v>
      </c>
      <c r="F3901" t="s">
        <v>48</v>
      </c>
      <c r="G3901" t="s">
        <v>96</v>
      </c>
      <c r="H3901" t="s">
        <v>17</v>
      </c>
      <c r="I3901" t="s">
        <v>33</v>
      </c>
      <c r="J3901" t="s">
        <v>155</v>
      </c>
      <c r="K3901">
        <v>2025</v>
      </c>
      <c r="L3901" t="s">
        <v>51</v>
      </c>
      <c r="M3901" t="s">
        <v>5906</v>
      </c>
      <c r="N3901" t="s">
        <v>5889</v>
      </c>
      <c r="O3901" t="s">
        <v>5898</v>
      </c>
      <c r="P3901" t="s">
        <v>5907</v>
      </c>
      <c r="Q3901" t="s">
        <v>5908</v>
      </c>
      <c r="R3901">
        <v>17500</v>
      </c>
      <c r="S3901">
        <v>22000</v>
      </c>
      <c r="T3901">
        <v>0.20449999999999999</v>
      </c>
      <c r="U3901" t="s">
        <v>5909</v>
      </c>
      <c r="V3901">
        <v>12</v>
      </c>
      <c r="W3901" s="1">
        <v>45337</v>
      </c>
      <c r="X3901" t="s">
        <v>5894</v>
      </c>
      <c r="Y3901">
        <v>373</v>
      </c>
      <c r="Z3901">
        <v>88</v>
      </c>
      <c r="AA3901">
        <v>389</v>
      </c>
      <c r="AB3901">
        <v>78</v>
      </c>
      <c r="AC3901">
        <v>10</v>
      </c>
      <c r="AD3901">
        <v>1365000</v>
      </c>
      <c r="AE3901" t="s">
        <v>6025</v>
      </c>
      <c r="AF3901" s="1">
        <v>46203</v>
      </c>
      <c r="AG3901" t="s">
        <v>6711</v>
      </c>
      <c r="AH3901" t="s">
        <v>6027</v>
      </c>
      <c r="AI3901" t="s">
        <v>6028</v>
      </c>
      <c r="AJ3901" t="s">
        <v>6925</v>
      </c>
      <c r="AK3901">
        <v>22000</v>
      </c>
      <c r="AL3901">
        <v>2681.8</v>
      </c>
      <c r="AM3901">
        <v>19318.2</v>
      </c>
      <c r="AN3901">
        <v>17500</v>
      </c>
      <c r="AO3901">
        <v>1818.2</v>
      </c>
      <c r="AP3901">
        <v>9.4100000000000003E-2</v>
      </c>
    </row>
    <row r="3902" spans="1:42" hidden="1" x14ac:dyDescent="0.35">
      <c r="A3902" t="s">
        <v>4873</v>
      </c>
      <c r="B3902" s="1">
        <v>46000</v>
      </c>
      <c r="C3902" t="s">
        <v>157</v>
      </c>
      <c r="D3902" t="s">
        <v>38</v>
      </c>
      <c r="E3902">
        <v>1</v>
      </c>
      <c r="F3902" t="s">
        <v>66</v>
      </c>
      <c r="G3902" t="s">
        <v>31</v>
      </c>
      <c r="H3902" t="s">
        <v>17</v>
      </c>
      <c r="I3902" t="s">
        <v>26</v>
      </c>
      <c r="J3902" t="s">
        <v>155</v>
      </c>
      <c r="K3902">
        <v>2025</v>
      </c>
      <c r="L3902" t="s">
        <v>51</v>
      </c>
      <c r="M3902" t="s">
        <v>5981</v>
      </c>
      <c r="N3902" t="s">
        <v>5974</v>
      </c>
      <c r="O3902" t="s">
        <v>5982</v>
      </c>
      <c r="P3902" t="s">
        <v>5983</v>
      </c>
      <c r="Q3902" t="s">
        <v>5984</v>
      </c>
      <c r="R3902">
        <v>3700</v>
      </c>
      <c r="S3902">
        <v>4800</v>
      </c>
      <c r="T3902">
        <v>0.22919999999999999</v>
      </c>
      <c r="U3902" t="s">
        <v>5920</v>
      </c>
      <c r="V3902">
        <v>24</v>
      </c>
      <c r="W3902" s="1">
        <v>45552</v>
      </c>
      <c r="X3902" t="s">
        <v>5894</v>
      </c>
      <c r="Y3902">
        <v>158</v>
      </c>
      <c r="Z3902">
        <v>108</v>
      </c>
      <c r="AA3902">
        <v>132</v>
      </c>
      <c r="AB3902">
        <v>61</v>
      </c>
      <c r="AC3902">
        <v>10</v>
      </c>
      <c r="AD3902">
        <v>225700</v>
      </c>
      <c r="AE3902" t="s">
        <v>6025</v>
      </c>
      <c r="AF3902" s="1">
        <v>46203</v>
      </c>
      <c r="AG3902" t="s">
        <v>6094</v>
      </c>
      <c r="AH3902" t="s">
        <v>6027</v>
      </c>
      <c r="AI3902" t="s">
        <v>6028</v>
      </c>
      <c r="AJ3902" t="s">
        <v>6925</v>
      </c>
      <c r="AK3902">
        <v>4800</v>
      </c>
      <c r="AL3902">
        <v>612</v>
      </c>
      <c r="AM3902">
        <v>4188</v>
      </c>
      <c r="AN3902">
        <v>3700</v>
      </c>
      <c r="AO3902">
        <v>488</v>
      </c>
      <c r="AP3902">
        <v>0.11650000000000001</v>
      </c>
    </row>
    <row r="3903" spans="1:42" hidden="1" x14ac:dyDescent="0.35">
      <c r="A3903" t="s">
        <v>4874</v>
      </c>
      <c r="B3903" s="1">
        <v>46017</v>
      </c>
      <c r="C3903" t="s">
        <v>1684</v>
      </c>
      <c r="D3903" t="s">
        <v>82</v>
      </c>
      <c r="E3903">
        <v>1</v>
      </c>
      <c r="F3903" t="s">
        <v>58</v>
      </c>
      <c r="G3903" t="s">
        <v>71</v>
      </c>
      <c r="H3903" t="s">
        <v>17</v>
      </c>
      <c r="I3903" t="s">
        <v>33</v>
      </c>
      <c r="J3903" t="s">
        <v>155</v>
      </c>
      <c r="K3903">
        <v>2025</v>
      </c>
      <c r="L3903" t="s">
        <v>51</v>
      </c>
      <c r="M3903" t="s">
        <v>5895</v>
      </c>
      <c r="N3903" t="s">
        <v>5889</v>
      </c>
      <c r="O3903" t="s">
        <v>5890</v>
      </c>
      <c r="P3903" t="s">
        <v>5891</v>
      </c>
      <c r="Q3903" t="s">
        <v>5896</v>
      </c>
      <c r="R3903">
        <v>78000</v>
      </c>
      <c r="S3903">
        <v>95000</v>
      </c>
      <c r="T3903">
        <v>0.1789</v>
      </c>
      <c r="U3903" t="s">
        <v>5893</v>
      </c>
      <c r="V3903">
        <v>12</v>
      </c>
      <c r="W3903" s="1">
        <v>45187</v>
      </c>
      <c r="X3903" t="s">
        <v>5894</v>
      </c>
      <c r="Y3903">
        <v>351</v>
      </c>
      <c r="Z3903">
        <v>112</v>
      </c>
      <c r="AA3903">
        <v>335</v>
      </c>
      <c r="AB3903">
        <v>32</v>
      </c>
      <c r="AC3903">
        <v>10</v>
      </c>
      <c r="AD3903">
        <v>2496000</v>
      </c>
      <c r="AE3903" t="s">
        <v>6025</v>
      </c>
      <c r="AF3903" s="1">
        <v>46203</v>
      </c>
      <c r="AG3903" t="s">
        <v>6621</v>
      </c>
      <c r="AH3903" t="s">
        <v>6035</v>
      </c>
      <c r="AI3903" t="s">
        <v>6028</v>
      </c>
      <c r="AJ3903" t="s">
        <v>6925</v>
      </c>
      <c r="AK3903">
        <v>95000</v>
      </c>
      <c r="AL3903">
        <v>3420</v>
      </c>
      <c r="AM3903">
        <v>91580</v>
      </c>
      <c r="AN3903">
        <v>78000</v>
      </c>
      <c r="AO3903">
        <v>13580</v>
      </c>
      <c r="AP3903">
        <v>0.14829999999999999</v>
      </c>
    </row>
    <row r="3904" spans="1:42" hidden="1" x14ac:dyDescent="0.35">
      <c r="A3904" t="s">
        <v>4875</v>
      </c>
      <c r="B3904" s="1">
        <v>46011</v>
      </c>
      <c r="C3904" t="s">
        <v>1060</v>
      </c>
      <c r="D3904" t="s">
        <v>115</v>
      </c>
      <c r="E3904">
        <v>3</v>
      </c>
      <c r="F3904" t="s">
        <v>24</v>
      </c>
      <c r="G3904" t="s">
        <v>31</v>
      </c>
      <c r="H3904" t="s">
        <v>32</v>
      </c>
      <c r="I3904" t="s">
        <v>43</v>
      </c>
      <c r="J3904" t="s">
        <v>155</v>
      </c>
      <c r="K3904">
        <v>2025</v>
      </c>
      <c r="L3904" t="s">
        <v>51</v>
      </c>
      <c r="M3904" t="s">
        <v>5988</v>
      </c>
      <c r="N3904" t="s">
        <v>5989</v>
      </c>
      <c r="O3904" t="s">
        <v>5990</v>
      </c>
      <c r="P3904" t="s">
        <v>5907</v>
      </c>
      <c r="Q3904" t="s">
        <v>5991</v>
      </c>
      <c r="R3904">
        <v>1600</v>
      </c>
      <c r="S3904">
        <v>2200</v>
      </c>
      <c r="T3904">
        <v>0.2727</v>
      </c>
      <c r="U3904" t="s">
        <v>5909</v>
      </c>
      <c r="V3904">
        <v>6</v>
      </c>
      <c r="W3904" s="1">
        <v>45040</v>
      </c>
      <c r="X3904" t="s">
        <v>5894</v>
      </c>
      <c r="Y3904">
        <v>84</v>
      </c>
      <c r="Z3904">
        <v>117</v>
      </c>
      <c r="AA3904">
        <v>174</v>
      </c>
      <c r="AB3904">
        <v>47</v>
      </c>
      <c r="AC3904">
        <v>10</v>
      </c>
      <c r="AD3904">
        <v>75200</v>
      </c>
      <c r="AE3904" t="s">
        <v>6025</v>
      </c>
      <c r="AF3904" s="1">
        <v>46203</v>
      </c>
      <c r="AG3904" t="s">
        <v>6523</v>
      </c>
      <c r="AH3904" t="s">
        <v>6035</v>
      </c>
      <c r="AI3904" t="s">
        <v>6028</v>
      </c>
      <c r="AJ3904" t="s">
        <v>6925</v>
      </c>
      <c r="AK3904">
        <v>6600</v>
      </c>
      <c r="AL3904">
        <v>463.98</v>
      </c>
      <c r="AM3904">
        <v>6136.02</v>
      </c>
      <c r="AN3904">
        <v>4800</v>
      </c>
      <c r="AO3904">
        <v>1336.02</v>
      </c>
      <c r="AP3904">
        <v>0.2177</v>
      </c>
    </row>
    <row r="3905" spans="1:42" hidden="1" x14ac:dyDescent="0.35">
      <c r="A3905" t="s">
        <v>4876</v>
      </c>
      <c r="B3905" s="1">
        <v>45965</v>
      </c>
      <c r="C3905" t="s">
        <v>1998</v>
      </c>
      <c r="D3905" t="s">
        <v>74</v>
      </c>
      <c r="E3905">
        <v>2</v>
      </c>
      <c r="F3905" t="s">
        <v>30</v>
      </c>
      <c r="G3905" t="s">
        <v>31</v>
      </c>
      <c r="H3905" t="s">
        <v>17</v>
      </c>
      <c r="I3905" t="s">
        <v>18</v>
      </c>
      <c r="J3905" t="s">
        <v>50</v>
      </c>
      <c r="K3905">
        <v>2025</v>
      </c>
      <c r="L3905" t="s">
        <v>51</v>
      </c>
      <c r="M3905" t="s">
        <v>5963</v>
      </c>
      <c r="N3905" t="s">
        <v>5949</v>
      </c>
      <c r="O3905" t="s">
        <v>5964</v>
      </c>
      <c r="P3905" t="s">
        <v>5951</v>
      </c>
      <c r="Q3905" t="s">
        <v>5965</v>
      </c>
      <c r="R3905">
        <v>5700</v>
      </c>
      <c r="S3905">
        <v>7500</v>
      </c>
      <c r="T3905">
        <v>0.24</v>
      </c>
      <c r="U3905" t="s">
        <v>5940</v>
      </c>
      <c r="V3905">
        <v>12</v>
      </c>
      <c r="W3905" s="1">
        <v>44865</v>
      </c>
      <c r="X3905" t="s">
        <v>5894</v>
      </c>
      <c r="Y3905">
        <v>145</v>
      </c>
      <c r="Z3905">
        <v>60</v>
      </c>
      <c r="AA3905">
        <v>189</v>
      </c>
      <c r="AB3905">
        <v>10</v>
      </c>
      <c r="AC3905">
        <v>10</v>
      </c>
      <c r="AD3905">
        <v>57000</v>
      </c>
      <c r="AE3905" t="s">
        <v>6025</v>
      </c>
      <c r="AF3905" s="1">
        <v>46203</v>
      </c>
      <c r="AG3905" t="s">
        <v>6703</v>
      </c>
      <c r="AH3905" t="s">
        <v>6027</v>
      </c>
      <c r="AI3905" t="s">
        <v>6028</v>
      </c>
      <c r="AJ3905" t="s">
        <v>6925</v>
      </c>
      <c r="AK3905">
        <v>15000</v>
      </c>
      <c r="AL3905">
        <v>841.5</v>
      </c>
      <c r="AM3905">
        <v>14158.5</v>
      </c>
      <c r="AN3905">
        <v>11400</v>
      </c>
      <c r="AO3905">
        <v>2758.5</v>
      </c>
      <c r="AP3905">
        <v>0.1948</v>
      </c>
    </row>
    <row r="3906" spans="1:42" hidden="1" x14ac:dyDescent="0.35">
      <c r="A3906" t="s">
        <v>4877</v>
      </c>
      <c r="B3906" s="1">
        <v>46018</v>
      </c>
      <c r="C3906" t="s">
        <v>992</v>
      </c>
      <c r="D3906" t="s">
        <v>439</v>
      </c>
      <c r="E3906">
        <v>1</v>
      </c>
      <c r="F3906" t="s">
        <v>58</v>
      </c>
      <c r="G3906" t="s">
        <v>16</v>
      </c>
      <c r="H3906" t="s">
        <v>32</v>
      </c>
      <c r="I3906" t="s">
        <v>26</v>
      </c>
      <c r="J3906" t="s">
        <v>155</v>
      </c>
      <c r="K3906">
        <v>2025</v>
      </c>
      <c r="L3906" t="s">
        <v>51</v>
      </c>
      <c r="M3906" t="s">
        <v>5953</v>
      </c>
      <c r="N3906" t="s">
        <v>5949</v>
      </c>
      <c r="O3906" t="s">
        <v>5954</v>
      </c>
      <c r="P3906" t="s">
        <v>5951</v>
      </c>
      <c r="Q3906" t="s">
        <v>5955</v>
      </c>
      <c r="R3906">
        <v>1400</v>
      </c>
      <c r="S3906">
        <v>1900</v>
      </c>
      <c r="T3906">
        <v>0.26319999999999999</v>
      </c>
      <c r="U3906" t="s">
        <v>5940</v>
      </c>
      <c r="V3906">
        <v>12</v>
      </c>
      <c r="W3906" s="1">
        <v>44681</v>
      </c>
      <c r="X3906" t="s">
        <v>5894</v>
      </c>
      <c r="Y3906">
        <v>129</v>
      </c>
      <c r="Z3906">
        <v>73</v>
      </c>
      <c r="AA3906">
        <v>194</v>
      </c>
      <c r="AB3906">
        <v>7</v>
      </c>
      <c r="AC3906">
        <v>10</v>
      </c>
      <c r="AD3906">
        <v>9800</v>
      </c>
      <c r="AE3906" t="s">
        <v>6025</v>
      </c>
      <c r="AF3906" s="1">
        <v>46203</v>
      </c>
      <c r="AG3906" t="s">
        <v>6506</v>
      </c>
      <c r="AH3906" t="s">
        <v>6035</v>
      </c>
      <c r="AI3906" t="s">
        <v>6028</v>
      </c>
      <c r="AJ3906" t="s">
        <v>6925</v>
      </c>
      <c r="AK3906">
        <v>1900</v>
      </c>
      <c r="AL3906">
        <v>83.22</v>
      </c>
      <c r="AM3906">
        <v>1816.78</v>
      </c>
      <c r="AN3906">
        <v>1400</v>
      </c>
      <c r="AO3906">
        <v>416.78</v>
      </c>
      <c r="AP3906">
        <v>0.22939999999999999</v>
      </c>
    </row>
    <row r="3907" spans="1:42" hidden="1" x14ac:dyDescent="0.35">
      <c r="A3907" t="s">
        <v>4878</v>
      </c>
      <c r="B3907" s="1">
        <v>45977</v>
      </c>
      <c r="C3907" t="s">
        <v>4286</v>
      </c>
      <c r="D3907" t="s">
        <v>200</v>
      </c>
      <c r="E3907">
        <v>2</v>
      </c>
      <c r="F3907" t="s">
        <v>58</v>
      </c>
      <c r="G3907" t="s">
        <v>16</v>
      </c>
      <c r="H3907" t="s">
        <v>32</v>
      </c>
      <c r="I3907" t="s">
        <v>43</v>
      </c>
      <c r="J3907" t="s">
        <v>50</v>
      </c>
      <c r="K3907">
        <v>2025</v>
      </c>
      <c r="L3907" t="s">
        <v>51</v>
      </c>
      <c r="M3907" t="s">
        <v>5960</v>
      </c>
      <c r="N3907" t="s">
        <v>5949</v>
      </c>
      <c r="O3907" t="s">
        <v>5961</v>
      </c>
      <c r="P3907" t="s">
        <v>5951</v>
      </c>
      <c r="Q3907" t="s">
        <v>5962</v>
      </c>
      <c r="R3907">
        <v>2100</v>
      </c>
      <c r="S3907">
        <v>2800</v>
      </c>
      <c r="T3907">
        <v>0.25</v>
      </c>
      <c r="U3907" t="s">
        <v>5940</v>
      </c>
      <c r="V3907">
        <v>12</v>
      </c>
      <c r="W3907" s="1">
        <v>45378</v>
      </c>
      <c r="X3907" t="s">
        <v>5894</v>
      </c>
      <c r="Y3907">
        <v>198</v>
      </c>
      <c r="Z3907">
        <v>79</v>
      </c>
      <c r="AA3907">
        <v>243</v>
      </c>
      <c r="AB3907">
        <v>87</v>
      </c>
      <c r="AC3907">
        <v>10</v>
      </c>
      <c r="AD3907">
        <v>182700</v>
      </c>
      <c r="AE3907" t="s">
        <v>6025</v>
      </c>
      <c r="AF3907" s="1">
        <v>46203</v>
      </c>
      <c r="AG3907" t="s">
        <v>6887</v>
      </c>
      <c r="AH3907" t="s">
        <v>6035</v>
      </c>
      <c r="AI3907" t="s">
        <v>6028</v>
      </c>
      <c r="AJ3907" t="s">
        <v>6925</v>
      </c>
      <c r="AK3907">
        <v>5600</v>
      </c>
      <c r="AL3907">
        <v>73.36</v>
      </c>
      <c r="AM3907">
        <v>5526.64</v>
      </c>
      <c r="AN3907">
        <v>4200</v>
      </c>
      <c r="AO3907">
        <v>1326.64</v>
      </c>
      <c r="AP3907">
        <v>0.24</v>
      </c>
    </row>
    <row r="3908" spans="1:42" hidden="1" x14ac:dyDescent="0.35">
      <c r="A3908" t="s">
        <v>4879</v>
      </c>
      <c r="B3908" s="1">
        <v>45965</v>
      </c>
      <c r="C3908" t="s">
        <v>246</v>
      </c>
      <c r="D3908" t="s">
        <v>38</v>
      </c>
      <c r="E3908">
        <v>2</v>
      </c>
      <c r="F3908" t="s">
        <v>24</v>
      </c>
      <c r="G3908" t="s">
        <v>96</v>
      </c>
      <c r="H3908" t="s">
        <v>32</v>
      </c>
      <c r="I3908" t="s">
        <v>26</v>
      </c>
      <c r="J3908" t="s">
        <v>50</v>
      </c>
      <c r="K3908">
        <v>2025</v>
      </c>
      <c r="L3908" t="s">
        <v>51</v>
      </c>
      <c r="M3908" t="s">
        <v>5981</v>
      </c>
      <c r="N3908" t="s">
        <v>5974</v>
      </c>
      <c r="O3908" t="s">
        <v>5982</v>
      </c>
      <c r="P3908" t="s">
        <v>5983</v>
      </c>
      <c r="Q3908" t="s">
        <v>5984</v>
      </c>
      <c r="R3908">
        <v>3700</v>
      </c>
      <c r="S3908">
        <v>4800</v>
      </c>
      <c r="T3908">
        <v>0.22919999999999999</v>
      </c>
      <c r="U3908" t="s">
        <v>5920</v>
      </c>
      <c r="V3908">
        <v>24</v>
      </c>
      <c r="W3908" s="1">
        <v>45552</v>
      </c>
      <c r="X3908" t="s">
        <v>5894</v>
      </c>
      <c r="Y3908">
        <v>158</v>
      </c>
      <c r="Z3908">
        <v>108</v>
      </c>
      <c r="AA3908">
        <v>132</v>
      </c>
      <c r="AB3908">
        <v>61</v>
      </c>
      <c r="AC3908">
        <v>10</v>
      </c>
      <c r="AD3908">
        <v>225700</v>
      </c>
      <c r="AE3908" t="s">
        <v>6025</v>
      </c>
      <c r="AF3908" s="1">
        <v>46203</v>
      </c>
      <c r="AG3908" t="s">
        <v>6148</v>
      </c>
      <c r="AH3908" t="s">
        <v>6035</v>
      </c>
      <c r="AI3908" t="s">
        <v>6028</v>
      </c>
      <c r="AJ3908" t="s">
        <v>6925</v>
      </c>
      <c r="AK3908">
        <v>9600</v>
      </c>
      <c r="AL3908">
        <v>1144.32</v>
      </c>
      <c r="AM3908">
        <v>8455.68</v>
      </c>
      <c r="AN3908">
        <v>7400</v>
      </c>
      <c r="AO3908">
        <v>1055.68</v>
      </c>
      <c r="AP3908">
        <v>0.12479999999999999</v>
      </c>
    </row>
    <row r="3909" spans="1:42" hidden="1" x14ac:dyDescent="0.35">
      <c r="A3909" t="s">
        <v>4880</v>
      </c>
      <c r="B3909" s="1">
        <v>45976</v>
      </c>
      <c r="C3909" t="s">
        <v>28</v>
      </c>
      <c r="D3909" t="s">
        <v>87</v>
      </c>
      <c r="E3909">
        <v>3</v>
      </c>
      <c r="F3909" t="s">
        <v>24</v>
      </c>
      <c r="G3909" t="s">
        <v>31</v>
      </c>
      <c r="H3909" t="s">
        <v>32</v>
      </c>
      <c r="I3909" t="s">
        <v>43</v>
      </c>
      <c r="J3909" t="s">
        <v>50</v>
      </c>
      <c r="K3909">
        <v>2025</v>
      </c>
      <c r="L3909" t="s">
        <v>51</v>
      </c>
      <c r="M3909" t="s">
        <v>5924</v>
      </c>
      <c r="N3909" t="s">
        <v>5913</v>
      </c>
      <c r="O3909" t="s">
        <v>5917</v>
      </c>
      <c r="P3909" t="s">
        <v>5925</v>
      </c>
      <c r="Q3909" t="s">
        <v>5926</v>
      </c>
      <c r="R3909">
        <v>46000</v>
      </c>
      <c r="S3909">
        <v>56000</v>
      </c>
      <c r="T3909">
        <v>0.17860000000000001</v>
      </c>
      <c r="U3909" t="s">
        <v>5920</v>
      </c>
      <c r="V3909">
        <v>12</v>
      </c>
      <c r="W3909" s="1">
        <v>44847</v>
      </c>
      <c r="X3909" t="s">
        <v>5894</v>
      </c>
      <c r="Y3909">
        <v>224</v>
      </c>
      <c r="Z3909">
        <v>96</v>
      </c>
      <c r="AA3909">
        <v>304</v>
      </c>
      <c r="AB3909">
        <v>54</v>
      </c>
      <c r="AC3909">
        <v>10</v>
      </c>
      <c r="AD3909">
        <v>2484000</v>
      </c>
      <c r="AE3909" t="s">
        <v>6025</v>
      </c>
      <c r="AF3909" s="1">
        <v>46203</v>
      </c>
      <c r="AG3909" t="s">
        <v>6054</v>
      </c>
      <c r="AH3909" t="s">
        <v>6035</v>
      </c>
      <c r="AI3909" t="s">
        <v>6028</v>
      </c>
      <c r="AJ3909" t="s">
        <v>6925</v>
      </c>
      <c r="AK3909">
        <v>168000</v>
      </c>
      <c r="AL3909">
        <v>6602.4</v>
      </c>
      <c r="AM3909">
        <v>161397.6</v>
      </c>
      <c r="AN3909">
        <v>138000</v>
      </c>
      <c r="AO3909">
        <v>23397.599999999999</v>
      </c>
      <c r="AP3909">
        <v>0.14499999999999999</v>
      </c>
    </row>
    <row r="3910" spans="1:42" hidden="1" x14ac:dyDescent="0.35">
      <c r="A3910" t="s">
        <v>4881</v>
      </c>
      <c r="B3910" s="1">
        <v>46006</v>
      </c>
      <c r="C3910" t="s">
        <v>1071</v>
      </c>
      <c r="D3910" t="s">
        <v>105</v>
      </c>
      <c r="E3910">
        <v>5</v>
      </c>
      <c r="F3910" t="s">
        <v>48</v>
      </c>
      <c r="G3910" t="s">
        <v>71</v>
      </c>
      <c r="H3910" t="s">
        <v>32</v>
      </c>
      <c r="I3910" t="s">
        <v>43</v>
      </c>
      <c r="J3910" t="s">
        <v>155</v>
      </c>
      <c r="K3910">
        <v>2025</v>
      </c>
      <c r="L3910" t="s">
        <v>51</v>
      </c>
      <c r="M3910" t="s">
        <v>5916</v>
      </c>
      <c r="N3910" t="s">
        <v>5913</v>
      </c>
      <c r="O3910" t="s">
        <v>5917</v>
      </c>
      <c r="P3910" t="s">
        <v>5918</v>
      </c>
      <c r="Q3910" t="s">
        <v>5919</v>
      </c>
      <c r="R3910">
        <v>63000</v>
      </c>
      <c r="S3910">
        <v>76000</v>
      </c>
      <c r="T3910">
        <v>0.1711</v>
      </c>
      <c r="U3910" t="s">
        <v>5920</v>
      </c>
      <c r="V3910">
        <v>12</v>
      </c>
      <c r="W3910" s="1">
        <v>44617</v>
      </c>
      <c r="X3910" t="s">
        <v>5894</v>
      </c>
      <c r="Y3910">
        <v>252</v>
      </c>
      <c r="Z3910">
        <v>75</v>
      </c>
      <c r="AA3910">
        <v>289</v>
      </c>
      <c r="AB3910">
        <v>48</v>
      </c>
      <c r="AC3910">
        <v>10</v>
      </c>
      <c r="AD3910">
        <v>3024000</v>
      </c>
      <c r="AE3910" t="s">
        <v>6025</v>
      </c>
      <c r="AF3910" s="1">
        <v>46203</v>
      </c>
      <c r="AG3910" t="s">
        <v>6534</v>
      </c>
      <c r="AH3910" t="s">
        <v>6035</v>
      </c>
      <c r="AI3910" t="s">
        <v>6028</v>
      </c>
      <c r="AJ3910" t="s">
        <v>6925</v>
      </c>
      <c r="AK3910">
        <v>380000</v>
      </c>
      <c r="AL3910">
        <v>25156</v>
      </c>
      <c r="AM3910">
        <v>354844</v>
      </c>
      <c r="AN3910">
        <v>315000</v>
      </c>
      <c r="AO3910">
        <v>39844</v>
      </c>
      <c r="AP3910">
        <v>0.1123</v>
      </c>
    </row>
    <row r="3911" spans="1:42" hidden="1" x14ac:dyDescent="0.35">
      <c r="A3911" t="s">
        <v>4882</v>
      </c>
      <c r="B3911" s="1">
        <v>45972</v>
      </c>
      <c r="C3911" t="s">
        <v>1947</v>
      </c>
      <c r="D3911" t="s">
        <v>92</v>
      </c>
      <c r="E3911">
        <v>1</v>
      </c>
      <c r="F3911" t="s">
        <v>48</v>
      </c>
      <c r="G3911" t="s">
        <v>16</v>
      </c>
      <c r="H3911" t="s">
        <v>32</v>
      </c>
      <c r="I3911" t="s">
        <v>43</v>
      </c>
      <c r="J3911" t="s">
        <v>50</v>
      </c>
      <c r="K3911">
        <v>2025</v>
      </c>
      <c r="L3911" t="s">
        <v>51</v>
      </c>
      <c r="M3911" t="s">
        <v>5973</v>
      </c>
      <c r="N3911" t="s">
        <v>5974</v>
      </c>
      <c r="O3911" t="s">
        <v>5975</v>
      </c>
      <c r="P3911" t="s">
        <v>5899</v>
      </c>
      <c r="Q3911" t="s">
        <v>5976</v>
      </c>
      <c r="R3911">
        <v>7600</v>
      </c>
      <c r="S3911">
        <v>9800</v>
      </c>
      <c r="T3911">
        <v>0.22450000000000001</v>
      </c>
      <c r="U3911" t="s">
        <v>5901</v>
      </c>
      <c r="V3911">
        <v>36</v>
      </c>
      <c r="W3911" s="1">
        <v>45281</v>
      </c>
      <c r="X3911" t="s">
        <v>5894</v>
      </c>
      <c r="Y3911">
        <v>214</v>
      </c>
      <c r="Z3911">
        <v>101</v>
      </c>
      <c r="AA3911">
        <v>188</v>
      </c>
      <c r="AB3911">
        <v>51</v>
      </c>
      <c r="AC3911">
        <v>10</v>
      </c>
      <c r="AD3911">
        <v>387600</v>
      </c>
      <c r="AE3911" t="s">
        <v>6025</v>
      </c>
      <c r="AF3911" s="1">
        <v>46203</v>
      </c>
      <c r="AG3911" t="s">
        <v>6689</v>
      </c>
      <c r="AH3911" t="s">
        <v>6035</v>
      </c>
      <c r="AI3911" t="s">
        <v>6028</v>
      </c>
      <c r="AJ3911" t="s">
        <v>6925</v>
      </c>
      <c r="AK3911">
        <v>9800</v>
      </c>
      <c r="AL3911">
        <v>629.16</v>
      </c>
      <c r="AM3911">
        <v>9170.84</v>
      </c>
      <c r="AN3911">
        <v>7600</v>
      </c>
      <c r="AO3911">
        <v>1570.84</v>
      </c>
      <c r="AP3911">
        <v>0.17130000000000001</v>
      </c>
    </row>
    <row r="3912" spans="1:42" hidden="1" x14ac:dyDescent="0.35">
      <c r="A3912" t="s">
        <v>4883</v>
      </c>
      <c r="B3912" s="1">
        <v>45962</v>
      </c>
      <c r="C3912" t="s">
        <v>1246</v>
      </c>
      <c r="D3912" t="s">
        <v>29</v>
      </c>
      <c r="E3912">
        <v>1</v>
      </c>
      <c r="F3912" t="s">
        <v>30</v>
      </c>
      <c r="G3912" t="s">
        <v>71</v>
      </c>
      <c r="H3912" t="s">
        <v>32</v>
      </c>
      <c r="I3912" t="s">
        <v>33</v>
      </c>
      <c r="J3912" t="s">
        <v>50</v>
      </c>
      <c r="K3912">
        <v>2025</v>
      </c>
      <c r="L3912" t="s">
        <v>51</v>
      </c>
      <c r="M3912" t="s">
        <v>5985</v>
      </c>
      <c r="N3912" t="s">
        <v>5974</v>
      </c>
      <c r="O3912" t="s">
        <v>5986</v>
      </c>
      <c r="P3912" t="s">
        <v>5979</v>
      </c>
      <c r="Q3912" t="s">
        <v>5987</v>
      </c>
      <c r="R3912">
        <v>500</v>
      </c>
      <c r="S3912">
        <v>750</v>
      </c>
      <c r="T3912">
        <v>0.33329999999999999</v>
      </c>
      <c r="U3912" t="s">
        <v>5920</v>
      </c>
      <c r="V3912">
        <v>24</v>
      </c>
      <c r="W3912" s="1">
        <v>45007</v>
      </c>
      <c r="X3912" t="s">
        <v>5894</v>
      </c>
      <c r="Y3912">
        <v>294</v>
      </c>
      <c r="Z3912">
        <v>81</v>
      </c>
      <c r="AA3912">
        <v>264</v>
      </c>
      <c r="AB3912">
        <v>82</v>
      </c>
      <c r="AC3912">
        <v>10</v>
      </c>
      <c r="AD3912">
        <v>41000</v>
      </c>
      <c r="AE3912" t="s">
        <v>6025</v>
      </c>
      <c r="AF3912" s="1">
        <v>46203</v>
      </c>
      <c r="AG3912" t="s">
        <v>6390</v>
      </c>
      <c r="AH3912" t="s">
        <v>6035</v>
      </c>
      <c r="AI3912" t="s">
        <v>6028</v>
      </c>
      <c r="AJ3912" t="s">
        <v>6925</v>
      </c>
      <c r="AK3912">
        <v>750</v>
      </c>
      <c r="AL3912">
        <v>88.05</v>
      </c>
      <c r="AM3912">
        <v>661.95</v>
      </c>
      <c r="AN3912">
        <v>500</v>
      </c>
      <c r="AO3912">
        <v>161.94999999999999</v>
      </c>
      <c r="AP3912">
        <v>0.2447</v>
      </c>
    </row>
    <row r="3913" spans="1:42" hidden="1" x14ac:dyDescent="0.35">
      <c r="A3913" t="s">
        <v>4884</v>
      </c>
      <c r="B3913" s="1">
        <v>45979</v>
      </c>
      <c r="C3913" t="s">
        <v>258</v>
      </c>
      <c r="D3913" t="s">
        <v>82</v>
      </c>
      <c r="E3913">
        <v>2</v>
      </c>
      <c r="F3913" t="s">
        <v>24</v>
      </c>
      <c r="G3913" t="s">
        <v>16</v>
      </c>
      <c r="H3913" t="s">
        <v>25</v>
      </c>
      <c r="I3913" t="s">
        <v>43</v>
      </c>
      <c r="J3913" t="s">
        <v>50</v>
      </c>
      <c r="K3913">
        <v>2025</v>
      </c>
      <c r="L3913" t="s">
        <v>51</v>
      </c>
      <c r="M3913" t="s">
        <v>5895</v>
      </c>
      <c r="N3913" t="s">
        <v>5889</v>
      </c>
      <c r="O3913" t="s">
        <v>5890</v>
      </c>
      <c r="P3913" t="s">
        <v>5891</v>
      </c>
      <c r="Q3913" t="s">
        <v>5896</v>
      </c>
      <c r="R3913">
        <v>78000</v>
      </c>
      <c r="S3913">
        <v>95000</v>
      </c>
      <c r="T3913">
        <v>0.1789</v>
      </c>
      <c r="U3913" t="s">
        <v>5893</v>
      </c>
      <c r="V3913">
        <v>12</v>
      </c>
      <c r="W3913" s="1">
        <v>45187</v>
      </c>
      <c r="X3913" t="s">
        <v>5894</v>
      </c>
      <c r="Y3913">
        <v>351</v>
      </c>
      <c r="Z3913">
        <v>112</v>
      </c>
      <c r="AA3913">
        <v>335</v>
      </c>
      <c r="AB3913">
        <v>32</v>
      </c>
      <c r="AC3913">
        <v>10</v>
      </c>
      <c r="AD3913">
        <v>2496000</v>
      </c>
      <c r="AE3913" t="s">
        <v>6025</v>
      </c>
      <c r="AF3913" s="1">
        <v>46203</v>
      </c>
      <c r="AG3913" t="s">
        <v>6158</v>
      </c>
      <c r="AH3913" t="s">
        <v>6035</v>
      </c>
      <c r="AI3913" t="s">
        <v>6028</v>
      </c>
      <c r="AJ3913" t="s">
        <v>6925</v>
      </c>
      <c r="AK3913">
        <v>190000</v>
      </c>
      <c r="AL3913">
        <v>23370</v>
      </c>
      <c r="AM3913">
        <v>166630</v>
      </c>
      <c r="AN3913">
        <v>156000</v>
      </c>
      <c r="AO3913">
        <v>10630</v>
      </c>
      <c r="AP3913">
        <v>6.3799999999999996E-2</v>
      </c>
    </row>
    <row r="3914" spans="1:42" hidden="1" x14ac:dyDescent="0.35">
      <c r="A3914" t="s">
        <v>4885</v>
      </c>
      <c r="B3914" s="1">
        <v>45963</v>
      </c>
      <c r="C3914" t="s">
        <v>793</v>
      </c>
      <c r="D3914" t="s">
        <v>115</v>
      </c>
      <c r="E3914">
        <v>1</v>
      </c>
      <c r="F3914" t="s">
        <v>24</v>
      </c>
      <c r="G3914" t="s">
        <v>96</v>
      </c>
      <c r="H3914" t="s">
        <v>17</v>
      </c>
      <c r="I3914" t="s">
        <v>18</v>
      </c>
      <c r="J3914" t="s">
        <v>50</v>
      </c>
      <c r="K3914">
        <v>2025</v>
      </c>
      <c r="L3914" t="s">
        <v>51</v>
      </c>
      <c r="M3914" t="s">
        <v>5988</v>
      </c>
      <c r="N3914" t="s">
        <v>5989</v>
      </c>
      <c r="O3914" t="s">
        <v>5990</v>
      </c>
      <c r="P3914" t="s">
        <v>5907</v>
      </c>
      <c r="Q3914" t="s">
        <v>5991</v>
      </c>
      <c r="R3914">
        <v>1600</v>
      </c>
      <c r="S3914">
        <v>2200</v>
      </c>
      <c r="T3914">
        <v>0.2727</v>
      </c>
      <c r="U3914" t="s">
        <v>5909</v>
      </c>
      <c r="V3914">
        <v>6</v>
      </c>
      <c r="W3914" s="1">
        <v>45040</v>
      </c>
      <c r="X3914" t="s">
        <v>5894</v>
      </c>
      <c r="Y3914">
        <v>84</v>
      </c>
      <c r="Z3914">
        <v>117</v>
      </c>
      <c r="AA3914">
        <v>174</v>
      </c>
      <c r="AB3914">
        <v>47</v>
      </c>
      <c r="AC3914">
        <v>10</v>
      </c>
      <c r="AD3914">
        <v>75200</v>
      </c>
      <c r="AE3914" t="s">
        <v>6025</v>
      </c>
      <c r="AF3914" s="1">
        <v>46203</v>
      </c>
      <c r="AG3914" t="s">
        <v>6398</v>
      </c>
      <c r="AH3914" t="s">
        <v>6027</v>
      </c>
      <c r="AI3914" t="s">
        <v>6028</v>
      </c>
      <c r="AJ3914" t="s">
        <v>6925</v>
      </c>
      <c r="AK3914">
        <v>2200</v>
      </c>
      <c r="AL3914">
        <v>123.42</v>
      </c>
      <c r="AM3914">
        <v>2076.58</v>
      </c>
      <c r="AN3914">
        <v>1600</v>
      </c>
      <c r="AO3914">
        <v>476.58</v>
      </c>
      <c r="AP3914">
        <v>0.22950000000000001</v>
      </c>
    </row>
    <row r="3915" spans="1:42" hidden="1" x14ac:dyDescent="0.35">
      <c r="A3915" t="s">
        <v>4886</v>
      </c>
      <c r="B3915" s="1">
        <v>45974</v>
      </c>
      <c r="C3915" t="s">
        <v>534</v>
      </c>
      <c r="D3915" t="s">
        <v>29</v>
      </c>
      <c r="E3915">
        <v>1</v>
      </c>
      <c r="F3915" t="s">
        <v>128</v>
      </c>
      <c r="G3915" t="s">
        <v>16</v>
      </c>
      <c r="H3915" t="s">
        <v>32</v>
      </c>
      <c r="I3915" t="s">
        <v>43</v>
      </c>
      <c r="J3915" t="s">
        <v>50</v>
      </c>
      <c r="K3915">
        <v>2025</v>
      </c>
      <c r="L3915" t="s">
        <v>51</v>
      </c>
      <c r="M3915" t="s">
        <v>5985</v>
      </c>
      <c r="N3915" t="s">
        <v>5974</v>
      </c>
      <c r="O3915" t="s">
        <v>5986</v>
      </c>
      <c r="P3915" t="s">
        <v>5979</v>
      </c>
      <c r="Q3915" t="s">
        <v>5987</v>
      </c>
      <c r="R3915">
        <v>500</v>
      </c>
      <c r="S3915">
        <v>750</v>
      </c>
      <c r="T3915">
        <v>0.33329999999999999</v>
      </c>
      <c r="U3915" t="s">
        <v>5920</v>
      </c>
      <c r="V3915">
        <v>24</v>
      </c>
      <c r="W3915" s="1">
        <v>45007</v>
      </c>
      <c r="X3915" t="s">
        <v>5894</v>
      </c>
      <c r="Y3915">
        <v>294</v>
      </c>
      <c r="Z3915">
        <v>81</v>
      </c>
      <c r="AA3915">
        <v>264</v>
      </c>
      <c r="AB3915">
        <v>82</v>
      </c>
      <c r="AC3915">
        <v>10</v>
      </c>
      <c r="AD3915">
        <v>41000</v>
      </c>
      <c r="AE3915" t="s">
        <v>6025</v>
      </c>
      <c r="AF3915" s="1">
        <v>46203</v>
      </c>
      <c r="AG3915" t="s">
        <v>6326</v>
      </c>
      <c r="AH3915" t="s">
        <v>6035</v>
      </c>
      <c r="AI3915" t="s">
        <v>6028</v>
      </c>
      <c r="AJ3915" t="s">
        <v>6925</v>
      </c>
      <c r="AK3915">
        <v>750</v>
      </c>
      <c r="AL3915">
        <v>84.9</v>
      </c>
      <c r="AM3915">
        <v>665.1</v>
      </c>
      <c r="AN3915">
        <v>500</v>
      </c>
      <c r="AO3915">
        <v>165.1</v>
      </c>
      <c r="AP3915">
        <v>0.2482</v>
      </c>
    </row>
    <row r="3916" spans="1:42" hidden="1" x14ac:dyDescent="0.35">
      <c r="A3916" t="s">
        <v>4887</v>
      </c>
      <c r="B3916" s="1">
        <v>46012</v>
      </c>
      <c r="C3916" t="s">
        <v>2495</v>
      </c>
      <c r="D3916" t="s">
        <v>65</v>
      </c>
      <c r="E3916">
        <v>1</v>
      </c>
      <c r="F3916" t="s">
        <v>30</v>
      </c>
      <c r="G3916" t="s">
        <v>31</v>
      </c>
      <c r="H3916" t="s">
        <v>25</v>
      </c>
      <c r="I3916" t="s">
        <v>43</v>
      </c>
      <c r="J3916" t="s">
        <v>155</v>
      </c>
      <c r="K3916">
        <v>2025</v>
      </c>
      <c r="L3916" t="s">
        <v>51</v>
      </c>
      <c r="M3916" t="s">
        <v>5906</v>
      </c>
      <c r="N3916" t="s">
        <v>5889</v>
      </c>
      <c r="O3916" t="s">
        <v>5898</v>
      </c>
      <c r="P3916" t="s">
        <v>5907</v>
      </c>
      <c r="Q3916" t="s">
        <v>5908</v>
      </c>
      <c r="R3916">
        <v>17500</v>
      </c>
      <c r="S3916">
        <v>22000</v>
      </c>
      <c r="T3916">
        <v>0.20449999999999999</v>
      </c>
      <c r="U3916" t="s">
        <v>5909</v>
      </c>
      <c r="V3916">
        <v>12</v>
      </c>
      <c r="W3916" s="1">
        <v>45337</v>
      </c>
      <c r="X3916" t="s">
        <v>5894</v>
      </c>
      <c r="Y3916">
        <v>373</v>
      </c>
      <c r="Z3916">
        <v>88</v>
      </c>
      <c r="AA3916">
        <v>389</v>
      </c>
      <c r="AB3916">
        <v>78</v>
      </c>
      <c r="AC3916">
        <v>10</v>
      </c>
      <c r="AD3916">
        <v>1365000</v>
      </c>
      <c r="AE3916" t="s">
        <v>6025</v>
      </c>
      <c r="AF3916" s="1">
        <v>46203</v>
      </c>
      <c r="AG3916" t="s">
        <v>6812</v>
      </c>
      <c r="AH3916" t="s">
        <v>6035</v>
      </c>
      <c r="AI3916" t="s">
        <v>6028</v>
      </c>
      <c r="AJ3916" t="s">
        <v>6925</v>
      </c>
      <c r="AK3916">
        <v>22000</v>
      </c>
      <c r="AL3916">
        <v>1188</v>
      </c>
      <c r="AM3916">
        <v>20812</v>
      </c>
      <c r="AN3916">
        <v>17500</v>
      </c>
      <c r="AO3916">
        <v>3312</v>
      </c>
      <c r="AP3916">
        <v>0.15909999999999999</v>
      </c>
    </row>
    <row r="3917" spans="1:42" hidden="1" x14ac:dyDescent="0.35">
      <c r="A3917" t="s">
        <v>4888</v>
      </c>
      <c r="B3917" s="1">
        <v>45963</v>
      </c>
      <c r="C3917" t="s">
        <v>1361</v>
      </c>
      <c r="D3917" t="s">
        <v>92</v>
      </c>
      <c r="E3917">
        <v>1</v>
      </c>
      <c r="F3917" t="s">
        <v>48</v>
      </c>
      <c r="G3917" t="s">
        <v>16</v>
      </c>
      <c r="H3917" t="s">
        <v>32</v>
      </c>
      <c r="I3917" t="s">
        <v>18</v>
      </c>
      <c r="J3917" t="s">
        <v>50</v>
      </c>
      <c r="K3917">
        <v>2025</v>
      </c>
      <c r="L3917" t="s">
        <v>51</v>
      </c>
      <c r="M3917" t="s">
        <v>5973</v>
      </c>
      <c r="N3917" t="s">
        <v>5974</v>
      </c>
      <c r="O3917" t="s">
        <v>5975</v>
      </c>
      <c r="P3917" t="s">
        <v>5899</v>
      </c>
      <c r="Q3917" t="s">
        <v>5976</v>
      </c>
      <c r="R3917">
        <v>7600</v>
      </c>
      <c r="S3917">
        <v>9800</v>
      </c>
      <c r="T3917">
        <v>0.22450000000000001</v>
      </c>
      <c r="U3917" t="s">
        <v>5901</v>
      </c>
      <c r="V3917">
        <v>36</v>
      </c>
      <c r="W3917" s="1">
        <v>45281</v>
      </c>
      <c r="X3917" t="s">
        <v>5894</v>
      </c>
      <c r="Y3917">
        <v>214</v>
      </c>
      <c r="Z3917">
        <v>101</v>
      </c>
      <c r="AA3917">
        <v>188</v>
      </c>
      <c r="AB3917">
        <v>51</v>
      </c>
      <c r="AC3917">
        <v>10</v>
      </c>
      <c r="AD3917">
        <v>387600</v>
      </c>
      <c r="AE3917" t="s">
        <v>6025</v>
      </c>
      <c r="AF3917" s="1">
        <v>46203</v>
      </c>
      <c r="AG3917" t="s">
        <v>6120</v>
      </c>
      <c r="AH3917" t="s">
        <v>6035</v>
      </c>
      <c r="AI3917" t="s">
        <v>6028</v>
      </c>
      <c r="AJ3917" t="s">
        <v>6925</v>
      </c>
      <c r="AK3917">
        <v>9800</v>
      </c>
      <c r="AL3917">
        <v>682.08</v>
      </c>
      <c r="AM3917">
        <v>9117.92</v>
      </c>
      <c r="AN3917">
        <v>7600</v>
      </c>
      <c r="AO3917">
        <v>1517.92</v>
      </c>
      <c r="AP3917">
        <v>0.16650000000000001</v>
      </c>
    </row>
    <row r="3918" spans="1:42" hidden="1" x14ac:dyDescent="0.35">
      <c r="A3918" t="s">
        <v>4889</v>
      </c>
      <c r="B3918" s="1">
        <v>45964</v>
      </c>
      <c r="C3918" t="s">
        <v>740</v>
      </c>
      <c r="D3918" t="s">
        <v>188</v>
      </c>
      <c r="E3918">
        <v>1</v>
      </c>
      <c r="F3918" t="s">
        <v>128</v>
      </c>
      <c r="G3918" t="s">
        <v>16</v>
      </c>
      <c r="H3918" t="s">
        <v>25</v>
      </c>
      <c r="I3918" t="s">
        <v>33</v>
      </c>
      <c r="J3918" t="s">
        <v>50</v>
      </c>
      <c r="K3918">
        <v>2025</v>
      </c>
      <c r="L3918" t="s">
        <v>51</v>
      </c>
      <c r="M3918" t="s">
        <v>5936</v>
      </c>
      <c r="N3918" t="s">
        <v>5931</v>
      </c>
      <c r="O3918" t="s">
        <v>5937</v>
      </c>
      <c r="P3918" t="s">
        <v>5938</v>
      </c>
      <c r="Q3918" t="s">
        <v>5939</v>
      </c>
      <c r="R3918">
        <v>3400</v>
      </c>
      <c r="S3918">
        <v>4500</v>
      </c>
      <c r="T3918">
        <v>0.24440000000000001</v>
      </c>
      <c r="U3918" t="s">
        <v>5940</v>
      </c>
      <c r="V3918">
        <v>6</v>
      </c>
      <c r="W3918" s="1">
        <v>45061</v>
      </c>
      <c r="X3918" t="s">
        <v>5894</v>
      </c>
      <c r="Y3918">
        <v>200</v>
      </c>
      <c r="Z3918">
        <v>91</v>
      </c>
      <c r="AA3918">
        <v>223</v>
      </c>
      <c r="AB3918">
        <v>18</v>
      </c>
      <c r="AC3918">
        <v>10</v>
      </c>
      <c r="AD3918">
        <v>61200</v>
      </c>
      <c r="AE3918" t="s">
        <v>6025</v>
      </c>
      <c r="AF3918" s="1">
        <v>46203</v>
      </c>
      <c r="AG3918" t="s">
        <v>6423</v>
      </c>
      <c r="AH3918" t="s">
        <v>6035</v>
      </c>
      <c r="AI3918" t="s">
        <v>6028</v>
      </c>
      <c r="AJ3918" t="s">
        <v>6925</v>
      </c>
      <c r="AK3918">
        <v>4500</v>
      </c>
      <c r="AL3918">
        <v>215.1</v>
      </c>
      <c r="AM3918">
        <v>4284.8999999999996</v>
      </c>
      <c r="AN3918">
        <v>3400</v>
      </c>
      <c r="AO3918">
        <v>884.9</v>
      </c>
      <c r="AP3918">
        <v>0.20649999999999999</v>
      </c>
    </row>
    <row r="3919" spans="1:42" hidden="1" x14ac:dyDescent="0.35">
      <c r="A3919" t="s">
        <v>4890</v>
      </c>
      <c r="B3919" s="1">
        <v>46003</v>
      </c>
      <c r="C3919" t="s">
        <v>520</v>
      </c>
      <c r="D3919" t="s">
        <v>377</v>
      </c>
      <c r="E3919">
        <v>2</v>
      </c>
      <c r="F3919" t="s">
        <v>30</v>
      </c>
      <c r="G3919" t="s">
        <v>79</v>
      </c>
      <c r="H3919" t="s">
        <v>32</v>
      </c>
      <c r="I3919" t="s">
        <v>43</v>
      </c>
      <c r="J3919" t="s">
        <v>155</v>
      </c>
      <c r="K3919">
        <v>2025</v>
      </c>
      <c r="L3919" t="s">
        <v>51</v>
      </c>
      <c r="M3919" t="s">
        <v>6007</v>
      </c>
      <c r="N3919" t="s">
        <v>5889</v>
      </c>
      <c r="O3919" t="s">
        <v>6008</v>
      </c>
      <c r="P3919" t="s">
        <v>5899</v>
      </c>
      <c r="Q3919" t="s">
        <v>6009</v>
      </c>
      <c r="R3919">
        <v>12000</v>
      </c>
      <c r="S3919">
        <v>15000</v>
      </c>
      <c r="T3919">
        <v>0.2</v>
      </c>
      <c r="U3919" t="s">
        <v>5901</v>
      </c>
      <c r="V3919">
        <v>12</v>
      </c>
      <c r="W3919" s="1">
        <v>45557</v>
      </c>
      <c r="X3919" t="s">
        <v>5894</v>
      </c>
      <c r="Y3919">
        <v>118</v>
      </c>
      <c r="Z3919">
        <v>87</v>
      </c>
      <c r="AA3919">
        <v>209</v>
      </c>
      <c r="AB3919">
        <v>10</v>
      </c>
      <c r="AC3919">
        <v>10</v>
      </c>
      <c r="AD3919">
        <v>120000</v>
      </c>
      <c r="AE3919" t="s">
        <v>6025</v>
      </c>
      <c r="AF3919" s="1">
        <v>46203</v>
      </c>
      <c r="AG3919" t="s">
        <v>6317</v>
      </c>
      <c r="AH3919" t="s">
        <v>6027</v>
      </c>
      <c r="AI3919" t="s">
        <v>6028</v>
      </c>
      <c r="AJ3919" t="s">
        <v>6925</v>
      </c>
      <c r="AK3919">
        <v>30000</v>
      </c>
      <c r="AL3919">
        <v>1872</v>
      </c>
      <c r="AM3919">
        <v>28128</v>
      </c>
      <c r="AN3919">
        <v>24000</v>
      </c>
      <c r="AO3919">
        <v>4128</v>
      </c>
      <c r="AP3919">
        <v>0.14680000000000001</v>
      </c>
    </row>
    <row r="3920" spans="1:42" hidden="1" x14ac:dyDescent="0.35">
      <c r="A3920" t="s">
        <v>4891</v>
      </c>
      <c r="B3920" s="1">
        <v>46007</v>
      </c>
      <c r="C3920" t="s">
        <v>534</v>
      </c>
      <c r="D3920" t="s">
        <v>208</v>
      </c>
      <c r="E3920">
        <v>1</v>
      </c>
      <c r="F3920" t="s">
        <v>24</v>
      </c>
      <c r="G3920" t="s">
        <v>96</v>
      </c>
      <c r="H3920" t="s">
        <v>17</v>
      </c>
      <c r="I3920" t="s">
        <v>43</v>
      </c>
      <c r="J3920" t="s">
        <v>155</v>
      </c>
      <c r="K3920">
        <v>2025</v>
      </c>
      <c r="L3920" t="s">
        <v>51</v>
      </c>
      <c r="M3920" t="s">
        <v>5910</v>
      </c>
      <c r="N3920" t="s">
        <v>5889</v>
      </c>
      <c r="O3920" t="s">
        <v>5898</v>
      </c>
      <c r="P3920" t="s">
        <v>5907</v>
      </c>
      <c r="Q3920" t="s">
        <v>5911</v>
      </c>
      <c r="R3920">
        <v>10500</v>
      </c>
      <c r="S3920">
        <v>13000</v>
      </c>
      <c r="T3920">
        <v>0.1923</v>
      </c>
      <c r="U3920" t="s">
        <v>5909</v>
      </c>
      <c r="V3920">
        <v>12</v>
      </c>
      <c r="W3920" s="1">
        <v>45395</v>
      </c>
      <c r="X3920" t="s">
        <v>5894</v>
      </c>
      <c r="Y3920">
        <v>256</v>
      </c>
      <c r="Z3920">
        <v>119</v>
      </c>
      <c r="AA3920">
        <v>288</v>
      </c>
      <c r="AB3920">
        <v>32</v>
      </c>
      <c r="AC3920">
        <v>10</v>
      </c>
      <c r="AD3920">
        <v>336000</v>
      </c>
      <c r="AE3920" t="s">
        <v>6025</v>
      </c>
      <c r="AF3920" s="1">
        <v>46203</v>
      </c>
      <c r="AG3920" t="s">
        <v>6326</v>
      </c>
      <c r="AH3920" t="s">
        <v>6035</v>
      </c>
      <c r="AI3920" t="s">
        <v>6028</v>
      </c>
      <c r="AJ3920" t="s">
        <v>6925</v>
      </c>
      <c r="AK3920">
        <v>13000</v>
      </c>
      <c r="AL3920">
        <v>1675.7</v>
      </c>
      <c r="AM3920">
        <v>11324.3</v>
      </c>
      <c r="AN3920">
        <v>10500</v>
      </c>
      <c r="AO3920">
        <v>824.3</v>
      </c>
      <c r="AP3920">
        <v>7.2800000000000004E-2</v>
      </c>
    </row>
    <row r="3921" spans="1:42" hidden="1" x14ac:dyDescent="0.35">
      <c r="A3921" t="s">
        <v>4892</v>
      </c>
      <c r="B3921" s="1">
        <v>45983</v>
      </c>
      <c r="C3921" t="s">
        <v>2921</v>
      </c>
      <c r="D3921" t="s">
        <v>188</v>
      </c>
      <c r="E3921">
        <v>1</v>
      </c>
      <c r="F3921" t="s">
        <v>58</v>
      </c>
      <c r="G3921" t="s">
        <v>31</v>
      </c>
      <c r="H3921" t="s">
        <v>17</v>
      </c>
      <c r="I3921" t="s">
        <v>43</v>
      </c>
      <c r="J3921" t="s">
        <v>50</v>
      </c>
      <c r="K3921">
        <v>2025</v>
      </c>
      <c r="L3921" t="s">
        <v>51</v>
      </c>
      <c r="M3921" t="s">
        <v>5936</v>
      </c>
      <c r="N3921" t="s">
        <v>5931</v>
      </c>
      <c r="O3921" t="s">
        <v>5937</v>
      </c>
      <c r="P3921" t="s">
        <v>5938</v>
      </c>
      <c r="Q3921" t="s">
        <v>5939</v>
      </c>
      <c r="R3921">
        <v>3400</v>
      </c>
      <c r="S3921">
        <v>4500</v>
      </c>
      <c r="T3921">
        <v>0.24440000000000001</v>
      </c>
      <c r="U3921" t="s">
        <v>5940</v>
      </c>
      <c r="V3921">
        <v>6</v>
      </c>
      <c r="W3921" s="1">
        <v>45061</v>
      </c>
      <c r="X3921" t="s">
        <v>5894</v>
      </c>
      <c r="Y3921">
        <v>200</v>
      </c>
      <c r="Z3921">
        <v>91</v>
      </c>
      <c r="AA3921">
        <v>223</v>
      </c>
      <c r="AB3921">
        <v>18</v>
      </c>
      <c r="AC3921">
        <v>10</v>
      </c>
      <c r="AD3921">
        <v>61200</v>
      </c>
      <c r="AE3921" t="s">
        <v>6025</v>
      </c>
      <c r="AF3921" s="1">
        <v>46203</v>
      </c>
      <c r="AG3921" t="s">
        <v>6836</v>
      </c>
      <c r="AH3921" t="s">
        <v>6035</v>
      </c>
      <c r="AI3921" t="s">
        <v>6028</v>
      </c>
      <c r="AJ3921" t="s">
        <v>6925</v>
      </c>
      <c r="AK3921">
        <v>4500</v>
      </c>
      <c r="AL3921">
        <v>84.6</v>
      </c>
      <c r="AM3921">
        <v>4415.3999999999996</v>
      </c>
      <c r="AN3921">
        <v>3400</v>
      </c>
      <c r="AO3921">
        <v>1015.4</v>
      </c>
      <c r="AP3921">
        <v>0.23</v>
      </c>
    </row>
    <row r="3922" spans="1:42" hidden="1" x14ac:dyDescent="0.35">
      <c r="A3922" t="s">
        <v>4893</v>
      </c>
      <c r="B3922" s="1">
        <v>45982</v>
      </c>
      <c r="C3922" t="s">
        <v>1642</v>
      </c>
      <c r="D3922" t="s">
        <v>221</v>
      </c>
      <c r="E3922">
        <v>2</v>
      </c>
      <c r="F3922" t="s">
        <v>24</v>
      </c>
      <c r="G3922" t="s">
        <v>16</v>
      </c>
      <c r="H3922" t="s">
        <v>17</v>
      </c>
      <c r="I3922" t="s">
        <v>18</v>
      </c>
      <c r="J3922" t="s">
        <v>50</v>
      </c>
      <c r="K3922">
        <v>2025</v>
      </c>
      <c r="L3922" t="s">
        <v>51</v>
      </c>
      <c r="M3922" t="s">
        <v>5966</v>
      </c>
      <c r="N3922" t="s">
        <v>5967</v>
      </c>
      <c r="O3922" t="s">
        <v>5968</v>
      </c>
      <c r="P3922" t="s">
        <v>5899</v>
      </c>
      <c r="Q3922" t="s">
        <v>5969</v>
      </c>
      <c r="R3922">
        <v>11500</v>
      </c>
      <c r="S3922">
        <v>14500</v>
      </c>
      <c r="T3922">
        <v>0.2069</v>
      </c>
      <c r="U3922" t="s">
        <v>5901</v>
      </c>
      <c r="V3922">
        <v>12</v>
      </c>
      <c r="W3922" s="1">
        <v>44903</v>
      </c>
      <c r="X3922" t="s">
        <v>5894</v>
      </c>
      <c r="Y3922">
        <v>217</v>
      </c>
      <c r="Z3922">
        <v>53</v>
      </c>
      <c r="AA3922">
        <v>253</v>
      </c>
      <c r="AB3922">
        <v>61</v>
      </c>
      <c r="AC3922">
        <v>10</v>
      </c>
      <c r="AD3922">
        <v>701500</v>
      </c>
      <c r="AE3922" t="s">
        <v>6025</v>
      </c>
      <c r="AF3922" s="1">
        <v>46203</v>
      </c>
      <c r="AG3922" t="s">
        <v>6610</v>
      </c>
      <c r="AH3922" t="s">
        <v>6027</v>
      </c>
      <c r="AI3922" t="s">
        <v>6028</v>
      </c>
      <c r="AJ3922" t="s">
        <v>6925</v>
      </c>
      <c r="AK3922">
        <v>29000</v>
      </c>
      <c r="AL3922">
        <v>2830.4</v>
      </c>
      <c r="AM3922">
        <v>26169.599999999999</v>
      </c>
      <c r="AN3922">
        <v>23000</v>
      </c>
      <c r="AO3922">
        <v>3169.6</v>
      </c>
      <c r="AP3922">
        <v>0.1211</v>
      </c>
    </row>
    <row r="3923" spans="1:42" hidden="1" x14ac:dyDescent="0.35">
      <c r="A3923" t="s">
        <v>4894</v>
      </c>
      <c r="B3923" s="1">
        <v>45969</v>
      </c>
      <c r="C3923" t="s">
        <v>4105</v>
      </c>
      <c r="D3923" t="s">
        <v>221</v>
      </c>
      <c r="E3923">
        <v>1</v>
      </c>
      <c r="F3923" t="s">
        <v>15</v>
      </c>
      <c r="G3923" t="s">
        <v>67</v>
      </c>
      <c r="H3923" t="s">
        <v>17</v>
      </c>
      <c r="I3923" t="s">
        <v>43</v>
      </c>
      <c r="J3923" t="s">
        <v>50</v>
      </c>
      <c r="K3923">
        <v>2025</v>
      </c>
      <c r="L3923" t="s">
        <v>51</v>
      </c>
      <c r="M3923" t="s">
        <v>5966</v>
      </c>
      <c r="N3923" t="s">
        <v>5967</v>
      </c>
      <c r="O3923" t="s">
        <v>5968</v>
      </c>
      <c r="P3923" t="s">
        <v>5899</v>
      </c>
      <c r="Q3923" t="s">
        <v>5969</v>
      </c>
      <c r="R3923">
        <v>11500</v>
      </c>
      <c r="S3923">
        <v>14500</v>
      </c>
      <c r="T3923">
        <v>0.2069</v>
      </c>
      <c r="U3923" t="s">
        <v>5901</v>
      </c>
      <c r="V3923">
        <v>12</v>
      </c>
      <c r="W3923" s="1">
        <v>44903</v>
      </c>
      <c r="X3923" t="s">
        <v>5894</v>
      </c>
      <c r="Y3923">
        <v>217</v>
      </c>
      <c r="Z3923">
        <v>53</v>
      </c>
      <c r="AA3923">
        <v>253</v>
      </c>
      <c r="AB3923">
        <v>61</v>
      </c>
      <c r="AC3923">
        <v>10</v>
      </c>
      <c r="AD3923">
        <v>701500</v>
      </c>
      <c r="AE3923" t="s">
        <v>6025</v>
      </c>
      <c r="AF3923" s="1">
        <v>46203</v>
      </c>
      <c r="AG3923" t="s">
        <v>6890</v>
      </c>
      <c r="AH3923" t="s">
        <v>6027</v>
      </c>
      <c r="AI3923" t="s">
        <v>6028</v>
      </c>
      <c r="AJ3923" t="s">
        <v>6925</v>
      </c>
      <c r="AK3923">
        <v>14500</v>
      </c>
      <c r="AL3923">
        <v>1001.95</v>
      </c>
      <c r="AM3923">
        <v>13498.05</v>
      </c>
      <c r="AN3923">
        <v>11500</v>
      </c>
      <c r="AO3923">
        <v>1998.05</v>
      </c>
      <c r="AP3923">
        <v>0.14799999999999999</v>
      </c>
    </row>
    <row r="3924" spans="1:42" hidden="1" x14ac:dyDescent="0.35">
      <c r="A3924" t="s">
        <v>4895</v>
      </c>
      <c r="B3924" s="1">
        <v>45991</v>
      </c>
      <c r="C3924" t="s">
        <v>1979</v>
      </c>
      <c r="D3924" t="s">
        <v>221</v>
      </c>
      <c r="E3924">
        <v>3</v>
      </c>
      <c r="F3924" t="s">
        <v>30</v>
      </c>
      <c r="G3924" t="s">
        <v>16</v>
      </c>
      <c r="H3924" t="s">
        <v>17</v>
      </c>
      <c r="I3924" t="s">
        <v>33</v>
      </c>
      <c r="J3924" t="s">
        <v>50</v>
      </c>
      <c r="K3924">
        <v>2025</v>
      </c>
      <c r="L3924" t="s">
        <v>51</v>
      </c>
      <c r="M3924" t="s">
        <v>5966</v>
      </c>
      <c r="N3924" t="s">
        <v>5967</v>
      </c>
      <c r="O3924" t="s">
        <v>5968</v>
      </c>
      <c r="P3924" t="s">
        <v>5899</v>
      </c>
      <c r="Q3924" t="s">
        <v>5969</v>
      </c>
      <c r="R3924">
        <v>11500</v>
      </c>
      <c r="S3924">
        <v>14500</v>
      </c>
      <c r="T3924">
        <v>0.2069</v>
      </c>
      <c r="U3924" t="s">
        <v>5901</v>
      </c>
      <c r="V3924">
        <v>12</v>
      </c>
      <c r="W3924" s="1">
        <v>44903</v>
      </c>
      <c r="X3924" t="s">
        <v>5894</v>
      </c>
      <c r="Y3924">
        <v>217</v>
      </c>
      <c r="Z3924">
        <v>53</v>
      </c>
      <c r="AA3924">
        <v>253</v>
      </c>
      <c r="AB3924">
        <v>61</v>
      </c>
      <c r="AC3924">
        <v>10</v>
      </c>
      <c r="AD3924">
        <v>701500</v>
      </c>
      <c r="AE3924" t="s">
        <v>6025</v>
      </c>
      <c r="AF3924" s="1">
        <v>46203</v>
      </c>
      <c r="AG3924" t="s">
        <v>6697</v>
      </c>
      <c r="AH3924" t="s">
        <v>6035</v>
      </c>
      <c r="AI3924" t="s">
        <v>6028</v>
      </c>
      <c r="AJ3924" t="s">
        <v>6925</v>
      </c>
      <c r="AK3924">
        <v>43500</v>
      </c>
      <c r="AL3924">
        <v>5415.75</v>
      </c>
      <c r="AM3924">
        <v>38084.25</v>
      </c>
      <c r="AN3924">
        <v>34500</v>
      </c>
      <c r="AO3924">
        <v>3584.25</v>
      </c>
      <c r="AP3924">
        <v>9.4100000000000003E-2</v>
      </c>
    </row>
    <row r="3925" spans="1:42" hidden="1" x14ac:dyDescent="0.35">
      <c r="A3925" t="s">
        <v>4896</v>
      </c>
      <c r="B3925" s="1">
        <v>45962</v>
      </c>
      <c r="C3925" t="s">
        <v>2301</v>
      </c>
      <c r="D3925" t="s">
        <v>137</v>
      </c>
      <c r="E3925">
        <v>1</v>
      </c>
      <c r="F3925" t="s">
        <v>48</v>
      </c>
      <c r="G3925" t="s">
        <v>31</v>
      </c>
      <c r="H3925" t="s">
        <v>25</v>
      </c>
      <c r="I3925" t="s">
        <v>33</v>
      </c>
      <c r="J3925" t="s">
        <v>50</v>
      </c>
      <c r="K3925">
        <v>2025</v>
      </c>
      <c r="L3925" t="s">
        <v>51</v>
      </c>
      <c r="M3925" t="s">
        <v>5930</v>
      </c>
      <c r="N3925" t="s">
        <v>5931</v>
      </c>
      <c r="O3925" t="s">
        <v>5932</v>
      </c>
      <c r="P3925" t="s">
        <v>5891</v>
      </c>
      <c r="Q3925" t="s">
        <v>5933</v>
      </c>
      <c r="R3925">
        <v>14800</v>
      </c>
      <c r="S3925">
        <v>18500</v>
      </c>
      <c r="T3925">
        <v>0.2</v>
      </c>
      <c r="U3925" t="s">
        <v>5893</v>
      </c>
      <c r="V3925">
        <v>12</v>
      </c>
      <c r="W3925" s="1">
        <v>45474</v>
      </c>
      <c r="X3925" t="s">
        <v>5894</v>
      </c>
      <c r="Y3925">
        <v>213</v>
      </c>
      <c r="Z3925">
        <v>93</v>
      </c>
      <c r="AA3925">
        <v>278</v>
      </c>
      <c r="AB3925">
        <v>42</v>
      </c>
      <c r="AC3925">
        <v>10</v>
      </c>
      <c r="AD3925">
        <v>621600</v>
      </c>
      <c r="AE3925" t="s">
        <v>6025</v>
      </c>
      <c r="AF3925" s="1">
        <v>46203</v>
      </c>
      <c r="AG3925" t="s">
        <v>6778</v>
      </c>
      <c r="AH3925" t="s">
        <v>6027</v>
      </c>
      <c r="AI3925" t="s">
        <v>6028</v>
      </c>
      <c r="AJ3925" t="s">
        <v>6925</v>
      </c>
      <c r="AK3925">
        <v>18500</v>
      </c>
      <c r="AL3925">
        <v>1333.85</v>
      </c>
      <c r="AM3925">
        <v>17166.150000000001</v>
      </c>
      <c r="AN3925">
        <v>14800</v>
      </c>
      <c r="AO3925">
        <v>2366.15</v>
      </c>
      <c r="AP3925">
        <v>0.13780000000000001</v>
      </c>
    </row>
    <row r="3926" spans="1:42" hidden="1" x14ac:dyDescent="0.35">
      <c r="A3926" t="s">
        <v>4897</v>
      </c>
      <c r="B3926" s="1">
        <v>46016</v>
      </c>
      <c r="C3926" t="s">
        <v>1702</v>
      </c>
      <c r="D3926" t="s">
        <v>208</v>
      </c>
      <c r="E3926">
        <v>2</v>
      </c>
      <c r="F3926" t="s">
        <v>58</v>
      </c>
      <c r="G3926" t="s">
        <v>71</v>
      </c>
      <c r="H3926" t="s">
        <v>17</v>
      </c>
      <c r="I3926" t="s">
        <v>33</v>
      </c>
      <c r="J3926" t="s">
        <v>155</v>
      </c>
      <c r="K3926">
        <v>2025</v>
      </c>
      <c r="L3926" t="s">
        <v>51</v>
      </c>
      <c r="M3926" t="s">
        <v>5910</v>
      </c>
      <c r="N3926" t="s">
        <v>5889</v>
      </c>
      <c r="O3926" t="s">
        <v>5898</v>
      </c>
      <c r="P3926" t="s">
        <v>5907</v>
      </c>
      <c r="Q3926" t="s">
        <v>5911</v>
      </c>
      <c r="R3926">
        <v>10500</v>
      </c>
      <c r="S3926">
        <v>13000</v>
      </c>
      <c r="T3926">
        <v>0.1923</v>
      </c>
      <c r="U3926" t="s">
        <v>5909</v>
      </c>
      <c r="V3926">
        <v>12</v>
      </c>
      <c r="W3926" s="1">
        <v>45395</v>
      </c>
      <c r="X3926" t="s">
        <v>5894</v>
      </c>
      <c r="Y3926">
        <v>256</v>
      </c>
      <c r="Z3926">
        <v>119</v>
      </c>
      <c r="AA3926">
        <v>288</v>
      </c>
      <c r="AB3926">
        <v>32</v>
      </c>
      <c r="AC3926">
        <v>10</v>
      </c>
      <c r="AD3926">
        <v>336000</v>
      </c>
      <c r="AE3926" t="s">
        <v>6025</v>
      </c>
      <c r="AF3926" s="1">
        <v>46203</v>
      </c>
      <c r="AG3926" t="s">
        <v>6627</v>
      </c>
      <c r="AH3926" t="s">
        <v>6027</v>
      </c>
      <c r="AI3926" t="s">
        <v>6028</v>
      </c>
      <c r="AJ3926" t="s">
        <v>6925</v>
      </c>
      <c r="AK3926">
        <v>26000</v>
      </c>
      <c r="AL3926">
        <v>3216.2</v>
      </c>
      <c r="AM3926">
        <v>22783.8</v>
      </c>
      <c r="AN3926">
        <v>21000</v>
      </c>
      <c r="AO3926">
        <v>1783.8</v>
      </c>
      <c r="AP3926">
        <v>7.8299999999999995E-2</v>
      </c>
    </row>
    <row r="3927" spans="1:42" hidden="1" x14ac:dyDescent="0.35">
      <c r="A3927" t="s">
        <v>4898</v>
      </c>
      <c r="B3927" s="1">
        <v>46012</v>
      </c>
      <c r="C3927" t="s">
        <v>576</v>
      </c>
      <c r="D3927" t="s">
        <v>123</v>
      </c>
      <c r="E3927">
        <v>1</v>
      </c>
      <c r="F3927" t="s">
        <v>48</v>
      </c>
      <c r="G3927" t="s">
        <v>79</v>
      </c>
      <c r="H3927" t="s">
        <v>25</v>
      </c>
      <c r="I3927" t="s">
        <v>43</v>
      </c>
      <c r="J3927" t="s">
        <v>155</v>
      </c>
      <c r="K3927">
        <v>2025</v>
      </c>
      <c r="L3927" t="s">
        <v>51</v>
      </c>
      <c r="M3927" t="s">
        <v>5927</v>
      </c>
      <c r="N3927" t="s">
        <v>5913</v>
      </c>
      <c r="O3927" t="s">
        <v>5917</v>
      </c>
      <c r="P3927" t="s">
        <v>5928</v>
      </c>
      <c r="Q3927" t="s">
        <v>5929</v>
      </c>
      <c r="R3927">
        <v>44000</v>
      </c>
      <c r="S3927">
        <v>53000</v>
      </c>
      <c r="T3927">
        <v>0.16980000000000001</v>
      </c>
      <c r="U3927" t="s">
        <v>5920</v>
      </c>
      <c r="V3927">
        <v>12</v>
      </c>
      <c r="W3927" s="1">
        <v>45435</v>
      </c>
      <c r="X3927" t="s">
        <v>5894</v>
      </c>
      <c r="Y3927">
        <v>246</v>
      </c>
      <c r="Z3927">
        <v>92</v>
      </c>
      <c r="AA3927">
        <v>223</v>
      </c>
      <c r="AB3927">
        <v>48</v>
      </c>
      <c r="AC3927">
        <v>10</v>
      </c>
      <c r="AD3927">
        <v>2112000</v>
      </c>
      <c r="AE3927" t="s">
        <v>6025</v>
      </c>
      <c r="AF3927" s="1">
        <v>46203</v>
      </c>
      <c r="AG3927" t="s">
        <v>6346</v>
      </c>
      <c r="AH3927" t="s">
        <v>6027</v>
      </c>
      <c r="AI3927" t="s">
        <v>6028</v>
      </c>
      <c r="AJ3927" t="s">
        <v>6925</v>
      </c>
      <c r="AK3927">
        <v>53000</v>
      </c>
      <c r="AL3927">
        <v>7457.1</v>
      </c>
      <c r="AM3927">
        <v>45542.9</v>
      </c>
      <c r="AN3927">
        <v>44000</v>
      </c>
      <c r="AO3927">
        <v>1542.9</v>
      </c>
      <c r="AP3927">
        <v>3.39E-2</v>
      </c>
    </row>
    <row r="3928" spans="1:42" hidden="1" x14ac:dyDescent="0.35">
      <c r="A3928" t="s">
        <v>4899</v>
      </c>
      <c r="B3928" s="1">
        <v>45975</v>
      </c>
      <c r="C3928" t="s">
        <v>572</v>
      </c>
      <c r="D3928" t="s">
        <v>29</v>
      </c>
      <c r="E3928">
        <v>1</v>
      </c>
      <c r="F3928" t="s">
        <v>15</v>
      </c>
      <c r="G3928" t="s">
        <v>31</v>
      </c>
      <c r="H3928" t="s">
        <v>32</v>
      </c>
      <c r="I3928" t="s">
        <v>33</v>
      </c>
      <c r="J3928" t="s">
        <v>50</v>
      </c>
      <c r="K3928">
        <v>2025</v>
      </c>
      <c r="L3928" t="s">
        <v>51</v>
      </c>
      <c r="M3928" t="s">
        <v>5985</v>
      </c>
      <c r="N3928" t="s">
        <v>5974</v>
      </c>
      <c r="O3928" t="s">
        <v>5986</v>
      </c>
      <c r="P3928" t="s">
        <v>5979</v>
      </c>
      <c r="Q3928" t="s">
        <v>5987</v>
      </c>
      <c r="R3928">
        <v>500</v>
      </c>
      <c r="S3928">
        <v>750</v>
      </c>
      <c r="T3928">
        <v>0.33329999999999999</v>
      </c>
      <c r="U3928" t="s">
        <v>5920</v>
      </c>
      <c r="V3928">
        <v>24</v>
      </c>
      <c r="W3928" s="1">
        <v>45007</v>
      </c>
      <c r="X3928" t="s">
        <v>5894</v>
      </c>
      <c r="Y3928">
        <v>294</v>
      </c>
      <c r="Z3928">
        <v>81</v>
      </c>
      <c r="AA3928">
        <v>264</v>
      </c>
      <c r="AB3928">
        <v>82</v>
      </c>
      <c r="AC3928">
        <v>10</v>
      </c>
      <c r="AD3928">
        <v>41000</v>
      </c>
      <c r="AE3928" t="s">
        <v>6025</v>
      </c>
      <c r="AF3928" s="1">
        <v>46203</v>
      </c>
      <c r="AG3928" t="s">
        <v>6224</v>
      </c>
      <c r="AH3928" t="s">
        <v>6027</v>
      </c>
      <c r="AI3928" t="s">
        <v>6028</v>
      </c>
      <c r="AJ3928" t="s">
        <v>6925</v>
      </c>
      <c r="AK3928">
        <v>750</v>
      </c>
      <c r="AL3928">
        <v>63.52</v>
      </c>
      <c r="AM3928">
        <v>686.48</v>
      </c>
      <c r="AN3928">
        <v>500</v>
      </c>
      <c r="AO3928">
        <v>186.48</v>
      </c>
      <c r="AP3928">
        <v>0.27160000000000001</v>
      </c>
    </row>
    <row r="3929" spans="1:42" hidden="1" x14ac:dyDescent="0.35">
      <c r="A3929" t="s">
        <v>4900</v>
      </c>
      <c r="B3929" s="1">
        <v>45967</v>
      </c>
      <c r="C3929" t="s">
        <v>2782</v>
      </c>
      <c r="D3929" t="s">
        <v>216</v>
      </c>
      <c r="E3929">
        <v>1</v>
      </c>
      <c r="F3929" t="s">
        <v>30</v>
      </c>
      <c r="G3929" t="s">
        <v>16</v>
      </c>
      <c r="H3929" t="s">
        <v>17</v>
      </c>
      <c r="I3929" t="s">
        <v>18</v>
      </c>
      <c r="J3929" t="s">
        <v>50</v>
      </c>
      <c r="K3929">
        <v>2025</v>
      </c>
      <c r="L3929" t="s">
        <v>51</v>
      </c>
      <c r="M3929" t="s">
        <v>5999</v>
      </c>
      <c r="N3929" t="s">
        <v>5989</v>
      </c>
      <c r="O3929" t="s">
        <v>6000</v>
      </c>
      <c r="P3929" t="s">
        <v>6001</v>
      </c>
      <c r="Q3929" t="s">
        <v>6002</v>
      </c>
      <c r="R3929">
        <v>300</v>
      </c>
      <c r="S3929">
        <v>500</v>
      </c>
      <c r="T3929">
        <v>0.4</v>
      </c>
      <c r="U3929" t="s">
        <v>5940</v>
      </c>
      <c r="V3929">
        <v>3</v>
      </c>
      <c r="W3929" s="1">
        <v>45115</v>
      </c>
      <c r="X3929" t="s">
        <v>5894</v>
      </c>
      <c r="Y3929">
        <v>197</v>
      </c>
      <c r="Z3929">
        <v>100</v>
      </c>
      <c r="AA3929">
        <v>205</v>
      </c>
      <c r="AB3929">
        <v>66</v>
      </c>
      <c r="AC3929">
        <v>10</v>
      </c>
      <c r="AD3929">
        <v>19800</v>
      </c>
      <c r="AE3929" t="s">
        <v>6025</v>
      </c>
      <c r="AF3929" s="1">
        <v>46203</v>
      </c>
      <c r="AG3929" t="s">
        <v>6830</v>
      </c>
      <c r="AH3929" t="s">
        <v>6035</v>
      </c>
      <c r="AI3929" t="s">
        <v>6028</v>
      </c>
      <c r="AJ3929" t="s">
        <v>6925</v>
      </c>
      <c r="AK3929">
        <v>500</v>
      </c>
      <c r="AL3929">
        <v>1.4</v>
      </c>
      <c r="AM3929">
        <v>498.6</v>
      </c>
      <c r="AN3929">
        <v>300</v>
      </c>
      <c r="AO3929">
        <v>198.6</v>
      </c>
      <c r="AP3929">
        <v>0.39829999999999999</v>
      </c>
    </row>
    <row r="3930" spans="1:42" hidden="1" x14ac:dyDescent="0.35">
      <c r="A3930" t="s">
        <v>4901</v>
      </c>
      <c r="B3930" s="1">
        <v>45962</v>
      </c>
      <c r="C3930" t="s">
        <v>1633</v>
      </c>
      <c r="D3930" t="s">
        <v>183</v>
      </c>
      <c r="E3930">
        <v>1</v>
      </c>
      <c r="F3930" t="s">
        <v>128</v>
      </c>
      <c r="G3930" t="s">
        <v>67</v>
      </c>
      <c r="H3930" t="s">
        <v>25</v>
      </c>
      <c r="I3930" t="s">
        <v>43</v>
      </c>
      <c r="J3930" t="s">
        <v>50</v>
      </c>
      <c r="K3930">
        <v>2025</v>
      </c>
      <c r="L3930" t="s">
        <v>51</v>
      </c>
      <c r="M3930" t="s">
        <v>6010</v>
      </c>
      <c r="N3930" t="s">
        <v>5949</v>
      </c>
      <c r="O3930" t="s">
        <v>6011</v>
      </c>
      <c r="P3930" t="s">
        <v>6012</v>
      </c>
      <c r="Q3930" t="s">
        <v>6013</v>
      </c>
      <c r="R3930">
        <v>2700</v>
      </c>
      <c r="S3930">
        <v>3500</v>
      </c>
      <c r="T3930">
        <v>0.2286</v>
      </c>
      <c r="U3930" t="s">
        <v>5920</v>
      </c>
      <c r="V3930">
        <v>12</v>
      </c>
      <c r="W3930" s="1">
        <v>45369</v>
      </c>
      <c r="X3930" t="s">
        <v>5894</v>
      </c>
      <c r="Y3930">
        <v>71</v>
      </c>
      <c r="Z3930">
        <v>95</v>
      </c>
      <c r="AA3930">
        <v>147</v>
      </c>
      <c r="AB3930">
        <v>51</v>
      </c>
      <c r="AC3930">
        <v>10</v>
      </c>
      <c r="AD3930">
        <v>137700</v>
      </c>
      <c r="AE3930" t="s">
        <v>6025</v>
      </c>
      <c r="AF3930" s="1">
        <v>46203</v>
      </c>
      <c r="AG3930" t="s">
        <v>6606</v>
      </c>
      <c r="AH3930" t="s">
        <v>6035</v>
      </c>
      <c r="AI3930" t="s">
        <v>6028</v>
      </c>
      <c r="AJ3930" t="s">
        <v>6925</v>
      </c>
      <c r="AK3930">
        <v>3500</v>
      </c>
      <c r="AL3930">
        <v>143.85</v>
      </c>
      <c r="AM3930">
        <v>3356.15</v>
      </c>
      <c r="AN3930">
        <v>2700</v>
      </c>
      <c r="AO3930">
        <v>656.15</v>
      </c>
      <c r="AP3930">
        <v>0.19550000000000001</v>
      </c>
    </row>
    <row r="3931" spans="1:42" hidden="1" x14ac:dyDescent="0.35">
      <c r="A3931" t="s">
        <v>4902</v>
      </c>
      <c r="B3931" s="1">
        <v>45966</v>
      </c>
      <c r="C3931" t="s">
        <v>1101</v>
      </c>
      <c r="D3931" t="s">
        <v>14</v>
      </c>
      <c r="E3931">
        <v>1</v>
      </c>
      <c r="F3931" t="s">
        <v>48</v>
      </c>
      <c r="G3931" t="s">
        <v>31</v>
      </c>
      <c r="H3931" t="s">
        <v>32</v>
      </c>
      <c r="I3931" t="s">
        <v>43</v>
      </c>
      <c r="J3931" t="s">
        <v>50</v>
      </c>
      <c r="K3931">
        <v>2025</v>
      </c>
      <c r="L3931" t="s">
        <v>51</v>
      </c>
      <c r="M3931" t="s">
        <v>5934</v>
      </c>
      <c r="N3931" t="s">
        <v>5931</v>
      </c>
      <c r="O3931" t="s">
        <v>5932</v>
      </c>
      <c r="P3931" t="s">
        <v>5891</v>
      </c>
      <c r="Q3931" t="s">
        <v>5935</v>
      </c>
      <c r="R3931">
        <v>10800</v>
      </c>
      <c r="S3931">
        <v>13500</v>
      </c>
      <c r="T3931">
        <v>0.2</v>
      </c>
      <c r="U3931" t="s">
        <v>5893</v>
      </c>
      <c r="V3931">
        <v>12</v>
      </c>
      <c r="W3931" s="1">
        <v>44567</v>
      </c>
      <c r="X3931" t="s">
        <v>5894</v>
      </c>
      <c r="Y3931">
        <v>169</v>
      </c>
      <c r="Z3931">
        <v>68</v>
      </c>
      <c r="AA3931">
        <v>202</v>
      </c>
      <c r="AB3931">
        <v>85</v>
      </c>
      <c r="AC3931">
        <v>10</v>
      </c>
      <c r="AD3931">
        <v>918000</v>
      </c>
      <c r="AE3931" t="s">
        <v>6025</v>
      </c>
      <c r="AF3931" s="1">
        <v>46203</v>
      </c>
      <c r="AG3931" t="s">
        <v>6545</v>
      </c>
      <c r="AH3931" t="s">
        <v>6035</v>
      </c>
      <c r="AI3931" t="s">
        <v>6028</v>
      </c>
      <c r="AJ3931" t="s">
        <v>6925</v>
      </c>
      <c r="AK3931">
        <v>13500</v>
      </c>
      <c r="AL3931">
        <v>1007.1</v>
      </c>
      <c r="AM3931">
        <v>12492.9</v>
      </c>
      <c r="AN3931">
        <v>10800</v>
      </c>
      <c r="AO3931">
        <v>1692.9</v>
      </c>
      <c r="AP3931">
        <v>0.13550000000000001</v>
      </c>
    </row>
    <row r="3932" spans="1:42" hidden="1" x14ac:dyDescent="0.35">
      <c r="A3932" t="s">
        <v>4903</v>
      </c>
      <c r="B3932" s="1">
        <v>45993</v>
      </c>
      <c r="C3932" t="s">
        <v>343</v>
      </c>
      <c r="D3932" t="s">
        <v>47</v>
      </c>
      <c r="E3932">
        <v>2</v>
      </c>
      <c r="F3932" t="s">
        <v>24</v>
      </c>
      <c r="G3932" t="s">
        <v>96</v>
      </c>
      <c r="H3932" t="s">
        <v>32</v>
      </c>
      <c r="I3932" t="s">
        <v>43</v>
      </c>
      <c r="J3932" t="s">
        <v>155</v>
      </c>
      <c r="K3932">
        <v>2025</v>
      </c>
      <c r="L3932" t="s">
        <v>51</v>
      </c>
      <c r="M3932" t="s">
        <v>5995</v>
      </c>
      <c r="N3932" t="s">
        <v>5989</v>
      </c>
      <c r="O3932" t="s">
        <v>5996</v>
      </c>
      <c r="P3932" t="s">
        <v>5997</v>
      </c>
      <c r="Q3932" t="s">
        <v>5998</v>
      </c>
      <c r="R3932">
        <v>280</v>
      </c>
      <c r="S3932">
        <v>450</v>
      </c>
      <c r="T3932">
        <v>0.37780000000000002</v>
      </c>
      <c r="U3932" t="s">
        <v>5909</v>
      </c>
      <c r="V3932">
        <v>6</v>
      </c>
      <c r="W3932" s="1">
        <v>45144</v>
      </c>
      <c r="X3932" t="s">
        <v>5894</v>
      </c>
      <c r="Y3932">
        <v>217</v>
      </c>
      <c r="Z3932">
        <v>86</v>
      </c>
      <c r="AA3932">
        <v>212</v>
      </c>
      <c r="AB3932">
        <v>73</v>
      </c>
      <c r="AC3932">
        <v>10</v>
      </c>
      <c r="AD3932">
        <v>20440</v>
      </c>
      <c r="AE3932" t="s">
        <v>6025</v>
      </c>
      <c r="AF3932" s="1">
        <v>46203</v>
      </c>
      <c r="AG3932" t="s">
        <v>6221</v>
      </c>
      <c r="AH3932" t="s">
        <v>6035</v>
      </c>
      <c r="AI3932" t="s">
        <v>6028</v>
      </c>
      <c r="AJ3932" t="s">
        <v>6925</v>
      </c>
      <c r="AK3932">
        <v>900</v>
      </c>
      <c r="AL3932">
        <v>56.61</v>
      </c>
      <c r="AM3932">
        <v>843.39</v>
      </c>
      <c r="AN3932">
        <v>560</v>
      </c>
      <c r="AO3932">
        <v>283.39</v>
      </c>
      <c r="AP3932">
        <v>0.33600000000000002</v>
      </c>
    </row>
    <row r="3933" spans="1:42" hidden="1" x14ac:dyDescent="0.35">
      <c r="A3933" t="s">
        <v>4904</v>
      </c>
      <c r="B3933" s="1">
        <v>46020</v>
      </c>
      <c r="C3933" t="s">
        <v>405</v>
      </c>
      <c r="D3933" t="s">
        <v>137</v>
      </c>
      <c r="E3933">
        <v>2</v>
      </c>
      <c r="F3933" t="s">
        <v>30</v>
      </c>
      <c r="G3933" t="s">
        <v>96</v>
      </c>
      <c r="H3933" t="s">
        <v>17</v>
      </c>
      <c r="I3933" t="s">
        <v>43</v>
      </c>
      <c r="J3933" t="s">
        <v>155</v>
      </c>
      <c r="K3933">
        <v>2025</v>
      </c>
      <c r="L3933" t="s">
        <v>51</v>
      </c>
      <c r="M3933" t="s">
        <v>5930</v>
      </c>
      <c r="N3933" t="s">
        <v>5931</v>
      </c>
      <c r="O3933" t="s">
        <v>5932</v>
      </c>
      <c r="P3933" t="s">
        <v>5891</v>
      </c>
      <c r="Q3933" t="s">
        <v>5933</v>
      </c>
      <c r="R3933">
        <v>14800</v>
      </c>
      <c r="S3933">
        <v>18500</v>
      </c>
      <c r="T3933">
        <v>0.2</v>
      </c>
      <c r="U3933" t="s">
        <v>5893</v>
      </c>
      <c r="V3933">
        <v>12</v>
      </c>
      <c r="W3933" s="1">
        <v>45474</v>
      </c>
      <c r="X3933" t="s">
        <v>5894</v>
      </c>
      <c r="Y3933">
        <v>213</v>
      </c>
      <c r="Z3933">
        <v>93</v>
      </c>
      <c r="AA3933">
        <v>278</v>
      </c>
      <c r="AB3933">
        <v>42</v>
      </c>
      <c r="AC3933">
        <v>10</v>
      </c>
      <c r="AD3933">
        <v>621600</v>
      </c>
      <c r="AE3933" t="s">
        <v>6025</v>
      </c>
      <c r="AF3933" s="1">
        <v>46203</v>
      </c>
      <c r="AG3933" t="s">
        <v>6255</v>
      </c>
      <c r="AH3933" t="s">
        <v>6035</v>
      </c>
      <c r="AI3933" t="s">
        <v>6028</v>
      </c>
      <c r="AJ3933" t="s">
        <v>6925</v>
      </c>
      <c r="AK3933">
        <v>37000</v>
      </c>
      <c r="AL3933">
        <v>3263.4</v>
      </c>
      <c r="AM3933">
        <v>33736.6</v>
      </c>
      <c r="AN3933">
        <v>29600</v>
      </c>
      <c r="AO3933">
        <v>4136.6000000000004</v>
      </c>
      <c r="AP3933">
        <v>0.1226</v>
      </c>
    </row>
    <row r="3934" spans="1:42" hidden="1" x14ac:dyDescent="0.35">
      <c r="A3934" t="s">
        <v>4905</v>
      </c>
      <c r="B3934" s="1">
        <v>45993</v>
      </c>
      <c r="C3934" t="s">
        <v>426</v>
      </c>
      <c r="D3934" t="s">
        <v>188</v>
      </c>
      <c r="E3934">
        <v>1</v>
      </c>
      <c r="F3934" t="s">
        <v>24</v>
      </c>
      <c r="G3934" t="s">
        <v>16</v>
      </c>
      <c r="H3934" t="s">
        <v>32</v>
      </c>
      <c r="I3934" t="s">
        <v>18</v>
      </c>
      <c r="J3934" t="s">
        <v>155</v>
      </c>
      <c r="K3934">
        <v>2025</v>
      </c>
      <c r="L3934" t="s">
        <v>51</v>
      </c>
      <c r="M3934" t="s">
        <v>5936</v>
      </c>
      <c r="N3934" t="s">
        <v>5931</v>
      </c>
      <c r="O3934" t="s">
        <v>5937</v>
      </c>
      <c r="P3934" t="s">
        <v>5938</v>
      </c>
      <c r="Q3934" t="s">
        <v>5939</v>
      </c>
      <c r="R3934">
        <v>3400</v>
      </c>
      <c r="S3934">
        <v>4500</v>
      </c>
      <c r="T3934">
        <v>0.24440000000000001</v>
      </c>
      <c r="U3934" t="s">
        <v>5940</v>
      </c>
      <c r="V3934">
        <v>6</v>
      </c>
      <c r="W3934" s="1">
        <v>45061</v>
      </c>
      <c r="X3934" t="s">
        <v>5894</v>
      </c>
      <c r="Y3934">
        <v>200</v>
      </c>
      <c r="Z3934">
        <v>91</v>
      </c>
      <c r="AA3934">
        <v>223</v>
      </c>
      <c r="AB3934">
        <v>18</v>
      </c>
      <c r="AC3934">
        <v>10</v>
      </c>
      <c r="AD3934">
        <v>61200</v>
      </c>
      <c r="AE3934" t="s">
        <v>6025</v>
      </c>
      <c r="AF3934" s="1">
        <v>46203</v>
      </c>
      <c r="AG3934" t="s">
        <v>6266</v>
      </c>
      <c r="AH3934" t="s">
        <v>6035</v>
      </c>
      <c r="AI3934" t="s">
        <v>6028</v>
      </c>
      <c r="AJ3934" t="s">
        <v>6925</v>
      </c>
      <c r="AK3934">
        <v>4500</v>
      </c>
      <c r="AL3934">
        <v>494.1</v>
      </c>
      <c r="AM3934">
        <v>4005.9</v>
      </c>
      <c r="AN3934">
        <v>3400</v>
      </c>
      <c r="AO3934">
        <v>605.9</v>
      </c>
      <c r="AP3934">
        <v>0.15129999999999999</v>
      </c>
    </row>
    <row r="3935" spans="1:42" hidden="1" x14ac:dyDescent="0.35">
      <c r="A3935" t="s">
        <v>4906</v>
      </c>
      <c r="B3935" s="1">
        <v>45986</v>
      </c>
      <c r="C3935" t="s">
        <v>1060</v>
      </c>
      <c r="D3935" t="s">
        <v>82</v>
      </c>
      <c r="E3935">
        <v>1</v>
      </c>
      <c r="F3935" t="s">
        <v>30</v>
      </c>
      <c r="G3935" t="s">
        <v>31</v>
      </c>
      <c r="H3935" t="s">
        <v>25</v>
      </c>
      <c r="I3935" t="s">
        <v>18</v>
      </c>
      <c r="J3935" t="s">
        <v>50</v>
      </c>
      <c r="K3935">
        <v>2025</v>
      </c>
      <c r="L3935" t="s">
        <v>51</v>
      </c>
      <c r="M3935" t="s">
        <v>5895</v>
      </c>
      <c r="N3935" t="s">
        <v>5889</v>
      </c>
      <c r="O3935" t="s">
        <v>5890</v>
      </c>
      <c r="P3935" t="s">
        <v>5891</v>
      </c>
      <c r="Q3935" t="s">
        <v>5896</v>
      </c>
      <c r="R3935">
        <v>78000</v>
      </c>
      <c r="S3935">
        <v>95000</v>
      </c>
      <c r="T3935">
        <v>0.1789</v>
      </c>
      <c r="U3935" t="s">
        <v>5893</v>
      </c>
      <c r="V3935">
        <v>12</v>
      </c>
      <c r="W3935" s="1">
        <v>45187</v>
      </c>
      <c r="X3935" t="s">
        <v>5894</v>
      </c>
      <c r="Y3935">
        <v>351</v>
      </c>
      <c r="Z3935">
        <v>112</v>
      </c>
      <c r="AA3935">
        <v>335</v>
      </c>
      <c r="AB3935">
        <v>32</v>
      </c>
      <c r="AC3935">
        <v>10</v>
      </c>
      <c r="AD3935">
        <v>2496000</v>
      </c>
      <c r="AE3935" t="s">
        <v>6025</v>
      </c>
      <c r="AF3935" s="1">
        <v>46203</v>
      </c>
      <c r="AG3935" t="s">
        <v>6523</v>
      </c>
      <c r="AH3935" t="s">
        <v>6035</v>
      </c>
      <c r="AI3935" t="s">
        <v>6028</v>
      </c>
      <c r="AJ3935" t="s">
        <v>6925</v>
      </c>
      <c r="AK3935">
        <v>95000</v>
      </c>
      <c r="AL3935">
        <v>11181.5</v>
      </c>
      <c r="AM3935">
        <v>83818.5</v>
      </c>
      <c r="AN3935">
        <v>78000</v>
      </c>
      <c r="AO3935">
        <v>5818.5</v>
      </c>
      <c r="AP3935">
        <v>6.9400000000000003E-2</v>
      </c>
    </row>
    <row r="3936" spans="1:42" hidden="1" x14ac:dyDescent="0.35">
      <c r="A3936" t="s">
        <v>4907</v>
      </c>
      <c r="B3936" s="1">
        <v>46006</v>
      </c>
      <c r="C3936" t="s">
        <v>1286</v>
      </c>
      <c r="D3936" t="s">
        <v>82</v>
      </c>
      <c r="E3936">
        <v>2</v>
      </c>
      <c r="F3936" t="s">
        <v>24</v>
      </c>
      <c r="G3936" t="s">
        <v>31</v>
      </c>
      <c r="H3936" t="s">
        <v>32</v>
      </c>
      <c r="I3936" t="s">
        <v>18</v>
      </c>
      <c r="J3936" t="s">
        <v>155</v>
      </c>
      <c r="K3936">
        <v>2025</v>
      </c>
      <c r="L3936" t="s">
        <v>51</v>
      </c>
      <c r="M3936" t="s">
        <v>5895</v>
      </c>
      <c r="N3936" t="s">
        <v>5889</v>
      </c>
      <c r="O3936" t="s">
        <v>5890</v>
      </c>
      <c r="P3936" t="s">
        <v>5891</v>
      </c>
      <c r="Q3936" t="s">
        <v>5896</v>
      </c>
      <c r="R3936">
        <v>78000</v>
      </c>
      <c r="S3936">
        <v>95000</v>
      </c>
      <c r="T3936">
        <v>0.1789</v>
      </c>
      <c r="U3936" t="s">
        <v>5893</v>
      </c>
      <c r="V3936">
        <v>12</v>
      </c>
      <c r="W3936" s="1">
        <v>45187</v>
      </c>
      <c r="X3936" t="s">
        <v>5894</v>
      </c>
      <c r="Y3936">
        <v>351</v>
      </c>
      <c r="Z3936">
        <v>112</v>
      </c>
      <c r="AA3936">
        <v>335</v>
      </c>
      <c r="AB3936">
        <v>32</v>
      </c>
      <c r="AC3936">
        <v>10</v>
      </c>
      <c r="AD3936">
        <v>2496000</v>
      </c>
      <c r="AE3936" t="s">
        <v>6025</v>
      </c>
      <c r="AF3936" s="1">
        <v>46203</v>
      </c>
      <c r="AG3936" t="s">
        <v>6572</v>
      </c>
      <c r="AH3936" t="s">
        <v>6027</v>
      </c>
      <c r="AI3936" t="s">
        <v>6028</v>
      </c>
      <c r="AJ3936" t="s">
        <v>6925</v>
      </c>
      <c r="AK3936">
        <v>190000</v>
      </c>
      <c r="AL3936">
        <v>18506</v>
      </c>
      <c r="AM3936">
        <v>171494</v>
      </c>
      <c r="AN3936">
        <v>156000</v>
      </c>
      <c r="AO3936">
        <v>15494</v>
      </c>
      <c r="AP3936">
        <v>9.0300000000000005E-2</v>
      </c>
    </row>
    <row r="3937" spans="1:42" hidden="1" x14ac:dyDescent="0.35">
      <c r="A3937" t="s">
        <v>4908</v>
      </c>
      <c r="B3937" s="1">
        <v>45998</v>
      </c>
      <c r="C3937" t="s">
        <v>2452</v>
      </c>
      <c r="D3937" t="s">
        <v>65</v>
      </c>
      <c r="E3937">
        <v>1</v>
      </c>
      <c r="F3937" t="s">
        <v>24</v>
      </c>
      <c r="G3937" t="s">
        <v>31</v>
      </c>
      <c r="H3937" t="s">
        <v>17</v>
      </c>
      <c r="I3937" t="s">
        <v>18</v>
      </c>
      <c r="J3937" t="s">
        <v>155</v>
      </c>
      <c r="K3937">
        <v>2025</v>
      </c>
      <c r="L3937" t="s">
        <v>51</v>
      </c>
      <c r="M3937" t="s">
        <v>5906</v>
      </c>
      <c r="N3937" t="s">
        <v>5889</v>
      </c>
      <c r="O3937" t="s">
        <v>5898</v>
      </c>
      <c r="P3937" t="s">
        <v>5907</v>
      </c>
      <c r="Q3937" t="s">
        <v>5908</v>
      </c>
      <c r="R3937">
        <v>17500</v>
      </c>
      <c r="S3937">
        <v>22000</v>
      </c>
      <c r="T3937">
        <v>0.20449999999999999</v>
      </c>
      <c r="U3937" t="s">
        <v>5909</v>
      </c>
      <c r="V3937">
        <v>12</v>
      </c>
      <c r="W3937" s="1">
        <v>45337</v>
      </c>
      <c r="X3937" t="s">
        <v>5894</v>
      </c>
      <c r="Y3937">
        <v>373</v>
      </c>
      <c r="Z3937">
        <v>88</v>
      </c>
      <c r="AA3937">
        <v>389</v>
      </c>
      <c r="AB3937">
        <v>78</v>
      </c>
      <c r="AC3937">
        <v>10</v>
      </c>
      <c r="AD3937">
        <v>1365000</v>
      </c>
      <c r="AE3937" t="s">
        <v>6025</v>
      </c>
      <c r="AF3937" s="1">
        <v>46203</v>
      </c>
      <c r="AG3937" t="s">
        <v>6801</v>
      </c>
      <c r="AH3937" t="s">
        <v>6027</v>
      </c>
      <c r="AI3937" t="s">
        <v>6028</v>
      </c>
      <c r="AJ3937" t="s">
        <v>6925</v>
      </c>
      <c r="AK3937">
        <v>22000</v>
      </c>
      <c r="AL3937">
        <v>149.6</v>
      </c>
      <c r="AM3937">
        <v>21850.400000000001</v>
      </c>
      <c r="AN3937">
        <v>17500</v>
      </c>
      <c r="AO3937">
        <v>4350.3999999999996</v>
      </c>
      <c r="AP3937">
        <v>0.1991</v>
      </c>
    </row>
    <row r="3938" spans="1:42" hidden="1" x14ac:dyDescent="0.35">
      <c r="A3938" t="s">
        <v>4909</v>
      </c>
      <c r="B3938" s="1">
        <v>45967</v>
      </c>
      <c r="C3938" t="s">
        <v>736</v>
      </c>
      <c r="D3938" t="s">
        <v>87</v>
      </c>
      <c r="E3938">
        <v>3</v>
      </c>
      <c r="F3938" t="s">
        <v>58</v>
      </c>
      <c r="G3938" t="s">
        <v>16</v>
      </c>
      <c r="H3938" t="s">
        <v>25</v>
      </c>
      <c r="I3938" t="s">
        <v>18</v>
      </c>
      <c r="J3938" t="s">
        <v>50</v>
      </c>
      <c r="K3938">
        <v>2025</v>
      </c>
      <c r="L3938" t="s">
        <v>51</v>
      </c>
      <c r="M3938" t="s">
        <v>5924</v>
      </c>
      <c r="N3938" t="s">
        <v>5913</v>
      </c>
      <c r="O3938" t="s">
        <v>5917</v>
      </c>
      <c r="P3938" t="s">
        <v>5925</v>
      </c>
      <c r="Q3938" t="s">
        <v>5926</v>
      </c>
      <c r="R3938">
        <v>46000</v>
      </c>
      <c r="S3938">
        <v>56000</v>
      </c>
      <c r="T3938">
        <v>0.17860000000000001</v>
      </c>
      <c r="U3938" t="s">
        <v>5920</v>
      </c>
      <c r="V3938">
        <v>12</v>
      </c>
      <c r="W3938" s="1">
        <v>44847</v>
      </c>
      <c r="X3938" t="s">
        <v>5894</v>
      </c>
      <c r="Y3938">
        <v>224</v>
      </c>
      <c r="Z3938">
        <v>96</v>
      </c>
      <c r="AA3938">
        <v>304</v>
      </c>
      <c r="AB3938">
        <v>54</v>
      </c>
      <c r="AC3938">
        <v>10</v>
      </c>
      <c r="AD3938">
        <v>2484000</v>
      </c>
      <c r="AE3938" t="s">
        <v>6025</v>
      </c>
      <c r="AF3938" s="1">
        <v>46203</v>
      </c>
      <c r="AG3938" t="s">
        <v>6421</v>
      </c>
      <c r="AH3938" t="s">
        <v>6035</v>
      </c>
      <c r="AI3938" t="s">
        <v>6028</v>
      </c>
      <c r="AJ3938" t="s">
        <v>6925</v>
      </c>
      <c r="AK3938">
        <v>168000</v>
      </c>
      <c r="AL3938">
        <v>20428.8</v>
      </c>
      <c r="AM3938">
        <v>147571.20000000001</v>
      </c>
      <c r="AN3938">
        <v>138000</v>
      </c>
      <c r="AO3938">
        <v>9571.2000000000007</v>
      </c>
      <c r="AP3938">
        <v>6.4899999999999999E-2</v>
      </c>
    </row>
    <row r="3939" spans="1:42" x14ac:dyDescent="0.35">
      <c r="A3939" t="s">
        <v>4910</v>
      </c>
      <c r="B3939" s="1">
        <v>45972</v>
      </c>
      <c r="C3939" t="s">
        <v>4911</v>
      </c>
      <c r="D3939" t="s">
        <v>54</v>
      </c>
      <c r="E3939">
        <v>3</v>
      </c>
      <c r="F3939" t="s">
        <v>48</v>
      </c>
      <c r="G3939" t="s">
        <v>71</v>
      </c>
      <c r="H3939" t="s">
        <v>25</v>
      </c>
      <c r="I3939" t="s">
        <v>18</v>
      </c>
      <c r="J3939" t="s">
        <v>50</v>
      </c>
      <c r="K3939">
        <v>2025</v>
      </c>
      <c r="L3939" t="s">
        <v>51</v>
      </c>
      <c r="M3939" t="s">
        <v>5888</v>
      </c>
      <c r="N3939" t="s">
        <v>5889</v>
      </c>
      <c r="O3939" t="s">
        <v>5890</v>
      </c>
      <c r="P3939" t="s">
        <v>5891</v>
      </c>
      <c r="Q3939" t="s">
        <v>5892</v>
      </c>
      <c r="R3939">
        <v>52000</v>
      </c>
      <c r="S3939">
        <v>65000</v>
      </c>
      <c r="T3939">
        <v>0.2</v>
      </c>
      <c r="U3939" t="s">
        <v>5893</v>
      </c>
      <c r="V3939">
        <v>12</v>
      </c>
      <c r="W3939" s="1">
        <v>45506</v>
      </c>
      <c r="X3939" t="s">
        <v>5894</v>
      </c>
      <c r="Y3939">
        <v>302</v>
      </c>
      <c r="Z3939">
        <v>109</v>
      </c>
      <c r="AA3939">
        <v>415</v>
      </c>
      <c r="AB3939">
        <v>0</v>
      </c>
      <c r="AC3939">
        <v>10</v>
      </c>
      <c r="AD3939">
        <v>0</v>
      </c>
      <c r="AE3939" t="s">
        <v>6029</v>
      </c>
      <c r="AF3939" s="1">
        <v>46203</v>
      </c>
      <c r="AG3939" t="s">
        <v>6919</v>
      </c>
      <c r="AH3939" t="s">
        <v>6035</v>
      </c>
      <c r="AI3939" t="s">
        <v>6028</v>
      </c>
      <c r="AJ3939" t="s">
        <v>6925</v>
      </c>
      <c r="AK3939">
        <v>195000</v>
      </c>
      <c r="AL3939">
        <v>390</v>
      </c>
      <c r="AM3939">
        <v>194610</v>
      </c>
      <c r="AN3939">
        <v>156000</v>
      </c>
      <c r="AO3939">
        <v>38610</v>
      </c>
      <c r="AP3939">
        <v>0.19839999999999999</v>
      </c>
    </row>
    <row r="3940" spans="1:42" hidden="1" x14ac:dyDescent="0.35">
      <c r="A3940" t="s">
        <v>4912</v>
      </c>
      <c r="B3940" s="1">
        <v>46000</v>
      </c>
      <c r="C3940" t="s">
        <v>1655</v>
      </c>
      <c r="D3940" t="s">
        <v>377</v>
      </c>
      <c r="E3940">
        <v>2</v>
      </c>
      <c r="F3940" t="s">
        <v>48</v>
      </c>
      <c r="G3940" t="s">
        <v>16</v>
      </c>
      <c r="H3940" t="s">
        <v>25</v>
      </c>
      <c r="I3940" t="s">
        <v>18</v>
      </c>
      <c r="J3940" t="s">
        <v>155</v>
      </c>
      <c r="K3940">
        <v>2025</v>
      </c>
      <c r="L3940" t="s">
        <v>51</v>
      </c>
      <c r="M3940" t="s">
        <v>6007</v>
      </c>
      <c r="N3940" t="s">
        <v>5889</v>
      </c>
      <c r="O3940" t="s">
        <v>6008</v>
      </c>
      <c r="P3940" t="s">
        <v>5899</v>
      </c>
      <c r="Q3940" t="s">
        <v>6009</v>
      </c>
      <c r="R3940">
        <v>12000</v>
      </c>
      <c r="S3940">
        <v>15000</v>
      </c>
      <c r="T3940">
        <v>0.2</v>
      </c>
      <c r="U3940" t="s">
        <v>5901</v>
      </c>
      <c r="V3940">
        <v>12</v>
      </c>
      <c r="W3940" s="1">
        <v>45557</v>
      </c>
      <c r="X3940" t="s">
        <v>5894</v>
      </c>
      <c r="Y3940">
        <v>118</v>
      </c>
      <c r="Z3940">
        <v>87</v>
      </c>
      <c r="AA3940">
        <v>209</v>
      </c>
      <c r="AB3940">
        <v>10</v>
      </c>
      <c r="AC3940">
        <v>10</v>
      </c>
      <c r="AD3940">
        <v>120000</v>
      </c>
      <c r="AE3940" t="s">
        <v>6025</v>
      </c>
      <c r="AF3940" s="1">
        <v>46203</v>
      </c>
      <c r="AG3940" t="s">
        <v>6613</v>
      </c>
      <c r="AH3940" t="s">
        <v>6035</v>
      </c>
      <c r="AI3940" t="s">
        <v>6028</v>
      </c>
      <c r="AJ3940" t="s">
        <v>6925</v>
      </c>
      <c r="AK3940">
        <v>30000</v>
      </c>
      <c r="AL3940">
        <v>1275</v>
      </c>
      <c r="AM3940">
        <v>28725</v>
      </c>
      <c r="AN3940">
        <v>24000</v>
      </c>
      <c r="AO3940">
        <v>4725</v>
      </c>
      <c r="AP3940">
        <v>0.16450000000000001</v>
      </c>
    </row>
    <row r="3941" spans="1:42" hidden="1" x14ac:dyDescent="0.35">
      <c r="A3941" t="s">
        <v>4913</v>
      </c>
      <c r="B3941" s="1">
        <v>45967</v>
      </c>
      <c r="C3941" t="s">
        <v>1109</v>
      </c>
      <c r="D3941" t="s">
        <v>183</v>
      </c>
      <c r="E3941">
        <v>2</v>
      </c>
      <c r="F3941" t="s">
        <v>24</v>
      </c>
      <c r="G3941" t="s">
        <v>16</v>
      </c>
      <c r="H3941" t="s">
        <v>32</v>
      </c>
      <c r="I3941" t="s">
        <v>33</v>
      </c>
      <c r="J3941" t="s">
        <v>50</v>
      </c>
      <c r="K3941">
        <v>2025</v>
      </c>
      <c r="L3941" t="s">
        <v>51</v>
      </c>
      <c r="M3941" t="s">
        <v>6010</v>
      </c>
      <c r="N3941" t="s">
        <v>5949</v>
      </c>
      <c r="O3941" t="s">
        <v>6011</v>
      </c>
      <c r="P3941" t="s">
        <v>6012</v>
      </c>
      <c r="Q3941" t="s">
        <v>6013</v>
      </c>
      <c r="R3941">
        <v>2700</v>
      </c>
      <c r="S3941">
        <v>3500</v>
      </c>
      <c r="T3941">
        <v>0.2286</v>
      </c>
      <c r="U3941" t="s">
        <v>5920</v>
      </c>
      <c r="V3941">
        <v>12</v>
      </c>
      <c r="W3941" s="1">
        <v>45369</v>
      </c>
      <c r="X3941" t="s">
        <v>5894</v>
      </c>
      <c r="Y3941">
        <v>71</v>
      </c>
      <c r="Z3941">
        <v>95</v>
      </c>
      <c r="AA3941">
        <v>147</v>
      </c>
      <c r="AB3941">
        <v>51</v>
      </c>
      <c r="AC3941">
        <v>10</v>
      </c>
      <c r="AD3941">
        <v>137700</v>
      </c>
      <c r="AE3941" t="s">
        <v>6025</v>
      </c>
      <c r="AF3941" s="1">
        <v>46203</v>
      </c>
      <c r="AG3941" t="s">
        <v>6548</v>
      </c>
      <c r="AH3941" t="s">
        <v>6027</v>
      </c>
      <c r="AI3941" t="s">
        <v>6028</v>
      </c>
      <c r="AJ3941" t="s">
        <v>6925</v>
      </c>
      <c r="AK3941">
        <v>7000</v>
      </c>
      <c r="AL3941">
        <v>35</v>
      </c>
      <c r="AM3941">
        <v>6965</v>
      </c>
      <c r="AN3941">
        <v>5400</v>
      </c>
      <c r="AO3941">
        <v>1565</v>
      </c>
      <c r="AP3941">
        <v>0.22470000000000001</v>
      </c>
    </row>
    <row r="3942" spans="1:42" hidden="1" x14ac:dyDescent="0.35">
      <c r="A3942" t="s">
        <v>4914</v>
      </c>
      <c r="B3942" s="1">
        <v>45989</v>
      </c>
      <c r="C3942" t="s">
        <v>1963</v>
      </c>
      <c r="D3942" t="s">
        <v>123</v>
      </c>
      <c r="E3942">
        <v>1</v>
      </c>
      <c r="F3942" t="s">
        <v>58</v>
      </c>
      <c r="G3942" t="s">
        <v>16</v>
      </c>
      <c r="H3942" t="s">
        <v>25</v>
      </c>
      <c r="I3942" t="s">
        <v>33</v>
      </c>
      <c r="J3942" t="s">
        <v>50</v>
      </c>
      <c r="K3942">
        <v>2025</v>
      </c>
      <c r="L3942" t="s">
        <v>51</v>
      </c>
      <c r="M3942" t="s">
        <v>5927</v>
      </c>
      <c r="N3942" t="s">
        <v>5913</v>
      </c>
      <c r="O3942" t="s">
        <v>5917</v>
      </c>
      <c r="P3942" t="s">
        <v>5928</v>
      </c>
      <c r="Q3942" t="s">
        <v>5929</v>
      </c>
      <c r="R3942">
        <v>44000</v>
      </c>
      <c r="S3942">
        <v>53000</v>
      </c>
      <c r="T3942">
        <v>0.16980000000000001</v>
      </c>
      <c r="U3942" t="s">
        <v>5920</v>
      </c>
      <c r="V3942">
        <v>12</v>
      </c>
      <c r="W3942" s="1">
        <v>45435</v>
      </c>
      <c r="X3942" t="s">
        <v>5894</v>
      </c>
      <c r="Y3942">
        <v>246</v>
      </c>
      <c r="Z3942">
        <v>92</v>
      </c>
      <c r="AA3942">
        <v>223</v>
      </c>
      <c r="AB3942">
        <v>48</v>
      </c>
      <c r="AC3942">
        <v>10</v>
      </c>
      <c r="AD3942">
        <v>2112000</v>
      </c>
      <c r="AE3942" t="s">
        <v>6025</v>
      </c>
      <c r="AF3942" s="1">
        <v>46203</v>
      </c>
      <c r="AG3942" t="s">
        <v>6694</v>
      </c>
      <c r="AH3942" t="s">
        <v>6027</v>
      </c>
      <c r="AI3942" t="s">
        <v>6028</v>
      </c>
      <c r="AJ3942" t="s">
        <v>6925</v>
      </c>
      <c r="AK3942">
        <v>53000</v>
      </c>
      <c r="AL3942">
        <v>190.8</v>
      </c>
      <c r="AM3942">
        <v>52809.2</v>
      </c>
      <c r="AN3942">
        <v>44000</v>
      </c>
      <c r="AO3942">
        <v>8809.2000000000007</v>
      </c>
      <c r="AP3942">
        <v>0.1668</v>
      </c>
    </row>
    <row r="3943" spans="1:42" hidden="1" x14ac:dyDescent="0.35">
      <c r="A3943" t="s">
        <v>4915</v>
      </c>
      <c r="B3943" s="1">
        <v>46001</v>
      </c>
      <c r="C3943" t="s">
        <v>833</v>
      </c>
      <c r="D3943" t="s">
        <v>216</v>
      </c>
      <c r="E3943">
        <v>1</v>
      </c>
      <c r="F3943" t="s">
        <v>66</v>
      </c>
      <c r="G3943" t="s">
        <v>16</v>
      </c>
      <c r="H3943" t="s">
        <v>32</v>
      </c>
      <c r="I3943" t="s">
        <v>33</v>
      </c>
      <c r="J3943" t="s">
        <v>155</v>
      </c>
      <c r="K3943">
        <v>2025</v>
      </c>
      <c r="L3943" t="s">
        <v>51</v>
      </c>
      <c r="M3943" t="s">
        <v>5999</v>
      </c>
      <c r="N3943" t="s">
        <v>5989</v>
      </c>
      <c r="O3943" t="s">
        <v>6000</v>
      </c>
      <c r="P3943" t="s">
        <v>6001</v>
      </c>
      <c r="Q3943" t="s">
        <v>6002</v>
      </c>
      <c r="R3943">
        <v>300</v>
      </c>
      <c r="S3943">
        <v>500</v>
      </c>
      <c r="T3943">
        <v>0.4</v>
      </c>
      <c r="U3943" t="s">
        <v>5940</v>
      </c>
      <c r="V3943">
        <v>3</v>
      </c>
      <c r="W3943" s="1">
        <v>45115</v>
      </c>
      <c r="X3943" t="s">
        <v>5894</v>
      </c>
      <c r="Y3943">
        <v>197</v>
      </c>
      <c r="Z3943">
        <v>100</v>
      </c>
      <c r="AA3943">
        <v>205</v>
      </c>
      <c r="AB3943">
        <v>66</v>
      </c>
      <c r="AC3943">
        <v>10</v>
      </c>
      <c r="AD3943">
        <v>19800</v>
      </c>
      <c r="AE3943" t="s">
        <v>6025</v>
      </c>
      <c r="AF3943" s="1">
        <v>46203</v>
      </c>
      <c r="AG3943" t="s">
        <v>6459</v>
      </c>
      <c r="AH3943" t="s">
        <v>6035</v>
      </c>
      <c r="AI3943" t="s">
        <v>6028</v>
      </c>
      <c r="AJ3943" t="s">
        <v>6925</v>
      </c>
      <c r="AK3943">
        <v>500</v>
      </c>
      <c r="AL3943">
        <v>63.3</v>
      </c>
      <c r="AM3943">
        <v>436.7</v>
      </c>
      <c r="AN3943">
        <v>300</v>
      </c>
      <c r="AO3943">
        <v>136.69999999999999</v>
      </c>
      <c r="AP3943">
        <v>0.313</v>
      </c>
    </row>
    <row r="3944" spans="1:42" hidden="1" x14ac:dyDescent="0.35">
      <c r="A3944" t="s">
        <v>4916</v>
      </c>
      <c r="B3944" s="1">
        <v>45964</v>
      </c>
      <c r="C3944" t="s">
        <v>393</v>
      </c>
      <c r="D3944" t="s">
        <v>100</v>
      </c>
      <c r="E3944">
        <v>3</v>
      </c>
      <c r="F3944" t="s">
        <v>30</v>
      </c>
      <c r="G3944" t="s">
        <v>16</v>
      </c>
      <c r="H3944" t="s">
        <v>17</v>
      </c>
      <c r="I3944" t="s">
        <v>33</v>
      </c>
      <c r="J3944" t="s">
        <v>50</v>
      </c>
      <c r="K3944">
        <v>2025</v>
      </c>
      <c r="L3944" t="s">
        <v>51</v>
      </c>
      <c r="M3944" t="s">
        <v>5941</v>
      </c>
      <c r="N3944" t="s">
        <v>5931</v>
      </c>
      <c r="O3944" t="s">
        <v>5942</v>
      </c>
      <c r="P3944" t="s">
        <v>5938</v>
      </c>
      <c r="Q3944" t="s">
        <v>5943</v>
      </c>
      <c r="R3944">
        <v>9800</v>
      </c>
      <c r="S3944">
        <v>12500</v>
      </c>
      <c r="T3944">
        <v>0.216</v>
      </c>
      <c r="U3944" t="s">
        <v>5940</v>
      </c>
      <c r="V3944">
        <v>6</v>
      </c>
      <c r="W3944" s="1">
        <v>45383</v>
      </c>
      <c r="X3944" t="s">
        <v>5894</v>
      </c>
      <c r="Y3944">
        <v>102</v>
      </c>
      <c r="Z3944">
        <v>94</v>
      </c>
      <c r="AA3944">
        <v>142</v>
      </c>
      <c r="AB3944">
        <v>76</v>
      </c>
      <c r="AC3944">
        <v>10</v>
      </c>
      <c r="AD3944">
        <v>744800</v>
      </c>
      <c r="AE3944" t="s">
        <v>6025</v>
      </c>
      <c r="AF3944" s="1">
        <v>46203</v>
      </c>
      <c r="AG3944" t="s">
        <v>6250</v>
      </c>
      <c r="AH3944" t="s">
        <v>6035</v>
      </c>
      <c r="AI3944" t="s">
        <v>6028</v>
      </c>
      <c r="AJ3944" t="s">
        <v>6925</v>
      </c>
      <c r="AK3944">
        <v>37500</v>
      </c>
      <c r="AL3944">
        <v>881.25</v>
      </c>
      <c r="AM3944">
        <v>36618.75</v>
      </c>
      <c r="AN3944">
        <v>29400</v>
      </c>
      <c r="AO3944">
        <v>7218.75</v>
      </c>
      <c r="AP3944">
        <v>0.1971</v>
      </c>
    </row>
    <row r="3945" spans="1:42" hidden="1" x14ac:dyDescent="0.35">
      <c r="A3945" t="s">
        <v>4917</v>
      </c>
      <c r="B3945" s="1">
        <v>45989</v>
      </c>
      <c r="C3945" t="s">
        <v>177</v>
      </c>
      <c r="D3945" t="s">
        <v>23</v>
      </c>
      <c r="E3945">
        <v>1</v>
      </c>
      <c r="F3945" t="s">
        <v>128</v>
      </c>
      <c r="G3945" t="s">
        <v>96</v>
      </c>
      <c r="H3945" t="s">
        <v>17</v>
      </c>
      <c r="I3945" t="s">
        <v>33</v>
      </c>
      <c r="J3945" t="s">
        <v>50</v>
      </c>
      <c r="K3945">
        <v>2025</v>
      </c>
      <c r="L3945" t="s">
        <v>51</v>
      </c>
      <c r="M3945" t="s">
        <v>5921</v>
      </c>
      <c r="N3945" t="s">
        <v>5913</v>
      </c>
      <c r="O3945" t="s">
        <v>5917</v>
      </c>
      <c r="P3945" t="s">
        <v>5922</v>
      </c>
      <c r="Q3945" t="s">
        <v>5923</v>
      </c>
      <c r="R3945">
        <v>57000</v>
      </c>
      <c r="S3945">
        <v>69000</v>
      </c>
      <c r="T3945">
        <v>0.1739</v>
      </c>
      <c r="U3945" t="s">
        <v>5920</v>
      </c>
      <c r="V3945">
        <v>12</v>
      </c>
      <c r="W3945" s="1">
        <v>44862</v>
      </c>
      <c r="X3945" t="s">
        <v>5894</v>
      </c>
      <c r="Y3945">
        <v>244</v>
      </c>
      <c r="Z3945">
        <v>55</v>
      </c>
      <c r="AA3945">
        <v>276</v>
      </c>
      <c r="AB3945">
        <v>9</v>
      </c>
      <c r="AC3945">
        <v>10</v>
      </c>
      <c r="AD3945">
        <v>513000</v>
      </c>
      <c r="AE3945" t="s">
        <v>6025</v>
      </c>
      <c r="AF3945" s="1">
        <v>46203</v>
      </c>
      <c r="AG3945" t="s">
        <v>6108</v>
      </c>
      <c r="AH3945" t="s">
        <v>6027</v>
      </c>
      <c r="AI3945" t="s">
        <v>6028</v>
      </c>
      <c r="AJ3945" t="s">
        <v>6925</v>
      </c>
      <c r="AK3945">
        <v>69000</v>
      </c>
      <c r="AL3945">
        <v>765.9</v>
      </c>
      <c r="AM3945">
        <v>68234.100000000006</v>
      </c>
      <c r="AN3945">
        <v>57000</v>
      </c>
      <c r="AO3945">
        <v>11234.1</v>
      </c>
      <c r="AP3945">
        <v>0.1646</v>
      </c>
    </row>
    <row r="3946" spans="1:42" hidden="1" x14ac:dyDescent="0.35">
      <c r="A3946" t="s">
        <v>4918</v>
      </c>
      <c r="B3946" s="1">
        <v>45974</v>
      </c>
      <c r="C3946" t="s">
        <v>2524</v>
      </c>
      <c r="D3946" t="s">
        <v>38</v>
      </c>
      <c r="E3946">
        <v>1</v>
      </c>
      <c r="F3946" t="s">
        <v>30</v>
      </c>
      <c r="G3946" t="s">
        <v>31</v>
      </c>
      <c r="H3946" t="s">
        <v>25</v>
      </c>
      <c r="I3946" t="s">
        <v>33</v>
      </c>
      <c r="J3946" t="s">
        <v>50</v>
      </c>
      <c r="K3946">
        <v>2025</v>
      </c>
      <c r="L3946" t="s">
        <v>51</v>
      </c>
      <c r="M3946" t="s">
        <v>5981</v>
      </c>
      <c r="N3946" t="s">
        <v>5974</v>
      </c>
      <c r="O3946" t="s">
        <v>5982</v>
      </c>
      <c r="P3946" t="s">
        <v>5983</v>
      </c>
      <c r="Q3946" t="s">
        <v>5984</v>
      </c>
      <c r="R3946">
        <v>3700</v>
      </c>
      <c r="S3946">
        <v>4800</v>
      </c>
      <c r="T3946">
        <v>0.22919999999999999</v>
      </c>
      <c r="U3946" t="s">
        <v>5920</v>
      </c>
      <c r="V3946">
        <v>24</v>
      </c>
      <c r="W3946" s="1">
        <v>45552</v>
      </c>
      <c r="X3946" t="s">
        <v>5894</v>
      </c>
      <c r="Y3946">
        <v>158</v>
      </c>
      <c r="Z3946">
        <v>108</v>
      </c>
      <c r="AA3946">
        <v>132</v>
      </c>
      <c r="AB3946">
        <v>61</v>
      </c>
      <c r="AC3946">
        <v>10</v>
      </c>
      <c r="AD3946">
        <v>225700</v>
      </c>
      <c r="AE3946" t="s">
        <v>6025</v>
      </c>
      <c r="AF3946" s="1">
        <v>46203</v>
      </c>
      <c r="AG3946" t="s">
        <v>6798</v>
      </c>
      <c r="AH3946" t="s">
        <v>6027</v>
      </c>
      <c r="AI3946" t="s">
        <v>6028</v>
      </c>
      <c r="AJ3946" t="s">
        <v>6925</v>
      </c>
      <c r="AK3946">
        <v>4800</v>
      </c>
      <c r="AL3946">
        <v>156.47999999999999</v>
      </c>
      <c r="AM3946">
        <v>4643.5200000000004</v>
      </c>
      <c r="AN3946">
        <v>3700</v>
      </c>
      <c r="AO3946">
        <v>943.52</v>
      </c>
      <c r="AP3946">
        <v>0.20319999999999999</v>
      </c>
    </row>
    <row r="3947" spans="1:42" hidden="1" x14ac:dyDescent="0.35">
      <c r="A3947" t="s">
        <v>4919</v>
      </c>
      <c r="B3947" s="1">
        <v>45997</v>
      </c>
      <c r="C3947" t="s">
        <v>1606</v>
      </c>
      <c r="D3947" t="s">
        <v>65</v>
      </c>
      <c r="E3947">
        <v>1</v>
      </c>
      <c r="F3947" t="s">
        <v>58</v>
      </c>
      <c r="G3947" t="s">
        <v>96</v>
      </c>
      <c r="H3947" t="s">
        <v>17</v>
      </c>
      <c r="I3947" t="s">
        <v>43</v>
      </c>
      <c r="J3947" t="s">
        <v>155</v>
      </c>
      <c r="K3947">
        <v>2025</v>
      </c>
      <c r="L3947" t="s">
        <v>51</v>
      </c>
      <c r="M3947" t="s">
        <v>5906</v>
      </c>
      <c r="N3947" t="s">
        <v>5889</v>
      </c>
      <c r="O3947" t="s">
        <v>5898</v>
      </c>
      <c r="P3947" t="s">
        <v>5907</v>
      </c>
      <c r="Q3947" t="s">
        <v>5908</v>
      </c>
      <c r="R3947">
        <v>17500</v>
      </c>
      <c r="S3947">
        <v>22000</v>
      </c>
      <c r="T3947">
        <v>0.20449999999999999</v>
      </c>
      <c r="U3947" t="s">
        <v>5909</v>
      </c>
      <c r="V3947">
        <v>12</v>
      </c>
      <c r="W3947" s="1">
        <v>45337</v>
      </c>
      <c r="X3947" t="s">
        <v>5894</v>
      </c>
      <c r="Y3947">
        <v>373</v>
      </c>
      <c r="Z3947">
        <v>88</v>
      </c>
      <c r="AA3947">
        <v>389</v>
      </c>
      <c r="AB3947">
        <v>78</v>
      </c>
      <c r="AC3947">
        <v>10</v>
      </c>
      <c r="AD3947">
        <v>1365000</v>
      </c>
      <c r="AE3947" t="s">
        <v>6025</v>
      </c>
      <c r="AF3947" s="1">
        <v>46203</v>
      </c>
      <c r="AG3947" t="s">
        <v>6600</v>
      </c>
      <c r="AH3947" t="s">
        <v>6035</v>
      </c>
      <c r="AI3947" t="s">
        <v>6028</v>
      </c>
      <c r="AJ3947" t="s">
        <v>6925</v>
      </c>
      <c r="AK3947">
        <v>22000</v>
      </c>
      <c r="AL3947">
        <v>1564.2</v>
      </c>
      <c r="AM3947">
        <v>20435.8</v>
      </c>
      <c r="AN3947">
        <v>17500</v>
      </c>
      <c r="AO3947">
        <v>2935.8</v>
      </c>
      <c r="AP3947">
        <v>0.14369999999999999</v>
      </c>
    </row>
    <row r="3948" spans="1:42" hidden="1" x14ac:dyDescent="0.35">
      <c r="A3948" t="s">
        <v>4920</v>
      </c>
      <c r="B3948" s="1">
        <v>46020</v>
      </c>
      <c r="C3948" t="s">
        <v>1852</v>
      </c>
      <c r="D3948" t="s">
        <v>115</v>
      </c>
      <c r="E3948">
        <v>1</v>
      </c>
      <c r="F3948" t="s">
        <v>30</v>
      </c>
      <c r="G3948" t="s">
        <v>16</v>
      </c>
      <c r="H3948" t="s">
        <v>32</v>
      </c>
      <c r="I3948" t="s">
        <v>43</v>
      </c>
      <c r="J3948" t="s">
        <v>155</v>
      </c>
      <c r="K3948">
        <v>2025</v>
      </c>
      <c r="L3948" t="s">
        <v>51</v>
      </c>
      <c r="M3948" t="s">
        <v>5988</v>
      </c>
      <c r="N3948" t="s">
        <v>5989</v>
      </c>
      <c r="O3948" t="s">
        <v>5990</v>
      </c>
      <c r="P3948" t="s">
        <v>5907</v>
      </c>
      <c r="Q3948" t="s">
        <v>5991</v>
      </c>
      <c r="R3948">
        <v>1600</v>
      </c>
      <c r="S3948">
        <v>2200</v>
      </c>
      <c r="T3948">
        <v>0.2727</v>
      </c>
      <c r="U3948" t="s">
        <v>5909</v>
      </c>
      <c r="V3948">
        <v>6</v>
      </c>
      <c r="W3948" s="1">
        <v>45040</v>
      </c>
      <c r="X3948" t="s">
        <v>5894</v>
      </c>
      <c r="Y3948">
        <v>84</v>
      </c>
      <c r="Z3948">
        <v>117</v>
      </c>
      <c r="AA3948">
        <v>174</v>
      </c>
      <c r="AB3948">
        <v>47</v>
      </c>
      <c r="AC3948">
        <v>10</v>
      </c>
      <c r="AD3948">
        <v>75200</v>
      </c>
      <c r="AE3948" t="s">
        <v>6025</v>
      </c>
      <c r="AF3948" s="1">
        <v>46203</v>
      </c>
      <c r="AG3948" t="s">
        <v>6669</v>
      </c>
      <c r="AH3948" t="s">
        <v>6035</v>
      </c>
      <c r="AI3948" t="s">
        <v>6028</v>
      </c>
      <c r="AJ3948" t="s">
        <v>6925</v>
      </c>
      <c r="AK3948">
        <v>2200</v>
      </c>
      <c r="AL3948">
        <v>94.6</v>
      </c>
      <c r="AM3948">
        <v>2105.4</v>
      </c>
      <c r="AN3948">
        <v>1600</v>
      </c>
      <c r="AO3948">
        <v>505.4</v>
      </c>
      <c r="AP3948">
        <v>0.24</v>
      </c>
    </row>
    <row r="3949" spans="1:42" hidden="1" x14ac:dyDescent="0.35">
      <c r="A3949" t="s">
        <v>4921</v>
      </c>
      <c r="B3949" s="1">
        <v>45965</v>
      </c>
      <c r="C3949" t="s">
        <v>1154</v>
      </c>
      <c r="D3949" t="s">
        <v>208</v>
      </c>
      <c r="E3949">
        <v>1</v>
      </c>
      <c r="F3949" t="s">
        <v>128</v>
      </c>
      <c r="G3949" t="s">
        <v>31</v>
      </c>
      <c r="H3949" t="s">
        <v>32</v>
      </c>
      <c r="I3949" t="s">
        <v>26</v>
      </c>
      <c r="J3949" t="s">
        <v>50</v>
      </c>
      <c r="K3949">
        <v>2025</v>
      </c>
      <c r="L3949" t="s">
        <v>51</v>
      </c>
      <c r="M3949" t="s">
        <v>5910</v>
      </c>
      <c r="N3949" t="s">
        <v>5889</v>
      </c>
      <c r="O3949" t="s">
        <v>5898</v>
      </c>
      <c r="P3949" t="s">
        <v>5907</v>
      </c>
      <c r="Q3949" t="s">
        <v>5911</v>
      </c>
      <c r="R3949">
        <v>10500</v>
      </c>
      <c r="S3949">
        <v>13000</v>
      </c>
      <c r="T3949">
        <v>0.1923</v>
      </c>
      <c r="U3949" t="s">
        <v>5909</v>
      </c>
      <c r="V3949">
        <v>12</v>
      </c>
      <c r="W3949" s="1">
        <v>45395</v>
      </c>
      <c r="X3949" t="s">
        <v>5894</v>
      </c>
      <c r="Y3949">
        <v>256</v>
      </c>
      <c r="Z3949">
        <v>119</v>
      </c>
      <c r="AA3949">
        <v>288</v>
      </c>
      <c r="AB3949">
        <v>32</v>
      </c>
      <c r="AC3949">
        <v>10</v>
      </c>
      <c r="AD3949">
        <v>336000</v>
      </c>
      <c r="AE3949" t="s">
        <v>6025</v>
      </c>
      <c r="AF3949" s="1">
        <v>46203</v>
      </c>
      <c r="AG3949" t="s">
        <v>6069</v>
      </c>
      <c r="AH3949" t="s">
        <v>6027</v>
      </c>
      <c r="AI3949" t="s">
        <v>6028</v>
      </c>
      <c r="AJ3949" t="s">
        <v>6925</v>
      </c>
      <c r="AK3949">
        <v>13000</v>
      </c>
      <c r="AL3949">
        <v>1297.4000000000001</v>
      </c>
      <c r="AM3949">
        <v>11702.6</v>
      </c>
      <c r="AN3949">
        <v>10500</v>
      </c>
      <c r="AO3949">
        <v>1202.5999999999999</v>
      </c>
      <c r="AP3949">
        <v>0.1028</v>
      </c>
    </row>
    <row r="3950" spans="1:42" x14ac:dyDescent="0.35">
      <c r="A3950" t="s">
        <v>4922</v>
      </c>
      <c r="B3950" s="1">
        <v>45990</v>
      </c>
      <c r="C3950" t="s">
        <v>159</v>
      </c>
      <c r="D3950" t="s">
        <v>54</v>
      </c>
      <c r="E3950">
        <v>1</v>
      </c>
      <c r="F3950" t="s">
        <v>128</v>
      </c>
      <c r="G3950" t="s">
        <v>31</v>
      </c>
      <c r="H3950" t="s">
        <v>17</v>
      </c>
      <c r="I3950" t="s">
        <v>43</v>
      </c>
      <c r="J3950" t="s">
        <v>50</v>
      </c>
      <c r="K3950">
        <v>2025</v>
      </c>
      <c r="L3950" t="s">
        <v>51</v>
      </c>
      <c r="M3950" t="s">
        <v>5888</v>
      </c>
      <c r="N3950" t="s">
        <v>5889</v>
      </c>
      <c r="O3950" t="s">
        <v>5890</v>
      </c>
      <c r="P3950" t="s">
        <v>5891</v>
      </c>
      <c r="Q3950" t="s">
        <v>5892</v>
      </c>
      <c r="R3950">
        <v>52000</v>
      </c>
      <c r="S3950">
        <v>65000</v>
      </c>
      <c r="T3950">
        <v>0.2</v>
      </c>
      <c r="U3950" t="s">
        <v>5893</v>
      </c>
      <c r="V3950">
        <v>12</v>
      </c>
      <c r="W3950" s="1">
        <v>45506</v>
      </c>
      <c r="X3950" t="s">
        <v>5894</v>
      </c>
      <c r="Y3950">
        <v>302</v>
      </c>
      <c r="Z3950">
        <v>109</v>
      </c>
      <c r="AA3950">
        <v>415</v>
      </c>
      <c r="AB3950">
        <v>0</v>
      </c>
      <c r="AC3950">
        <v>10</v>
      </c>
      <c r="AD3950">
        <v>0</v>
      </c>
      <c r="AE3950" t="s">
        <v>6029</v>
      </c>
      <c r="AF3950" s="1">
        <v>46203</v>
      </c>
      <c r="AG3950" t="s">
        <v>6096</v>
      </c>
      <c r="AH3950" t="s">
        <v>6035</v>
      </c>
      <c r="AI3950" t="s">
        <v>6028</v>
      </c>
      <c r="AJ3950" t="s">
        <v>6925</v>
      </c>
      <c r="AK3950">
        <v>65000</v>
      </c>
      <c r="AL3950">
        <v>7078.5</v>
      </c>
      <c r="AM3950">
        <v>57921.5</v>
      </c>
      <c r="AN3950">
        <v>52000</v>
      </c>
      <c r="AO3950">
        <v>5921.5</v>
      </c>
      <c r="AP3950">
        <v>0.1022</v>
      </c>
    </row>
    <row r="3951" spans="1:42" hidden="1" x14ac:dyDescent="0.35">
      <c r="A3951" t="s">
        <v>4923</v>
      </c>
      <c r="B3951" s="1">
        <v>46006</v>
      </c>
      <c r="C3951" t="s">
        <v>1509</v>
      </c>
      <c r="D3951" t="s">
        <v>82</v>
      </c>
      <c r="E3951">
        <v>1</v>
      </c>
      <c r="F3951" t="s">
        <v>24</v>
      </c>
      <c r="G3951" t="s">
        <v>31</v>
      </c>
      <c r="H3951" t="s">
        <v>25</v>
      </c>
      <c r="I3951" t="s">
        <v>33</v>
      </c>
      <c r="J3951" t="s">
        <v>155</v>
      </c>
      <c r="K3951">
        <v>2025</v>
      </c>
      <c r="L3951" t="s">
        <v>51</v>
      </c>
      <c r="M3951" t="s">
        <v>5895</v>
      </c>
      <c r="N3951" t="s">
        <v>5889</v>
      </c>
      <c r="O3951" t="s">
        <v>5890</v>
      </c>
      <c r="P3951" t="s">
        <v>5891</v>
      </c>
      <c r="Q3951" t="s">
        <v>5896</v>
      </c>
      <c r="R3951">
        <v>78000</v>
      </c>
      <c r="S3951">
        <v>95000</v>
      </c>
      <c r="T3951">
        <v>0.1789</v>
      </c>
      <c r="U3951" t="s">
        <v>5893</v>
      </c>
      <c r="V3951">
        <v>12</v>
      </c>
      <c r="W3951" s="1">
        <v>45187</v>
      </c>
      <c r="X3951" t="s">
        <v>5894</v>
      </c>
      <c r="Y3951">
        <v>351</v>
      </c>
      <c r="Z3951">
        <v>112</v>
      </c>
      <c r="AA3951">
        <v>335</v>
      </c>
      <c r="AB3951">
        <v>32</v>
      </c>
      <c r="AC3951">
        <v>10</v>
      </c>
      <c r="AD3951">
        <v>2496000</v>
      </c>
      <c r="AE3951" t="s">
        <v>6025</v>
      </c>
      <c r="AF3951" s="1">
        <v>46203</v>
      </c>
      <c r="AG3951" t="s">
        <v>6227</v>
      </c>
      <c r="AH3951" t="s">
        <v>6027</v>
      </c>
      <c r="AI3951" t="s">
        <v>6028</v>
      </c>
      <c r="AJ3951" t="s">
        <v>6925</v>
      </c>
      <c r="AK3951">
        <v>95000</v>
      </c>
      <c r="AL3951">
        <v>2479.5</v>
      </c>
      <c r="AM3951">
        <v>92520.5</v>
      </c>
      <c r="AN3951">
        <v>78000</v>
      </c>
      <c r="AO3951">
        <v>14520.5</v>
      </c>
      <c r="AP3951">
        <v>0.15690000000000001</v>
      </c>
    </row>
    <row r="3952" spans="1:42" hidden="1" x14ac:dyDescent="0.35">
      <c r="A3952" t="s">
        <v>4924</v>
      </c>
      <c r="B3952" s="1">
        <v>46013</v>
      </c>
      <c r="C3952" t="s">
        <v>1262</v>
      </c>
      <c r="D3952" t="s">
        <v>29</v>
      </c>
      <c r="E3952">
        <v>1</v>
      </c>
      <c r="F3952" t="s">
        <v>48</v>
      </c>
      <c r="G3952" t="s">
        <v>71</v>
      </c>
      <c r="H3952" t="s">
        <v>32</v>
      </c>
      <c r="I3952" t="s">
        <v>43</v>
      </c>
      <c r="J3952" t="s">
        <v>155</v>
      </c>
      <c r="K3952">
        <v>2025</v>
      </c>
      <c r="L3952" t="s">
        <v>51</v>
      </c>
      <c r="M3952" t="s">
        <v>5985</v>
      </c>
      <c r="N3952" t="s">
        <v>5974</v>
      </c>
      <c r="O3952" t="s">
        <v>5986</v>
      </c>
      <c r="P3952" t="s">
        <v>5979</v>
      </c>
      <c r="Q3952" t="s">
        <v>5987</v>
      </c>
      <c r="R3952">
        <v>500</v>
      </c>
      <c r="S3952">
        <v>750</v>
      </c>
      <c r="T3952">
        <v>0.33329999999999999</v>
      </c>
      <c r="U3952" t="s">
        <v>5920</v>
      </c>
      <c r="V3952">
        <v>24</v>
      </c>
      <c r="W3952" s="1">
        <v>45007</v>
      </c>
      <c r="X3952" t="s">
        <v>5894</v>
      </c>
      <c r="Y3952">
        <v>294</v>
      </c>
      <c r="Z3952">
        <v>81</v>
      </c>
      <c r="AA3952">
        <v>264</v>
      </c>
      <c r="AB3952">
        <v>82</v>
      </c>
      <c r="AC3952">
        <v>10</v>
      </c>
      <c r="AD3952">
        <v>41000</v>
      </c>
      <c r="AE3952" t="s">
        <v>6025</v>
      </c>
      <c r="AF3952" s="1">
        <v>46203</v>
      </c>
      <c r="AG3952" t="s">
        <v>6546</v>
      </c>
      <c r="AH3952" t="s">
        <v>6035</v>
      </c>
      <c r="AI3952" t="s">
        <v>6028</v>
      </c>
      <c r="AJ3952" t="s">
        <v>6925</v>
      </c>
      <c r="AK3952">
        <v>750</v>
      </c>
      <c r="AL3952">
        <v>81.150000000000006</v>
      </c>
      <c r="AM3952">
        <v>668.85</v>
      </c>
      <c r="AN3952">
        <v>500</v>
      </c>
      <c r="AO3952">
        <v>168.85</v>
      </c>
      <c r="AP3952">
        <v>0.25240000000000001</v>
      </c>
    </row>
    <row r="3953" spans="1:42" hidden="1" x14ac:dyDescent="0.35">
      <c r="A3953" t="s">
        <v>4925</v>
      </c>
      <c r="B3953" s="1">
        <v>45996</v>
      </c>
      <c r="C3953" t="s">
        <v>1509</v>
      </c>
      <c r="D3953" t="s">
        <v>216</v>
      </c>
      <c r="E3953">
        <v>1</v>
      </c>
      <c r="F3953" t="s">
        <v>128</v>
      </c>
      <c r="G3953" t="s">
        <v>67</v>
      </c>
      <c r="H3953" t="s">
        <v>32</v>
      </c>
      <c r="I3953" t="s">
        <v>43</v>
      </c>
      <c r="J3953" t="s">
        <v>155</v>
      </c>
      <c r="K3953">
        <v>2025</v>
      </c>
      <c r="L3953" t="s">
        <v>51</v>
      </c>
      <c r="M3953" t="s">
        <v>5999</v>
      </c>
      <c r="N3953" t="s">
        <v>5989</v>
      </c>
      <c r="O3953" t="s">
        <v>6000</v>
      </c>
      <c r="P3953" t="s">
        <v>6001</v>
      </c>
      <c r="Q3953" t="s">
        <v>6002</v>
      </c>
      <c r="R3953">
        <v>300</v>
      </c>
      <c r="S3953">
        <v>500</v>
      </c>
      <c r="T3953">
        <v>0.4</v>
      </c>
      <c r="U3953" t="s">
        <v>5940</v>
      </c>
      <c r="V3953">
        <v>3</v>
      </c>
      <c r="W3953" s="1">
        <v>45115</v>
      </c>
      <c r="X3953" t="s">
        <v>5894</v>
      </c>
      <c r="Y3953">
        <v>197</v>
      </c>
      <c r="Z3953">
        <v>100</v>
      </c>
      <c r="AA3953">
        <v>205</v>
      </c>
      <c r="AB3953">
        <v>66</v>
      </c>
      <c r="AC3953">
        <v>10</v>
      </c>
      <c r="AD3953">
        <v>19800</v>
      </c>
      <c r="AE3953" t="s">
        <v>6025</v>
      </c>
      <c r="AF3953" s="1">
        <v>46203</v>
      </c>
      <c r="AG3953" t="s">
        <v>6227</v>
      </c>
      <c r="AH3953" t="s">
        <v>6027</v>
      </c>
      <c r="AI3953" t="s">
        <v>6028</v>
      </c>
      <c r="AJ3953" t="s">
        <v>6925</v>
      </c>
      <c r="AK3953">
        <v>500</v>
      </c>
      <c r="AL3953">
        <v>58.15</v>
      </c>
      <c r="AM3953">
        <v>441.85</v>
      </c>
      <c r="AN3953">
        <v>300</v>
      </c>
      <c r="AO3953">
        <v>141.85</v>
      </c>
      <c r="AP3953">
        <v>0.32100000000000001</v>
      </c>
    </row>
    <row r="3954" spans="1:42" x14ac:dyDescent="0.35">
      <c r="A3954" t="s">
        <v>4926</v>
      </c>
      <c r="B3954" s="1">
        <v>45995</v>
      </c>
      <c r="C3954" t="s">
        <v>469</v>
      </c>
      <c r="D3954" t="s">
        <v>42</v>
      </c>
      <c r="E3954">
        <v>2</v>
      </c>
      <c r="F3954" t="s">
        <v>48</v>
      </c>
      <c r="G3954" t="s">
        <v>31</v>
      </c>
      <c r="H3954" t="s">
        <v>17</v>
      </c>
      <c r="I3954" t="s">
        <v>43</v>
      </c>
      <c r="J3954" t="s">
        <v>155</v>
      </c>
      <c r="K3954">
        <v>2025</v>
      </c>
      <c r="L3954" t="s">
        <v>51</v>
      </c>
      <c r="M3954" t="s">
        <v>5897</v>
      </c>
      <c r="N3954" t="s">
        <v>5889</v>
      </c>
      <c r="O3954" t="s">
        <v>5898</v>
      </c>
      <c r="P3954" t="s">
        <v>5899</v>
      </c>
      <c r="Q3954" t="s">
        <v>5900</v>
      </c>
      <c r="R3954">
        <v>31000</v>
      </c>
      <c r="S3954">
        <v>38000</v>
      </c>
      <c r="T3954">
        <v>0.1842</v>
      </c>
      <c r="U3954" t="s">
        <v>5901</v>
      </c>
      <c r="V3954">
        <v>12</v>
      </c>
      <c r="W3954" s="1">
        <v>45246</v>
      </c>
      <c r="X3954" t="s">
        <v>5894</v>
      </c>
      <c r="Y3954">
        <v>278</v>
      </c>
      <c r="Z3954">
        <v>80</v>
      </c>
      <c r="AA3954">
        <v>346</v>
      </c>
      <c r="AB3954">
        <v>0</v>
      </c>
      <c r="AC3954">
        <v>10</v>
      </c>
      <c r="AD3954">
        <v>0</v>
      </c>
      <c r="AE3954" t="s">
        <v>6029</v>
      </c>
      <c r="AF3954" s="1">
        <v>46203</v>
      </c>
      <c r="AG3954" t="s">
        <v>6256</v>
      </c>
      <c r="AH3954" t="s">
        <v>6035</v>
      </c>
      <c r="AI3954" t="s">
        <v>6028</v>
      </c>
      <c r="AJ3954" t="s">
        <v>6925</v>
      </c>
      <c r="AK3954">
        <v>76000</v>
      </c>
      <c r="AL3954">
        <v>9112.4</v>
      </c>
      <c r="AM3954">
        <v>66887.600000000006</v>
      </c>
      <c r="AN3954">
        <v>62000</v>
      </c>
      <c r="AO3954">
        <v>4887.6000000000004</v>
      </c>
      <c r="AP3954">
        <v>7.3099999999999998E-2</v>
      </c>
    </row>
    <row r="3955" spans="1:42" hidden="1" x14ac:dyDescent="0.35">
      <c r="A3955" t="s">
        <v>4927</v>
      </c>
      <c r="B3955" s="1">
        <v>46017</v>
      </c>
      <c r="C3955" t="s">
        <v>1557</v>
      </c>
      <c r="D3955" t="s">
        <v>87</v>
      </c>
      <c r="E3955">
        <v>3</v>
      </c>
      <c r="F3955" t="s">
        <v>24</v>
      </c>
      <c r="G3955" t="s">
        <v>31</v>
      </c>
      <c r="H3955" t="s">
        <v>25</v>
      </c>
      <c r="I3955" t="s">
        <v>43</v>
      </c>
      <c r="J3955" t="s">
        <v>155</v>
      </c>
      <c r="K3955">
        <v>2025</v>
      </c>
      <c r="L3955" t="s">
        <v>51</v>
      </c>
      <c r="M3955" t="s">
        <v>5924</v>
      </c>
      <c r="N3955" t="s">
        <v>5913</v>
      </c>
      <c r="O3955" t="s">
        <v>5917</v>
      </c>
      <c r="P3955" t="s">
        <v>5925</v>
      </c>
      <c r="Q3955" t="s">
        <v>5926</v>
      </c>
      <c r="R3955">
        <v>46000</v>
      </c>
      <c r="S3955">
        <v>56000</v>
      </c>
      <c r="T3955">
        <v>0.17860000000000001</v>
      </c>
      <c r="U3955" t="s">
        <v>5920</v>
      </c>
      <c r="V3955">
        <v>12</v>
      </c>
      <c r="W3955" s="1">
        <v>44847</v>
      </c>
      <c r="X3955" t="s">
        <v>5894</v>
      </c>
      <c r="Y3955">
        <v>224</v>
      </c>
      <c r="Z3955">
        <v>96</v>
      </c>
      <c r="AA3955">
        <v>304</v>
      </c>
      <c r="AB3955">
        <v>54</v>
      </c>
      <c r="AC3955">
        <v>10</v>
      </c>
      <c r="AD3955">
        <v>2484000</v>
      </c>
      <c r="AE3955" t="s">
        <v>6025</v>
      </c>
      <c r="AF3955" s="1">
        <v>46203</v>
      </c>
      <c r="AG3955" t="s">
        <v>6588</v>
      </c>
      <c r="AH3955" t="s">
        <v>6035</v>
      </c>
      <c r="AI3955" t="s">
        <v>6028</v>
      </c>
      <c r="AJ3955" t="s">
        <v>6925</v>
      </c>
      <c r="AK3955">
        <v>168000</v>
      </c>
      <c r="AL3955">
        <v>24948</v>
      </c>
      <c r="AM3955">
        <v>143052</v>
      </c>
      <c r="AN3955">
        <v>138000</v>
      </c>
      <c r="AO3955">
        <v>5052</v>
      </c>
      <c r="AP3955">
        <v>3.5299999999999998E-2</v>
      </c>
    </row>
    <row r="3956" spans="1:42" hidden="1" x14ac:dyDescent="0.35">
      <c r="A3956" t="s">
        <v>4928</v>
      </c>
      <c r="B3956" s="1">
        <v>45985</v>
      </c>
      <c r="C3956" t="s">
        <v>364</v>
      </c>
      <c r="D3956" t="s">
        <v>118</v>
      </c>
      <c r="E3956">
        <v>1</v>
      </c>
      <c r="F3956" t="s">
        <v>24</v>
      </c>
      <c r="G3956" t="s">
        <v>31</v>
      </c>
      <c r="H3956" t="s">
        <v>17</v>
      </c>
      <c r="I3956" t="s">
        <v>33</v>
      </c>
      <c r="J3956" t="s">
        <v>50</v>
      </c>
      <c r="K3956">
        <v>2025</v>
      </c>
      <c r="L3956" t="s">
        <v>51</v>
      </c>
      <c r="M3956" t="s">
        <v>5902</v>
      </c>
      <c r="N3956" t="s">
        <v>5889</v>
      </c>
      <c r="O3956" t="s">
        <v>5898</v>
      </c>
      <c r="P3956" t="s">
        <v>5899</v>
      </c>
      <c r="Q3956" t="s">
        <v>5903</v>
      </c>
      <c r="R3956">
        <v>74000</v>
      </c>
      <c r="S3956">
        <v>88000</v>
      </c>
      <c r="T3956">
        <v>0.15909999999999999</v>
      </c>
      <c r="U3956" t="s">
        <v>5901</v>
      </c>
      <c r="V3956">
        <v>12</v>
      </c>
      <c r="W3956" s="1">
        <v>45459</v>
      </c>
      <c r="X3956" t="s">
        <v>5894</v>
      </c>
      <c r="Y3956">
        <v>214</v>
      </c>
      <c r="Z3956">
        <v>97</v>
      </c>
      <c r="AA3956">
        <v>218</v>
      </c>
      <c r="AB3956">
        <v>43</v>
      </c>
      <c r="AC3956">
        <v>10</v>
      </c>
      <c r="AD3956">
        <v>3182000</v>
      </c>
      <c r="AE3956" t="s">
        <v>6025</v>
      </c>
      <c r="AF3956" s="1">
        <v>46203</v>
      </c>
      <c r="AG3956" t="s">
        <v>6194</v>
      </c>
      <c r="AH3956" t="s">
        <v>6035</v>
      </c>
      <c r="AI3956" t="s">
        <v>6028</v>
      </c>
      <c r="AJ3956" t="s">
        <v>6925</v>
      </c>
      <c r="AK3956">
        <v>88000</v>
      </c>
      <c r="AL3956">
        <v>11528</v>
      </c>
      <c r="AM3956">
        <v>76472</v>
      </c>
      <c r="AN3956">
        <v>74000</v>
      </c>
      <c r="AO3956">
        <v>2472</v>
      </c>
      <c r="AP3956">
        <v>3.2300000000000002E-2</v>
      </c>
    </row>
    <row r="3957" spans="1:42" hidden="1" x14ac:dyDescent="0.35">
      <c r="A3957" t="s">
        <v>4929</v>
      </c>
      <c r="B3957" s="1">
        <v>45988</v>
      </c>
      <c r="C3957" t="s">
        <v>956</v>
      </c>
      <c r="D3957" t="s">
        <v>221</v>
      </c>
      <c r="E3957">
        <v>1</v>
      </c>
      <c r="F3957" t="s">
        <v>58</v>
      </c>
      <c r="G3957" t="s">
        <v>16</v>
      </c>
      <c r="H3957" t="s">
        <v>25</v>
      </c>
      <c r="I3957" t="s">
        <v>43</v>
      </c>
      <c r="J3957" t="s">
        <v>50</v>
      </c>
      <c r="K3957">
        <v>2025</v>
      </c>
      <c r="L3957" t="s">
        <v>51</v>
      </c>
      <c r="M3957" t="s">
        <v>5966</v>
      </c>
      <c r="N3957" t="s">
        <v>5967</v>
      </c>
      <c r="O3957" t="s">
        <v>5968</v>
      </c>
      <c r="P3957" t="s">
        <v>5899</v>
      </c>
      <c r="Q3957" t="s">
        <v>5969</v>
      </c>
      <c r="R3957">
        <v>11500</v>
      </c>
      <c r="S3957">
        <v>14500</v>
      </c>
      <c r="T3957">
        <v>0.2069</v>
      </c>
      <c r="U3957" t="s">
        <v>5901</v>
      </c>
      <c r="V3957">
        <v>12</v>
      </c>
      <c r="W3957" s="1">
        <v>44903</v>
      </c>
      <c r="X3957" t="s">
        <v>5894</v>
      </c>
      <c r="Y3957">
        <v>217</v>
      </c>
      <c r="Z3957">
        <v>53</v>
      </c>
      <c r="AA3957">
        <v>253</v>
      </c>
      <c r="AB3957">
        <v>61</v>
      </c>
      <c r="AC3957">
        <v>10</v>
      </c>
      <c r="AD3957">
        <v>701500</v>
      </c>
      <c r="AE3957" t="s">
        <v>6025</v>
      </c>
      <c r="AF3957" s="1">
        <v>46203</v>
      </c>
      <c r="AG3957" t="s">
        <v>6498</v>
      </c>
      <c r="AH3957" t="s">
        <v>6035</v>
      </c>
      <c r="AI3957" t="s">
        <v>6028</v>
      </c>
      <c r="AJ3957" t="s">
        <v>6925</v>
      </c>
      <c r="AK3957">
        <v>14500</v>
      </c>
      <c r="AL3957">
        <v>694.55</v>
      </c>
      <c r="AM3957">
        <v>13805.45</v>
      </c>
      <c r="AN3957">
        <v>11500</v>
      </c>
      <c r="AO3957">
        <v>2305.4499999999998</v>
      </c>
      <c r="AP3957">
        <v>0.16700000000000001</v>
      </c>
    </row>
    <row r="3958" spans="1:42" hidden="1" x14ac:dyDescent="0.35">
      <c r="A3958" t="s">
        <v>4930</v>
      </c>
      <c r="B3958" s="1">
        <v>45983</v>
      </c>
      <c r="C3958" t="s">
        <v>824</v>
      </c>
      <c r="D3958" t="s">
        <v>208</v>
      </c>
      <c r="E3958">
        <v>5</v>
      </c>
      <c r="F3958" t="s">
        <v>48</v>
      </c>
      <c r="G3958" t="s">
        <v>96</v>
      </c>
      <c r="H3958" t="s">
        <v>32</v>
      </c>
      <c r="I3958" t="s">
        <v>33</v>
      </c>
      <c r="J3958" t="s">
        <v>50</v>
      </c>
      <c r="K3958">
        <v>2025</v>
      </c>
      <c r="L3958" t="s">
        <v>51</v>
      </c>
      <c r="M3958" t="s">
        <v>5910</v>
      </c>
      <c r="N3958" t="s">
        <v>5889</v>
      </c>
      <c r="O3958" t="s">
        <v>5898</v>
      </c>
      <c r="P3958" t="s">
        <v>5907</v>
      </c>
      <c r="Q3958" t="s">
        <v>5911</v>
      </c>
      <c r="R3958">
        <v>10500</v>
      </c>
      <c r="S3958">
        <v>13000</v>
      </c>
      <c r="T3958">
        <v>0.1923</v>
      </c>
      <c r="U3958" t="s">
        <v>5909</v>
      </c>
      <c r="V3958">
        <v>12</v>
      </c>
      <c r="W3958" s="1">
        <v>45395</v>
      </c>
      <c r="X3958" t="s">
        <v>5894</v>
      </c>
      <c r="Y3958">
        <v>256</v>
      </c>
      <c r="Z3958">
        <v>119</v>
      </c>
      <c r="AA3958">
        <v>288</v>
      </c>
      <c r="AB3958">
        <v>32</v>
      </c>
      <c r="AC3958">
        <v>10</v>
      </c>
      <c r="AD3958">
        <v>336000</v>
      </c>
      <c r="AE3958" t="s">
        <v>6025</v>
      </c>
      <c r="AF3958" s="1">
        <v>46203</v>
      </c>
      <c r="AG3958" t="s">
        <v>6453</v>
      </c>
      <c r="AH3958" t="s">
        <v>6035</v>
      </c>
      <c r="AI3958" t="s">
        <v>6028</v>
      </c>
      <c r="AJ3958" t="s">
        <v>6925</v>
      </c>
      <c r="AK3958">
        <v>65000</v>
      </c>
      <c r="AL3958">
        <v>4907.5</v>
      </c>
      <c r="AM3958">
        <v>60092.5</v>
      </c>
      <c r="AN3958">
        <v>52500</v>
      </c>
      <c r="AO3958">
        <v>7592.5</v>
      </c>
      <c r="AP3958">
        <v>0.1263</v>
      </c>
    </row>
    <row r="3959" spans="1:42" hidden="1" x14ac:dyDescent="0.35">
      <c r="A3959" t="s">
        <v>4931</v>
      </c>
      <c r="B3959" s="1">
        <v>46011</v>
      </c>
      <c r="C3959" t="s">
        <v>482</v>
      </c>
      <c r="D3959" t="s">
        <v>95</v>
      </c>
      <c r="E3959">
        <v>4</v>
      </c>
      <c r="F3959" t="s">
        <v>48</v>
      </c>
      <c r="G3959" t="s">
        <v>16</v>
      </c>
      <c r="H3959" t="s">
        <v>25</v>
      </c>
      <c r="I3959" t="s">
        <v>33</v>
      </c>
      <c r="J3959" t="s">
        <v>155</v>
      </c>
      <c r="K3959">
        <v>2025</v>
      </c>
      <c r="L3959" t="s">
        <v>51</v>
      </c>
      <c r="M3959" t="s">
        <v>5948</v>
      </c>
      <c r="N3959" t="s">
        <v>5949</v>
      </c>
      <c r="O3959" t="s">
        <v>5950</v>
      </c>
      <c r="P3959" t="s">
        <v>5951</v>
      </c>
      <c r="Q3959" t="s">
        <v>5952</v>
      </c>
      <c r="R3959">
        <v>2900</v>
      </c>
      <c r="S3959">
        <v>3800</v>
      </c>
      <c r="T3959">
        <v>0.23680000000000001</v>
      </c>
      <c r="U3959" t="s">
        <v>5940</v>
      </c>
      <c r="V3959">
        <v>12</v>
      </c>
      <c r="W3959" s="1">
        <v>45359</v>
      </c>
      <c r="X3959" t="s">
        <v>5894</v>
      </c>
      <c r="Y3959">
        <v>220</v>
      </c>
      <c r="Z3959">
        <v>49</v>
      </c>
      <c r="AA3959">
        <v>227</v>
      </c>
      <c r="AB3959">
        <v>23</v>
      </c>
      <c r="AC3959">
        <v>10</v>
      </c>
      <c r="AD3959">
        <v>66700</v>
      </c>
      <c r="AE3959" t="s">
        <v>6025</v>
      </c>
      <c r="AF3959" s="1">
        <v>46203</v>
      </c>
      <c r="AG3959" t="s">
        <v>6297</v>
      </c>
      <c r="AH3959" t="s">
        <v>6035</v>
      </c>
      <c r="AI3959" t="s">
        <v>6028</v>
      </c>
      <c r="AJ3959" t="s">
        <v>6925</v>
      </c>
      <c r="AK3959">
        <v>15200</v>
      </c>
      <c r="AL3959">
        <v>177.84</v>
      </c>
      <c r="AM3959">
        <v>15022.16</v>
      </c>
      <c r="AN3959">
        <v>11600</v>
      </c>
      <c r="AO3959">
        <v>3422.16</v>
      </c>
      <c r="AP3959">
        <v>0.2278</v>
      </c>
    </row>
    <row r="3960" spans="1:42" hidden="1" x14ac:dyDescent="0.35">
      <c r="A3960" t="s">
        <v>4932</v>
      </c>
      <c r="B3960" s="1">
        <v>46014</v>
      </c>
      <c r="C3960" t="s">
        <v>1423</v>
      </c>
      <c r="D3960" t="s">
        <v>205</v>
      </c>
      <c r="E3960">
        <v>1</v>
      </c>
      <c r="F3960" t="s">
        <v>128</v>
      </c>
      <c r="G3960" t="s">
        <v>16</v>
      </c>
      <c r="H3960" t="s">
        <v>25</v>
      </c>
      <c r="I3960" t="s">
        <v>18</v>
      </c>
      <c r="J3960" t="s">
        <v>155</v>
      </c>
      <c r="K3960">
        <v>2025</v>
      </c>
      <c r="L3960" t="s">
        <v>51</v>
      </c>
      <c r="M3960" t="s">
        <v>6003</v>
      </c>
      <c r="N3960" t="s">
        <v>5989</v>
      </c>
      <c r="O3960" t="s">
        <v>6004</v>
      </c>
      <c r="P3960" t="s">
        <v>6005</v>
      </c>
      <c r="Q3960" t="s">
        <v>6006</v>
      </c>
      <c r="R3960">
        <v>420</v>
      </c>
      <c r="S3960">
        <v>650</v>
      </c>
      <c r="T3960">
        <v>0.3538</v>
      </c>
      <c r="U3960" t="s">
        <v>5909</v>
      </c>
      <c r="V3960">
        <v>6</v>
      </c>
      <c r="W3960" s="1">
        <v>45071</v>
      </c>
      <c r="X3960" t="s">
        <v>5894</v>
      </c>
      <c r="Y3960">
        <v>160</v>
      </c>
      <c r="Z3960">
        <v>85</v>
      </c>
      <c r="AA3960">
        <v>167</v>
      </c>
      <c r="AB3960">
        <v>56</v>
      </c>
      <c r="AC3960">
        <v>10</v>
      </c>
      <c r="AD3960">
        <v>23520</v>
      </c>
      <c r="AE3960" t="s">
        <v>6025</v>
      </c>
      <c r="AF3960" s="1">
        <v>46203</v>
      </c>
      <c r="AG3960" t="s">
        <v>6352</v>
      </c>
      <c r="AH3960" t="s">
        <v>6027</v>
      </c>
      <c r="AI3960" t="s">
        <v>6028</v>
      </c>
      <c r="AJ3960" t="s">
        <v>6925</v>
      </c>
      <c r="AK3960">
        <v>650</v>
      </c>
      <c r="AL3960">
        <v>69.09</v>
      </c>
      <c r="AM3960">
        <v>580.91</v>
      </c>
      <c r="AN3960">
        <v>420</v>
      </c>
      <c r="AO3960">
        <v>160.91</v>
      </c>
      <c r="AP3960">
        <v>0.27700000000000002</v>
      </c>
    </row>
    <row r="3961" spans="1:42" x14ac:dyDescent="0.35">
      <c r="A3961" t="s">
        <v>4933</v>
      </c>
      <c r="B3961" s="1">
        <v>45984</v>
      </c>
      <c r="C3961" t="s">
        <v>511</v>
      </c>
      <c r="D3961" t="s">
        <v>195</v>
      </c>
      <c r="E3961">
        <v>3</v>
      </c>
      <c r="F3961" t="s">
        <v>30</v>
      </c>
      <c r="G3961" t="s">
        <v>16</v>
      </c>
      <c r="H3961" t="s">
        <v>25</v>
      </c>
      <c r="I3961" t="s">
        <v>18</v>
      </c>
      <c r="J3961" t="s">
        <v>50</v>
      </c>
      <c r="K3961">
        <v>2025</v>
      </c>
      <c r="L3961" t="s">
        <v>51</v>
      </c>
      <c r="M3961" t="s">
        <v>5912</v>
      </c>
      <c r="N3961" t="s">
        <v>5913</v>
      </c>
      <c r="O3961" t="s">
        <v>5914</v>
      </c>
      <c r="P3961" t="s">
        <v>5891</v>
      </c>
      <c r="Q3961" t="s">
        <v>5915</v>
      </c>
      <c r="R3961">
        <v>125000</v>
      </c>
      <c r="S3961">
        <v>148000</v>
      </c>
      <c r="T3961">
        <v>0.15540000000000001</v>
      </c>
      <c r="U3961" t="s">
        <v>5893</v>
      </c>
      <c r="V3961">
        <v>12</v>
      </c>
      <c r="W3961" s="1">
        <v>44787</v>
      </c>
      <c r="X3961" t="s">
        <v>5894</v>
      </c>
      <c r="Y3961">
        <v>168</v>
      </c>
      <c r="Z3961">
        <v>62</v>
      </c>
      <c r="AA3961">
        <v>271</v>
      </c>
      <c r="AB3961">
        <v>0</v>
      </c>
      <c r="AC3961">
        <v>10</v>
      </c>
      <c r="AD3961">
        <v>0</v>
      </c>
      <c r="AE3961" t="s">
        <v>6029</v>
      </c>
      <c r="AF3961" s="1">
        <v>46203</v>
      </c>
      <c r="AG3961" t="s">
        <v>6309</v>
      </c>
      <c r="AH3961" t="s">
        <v>6027</v>
      </c>
      <c r="AI3961" t="s">
        <v>6028</v>
      </c>
      <c r="AJ3961" t="s">
        <v>6925</v>
      </c>
      <c r="AK3961">
        <v>444000</v>
      </c>
      <c r="AL3961">
        <v>46353.599999999999</v>
      </c>
      <c r="AM3961">
        <v>397646.4</v>
      </c>
      <c r="AN3961">
        <v>375000</v>
      </c>
      <c r="AO3961">
        <v>22646.400000000001</v>
      </c>
      <c r="AP3961">
        <v>5.7000000000000002E-2</v>
      </c>
    </row>
    <row r="3962" spans="1:42" hidden="1" x14ac:dyDescent="0.35">
      <c r="A3962" t="s">
        <v>4934</v>
      </c>
      <c r="B3962" s="1">
        <v>46010</v>
      </c>
      <c r="C3962" t="s">
        <v>1437</v>
      </c>
      <c r="D3962" t="s">
        <v>105</v>
      </c>
      <c r="E3962">
        <v>1</v>
      </c>
      <c r="F3962" t="s">
        <v>58</v>
      </c>
      <c r="G3962" t="s">
        <v>96</v>
      </c>
      <c r="H3962" t="s">
        <v>17</v>
      </c>
      <c r="I3962" t="s">
        <v>33</v>
      </c>
      <c r="J3962" t="s">
        <v>155</v>
      </c>
      <c r="K3962">
        <v>2025</v>
      </c>
      <c r="L3962" t="s">
        <v>51</v>
      </c>
      <c r="M3962" t="s">
        <v>5916</v>
      </c>
      <c r="N3962" t="s">
        <v>5913</v>
      </c>
      <c r="O3962" t="s">
        <v>5917</v>
      </c>
      <c r="P3962" t="s">
        <v>5918</v>
      </c>
      <c r="Q3962" t="s">
        <v>5919</v>
      </c>
      <c r="R3962">
        <v>63000</v>
      </c>
      <c r="S3962">
        <v>76000</v>
      </c>
      <c r="T3962">
        <v>0.1711</v>
      </c>
      <c r="U3962" t="s">
        <v>5920</v>
      </c>
      <c r="V3962">
        <v>12</v>
      </c>
      <c r="W3962" s="1">
        <v>44617</v>
      </c>
      <c r="X3962" t="s">
        <v>5894</v>
      </c>
      <c r="Y3962">
        <v>252</v>
      </c>
      <c r="Z3962">
        <v>75</v>
      </c>
      <c r="AA3962">
        <v>289</v>
      </c>
      <c r="AB3962">
        <v>48</v>
      </c>
      <c r="AC3962">
        <v>10</v>
      </c>
      <c r="AD3962">
        <v>3024000</v>
      </c>
      <c r="AE3962" t="s">
        <v>6025</v>
      </c>
      <c r="AF3962" s="1">
        <v>46203</v>
      </c>
      <c r="AG3962" t="s">
        <v>6549</v>
      </c>
      <c r="AH3962" t="s">
        <v>6027</v>
      </c>
      <c r="AI3962" t="s">
        <v>6028</v>
      </c>
      <c r="AJ3962" t="s">
        <v>6925</v>
      </c>
      <c r="AK3962">
        <v>76000</v>
      </c>
      <c r="AL3962">
        <v>8306.7999999999993</v>
      </c>
      <c r="AM3962">
        <v>67693.2</v>
      </c>
      <c r="AN3962">
        <v>63000</v>
      </c>
      <c r="AO3962">
        <v>4693.2</v>
      </c>
      <c r="AP3962">
        <v>6.93E-2</v>
      </c>
    </row>
    <row r="3963" spans="1:42" hidden="1" x14ac:dyDescent="0.35">
      <c r="A3963" t="s">
        <v>4935</v>
      </c>
      <c r="B3963" s="1">
        <v>45986</v>
      </c>
      <c r="C3963" t="s">
        <v>2406</v>
      </c>
      <c r="D3963" t="s">
        <v>100</v>
      </c>
      <c r="E3963">
        <v>1</v>
      </c>
      <c r="F3963" t="s">
        <v>58</v>
      </c>
      <c r="G3963" t="s">
        <v>96</v>
      </c>
      <c r="H3963" t="s">
        <v>32</v>
      </c>
      <c r="I3963" t="s">
        <v>43</v>
      </c>
      <c r="J3963" t="s">
        <v>50</v>
      </c>
      <c r="K3963">
        <v>2025</v>
      </c>
      <c r="L3963" t="s">
        <v>51</v>
      </c>
      <c r="M3963" t="s">
        <v>5941</v>
      </c>
      <c r="N3963" t="s">
        <v>5931</v>
      </c>
      <c r="O3963" t="s">
        <v>5942</v>
      </c>
      <c r="P3963" t="s">
        <v>5938</v>
      </c>
      <c r="Q3963" t="s">
        <v>5943</v>
      </c>
      <c r="R3963">
        <v>9800</v>
      </c>
      <c r="S3963">
        <v>12500</v>
      </c>
      <c r="T3963">
        <v>0.216</v>
      </c>
      <c r="U3963" t="s">
        <v>5940</v>
      </c>
      <c r="V3963">
        <v>6</v>
      </c>
      <c r="W3963" s="1">
        <v>45383</v>
      </c>
      <c r="X3963" t="s">
        <v>5894</v>
      </c>
      <c r="Y3963">
        <v>102</v>
      </c>
      <c r="Z3963">
        <v>94</v>
      </c>
      <c r="AA3963">
        <v>142</v>
      </c>
      <c r="AB3963">
        <v>76</v>
      </c>
      <c r="AC3963">
        <v>10</v>
      </c>
      <c r="AD3963">
        <v>744800</v>
      </c>
      <c r="AE3963" t="s">
        <v>6025</v>
      </c>
      <c r="AF3963" s="1">
        <v>46203</v>
      </c>
      <c r="AG3963" t="s">
        <v>6799</v>
      </c>
      <c r="AH3963" t="s">
        <v>6027</v>
      </c>
      <c r="AI3963" t="s">
        <v>6028</v>
      </c>
      <c r="AJ3963" t="s">
        <v>6925</v>
      </c>
      <c r="AK3963">
        <v>12500</v>
      </c>
      <c r="AL3963">
        <v>245</v>
      </c>
      <c r="AM3963">
        <v>12255</v>
      </c>
      <c r="AN3963">
        <v>9800</v>
      </c>
      <c r="AO3963">
        <v>2455</v>
      </c>
      <c r="AP3963">
        <v>0.20030000000000001</v>
      </c>
    </row>
    <row r="3964" spans="1:42" hidden="1" x14ac:dyDescent="0.35">
      <c r="A3964" t="s">
        <v>4936</v>
      </c>
      <c r="B3964" s="1">
        <v>46018</v>
      </c>
      <c r="C3964" t="s">
        <v>229</v>
      </c>
      <c r="D3964" t="s">
        <v>208</v>
      </c>
      <c r="E3964">
        <v>1</v>
      </c>
      <c r="F3964" t="s">
        <v>24</v>
      </c>
      <c r="G3964" t="s">
        <v>16</v>
      </c>
      <c r="H3964" t="s">
        <v>32</v>
      </c>
      <c r="I3964" t="s">
        <v>26</v>
      </c>
      <c r="J3964" t="s">
        <v>155</v>
      </c>
      <c r="K3964">
        <v>2025</v>
      </c>
      <c r="L3964" t="s">
        <v>51</v>
      </c>
      <c r="M3964" t="s">
        <v>5910</v>
      </c>
      <c r="N3964" t="s">
        <v>5889</v>
      </c>
      <c r="O3964" t="s">
        <v>5898</v>
      </c>
      <c r="P3964" t="s">
        <v>5907</v>
      </c>
      <c r="Q3964" t="s">
        <v>5911</v>
      </c>
      <c r="R3964">
        <v>10500</v>
      </c>
      <c r="S3964">
        <v>13000</v>
      </c>
      <c r="T3964">
        <v>0.1923</v>
      </c>
      <c r="U3964" t="s">
        <v>5909</v>
      </c>
      <c r="V3964">
        <v>12</v>
      </c>
      <c r="W3964" s="1">
        <v>45395</v>
      </c>
      <c r="X3964" t="s">
        <v>5894</v>
      </c>
      <c r="Y3964">
        <v>256</v>
      </c>
      <c r="Z3964">
        <v>119</v>
      </c>
      <c r="AA3964">
        <v>288</v>
      </c>
      <c r="AB3964">
        <v>32</v>
      </c>
      <c r="AC3964">
        <v>10</v>
      </c>
      <c r="AD3964">
        <v>336000</v>
      </c>
      <c r="AE3964" t="s">
        <v>6025</v>
      </c>
      <c r="AF3964" s="1">
        <v>46203</v>
      </c>
      <c r="AG3964" t="s">
        <v>6138</v>
      </c>
      <c r="AH3964" t="s">
        <v>6027</v>
      </c>
      <c r="AI3964" t="s">
        <v>6028</v>
      </c>
      <c r="AJ3964" t="s">
        <v>6925</v>
      </c>
      <c r="AK3964">
        <v>13000</v>
      </c>
      <c r="AL3964">
        <v>936</v>
      </c>
      <c r="AM3964">
        <v>12064</v>
      </c>
      <c r="AN3964">
        <v>10500</v>
      </c>
      <c r="AO3964">
        <v>1564</v>
      </c>
      <c r="AP3964">
        <v>0.12959999999999999</v>
      </c>
    </row>
    <row r="3965" spans="1:42" hidden="1" x14ac:dyDescent="0.35">
      <c r="A3965" t="s">
        <v>4937</v>
      </c>
      <c r="B3965" s="1">
        <v>46005</v>
      </c>
      <c r="C3965" t="s">
        <v>821</v>
      </c>
      <c r="D3965" t="s">
        <v>118</v>
      </c>
      <c r="E3965">
        <v>2</v>
      </c>
      <c r="F3965" t="s">
        <v>58</v>
      </c>
      <c r="G3965" t="s">
        <v>16</v>
      </c>
      <c r="H3965" t="s">
        <v>17</v>
      </c>
      <c r="I3965" t="s">
        <v>43</v>
      </c>
      <c r="J3965" t="s">
        <v>155</v>
      </c>
      <c r="K3965">
        <v>2025</v>
      </c>
      <c r="L3965" t="s">
        <v>51</v>
      </c>
      <c r="M3965" t="s">
        <v>5902</v>
      </c>
      <c r="N3965" t="s">
        <v>5889</v>
      </c>
      <c r="O3965" t="s">
        <v>5898</v>
      </c>
      <c r="P3965" t="s">
        <v>5899</v>
      </c>
      <c r="Q3965" t="s">
        <v>5903</v>
      </c>
      <c r="R3965">
        <v>74000</v>
      </c>
      <c r="S3965">
        <v>88000</v>
      </c>
      <c r="T3965">
        <v>0.15909999999999999</v>
      </c>
      <c r="U3965" t="s">
        <v>5901</v>
      </c>
      <c r="V3965">
        <v>12</v>
      </c>
      <c r="W3965" s="1">
        <v>45459</v>
      </c>
      <c r="X3965" t="s">
        <v>5894</v>
      </c>
      <c r="Y3965">
        <v>214</v>
      </c>
      <c r="Z3965">
        <v>97</v>
      </c>
      <c r="AA3965">
        <v>218</v>
      </c>
      <c r="AB3965">
        <v>43</v>
      </c>
      <c r="AC3965">
        <v>10</v>
      </c>
      <c r="AD3965">
        <v>3182000</v>
      </c>
      <c r="AE3965" t="s">
        <v>6025</v>
      </c>
      <c r="AF3965" s="1">
        <v>46203</v>
      </c>
      <c r="AG3965" t="s">
        <v>6451</v>
      </c>
      <c r="AH3965" t="s">
        <v>6027</v>
      </c>
      <c r="AI3965" t="s">
        <v>6028</v>
      </c>
      <c r="AJ3965" t="s">
        <v>6925</v>
      </c>
      <c r="AK3965">
        <v>176000</v>
      </c>
      <c r="AL3965">
        <v>25590.400000000001</v>
      </c>
      <c r="AM3965">
        <v>150409.60000000001</v>
      </c>
      <c r="AN3965">
        <v>148000</v>
      </c>
      <c r="AO3965">
        <v>2409.6</v>
      </c>
      <c r="AP3965">
        <v>1.6E-2</v>
      </c>
    </row>
    <row r="3966" spans="1:42" hidden="1" x14ac:dyDescent="0.35">
      <c r="A3966" t="s">
        <v>4938</v>
      </c>
      <c r="B3966" s="1">
        <v>45998</v>
      </c>
      <c r="C3966" t="s">
        <v>611</v>
      </c>
      <c r="D3966" t="s">
        <v>87</v>
      </c>
      <c r="E3966">
        <v>4</v>
      </c>
      <c r="F3966" t="s">
        <v>24</v>
      </c>
      <c r="G3966" t="s">
        <v>16</v>
      </c>
      <c r="H3966" t="s">
        <v>17</v>
      </c>
      <c r="I3966" t="s">
        <v>43</v>
      </c>
      <c r="J3966" t="s">
        <v>155</v>
      </c>
      <c r="K3966">
        <v>2025</v>
      </c>
      <c r="L3966" t="s">
        <v>51</v>
      </c>
      <c r="M3966" t="s">
        <v>5924</v>
      </c>
      <c r="N3966" t="s">
        <v>5913</v>
      </c>
      <c r="O3966" t="s">
        <v>5917</v>
      </c>
      <c r="P3966" t="s">
        <v>5925</v>
      </c>
      <c r="Q3966" t="s">
        <v>5926</v>
      </c>
      <c r="R3966">
        <v>46000</v>
      </c>
      <c r="S3966">
        <v>56000</v>
      </c>
      <c r="T3966">
        <v>0.17860000000000001</v>
      </c>
      <c r="U3966" t="s">
        <v>5920</v>
      </c>
      <c r="V3966">
        <v>12</v>
      </c>
      <c r="W3966" s="1">
        <v>44847</v>
      </c>
      <c r="X3966" t="s">
        <v>5894</v>
      </c>
      <c r="Y3966">
        <v>224</v>
      </c>
      <c r="Z3966">
        <v>96</v>
      </c>
      <c r="AA3966">
        <v>304</v>
      </c>
      <c r="AB3966">
        <v>54</v>
      </c>
      <c r="AC3966">
        <v>10</v>
      </c>
      <c r="AD3966">
        <v>2484000</v>
      </c>
      <c r="AE3966" t="s">
        <v>6025</v>
      </c>
      <c r="AF3966" s="1">
        <v>46203</v>
      </c>
      <c r="AG3966" t="s">
        <v>6366</v>
      </c>
      <c r="AH3966" t="s">
        <v>6027</v>
      </c>
      <c r="AI3966" t="s">
        <v>6028</v>
      </c>
      <c r="AJ3966" t="s">
        <v>6925</v>
      </c>
      <c r="AK3966">
        <v>224000</v>
      </c>
      <c r="AL3966">
        <v>1187.2</v>
      </c>
      <c r="AM3966">
        <v>222812.79999999999</v>
      </c>
      <c r="AN3966">
        <v>184000</v>
      </c>
      <c r="AO3966">
        <v>38812.800000000003</v>
      </c>
      <c r="AP3966">
        <v>0.17419999999999999</v>
      </c>
    </row>
    <row r="3967" spans="1:42" hidden="1" x14ac:dyDescent="0.35">
      <c r="A3967" t="s">
        <v>4939</v>
      </c>
      <c r="B3967" s="1">
        <v>46017</v>
      </c>
      <c r="C3967" t="s">
        <v>305</v>
      </c>
      <c r="D3967" t="s">
        <v>216</v>
      </c>
      <c r="E3967">
        <v>4</v>
      </c>
      <c r="F3967" t="s">
        <v>58</v>
      </c>
      <c r="G3967" t="s">
        <v>31</v>
      </c>
      <c r="H3967" t="s">
        <v>32</v>
      </c>
      <c r="I3967" t="s">
        <v>43</v>
      </c>
      <c r="J3967" t="s">
        <v>155</v>
      </c>
      <c r="K3967">
        <v>2025</v>
      </c>
      <c r="L3967" t="s">
        <v>51</v>
      </c>
      <c r="M3967" t="s">
        <v>5999</v>
      </c>
      <c r="N3967" t="s">
        <v>5989</v>
      </c>
      <c r="O3967" t="s">
        <v>6000</v>
      </c>
      <c r="P3967" t="s">
        <v>6001</v>
      </c>
      <c r="Q3967" t="s">
        <v>6002</v>
      </c>
      <c r="R3967">
        <v>300</v>
      </c>
      <c r="S3967">
        <v>500</v>
      </c>
      <c r="T3967">
        <v>0.4</v>
      </c>
      <c r="U3967" t="s">
        <v>5940</v>
      </c>
      <c r="V3967">
        <v>3</v>
      </c>
      <c r="W3967" s="1">
        <v>45115</v>
      </c>
      <c r="X3967" t="s">
        <v>5894</v>
      </c>
      <c r="Y3967">
        <v>197</v>
      </c>
      <c r="Z3967">
        <v>100</v>
      </c>
      <c r="AA3967">
        <v>205</v>
      </c>
      <c r="AB3967">
        <v>66</v>
      </c>
      <c r="AC3967">
        <v>10</v>
      </c>
      <c r="AD3967">
        <v>19800</v>
      </c>
      <c r="AE3967" t="s">
        <v>6025</v>
      </c>
      <c r="AF3967" s="1">
        <v>46203</v>
      </c>
      <c r="AG3967" t="s">
        <v>6193</v>
      </c>
      <c r="AH3967" t="s">
        <v>6035</v>
      </c>
      <c r="AI3967" t="s">
        <v>6028</v>
      </c>
      <c r="AJ3967" t="s">
        <v>6925</v>
      </c>
      <c r="AK3967">
        <v>2000</v>
      </c>
      <c r="AL3967">
        <v>175.4</v>
      </c>
      <c r="AM3967">
        <v>1824.6</v>
      </c>
      <c r="AN3967">
        <v>1200</v>
      </c>
      <c r="AO3967">
        <v>624.6</v>
      </c>
      <c r="AP3967">
        <v>0.34229999999999999</v>
      </c>
    </row>
    <row r="3968" spans="1:42" x14ac:dyDescent="0.35">
      <c r="A3968" t="s">
        <v>4940</v>
      </c>
      <c r="B3968" s="1">
        <v>45990</v>
      </c>
      <c r="C3968" t="s">
        <v>1301</v>
      </c>
      <c r="D3968" t="s">
        <v>42</v>
      </c>
      <c r="E3968">
        <v>1</v>
      </c>
      <c r="F3968" t="s">
        <v>30</v>
      </c>
      <c r="G3968" t="s">
        <v>16</v>
      </c>
      <c r="H3968" t="s">
        <v>17</v>
      </c>
      <c r="I3968" t="s">
        <v>43</v>
      </c>
      <c r="J3968" t="s">
        <v>50</v>
      </c>
      <c r="K3968">
        <v>2025</v>
      </c>
      <c r="L3968" t="s">
        <v>51</v>
      </c>
      <c r="M3968" t="s">
        <v>5897</v>
      </c>
      <c r="N3968" t="s">
        <v>5889</v>
      </c>
      <c r="O3968" t="s">
        <v>5898</v>
      </c>
      <c r="P3968" t="s">
        <v>5899</v>
      </c>
      <c r="Q3968" t="s">
        <v>5900</v>
      </c>
      <c r="R3968">
        <v>31000</v>
      </c>
      <c r="S3968">
        <v>38000</v>
      </c>
      <c r="T3968">
        <v>0.1842</v>
      </c>
      <c r="U3968" t="s">
        <v>5901</v>
      </c>
      <c r="V3968">
        <v>12</v>
      </c>
      <c r="W3968" s="1">
        <v>45246</v>
      </c>
      <c r="X3968" t="s">
        <v>5894</v>
      </c>
      <c r="Y3968">
        <v>278</v>
      </c>
      <c r="Z3968">
        <v>80</v>
      </c>
      <c r="AA3968">
        <v>346</v>
      </c>
      <c r="AB3968">
        <v>0</v>
      </c>
      <c r="AC3968">
        <v>10</v>
      </c>
      <c r="AD3968">
        <v>0</v>
      </c>
      <c r="AE3968" t="s">
        <v>6029</v>
      </c>
      <c r="AF3968" s="1">
        <v>46203</v>
      </c>
      <c r="AG3968" t="s">
        <v>6573</v>
      </c>
      <c r="AH3968" t="s">
        <v>6035</v>
      </c>
      <c r="AI3968" t="s">
        <v>6028</v>
      </c>
      <c r="AJ3968" t="s">
        <v>6925</v>
      </c>
      <c r="AK3968">
        <v>38000</v>
      </c>
      <c r="AL3968">
        <v>205.2</v>
      </c>
      <c r="AM3968">
        <v>37794.800000000003</v>
      </c>
      <c r="AN3968">
        <v>31000</v>
      </c>
      <c r="AO3968">
        <v>6794.8</v>
      </c>
      <c r="AP3968">
        <v>0.17979999999999999</v>
      </c>
    </row>
    <row r="3969" spans="1:42" hidden="1" x14ac:dyDescent="0.35">
      <c r="A3969" t="s">
        <v>4941</v>
      </c>
      <c r="B3969" s="1">
        <v>45967</v>
      </c>
      <c r="C3969" t="s">
        <v>880</v>
      </c>
      <c r="D3969" t="s">
        <v>118</v>
      </c>
      <c r="E3969">
        <v>1</v>
      </c>
      <c r="F3969" t="s">
        <v>128</v>
      </c>
      <c r="G3969" t="s">
        <v>31</v>
      </c>
      <c r="H3969" t="s">
        <v>32</v>
      </c>
      <c r="I3969" t="s">
        <v>33</v>
      </c>
      <c r="J3969" t="s">
        <v>50</v>
      </c>
      <c r="K3969">
        <v>2025</v>
      </c>
      <c r="L3969" t="s">
        <v>51</v>
      </c>
      <c r="M3969" t="s">
        <v>5902</v>
      </c>
      <c r="N3969" t="s">
        <v>5889</v>
      </c>
      <c r="O3969" t="s">
        <v>5898</v>
      </c>
      <c r="P3969" t="s">
        <v>5899</v>
      </c>
      <c r="Q3969" t="s">
        <v>5903</v>
      </c>
      <c r="R3969">
        <v>74000</v>
      </c>
      <c r="S3969">
        <v>88000</v>
      </c>
      <c r="T3969">
        <v>0.15909999999999999</v>
      </c>
      <c r="U3969" t="s">
        <v>5901</v>
      </c>
      <c r="V3969">
        <v>12</v>
      </c>
      <c r="W3969" s="1">
        <v>45459</v>
      </c>
      <c r="X3969" t="s">
        <v>5894</v>
      </c>
      <c r="Y3969">
        <v>214</v>
      </c>
      <c r="Z3969">
        <v>97</v>
      </c>
      <c r="AA3969">
        <v>218</v>
      </c>
      <c r="AB3969">
        <v>43</v>
      </c>
      <c r="AC3969">
        <v>10</v>
      </c>
      <c r="AD3969">
        <v>3182000</v>
      </c>
      <c r="AE3969" t="s">
        <v>6025</v>
      </c>
      <c r="AF3969" s="1">
        <v>46203</v>
      </c>
      <c r="AG3969" t="s">
        <v>6474</v>
      </c>
      <c r="AH3969" t="s">
        <v>6035</v>
      </c>
      <c r="AI3969" t="s">
        <v>6028</v>
      </c>
      <c r="AJ3969" t="s">
        <v>6925</v>
      </c>
      <c r="AK3969">
        <v>88000</v>
      </c>
      <c r="AL3969">
        <v>12170.4</v>
      </c>
      <c r="AM3969">
        <v>75829.600000000006</v>
      </c>
      <c r="AN3969">
        <v>74000</v>
      </c>
      <c r="AO3969">
        <v>1829.6</v>
      </c>
      <c r="AP3969">
        <v>2.41E-2</v>
      </c>
    </row>
    <row r="3970" spans="1:42" hidden="1" x14ac:dyDescent="0.35">
      <c r="A3970" t="s">
        <v>4942</v>
      </c>
      <c r="B3970" s="1">
        <v>45994</v>
      </c>
      <c r="C3970" t="s">
        <v>1085</v>
      </c>
      <c r="D3970" t="s">
        <v>14</v>
      </c>
      <c r="E3970">
        <v>1</v>
      </c>
      <c r="F3970" t="s">
        <v>128</v>
      </c>
      <c r="G3970" t="s">
        <v>71</v>
      </c>
      <c r="H3970" t="s">
        <v>32</v>
      </c>
      <c r="I3970" t="s">
        <v>26</v>
      </c>
      <c r="J3970" t="s">
        <v>155</v>
      </c>
      <c r="K3970">
        <v>2025</v>
      </c>
      <c r="L3970" t="s">
        <v>51</v>
      </c>
      <c r="M3970" t="s">
        <v>5934</v>
      </c>
      <c r="N3970" t="s">
        <v>5931</v>
      </c>
      <c r="O3970" t="s">
        <v>5932</v>
      </c>
      <c r="P3970" t="s">
        <v>5891</v>
      </c>
      <c r="Q3970" t="s">
        <v>5935</v>
      </c>
      <c r="R3970">
        <v>10800</v>
      </c>
      <c r="S3970">
        <v>13500</v>
      </c>
      <c r="T3970">
        <v>0.2</v>
      </c>
      <c r="U3970" t="s">
        <v>5893</v>
      </c>
      <c r="V3970">
        <v>12</v>
      </c>
      <c r="W3970" s="1">
        <v>44567</v>
      </c>
      <c r="X3970" t="s">
        <v>5894</v>
      </c>
      <c r="Y3970">
        <v>169</v>
      </c>
      <c r="Z3970">
        <v>68</v>
      </c>
      <c r="AA3970">
        <v>202</v>
      </c>
      <c r="AB3970">
        <v>85</v>
      </c>
      <c r="AC3970">
        <v>10</v>
      </c>
      <c r="AD3970">
        <v>918000</v>
      </c>
      <c r="AE3970" t="s">
        <v>6025</v>
      </c>
      <c r="AF3970" s="1">
        <v>46203</v>
      </c>
      <c r="AG3970" t="s">
        <v>6536</v>
      </c>
      <c r="AH3970" t="s">
        <v>6027</v>
      </c>
      <c r="AI3970" t="s">
        <v>6028</v>
      </c>
      <c r="AJ3970" t="s">
        <v>6925</v>
      </c>
      <c r="AK3970">
        <v>13500</v>
      </c>
      <c r="AL3970">
        <v>159.30000000000001</v>
      </c>
      <c r="AM3970">
        <v>13340.7</v>
      </c>
      <c r="AN3970">
        <v>10800</v>
      </c>
      <c r="AO3970">
        <v>2540.6999999999998</v>
      </c>
      <c r="AP3970">
        <v>0.19040000000000001</v>
      </c>
    </row>
    <row r="3971" spans="1:42" hidden="1" x14ac:dyDescent="0.35">
      <c r="A3971" t="s">
        <v>4943</v>
      </c>
      <c r="B3971" s="1">
        <v>45963</v>
      </c>
      <c r="C3971" t="s">
        <v>290</v>
      </c>
      <c r="D3971" t="s">
        <v>115</v>
      </c>
      <c r="E3971">
        <v>1</v>
      </c>
      <c r="F3971" t="s">
        <v>58</v>
      </c>
      <c r="G3971" t="s">
        <v>31</v>
      </c>
      <c r="H3971" t="s">
        <v>32</v>
      </c>
      <c r="I3971" t="s">
        <v>18</v>
      </c>
      <c r="J3971" t="s">
        <v>50</v>
      </c>
      <c r="K3971">
        <v>2025</v>
      </c>
      <c r="L3971" t="s">
        <v>51</v>
      </c>
      <c r="M3971" t="s">
        <v>5988</v>
      </c>
      <c r="N3971" t="s">
        <v>5989</v>
      </c>
      <c r="O3971" t="s">
        <v>5990</v>
      </c>
      <c r="P3971" t="s">
        <v>5907</v>
      </c>
      <c r="Q3971" t="s">
        <v>5991</v>
      </c>
      <c r="R3971">
        <v>1600</v>
      </c>
      <c r="S3971">
        <v>2200</v>
      </c>
      <c r="T3971">
        <v>0.2727</v>
      </c>
      <c r="U3971" t="s">
        <v>5909</v>
      </c>
      <c r="V3971">
        <v>6</v>
      </c>
      <c r="W3971" s="1">
        <v>45040</v>
      </c>
      <c r="X3971" t="s">
        <v>5894</v>
      </c>
      <c r="Y3971">
        <v>84</v>
      </c>
      <c r="Z3971">
        <v>117</v>
      </c>
      <c r="AA3971">
        <v>174</v>
      </c>
      <c r="AB3971">
        <v>47</v>
      </c>
      <c r="AC3971">
        <v>10</v>
      </c>
      <c r="AD3971">
        <v>75200</v>
      </c>
      <c r="AE3971" t="s">
        <v>6025</v>
      </c>
      <c r="AF3971" s="1">
        <v>46203</v>
      </c>
      <c r="AG3971" t="s">
        <v>6181</v>
      </c>
      <c r="AH3971" t="s">
        <v>6027</v>
      </c>
      <c r="AI3971" t="s">
        <v>6028</v>
      </c>
      <c r="AJ3971" t="s">
        <v>6925</v>
      </c>
      <c r="AK3971">
        <v>2200</v>
      </c>
      <c r="AL3971">
        <v>90.64</v>
      </c>
      <c r="AM3971">
        <v>2109.36</v>
      </c>
      <c r="AN3971">
        <v>1600</v>
      </c>
      <c r="AO3971">
        <v>509.36</v>
      </c>
      <c r="AP3971">
        <v>0.24149999999999999</v>
      </c>
    </row>
    <row r="3972" spans="1:42" hidden="1" x14ac:dyDescent="0.35">
      <c r="A3972" t="s">
        <v>4944</v>
      </c>
      <c r="B3972" s="1">
        <v>45992</v>
      </c>
      <c r="C3972" t="s">
        <v>1995</v>
      </c>
      <c r="D3972" t="s">
        <v>205</v>
      </c>
      <c r="E3972">
        <v>1</v>
      </c>
      <c r="F3972" t="s">
        <v>30</v>
      </c>
      <c r="G3972" t="s">
        <v>96</v>
      </c>
      <c r="H3972" t="s">
        <v>25</v>
      </c>
      <c r="I3972" t="s">
        <v>43</v>
      </c>
      <c r="J3972" t="s">
        <v>155</v>
      </c>
      <c r="K3972">
        <v>2025</v>
      </c>
      <c r="L3972" t="s">
        <v>51</v>
      </c>
      <c r="M3972" t="s">
        <v>6003</v>
      </c>
      <c r="N3972" t="s">
        <v>5989</v>
      </c>
      <c r="O3972" t="s">
        <v>6004</v>
      </c>
      <c r="P3972" t="s">
        <v>6005</v>
      </c>
      <c r="Q3972" t="s">
        <v>6006</v>
      </c>
      <c r="R3972">
        <v>420</v>
      </c>
      <c r="S3972">
        <v>650</v>
      </c>
      <c r="T3972">
        <v>0.3538</v>
      </c>
      <c r="U3972" t="s">
        <v>5909</v>
      </c>
      <c r="V3972">
        <v>6</v>
      </c>
      <c r="W3972" s="1">
        <v>45071</v>
      </c>
      <c r="X3972" t="s">
        <v>5894</v>
      </c>
      <c r="Y3972">
        <v>160</v>
      </c>
      <c r="Z3972">
        <v>85</v>
      </c>
      <c r="AA3972">
        <v>167</v>
      </c>
      <c r="AB3972">
        <v>56</v>
      </c>
      <c r="AC3972">
        <v>10</v>
      </c>
      <c r="AD3972">
        <v>23520</v>
      </c>
      <c r="AE3972" t="s">
        <v>6025</v>
      </c>
      <c r="AF3972" s="1">
        <v>46203</v>
      </c>
      <c r="AG3972" t="s">
        <v>6702</v>
      </c>
      <c r="AH3972" t="s">
        <v>6027</v>
      </c>
      <c r="AI3972" t="s">
        <v>6028</v>
      </c>
      <c r="AJ3972" t="s">
        <v>6925</v>
      </c>
      <c r="AK3972">
        <v>650</v>
      </c>
      <c r="AL3972">
        <v>93.53</v>
      </c>
      <c r="AM3972">
        <v>556.47</v>
      </c>
      <c r="AN3972">
        <v>420</v>
      </c>
      <c r="AO3972">
        <v>136.47</v>
      </c>
      <c r="AP3972">
        <v>0.2452</v>
      </c>
    </row>
    <row r="3973" spans="1:42" hidden="1" x14ac:dyDescent="0.35">
      <c r="A3973" t="s">
        <v>4945</v>
      </c>
      <c r="B3973" s="1">
        <v>46007</v>
      </c>
      <c r="C3973" t="s">
        <v>2682</v>
      </c>
      <c r="D3973" t="s">
        <v>87</v>
      </c>
      <c r="E3973">
        <v>2</v>
      </c>
      <c r="F3973" t="s">
        <v>58</v>
      </c>
      <c r="G3973" t="s">
        <v>31</v>
      </c>
      <c r="H3973" t="s">
        <v>17</v>
      </c>
      <c r="I3973" t="s">
        <v>33</v>
      </c>
      <c r="J3973" t="s">
        <v>155</v>
      </c>
      <c r="K3973">
        <v>2025</v>
      </c>
      <c r="L3973" t="s">
        <v>51</v>
      </c>
      <c r="M3973" t="s">
        <v>5924</v>
      </c>
      <c r="N3973" t="s">
        <v>5913</v>
      </c>
      <c r="O3973" t="s">
        <v>5917</v>
      </c>
      <c r="P3973" t="s">
        <v>5925</v>
      </c>
      <c r="Q3973" t="s">
        <v>5926</v>
      </c>
      <c r="R3973">
        <v>46000</v>
      </c>
      <c r="S3973">
        <v>56000</v>
      </c>
      <c r="T3973">
        <v>0.17860000000000001</v>
      </c>
      <c r="U3973" t="s">
        <v>5920</v>
      </c>
      <c r="V3973">
        <v>12</v>
      </c>
      <c r="W3973" s="1">
        <v>44847</v>
      </c>
      <c r="X3973" t="s">
        <v>5894</v>
      </c>
      <c r="Y3973">
        <v>224</v>
      </c>
      <c r="Z3973">
        <v>96</v>
      </c>
      <c r="AA3973">
        <v>304</v>
      </c>
      <c r="AB3973">
        <v>54</v>
      </c>
      <c r="AC3973">
        <v>10</v>
      </c>
      <c r="AD3973">
        <v>2484000</v>
      </c>
      <c r="AE3973" t="s">
        <v>6025</v>
      </c>
      <c r="AF3973" s="1">
        <v>46203</v>
      </c>
      <c r="AG3973" t="s">
        <v>6834</v>
      </c>
      <c r="AH3973" t="s">
        <v>6027</v>
      </c>
      <c r="AI3973" t="s">
        <v>6028</v>
      </c>
      <c r="AJ3973" t="s">
        <v>6925</v>
      </c>
      <c r="AK3973">
        <v>112000</v>
      </c>
      <c r="AL3973">
        <v>3113.6</v>
      </c>
      <c r="AM3973">
        <v>108886.39999999999</v>
      </c>
      <c r="AN3973">
        <v>92000</v>
      </c>
      <c r="AO3973">
        <v>16886.400000000001</v>
      </c>
      <c r="AP3973">
        <v>0.15509999999999999</v>
      </c>
    </row>
    <row r="3974" spans="1:42" hidden="1" x14ac:dyDescent="0.35">
      <c r="A3974" t="s">
        <v>4946</v>
      </c>
      <c r="B3974" s="1">
        <v>45965</v>
      </c>
      <c r="C3974" t="s">
        <v>674</v>
      </c>
      <c r="D3974" t="s">
        <v>123</v>
      </c>
      <c r="E3974">
        <v>2</v>
      </c>
      <c r="F3974" t="s">
        <v>58</v>
      </c>
      <c r="G3974" t="s">
        <v>16</v>
      </c>
      <c r="H3974" t="s">
        <v>32</v>
      </c>
      <c r="I3974" t="s">
        <v>26</v>
      </c>
      <c r="J3974" t="s">
        <v>50</v>
      </c>
      <c r="K3974">
        <v>2025</v>
      </c>
      <c r="L3974" t="s">
        <v>51</v>
      </c>
      <c r="M3974" t="s">
        <v>5927</v>
      </c>
      <c r="N3974" t="s">
        <v>5913</v>
      </c>
      <c r="O3974" t="s">
        <v>5917</v>
      </c>
      <c r="P3974" t="s">
        <v>5928</v>
      </c>
      <c r="Q3974" t="s">
        <v>5929</v>
      </c>
      <c r="R3974">
        <v>44000</v>
      </c>
      <c r="S3974">
        <v>53000</v>
      </c>
      <c r="T3974">
        <v>0.16980000000000001</v>
      </c>
      <c r="U3974" t="s">
        <v>5920</v>
      </c>
      <c r="V3974">
        <v>12</v>
      </c>
      <c r="W3974" s="1">
        <v>45435</v>
      </c>
      <c r="X3974" t="s">
        <v>5894</v>
      </c>
      <c r="Y3974">
        <v>246</v>
      </c>
      <c r="Z3974">
        <v>92</v>
      </c>
      <c r="AA3974">
        <v>223</v>
      </c>
      <c r="AB3974">
        <v>48</v>
      </c>
      <c r="AC3974">
        <v>10</v>
      </c>
      <c r="AD3974">
        <v>2112000</v>
      </c>
      <c r="AE3974" t="s">
        <v>6025</v>
      </c>
      <c r="AF3974" s="1">
        <v>46203</v>
      </c>
      <c r="AG3974" t="s">
        <v>6394</v>
      </c>
      <c r="AH3974" t="s">
        <v>6027</v>
      </c>
      <c r="AI3974" t="s">
        <v>6028</v>
      </c>
      <c r="AJ3974" t="s">
        <v>6925</v>
      </c>
      <c r="AK3974">
        <v>106000</v>
      </c>
      <c r="AL3974">
        <v>3879.6</v>
      </c>
      <c r="AM3974">
        <v>102120.4</v>
      </c>
      <c r="AN3974">
        <v>88000</v>
      </c>
      <c r="AO3974">
        <v>14120.4</v>
      </c>
      <c r="AP3974">
        <v>0.13830000000000001</v>
      </c>
    </row>
    <row r="3975" spans="1:42" hidden="1" x14ac:dyDescent="0.35">
      <c r="A3975" t="s">
        <v>4947</v>
      </c>
      <c r="B3975" s="1">
        <v>46008</v>
      </c>
      <c r="C3975" t="s">
        <v>564</v>
      </c>
      <c r="D3975" t="s">
        <v>208</v>
      </c>
      <c r="E3975">
        <v>1</v>
      </c>
      <c r="F3975" t="s">
        <v>48</v>
      </c>
      <c r="G3975" t="s">
        <v>31</v>
      </c>
      <c r="H3975" t="s">
        <v>32</v>
      </c>
      <c r="I3975" t="s">
        <v>43</v>
      </c>
      <c r="J3975" t="s">
        <v>155</v>
      </c>
      <c r="K3975">
        <v>2025</v>
      </c>
      <c r="L3975" t="s">
        <v>51</v>
      </c>
      <c r="M3975" t="s">
        <v>5910</v>
      </c>
      <c r="N3975" t="s">
        <v>5889</v>
      </c>
      <c r="O3975" t="s">
        <v>5898</v>
      </c>
      <c r="P3975" t="s">
        <v>5907</v>
      </c>
      <c r="Q3975" t="s">
        <v>5911</v>
      </c>
      <c r="R3975">
        <v>10500</v>
      </c>
      <c r="S3975">
        <v>13000</v>
      </c>
      <c r="T3975">
        <v>0.1923</v>
      </c>
      <c r="U3975" t="s">
        <v>5909</v>
      </c>
      <c r="V3975">
        <v>12</v>
      </c>
      <c r="W3975" s="1">
        <v>45395</v>
      </c>
      <c r="X3975" t="s">
        <v>5894</v>
      </c>
      <c r="Y3975">
        <v>256</v>
      </c>
      <c r="Z3975">
        <v>119</v>
      </c>
      <c r="AA3975">
        <v>288</v>
      </c>
      <c r="AB3975">
        <v>32</v>
      </c>
      <c r="AC3975">
        <v>10</v>
      </c>
      <c r="AD3975">
        <v>336000</v>
      </c>
      <c r="AE3975" t="s">
        <v>6025</v>
      </c>
      <c r="AF3975" s="1">
        <v>46203</v>
      </c>
      <c r="AG3975" t="s">
        <v>6151</v>
      </c>
      <c r="AH3975" t="s">
        <v>6035</v>
      </c>
      <c r="AI3975" t="s">
        <v>6028</v>
      </c>
      <c r="AJ3975" t="s">
        <v>6925</v>
      </c>
      <c r="AK3975">
        <v>13000</v>
      </c>
      <c r="AL3975">
        <v>703.3</v>
      </c>
      <c r="AM3975">
        <v>12296.7</v>
      </c>
      <c r="AN3975">
        <v>10500</v>
      </c>
      <c r="AO3975">
        <v>1796.7</v>
      </c>
      <c r="AP3975">
        <v>0.14610000000000001</v>
      </c>
    </row>
    <row r="3976" spans="1:42" hidden="1" x14ac:dyDescent="0.35">
      <c r="A3976" t="s">
        <v>4948</v>
      </c>
      <c r="B3976" s="1">
        <v>46000</v>
      </c>
      <c r="C3976" t="s">
        <v>667</v>
      </c>
      <c r="D3976" t="s">
        <v>65</v>
      </c>
      <c r="E3976">
        <v>2</v>
      </c>
      <c r="F3976" t="s">
        <v>24</v>
      </c>
      <c r="G3976" t="s">
        <v>31</v>
      </c>
      <c r="H3976" t="s">
        <v>32</v>
      </c>
      <c r="I3976" t="s">
        <v>33</v>
      </c>
      <c r="J3976" t="s">
        <v>155</v>
      </c>
      <c r="K3976">
        <v>2025</v>
      </c>
      <c r="L3976" t="s">
        <v>51</v>
      </c>
      <c r="M3976" t="s">
        <v>5906</v>
      </c>
      <c r="N3976" t="s">
        <v>5889</v>
      </c>
      <c r="O3976" t="s">
        <v>5898</v>
      </c>
      <c r="P3976" t="s">
        <v>5907</v>
      </c>
      <c r="Q3976" t="s">
        <v>5908</v>
      </c>
      <c r="R3976">
        <v>17500</v>
      </c>
      <c r="S3976">
        <v>22000</v>
      </c>
      <c r="T3976">
        <v>0.20449999999999999</v>
      </c>
      <c r="U3976" t="s">
        <v>5909</v>
      </c>
      <c r="V3976">
        <v>12</v>
      </c>
      <c r="W3976" s="1">
        <v>45337</v>
      </c>
      <c r="X3976" t="s">
        <v>5894</v>
      </c>
      <c r="Y3976">
        <v>373</v>
      </c>
      <c r="Z3976">
        <v>88</v>
      </c>
      <c r="AA3976">
        <v>389</v>
      </c>
      <c r="AB3976">
        <v>78</v>
      </c>
      <c r="AC3976">
        <v>10</v>
      </c>
      <c r="AD3976">
        <v>1365000</v>
      </c>
      <c r="AE3976" t="s">
        <v>6025</v>
      </c>
      <c r="AF3976" s="1">
        <v>46203</v>
      </c>
      <c r="AG3976" t="s">
        <v>6392</v>
      </c>
      <c r="AH3976" t="s">
        <v>6027</v>
      </c>
      <c r="AI3976" t="s">
        <v>6028</v>
      </c>
      <c r="AJ3976" t="s">
        <v>6925</v>
      </c>
      <c r="AK3976">
        <v>44000</v>
      </c>
      <c r="AL3976">
        <v>4884</v>
      </c>
      <c r="AM3976">
        <v>39116</v>
      </c>
      <c r="AN3976">
        <v>35000</v>
      </c>
      <c r="AO3976">
        <v>4116</v>
      </c>
      <c r="AP3976">
        <v>0.1052</v>
      </c>
    </row>
    <row r="3977" spans="1:42" hidden="1" x14ac:dyDescent="0.35">
      <c r="A3977" t="s">
        <v>4949</v>
      </c>
      <c r="B3977" s="1">
        <v>46008</v>
      </c>
      <c r="C3977" t="s">
        <v>464</v>
      </c>
      <c r="D3977" t="s">
        <v>137</v>
      </c>
      <c r="E3977">
        <v>1</v>
      </c>
      <c r="F3977" t="s">
        <v>58</v>
      </c>
      <c r="G3977" t="s">
        <v>16</v>
      </c>
      <c r="H3977" t="s">
        <v>17</v>
      </c>
      <c r="I3977" t="s">
        <v>26</v>
      </c>
      <c r="J3977" t="s">
        <v>155</v>
      </c>
      <c r="K3977">
        <v>2025</v>
      </c>
      <c r="L3977" t="s">
        <v>51</v>
      </c>
      <c r="M3977" t="s">
        <v>5930</v>
      </c>
      <c r="N3977" t="s">
        <v>5931</v>
      </c>
      <c r="O3977" t="s">
        <v>5932</v>
      </c>
      <c r="P3977" t="s">
        <v>5891</v>
      </c>
      <c r="Q3977" t="s">
        <v>5933</v>
      </c>
      <c r="R3977">
        <v>14800</v>
      </c>
      <c r="S3977">
        <v>18500</v>
      </c>
      <c r="T3977">
        <v>0.2</v>
      </c>
      <c r="U3977" t="s">
        <v>5893</v>
      </c>
      <c r="V3977">
        <v>12</v>
      </c>
      <c r="W3977" s="1">
        <v>45474</v>
      </c>
      <c r="X3977" t="s">
        <v>5894</v>
      </c>
      <c r="Y3977">
        <v>213</v>
      </c>
      <c r="Z3977">
        <v>93</v>
      </c>
      <c r="AA3977">
        <v>278</v>
      </c>
      <c r="AB3977">
        <v>42</v>
      </c>
      <c r="AC3977">
        <v>10</v>
      </c>
      <c r="AD3977">
        <v>621600</v>
      </c>
      <c r="AE3977" t="s">
        <v>6025</v>
      </c>
      <c r="AF3977" s="1">
        <v>46203</v>
      </c>
      <c r="AG3977" t="s">
        <v>6290</v>
      </c>
      <c r="AH3977" t="s">
        <v>6035</v>
      </c>
      <c r="AI3977" t="s">
        <v>6028</v>
      </c>
      <c r="AJ3977" t="s">
        <v>6925</v>
      </c>
      <c r="AK3977">
        <v>18500</v>
      </c>
      <c r="AL3977">
        <v>2380.9499999999998</v>
      </c>
      <c r="AM3977">
        <v>16119.05</v>
      </c>
      <c r="AN3977">
        <v>14800</v>
      </c>
      <c r="AO3977">
        <v>1319.05</v>
      </c>
      <c r="AP3977">
        <v>8.1799999999999998E-2</v>
      </c>
    </row>
    <row r="3978" spans="1:42" hidden="1" x14ac:dyDescent="0.35">
      <c r="A3978" t="s">
        <v>4950</v>
      </c>
      <c r="B3978" s="1">
        <v>46004</v>
      </c>
      <c r="C3978" t="s">
        <v>1096</v>
      </c>
      <c r="D3978" t="s">
        <v>23</v>
      </c>
      <c r="E3978">
        <v>1</v>
      </c>
      <c r="F3978" t="s">
        <v>66</v>
      </c>
      <c r="G3978" t="s">
        <v>16</v>
      </c>
      <c r="H3978" t="s">
        <v>25</v>
      </c>
      <c r="I3978" t="s">
        <v>26</v>
      </c>
      <c r="J3978" t="s">
        <v>155</v>
      </c>
      <c r="K3978">
        <v>2025</v>
      </c>
      <c r="L3978" t="s">
        <v>51</v>
      </c>
      <c r="M3978" t="s">
        <v>5921</v>
      </c>
      <c r="N3978" t="s">
        <v>5913</v>
      </c>
      <c r="O3978" t="s">
        <v>5917</v>
      </c>
      <c r="P3978" t="s">
        <v>5922</v>
      </c>
      <c r="Q3978" t="s">
        <v>5923</v>
      </c>
      <c r="R3978">
        <v>57000</v>
      </c>
      <c r="S3978">
        <v>69000</v>
      </c>
      <c r="T3978">
        <v>0.1739</v>
      </c>
      <c r="U3978" t="s">
        <v>5920</v>
      </c>
      <c r="V3978">
        <v>12</v>
      </c>
      <c r="W3978" s="1">
        <v>44862</v>
      </c>
      <c r="X3978" t="s">
        <v>5894</v>
      </c>
      <c r="Y3978">
        <v>244</v>
      </c>
      <c r="Z3978">
        <v>55</v>
      </c>
      <c r="AA3978">
        <v>276</v>
      </c>
      <c r="AB3978">
        <v>9</v>
      </c>
      <c r="AC3978">
        <v>10</v>
      </c>
      <c r="AD3978">
        <v>513000</v>
      </c>
      <c r="AE3978" t="s">
        <v>6025</v>
      </c>
      <c r="AF3978" s="1">
        <v>46203</v>
      </c>
      <c r="AG3978" t="s">
        <v>6542</v>
      </c>
      <c r="AH3978" t="s">
        <v>6027</v>
      </c>
      <c r="AI3978" t="s">
        <v>6028</v>
      </c>
      <c r="AJ3978" t="s">
        <v>6925</v>
      </c>
      <c r="AK3978">
        <v>69000</v>
      </c>
      <c r="AL3978">
        <v>4360.8</v>
      </c>
      <c r="AM3978">
        <v>64639.199999999997</v>
      </c>
      <c r="AN3978">
        <v>57000</v>
      </c>
      <c r="AO3978">
        <v>7639.2</v>
      </c>
      <c r="AP3978">
        <v>0.1182</v>
      </c>
    </row>
    <row r="3979" spans="1:42" hidden="1" x14ac:dyDescent="0.35">
      <c r="A3979" t="s">
        <v>4951</v>
      </c>
      <c r="B3979" s="1">
        <v>45996</v>
      </c>
      <c r="C3979" t="s">
        <v>1814</v>
      </c>
      <c r="D3979" t="s">
        <v>47</v>
      </c>
      <c r="E3979">
        <v>2</v>
      </c>
      <c r="F3979" t="s">
        <v>66</v>
      </c>
      <c r="G3979" t="s">
        <v>71</v>
      </c>
      <c r="H3979" t="s">
        <v>25</v>
      </c>
      <c r="I3979" t="s">
        <v>18</v>
      </c>
      <c r="J3979" t="s">
        <v>155</v>
      </c>
      <c r="K3979">
        <v>2025</v>
      </c>
      <c r="L3979" t="s">
        <v>51</v>
      </c>
      <c r="M3979" t="s">
        <v>5995</v>
      </c>
      <c r="N3979" t="s">
        <v>5989</v>
      </c>
      <c r="O3979" t="s">
        <v>5996</v>
      </c>
      <c r="P3979" t="s">
        <v>5997</v>
      </c>
      <c r="Q3979" t="s">
        <v>5998</v>
      </c>
      <c r="R3979">
        <v>280</v>
      </c>
      <c r="S3979">
        <v>450</v>
      </c>
      <c r="T3979">
        <v>0.37780000000000002</v>
      </c>
      <c r="U3979" t="s">
        <v>5909</v>
      </c>
      <c r="V3979">
        <v>6</v>
      </c>
      <c r="W3979" s="1">
        <v>45144</v>
      </c>
      <c r="X3979" t="s">
        <v>5894</v>
      </c>
      <c r="Y3979">
        <v>217</v>
      </c>
      <c r="Z3979">
        <v>86</v>
      </c>
      <c r="AA3979">
        <v>212</v>
      </c>
      <c r="AB3979">
        <v>73</v>
      </c>
      <c r="AC3979">
        <v>10</v>
      </c>
      <c r="AD3979">
        <v>20440</v>
      </c>
      <c r="AE3979" t="s">
        <v>6025</v>
      </c>
      <c r="AF3979" s="1">
        <v>46203</v>
      </c>
      <c r="AG3979" t="s">
        <v>6658</v>
      </c>
      <c r="AH3979" t="s">
        <v>6035</v>
      </c>
      <c r="AI3979" t="s">
        <v>6028</v>
      </c>
      <c r="AJ3979" t="s">
        <v>6925</v>
      </c>
      <c r="AK3979">
        <v>900</v>
      </c>
      <c r="AL3979">
        <v>13.14</v>
      </c>
      <c r="AM3979">
        <v>886.86</v>
      </c>
      <c r="AN3979">
        <v>560</v>
      </c>
      <c r="AO3979">
        <v>326.86</v>
      </c>
      <c r="AP3979">
        <v>0.36859999999999998</v>
      </c>
    </row>
    <row r="3980" spans="1:42" hidden="1" x14ac:dyDescent="0.35">
      <c r="A3980" t="s">
        <v>4952</v>
      </c>
      <c r="B3980" s="1">
        <v>46003</v>
      </c>
      <c r="C3980" t="s">
        <v>1465</v>
      </c>
      <c r="D3980" t="s">
        <v>173</v>
      </c>
      <c r="E3980">
        <v>2</v>
      </c>
      <c r="F3980" t="s">
        <v>30</v>
      </c>
      <c r="G3980" t="s">
        <v>31</v>
      </c>
      <c r="H3980" t="s">
        <v>25</v>
      </c>
      <c r="I3980" t="s">
        <v>33</v>
      </c>
      <c r="J3980" t="s">
        <v>155</v>
      </c>
      <c r="K3980">
        <v>2025</v>
      </c>
      <c r="L3980" t="s">
        <v>51</v>
      </c>
      <c r="M3980" t="s">
        <v>5904</v>
      </c>
      <c r="N3980" t="s">
        <v>5889</v>
      </c>
      <c r="O3980" t="s">
        <v>5898</v>
      </c>
      <c r="P3980" t="s">
        <v>5899</v>
      </c>
      <c r="Q3980" t="s">
        <v>5905</v>
      </c>
      <c r="R3980">
        <v>12500</v>
      </c>
      <c r="S3980">
        <v>15500</v>
      </c>
      <c r="T3980">
        <v>0.19350000000000001</v>
      </c>
      <c r="U3980" t="s">
        <v>5901</v>
      </c>
      <c r="V3980">
        <v>12</v>
      </c>
      <c r="W3980" s="1">
        <v>45140</v>
      </c>
      <c r="X3980" t="s">
        <v>5894</v>
      </c>
      <c r="Y3980">
        <v>313</v>
      </c>
      <c r="Z3980">
        <v>58</v>
      </c>
      <c r="AA3980">
        <v>294</v>
      </c>
      <c r="AB3980">
        <v>65</v>
      </c>
      <c r="AC3980">
        <v>10</v>
      </c>
      <c r="AD3980">
        <v>812500</v>
      </c>
      <c r="AE3980" t="s">
        <v>6025</v>
      </c>
      <c r="AF3980" s="1">
        <v>46203</v>
      </c>
      <c r="AG3980" t="s">
        <v>6485</v>
      </c>
      <c r="AH3980" t="s">
        <v>6027</v>
      </c>
      <c r="AI3980" t="s">
        <v>6028</v>
      </c>
      <c r="AJ3980" t="s">
        <v>6925</v>
      </c>
      <c r="AK3980">
        <v>31000</v>
      </c>
      <c r="AL3980">
        <v>3093.8</v>
      </c>
      <c r="AM3980">
        <v>27906.2</v>
      </c>
      <c r="AN3980">
        <v>25000</v>
      </c>
      <c r="AO3980">
        <v>2906.2</v>
      </c>
      <c r="AP3980">
        <v>0.1041</v>
      </c>
    </row>
    <row r="3981" spans="1:42" hidden="1" x14ac:dyDescent="0.35">
      <c r="A3981" t="s">
        <v>4953</v>
      </c>
      <c r="B3981" s="1">
        <v>45990</v>
      </c>
      <c r="C3981" t="s">
        <v>1358</v>
      </c>
      <c r="D3981" t="s">
        <v>188</v>
      </c>
      <c r="E3981">
        <v>2</v>
      </c>
      <c r="F3981" t="s">
        <v>66</v>
      </c>
      <c r="G3981" t="s">
        <v>16</v>
      </c>
      <c r="H3981" t="s">
        <v>17</v>
      </c>
      <c r="I3981" t="s">
        <v>26</v>
      </c>
      <c r="J3981" t="s">
        <v>50</v>
      </c>
      <c r="K3981">
        <v>2025</v>
      </c>
      <c r="L3981" t="s">
        <v>51</v>
      </c>
      <c r="M3981" t="s">
        <v>5936</v>
      </c>
      <c r="N3981" t="s">
        <v>5931</v>
      </c>
      <c r="O3981" t="s">
        <v>5937</v>
      </c>
      <c r="P3981" t="s">
        <v>5938</v>
      </c>
      <c r="Q3981" t="s">
        <v>5939</v>
      </c>
      <c r="R3981">
        <v>3400</v>
      </c>
      <c r="S3981">
        <v>4500</v>
      </c>
      <c r="T3981">
        <v>0.24440000000000001</v>
      </c>
      <c r="U3981" t="s">
        <v>5940</v>
      </c>
      <c r="V3981">
        <v>6</v>
      </c>
      <c r="W3981" s="1">
        <v>45061</v>
      </c>
      <c r="X3981" t="s">
        <v>5894</v>
      </c>
      <c r="Y3981">
        <v>200</v>
      </c>
      <c r="Z3981">
        <v>91</v>
      </c>
      <c r="AA3981">
        <v>223</v>
      </c>
      <c r="AB3981">
        <v>18</v>
      </c>
      <c r="AC3981">
        <v>10</v>
      </c>
      <c r="AD3981">
        <v>61200</v>
      </c>
      <c r="AE3981" t="s">
        <v>6025</v>
      </c>
      <c r="AF3981" s="1">
        <v>46203</v>
      </c>
      <c r="AG3981" t="s">
        <v>6568</v>
      </c>
      <c r="AH3981" t="s">
        <v>6027</v>
      </c>
      <c r="AI3981" t="s">
        <v>6028</v>
      </c>
      <c r="AJ3981" t="s">
        <v>6925</v>
      </c>
      <c r="AK3981">
        <v>9000</v>
      </c>
      <c r="AL3981">
        <v>19.8</v>
      </c>
      <c r="AM3981">
        <v>8980.2000000000007</v>
      </c>
      <c r="AN3981">
        <v>6800</v>
      </c>
      <c r="AO3981">
        <v>2180.1999999999998</v>
      </c>
      <c r="AP3981">
        <v>0.24279999999999999</v>
      </c>
    </row>
    <row r="3982" spans="1:42" hidden="1" x14ac:dyDescent="0.35">
      <c r="A3982" t="s">
        <v>4954</v>
      </c>
      <c r="B3982" s="1">
        <v>45976</v>
      </c>
      <c r="C3982" t="s">
        <v>2044</v>
      </c>
      <c r="D3982" t="s">
        <v>123</v>
      </c>
      <c r="E3982">
        <v>1</v>
      </c>
      <c r="F3982" t="s">
        <v>66</v>
      </c>
      <c r="G3982" t="s">
        <v>96</v>
      </c>
      <c r="H3982" t="s">
        <v>32</v>
      </c>
      <c r="I3982" t="s">
        <v>33</v>
      </c>
      <c r="J3982" t="s">
        <v>50</v>
      </c>
      <c r="K3982">
        <v>2025</v>
      </c>
      <c r="L3982" t="s">
        <v>51</v>
      </c>
      <c r="M3982" t="s">
        <v>5927</v>
      </c>
      <c r="N3982" t="s">
        <v>5913</v>
      </c>
      <c r="O3982" t="s">
        <v>5917</v>
      </c>
      <c r="P3982" t="s">
        <v>5928</v>
      </c>
      <c r="Q3982" t="s">
        <v>5929</v>
      </c>
      <c r="R3982">
        <v>44000</v>
      </c>
      <c r="S3982">
        <v>53000</v>
      </c>
      <c r="T3982">
        <v>0.16980000000000001</v>
      </c>
      <c r="U3982" t="s">
        <v>5920</v>
      </c>
      <c r="V3982">
        <v>12</v>
      </c>
      <c r="W3982" s="1">
        <v>45435</v>
      </c>
      <c r="X3982" t="s">
        <v>5894</v>
      </c>
      <c r="Y3982">
        <v>246</v>
      </c>
      <c r="Z3982">
        <v>92</v>
      </c>
      <c r="AA3982">
        <v>223</v>
      </c>
      <c r="AB3982">
        <v>48</v>
      </c>
      <c r="AC3982">
        <v>10</v>
      </c>
      <c r="AD3982">
        <v>2112000</v>
      </c>
      <c r="AE3982" t="s">
        <v>6025</v>
      </c>
      <c r="AF3982" s="1">
        <v>46203</v>
      </c>
      <c r="AG3982" t="s">
        <v>6710</v>
      </c>
      <c r="AH3982" t="s">
        <v>6027</v>
      </c>
      <c r="AI3982" t="s">
        <v>6028</v>
      </c>
      <c r="AJ3982" t="s">
        <v>6925</v>
      </c>
      <c r="AK3982">
        <v>53000</v>
      </c>
      <c r="AL3982">
        <v>196.1</v>
      </c>
      <c r="AM3982">
        <v>52803.9</v>
      </c>
      <c r="AN3982">
        <v>44000</v>
      </c>
      <c r="AO3982">
        <v>8803.9</v>
      </c>
      <c r="AP3982">
        <v>0.16669999999999999</v>
      </c>
    </row>
    <row r="3983" spans="1:42" hidden="1" x14ac:dyDescent="0.35">
      <c r="A3983" t="s">
        <v>4955</v>
      </c>
      <c r="B3983" s="1">
        <v>45982</v>
      </c>
      <c r="C3983" t="s">
        <v>316</v>
      </c>
      <c r="D3983" t="s">
        <v>78</v>
      </c>
      <c r="E3983">
        <v>1</v>
      </c>
      <c r="F3983" t="s">
        <v>58</v>
      </c>
      <c r="G3983" t="s">
        <v>16</v>
      </c>
      <c r="H3983" t="s">
        <v>25</v>
      </c>
      <c r="I3983" t="s">
        <v>43</v>
      </c>
      <c r="J3983" t="s">
        <v>50</v>
      </c>
      <c r="K3983">
        <v>2025</v>
      </c>
      <c r="L3983" t="s">
        <v>51</v>
      </c>
      <c r="M3983" t="s">
        <v>5992</v>
      </c>
      <c r="N3983" t="s">
        <v>5989</v>
      </c>
      <c r="O3983" t="s">
        <v>5993</v>
      </c>
      <c r="P3983" t="s">
        <v>5899</v>
      </c>
      <c r="Q3983" t="s">
        <v>5994</v>
      </c>
      <c r="R3983">
        <v>850</v>
      </c>
      <c r="S3983">
        <v>1200</v>
      </c>
      <c r="T3983">
        <v>0.29170000000000001</v>
      </c>
      <c r="U3983" t="s">
        <v>5901</v>
      </c>
      <c r="V3983">
        <v>6</v>
      </c>
      <c r="W3983" s="1">
        <v>45066</v>
      </c>
      <c r="X3983" t="s">
        <v>5894</v>
      </c>
      <c r="Y3983">
        <v>275</v>
      </c>
      <c r="Z3983">
        <v>92</v>
      </c>
      <c r="AA3983">
        <v>285</v>
      </c>
      <c r="AB3983">
        <v>78</v>
      </c>
      <c r="AC3983">
        <v>10</v>
      </c>
      <c r="AD3983">
        <v>66300</v>
      </c>
      <c r="AE3983" t="s">
        <v>6025</v>
      </c>
      <c r="AF3983" s="1">
        <v>46203</v>
      </c>
      <c r="AG3983" t="s">
        <v>6203</v>
      </c>
      <c r="AH3983" t="s">
        <v>6035</v>
      </c>
      <c r="AI3983" t="s">
        <v>6028</v>
      </c>
      <c r="AJ3983" t="s">
        <v>6925</v>
      </c>
      <c r="AK3983">
        <v>1200</v>
      </c>
      <c r="AL3983">
        <v>126</v>
      </c>
      <c r="AM3983">
        <v>1074</v>
      </c>
      <c r="AN3983">
        <v>850</v>
      </c>
      <c r="AO3983">
        <v>224</v>
      </c>
      <c r="AP3983">
        <v>0.20860000000000001</v>
      </c>
    </row>
    <row r="3984" spans="1:42" x14ac:dyDescent="0.35">
      <c r="A3984" t="s">
        <v>4956</v>
      </c>
      <c r="B3984" s="1">
        <v>45969</v>
      </c>
      <c r="C3984" t="s">
        <v>541</v>
      </c>
      <c r="D3984" t="s">
        <v>195</v>
      </c>
      <c r="E3984">
        <v>2</v>
      </c>
      <c r="F3984" t="s">
        <v>24</v>
      </c>
      <c r="G3984" t="s">
        <v>31</v>
      </c>
      <c r="H3984" t="s">
        <v>32</v>
      </c>
      <c r="I3984" t="s">
        <v>43</v>
      </c>
      <c r="J3984" t="s">
        <v>50</v>
      </c>
      <c r="K3984">
        <v>2025</v>
      </c>
      <c r="L3984" t="s">
        <v>51</v>
      </c>
      <c r="M3984" t="s">
        <v>5912</v>
      </c>
      <c r="N3984" t="s">
        <v>5913</v>
      </c>
      <c r="O3984" t="s">
        <v>5914</v>
      </c>
      <c r="P3984" t="s">
        <v>5891</v>
      </c>
      <c r="Q3984" t="s">
        <v>5915</v>
      </c>
      <c r="R3984">
        <v>125000</v>
      </c>
      <c r="S3984">
        <v>148000</v>
      </c>
      <c r="T3984">
        <v>0.15540000000000001</v>
      </c>
      <c r="U3984" t="s">
        <v>5893</v>
      </c>
      <c r="V3984">
        <v>12</v>
      </c>
      <c r="W3984" s="1">
        <v>44787</v>
      </c>
      <c r="X3984" t="s">
        <v>5894</v>
      </c>
      <c r="Y3984">
        <v>168</v>
      </c>
      <c r="Z3984">
        <v>62</v>
      </c>
      <c r="AA3984">
        <v>271</v>
      </c>
      <c r="AB3984">
        <v>0</v>
      </c>
      <c r="AC3984">
        <v>10</v>
      </c>
      <c r="AD3984">
        <v>0</v>
      </c>
      <c r="AE3984" t="s">
        <v>6029</v>
      </c>
      <c r="AF3984" s="1">
        <v>46203</v>
      </c>
      <c r="AG3984" t="s">
        <v>6240</v>
      </c>
      <c r="AH3984" t="s">
        <v>6027</v>
      </c>
      <c r="AI3984" t="s">
        <v>6028</v>
      </c>
      <c r="AJ3984" t="s">
        <v>6925</v>
      </c>
      <c r="AK3984">
        <v>296000</v>
      </c>
      <c r="AL3984">
        <v>2368</v>
      </c>
      <c r="AM3984">
        <v>293632</v>
      </c>
      <c r="AN3984">
        <v>250000</v>
      </c>
      <c r="AO3984">
        <v>43632</v>
      </c>
      <c r="AP3984">
        <v>0.14860000000000001</v>
      </c>
    </row>
    <row r="3985" spans="1:42" hidden="1" x14ac:dyDescent="0.35">
      <c r="A3985" t="s">
        <v>4957</v>
      </c>
      <c r="B3985" s="1">
        <v>45990</v>
      </c>
      <c r="C3985" t="s">
        <v>1405</v>
      </c>
      <c r="D3985" t="s">
        <v>173</v>
      </c>
      <c r="E3985">
        <v>1</v>
      </c>
      <c r="F3985" t="s">
        <v>48</v>
      </c>
      <c r="G3985" t="s">
        <v>16</v>
      </c>
      <c r="H3985" t="s">
        <v>32</v>
      </c>
      <c r="I3985" t="s">
        <v>33</v>
      </c>
      <c r="J3985" t="s">
        <v>50</v>
      </c>
      <c r="K3985">
        <v>2025</v>
      </c>
      <c r="L3985" t="s">
        <v>51</v>
      </c>
      <c r="M3985" t="s">
        <v>5904</v>
      </c>
      <c r="N3985" t="s">
        <v>5889</v>
      </c>
      <c r="O3985" t="s">
        <v>5898</v>
      </c>
      <c r="P3985" t="s">
        <v>5899</v>
      </c>
      <c r="Q3985" t="s">
        <v>5905</v>
      </c>
      <c r="R3985">
        <v>12500</v>
      </c>
      <c r="S3985">
        <v>15500</v>
      </c>
      <c r="T3985">
        <v>0.19350000000000001</v>
      </c>
      <c r="U3985" t="s">
        <v>5901</v>
      </c>
      <c r="V3985">
        <v>12</v>
      </c>
      <c r="W3985" s="1">
        <v>45140</v>
      </c>
      <c r="X3985" t="s">
        <v>5894</v>
      </c>
      <c r="Y3985">
        <v>313</v>
      </c>
      <c r="Z3985">
        <v>58</v>
      </c>
      <c r="AA3985">
        <v>294</v>
      </c>
      <c r="AB3985">
        <v>65</v>
      </c>
      <c r="AC3985">
        <v>10</v>
      </c>
      <c r="AD3985">
        <v>812500</v>
      </c>
      <c r="AE3985" t="s">
        <v>6025</v>
      </c>
      <c r="AF3985" s="1">
        <v>46203</v>
      </c>
      <c r="AG3985" t="s">
        <v>6165</v>
      </c>
      <c r="AH3985" t="s">
        <v>6027</v>
      </c>
      <c r="AI3985" t="s">
        <v>6028</v>
      </c>
      <c r="AJ3985" t="s">
        <v>6925</v>
      </c>
      <c r="AK3985">
        <v>15500</v>
      </c>
      <c r="AL3985">
        <v>686.65</v>
      </c>
      <c r="AM3985">
        <v>14813.35</v>
      </c>
      <c r="AN3985">
        <v>12500</v>
      </c>
      <c r="AO3985">
        <v>2313.35</v>
      </c>
      <c r="AP3985">
        <v>0.15620000000000001</v>
      </c>
    </row>
    <row r="3986" spans="1:42" hidden="1" x14ac:dyDescent="0.35">
      <c r="A3986" t="s">
        <v>4958</v>
      </c>
      <c r="B3986" s="1">
        <v>46021</v>
      </c>
      <c r="C3986" t="s">
        <v>3360</v>
      </c>
      <c r="D3986" t="s">
        <v>180</v>
      </c>
      <c r="E3986">
        <v>2</v>
      </c>
      <c r="F3986" t="s">
        <v>24</v>
      </c>
      <c r="G3986" t="s">
        <v>31</v>
      </c>
      <c r="H3986" t="s">
        <v>17</v>
      </c>
      <c r="I3986" t="s">
        <v>43</v>
      </c>
      <c r="J3986" t="s">
        <v>155</v>
      </c>
      <c r="K3986">
        <v>2025</v>
      </c>
      <c r="L3986" t="s">
        <v>51</v>
      </c>
      <c r="M3986" t="s">
        <v>5956</v>
      </c>
      <c r="N3986" t="s">
        <v>5949</v>
      </c>
      <c r="O3986" t="s">
        <v>5957</v>
      </c>
      <c r="P3986" t="s">
        <v>5958</v>
      </c>
      <c r="Q3986" t="s">
        <v>5959</v>
      </c>
      <c r="R3986">
        <v>3100</v>
      </c>
      <c r="S3986">
        <v>4200</v>
      </c>
      <c r="T3986">
        <v>0.26190000000000002</v>
      </c>
      <c r="U3986" t="s">
        <v>5909</v>
      </c>
      <c r="V3986">
        <v>12</v>
      </c>
      <c r="W3986" s="1">
        <v>45029</v>
      </c>
      <c r="X3986" t="s">
        <v>5894</v>
      </c>
      <c r="Y3986">
        <v>165</v>
      </c>
      <c r="Z3986">
        <v>119</v>
      </c>
      <c r="AA3986">
        <v>218</v>
      </c>
      <c r="AB3986">
        <v>22</v>
      </c>
      <c r="AC3986">
        <v>10</v>
      </c>
      <c r="AD3986">
        <v>68200</v>
      </c>
      <c r="AE3986" t="s">
        <v>6025</v>
      </c>
      <c r="AF3986" s="1">
        <v>46203</v>
      </c>
      <c r="AG3986" t="s">
        <v>6871</v>
      </c>
      <c r="AH3986" t="s">
        <v>6027</v>
      </c>
      <c r="AI3986" t="s">
        <v>6028</v>
      </c>
      <c r="AJ3986" t="s">
        <v>6925</v>
      </c>
      <c r="AK3986">
        <v>8400</v>
      </c>
      <c r="AL3986">
        <v>1004.64</v>
      </c>
      <c r="AM3986">
        <v>7395.36</v>
      </c>
      <c r="AN3986">
        <v>6200</v>
      </c>
      <c r="AO3986">
        <v>1195.3599999999999</v>
      </c>
      <c r="AP3986">
        <v>0.16159999999999999</v>
      </c>
    </row>
    <row r="3987" spans="1:42" hidden="1" x14ac:dyDescent="0.35">
      <c r="A3987" t="s">
        <v>4959</v>
      </c>
      <c r="B3987" s="1">
        <v>45976</v>
      </c>
      <c r="C3987" t="s">
        <v>1029</v>
      </c>
      <c r="D3987" t="s">
        <v>14</v>
      </c>
      <c r="E3987">
        <v>1</v>
      </c>
      <c r="F3987" t="s">
        <v>30</v>
      </c>
      <c r="G3987" t="s">
        <v>31</v>
      </c>
      <c r="H3987" t="s">
        <v>25</v>
      </c>
      <c r="I3987" t="s">
        <v>18</v>
      </c>
      <c r="J3987" t="s">
        <v>50</v>
      </c>
      <c r="K3987">
        <v>2025</v>
      </c>
      <c r="L3987" t="s">
        <v>51</v>
      </c>
      <c r="M3987" t="s">
        <v>5934</v>
      </c>
      <c r="N3987" t="s">
        <v>5931</v>
      </c>
      <c r="O3987" t="s">
        <v>5932</v>
      </c>
      <c r="P3987" t="s">
        <v>5891</v>
      </c>
      <c r="Q3987" t="s">
        <v>5935</v>
      </c>
      <c r="R3987">
        <v>10800</v>
      </c>
      <c r="S3987">
        <v>13500</v>
      </c>
      <c r="T3987">
        <v>0.2</v>
      </c>
      <c r="U3987" t="s">
        <v>5893</v>
      </c>
      <c r="V3987">
        <v>12</v>
      </c>
      <c r="W3987" s="1">
        <v>44567</v>
      </c>
      <c r="X3987" t="s">
        <v>5894</v>
      </c>
      <c r="Y3987">
        <v>169</v>
      </c>
      <c r="Z3987">
        <v>68</v>
      </c>
      <c r="AA3987">
        <v>202</v>
      </c>
      <c r="AB3987">
        <v>85</v>
      </c>
      <c r="AC3987">
        <v>10</v>
      </c>
      <c r="AD3987">
        <v>918000</v>
      </c>
      <c r="AE3987" t="s">
        <v>6025</v>
      </c>
      <c r="AF3987" s="1">
        <v>46203</v>
      </c>
      <c r="AG3987" t="s">
        <v>6520</v>
      </c>
      <c r="AH3987" t="s">
        <v>6035</v>
      </c>
      <c r="AI3987" t="s">
        <v>6028</v>
      </c>
      <c r="AJ3987" t="s">
        <v>6925</v>
      </c>
      <c r="AK3987">
        <v>13500</v>
      </c>
      <c r="AL3987">
        <v>1929.15</v>
      </c>
      <c r="AM3987">
        <v>11570.85</v>
      </c>
      <c r="AN3987">
        <v>10800</v>
      </c>
      <c r="AO3987">
        <v>770.85</v>
      </c>
      <c r="AP3987">
        <v>6.6600000000000006E-2</v>
      </c>
    </row>
    <row r="3988" spans="1:42" x14ac:dyDescent="0.35">
      <c r="A3988" t="s">
        <v>4960</v>
      </c>
      <c r="B3988" s="1">
        <v>45997</v>
      </c>
      <c r="C3988" t="s">
        <v>391</v>
      </c>
      <c r="D3988" t="s">
        <v>195</v>
      </c>
      <c r="E3988">
        <v>1</v>
      </c>
      <c r="F3988" t="s">
        <v>128</v>
      </c>
      <c r="G3988" t="s">
        <v>96</v>
      </c>
      <c r="H3988" t="s">
        <v>32</v>
      </c>
      <c r="I3988" t="s">
        <v>33</v>
      </c>
      <c r="J3988" t="s">
        <v>155</v>
      </c>
      <c r="K3988">
        <v>2025</v>
      </c>
      <c r="L3988" t="s">
        <v>51</v>
      </c>
      <c r="M3988" t="s">
        <v>5912</v>
      </c>
      <c r="N3988" t="s">
        <v>5913</v>
      </c>
      <c r="O3988" t="s">
        <v>5914</v>
      </c>
      <c r="P3988" t="s">
        <v>5891</v>
      </c>
      <c r="Q3988" t="s">
        <v>5915</v>
      </c>
      <c r="R3988">
        <v>125000</v>
      </c>
      <c r="S3988">
        <v>148000</v>
      </c>
      <c r="T3988">
        <v>0.15540000000000001</v>
      </c>
      <c r="U3988" t="s">
        <v>5893</v>
      </c>
      <c r="V3988">
        <v>12</v>
      </c>
      <c r="W3988" s="1">
        <v>44787</v>
      </c>
      <c r="X3988" t="s">
        <v>5894</v>
      </c>
      <c r="Y3988">
        <v>168</v>
      </c>
      <c r="Z3988">
        <v>62</v>
      </c>
      <c r="AA3988">
        <v>271</v>
      </c>
      <c r="AB3988">
        <v>0</v>
      </c>
      <c r="AC3988">
        <v>10</v>
      </c>
      <c r="AD3988">
        <v>0</v>
      </c>
      <c r="AE3988" t="s">
        <v>6029</v>
      </c>
      <c r="AF3988" s="1">
        <v>46203</v>
      </c>
      <c r="AG3988" t="s">
        <v>6249</v>
      </c>
      <c r="AH3988" t="s">
        <v>6035</v>
      </c>
      <c r="AI3988" t="s">
        <v>6028</v>
      </c>
      <c r="AJ3988" t="s">
        <v>6925</v>
      </c>
      <c r="AK3988">
        <v>148000</v>
      </c>
      <c r="AL3988">
        <v>8095.6</v>
      </c>
      <c r="AM3988">
        <v>139904.4</v>
      </c>
      <c r="AN3988">
        <v>125000</v>
      </c>
      <c r="AO3988">
        <v>14904.4</v>
      </c>
      <c r="AP3988">
        <v>0.1065</v>
      </c>
    </row>
    <row r="3989" spans="1:42" hidden="1" x14ac:dyDescent="0.35">
      <c r="A3989" t="s">
        <v>4961</v>
      </c>
      <c r="B3989" s="1">
        <v>45969</v>
      </c>
      <c r="C3989" t="s">
        <v>1499</v>
      </c>
      <c r="D3989" t="s">
        <v>439</v>
      </c>
      <c r="E3989">
        <v>1</v>
      </c>
      <c r="F3989" t="s">
        <v>24</v>
      </c>
      <c r="G3989" t="s">
        <v>31</v>
      </c>
      <c r="H3989" t="s">
        <v>25</v>
      </c>
      <c r="I3989" t="s">
        <v>43</v>
      </c>
      <c r="J3989" t="s">
        <v>50</v>
      </c>
      <c r="K3989">
        <v>2025</v>
      </c>
      <c r="L3989" t="s">
        <v>51</v>
      </c>
      <c r="M3989" t="s">
        <v>5953</v>
      </c>
      <c r="N3989" t="s">
        <v>5949</v>
      </c>
      <c r="O3989" t="s">
        <v>5954</v>
      </c>
      <c r="P3989" t="s">
        <v>5951</v>
      </c>
      <c r="Q3989" t="s">
        <v>5955</v>
      </c>
      <c r="R3989">
        <v>1400</v>
      </c>
      <c r="S3989">
        <v>1900</v>
      </c>
      <c r="T3989">
        <v>0.26319999999999999</v>
      </c>
      <c r="U3989" t="s">
        <v>5940</v>
      </c>
      <c r="V3989">
        <v>12</v>
      </c>
      <c r="W3989" s="1">
        <v>44681</v>
      </c>
      <c r="X3989" t="s">
        <v>5894</v>
      </c>
      <c r="Y3989">
        <v>129</v>
      </c>
      <c r="Z3989">
        <v>73</v>
      </c>
      <c r="AA3989">
        <v>194</v>
      </c>
      <c r="AB3989">
        <v>7</v>
      </c>
      <c r="AC3989">
        <v>10</v>
      </c>
      <c r="AD3989">
        <v>9800</v>
      </c>
      <c r="AE3989" t="s">
        <v>6025</v>
      </c>
      <c r="AF3989" s="1">
        <v>46203</v>
      </c>
      <c r="AG3989" t="s">
        <v>6268</v>
      </c>
      <c r="AH3989" t="s">
        <v>6035</v>
      </c>
      <c r="AI3989" t="s">
        <v>6028</v>
      </c>
      <c r="AJ3989" t="s">
        <v>6925</v>
      </c>
      <c r="AK3989">
        <v>1900</v>
      </c>
      <c r="AL3989">
        <v>262.77</v>
      </c>
      <c r="AM3989">
        <v>1637.23</v>
      </c>
      <c r="AN3989">
        <v>1400</v>
      </c>
      <c r="AO3989">
        <v>237.23</v>
      </c>
      <c r="AP3989">
        <v>0.1449</v>
      </c>
    </row>
    <row r="3990" spans="1:42" hidden="1" x14ac:dyDescent="0.35">
      <c r="A3990" t="s">
        <v>4962</v>
      </c>
      <c r="B3990" s="1">
        <v>46019</v>
      </c>
      <c r="C3990" t="s">
        <v>2529</v>
      </c>
      <c r="D3990" t="s">
        <v>105</v>
      </c>
      <c r="E3990">
        <v>3</v>
      </c>
      <c r="F3990" t="s">
        <v>30</v>
      </c>
      <c r="G3990" t="s">
        <v>16</v>
      </c>
      <c r="H3990" t="s">
        <v>17</v>
      </c>
      <c r="I3990" t="s">
        <v>43</v>
      </c>
      <c r="J3990" t="s">
        <v>155</v>
      </c>
      <c r="K3990">
        <v>2025</v>
      </c>
      <c r="L3990" t="s">
        <v>51</v>
      </c>
      <c r="M3990" t="s">
        <v>5916</v>
      </c>
      <c r="N3990" t="s">
        <v>5913</v>
      </c>
      <c r="O3990" t="s">
        <v>5917</v>
      </c>
      <c r="P3990" t="s">
        <v>5918</v>
      </c>
      <c r="Q3990" t="s">
        <v>5919</v>
      </c>
      <c r="R3990">
        <v>63000</v>
      </c>
      <c r="S3990">
        <v>76000</v>
      </c>
      <c r="T3990">
        <v>0.1711</v>
      </c>
      <c r="U3990" t="s">
        <v>5920</v>
      </c>
      <c r="V3990">
        <v>12</v>
      </c>
      <c r="W3990" s="1">
        <v>44617</v>
      </c>
      <c r="X3990" t="s">
        <v>5894</v>
      </c>
      <c r="Y3990">
        <v>252</v>
      </c>
      <c r="Z3990">
        <v>75</v>
      </c>
      <c r="AA3990">
        <v>289</v>
      </c>
      <c r="AB3990">
        <v>48</v>
      </c>
      <c r="AC3990">
        <v>10</v>
      </c>
      <c r="AD3990">
        <v>3024000</v>
      </c>
      <c r="AE3990" t="s">
        <v>6025</v>
      </c>
      <c r="AF3990" s="1">
        <v>46203</v>
      </c>
      <c r="AG3990" t="s">
        <v>6816</v>
      </c>
      <c r="AH3990" t="s">
        <v>6027</v>
      </c>
      <c r="AI3990" t="s">
        <v>6028</v>
      </c>
      <c r="AJ3990" t="s">
        <v>6925</v>
      </c>
      <c r="AK3990">
        <v>228000</v>
      </c>
      <c r="AL3990">
        <v>32398.799999999999</v>
      </c>
      <c r="AM3990">
        <v>195601.2</v>
      </c>
      <c r="AN3990">
        <v>189000</v>
      </c>
      <c r="AO3990">
        <v>6601.2</v>
      </c>
      <c r="AP3990">
        <v>3.3700000000000001E-2</v>
      </c>
    </row>
    <row r="3991" spans="1:42" hidden="1" x14ac:dyDescent="0.35">
      <c r="A3991" t="s">
        <v>4963</v>
      </c>
      <c r="B3991" s="1">
        <v>45965</v>
      </c>
      <c r="C3991" t="s">
        <v>2689</v>
      </c>
      <c r="D3991" t="s">
        <v>105</v>
      </c>
      <c r="E3991">
        <v>1</v>
      </c>
      <c r="F3991" t="s">
        <v>30</v>
      </c>
      <c r="G3991" t="s">
        <v>31</v>
      </c>
      <c r="H3991" t="s">
        <v>25</v>
      </c>
      <c r="I3991" t="s">
        <v>26</v>
      </c>
      <c r="J3991" t="s">
        <v>50</v>
      </c>
      <c r="K3991">
        <v>2025</v>
      </c>
      <c r="L3991" t="s">
        <v>51</v>
      </c>
      <c r="M3991" t="s">
        <v>5916</v>
      </c>
      <c r="N3991" t="s">
        <v>5913</v>
      </c>
      <c r="O3991" t="s">
        <v>5917</v>
      </c>
      <c r="P3991" t="s">
        <v>5918</v>
      </c>
      <c r="Q3991" t="s">
        <v>5919</v>
      </c>
      <c r="R3991">
        <v>63000</v>
      </c>
      <c r="S3991">
        <v>76000</v>
      </c>
      <c r="T3991">
        <v>0.1711</v>
      </c>
      <c r="U3991" t="s">
        <v>5920</v>
      </c>
      <c r="V3991">
        <v>12</v>
      </c>
      <c r="W3991" s="1">
        <v>44617</v>
      </c>
      <c r="X3991" t="s">
        <v>5894</v>
      </c>
      <c r="Y3991">
        <v>252</v>
      </c>
      <c r="Z3991">
        <v>75</v>
      </c>
      <c r="AA3991">
        <v>289</v>
      </c>
      <c r="AB3991">
        <v>48</v>
      </c>
      <c r="AC3991">
        <v>10</v>
      </c>
      <c r="AD3991">
        <v>3024000</v>
      </c>
      <c r="AE3991" t="s">
        <v>6025</v>
      </c>
      <c r="AF3991" s="1">
        <v>46203</v>
      </c>
      <c r="AG3991" t="s">
        <v>6835</v>
      </c>
      <c r="AH3991" t="s">
        <v>6035</v>
      </c>
      <c r="AI3991" t="s">
        <v>6028</v>
      </c>
      <c r="AJ3991" t="s">
        <v>6925</v>
      </c>
      <c r="AK3991">
        <v>76000</v>
      </c>
      <c r="AL3991">
        <v>4772.8</v>
      </c>
      <c r="AM3991">
        <v>71227.199999999997</v>
      </c>
      <c r="AN3991">
        <v>63000</v>
      </c>
      <c r="AO3991">
        <v>8227.2000000000007</v>
      </c>
      <c r="AP3991">
        <v>0.11550000000000001</v>
      </c>
    </row>
    <row r="3992" spans="1:42" hidden="1" x14ac:dyDescent="0.35">
      <c r="A3992" t="s">
        <v>4964</v>
      </c>
      <c r="B3992" s="1">
        <v>45997</v>
      </c>
      <c r="C3992" t="s">
        <v>782</v>
      </c>
      <c r="D3992" t="s">
        <v>208</v>
      </c>
      <c r="E3992">
        <v>1</v>
      </c>
      <c r="F3992" t="s">
        <v>128</v>
      </c>
      <c r="G3992" t="s">
        <v>31</v>
      </c>
      <c r="H3992" t="s">
        <v>25</v>
      </c>
      <c r="I3992" t="s">
        <v>43</v>
      </c>
      <c r="J3992" t="s">
        <v>155</v>
      </c>
      <c r="K3992">
        <v>2025</v>
      </c>
      <c r="L3992" t="s">
        <v>51</v>
      </c>
      <c r="M3992" t="s">
        <v>5910</v>
      </c>
      <c r="N3992" t="s">
        <v>5889</v>
      </c>
      <c r="O3992" t="s">
        <v>5898</v>
      </c>
      <c r="P3992" t="s">
        <v>5907</v>
      </c>
      <c r="Q3992" t="s">
        <v>5911</v>
      </c>
      <c r="R3992">
        <v>10500</v>
      </c>
      <c r="S3992">
        <v>13000</v>
      </c>
      <c r="T3992">
        <v>0.1923</v>
      </c>
      <c r="U3992" t="s">
        <v>5909</v>
      </c>
      <c r="V3992">
        <v>12</v>
      </c>
      <c r="W3992" s="1">
        <v>45395</v>
      </c>
      <c r="X3992" t="s">
        <v>5894</v>
      </c>
      <c r="Y3992">
        <v>256</v>
      </c>
      <c r="Z3992">
        <v>119</v>
      </c>
      <c r="AA3992">
        <v>288</v>
      </c>
      <c r="AB3992">
        <v>32</v>
      </c>
      <c r="AC3992">
        <v>10</v>
      </c>
      <c r="AD3992">
        <v>336000</v>
      </c>
      <c r="AE3992" t="s">
        <v>6025</v>
      </c>
      <c r="AF3992" s="1">
        <v>46203</v>
      </c>
      <c r="AG3992" t="s">
        <v>6436</v>
      </c>
      <c r="AH3992" t="s">
        <v>6027</v>
      </c>
      <c r="AI3992" t="s">
        <v>6028</v>
      </c>
      <c r="AJ3992" t="s">
        <v>6925</v>
      </c>
      <c r="AK3992">
        <v>13000</v>
      </c>
      <c r="AL3992">
        <v>926.9</v>
      </c>
      <c r="AM3992">
        <v>12073.1</v>
      </c>
      <c r="AN3992">
        <v>10500</v>
      </c>
      <c r="AO3992">
        <v>1573.1</v>
      </c>
      <c r="AP3992">
        <v>0.1303</v>
      </c>
    </row>
    <row r="3993" spans="1:42" hidden="1" x14ac:dyDescent="0.35">
      <c r="A3993" t="s">
        <v>4965</v>
      </c>
      <c r="B3993" s="1">
        <v>45965</v>
      </c>
      <c r="C3993" t="s">
        <v>484</v>
      </c>
      <c r="D3993" t="s">
        <v>78</v>
      </c>
      <c r="E3993">
        <v>1</v>
      </c>
      <c r="F3993" t="s">
        <v>48</v>
      </c>
      <c r="G3993" t="s">
        <v>16</v>
      </c>
      <c r="H3993" t="s">
        <v>32</v>
      </c>
      <c r="I3993" t="s">
        <v>33</v>
      </c>
      <c r="J3993" t="s">
        <v>50</v>
      </c>
      <c r="K3993">
        <v>2025</v>
      </c>
      <c r="L3993" t="s">
        <v>51</v>
      </c>
      <c r="M3993" t="s">
        <v>5992</v>
      </c>
      <c r="N3993" t="s">
        <v>5989</v>
      </c>
      <c r="O3993" t="s">
        <v>5993</v>
      </c>
      <c r="P3993" t="s">
        <v>5899</v>
      </c>
      <c r="Q3993" t="s">
        <v>5994</v>
      </c>
      <c r="R3993">
        <v>850</v>
      </c>
      <c r="S3993">
        <v>1200</v>
      </c>
      <c r="T3993">
        <v>0.29170000000000001</v>
      </c>
      <c r="U3993" t="s">
        <v>5901</v>
      </c>
      <c r="V3993">
        <v>6</v>
      </c>
      <c r="W3993" s="1">
        <v>45066</v>
      </c>
      <c r="X3993" t="s">
        <v>5894</v>
      </c>
      <c r="Y3993">
        <v>275</v>
      </c>
      <c r="Z3993">
        <v>92</v>
      </c>
      <c r="AA3993">
        <v>285</v>
      </c>
      <c r="AB3993">
        <v>78</v>
      </c>
      <c r="AC3993">
        <v>10</v>
      </c>
      <c r="AD3993">
        <v>66300</v>
      </c>
      <c r="AE3993" t="s">
        <v>6025</v>
      </c>
      <c r="AF3993" s="1">
        <v>46203</v>
      </c>
      <c r="AG3993" t="s">
        <v>6125</v>
      </c>
      <c r="AH3993" t="s">
        <v>6035</v>
      </c>
      <c r="AI3993" t="s">
        <v>6028</v>
      </c>
      <c r="AJ3993" t="s">
        <v>6925</v>
      </c>
      <c r="AK3993">
        <v>1200</v>
      </c>
      <c r="AL3993">
        <v>10.32</v>
      </c>
      <c r="AM3993">
        <v>1189.68</v>
      </c>
      <c r="AN3993">
        <v>850</v>
      </c>
      <c r="AO3993">
        <v>339.68</v>
      </c>
      <c r="AP3993">
        <v>0.28549999999999998</v>
      </c>
    </row>
    <row r="3994" spans="1:42" hidden="1" x14ac:dyDescent="0.35">
      <c r="A3994" t="s">
        <v>4966</v>
      </c>
      <c r="B3994" s="1">
        <v>45973</v>
      </c>
      <c r="C3994" t="s">
        <v>114</v>
      </c>
      <c r="D3994" t="s">
        <v>173</v>
      </c>
      <c r="E3994">
        <v>1</v>
      </c>
      <c r="F3994" t="s">
        <v>30</v>
      </c>
      <c r="G3994" t="s">
        <v>96</v>
      </c>
      <c r="H3994" t="s">
        <v>32</v>
      </c>
      <c r="I3994" t="s">
        <v>43</v>
      </c>
      <c r="J3994" t="s">
        <v>50</v>
      </c>
      <c r="K3994">
        <v>2025</v>
      </c>
      <c r="L3994" t="s">
        <v>51</v>
      </c>
      <c r="M3994" t="s">
        <v>5904</v>
      </c>
      <c r="N3994" t="s">
        <v>5889</v>
      </c>
      <c r="O3994" t="s">
        <v>5898</v>
      </c>
      <c r="P3994" t="s">
        <v>5899</v>
      </c>
      <c r="Q3994" t="s">
        <v>5905</v>
      </c>
      <c r="R3994">
        <v>12500</v>
      </c>
      <c r="S3994">
        <v>15500</v>
      </c>
      <c r="T3994">
        <v>0.19350000000000001</v>
      </c>
      <c r="U3994" t="s">
        <v>5901</v>
      </c>
      <c r="V3994">
        <v>12</v>
      </c>
      <c r="W3994" s="1">
        <v>45140</v>
      </c>
      <c r="X3994" t="s">
        <v>5894</v>
      </c>
      <c r="Y3994">
        <v>313</v>
      </c>
      <c r="Z3994">
        <v>58</v>
      </c>
      <c r="AA3994">
        <v>294</v>
      </c>
      <c r="AB3994">
        <v>65</v>
      </c>
      <c r="AC3994">
        <v>10</v>
      </c>
      <c r="AD3994">
        <v>812500</v>
      </c>
      <c r="AE3994" t="s">
        <v>6025</v>
      </c>
      <c r="AF3994" s="1">
        <v>46203</v>
      </c>
      <c r="AG3994" t="s">
        <v>6084</v>
      </c>
      <c r="AH3994" t="s">
        <v>6035</v>
      </c>
      <c r="AI3994" t="s">
        <v>6028</v>
      </c>
      <c r="AJ3994" t="s">
        <v>6925</v>
      </c>
      <c r="AK3994">
        <v>15500</v>
      </c>
      <c r="AL3994">
        <v>2109.5500000000002</v>
      </c>
      <c r="AM3994">
        <v>13390.45</v>
      </c>
      <c r="AN3994">
        <v>12500</v>
      </c>
      <c r="AO3994">
        <v>890.45</v>
      </c>
      <c r="AP3994">
        <v>6.6500000000000004E-2</v>
      </c>
    </row>
    <row r="3995" spans="1:42" hidden="1" x14ac:dyDescent="0.35">
      <c r="A3995" t="s">
        <v>4967</v>
      </c>
      <c r="B3995" s="1">
        <v>45962</v>
      </c>
      <c r="C3995" t="s">
        <v>520</v>
      </c>
      <c r="D3995" t="s">
        <v>29</v>
      </c>
      <c r="E3995">
        <v>4</v>
      </c>
      <c r="F3995" t="s">
        <v>30</v>
      </c>
      <c r="G3995" t="s">
        <v>31</v>
      </c>
      <c r="H3995" t="s">
        <v>25</v>
      </c>
      <c r="I3995" t="s">
        <v>26</v>
      </c>
      <c r="J3995" t="s">
        <v>50</v>
      </c>
      <c r="K3995">
        <v>2025</v>
      </c>
      <c r="L3995" t="s">
        <v>51</v>
      </c>
      <c r="M3995" t="s">
        <v>5985</v>
      </c>
      <c r="N3995" t="s">
        <v>5974</v>
      </c>
      <c r="O3995" t="s">
        <v>5986</v>
      </c>
      <c r="P3995" t="s">
        <v>5979</v>
      </c>
      <c r="Q3995" t="s">
        <v>5987</v>
      </c>
      <c r="R3995">
        <v>500</v>
      </c>
      <c r="S3995">
        <v>750</v>
      </c>
      <c r="T3995">
        <v>0.33329999999999999</v>
      </c>
      <c r="U3995" t="s">
        <v>5920</v>
      </c>
      <c r="V3995">
        <v>24</v>
      </c>
      <c r="W3995" s="1">
        <v>45007</v>
      </c>
      <c r="X3995" t="s">
        <v>5894</v>
      </c>
      <c r="Y3995">
        <v>294</v>
      </c>
      <c r="Z3995">
        <v>81</v>
      </c>
      <c r="AA3995">
        <v>264</v>
      </c>
      <c r="AB3995">
        <v>82</v>
      </c>
      <c r="AC3995">
        <v>10</v>
      </c>
      <c r="AD3995">
        <v>41000</v>
      </c>
      <c r="AE3995" t="s">
        <v>6025</v>
      </c>
      <c r="AF3995" s="1">
        <v>46203</v>
      </c>
      <c r="AG3995" t="s">
        <v>6317</v>
      </c>
      <c r="AH3995" t="s">
        <v>6027</v>
      </c>
      <c r="AI3995" t="s">
        <v>6028</v>
      </c>
      <c r="AJ3995" t="s">
        <v>6925</v>
      </c>
      <c r="AK3995">
        <v>3000</v>
      </c>
      <c r="AL3995">
        <v>154.19999999999999</v>
      </c>
      <c r="AM3995">
        <v>2845.8</v>
      </c>
      <c r="AN3995">
        <v>2000</v>
      </c>
      <c r="AO3995">
        <v>845.8</v>
      </c>
      <c r="AP3995">
        <v>0.29720000000000002</v>
      </c>
    </row>
    <row r="3996" spans="1:42" hidden="1" x14ac:dyDescent="0.35">
      <c r="A3996" t="s">
        <v>4968</v>
      </c>
      <c r="B3996" s="1">
        <v>45970</v>
      </c>
      <c r="C3996" t="s">
        <v>527</v>
      </c>
      <c r="D3996" t="s">
        <v>108</v>
      </c>
      <c r="E3996">
        <v>1</v>
      </c>
      <c r="F3996" t="s">
        <v>58</v>
      </c>
      <c r="G3996" t="s">
        <v>31</v>
      </c>
      <c r="H3996" t="s">
        <v>32</v>
      </c>
      <c r="I3996" t="s">
        <v>43</v>
      </c>
      <c r="J3996" t="s">
        <v>50</v>
      </c>
      <c r="K3996">
        <v>2025</v>
      </c>
      <c r="L3996" t="s">
        <v>51</v>
      </c>
      <c r="M3996" t="s">
        <v>5977</v>
      </c>
      <c r="N3996" t="s">
        <v>5974</v>
      </c>
      <c r="O3996" t="s">
        <v>5978</v>
      </c>
      <c r="P3996" t="s">
        <v>5979</v>
      </c>
      <c r="Q3996" t="s">
        <v>5980</v>
      </c>
      <c r="R3996">
        <v>3000</v>
      </c>
      <c r="S3996">
        <v>3900</v>
      </c>
      <c r="T3996">
        <v>0.23080000000000001</v>
      </c>
      <c r="U3996" t="s">
        <v>5920</v>
      </c>
      <c r="V3996">
        <v>36</v>
      </c>
      <c r="W3996" s="1">
        <v>44816</v>
      </c>
      <c r="X3996" t="s">
        <v>5894</v>
      </c>
      <c r="Y3996">
        <v>237</v>
      </c>
      <c r="Z3996">
        <v>110</v>
      </c>
      <c r="AA3996">
        <v>240</v>
      </c>
      <c r="AB3996">
        <v>48</v>
      </c>
      <c r="AC3996">
        <v>10</v>
      </c>
      <c r="AD3996">
        <v>144000</v>
      </c>
      <c r="AE3996" t="s">
        <v>6025</v>
      </c>
      <c r="AF3996" s="1">
        <v>46203</v>
      </c>
      <c r="AG3996" t="s">
        <v>6323</v>
      </c>
      <c r="AH3996" t="s">
        <v>6027</v>
      </c>
      <c r="AI3996" t="s">
        <v>6028</v>
      </c>
      <c r="AJ3996" t="s">
        <v>6925</v>
      </c>
      <c r="AK3996">
        <v>3900</v>
      </c>
      <c r="AL3996">
        <v>91.26</v>
      </c>
      <c r="AM3996">
        <v>3808.74</v>
      </c>
      <c r="AN3996">
        <v>3000</v>
      </c>
      <c r="AO3996">
        <v>808.74</v>
      </c>
      <c r="AP3996">
        <v>0.21229999999999999</v>
      </c>
    </row>
    <row r="3997" spans="1:42" hidden="1" x14ac:dyDescent="0.35">
      <c r="A3997" t="s">
        <v>4969</v>
      </c>
      <c r="B3997" s="1">
        <v>45980</v>
      </c>
      <c r="C3997" t="s">
        <v>125</v>
      </c>
      <c r="D3997" t="s">
        <v>100</v>
      </c>
      <c r="E3997">
        <v>1</v>
      </c>
      <c r="F3997" t="s">
        <v>24</v>
      </c>
      <c r="G3997" t="s">
        <v>71</v>
      </c>
      <c r="H3997" t="s">
        <v>17</v>
      </c>
      <c r="I3997" t="s">
        <v>18</v>
      </c>
      <c r="J3997" t="s">
        <v>50</v>
      </c>
      <c r="K3997">
        <v>2025</v>
      </c>
      <c r="L3997" t="s">
        <v>51</v>
      </c>
      <c r="M3997" t="s">
        <v>5941</v>
      </c>
      <c r="N3997" t="s">
        <v>5931</v>
      </c>
      <c r="O3997" t="s">
        <v>5942</v>
      </c>
      <c r="P3997" t="s">
        <v>5938</v>
      </c>
      <c r="Q3997" t="s">
        <v>5943</v>
      </c>
      <c r="R3997">
        <v>9800</v>
      </c>
      <c r="S3997">
        <v>12500</v>
      </c>
      <c r="T3997">
        <v>0.216</v>
      </c>
      <c r="U3997" t="s">
        <v>5940</v>
      </c>
      <c r="V3997">
        <v>6</v>
      </c>
      <c r="W3997" s="1">
        <v>45383</v>
      </c>
      <c r="X3997" t="s">
        <v>5894</v>
      </c>
      <c r="Y3997">
        <v>102</v>
      </c>
      <c r="Z3997">
        <v>94</v>
      </c>
      <c r="AA3997">
        <v>142</v>
      </c>
      <c r="AB3997">
        <v>76</v>
      </c>
      <c r="AC3997">
        <v>10</v>
      </c>
      <c r="AD3997">
        <v>744800</v>
      </c>
      <c r="AE3997" t="s">
        <v>6025</v>
      </c>
      <c r="AF3997" s="1">
        <v>46203</v>
      </c>
      <c r="AG3997" t="s">
        <v>6040</v>
      </c>
      <c r="AH3997" t="s">
        <v>6027</v>
      </c>
      <c r="AI3997" t="s">
        <v>6028</v>
      </c>
      <c r="AJ3997" t="s">
        <v>6925</v>
      </c>
      <c r="AK3997">
        <v>12500</v>
      </c>
      <c r="AL3997">
        <v>1536.25</v>
      </c>
      <c r="AM3997">
        <v>10963.75</v>
      </c>
      <c r="AN3997">
        <v>9800</v>
      </c>
      <c r="AO3997">
        <v>1163.75</v>
      </c>
      <c r="AP3997">
        <v>0.1061</v>
      </c>
    </row>
    <row r="3998" spans="1:42" hidden="1" x14ac:dyDescent="0.35">
      <c r="A3998" t="s">
        <v>4970</v>
      </c>
      <c r="B3998" s="1">
        <v>46002</v>
      </c>
      <c r="C3998" t="s">
        <v>1722</v>
      </c>
      <c r="D3998" t="s">
        <v>70</v>
      </c>
      <c r="E3998">
        <v>1</v>
      </c>
      <c r="F3998" t="s">
        <v>24</v>
      </c>
      <c r="G3998" t="s">
        <v>16</v>
      </c>
      <c r="H3998" t="s">
        <v>32</v>
      </c>
      <c r="I3998" t="s">
        <v>43</v>
      </c>
      <c r="J3998" t="s">
        <v>155</v>
      </c>
      <c r="K3998">
        <v>2025</v>
      </c>
      <c r="L3998" t="s">
        <v>51</v>
      </c>
      <c r="M3998" t="s">
        <v>5970</v>
      </c>
      <c r="N3998" t="s">
        <v>5949</v>
      </c>
      <c r="O3998" t="s">
        <v>5971</v>
      </c>
      <c r="P3998" t="s">
        <v>5922</v>
      </c>
      <c r="Q3998" t="s">
        <v>5972</v>
      </c>
      <c r="R3998">
        <v>9500</v>
      </c>
      <c r="S3998">
        <v>12000</v>
      </c>
      <c r="T3998">
        <v>0.20830000000000001</v>
      </c>
      <c r="U3998" t="s">
        <v>5920</v>
      </c>
      <c r="V3998">
        <v>12</v>
      </c>
      <c r="W3998" s="1">
        <v>44840</v>
      </c>
      <c r="X3998" t="s">
        <v>5894</v>
      </c>
      <c r="Y3998">
        <v>160</v>
      </c>
      <c r="Z3998">
        <v>82</v>
      </c>
      <c r="AA3998">
        <v>171</v>
      </c>
      <c r="AB3998">
        <v>27</v>
      </c>
      <c r="AC3998">
        <v>10</v>
      </c>
      <c r="AD3998">
        <v>256500</v>
      </c>
      <c r="AE3998" t="s">
        <v>6025</v>
      </c>
      <c r="AF3998" s="1">
        <v>46203</v>
      </c>
      <c r="AG3998" t="s">
        <v>6632</v>
      </c>
      <c r="AH3998" t="s">
        <v>6027</v>
      </c>
      <c r="AI3998" t="s">
        <v>6028</v>
      </c>
      <c r="AJ3998" t="s">
        <v>6925</v>
      </c>
      <c r="AK3998">
        <v>12000</v>
      </c>
      <c r="AL3998">
        <v>471.6</v>
      </c>
      <c r="AM3998">
        <v>11528.4</v>
      </c>
      <c r="AN3998">
        <v>9500</v>
      </c>
      <c r="AO3998">
        <v>2028.4</v>
      </c>
      <c r="AP3998">
        <v>0.1759</v>
      </c>
    </row>
    <row r="3999" spans="1:42" hidden="1" x14ac:dyDescent="0.35">
      <c r="A3999" t="s">
        <v>4971</v>
      </c>
      <c r="B3999" s="1">
        <v>45979</v>
      </c>
      <c r="C3999" t="s">
        <v>695</v>
      </c>
      <c r="D3999" t="s">
        <v>70</v>
      </c>
      <c r="E3999">
        <v>2</v>
      </c>
      <c r="F3999" t="s">
        <v>48</v>
      </c>
      <c r="G3999" t="s">
        <v>71</v>
      </c>
      <c r="H3999" t="s">
        <v>32</v>
      </c>
      <c r="I3999" t="s">
        <v>43</v>
      </c>
      <c r="J3999" t="s">
        <v>50</v>
      </c>
      <c r="K3999">
        <v>2025</v>
      </c>
      <c r="L3999" t="s">
        <v>51</v>
      </c>
      <c r="M3999" t="s">
        <v>5970</v>
      </c>
      <c r="N3999" t="s">
        <v>5949</v>
      </c>
      <c r="O3999" t="s">
        <v>5971</v>
      </c>
      <c r="P3999" t="s">
        <v>5922</v>
      </c>
      <c r="Q3999" t="s">
        <v>5972</v>
      </c>
      <c r="R3999">
        <v>9500</v>
      </c>
      <c r="S3999">
        <v>12000</v>
      </c>
      <c r="T3999">
        <v>0.20830000000000001</v>
      </c>
      <c r="U3999" t="s">
        <v>5920</v>
      </c>
      <c r="V3999">
        <v>12</v>
      </c>
      <c r="W3999" s="1">
        <v>44840</v>
      </c>
      <c r="X3999" t="s">
        <v>5894</v>
      </c>
      <c r="Y3999">
        <v>160</v>
      </c>
      <c r="Z3999">
        <v>82</v>
      </c>
      <c r="AA3999">
        <v>171</v>
      </c>
      <c r="AB3999">
        <v>27</v>
      </c>
      <c r="AC3999">
        <v>10</v>
      </c>
      <c r="AD3999">
        <v>256500</v>
      </c>
      <c r="AE3999" t="s">
        <v>6025</v>
      </c>
      <c r="AF3999" s="1">
        <v>46203</v>
      </c>
      <c r="AG3999" t="s">
        <v>6185</v>
      </c>
      <c r="AH3999" t="s">
        <v>6027</v>
      </c>
      <c r="AI3999" t="s">
        <v>6028</v>
      </c>
      <c r="AJ3999" t="s">
        <v>6925</v>
      </c>
      <c r="AK3999">
        <v>24000</v>
      </c>
      <c r="AL3999">
        <v>1226.4000000000001</v>
      </c>
      <c r="AM3999">
        <v>22773.599999999999</v>
      </c>
      <c r="AN3999">
        <v>19000</v>
      </c>
      <c r="AO3999">
        <v>3773.6</v>
      </c>
      <c r="AP3999">
        <v>0.16569999999999999</v>
      </c>
    </row>
    <row r="4000" spans="1:42" hidden="1" x14ac:dyDescent="0.35">
      <c r="A4000" t="s">
        <v>4972</v>
      </c>
      <c r="B4000" s="1">
        <v>45968</v>
      </c>
      <c r="C4000" t="s">
        <v>1395</v>
      </c>
      <c r="D4000" t="s">
        <v>92</v>
      </c>
      <c r="E4000">
        <v>1</v>
      </c>
      <c r="F4000" t="s">
        <v>24</v>
      </c>
      <c r="G4000" t="s">
        <v>96</v>
      </c>
      <c r="H4000" t="s">
        <v>25</v>
      </c>
      <c r="I4000" t="s">
        <v>26</v>
      </c>
      <c r="J4000" t="s">
        <v>50</v>
      </c>
      <c r="K4000">
        <v>2025</v>
      </c>
      <c r="L4000" t="s">
        <v>51</v>
      </c>
      <c r="M4000" t="s">
        <v>5973</v>
      </c>
      <c r="N4000" t="s">
        <v>5974</v>
      </c>
      <c r="O4000" t="s">
        <v>5975</v>
      </c>
      <c r="P4000" t="s">
        <v>5899</v>
      </c>
      <c r="Q4000" t="s">
        <v>5976</v>
      </c>
      <c r="R4000">
        <v>7600</v>
      </c>
      <c r="S4000">
        <v>9800</v>
      </c>
      <c r="T4000">
        <v>0.22450000000000001</v>
      </c>
      <c r="U4000" t="s">
        <v>5901</v>
      </c>
      <c r="V4000">
        <v>36</v>
      </c>
      <c r="W4000" s="1">
        <v>45281</v>
      </c>
      <c r="X4000" t="s">
        <v>5894</v>
      </c>
      <c r="Y4000">
        <v>214</v>
      </c>
      <c r="Z4000">
        <v>101</v>
      </c>
      <c r="AA4000">
        <v>188</v>
      </c>
      <c r="AB4000">
        <v>51</v>
      </c>
      <c r="AC4000">
        <v>10</v>
      </c>
      <c r="AD4000">
        <v>387600</v>
      </c>
      <c r="AE4000" t="s">
        <v>6025</v>
      </c>
      <c r="AF4000" s="1">
        <v>46203</v>
      </c>
      <c r="AG4000" t="s">
        <v>6553</v>
      </c>
      <c r="AH4000" t="s">
        <v>6035</v>
      </c>
      <c r="AI4000" t="s">
        <v>6028</v>
      </c>
      <c r="AJ4000" t="s">
        <v>6925</v>
      </c>
      <c r="AK4000">
        <v>9800</v>
      </c>
      <c r="AL4000">
        <v>366.52</v>
      </c>
      <c r="AM4000">
        <v>9433.48</v>
      </c>
      <c r="AN4000">
        <v>7600</v>
      </c>
      <c r="AO4000">
        <v>1833.48</v>
      </c>
      <c r="AP4000">
        <v>0.19439999999999999</v>
      </c>
    </row>
    <row r="4001" spans="1:42" hidden="1" x14ac:dyDescent="0.35">
      <c r="A4001" t="s">
        <v>4973</v>
      </c>
      <c r="B4001" s="1">
        <v>45989</v>
      </c>
      <c r="C4001" t="s">
        <v>2229</v>
      </c>
      <c r="D4001" t="s">
        <v>78</v>
      </c>
      <c r="E4001">
        <v>1</v>
      </c>
      <c r="F4001" t="s">
        <v>128</v>
      </c>
      <c r="G4001" t="s">
        <v>16</v>
      </c>
      <c r="H4001" t="s">
        <v>32</v>
      </c>
      <c r="I4001" t="s">
        <v>43</v>
      </c>
      <c r="J4001" t="s">
        <v>50</v>
      </c>
      <c r="K4001">
        <v>2025</v>
      </c>
      <c r="L4001" t="s">
        <v>51</v>
      </c>
      <c r="M4001" t="s">
        <v>5992</v>
      </c>
      <c r="N4001" t="s">
        <v>5989</v>
      </c>
      <c r="O4001" t="s">
        <v>5993</v>
      </c>
      <c r="P4001" t="s">
        <v>5899</v>
      </c>
      <c r="Q4001" t="s">
        <v>5994</v>
      </c>
      <c r="R4001">
        <v>850</v>
      </c>
      <c r="S4001">
        <v>1200</v>
      </c>
      <c r="T4001">
        <v>0.29170000000000001</v>
      </c>
      <c r="U4001" t="s">
        <v>5901</v>
      </c>
      <c r="V4001">
        <v>6</v>
      </c>
      <c r="W4001" s="1">
        <v>45066</v>
      </c>
      <c r="X4001" t="s">
        <v>5894</v>
      </c>
      <c r="Y4001">
        <v>275</v>
      </c>
      <c r="Z4001">
        <v>92</v>
      </c>
      <c r="AA4001">
        <v>285</v>
      </c>
      <c r="AB4001">
        <v>78</v>
      </c>
      <c r="AC4001">
        <v>10</v>
      </c>
      <c r="AD4001">
        <v>66300</v>
      </c>
      <c r="AE4001" t="s">
        <v>6025</v>
      </c>
      <c r="AF4001" s="1">
        <v>46203</v>
      </c>
      <c r="AG4001" t="s">
        <v>6760</v>
      </c>
      <c r="AH4001" t="s">
        <v>6027</v>
      </c>
      <c r="AI4001" t="s">
        <v>6028</v>
      </c>
      <c r="AJ4001" t="s">
        <v>6925</v>
      </c>
      <c r="AK4001">
        <v>1200</v>
      </c>
      <c r="AL4001">
        <v>175.92</v>
      </c>
      <c r="AM4001">
        <v>1024.08</v>
      </c>
      <c r="AN4001">
        <v>850</v>
      </c>
      <c r="AO4001">
        <v>174.08</v>
      </c>
      <c r="AP4001">
        <v>0.17</v>
      </c>
    </row>
    <row r="4002" spans="1:42" hidden="1" x14ac:dyDescent="0.35">
      <c r="A4002" t="s">
        <v>4974</v>
      </c>
      <c r="B4002" s="1">
        <v>46001</v>
      </c>
      <c r="C4002" t="s">
        <v>890</v>
      </c>
      <c r="D4002" t="s">
        <v>180</v>
      </c>
      <c r="E4002">
        <v>3</v>
      </c>
      <c r="F4002" t="s">
        <v>24</v>
      </c>
      <c r="G4002" t="s">
        <v>71</v>
      </c>
      <c r="H4002" t="s">
        <v>17</v>
      </c>
      <c r="I4002" t="s">
        <v>43</v>
      </c>
      <c r="J4002" t="s">
        <v>155</v>
      </c>
      <c r="K4002">
        <v>2025</v>
      </c>
      <c r="L4002" t="s">
        <v>51</v>
      </c>
      <c r="M4002" t="s">
        <v>5956</v>
      </c>
      <c r="N4002" t="s">
        <v>5949</v>
      </c>
      <c r="O4002" t="s">
        <v>5957</v>
      </c>
      <c r="P4002" t="s">
        <v>5958</v>
      </c>
      <c r="Q4002" t="s">
        <v>5959</v>
      </c>
      <c r="R4002">
        <v>3100</v>
      </c>
      <c r="S4002">
        <v>4200</v>
      </c>
      <c r="T4002">
        <v>0.26190000000000002</v>
      </c>
      <c r="U4002" t="s">
        <v>5909</v>
      </c>
      <c r="V4002">
        <v>12</v>
      </c>
      <c r="W4002" s="1">
        <v>45029</v>
      </c>
      <c r="X4002" t="s">
        <v>5894</v>
      </c>
      <c r="Y4002">
        <v>165</v>
      </c>
      <c r="Z4002">
        <v>119</v>
      </c>
      <c r="AA4002">
        <v>218</v>
      </c>
      <c r="AB4002">
        <v>22</v>
      </c>
      <c r="AC4002">
        <v>10</v>
      </c>
      <c r="AD4002">
        <v>68200</v>
      </c>
      <c r="AE4002" t="s">
        <v>6025</v>
      </c>
      <c r="AF4002" s="1">
        <v>46203</v>
      </c>
      <c r="AG4002" t="s">
        <v>6045</v>
      </c>
      <c r="AH4002" t="s">
        <v>6035</v>
      </c>
      <c r="AI4002" t="s">
        <v>6028</v>
      </c>
      <c r="AJ4002" t="s">
        <v>6925</v>
      </c>
      <c r="AK4002">
        <v>12600</v>
      </c>
      <c r="AL4002">
        <v>650.16</v>
      </c>
      <c r="AM4002">
        <v>11949.84</v>
      </c>
      <c r="AN4002">
        <v>9300</v>
      </c>
      <c r="AO4002">
        <v>2649.84</v>
      </c>
      <c r="AP4002">
        <v>0.22170000000000001</v>
      </c>
    </row>
    <row r="4003" spans="1:42" hidden="1" x14ac:dyDescent="0.35">
      <c r="A4003" t="s">
        <v>4975</v>
      </c>
      <c r="B4003" s="1">
        <v>46021</v>
      </c>
      <c r="C4003" t="s">
        <v>784</v>
      </c>
      <c r="D4003" t="s">
        <v>108</v>
      </c>
      <c r="E4003">
        <v>5</v>
      </c>
      <c r="F4003" t="s">
        <v>58</v>
      </c>
      <c r="G4003" t="s">
        <v>71</v>
      </c>
      <c r="H4003" t="s">
        <v>25</v>
      </c>
      <c r="I4003" t="s">
        <v>43</v>
      </c>
      <c r="J4003" t="s">
        <v>155</v>
      </c>
      <c r="K4003">
        <v>2025</v>
      </c>
      <c r="L4003" t="s">
        <v>51</v>
      </c>
      <c r="M4003" t="s">
        <v>5977</v>
      </c>
      <c r="N4003" t="s">
        <v>5974</v>
      </c>
      <c r="O4003" t="s">
        <v>5978</v>
      </c>
      <c r="P4003" t="s">
        <v>5979</v>
      </c>
      <c r="Q4003" t="s">
        <v>5980</v>
      </c>
      <c r="R4003">
        <v>3000</v>
      </c>
      <c r="S4003">
        <v>3900</v>
      </c>
      <c r="T4003">
        <v>0.23080000000000001</v>
      </c>
      <c r="U4003" t="s">
        <v>5920</v>
      </c>
      <c r="V4003">
        <v>36</v>
      </c>
      <c r="W4003" s="1">
        <v>44816</v>
      </c>
      <c r="X4003" t="s">
        <v>5894</v>
      </c>
      <c r="Y4003">
        <v>237</v>
      </c>
      <c r="Z4003">
        <v>110</v>
      </c>
      <c r="AA4003">
        <v>240</v>
      </c>
      <c r="AB4003">
        <v>48</v>
      </c>
      <c r="AC4003">
        <v>10</v>
      </c>
      <c r="AD4003">
        <v>144000</v>
      </c>
      <c r="AE4003" t="s">
        <v>6025</v>
      </c>
      <c r="AF4003" s="1">
        <v>46203</v>
      </c>
      <c r="AG4003" t="s">
        <v>6208</v>
      </c>
      <c r="AH4003" t="s">
        <v>6035</v>
      </c>
      <c r="AI4003" t="s">
        <v>6028</v>
      </c>
      <c r="AJ4003" t="s">
        <v>6925</v>
      </c>
      <c r="AK4003">
        <v>19500</v>
      </c>
      <c r="AL4003">
        <v>1226.55</v>
      </c>
      <c r="AM4003">
        <v>18273.45</v>
      </c>
      <c r="AN4003">
        <v>15000</v>
      </c>
      <c r="AO4003">
        <v>3273.45</v>
      </c>
      <c r="AP4003">
        <v>0.17910000000000001</v>
      </c>
    </row>
    <row r="4004" spans="1:42" hidden="1" x14ac:dyDescent="0.35">
      <c r="A4004" t="s">
        <v>4976</v>
      </c>
      <c r="B4004" s="1">
        <v>46017</v>
      </c>
      <c r="C4004" t="s">
        <v>99</v>
      </c>
      <c r="D4004" t="s">
        <v>82</v>
      </c>
      <c r="E4004">
        <v>1</v>
      </c>
      <c r="F4004" t="s">
        <v>24</v>
      </c>
      <c r="G4004" t="s">
        <v>31</v>
      </c>
      <c r="H4004" t="s">
        <v>17</v>
      </c>
      <c r="I4004" t="s">
        <v>43</v>
      </c>
      <c r="J4004" t="s">
        <v>155</v>
      </c>
      <c r="K4004">
        <v>2025</v>
      </c>
      <c r="L4004" t="s">
        <v>51</v>
      </c>
      <c r="M4004" t="s">
        <v>5895</v>
      </c>
      <c r="N4004" t="s">
        <v>5889</v>
      </c>
      <c r="O4004" t="s">
        <v>5890</v>
      </c>
      <c r="P4004" t="s">
        <v>5891</v>
      </c>
      <c r="Q4004" t="s">
        <v>5896</v>
      </c>
      <c r="R4004">
        <v>78000</v>
      </c>
      <c r="S4004">
        <v>95000</v>
      </c>
      <c r="T4004">
        <v>0.1789</v>
      </c>
      <c r="U4004" t="s">
        <v>5893</v>
      </c>
      <c r="V4004">
        <v>12</v>
      </c>
      <c r="W4004" s="1">
        <v>45187</v>
      </c>
      <c r="X4004" t="s">
        <v>5894</v>
      </c>
      <c r="Y4004">
        <v>351</v>
      </c>
      <c r="Z4004">
        <v>112</v>
      </c>
      <c r="AA4004">
        <v>335</v>
      </c>
      <c r="AB4004">
        <v>32</v>
      </c>
      <c r="AC4004">
        <v>10</v>
      </c>
      <c r="AD4004">
        <v>2496000</v>
      </c>
      <c r="AE4004" t="s">
        <v>6025</v>
      </c>
      <c r="AF4004" s="1">
        <v>46203</v>
      </c>
      <c r="AG4004" t="s">
        <v>6065</v>
      </c>
      <c r="AH4004" t="s">
        <v>6035</v>
      </c>
      <c r="AI4004" t="s">
        <v>6028</v>
      </c>
      <c r="AJ4004" t="s">
        <v>6925</v>
      </c>
      <c r="AK4004">
        <v>95000</v>
      </c>
      <c r="AL4004">
        <v>11086.5</v>
      </c>
      <c r="AM4004">
        <v>83913.5</v>
      </c>
      <c r="AN4004">
        <v>78000</v>
      </c>
      <c r="AO4004">
        <v>5913.5</v>
      </c>
      <c r="AP4004">
        <v>7.0499999999999993E-2</v>
      </c>
    </row>
    <row r="4005" spans="1:42" x14ac:dyDescent="0.35">
      <c r="A4005" t="s">
        <v>4977</v>
      </c>
      <c r="B4005" s="1">
        <v>46006</v>
      </c>
      <c r="C4005" t="s">
        <v>229</v>
      </c>
      <c r="D4005" t="s">
        <v>54</v>
      </c>
      <c r="E4005">
        <v>4</v>
      </c>
      <c r="F4005" t="s">
        <v>24</v>
      </c>
      <c r="G4005" t="s">
        <v>71</v>
      </c>
      <c r="H4005" t="s">
        <v>32</v>
      </c>
      <c r="I4005" t="s">
        <v>43</v>
      </c>
      <c r="J4005" t="s">
        <v>155</v>
      </c>
      <c r="K4005">
        <v>2025</v>
      </c>
      <c r="L4005" t="s">
        <v>51</v>
      </c>
      <c r="M4005" t="s">
        <v>5888</v>
      </c>
      <c r="N4005" t="s">
        <v>5889</v>
      </c>
      <c r="O4005" t="s">
        <v>5890</v>
      </c>
      <c r="P4005" t="s">
        <v>5891</v>
      </c>
      <c r="Q4005" t="s">
        <v>5892</v>
      </c>
      <c r="R4005">
        <v>52000</v>
      </c>
      <c r="S4005">
        <v>65000</v>
      </c>
      <c r="T4005">
        <v>0.2</v>
      </c>
      <c r="U4005" t="s">
        <v>5893</v>
      </c>
      <c r="V4005">
        <v>12</v>
      </c>
      <c r="W4005" s="1">
        <v>45506</v>
      </c>
      <c r="X4005" t="s">
        <v>5894</v>
      </c>
      <c r="Y4005">
        <v>302</v>
      </c>
      <c r="Z4005">
        <v>109</v>
      </c>
      <c r="AA4005">
        <v>415</v>
      </c>
      <c r="AB4005">
        <v>0</v>
      </c>
      <c r="AC4005">
        <v>10</v>
      </c>
      <c r="AD4005">
        <v>0</v>
      </c>
      <c r="AE4005" t="s">
        <v>6029</v>
      </c>
      <c r="AF4005" s="1">
        <v>46203</v>
      </c>
      <c r="AG4005" t="s">
        <v>6138</v>
      </c>
      <c r="AH4005" t="s">
        <v>6027</v>
      </c>
      <c r="AI4005" t="s">
        <v>6028</v>
      </c>
      <c r="AJ4005" t="s">
        <v>6925</v>
      </c>
      <c r="AK4005">
        <v>260000</v>
      </c>
      <c r="AL4005">
        <v>31876</v>
      </c>
      <c r="AM4005">
        <v>228124</v>
      </c>
      <c r="AN4005">
        <v>208000</v>
      </c>
      <c r="AO4005">
        <v>20124</v>
      </c>
      <c r="AP4005">
        <v>8.8200000000000001E-2</v>
      </c>
    </row>
    <row r="4006" spans="1:42" hidden="1" x14ac:dyDescent="0.35">
      <c r="A4006" t="s">
        <v>4978</v>
      </c>
      <c r="B4006" s="1">
        <v>45973</v>
      </c>
      <c r="C4006" t="s">
        <v>892</v>
      </c>
      <c r="D4006" t="s">
        <v>123</v>
      </c>
      <c r="E4006">
        <v>2</v>
      </c>
      <c r="F4006" t="s">
        <v>30</v>
      </c>
      <c r="G4006" t="s">
        <v>16</v>
      </c>
      <c r="H4006" t="s">
        <v>17</v>
      </c>
      <c r="I4006" t="s">
        <v>43</v>
      </c>
      <c r="J4006" t="s">
        <v>50</v>
      </c>
      <c r="K4006">
        <v>2025</v>
      </c>
      <c r="L4006" t="s">
        <v>51</v>
      </c>
      <c r="M4006" t="s">
        <v>5927</v>
      </c>
      <c r="N4006" t="s">
        <v>5913</v>
      </c>
      <c r="O4006" t="s">
        <v>5917</v>
      </c>
      <c r="P4006" t="s">
        <v>5928</v>
      </c>
      <c r="Q4006" t="s">
        <v>5929</v>
      </c>
      <c r="R4006">
        <v>44000</v>
      </c>
      <c r="S4006">
        <v>53000</v>
      </c>
      <c r="T4006">
        <v>0.16980000000000001</v>
      </c>
      <c r="U4006" t="s">
        <v>5920</v>
      </c>
      <c r="V4006">
        <v>12</v>
      </c>
      <c r="W4006" s="1">
        <v>45435</v>
      </c>
      <c r="X4006" t="s">
        <v>5894</v>
      </c>
      <c r="Y4006">
        <v>246</v>
      </c>
      <c r="Z4006">
        <v>92</v>
      </c>
      <c r="AA4006">
        <v>223</v>
      </c>
      <c r="AB4006">
        <v>48</v>
      </c>
      <c r="AC4006">
        <v>10</v>
      </c>
      <c r="AD4006">
        <v>2112000</v>
      </c>
      <c r="AE4006" t="s">
        <v>6025</v>
      </c>
      <c r="AF4006" s="1">
        <v>46203</v>
      </c>
      <c r="AG4006" t="s">
        <v>6471</v>
      </c>
      <c r="AH4006" t="s">
        <v>6027</v>
      </c>
      <c r="AI4006" t="s">
        <v>6028</v>
      </c>
      <c r="AJ4006" t="s">
        <v>6925</v>
      </c>
      <c r="AK4006">
        <v>106000</v>
      </c>
      <c r="AL4006">
        <v>14193.4</v>
      </c>
      <c r="AM4006">
        <v>91806.6</v>
      </c>
      <c r="AN4006">
        <v>88000</v>
      </c>
      <c r="AO4006">
        <v>3806.6</v>
      </c>
      <c r="AP4006">
        <v>4.1500000000000002E-2</v>
      </c>
    </row>
    <row r="4007" spans="1:42" hidden="1" x14ac:dyDescent="0.35">
      <c r="A4007" t="s">
        <v>4979</v>
      </c>
      <c r="B4007" s="1">
        <v>45995</v>
      </c>
      <c r="C4007" t="s">
        <v>932</v>
      </c>
      <c r="D4007" t="s">
        <v>123</v>
      </c>
      <c r="E4007">
        <v>1</v>
      </c>
      <c r="F4007" t="s">
        <v>48</v>
      </c>
      <c r="G4007" t="s">
        <v>31</v>
      </c>
      <c r="H4007" t="s">
        <v>17</v>
      </c>
      <c r="I4007" t="s">
        <v>43</v>
      </c>
      <c r="J4007" t="s">
        <v>155</v>
      </c>
      <c r="K4007">
        <v>2025</v>
      </c>
      <c r="L4007" t="s">
        <v>51</v>
      </c>
      <c r="M4007" t="s">
        <v>5927</v>
      </c>
      <c r="N4007" t="s">
        <v>5913</v>
      </c>
      <c r="O4007" t="s">
        <v>5917</v>
      </c>
      <c r="P4007" t="s">
        <v>5928</v>
      </c>
      <c r="Q4007" t="s">
        <v>5929</v>
      </c>
      <c r="R4007">
        <v>44000</v>
      </c>
      <c r="S4007">
        <v>53000</v>
      </c>
      <c r="T4007">
        <v>0.16980000000000001</v>
      </c>
      <c r="U4007" t="s">
        <v>5920</v>
      </c>
      <c r="V4007">
        <v>12</v>
      </c>
      <c r="W4007" s="1">
        <v>45435</v>
      </c>
      <c r="X4007" t="s">
        <v>5894</v>
      </c>
      <c r="Y4007">
        <v>246</v>
      </c>
      <c r="Z4007">
        <v>92</v>
      </c>
      <c r="AA4007">
        <v>223</v>
      </c>
      <c r="AB4007">
        <v>48</v>
      </c>
      <c r="AC4007">
        <v>10</v>
      </c>
      <c r="AD4007">
        <v>2112000</v>
      </c>
      <c r="AE4007" t="s">
        <v>6025</v>
      </c>
      <c r="AF4007" s="1">
        <v>46203</v>
      </c>
      <c r="AG4007" t="s">
        <v>6059</v>
      </c>
      <c r="AH4007" t="s">
        <v>6027</v>
      </c>
      <c r="AI4007" t="s">
        <v>6028</v>
      </c>
      <c r="AJ4007" t="s">
        <v>6925</v>
      </c>
      <c r="AK4007">
        <v>53000</v>
      </c>
      <c r="AL4007">
        <v>3699.4</v>
      </c>
      <c r="AM4007">
        <v>49300.6</v>
      </c>
      <c r="AN4007">
        <v>44000</v>
      </c>
      <c r="AO4007">
        <v>5300.6</v>
      </c>
      <c r="AP4007">
        <v>0.1075</v>
      </c>
    </row>
    <row r="4008" spans="1:42" hidden="1" x14ac:dyDescent="0.35">
      <c r="A4008" t="s">
        <v>4980</v>
      </c>
      <c r="B4008" s="1">
        <v>46013</v>
      </c>
      <c r="C4008" t="s">
        <v>1642</v>
      </c>
      <c r="D4008" t="s">
        <v>105</v>
      </c>
      <c r="E4008">
        <v>1</v>
      </c>
      <c r="F4008" t="s">
        <v>24</v>
      </c>
      <c r="G4008" t="s">
        <v>31</v>
      </c>
      <c r="H4008" t="s">
        <v>17</v>
      </c>
      <c r="I4008" t="s">
        <v>43</v>
      </c>
      <c r="J4008" t="s">
        <v>155</v>
      </c>
      <c r="K4008">
        <v>2025</v>
      </c>
      <c r="L4008" t="s">
        <v>51</v>
      </c>
      <c r="M4008" t="s">
        <v>5916</v>
      </c>
      <c r="N4008" t="s">
        <v>5913</v>
      </c>
      <c r="O4008" t="s">
        <v>5917</v>
      </c>
      <c r="P4008" t="s">
        <v>5918</v>
      </c>
      <c r="Q4008" t="s">
        <v>5919</v>
      </c>
      <c r="R4008">
        <v>63000</v>
      </c>
      <c r="S4008">
        <v>76000</v>
      </c>
      <c r="T4008">
        <v>0.1711</v>
      </c>
      <c r="U4008" t="s">
        <v>5920</v>
      </c>
      <c r="V4008">
        <v>12</v>
      </c>
      <c r="W4008" s="1">
        <v>44617</v>
      </c>
      <c r="X4008" t="s">
        <v>5894</v>
      </c>
      <c r="Y4008">
        <v>252</v>
      </c>
      <c r="Z4008">
        <v>75</v>
      </c>
      <c r="AA4008">
        <v>289</v>
      </c>
      <c r="AB4008">
        <v>48</v>
      </c>
      <c r="AC4008">
        <v>10</v>
      </c>
      <c r="AD4008">
        <v>3024000</v>
      </c>
      <c r="AE4008" t="s">
        <v>6025</v>
      </c>
      <c r="AF4008" s="1">
        <v>46203</v>
      </c>
      <c r="AG4008" t="s">
        <v>6610</v>
      </c>
      <c r="AH4008" t="s">
        <v>6027</v>
      </c>
      <c r="AI4008" t="s">
        <v>6028</v>
      </c>
      <c r="AJ4008" t="s">
        <v>6925</v>
      </c>
      <c r="AK4008">
        <v>76000</v>
      </c>
      <c r="AL4008">
        <v>3860.8</v>
      </c>
      <c r="AM4008">
        <v>72139.199999999997</v>
      </c>
      <c r="AN4008">
        <v>63000</v>
      </c>
      <c r="AO4008">
        <v>9139.2000000000007</v>
      </c>
      <c r="AP4008">
        <v>0.12670000000000001</v>
      </c>
    </row>
    <row r="4009" spans="1:42" hidden="1" x14ac:dyDescent="0.35">
      <c r="A4009" t="s">
        <v>4981</v>
      </c>
      <c r="B4009" s="1">
        <v>46012</v>
      </c>
      <c r="C4009" t="s">
        <v>2527</v>
      </c>
      <c r="D4009" t="s">
        <v>105</v>
      </c>
      <c r="E4009">
        <v>1</v>
      </c>
      <c r="F4009" t="s">
        <v>58</v>
      </c>
      <c r="G4009" t="s">
        <v>16</v>
      </c>
      <c r="H4009" t="s">
        <v>25</v>
      </c>
      <c r="I4009" t="s">
        <v>18</v>
      </c>
      <c r="J4009" t="s">
        <v>155</v>
      </c>
      <c r="K4009">
        <v>2025</v>
      </c>
      <c r="L4009" t="s">
        <v>51</v>
      </c>
      <c r="M4009" t="s">
        <v>5916</v>
      </c>
      <c r="N4009" t="s">
        <v>5913</v>
      </c>
      <c r="O4009" t="s">
        <v>5917</v>
      </c>
      <c r="P4009" t="s">
        <v>5918</v>
      </c>
      <c r="Q4009" t="s">
        <v>5919</v>
      </c>
      <c r="R4009">
        <v>63000</v>
      </c>
      <c r="S4009">
        <v>76000</v>
      </c>
      <c r="T4009">
        <v>0.1711</v>
      </c>
      <c r="U4009" t="s">
        <v>5920</v>
      </c>
      <c r="V4009">
        <v>12</v>
      </c>
      <c r="W4009" s="1">
        <v>44617</v>
      </c>
      <c r="X4009" t="s">
        <v>5894</v>
      </c>
      <c r="Y4009">
        <v>252</v>
      </c>
      <c r="Z4009">
        <v>75</v>
      </c>
      <c r="AA4009">
        <v>289</v>
      </c>
      <c r="AB4009">
        <v>48</v>
      </c>
      <c r="AC4009">
        <v>10</v>
      </c>
      <c r="AD4009">
        <v>3024000</v>
      </c>
      <c r="AE4009" t="s">
        <v>6025</v>
      </c>
      <c r="AF4009" s="1">
        <v>46203</v>
      </c>
      <c r="AG4009" t="s">
        <v>6815</v>
      </c>
      <c r="AH4009" t="s">
        <v>6027</v>
      </c>
      <c r="AI4009" t="s">
        <v>6028</v>
      </c>
      <c r="AJ4009" t="s">
        <v>6925</v>
      </c>
      <c r="AK4009">
        <v>76000</v>
      </c>
      <c r="AL4009">
        <v>8983.2000000000007</v>
      </c>
      <c r="AM4009">
        <v>67016.800000000003</v>
      </c>
      <c r="AN4009">
        <v>63000</v>
      </c>
      <c r="AO4009">
        <v>4016.8</v>
      </c>
      <c r="AP4009">
        <v>5.9900000000000002E-2</v>
      </c>
    </row>
    <row r="4010" spans="1:42" hidden="1" x14ac:dyDescent="0.35">
      <c r="A4010" t="s">
        <v>4982</v>
      </c>
      <c r="B4010" s="1">
        <v>46000</v>
      </c>
      <c r="C4010" t="s">
        <v>139</v>
      </c>
      <c r="D4010" t="s">
        <v>173</v>
      </c>
      <c r="E4010">
        <v>1</v>
      </c>
      <c r="F4010" t="s">
        <v>30</v>
      </c>
      <c r="G4010" t="s">
        <v>16</v>
      </c>
      <c r="H4010" t="s">
        <v>17</v>
      </c>
      <c r="I4010" t="s">
        <v>26</v>
      </c>
      <c r="J4010" t="s">
        <v>155</v>
      </c>
      <c r="K4010">
        <v>2025</v>
      </c>
      <c r="L4010" t="s">
        <v>51</v>
      </c>
      <c r="M4010" t="s">
        <v>5904</v>
      </c>
      <c r="N4010" t="s">
        <v>5889</v>
      </c>
      <c r="O4010" t="s">
        <v>5898</v>
      </c>
      <c r="P4010" t="s">
        <v>5899</v>
      </c>
      <c r="Q4010" t="s">
        <v>5905</v>
      </c>
      <c r="R4010">
        <v>12500</v>
      </c>
      <c r="S4010">
        <v>15500</v>
      </c>
      <c r="T4010">
        <v>0.19350000000000001</v>
      </c>
      <c r="U4010" t="s">
        <v>5901</v>
      </c>
      <c r="V4010">
        <v>12</v>
      </c>
      <c r="W4010" s="1">
        <v>45140</v>
      </c>
      <c r="X4010" t="s">
        <v>5894</v>
      </c>
      <c r="Y4010">
        <v>313</v>
      </c>
      <c r="Z4010">
        <v>58</v>
      </c>
      <c r="AA4010">
        <v>294</v>
      </c>
      <c r="AB4010">
        <v>65</v>
      </c>
      <c r="AC4010">
        <v>10</v>
      </c>
      <c r="AD4010">
        <v>812500</v>
      </c>
      <c r="AE4010" t="s">
        <v>6025</v>
      </c>
      <c r="AF4010" s="1">
        <v>46203</v>
      </c>
      <c r="AG4010" t="s">
        <v>6068</v>
      </c>
      <c r="AH4010" t="s">
        <v>6027</v>
      </c>
      <c r="AI4010" t="s">
        <v>6028</v>
      </c>
      <c r="AJ4010" t="s">
        <v>6925</v>
      </c>
      <c r="AK4010">
        <v>15500</v>
      </c>
      <c r="AL4010">
        <v>444.85</v>
      </c>
      <c r="AM4010">
        <v>15055.15</v>
      </c>
      <c r="AN4010">
        <v>12500</v>
      </c>
      <c r="AO4010">
        <v>2555.15</v>
      </c>
      <c r="AP4010">
        <v>0.16969999999999999</v>
      </c>
    </row>
    <row r="4011" spans="1:42" hidden="1" x14ac:dyDescent="0.35">
      <c r="A4011" t="s">
        <v>4983</v>
      </c>
      <c r="B4011" s="1">
        <v>46009</v>
      </c>
      <c r="C4011" t="s">
        <v>3223</v>
      </c>
      <c r="D4011" t="s">
        <v>92</v>
      </c>
      <c r="E4011">
        <v>1</v>
      </c>
      <c r="F4011" t="s">
        <v>128</v>
      </c>
      <c r="G4011" t="s">
        <v>71</v>
      </c>
      <c r="H4011" t="s">
        <v>25</v>
      </c>
      <c r="I4011" t="s">
        <v>33</v>
      </c>
      <c r="J4011" t="s">
        <v>155</v>
      </c>
      <c r="K4011">
        <v>2025</v>
      </c>
      <c r="L4011" t="s">
        <v>51</v>
      </c>
      <c r="M4011" t="s">
        <v>5973</v>
      </c>
      <c r="N4011" t="s">
        <v>5974</v>
      </c>
      <c r="O4011" t="s">
        <v>5975</v>
      </c>
      <c r="P4011" t="s">
        <v>5899</v>
      </c>
      <c r="Q4011" t="s">
        <v>5976</v>
      </c>
      <c r="R4011">
        <v>7600</v>
      </c>
      <c r="S4011">
        <v>9800</v>
      </c>
      <c r="T4011">
        <v>0.22450000000000001</v>
      </c>
      <c r="U4011" t="s">
        <v>5901</v>
      </c>
      <c r="V4011">
        <v>36</v>
      </c>
      <c r="W4011" s="1">
        <v>45281</v>
      </c>
      <c r="X4011" t="s">
        <v>5894</v>
      </c>
      <c r="Y4011">
        <v>214</v>
      </c>
      <c r="Z4011">
        <v>101</v>
      </c>
      <c r="AA4011">
        <v>188</v>
      </c>
      <c r="AB4011">
        <v>51</v>
      </c>
      <c r="AC4011">
        <v>10</v>
      </c>
      <c r="AD4011">
        <v>387600</v>
      </c>
      <c r="AE4011" t="s">
        <v>6025</v>
      </c>
      <c r="AF4011" s="1">
        <v>46203</v>
      </c>
      <c r="AG4011" t="s">
        <v>6868</v>
      </c>
      <c r="AH4011" t="s">
        <v>6035</v>
      </c>
      <c r="AI4011" t="s">
        <v>6028</v>
      </c>
      <c r="AJ4011" t="s">
        <v>6925</v>
      </c>
      <c r="AK4011">
        <v>9800</v>
      </c>
      <c r="AL4011">
        <v>931</v>
      </c>
      <c r="AM4011">
        <v>8869</v>
      </c>
      <c r="AN4011">
        <v>7600</v>
      </c>
      <c r="AO4011">
        <v>1269</v>
      </c>
      <c r="AP4011">
        <v>0.1431</v>
      </c>
    </row>
    <row r="4012" spans="1:42" hidden="1" x14ac:dyDescent="0.35">
      <c r="A4012" t="s">
        <v>4984</v>
      </c>
      <c r="B4012" s="1">
        <v>45993</v>
      </c>
      <c r="C4012" t="s">
        <v>3416</v>
      </c>
      <c r="D4012" t="s">
        <v>377</v>
      </c>
      <c r="E4012">
        <v>4</v>
      </c>
      <c r="F4012" t="s">
        <v>24</v>
      </c>
      <c r="G4012" t="s">
        <v>16</v>
      </c>
      <c r="H4012" t="s">
        <v>25</v>
      </c>
      <c r="I4012" t="s">
        <v>33</v>
      </c>
      <c r="J4012" t="s">
        <v>155</v>
      </c>
      <c r="K4012">
        <v>2025</v>
      </c>
      <c r="L4012" t="s">
        <v>51</v>
      </c>
      <c r="M4012" t="s">
        <v>6007</v>
      </c>
      <c r="N4012" t="s">
        <v>5889</v>
      </c>
      <c r="O4012" t="s">
        <v>6008</v>
      </c>
      <c r="P4012" t="s">
        <v>5899</v>
      </c>
      <c r="Q4012" t="s">
        <v>6009</v>
      </c>
      <c r="R4012">
        <v>12000</v>
      </c>
      <c r="S4012">
        <v>15000</v>
      </c>
      <c r="T4012">
        <v>0.2</v>
      </c>
      <c r="U4012" t="s">
        <v>5901</v>
      </c>
      <c r="V4012">
        <v>12</v>
      </c>
      <c r="W4012" s="1">
        <v>45557</v>
      </c>
      <c r="X4012" t="s">
        <v>5894</v>
      </c>
      <c r="Y4012">
        <v>118</v>
      </c>
      <c r="Z4012">
        <v>87</v>
      </c>
      <c r="AA4012">
        <v>209</v>
      </c>
      <c r="AB4012">
        <v>10</v>
      </c>
      <c r="AC4012">
        <v>10</v>
      </c>
      <c r="AD4012">
        <v>120000</v>
      </c>
      <c r="AE4012" t="s">
        <v>6025</v>
      </c>
      <c r="AF4012" s="1">
        <v>46203</v>
      </c>
      <c r="AG4012" t="s">
        <v>6875</v>
      </c>
      <c r="AH4012" t="s">
        <v>6035</v>
      </c>
      <c r="AI4012" t="s">
        <v>6028</v>
      </c>
      <c r="AJ4012" t="s">
        <v>6925</v>
      </c>
      <c r="AK4012">
        <v>60000</v>
      </c>
      <c r="AL4012">
        <v>4962</v>
      </c>
      <c r="AM4012">
        <v>55038</v>
      </c>
      <c r="AN4012">
        <v>48000</v>
      </c>
      <c r="AO4012">
        <v>7038</v>
      </c>
      <c r="AP4012">
        <v>0.12790000000000001</v>
      </c>
    </row>
    <row r="4013" spans="1:42" hidden="1" x14ac:dyDescent="0.35">
      <c r="A4013" t="s">
        <v>4985</v>
      </c>
      <c r="B4013" s="1">
        <v>45967</v>
      </c>
      <c r="C4013" t="s">
        <v>2094</v>
      </c>
      <c r="D4013" t="s">
        <v>87</v>
      </c>
      <c r="E4013">
        <v>2</v>
      </c>
      <c r="F4013" t="s">
        <v>24</v>
      </c>
      <c r="G4013" t="s">
        <v>31</v>
      </c>
      <c r="H4013" t="s">
        <v>32</v>
      </c>
      <c r="I4013" t="s">
        <v>43</v>
      </c>
      <c r="J4013" t="s">
        <v>50</v>
      </c>
      <c r="K4013">
        <v>2025</v>
      </c>
      <c r="L4013" t="s">
        <v>51</v>
      </c>
      <c r="M4013" t="s">
        <v>5924</v>
      </c>
      <c r="N4013" t="s">
        <v>5913</v>
      </c>
      <c r="O4013" t="s">
        <v>5917</v>
      </c>
      <c r="P4013" t="s">
        <v>5925</v>
      </c>
      <c r="Q4013" t="s">
        <v>5926</v>
      </c>
      <c r="R4013">
        <v>46000</v>
      </c>
      <c r="S4013">
        <v>56000</v>
      </c>
      <c r="T4013">
        <v>0.17860000000000001</v>
      </c>
      <c r="U4013" t="s">
        <v>5920</v>
      </c>
      <c r="V4013">
        <v>12</v>
      </c>
      <c r="W4013" s="1">
        <v>44847</v>
      </c>
      <c r="X4013" t="s">
        <v>5894</v>
      </c>
      <c r="Y4013">
        <v>224</v>
      </c>
      <c r="Z4013">
        <v>96</v>
      </c>
      <c r="AA4013">
        <v>304</v>
      </c>
      <c r="AB4013">
        <v>54</v>
      </c>
      <c r="AC4013">
        <v>10</v>
      </c>
      <c r="AD4013">
        <v>2484000</v>
      </c>
      <c r="AE4013" t="s">
        <v>6025</v>
      </c>
      <c r="AF4013" s="1">
        <v>46203</v>
      </c>
      <c r="AG4013" t="s">
        <v>6730</v>
      </c>
      <c r="AH4013" t="s">
        <v>6027</v>
      </c>
      <c r="AI4013" t="s">
        <v>6028</v>
      </c>
      <c r="AJ4013" t="s">
        <v>6925</v>
      </c>
      <c r="AK4013">
        <v>112000</v>
      </c>
      <c r="AL4013">
        <v>13216</v>
      </c>
      <c r="AM4013">
        <v>98784</v>
      </c>
      <c r="AN4013">
        <v>92000</v>
      </c>
      <c r="AO4013">
        <v>6784</v>
      </c>
      <c r="AP4013">
        <v>6.8699999999999997E-2</v>
      </c>
    </row>
    <row r="4014" spans="1:42" hidden="1" x14ac:dyDescent="0.35">
      <c r="A4014" t="s">
        <v>4986</v>
      </c>
      <c r="B4014" s="1">
        <v>46010</v>
      </c>
      <c r="C4014" t="s">
        <v>2215</v>
      </c>
      <c r="D4014" t="s">
        <v>105</v>
      </c>
      <c r="E4014">
        <v>2</v>
      </c>
      <c r="F4014" t="s">
        <v>128</v>
      </c>
      <c r="G4014" t="s">
        <v>79</v>
      </c>
      <c r="H4014" t="s">
        <v>32</v>
      </c>
      <c r="I4014" t="s">
        <v>43</v>
      </c>
      <c r="J4014" t="s">
        <v>155</v>
      </c>
      <c r="K4014">
        <v>2025</v>
      </c>
      <c r="L4014" t="s">
        <v>51</v>
      </c>
      <c r="M4014" t="s">
        <v>5916</v>
      </c>
      <c r="N4014" t="s">
        <v>5913</v>
      </c>
      <c r="O4014" t="s">
        <v>5917</v>
      </c>
      <c r="P4014" t="s">
        <v>5918</v>
      </c>
      <c r="Q4014" t="s">
        <v>5919</v>
      </c>
      <c r="R4014">
        <v>63000</v>
      </c>
      <c r="S4014">
        <v>76000</v>
      </c>
      <c r="T4014">
        <v>0.1711</v>
      </c>
      <c r="U4014" t="s">
        <v>5920</v>
      </c>
      <c r="V4014">
        <v>12</v>
      </c>
      <c r="W4014" s="1">
        <v>44617</v>
      </c>
      <c r="X4014" t="s">
        <v>5894</v>
      </c>
      <c r="Y4014">
        <v>252</v>
      </c>
      <c r="Z4014">
        <v>75</v>
      </c>
      <c r="AA4014">
        <v>289</v>
      </c>
      <c r="AB4014">
        <v>48</v>
      </c>
      <c r="AC4014">
        <v>10</v>
      </c>
      <c r="AD4014">
        <v>3024000</v>
      </c>
      <c r="AE4014" t="s">
        <v>6025</v>
      </c>
      <c r="AF4014" s="1">
        <v>46203</v>
      </c>
      <c r="AG4014" t="s">
        <v>6756</v>
      </c>
      <c r="AH4014" t="s">
        <v>6027</v>
      </c>
      <c r="AI4014" t="s">
        <v>6028</v>
      </c>
      <c r="AJ4014" t="s">
        <v>6925</v>
      </c>
      <c r="AK4014">
        <v>152000</v>
      </c>
      <c r="AL4014">
        <v>18513.599999999999</v>
      </c>
      <c r="AM4014">
        <v>133486.39999999999</v>
      </c>
      <c r="AN4014">
        <v>126000</v>
      </c>
      <c r="AO4014">
        <v>7486.4</v>
      </c>
      <c r="AP4014">
        <v>5.6099999999999997E-2</v>
      </c>
    </row>
    <row r="4015" spans="1:42" hidden="1" x14ac:dyDescent="0.35">
      <c r="A4015" t="s">
        <v>4987</v>
      </c>
      <c r="B4015" s="1">
        <v>45982</v>
      </c>
      <c r="C4015" t="s">
        <v>127</v>
      </c>
      <c r="D4015" t="s">
        <v>137</v>
      </c>
      <c r="E4015">
        <v>1</v>
      </c>
      <c r="F4015" t="s">
        <v>128</v>
      </c>
      <c r="G4015" t="s">
        <v>16</v>
      </c>
      <c r="H4015" t="s">
        <v>32</v>
      </c>
      <c r="I4015" t="s">
        <v>18</v>
      </c>
      <c r="J4015" t="s">
        <v>50</v>
      </c>
      <c r="K4015">
        <v>2025</v>
      </c>
      <c r="L4015" t="s">
        <v>51</v>
      </c>
      <c r="M4015" t="s">
        <v>5930</v>
      </c>
      <c r="N4015" t="s">
        <v>5931</v>
      </c>
      <c r="O4015" t="s">
        <v>5932</v>
      </c>
      <c r="P4015" t="s">
        <v>5891</v>
      </c>
      <c r="Q4015" t="s">
        <v>5933</v>
      </c>
      <c r="R4015">
        <v>14800</v>
      </c>
      <c r="S4015">
        <v>18500</v>
      </c>
      <c r="T4015">
        <v>0.2</v>
      </c>
      <c r="U4015" t="s">
        <v>5893</v>
      </c>
      <c r="V4015">
        <v>12</v>
      </c>
      <c r="W4015" s="1">
        <v>45474</v>
      </c>
      <c r="X4015" t="s">
        <v>5894</v>
      </c>
      <c r="Y4015">
        <v>213</v>
      </c>
      <c r="Z4015">
        <v>93</v>
      </c>
      <c r="AA4015">
        <v>278</v>
      </c>
      <c r="AB4015">
        <v>42</v>
      </c>
      <c r="AC4015">
        <v>10</v>
      </c>
      <c r="AD4015">
        <v>621600</v>
      </c>
      <c r="AE4015" t="s">
        <v>6025</v>
      </c>
      <c r="AF4015" s="1">
        <v>46203</v>
      </c>
      <c r="AG4015" t="s">
        <v>6079</v>
      </c>
      <c r="AH4015" t="s">
        <v>6027</v>
      </c>
      <c r="AI4015" t="s">
        <v>6028</v>
      </c>
      <c r="AJ4015" t="s">
        <v>6925</v>
      </c>
      <c r="AK4015">
        <v>18500</v>
      </c>
      <c r="AL4015">
        <v>566.1</v>
      </c>
      <c r="AM4015">
        <v>17933.900000000001</v>
      </c>
      <c r="AN4015">
        <v>14800</v>
      </c>
      <c r="AO4015">
        <v>3133.9</v>
      </c>
      <c r="AP4015">
        <v>0.17469999999999999</v>
      </c>
    </row>
    <row r="4016" spans="1:42" hidden="1" x14ac:dyDescent="0.35">
      <c r="A4016" t="s">
        <v>4988</v>
      </c>
      <c r="B4016" s="1">
        <v>45998</v>
      </c>
      <c r="C4016" t="s">
        <v>1284</v>
      </c>
      <c r="D4016" t="s">
        <v>23</v>
      </c>
      <c r="E4016">
        <v>2</v>
      </c>
      <c r="F4016" t="s">
        <v>24</v>
      </c>
      <c r="G4016" t="s">
        <v>67</v>
      </c>
      <c r="H4016" t="s">
        <v>25</v>
      </c>
      <c r="I4016" t="s">
        <v>43</v>
      </c>
      <c r="J4016" t="s">
        <v>155</v>
      </c>
      <c r="K4016">
        <v>2025</v>
      </c>
      <c r="L4016" t="s">
        <v>51</v>
      </c>
      <c r="M4016" t="s">
        <v>5921</v>
      </c>
      <c r="N4016" t="s">
        <v>5913</v>
      </c>
      <c r="O4016" t="s">
        <v>5917</v>
      </c>
      <c r="P4016" t="s">
        <v>5922</v>
      </c>
      <c r="Q4016" t="s">
        <v>5923</v>
      </c>
      <c r="R4016">
        <v>57000</v>
      </c>
      <c r="S4016">
        <v>69000</v>
      </c>
      <c r="T4016">
        <v>0.1739</v>
      </c>
      <c r="U4016" t="s">
        <v>5920</v>
      </c>
      <c r="V4016">
        <v>12</v>
      </c>
      <c r="W4016" s="1">
        <v>44862</v>
      </c>
      <c r="X4016" t="s">
        <v>5894</v>
      </c>
      <c r="Y4016">
        <v>244</v>
      </c>
      <c r="Z4016">
        <v>55</v>
      </c>
      <c r="AA4016">
        <v>276</v>
      </c>
      <c r="AB4016">
        <v>9</v>
      </c>
      <c r="AC4016">
        <v>10</v>
      </c>
      <c r="AD4016">
        <v>513000</v>
      </c>
      <c r="AE4016" t="s">
        <v>6025</v>
      </c>
      <c r="AF4016" s="1">
        <v>46203</v>
      </c>
      <c r="AG4016" t="s">
        <v>6571</v>
      </c>
      <c r="AH4016" t="s">
        <v>6027</v>
      </c>
      <c r="AI4016" t="s">
        <v>6028</v>
      </c>
      <c r="AJ4016" t="s">
        <v>6925</v>
      </c>
      <c r="AK4016">
        <v>138000</v>
      </c>
      <c r="AL4016">
        <v>8845.7999999999993</v>
      </c>
      <c r="AM4016">
        <v>129154.2</v>
      </c>
      <c r="AN4016">
        <v>114000</v>
      </c>
      <c r="AO4016">
        <v>15154.2</v>
      </c>
      <c r="AP4016">
        <v>0.1173</v>
      </c>
    </row>
    <row r="4017" spans="1:42" hidden="1" x14ac:dyDescent="0.35">
      <c r="A4017" t="s">
        <v>4989</v>
      </c>
      <c r="B4017" s="1">
        <v>46021</v>
      </c>
      <c r="C4017" t="s">
        <v>1268</v>
      </c>
      <c r="D4017" t="s">
        <v>221</v>
      </c>
      <c r="E4017">
        <v>1</v>
      </c>
      <c r="F4017" t="s">
        <v>15</v>
      </c>
      <c r="G4017" t="s">
        <v>96</v>
      </c>
      <c r="H4017" t="s">
        <v>32</v>
      </c>
      <c r="I4017" t="s">
        <v>18</v>
      </c>
      <c r="J4017" t="s">
        <v>155</v>
      </c>
      <c r="K4017">
        <v>2025</v>
      </c>
      <c r="L4017" t="s">
        <v>51</v>
      </c>
      <c r="M4017" t="s">
        <v>5966</v>
      </c>
      <c r="N4017" t="s">
        <v>5967</v>
      </c>
      <c r="O4017" t="s">
        <v>5968</v>
      </c>
      <c r="P4017" t="s">
        <v>5899</v>
      </c>
      <c r="Q4017" t="s">
        <v>5969</v>
      </c>
      <c r="R4017">
        <v>11500</v>
      </c>
      <c r="S4017">
        <v>14500</v>
      </c>
      <c r="T4017">
        <v>0.2069</v>
      </c>
      <c r="U4017" t="s">
        <v>5901</v>
      </c>
      <c r="V4017">
        <v>12</v>
      </c>
      <c r="W4017" s="1">
        <v>44903</v>
      </c>
      <c r="X4017" t="s">
        <v>5894</v>
      </c>
      <c r="Y4017">
        <v>217</v>
      </c>
      <c r="Z4017">
        <v>53</v>
      </c>
      <c r="AA4017">
        <v>253</v>
      </c>
      <c r="AB4017">
        <v>61</v>
      </c>
      <c r="AC4017">
        <v>10</v>
      </c>
      <c r="AD4017">
        <v>701500</v>
      </c>
      <c r="AE4017" t="s">
        <v>6025</v>
      </c>
      <c r="AF4017" s="1">
        <v>46203</v>
      </c>
      <c r="AG4017" t="s">
        <v>6512</v>
      </c>
      <c r="AH4017" t="s">
        <v>6035</v>
      </c>
      <c r="AI4017" t="s">
        <v>6028</v>
      </c>
      <c r="AJ4017" t="s">
        <v>6925</v>
      </c>
      <c r="AK4017">
        <v>14500</v>
      </c>
      <c r="AL4017">
        <v>868.55</v>
      </c>
      <c r="AM4017">
        <v>13631.45</v>
      </c>
      <c r="AN4017">
        <v>11500</v>
      </c>
      <c r="AO4017">
        <v>2131.4499999999998</v>
      </c>
      <c r="AP4017">
        <v>0.15640000000000001</v>
      </c>
    </row>
    <row r="4018" spans="1:42" hidden="1" x14ac:dyDescent="0.35">
      <c r="A4018" t="s">
        <v>4990</v>
      </c>
      <c r="B4018" s="1">
        <v>46001</v>
      </c>
      <c r="C4018" t="s">
        <v>576</v>
      </c>
      <c r="D4018" t="s">
        <v>108</v>
      </c>
      <c r="E4018">
        <v>1</v>
      </c>
      <c r="F4018" t="s">
        <v>24</v>
      </c>
      <c r="G4018" t="s">
        <v>96</v>
      </c>
      <c r="H4018" t="s">
        <v>17</v>
      </c>
      <c r="I4018" t="s">
        <v>26</v>
      </c>
      <c r="J4018" t="s">
        <v>155</v>
      </c>
      <c r="K4018">
        <v>2025</v>
      </c>
      <c r="L4018" t="s">
        <v>51</v>
      </c>
      <c r="M4018" t="s">
        <v>5977</v>
      </c>
      <c r="N4018" t="s">
        <v>5974</v>
      </c>
      <c r="O4018" t="s">
        <v>5978</v>
      </c>
      <c r="P4018" t="s">
        <v>5979</v>
      </c>
      <c r="Q4018" t="s">
        <v>5980</v>
      </c>
      <c r="R4018">
        <v>3000</v>
      </c>
      <c r="S4018">
        <v>3900</v>
      </c>
      <c r="T4018">
        <v>0.23080000000000001</v>
      </c>
      <c r="U4018" t="s">
        <v>5920</v>
      </c>
      <c r="V4018">
        <v>36</v>
      </c>
      <c r="W4018" s="1">
        <v>44816</v>
      </c>
      <c r="X4018" t="s">
        <v>5894</v>
      </c>
      <c r="Y4018">
        <v>237</v>
      </c>
      <c r="Z4018">
        <v>110</v>
      </c>
      <c r="AA4018">
        <v>240</v>
      </c>
      <c r="AB4018">
        <v>48</v>
      </c>
      <c r="AC4018">
        <v>10</v>
      </c>
      <c r="AD4018">
        <v>144000</v>
      </c>
      <c r="AE4018" t="s">
        <v>6025</v>
      </c>
      <c r="AF4018" s="1">
        <v>46203</v>
      </c>
      <c r="AG4018" t="s">
        <v>6346</v>
      </c>
      <c r="AH4018" t="s">
        <v>6027</v>
      </c>
      <c r="AI4018" t="s">
        <v>6028</v>
      </c>
      <c r="AJ4018" t="s">
        <v>6925</v>
      </c>
      <c r="AK4018">
        <v>3900</v>
      </c>
      <c r="AL4018">
        <v>273.77999999999997</v>
      </c>
      <c r="AM4018">
        <v>3626.22</v>
      </c>
      <c r="AN4018">
        <v>3000</v>
      </c>
      <c r="AO4018">
        <v>626.22</v>
      </c>
      <c r="AP4018">
        <v>0.17269999999999999</v>
      </c>
    </row>
    <row r="4019" spans="1:42" hidden="1" x14ac:dyDescent="0.35">
      <c r="A4019" t="s">
        <v>4991</v>
      </c>
      <c r="B4019" s="1">
        <v>46013</v>
      </c>
      <c r="C4019" t="s">
        <v>1157</v>
      </c>
      <c r="D4019" t="s">
        <v>87</v>
      </c>
      <c r="E4019">
        <v>1</v>
      </c>
      <c r="F4019" t="s">
        <v>24</v>
      </c>
      <c r="G4019" t="s">
        <v>16</v>
      </c>
      <c r="H4019" t="s">
        <v>17</v>
      </c>
      <c r="I4019" t="s">
        <v>43</v>
      </c>
      <c r="J4019" t="s">
        <v>155</v>
      </c>
      <c r="K4019">
        <v>2025</v>
      </c>
      <c r="L4019" t="s">
        <v>51</v>
      </c>
      <c r="M4019" t="s">
        <v>5924</v>
      </c>
      <c r="N4019" t="s">
        <v>5913</v>
      </c>
      <c r="O4019" t="s">
        <v>5917</v>
      </c>
      <c r="P4019" t="s">
        <v>5925</v>
      </c>
      <c r="Q4019" t="s">
        <v>5926</v>
      </c>
      <c r="R4019">
        <v>46000</v>
      </c>
      <c r="S4019">
        <v>56000</v>
      </c>
      <c r="T4019">
        <v>0.17860000000000001</v>
      </c>
      <c r="U4019" t="s">
        <v>5920</v>
      </c>
      <c r="V4019">
        <v>12</v>
      </c>
      <c r="W4019" s="1">
        <v>44847</v>
      </c>
      <c r="X4019" t="s">
        <v>5894</v>
      </c>
      <c r="Y4019">
        <v>224</v>
      </c>
      <c r="Z4019">
        <v>96</v>
      </c>
      <c r="AA4019">
        <v>304</v>
      </c>
      <c r="AB4019">
        <v>54</v>
      </c>
      <c r="AC4019">
        <v>10</v>
      </c>
      <c r="AD4019">
        <v>2484000</v>
      </c>
      <c r="AE4019" t="s">
        <v>6025</v>
      </c>
      <c r="AF4019" s="1">
        <v>46203</v>
      </c>
      <c r="AG4019" t="s">
        <v>6450</v>
      </c>
      <c r="AH4019" t="s">
        <v>6027</v>
      </c>
      <c r="AI4019" t="s">
        <v>6028</v>
      </c>
      <c r="AJ4019" t="s">
        <v>6925</v>
      </c>
      <c r="AK4019">
        <v>56000</v>
      </c>
      <c r="AL4019">
        <v>5331.2</v>
      </c>
      <c r="AM4019">
        <v>50668.800000000003</v>
      </c>
      <c r="AN4019">
        <v>46000</v>
      </c>
      <c r="AO4019">
        <v>4668.8</v>
      </c>
      <c r="AP4019">
        <v>9.2100000000000001E-2</v>
      </c>
    </row>
    <row r="4020" spans="1:42" hidden="1" x14ac:dyDescent="0.35">
      <c r="A4020" t="s">
        <v>4992</v>
      </c>
      <c r="B4020" s="1">
        <v>45975</v>
      </c>
      <c r="C4020" t="s">
        <v>1750</v>
      </c>
      <c r="D4020" t="s">
        <v>173</v>
      </c>
      <c r="E4020">
        <v>1</v>
      </c>
      <c r="F4020" t="s">
        <v>128</v>
      </c>
      <c r="G4020" t="s">
        <v>31</v>
      </c>
      <c r="H4020" t="s">
        <v>32</v>
      </c>
      <c r="I4020" t="s">
        <v>43</v>
      </c>
      <c r="J4020" t="s">
        <v>50</v>
      </c>
      <c r="K4020">
        <v>2025</v>
      </c>
      <c r="L4020" t="s">
        <v>51</v>
      </c>
      <c r="M4020" t="s">
        <v>5904</v>
      </c>
      <c r="N4020" t="s">
        <v>5889</v>
      </c>
      <c r="O4020" t="s">
        <v>5898</v>
      </c>
      <c r="P4020" t="s">
        <v>5899</v>
      </c>
      <c r="Q4020" t="s">
        <v>5905</v>
      </c>
      <c r="R4020">
        <v>12500</v>
      </c>
      <c r="S4020">
        <v>15500</v>
      </c>
      <c r="T4020">
        <v>0.19350000000000001</v>
      </c>
      <c r="U4020" t="s">
        <v>5901</v>
      </c>
      <c r="V4020">
        <v>12</v>
      </c>
      <c r="W4020" s="1">
        <v>45140</v>
      </c>
      <c r="X4020" t="s">
        <v>5894</v>
      </c>
      <c r="Y4020">
        <v>313</v>
      </c>
      <c r="Z4020">
        <v>58</v>
      </c>
      <c r="AA4020">
        <v>294</v>
      </c>
      <c r="AB4020">
        <v>65</v>
      </c>
      <c r="AC4020">
        <v>10</v>
      </c>
      <c r="AD4020">
        <v>812500</v>
      </c>
      <c r="AE4020" t="s">
        <v>6025</v>
      </c>
      <c r="AF4020" s="1">
        <v>46203</v>
      </c>
      <c r="AG4020" t="s">
        <v>6643</v>
      </c>
      <c r="AH4020" t="s">
        <v>6027</v>
      </c>
      <c r="AI4020" t="s">
        <v>6028</v>
      </c>
      <c r="AJ4020" t="s">
        <v>6925</v>
      </c>
      <c r="AK4020">
        <v>15500</v>
      </c>
      <c r="AL4020">
        <v>886.6</v>
      </c>
      <c r="AM4020">
        <v>14613.4</v>
      </c>
      <c r="AN4020">
        <v>12500</v>
      </c>
      <c r="AO4020">
        <v>2113.4</v>
      </c>
      <c r="AP4020">
        <v>0.14460000000000001</v>
      </c>
    </row>
    <row r="4021" spans="1:42" hidden="1" x14ac:dyDescent="0.35">
      <c r="A4021" t="s">
        <v>4993</v>
      </c>
      <c r="B4021" s="1">
        <v>46000</v>
      </c>
      <c r="C4021" t="s">
        <v>1967</v>
      </c>
      <c r="D4021" t="s">
        <v>180</v>
      </c>
      <c r="E4021">
        <v>2</v>
      </c>
      <c r="F4021" t="s">
        <v>48</v>
      </c>
      <c r="G4021" t="s">
        <v>31</v>
      </c>
      <c r="H4021" t="s">
        <v>25</v>
      </c>
      <c r="I4021" t="s">
        <v>26</v>
      </c>
      <c r="J4021" t="s">
        <v>155</v>
      </c>
      <c r="K4021">
        <v>2025</v>
      </c>
      <c r="L4021" t="s">
        <v>51</v>
      </c>
      <c r="M4021" t="s">
        <v>5956</v>
      </c>
      <c r="N4021" t="s">
        <v>5949</v>
      </c>
      <c r="O4021" t="s">
        <v>5957</v>
      </c>
      <c r="P4021" t="s">
        <v>5958</v>
      </c>
      <c r="Q4021" t="s">
        <v>5959</v>
      </c>
      <c r="R4021">
        <v>3100</v>
      </c>
      <c r="S4021">
        <v>4200</v>
      </c>
      <c r="T4021">
        <v>0.26190000000000002</v>
      </c>
      <c r="U4021" t="s">
        <v>5909</v>
      </c>
      <c r="V4021">
        <v>12</v>
      </c>
      <c r="W4021" s="1">
        <v>45029</v>
      </c>
      <c r="X4021" t="s">
        <v>5894</v>
      </c>
      <c r="Y4021">
        <v>165</v>
      </c>
      <c r="Z4021">
        <v>119</v>
      </c>
      <c r="AA4021">
        <v>218</v>
      </c>
      <c r="AB4021">
        <v>22</v>
      </c>
      <c r="AC4021">
        <v>10</v>
      </c>
      <c r="AD4021">
        <v>68200</v>
      </c>
      <c r="AE4021" t="s">
        <v>6025</v>
      </c>
      <c r="AF4021" s="1">
        <v>46203</v>
      </c>
      <c r="AG4021" t="s">
        <v>6695</v>
      </c>
      <c r="AH4021" t="s">
        <v>6035</v>
      </c>
      <c r="AI4021" t="s">
        <v>6028</v>
      </c>
      <c r="AJ4021" t="s">
        <v>6925</v>
      </c>
      <c r="AK4021">
        <v>8400</v>
      </c>
      <c r="AL4021">
        <v>570.36</v>
      </c>
      <c r="AM4021">
        <v>7829.64</v>
      </c>
      <c r="AN4021">
        <v>6200</v>
      </c>
      <c r="AO4021">
        <v>1629.64</v>
      </c>
      <c r="AP4021">
        <v>0.20810000000000001</v>
      </c>
    </row>
    <row r="4022" spans="1:42" hidden="1" x14ac:dyDescent="0.35">
      <c r="A4022" t="s">
        <v>4994</v>
      </c>
      <c r="B4022" s="1">
        <v>45969</v>
      </c>
      <c r="C4022" t="s">
        <v>591</v>
      </c>
      <c r="D4022" t="s">
        <v>188</v>
      </c>
      <c r="E4022">
        <v>1</v>
      </c>
      <c r="F4022" t="s">
        <v>58</v>
      </c>
      <c r="G4022" t="s">
        <v>31</v>
      </c>
      <c r="H4022" t="s">
        <v>17</v>
      </c>
      <c r="I4022" t="s">
        <v>18</v>
      </c>
      <c r="J4022" t="s">
        <v>50</v>
      </c>
      <c r="K4022">
        <v>2025</v>
      </c>
      <c r="L4022" t="s">
        <v>51</v>
      </c>
      <c r="M4022" t="s">
        <v>5936</v>
      </c>
      <c r="N4022" t="s">
        <v>5931</v>
      </c>
      <c r="O4022" t="s">
        <v>5937</v>
      </c>
      <c r="P4022" t="s">
        <v>5938</v>
      </c>
      <c r="Q4022" t="s">
        <v>5939</v>
      </c>
      <c r="R4022">
        <v>3400</v>
      </c>
      <c r="S4022">
        <v>4500</v>
      </c>
      <c r="T4022">
        <v>0.24440000000000001</v>
      </c>
      <c r="U4022" t="s">
        <v>5940</v>
      </c>
      <c r="V4022">
        <v>6</v>
      </c>
      <c r="W4022" s="1">
        <v>45061</v>
      </c>
      <c r="X4022" t="s">
        <v>5894</v>
      </c>
      <c r="Y4022">
        <v>200</v>
      </c>
      <c r="Z4022">
        <v>91</v>
      </c>
      <c r="AA4022">
        <v>223</v>
      </c>
      <c r="AB4022">
        <v>18</v>
      </c>
      <c r="AC4022">
        <v>10</v>
      </c>
      <c r="AD4022">
        <v>61200</v>
      </c>
      <c r="AE4022" t="s">
        <v>6025</v>
      </c>
      <c r="AF4022" s="1">
        <v>46203</v>
      </c>
      <c r="AG4022" t="s">
        <v>6355</v>
      </c>
      <c r="AH4022" t="s">
        <v>6027</v>
      </c>
      <c r="AI4022" t="s">
        <v>6028</v>
      </c>
      <c r="AJ4022" t="s">
        <v>6925</v>
      </c>
      <c r="AK4022">
        <v>4500</v>
      </c>
      <c r="AL4022">
        <v>86.4</v>
      </c>
      <c r="AM4022">
        <v>4413.6000000000004</v>
      </c>
      <c r="AN4022">
        <v>3400</v>
      </c>
      <c r="AO4022">
        <v>1013.6</v>
      </c>
      <c r="AP4022">
        <v>0.22969999999999999</v>
      </c>
    </row>
    <row r="4023" spans="1:42" hidden="1" x14ac:dyDescent="0.35">
      <c r="A4023" t="s">
        <v>4995</v>
      </c>
      <c r="B4023" s="1">
        <v>45970</v>
      </c>
      <c r="C4023" t="s">
        <v>3072</v>
      </c>
      <c r="D4023" t="s">
        <v>95</v>
      </c>
      <c r="E4023">
        <v>1</v>
      </c>
      <c r="F4023" t="s">
        <v>30</v>
      </c>
      <c r="G4023" t="s">
        <v>31</v>
      </c>
      <c r="H4023" t="s">
        <v>17</v>
      </c>
      <c r="I4023" t="s">
        <v>26</v>
      </c>
      <c r="J4023" t="s">
        <v>50</v>
      </c>
      <c r="K4023">
        <v>2025</v>
      </c>
      <c r="L4023" t="s">
        <v>51</v>
      </c>
      <c r="M4023" t="s">
        <v>5948</v>
      </c>
      <c r="N4023" t="s">
        <v>5949</v>
      </c>
      <c r="O4023" t="s">
        <v>5950</v>
      </c>
      <c r="P4023" t="s">
        <v>5951</v>
      </c>
      <c r="Q4023" t="s">
        <v>5952</v>
      </c>
      <c r="R4023">
        <v>2900</v>
      </c>
      <c r="S4023">
        <v>3800</v>
      </c>
      <c r="T4023">
        <v>0.23680000000000001</v>
      </c>
      <c r="U4023" t="s">
        <v>5940</v>
      </c>
      <c r="V4023">
        <v>12</v>
      </c>
      <c r="W4023" s="1">
        <v>45359</v>
      </c>
      <c r="X4023" t="s">
        <v>5894</v>
      </c>
      <c r="Y4023">
        <v>220</v>
      </c>
      <c r="Z4023">
        <v>49</v>
      </c>
      <c r="AA4023">
        <v>227</v>
      </c>
      <c r="AB4023">
        <v>23</v>
      </c>
      <c r="AC4023">
        <v>10</v>
      </c>
      <c r="AD4023">
        <v>66700</v>
      </c>
      <c r="AE4023" t="s">
        <v>6025</v>
      </c>
      <c r="AF4023" s="1">
        <v>46203</v>
      </c>
      <c r="AG4023" t="s">
        <v>6858</v>
      </c>
      <c r="AH4023" t="s">
        <v>6027</v>
      </c>
      <c r="AI4023" t="s">
        <v>6028</v>
      </c>
      <c r="AJ4023" t="s">
        <v>6925</v>
      </c>
      <c r="AK4023">
        <v>3800</v>
      </c>
      <c r="AL4023">
        <v>285</v>
      </c>
      <c r="AM4023">
        <v>3515</v>
      </c>
      <c r="AN4023">
        <v>2900</v>
      </c>
      <c r="AO4023">
        <v>615</v>
      </c>
      <c r="AP4023">
        <v>0.17499999999999999</v>
      </c>
    </row>
    <row r="4024" spans="1:42" hidden="1" x14ac:dyDescent="0.35">
      <c r="A4024" t="s">
        <v>4996</v>
      </c>
      <c r="B4024" s="1">
        <v>46007</v>
      </c>
      <c r="C4024" t="s">
        <v>643</v>
      </c>
      <c r="D4024" t="s">
        <v>183</v>
      </c>
      <c r="E4024">
        <v>1</v>
      </c>
      <c r="F4024" t="s">
        <v>128</v>
      </c>
      <c r="G4024" t="s">
        <v>79</v>
      </c>
      <c r="H4024" t="s">
        <v>32</v>
      </c>
      <c r="I4024" t="s">
        <v>26</v>
      </c>
      <c r="J4024" t="s">
        <v>155</v>
      </c>
      <c r="K4024">
        <v>2025</v>
      </c>
      <c r="L4024" t="s">
        <v>51</v>
      </c>
      <c r="M4024" t="s">
        <v>6010</v>
      </c>
      <c r="N4024" t="s">
        <v>5949</v>
      </c>
      <c r="O4024" t="s">
        <v>6011</v>
      </c>
      <c r="P4024" t="s">
        <v>6012</v>
      </c>
      <c r="Q4024" t="s">
        <v>6013</v>
      </c>
      <c r="R4024">
        <v>2700</v>
      </c>
      <c r="S4024">
        <v>3500</v>
      </c>
      <c r="T4024">
        <v>0.2286</v>
      </c>
      <c r="U4024" t="s">
        <v>5920</v>
      </c>
      <c r="V4024">
        <v>12</v>
      </c>
      <c r="W4024" s="1">
        <v>45369</v>
      </c>
      <c r="X4024" t="s">
        <v>5894</v>
      </c>
      <c r="Y4024">
        <v>71</v>
      </c>
      <c r="Z4024">
        <v>95</v>
      </c>
      <c r="AA4024">
        <v>147</v>
      </c>
      <c r="AB4024">
        <v>51</v>
      </c>
      <c r="AC4024">
        <v>10</v>
      </c>
      <c r="AD4024">
        <v>137700</v>
      </c>
      <c r="AE4024" t="s">
        <v>6025</v>
      </c>
      <c r="AF4024" s="1">
        <v>46203</v>
      </c>
      <c r="AG4024" t="s">
        <v>6381</v>
      </c>
      <c r="AH4024" t="s">
        <v>6035</v>
      </c>
      <c r="AI4024" t="s">
        <v>6028</v>
      </c>
      <c r="AJ4024" t="s">
        <v>6925</v>
      </c>
      <c r="AK4024">
        <v>3500</v>
      </c>
      <c r="AL4024">
        <v>40.25</v>
      </c>
      <c r="AM4024">
        <v>3459.75</v>
      </c>
      <c r="AN4024">
        <v>2700</v>
      </c>
      <c r="AO4024">
        <v>759.75</v>
      </c>
      <c r="AP4024">
        <v>0.21959999999999999</v>
      </c>
    </row>
    <row r="4025" spans="1:42" hidden="1" x14ac:dyDescent="0.35">
      <c r="A4025" t="s">
        <v>4997</v>
      </c>
      <c r="B4025" s="1">
        <v>45993</v>
      </c>
      <c r="C4025" t="s">
        <v>789</v>
      </c>
      <c r="D4025" t="s">
        <v>47</v>
      </c>
      <c r="E4025">
        <v>3</v>
      </c>
      <c r="F4025" t="s">
        <v>128</v>
      </c>
      <c r="G4025" t="s">
        <v>31</v>
      </c>
      <c r="H4025" t="s">
        <v>32</v>
      </c>
      <c r="I4025" t="s">
        <v>26</v>
      </c>
      <c r="J4025" t="s">
        <v>155</v>
      </c>
      <c r="K4025">
        <v>2025</v>
      </c>
      <c r="L4025" t="s">
        <v>51</v>
      </c>
      <c r="M4025" t="s">
        <v>5995</v>
      </c>
      <c r="N4025" t="s">
        <v>5989</v>
      </c>
      <c r="O4025" t="s">
        <v>5996</v>
      </c>
      <c r="P4025" t="s">
        <v>5997</v>
      </c>
      <c r="Q4025" t="s">
        <v>5998</v>
      </c>
      <c r="R4025">
        <v>280</v>
      </c>
      <c r="S4025">
        <v>450</v>
      </c>
      <c r="T4025">
        <v>0.37780000000000002</v>
      </c>
      <c r="U4025" t="s">
        <v>5909</v>
      </c>
      <c r="V4025">
        <v>6</v>
      </c>
      <c r="W4025" s="1">
        <v>45144</v>
      </c>
      <c r="X4025" t="s">
        <v>5894</v>
      </c>
      <c r="Y4025">
        <v>217</v>
      </c>
      <c r="Z4025">
        <v>86</v>
      </c>
      <c r="AA4025">
        <v>212</v>
      </c>
      <c r="AB4025">
        <v>73</v>
      </c>
      <c r="AC4025">
        <v>10</v>
      </c>
      <c r="AD4025">
        <v>20440</v>
      </c>
      <c r="AE4025" t="s">
        <v>6025</v>
      </c>
      <c r="AF4025" s="1">
        <v>46203</v>
      </c>
      <c r="AG4025" t="s">
        <v>6439</v>
      </c>
      <c r="AH4025" t="s">
        <v>6035</v>
      </c>
      <c r="AI4025" t="s">
        <v>6028</v>
      </c>
      <c r="AJ4025" t="s">
        <v>6925</v>
      </c>
      <c r="AK4025">
        <v>1350</v>
      </c>
      <c r="AL4025">
        <v>141.75</v>
      </c>
      <c r="AM4025">
        <v>1208.25</v>
      </c>
      <c r="AN4025">
        <v>840</v>
      </c>
      <c r="AO4025">
        <v>368.25</v>
      </c>
      <c r="AP4025">
        <v>0.30480000000000002</v>
      </c>
    </row>
    <row r="4026" spans="1:42" hidden="1" x14ac:dyDescent="0.35">
      <c r="A4026" t="s">
        <v>4998</v>
      </c>
      <c r="B4026" s="1">
        <v>46017</v>
      </c>
      <c r="C4026" t="s">
        <v>855</v>
      </c>
      <c r="D4026" t="s">
        <v>47</v>
      </c>
      <c r="E4026">
        <v>1</v>
      </c>
      <c r="F4026" t="s">
        <v>24</v>
      </c>
      <c r="G4026" t="s">
        <v>31</v>
      </c>
      <c r="H4026" t="s">
        <v>17</v>
      </c>
      <c r="I4026" t="s">
        <v>43</v>
      </c>
      <c r="J4026" t="s">
        <v>155</v>
      </c>
      <c r="K4026">
        <v>2025</v>
      </c>
      <c r="L4026" t="s">
        <v>51</v>
      </c>
      <c r="M4026" t="s">
        <v>5995</v>
      </c>
      <c r="N4026" t="s">
        <v>5989</v>
      </c>
      <c r="O4026" t="s">
        <v>5996</v>
      </c>
      <c r="P4026" t="s">
        <v>5997</v>
      </c>
      <c r="Q4026" t="s">
        <v>5998</v>
      </c>
      <c r="R4026">
        <v>280</v>
      </c>
      <c r="S4026">
        <v>450</v>
      </c>
      <c r="T4026">
        <v>0.37780000000000002</v>
      </c>
      <c r="U4026" t="s">
        <v>5909</v>
      </c>
      <c r="V4026">
        <v>6</v>
      </c>
      <c r="W4026" s="1">
        <v>45144</v>
      </c>
      <c r="X4026" t="s">
        <v>5894</v>
      </c>
      <c r="Y4026">
        <v>217</v>
      </c>
      <c r="Z4026">
        <v>86</v>
      </c>
      <c r="AA4026">
        <v>212</v>
      </c>
      <c r="AB4026">
        <v>73</v>
      </c>
      <c r="AC4026">
        <v>10</v>
      </c>
      <c r="AD4026">
        <v>20440</v>
      </c>
      <c r="AE4026" t="s">
        <v>6025</v>
      </c>
      <c r="AF4026" s="1">
        <v>46203</v>
      </c>
      <c r="AG4026" t="s">
        <v>6466</v>
      </c>
      <c r="AH4026" t="s">
        <v>6035</v>
      </c>
      <c r="AI4026" t="s">
        <v>6028</v>
      </c>
      <c r="AJ4026" t="s">
        <v>6925</v>
      </c>
      <c r="AK4026">
        <v>450</v>
      </c>
      <c r="AL4026">
        <v>65.430000000000007</v>
      </c>
      <c r="AM4026">
        <v>384.57</v>
      </c>
      <c r="AN4026">
        <v>280</v>
      </c>
      <c r="AO4026">
        <v>104.57</v>
      </c>
      <c r="AP4026">
        <v>0.27189999999999998</v>
      </c>
    </row>
    <row r="4027" spans="1:42" hidden="1" x14ac:dyDescent="0.35">
      <c r="A4027" t="s">
        <v>4999</v>
      </c>
      <c r="B4027" s="1">
        <v>46017</v>
      </c>
      <c r="C4027" t="s">
        <v>3360</v>
      </c>
      <c r="D4027" t="s">
        <v>137</v>
      </c>
      <c r="E4027">
        <v>2</v>
      </c>
      <c r="F4027" t="s">
        <v>128</v>
      </c>
      <c r="G4027" t="s">
        <v>16</v>
      </c>
      <c r="H4027" t="s">
        <v>17</v>
      </c>
      <c r="I4027" t="s">
        <v>43</v>
      </c>
      <c r="J4027" t="s">
        <v>155</v>
      </c>
      <c r="K4027">
        <v>2025</v>
      </c>
      <c r="L4027" t="s">
        <v>51</v>
      </c>
      <c r="M4027" t="s">
        <v>5930</v>
      </c>
      <c r="N4027" t="s">
        <v>5931</v>
      </c>
      <c r="O4027" t="s">
        <v>5932</v>
      </c>
      <c r="P4027" t="s">
        <v>5891</v>
      </c>
      <c r="Q4027" t="s">
        <v>5933</v>
      </c>
      <c r="R4027">
        <v>14800</v>
      </c>
      <c r="S4027">
        <v>18500</v>
      </c>
      <c r="T4027">
        <v>0.2</v>
      </c>
      <c r="U4027" t="s">
        <v>5893</v>
      </c>
      <c r="V4027">
        <v>12</v>
      </c>
      <c r="W4027" s="1">
        <v>45474</v>
      </c>
      <c r="X4027" t="s">
        <v>5894</v>
      </c>
      <c r="Y4027">
        <v>213</v>
      </c>
      <c r="Z4027">
        <v>93</v>
      </c>
      <c r="AA4027">
        <v>278</v>
      </c>
      <c r="AB4027">
        <v>42</v>
      </c>
      <c r="AC4027">
        <v>10</v>
      </c>
      <c r="AD4027">
        <v>621600</v>
      </c>
      <c r="AE4027" t="s">
        <v>6025</v>
      </c>
      <c r="AF4027" s="1">
        <v>46203</v>
      </c>
      <c r="AG4027" t="s">
        <v>6871</v>
      </c>
      <c r="AH4027" t="s">
        <v>6027</v>
      </c>
      <c r="AI4027" t="s">
        <v>6028</v>
      </c>
      <c r="AJ4027" t="s">
        <v>6925</v>
      </c>
      <c r="AK4027">
        <v>37000</v>
      </c>
      <c r="AL4027">
        <v>3285.6</v>
      </c>
      <c r="AM4027">
        <v>33714.400000000001</v>
      </c>
      <c r="AN4027">
        <v>29600</v>
      </c>
      <c r="AO4027">
        <v>4114.3999999999996</v>
      </c>
      <c r="AP4027">
        <v>0.122</v>
      </c>
    </row>
    <row r="4028" spans="1:42" hidden="1" x14ac:dyDescent="0.35">
      <c r="A4028" t="s">
        <v>5000</v>
      </c>
      <c r="B4028" s="1">
        <v>46007</v>
      </c>
      <c r="C4028" t="s">
        <v>244</v>
      </c>
      <c r="D4028" t="s">
        <v>140</v>
      </c>
      <c r="E4028">
        <v>1</v>
      </c>
      <c r="F4028" t="s">
        <v>30</v>
      </c>
      <c r="G4028" t="s">
        <v>71</v>
      </c>
      <c r="H4028" t="s">
        <v>25</v>
      </c>
      <c r="I4028" t="s">
        <v>43</v>
      </c>
      <c r="J4028" t="s">
        <v>155</v>
      </c>
      <c r="K4028">
        <v>2025</v>
      </c>
      <c r="L4028" t="s">
        <v>51</v>
      </c>
      <c r="M4028" t="s">
        <v>5944</v>
      </c>
      <c r="N4028" t="s">
        <v>5931</v>
      </c>
      <c r="O4028" t="s">
        <v>5945</v>
      </c>
      <c r="P4028" t="s">
        <v>5946</v>
      </c>
      <c r="Q4028" t="s">
        <v>5947</v>
      </c>
      <c r="R4028">
        <v>6500</v>
      </c>
      <c r="S4028">
        <v>8500</v>
      </c>
      <c r="T4028">
        <v>0.23530000000000001</v>
      </c>
      <c r="U4028" t="s">
        <v>5940</v>
      </c>
      <c r="V4028">
        <v>6</v>
      </c>
      <c r="W4028" s="1">
        <v>44693</v>
      </c>
      <c r="X4028" t="s">
        <v>5894</v>
      </c>
      <c r="Y4028">
        <v>116</v>
      </c>
      <c r="Z4028">
        <v>117</v>
      </c>
      <c r="AA4028">
        <v>124</v>
      </c>
      <c r="AB4028">
        <v>67</v>
      </c>
      <c r="AC4028">
        <v>10</v>
      </c>
      <c r="AD4028">
        <v>435500</v>
      </c>
      <c r="AE4028" t="s">
        <v>6025</v>
      </c>
      <c r="AF4028" s="1">
        <v>46203</v>
      </c>
      <c r="AG4028" t="s">
        <v>6147</v>
      </c>
      <c r="AH4028" t="s">
        <v>6035</v>
      </c>
      <c r="AI4028" t="s">
        <v>6028</v>
      </c>
      <c r="AJ4028" t="s">
        <v>6925</v>
      </c>
      <c r="AK4028">
        <v>8500</v>
      </c>
      <c r="AL4028">
        <v>980.9</v>
      </c>
      <c r="AM4028">
        <v>7519.1</v>
      </c>
      <c r="AN4028">
        <v>6500</v>
      </c>
      <c r="AO4028">
        <v>1019.1</v>
      </c>
      <c r="AP4028">
        <v>0.13550000000000001</v>
      </c>
    </row>
    <row r="4029" spans="1:42" hidden="1" x14ac:dyDescent="0.35">
      <c r="A4029" t="s">
        <v>5001</v>
      </c>
      <c r="B4029" s="1">
        <v>46020</v>
      </c>
      <c r="C4029" t="s">
        <v>3856</v>
      </c>
      <c r="D4029" t="s">
        <v>38</v>
      </c>
      <c r="E4029">
        <v>3</v>
      </c>
      <c r="F4029" t="s">
        <v>30</v>
      </c>
      <c r="G4029" t="s">
        <v>31</v>
      </c>
      <c r="H4029" t="s">
        <v>32</v>
      </c>
      <c r="I4029" t="s">
        <v>18</v>
      </c>
      <c r="J4029" t="s">
        <v>155</v>
      </c>
      <c r="K4029">
        <v>2025</v>
      </c>
      <c r="L4029" t="s">
        <v>51</v>
      </c>
      <c r="M4029" t="s">
        <v>5981</v>
      </c>
      <c r="N4029" t="s">
        <v>5974</v>
      </c>
      <c r="O4029" t="s">
        <v>5982</v>
      </c>
      <c r="P4029" t="s">
        <v>5983</v>
      </c>
      <c r="Q4029" t="s">
        <v>5984</v>
      </c>
      <c r="R4029">
        <v>3700</v>
      </c>
      <c r="S4029">
        <v>4800</v>
      </c>
      <c r="T4029">
        <v>0.22919999999999999</v>
      </c>
      <c r="U4029" t="s">
        <v>5920</v>
      </c>
      <c r="V4029">
        <v>24</v>
      </c>
      <c r="W4029" s="1">
        <v>45552</v>
      </c>
      <c r="X4029" t="s">
        <v>5894</v>
      </c>
      <c r="Y4029">
        <v>158</v>
      </c>
      <c r="Z4029">
        <v>108</v>
      </c>
      <c r="AA4029">
        <v>132</v>
      </c>
      <c r="AB4029">
        <v>61</v>
      </c>
      <c r="AC4029">
        <v>10</v>
      </c>
      <c r="AD4029">
        <v>225700</v>
      </c>
      <c r="AE4029" t="s">
        <v>6025</v>
      </c>
      <c r="AF4029" s="1">
        <v>46203</v>
      </c>
      <c r="AG4029" t="s">
        <v>6903</v>
      </c>
      <c r="AH4029" t="s">
        <v>6035</v>
      </c>
      <c r="AI4029" t="s">
        <v>6028</v>
      </c>
      <c r="AJ4029" t="s">
        <v>6925</v>
      </c>
      <c r="AK4029">
        <v>14400</v>
      </c>
      <c r="AL4029">
        <v>586.08000000000004</v>
      </c>
      <c r="AM4029">
        <v>13813.92</v>
      </c>
      <c r="AN4029">
        <v>11100</v>
      </c>
      <c r="AO4029">
        <v>2713.92</v>
      </c>
      <c r="AP4029">
        <v>0.19650000000000001</v>
      </c>
    </row>
    <row r="4030" spans="1:42" hidden="1" x14ac:dyDescent="0.35">
      <c r="A4030" t="s">
        <v>5002</v>
      </c>
      <c r="B4030" s="1">
        <v>45985</v>
      </c>
      <c r="C4030" t="s">
        <v>513</v>
      </c>
      <c r="D4030" t="s">
        <v>377</v>
      </c>
      <c r="E4030">
        <v>1</v>
      </c>
      <c r="F4030" t="s">
        <v>128</v>
      </c>
      <c r="G4030" t="s">
        <v>71</v>
      </c>
      <c r="H4030" t="s">
        <v>25</v>
      </c>
      <c r="I4030" t="s">
        <v>43</v>
      </c>
      <c r="J4030" t="s">
        <v>50</v>
      </c>
      <c r="K4030">
        <v>2025</v>
      </c>
      <c r="L4030" t="s">
        <v>51</v>
      </c>
      <c r="M4030" t="s">
        <v>6007</v>
      </c>
      <c r="N4030" t="s">
        <v>5889</v>
      </c>
      <c r="O4030" t="s">
        <v>6008</v>
      </c>
      <c r="P4030" t="s">
        <v>5899</v>
      </c>
      <c r="Q4030" t="s">
        <v>6009</v>
      </c>
      <c r="R4030">
        <v>12000</v>
      </c>
      <c r="S4030">
        <v>15000</v>
      </c>
      <c r="T4030">
        <v>0.2</v>
      </c>
      <c r="U4030" t="s">
        <v>5901</v>
      </c>
      <c r="V4030">
        <v>12</v>
      </c>
      <c r="W4030" s="1">
        <v>45557</v>
      </c>
      <c r="X4030" t="s">
        <v>5894</v>
      </c>
      <c r="Y4030">
        <v>118</v>
      </c>
      <c r="Z4030">
        <v>87</v>
      </c>
      <c r="AA4030">
        <v>209</v>
      </c>
      <c r="AB4030">
        <v>10</v>
      </c>
      <c r="AC4030">
        <v>10</v>
      </c>
      <c r="AD4030">
        <v>120000</v>
      </c>
      <c r="AE4030" t="s">
        <v>6025</v>
      </c>
      <c r="AF4030" s="1">
        <v>46203</v>
      </c>
      <c r="AG4030" t="s">
        <v>6311</v>
      </c>
      <c r="AH4030" t="s">
        <v>6035</v>
      </c>
      <c r="AI4030" t="s">
        <v>6028</v>
      </c>
      <c r="AJ4030" t="s">
        <v>6925</v>
      </c>
      <c r="AK4030">
        <v>15000</v>
      </c>
      <c r="AL4030">
        <v>372</v>
      </c>
      <c r="AM4030">
        <v>14628</v>
      </c>
      <c r="AN4030">
        <v>12000</v>
      </c>
      <c r="AO4030">
        <v>2628</v>
      </c>
      <c r="AP4030">
        <v>0.1797</v>
      </c>
    </row>
    <row r="4031" spans="1:42" hidden="1" x14ac:dyDescent="0.35">
      <c r="A4031" t="s">
        <v>5003</v>
      </c>
      <c r="B4031" s="1">
        <v>45985</v>
      </c>
      <c r="C4031" t="s">
        <v>782</v>
      </c>
      <c r="D4031" t="s">
        <v>221</v>
      </c>
      <c r="E4031">
        <v>4</v>
      </c>
      <c r="F4031" t="s">
        <v>48</v>
      </c>
      <c r="G4031" t="s">
        <v>31</v>
      </c>
      <c r="H4031" t="s">
        <v>32</v>
      </c>
      <c r="I4031" t="s">
        <v>43</v>
      </c>
      <c r="J4031" t="s">
        <v>50</v>
      </c>
      <c r="K4031">
        <v>2025</v>
      </c>
      <c r="L4031" t="s">
        <v>51</v>
      </c>
      <c r="M4031" t="s">
        <v>5966</v>
      </c>
      <c r="N4031" t="s">
        <v>5967</v>
      </c>
      <c r="O4031" t="s">
        <v>5968</v>
      </c>
      <c r="P4031" t="s">
        <v>5899</v>
      </c>
      <c r="Q4031" t="s">
        <v>5969</v>
      </c>
      <c r="R4031">
        <v>11500</v>
      </c>
      <c r="S4031">
        <v>14500</v>
      </c>
      <c r="T4031">
        <v>0.2069</v>
      </c>
      <c r="U4031" t="s">
        <v>5901</v>
      </c>
      <c r="V4031">
        <v>12</v>
      </c>
      <c r="W4031" s="1">
        <v>44903</v>
      </c>
      <c r="X4031" t="s">
        <v>5894</v>
      </c>
      <c r="Y4031">
        <v>217</v>
      </c>
      <c r="Z4031">
        <v>53</v>
      </c>
      <c r="AA4031">
        <v>253</v>
      </c>
      <c r="AB4031">
        <v>61</v>
      </c>
      <c r="AC4031">
        <v>10</v>
      </c>
      <c r="AD4031">
        <v>701500</v>
      </c>
      <c r="AE4031" t="s">
        <v>6025</v>
      </c>
      <c r="AF4031" s="1">
        <v>46203</v>
      </c>
      <c r="AG4031" t="s">
        <v>6436</v>
      </c>
      <c r="AH4031" t="s">
        <v>6027</v>
      </c>
      <c r="AI4031" t="s">
        <v>6028</v>
      </c>
      <c r="AJ4031" t="s">
        <v>6925</v>
      </c>
      <c r="AK4031">
        <v>58000</v>
      </c>
      <c r="AL4031">
        <v>1276</v>
      </c>
      <c r="AM4031">
        <v>56724</v>
      </c>
      <c r="AN4031">
        <v>46000</v>
      </c>
      <c r="AO4031">
        <v>10724</v>
      </c>
      <c r="AP4031">
        <v>0.18909999999999999</v>
      </c>
    </row>
    <row r="4032" spans="1:42" hidden="1" x14ac:dyDescent="0.35">
      <c r="A4032" t="s">
        <v>5004</v>
      </c>
      <c r="B4032" s="1">
        <v>45971</v>
      </c>
      <c r="C4032" t="s">
        <v>4747</v>
      </c>
      <c r="D4032" t="s">
        <v>118</v>
      </c>
      <c r="E4032">
        <v>3</v>
      </c>
      <c r="F4032" t="s">
        <v>58</v>
      </c>
      <c r="G4032" t="s">
        <v>16</v>
      </c>
      <c r="H4032" t="s">
        <v>17</v>
      </c>
      <c r="I4032" t="s">
        <v>26</v>
      </c>
      <c r="J4032" t="s">
        <v>50</v>
      </c>
      <c r="K4032">
        <v>2025</v>
      </c>
      <c r="L4032" t="s">
        <v>51</v>
      </c>
      <c r="M4032" t="s">
        <v>5902</v>
      </c>
      <c r="N4032" t="s">
        <v>5889</v>
      </c>
      <c r="O4032" t="s">
        <v>5898</v>
      </c>
      <c r="P4032" t="s">
        <v>5899</v>
      </c>
      <c r="Q4032" t="s">
        <v>5903</v>
      </c>
      <c r="R4032">
        <v>74000</v>
      </c>
      <c r="S4032">
        <v>88000</v>
      </c>
      <c r="T4032">
        <v>0.15909999999999999</v>
      </c>
      <c r="U4032" t="s">
        <v>5901</v>
      </c>
      <c r="V4032">
        <v>12</v>
      </c>
      <c r="W4032" s="1">
        <v>45459</v>
      </c>
      <c r="X4032" t="s">
        <v>5894</v>
      </c>
      <c r="Y4032">
        <v>214</v>
      </c>
      <c r="Z4032">
        <v>97</v>
      </c>
      <c r="AA4032">
        <v>218</v>
      </c>
      <c r="AB4032">
        <v>43</v>
      </c>
      <c r="AC4032">
        <v>10</v>
      </c>
      <c r="AD4032">
        <v>3182000</v>
      </c>
      <c r="AE4032" t="s">
        <v>6025</v>
      </c>
      <c r="AF4032" s="1">
        <v>46203</v>
      </c>
      <c r="AG4032" t="s">
        <v>6918</v>
      </c>
      <c r="AH4032" t="s">
        <v>6035</v>
      </c>
      <c r="AI4032" t="s">
        <v>6028</v>
      </c>
      <c r="AJ4032" t="s">
        <v>6925</v>
      </c>
      <c r="AK4032">
        <v>264000</v>
      </c>
      <c r="AL4032">
        <v>24288</v>
      </c>
      <c r="AM4032">
        <v>239712</v>
      </c>
      <c r="AN4032">
        <v>222000</v>
      </c>
      <c r="AO4032">
        <v>17712</v>
      </c>
      <c r="AP4032">
        <v>7.3899999999999993E-2</v>
      </c>
    </row>
    <row r="4033" spans="1:42" hidden="1" x14ac:dyDescent="0.35">
      <c r="A4033" t="s">
        <v>5005</v>
      </c>
      <c r="B4033" s="1">
        <v>45992</v>
      </c>
      <c r="C4033" t="s">
        <v>2689</v>
      </c>
      <c r="D4033" t="s">
        <v>123</v>
      </c>
      <c r="E4033">
        <v>2</v>
      </c>
      <c r="F4033" t="s">
        <v>48</v>
      </c>
      <c r="G4033" t="s">
        <v>79</v>
      </c>
      <c r="H4033" t="s">
        <v>25</v>
      </c>
      <c r="I4033" t="s">
        <v>33</v>
      </c>
      <c r="J4033" t="s">
        <v>155</v>
      </c>
      <c r="K4033">
        <v>2025</v>
      </c>
      <c r="L4033" t="s">
        <v>51</v>
      </c>
      <c r="M4033" t="s">
        <v>5927</v>
      </c>
      <c r="N4033" t="s">
        <v>5913</v>
      </c>
      <c r="O4033" t="s">
        <v>5917</v>
      </c>
      <c r="P4033" t="s">
        <v>5928</v>
      </c>
      <c r="Q4033" t="s">
        <v>5929</v>
      </c>
      <c r="R4033">
        <v>44000</v>
      </c>
      <c r="S4033">
        <v>53000</v>
      </c>
      <c r="T4033">
        <v>0.16980000000000001</v>
      </c>
      <c r="U4033" t="s">
        <v>5920</v>
      </c>
      <c r="V4033">
        <v>12</v>
      </c>
      <c r="W4033" s="1">
        <v>45435</v>
      </c>
      <c r="X4033" t="s">
        <v>5894</v>
      </c>
      <c r="Y4033">
        <v>246</v>
      </c>
      <c r="Z4033">
        <v>92</v>
      </c>
      <c r="AA4033">
        <v>223</v>
      </c>
      <c r="AB4033">
        <v>48</v>
      </c>
      <c r="AC4033">
        <v>10</v>
      </c>
      <c r="AD4033">
        <v>2112000</v>
      </c>
      <c r="AE4033" t="s">
        <v>6025</v>
      </c>
      <c r="AF4033" s="1">
        <v>46203</v>
      </c>
      <c r="AG4033" t="s">
        <v>6835</v>
      </c>
      <c r="AH4033" t="s">
        <v>6035</v>
      </c>
      <c r="AI4033" t="s">
        <v>6028</v>
      </c>
      <c r="AJ4033" t="s">
        <v>6925</v>
      </c>
      <c r="AK4033">
        <v>106000</v>
      </c>
      <c r="AL4033">
        <v>10165.4</v>
      </c>
      <c r="AM4033">
        <v>95834.6</v>
      </c>
      <c r="AN4033">
        <v>88000</v>
      </c>
      <c r="AO4033">
        <v>7834.6</v>
      </c>
      <c r="AP4033">
        <v>8.1799999999999998E-2</v>
      </c>
    </row>
    <row r="4034" spans="1:42" hidden="1" x14ac:dyDescent="0.35">
      <c r="A4034" t="s">
        <v>5006</v>
      </c>
      <c r="B4034" s="1">
        <v>45971</v>
      </c>
      <c r="C4034" t="s">
        <v>1584</v>
      </c>
      <c r="D4034" t="s">
        <v>180</v>
      </c>
      <c r="E4034">
        <v>1</v>
      </c>
      <c r="F4034" t="s">
        <v>128</v>
      </c>
      <c r="G4034" t="s">
        <v>71</v>
      </c>
      <c r="H4034" t="s">
        <v>32</v>
      </c>
      <c r="I4034" t="s">
        <v>43</v>
      </c>
      <c r="J4034" t="s">
        <v>50</v>
      </c>
      <c r="K4034">
        <v>2025</v>
      </c>
      <c r="L4034" t="s">
        <v>51</v>
      </c>
      <c r="M4034" t="s">
        <v>5956</v>
      </c>
      <c r="N4034" t="s">
        <v>5949</v>
      </c>
      <c r="O4034" t="s">
        <v>5957</v>
      </c>
      <c r="P4034" t="s">
        <v>5958</v>
      </c>
      <c r="Q4034" t="s">
        <v>5959</v>
      </c>
      <c r="R4034">
        <v>3100</v>
      </c>
      <c r="S4034">
        <v>4200</v>
      </c>
      <c r="T4034">
        <v>0.26190000000000002</v>
      </c>
      <c r="U4034" t="s">
        <v>5909</v>
      </c>
      <c r="V4034">
        <v>12</v>
      </c>
      <c r="W4034" s="1">
        <v>45029</v>
      </c>
      <c r="X4034" t="s">
        <v>5894</v>
      </c>
      <c r="Y4034">
        <v>165</v>
      </c>
      <c r="Z4034">
        <v>119</v>
      </c>
      <c r="AA4034">
        <v>218</v>
      </c>
      <c r="AB4034">
        <v>22</v>
      </c>
      <c r="AC4034">
        <v>10</v>
      </c>
      <c r="AD4034">
        <v>68200</v>
      </c>
      <c r="AE4034" t="s">
        <v>6025</v>
      </c>
      <c r="AF4034" s="1">
        <v>46203</v>
      </c>
      <c r="AG4034" t="s">
        <v>6594</v>
      </c>
      <c r="AH4034" t="s">
        <v>6027</v>
      </c>
      <c r="AI4034" t="s">
        <v>6028</v>
      </c>
      <c r="AJ4034" t="s">
        <v>6925</v>
      </c>
      <c r="AK4034">
        <v>4200</v>
      </c>
      <c r="AL4034">
        <v>309.54000000000002</v>
      </c>
      <c r="AM4034">
        <v>3890.46</v>
      </c>
      <c r="AN4034">
        <v>3100</v>
      </c>
      <c r="AO4034">
        <v>790.46</v>
      </c>
      <c r="AP4034">
        <v>0.20319999999999999</v>
      </c>
    </row>
    <row r="4035" spans="1:42" hidden="1" x14ac:dyDescent="0.35">
      <c r="A4035" t="s">
        <v>5007</v>
      </c>
      <c r="B4035" s="1">
        <v>46000</v>
      </c>
      <c r="C4035" t="s">
        <v>107</v>
      </c>
      <c r="D4035" t="s">
        <v>87</v>
      </c>
      <c r="E4035">
        <v>1</v>
      </c>
      <c r="F4035" t="s">
        <v>48</v>
      </c>
      <c r="G4035" t="s">
        <v>31</v>
      </c>
      <c r="H4035" t="s">
        <v>17</v>
      </c>
      <c r="I4035" t="s">
        <v>33</v>
      </c>
      <c r="J4035" t="s">
        <v>155</v>
      </c>
      <c r="K4035">
        <v>2025</v>
      </c>
      <c r="L4035" t="s">
        <v>51</v>
      </c>
      <c r="M4035" t="s">
        <v>5924</v>
      </c>
      <c r="N4035" t="s">
        <v>5913</v>
      </c>
      <c r="O4035" t="s">
        <v>5917</v>
      </c>
      <c r="P4035" t="s">
        <v>5925</v>
      </c>
      <c r="Q4035" t="s">
        <v>5926</v>
      </c>
      <c r="R4035">
        <v>46000</v>
      </c>
      <c r="S4035">
        <v>56000</v>
      </c>
      <c r="T4035">
        <v>0.17860000000000001</v>
      </c>
      <c r="U4035" t="s">
        <v>5920</v>
      </c>
      <c r="V4035">
        <v>12</v>
      </c>
      <c r="W4035" s="1">
        <v>44847</v>
      </c>
      <c r="X4035" t="s">
        <v>5894</v>
      </c>
      <c r="Y4035">
        <v>224</v>
      </c>
      <c r="Z4035">
        <v>96</v>
      </c>
      <c r="AA4035">
        <v>304</v>
      </c>
      <c r="AB4035">
        <v>54</v>
      </c>
      <c r="AC4035">
        <v>10</v>
      </c>
      <c r="AD4035">
        <v>2484000</v>
      </c>
      <c r="AE4035" t="s">
        <v>6025</v>
      </c>
      <c r="AF4035" s="1">
        <v>46203</v>
      </c>
      <c r="AG4035" t="s">
        <v>6082</v>
      </c>
      <c r="AH4035" t="s">
        <v>6035</v>
      </c>
      <c r="AI4035" t="s">
        <v>6028</v>
      </c>
      <c r="AJ4035" t="s">
        <v>6925</v>
      </c>
      <c r="AK4035">
        <v>56000</v>
      </c>
      <c r="AL4035">
        <v>2878.4</v>
      </c>
      <c r="AM4035">
        <v>53121.599999999999</v>
      </c>
      <c r="AN4035">
        <v>46000</v>
      </c>
      <c r="AO4035">
        <v>7121.6</v>
      </c>
      <c r="AP4035">
        <v>0.1341</v>
      </c>
    </row>
    <row r="4036" spans="1:42" hidden="1" x14ac:dyDescent="0.35">
      <c r="A4036" t="s">
        <v>5008</v>
      </c>
      <c r="B4036" s="1">
        <v>45982</v>
      </c>
      <c r="C4036" t="s">
        <v>802</v>
      </c>
      <c r="D4036" t="s">
        <v>70</v>
      </c>
      <c r="E4036">
        <v>4</v>
      </c>
      <c r="F4036" t="s">
        <v>58</v>
      </c>
      <c r="G4036" t="s">
        <v>71</v>
      </c>
      <c r="H4036" t="s">
        <v>32</v>
      </c>
      <c r="I4036" t="s">
        <v>33</v>
      </c>
      <c r="J4036" t="s">
        <v>50</v>
      </c>
      <c r="K4036">
        <v>2025</v>
      </c>
      <c r="L4036" t="s">
        <v>51</v>
      </c>
      <c r="M4036" t="s">
        <v>5970</v>
      </c>
      <c r="N4036" t="s">
        <v>5949</v>
      </c>
      <c r="O4036" t="s">
        <v>5971</v>
      </c>
      <c r="P4036" t="s">
        <v>5922</v>
      </c>
      <c r="Q4036" t="s">
        <v>5972</v>
      </c>
      <c r="R4036">
        <v>9500</v>
      </c>
      <c r="S4036">
        <v>12000</v>
      </c>
      <c r="T4036">
        <v>0.20830000000000001</v>
      </c>
      <c r="U4036" t="s">
        <v>5920</v>
      </c>
      <c r="V4036">
        <v>12</v>
      </c>
      <c r="W4036" s="1">
        <v>44840</v>
      </c>
      <c r="X4036" t="s">
        <v>5894</v>
      </c>
      <c r="Y4036">
        <v>160</v>
      </c>
      <c r="Z4036">
        <v>82</v>
      </c>
      <c r="AA4036">
        <v>171</v>
      </c>
      <c r="AB4036">
        <v>27</v>
      </c>
      <c r="AC4036">
        <v>10</v>
      </c>
      <c r="AD4036">
        <v>256500</v>
      </c>
      <c r="AE4036" t="s">
        <v>6025</v>
      </c>
      <c r="AF4036" s="1">
        <v>46203</v>
      </c>
      <c r="AG4036" t="s">
        <v>6447</v>
      </c>
      <c r="AH4036" t="s">
        <v>6035</v>
      </c>
      <c r="AI4036" t="s">
        <v>6028</v>
      </c>
      <c r="AJ4036" t="s">
        <v>6925</v>
      </c>
      <c r="AK4036">
        <v>48000</v>
      </c>
      <c r="AL4036">
        <v>5582.4</v>
      </c>
      <c r="AM4036">
        <v>42417.599999999999</v>
      </c>
      <c r="AN4036">
        <v>38000</v>
      </c>
      <c r="AO4036">
        <v>4417.6000000000004</v>
      </c>
      <c r="AP4036">
        <v>0.1041</v>
      </c>
    </row>
    <row r="4037" spans="1:42" hidden="1" x14ac:dyDescent="0.35">
      <c r="A4037" t="s">
        <v>5009</v>
      </c>
      <c r="B4037" s="1">
        <v>45988</v>
      </c>
      <c r="C4037" t="s">
        <v>134</v>
      </c>
      <c r="D4037" t="s">
        <v>180</v>
      </c>
      <c r="E4037">
        <v>1</v>
      </c>
      <c r="F4037" t="s">
        <v>30</v>
      </c>
      <c r="G4037" t="s">
        <v>16</v>
      </c>
      <c r="H4037" t="s">
        <v>32</v>
      </c>
      <c r="I4037" t="s">
        <v>43</v>
      </c>
      <c r="J4037" t="s">
        <v>50</v>
      </c>
      <c r="K4037">
        <v>2025</v>
      </c>
      <c r="L4037" t="s">
        <v>51</v>
      </c>
      <c r="M4037" t="s">
        <v>5956</v>
      </c>
      <c r="N4037" t="s">
        <v>5949</v>
      </c>
      <c r="O4037" t="s">
        <v>5957</v>
      </c>
      <c r="P4037" t="s">
        <v>5958</v>
      </c>
      <c r="Q4037" t="s">
        <v>5959</v>
      </c>
      <c r="R4037">
        <v>3100</v>
      </c>
      <c r="S4037">
        <v>4200</v>
      </c>
      <c r="T4037">
        <v>0.26190000000000002</v>
      </c>
      <c r="U4037" t="s">
        <v>5909</v>
      </c>
      <c r="V4037">
        <v>12</v>
      </c>
      <c r="W4037" s="1">
        <v>45029</v>
      </c>
      <c r="X4037" t="s">
        <v>5894</v>
      </c>
      <c r="Y4037">
        <v>165</v>
      </c>
      <c r="Z4037">
        <v>119</v>
      </c>
      <c r="AA4037">
        <v>218</v>
      </c>
      <c r="AB4037">
        <v>22</v>
      </c>
      <c r="AC4037">
        <v>10</v>
      </c>
      <c r="AD4037">
        <v>68200</v>
      </c>
      <c r="AE4037" t="s">
        <v>6025</v>
      </c>
      <c r="AF4037" s="1">
        <v>46203</v>
      </c>
      <c r="AG4037" t="s">
        <v>6052</v>
      </c>
      <c r="AH4037" t="s">
        <v>6035</v>
      </c>
      <c r="AI4037" t="s">
        <v>6028</v>
      </c>
      <c r="AJ4037" t="s">
        <v>6925</v>
      </c>
      <c r="AK4037">
        <v>4200</v>
      </c>
      <c r="AL4037">
        <v>522.05999999999995</v>
      </c>
      <c r="AM4037">
        <v>3677.94</v>
      </c>
      <c r="AN4037">
        <v>3100</v>
      </c>
      <c r="AO4037">
        <v>577.94000000000005</v>
      </c>
      <c r="AP4037">
        <v>0.15709999999999999</v>
      </c>
    </row>
    <row r="4038" spans="1:42" hidden="1" x14ac:dyDescent="0.35">
      <c r="A4038" t="s">
        <v>5010</v>
      </c>
      <c r="B4038" s="1">
        <v>45993</v>
      </c>
      <c r="C4038" t="s">
        <v>375</v>
      </c>
      <c r="D4038" t="s">
        <v>65</v>
      </c>
      <c r="E4038">
        <v>1</v>
      </c>
      <c r="F4038" t="s">
        <v>24</v>
      </c>
      <c r="G4038" t="s">
        <v>16</v>
      </c>
      <c r="H4038" t="s">
        <v>17</v>
      </c>
      <c r="I4038" t="s">
        <v>26</v>
      </c>
      <c r="J4038" t="s">
        <v>155</v>
      </c>
      <c r="K4038">
        <v>2025</v>
      </c>
      <c r="L4038" t="s">
        <v>51</v>
      </c>
      <c r="M4038" t="s">
        <v>5906</v>
      </c>
      <c r="N4038" t="s">
        <v>5889</v>
      </c>
      <c r="O4038" t="s">
        <v>5898</v>
      </c>
      <c r="P4038" t="s">
        <v>5907</v>
      </c>
      <c r="Q4038" t="s">
        <v>5908</v>
      </c>
      <c r="R4038">
        <v>17500</v>
      </c>
      <c r="S4038">
        <v>22000</v>
      </c>
      <c r="T4038">
        <v>0.20449999999999999</v>
      </c>
      <c r="U4038" t="s">
        <v>5909</v>
      </c>
      <c r="V4038">
        <v>12</v>
      </c>
      <c r="W4038" s="1">
        <v>45337</v>
      </c>
      <c r="X4038" t="s">
        <v>5894</v>
      </c>
      <c r="Y4038">
        <v>373</v>
      </c>
      <c r="Z4038">
        <v>88</v>
      </c>
      <c r="AA4038">
        <v>389</v>
      </c>
      <c r="AB4038">
        <v>78</v>
      </c>
      <c r="AC4038">
        <v>10</v>
      </c>
      <c r="AD4038">
        <v>1365000</v>
      </c>
      <c r="AE4038" t="s">
        <v>6025</v>
      </c>
      <c r="AF4038" s="1">
        <v>46203</v>
      </c>
      <c r="AG4038" t="s">
        <v>6241</v>
      </c>
      <c r="AH4038" t="s">
        <v>6027</v>
      </c>
      <c r="AI4038" t="s">
        <v>6028</v>
      </c>
      <c r="AJ4038" t="s">
        <v>6925</v>
      </c>
      <c r="AK4038">
        <v>22000</v>
      </c>
      <c r="AL4038">
        <v>2919.4</v>
      </c>
      <c r="AM4038">
        <v>19080.599999999999</v>
      </c>
      <c r="AN4038">
        <v>17500</v>
      </c>
      <c r="AO4038">
        <v>1580.6</v>
      </c>
      <c r="AP4038">
        <v>8.2799999999999999E-2</v>
      </c>
    </row>
    <row r="4039" spans="1:42" hidden="1" x14ac:dyDescent="0.35">
      <c r="A4039" t="s">
        <v>5011</v>
      </c>
      <c r="B4039" s="1">
        <v>45993</v>
      </c>
      <c r="C4039" t="s">
        <v>3944</v>
      </c>
      <c r="D4039" t="s">
        <v>183</v>
      </c>
      <c r="E4039">
        <v>1</v>
      </c>
      <c r="F4039" t="s">
        <v>24</v>
      </c>
      <c r="G4039" t="s">
        <v>79</v>
      </c>
      <c r="H4039" t="s">
        <v>17</v>
      </c>
      <c r="I4039" t="s">
        <v>43</v>
      </c>
      <c r="J4039" t="s">
        <v>155</v>
      </c>
      <c r="K4039">
        <v>2025</v>
      </c>
      <c r="L4039" t="s">
        <v>51</v>
      </c>
      <c r="M4039" t="s">
        <v>6010</v>
      </c>
      <c r="N4039" t="s">
        <v>5949</v>
      </c>
      <c r="O4039" t="s">
        <v>6011</v>
      </c>
      <c r="P4039" t="s">
        <v>6012</v>
      </c>
      <c r="Q4039" t="s">
        <v>6013</v>
      </c>
      <c r="R4039">
        <v>2700</v>
      </c>
      <c r="S4039">
        <v>3500</v>
      </c>
      <c r="T4039">
        <v>0.2286</v>
      </c>
      <c r="U4039" t="s">
        <v>5920</v>
      </c>
      <c r="V4039">
        <v>12</v>
      </c>
      <c r="W4039" s="1">
        <v>45369</v>
      </c>
      <c r="X4039" t="s">
        <v>5894</v>
      </c>
      <c r="Y4039">
        <v>71</v>
      </c>
      <c r="Z4039">
        <v>95</v>
      </c>
      <c r="AA4039">
        <v>147</v>
      </c>
      <c r="AB4039">
        <v>51</v>
      </c>
      <c r="AC4039">
        <v>10</v>
      </c>
      <c r="AD4039">
        <v>137700</v>
      </c>
      <c r="AE4039" t="s">
        <v>6025</v>
      </c>
      <c r="AF4039" s="1">
        <v>46203</v>
      </c>
      <c r="AG4039" t="s">
        <v>6907</v>
      </c>
      <c r="AH4039" t="s">
        <v>6027</v>
      </c>
      <c r="AI4039" t="s">
        <v>6028</v>
      </c>
      <c r="AJ4039" t="s">
        <v>6925</v>
      </c>
      <c r="AK4039">
        <v>3500</v>
      </c>
      <c r="AL4039">
        <v>41.65</v>
      </c>
      <c r="AM4039">
        <v>3458.35</v>
      </c>
      <c r="AN4039">
        <v>2700</v>
      </c>
      <c r="AO4039">
        <v>758.35</v>
      </c>
      <c r="AP4039">
        <v>0.21929999999999999</v>
      </c>
    </row>
    <row r="4040" spans="1:42" hidden="1" x14ac:dyDescent="0.35">
      <c r="A4040" t="s">
        <v>5012</v>
      </c>
      <c r="B4040" s="1">
        <v>45988</v>
      </c>
      <c r="C4040" t="s">
        <v>1215</v>
      </c>
      <c r="D4040" t="s">
        <v>47</v>
      </c>
      <c r="E4040">
        <v>1</v>
      </c>
      <c r="F4040" t="s">
        <v>30</v>
      </c>
      <c r="G4040" t="s">
        <v>96</v>
      </c>
      <c r="H4040" t="s">
        <v>17</v>
      </c>
      <c r="I4040" t="s">
        <v>18</v>
      </c>
      <c r="J4040" t="s">
        <v>50</v>
      </c>
      <c r="K4040">
        <v>2025</v>
      </c>
      <c r="L4040" t="s">
        <v>51</v>
      </c>
      <c r="M4040" t="s">
        <v>5995</v>
      </c>
      <c r="N4040" t="s">
        <v>5989</v>
      </c>
      <c r="O4040" t="s">
        <v>5996</v>
      </c>
      <c r="P4040" t="s">
        <v>5997</v>
      </c>
      <c r="Q4040" t="s">
        <v>5998</v>
      </c>
      <c r="R4040">
        <v>280</v>
      </c>
      <c r="S4040">
        <v>450</v>
      </c>
      <c r="T4040">
        <v>0.37780000000000002</v>
      </c>
      <c r="U4040" t="s">
        <v>5909</v>
      </c>
      <c r="V4040">
        <v>6</v>
      </c>
      <c r="W4040" s="1">
        <v>45144</v>
      </c>
      <c r="X4040" t="s">
        <v>5894</v>
      </c>
      <c r="Y4040">
        <v>217</v>
      </c>
      <c r="Z4040">
        <v>86</v>
      </c>
      <c r="AA4040">
        <v>212</v>
      </c>
      <c r="AB4040">
        <v>73</v>
      </c>
      <c r="AC4040">
        <v>10</v>
      </c>
      <c r="AD4040">
        <v>20440</v>
      </c>
      <c r="AE4040" t="s">
        <v>6025</v>
      </c>
      <c r="AF4040" s="1">
        <v>46203</v>
      </c>
      <c r="AG4040" t="s">
        <v>6521</v>
      </c>
      <c r="AH4040" t="s">
        <v>6035</v>
      </c>
      <c r="AI4040" t="s">
        <v>6028</v>
      </c>
      <c r="AJ4040" t="s">
        <v>6925</v>
      </c>
      <c r="AK4040">
        <v>450</v>
      </c>
      <c r="AL4040">
        <v>64.84</v>
      </c>
      <c r="AM4040">
        <v>385.16</v>
      </c>
      <c r="AN4040">
        <v>280</v>
      </c>
      <c r="AO4040">
        <v>105.16</v>
      </c>
      <c r="AP4040">
        <v>0.27300000000000002</v>
      </c>
    </row>
    <row r="4041" spans="1:42" hidden="1" x14ac:dyDescent="0.35">
      <c r="A4041" t="s">
        <v>5013</v>
      </c>
      <c r="B4041" s="1">
        <v>46007</v>
      </c>
      <c r="C4041" t="s">
        <v>213</v>
      </c>
      <c r="D4041" t="s">
        <v>14</v>
      </c>
      <c r="E4041">
        <v>1</v>
      </c>
      <c r="F4041" t="s">
        <v>48</v>
      </c>
      <c r="G4041" t="s">
        <v>71</v>
      </c>
      <c r="H4041" t="s">
        <v>25</v>
      </c>
      <c r="I4041" t="s">
        <v>18</v>
      </c>
      <c r="J4041" t="s">
        <v>155</v>
      </c>
      <c r="K4041">
        <v>2025</v>
      </c>
      <c r="L4041" t="s">
        <v>51</v>
      </c>
      <c r="M4041" t="s">
        <v>5934</v>
      </c>
      <c r="N4041" t="s">
        <v>5931</v>
      </c>
      <c r="O4041" t="s">
        <v>5932</v>
      </c>
      <c r="P4041" t="s">
        <v>5891</v>
      </c>
      <c r="Q4041" t="s">
        <v>5935</v>
      </c>
      <c r="R4041">
        <v>10800</v>
      </c>
      <c r="S4041">
        <v>13500</v>
      </c>
      <c r="T4041">
        <v>0.2</v>
      </c>
      <c r="U4041" t="s">
        <v>5893</v>
      </c>
      <c r="V4041">
        <v>12</v>
      </c>
      <c r="W4041" s="1">
        <v>44567</v>
      </c>
      <c r="X4041" t="s">
        <v>5894</v>
      </c>
      <c r="Y4041">
        <v>169</v>
      </c>
      <c r="Z4041">
        <v>68</v>
      </c>
      <c r="AA4041">
        <v>202</v>
      </c>
      <c r="AB4041">
        <v>85</v>
      </c>
      <c r="AC4041">
        <v>10</v>
      </c>
      <c r="AD4041">
        <v>918000</v>
      </c>
      <c r="AE4041" t="s">
        <v>6025</v>
      </c>
      <c r="AF4041" s="1">
        <v>46203</v>
      </c>
      <c r="AG4041" t="s">
        <v>6128</v>
      </c>
      <c r="AH4041" t="s">
        <v>6027</v>
      </c>
      <c r="AI4041" t="s">
        <v>6028</v>
      </c>
      <c r="AJ4041" t="s">
        <v>6925</v>
      </c>
      <c r="AK4041">
        <v>13500</v>
      </c>
      <c r="AL4041">
        <v>529.20000000000005</v>
      </c>
      <c r="AM4041">
        <v>12970.8</v>
      </c>
      <c r="AN4041">
        <v>10800</v>
      </c>
      <c r="AO4041">
        <v>2170.8000000000002</v>
      </c>
      <c r="AP4041">
        <v>0.16739999999999999</v>
      </c>
    </row>
    <row r="4042" spans="1:42" hidden="1" x14ac:dyDescent="0.35">
      <c r="A4042" t="s">
        <v>5014</v>
      </c>
      <c r="B4042" s="1">
        <v>45970</v>
      </c>
      <c r="C4042" t="s">
        <v>343</v>
      </c>
      <c r="D4042" t="s">
        <v>377</v>
      </c>
      <c r="E4042">
        <v>2</v>
      </c>
      <c r="F4042" t="s">
        <v>48</v>
      </c>
      <c r="G4042" t="s">
        <v>71</v>
      </c>
      <c r="H4042" t="s">
        <v>17</v>
      </c>
      <c r="I4042" t="s">
        <v>33</v>
      </c>
      <c r="J4042" t="s">
        <v>50</v>
      </c>
      <c r="K4042">
        <v>2025</v>
      </c>
      <c r="L4042" t="s">
        <v>51</v>
      </c>
      <c r="M4042" t="s">
        <v>6007</v>
      </c>
      <c r="N4042" t="s">
        <v>5889</v>
      </c>
      <c r="O4042" t="s">
        <v>6008</v>
      </c>
      <c r="P4042" t="s">
        <v>5899</v>
      </c>
      <c r="Q4042" t="s">
        <v>6009</v>
      </c>
      <c r="R4042">
        <v>12000</v>
      </c>
      <c r="S4042">
        <v>15000</v>
      </c>
      <c r="T4042">
        <v>0.2</v>
      </c>
      <c r="U4042" t="s">
        <v>5901</v>
      </c>
      <c r="V4042">
        <v>12</v>
      </c>
      <c r="W4042" s="1">
        <v>45557</v>
      </c>
      <c r="X4042" t="s">
        <v>5894</v>
      </c>
      <c r="Y4042">
        <v>118</v>
      </c>
      <c r="Z4042">
        <v>87</v>
      </c>
      <c r="AA4042">
        <v>209</v>
      </c>
      <c r="AB4042">
        <v>10</v>
      </c>
      <c r="AC4042">
        <v>10</v>
      </c>
      <c r="AD4042">
        <v>120000</v>
      </c>
      <c r="AE4042" t="s">
        <v>6025</v>
      </c>
      <c r="AF4042" s="1">
        <v>46203</v>
      </c>
      <c r="AG4042" t="s">
        <v>6221</v>
      </c>
      <c r="AH4042" t="s">
        <v>6035</v>
      </c>
      <c r="AI4042" t="s">
        <v>6028</v>
      </c>
      <c r="AJ4042" t="s">
        <v>6925</v>
      </c>
      <c r="AK4042">
        <v>30000</v>
      </c>
      <c r="AL4042">
        <v>3444</v>
      </c>
      <c r="AM4042">
        <v>26556</v>
      </c>
      <c r="AN4042">
        <v>24000</v>
      </c>
      <c r="AO4042">
        <v>2556</v>
      </c>
      <c r="AP4042">
        <v>9.6199999999999994E-2</v>
      </c>
    </row>
    <row r="4043" spans="1:42" hidden="1" x14ac:dyDescent="0.35">
      <c r="A4043" t="s">
        <v>5015</v>
      </c>
      <c r="B4043" s="1">
        <v>45992</v>
      </c>
      <c r="C4043" t="s">
        <v>1971</v>
      </c>
      <c r="D4043" t="s">
        <v>377</v>
      </c>
      <c r="E4043">
        <v>1</v>
      </c>
      <c r="F4043" t="s">
        <v>30</v>
      </c>
      <c r="G4043" t="s">
        <v>16</v>
      </c>
      <c r="H4043" t="s">
        <v>25</v>
      </c>
      <c r="I4043" t="s">
        <v>26</v>
      </c>
      <c r="J4043" t="s">
        <v>155</v>
      </c>
      <c r="K4043">
        <v>2025</v>
      </c>
      <c r="L4043" t="s">
        <v>51</v>
      </c>
      <c r="M4043" t="s">
        <v>6007</v>
      </c>
      <c r="N4043" t="s">
        <v>5889</v>
      </c>
      <c r="O4043" t="s">
        <v>6008</v>
      </c>
      <c r="P4043" t="s">
        <v>5899</v>
      </c>
      <c r="Q4043" t="s">
        <v>6009</v>
      </c>
      <c r="R4043">
        <v>12000</v>
      </c>
      <c r="S4043">
        <v>15000</v>
      </c>
      <c r="T4043">
        <v>0.2</v>
      </c>
      <c r="U4043" t="s">
        <v>5901</v>
      </c>
      <c r="V4043">
        <v>12</v>
      </c>
      <c r="W4043" s="1">
        <v>45557</v>
      </c>
      <c r="X4043" t="s">
        <v>5894</v>
      </c>
      <c r="Y4043">
        <v>118</v>
      </c>
      <c r="Z4043">
        <v>87</v>
      </c>
      <c r="AA4043">
        <v>209</v>
      </c>
      <c r="AB4043">
        <v>10</v>
      </c>
      <c r="AC4043">
        <v>10</v>
      </c>
      <c r="AD4043">
        <v>120000</v>
      </c>
      <c r="AE4043" t="s">
        <v>6025</v>
      </c>
      <c r="AF4043" s="1">
        <v>46203</v>
      </c>
      <c r="AG4043" t="s">
        <v>6696</v>
      </c>
      <c r="AH4043" t="s">
        <v>6035</v>
      </c>
      <c r="AI4043" t="s">
        <v>6028</v>
      </c>
      <c r="AJ4043" t="s">
        <v>6925</v>
      </c>
      <c r="AK4043">
        <v>15000</v>
      </c>
      <c r="AL4043">
        <v>222</v>
      </c>
      <c r="AM4043">
        <v>14778</v>
      </c>
      <c r="AN4043">
        <v>12000</v>
      </c>
      <c r="AO4043">
        <v>2778</v>
      </c>
      <c r="AP4043">
        <v>0.188</v>
      </c>
    </row>
    <row r="4044" spans="1:42" hidden="1" x14ac:dyDescent="0.35">
      <c r="A4044" t="s">
        <v>5016</v>
      </c>
      <c r="B4044" s="1">
        <v>45981</v>
      </c>
      <c r="C4044" t="s">
        <v>2244</v>
      </c>
      <c r="D4044" t="s">
        <v>205</v>
      </c>
      <c r="E4044">
        <v>3</v>
      </c>
      <c r="F4044" t="s">
        <v>48</v>
      </c>
      <c r="G4044" t="s">
        <v>31</v>
      </c>
      <c r="H4044" t="s">
        <v>17</v>
      </c>
      <c r="I4044" t="s">
        <v>18</v>
      </c>
      <c r="J4044" t="s">
        <v>50</v>
      </c>
      <c r="K4044">
        <v>2025</v>
      </c>
      <c r="L4044" t="s">
        <v>51</v>
      </c>
      <c r="M4044" t="s">
        <v>6003</v>
      </c>
      <c r="N4044" t="s">
        <v>5989</v>
      </c>
      <c r="O4044" t="s">
        <v>6004</v>
      </c>
      <c r="P4044" t="s">
        <v>6005</v>
      </c>
      <c r="Q4044" t="s">
        <v>6006</v>
      </c>
      <c r="R4044">
        <v>420</v>
      </c>
      <c r="S4044">
        <v>650</v>
      </c>
      <c r="T4044">
        <v>0.3538</v>
      </c>
      <c r="U4044" t="s">
        <v>5909</v>
      </c>
      <c r="V4044">
        <v>6</v>
      </c>
      <c r="W4044" s="1">
        <v>45071</v>
      </c>
      <c r="X4044" t="s">
        <v>5894</v>
      </c>
      <c r="Y4044">
        <v>160</v>
      </c>
      <c r="Z4044">
        <v>85</v>
      </c>
      <c r="AA4044">
        <v>167</v>
      </c>
      <c r="AB4044">
        <v>56</v>
      </c>
      <c r="AC4044">
        <v>10</v>
      </c>
      <c r="AD4044">
        <v>23520</v>
      </c>
      <c r="AE4044" t="s">
        <v>6025</v>
      </c>
      <c r="AF4044" s="1">
        <v>46203</v>
      </c>
      <c r="AG4044" t="s">
        <v>6764</v>
      </c>
      <c r="AH4044" t="s">
        <v>6035</v>
      </c>
      <c r="AI4044" t="s">
        <v>6028</v>
      </c>
      <c r="AJ4044" t="s">
        <v>6925</v>
      </c>
      <c r="AK4044">
        <v>1950</v>
      </c>
      <c r="AL4044">
        <v>183.69</v>
      </c>
      <c r="AM4044">
        <v>1766.31</v>
      </c>
      <c r="AN4044">
        <v>1260</v>
      </c>
      <c r="AO4044">
        <v>506.31</v>
      </c>
      <c r="AP4044">
        <v>0.28660000000000002</v>
      </c>
    </row>
    <row r="4045" spans="1:42" hidden="1" x14ac:dyDescent="0.35">
      <c r="A4045" t="s">
        <v>5017</v>
      </c>
      <c r="B4045" s="1">
        <v>45977</v>
      </c>
      <c r="C4045" t="s">
        <v>503</v>
      </c>
      <c r="D4045" t="s">
        <v>23</v>
      </c>
      <c r="E4045">
        <v>3</v>
      </c>
      <c r="F4045" t="s">
        <v>30</v>
      </c>
      <c r="G4045" t="s">
        <v>31</v>
      </c>
      <c r="H4045" t="s">
        <v>25</v>
      </c>
      <c r="I4045" t="s">
        <v>33</v>
      </c>
      <c r="J4045" t="s">
        <v>50</v>
      </c>
      <c r="K4045">
        <v>2025</v>
      </c>
      <c r="L4045" t="s">
        <v>51</v>
      </c>
      <c r="M4045" t="s">
        <v>5921</v>
      </c>
      <c r="N4045" t="s">
        <v>5913</v>
      </c>
      <c r="O4045" t="s">
        <v>5917</v>
      </c>
      <c r="P4045" t="s">
        <v>5922</v>
      </c>
      <c r="Q4045" t="s">
        <v>5923</v>
      </c>
      <c r="R4045">
        <v>57000</v>
      </c>
      <c r="S4045">
        <v>69000</v>
      </c>
      <c r="T4045">
        <v>0.1739</v>
      </c>
      <c r="U4045" t="s">
        <v>5920</v>
      </c>
      <c r="V4045">
        <v>12</v>
      </c>
      <c r="W4045" s="1">
        <v>44862</v>
      </c>
      <c r="X4045" t="s">
        <v>5894</v>
      </c>
      <c r="Y4045">
        <v>244</v>
      </c>
      <c r="Z4045">
        <v>55</v>
      </c>
      <c r="AA4045">
        <v>276</v>
      </c>
      <c r="AB4045">
        <v>9</v>
      </c>
      <c r="AC4045">
        <v>10</v>
      </c>
      <c r="AD4045">
        <v>513000</v>
      </c>
      <c r="AE4045" t="s">
        <v>6025</v>
      </c>
      <c r="AF4045" s="1">
        <v>46203</v>
      </c>
      <c r="AG4045" t="s">
        <v>6307</v>
      </c>
      <c r="AH4045" t="s">
        <v>6035</v>
      </c>
      <c r="AI4045" t="s">
        <v>6028</v>
      </c>
      <c r="AJ4045" t="s">
        <v>6925</v>
      </c>
      <c r="AK4045">
        <v>207000</v>
      </c>
      <c r="AL4045">
        <v>19251</v>
      </c>
      <c r="AM4045">
        <v>187749</v>
      </c>
      <c r="AN4045">
        <v>171000</v>
      </c>
      <c r="AO4045">
        <v>16749</v>
      </c>
      <c r="AP4045">
        <v>8.9200000000000002E-2</v>
      </c>
    </row>
    <row r="4046" spans="1:42" hidden="1" x14ac:dyDescent="0.35">
      <c r="A4046" t="s">
        <v>5018</v>
      </c>
      <c r="B4046" s="1">
        <v>45962</v>
      </c>
      <c r="C4046" t="s">
        <v>3445</v>
      </c>
      <c r="D4046" t="s">
        <v>188</v>
      </c>
      <c r="E4046">
        <v>1</v>
      </c>
      <c r="F4046" t="s">
        <v>48</v>
      </c>
      <c r="G4046" t="s">
        <v>96</v>
      </c>
      <c r="H4046" t="s">
        <v>17</v>
      </c>
      <c r="I4046" t="s">
        <v>18</v>
      </c>
      <c r="J4046" t="s">
        <v>50</v>
      </c>
      <c r="K4046">
        <v>2025</v>
      </c>
      <c r="L4046" t="s">
        <v>51</v>
      </c>
      <c r="M4046" t="s">
        <v>5936</v>
      </c>
      <c r="N4046" t="s">
        <v>5931</v>
      </c>
      <c r="O4046" t="s">
        <v>5937</v>
      </c>
      <c r="P4046" t="s">
        <v>5938</v>
      </c>
      <c r="Q4046" t="s">
        <v>5939</v>
      </c>
      <c r="R4046">
        <v>3400</v>
      </c>
      <c r="S4046">
        <v>4500</v>
      </c>
      <c r="T4046">
        <v>0.24440000000000001</v>
      </c>
      <c r="U4046" t="s">
        <v>5940</v>
      </c>
      <c r="V4046">
        <v>6</v>
      </c>
      <c r="W4046" s="1">
        <v>45061</v>
      </c>
      <c r="X4046" t="s">
        <v>5894</v>
      </c>
      <c r="Y4046">
        <v>200</v>
      </c>
      <c r="Z4046">
        <v>91</v>
      </c>
      <c r="AA4046">
        <v>223</v>
      </c>
      <c r="AB4046">
        <v>18</v>
      </c>
      <c r="AC4046">
        <v>10</v>
      </c>
      <c r="AD4046">
        <v>61200</v>
      </c>
      <c r="AE4046" t="s">
        <v>6025</v>
      </c>
      <c r="AF4046" s="1">
        <v>46203</v>
      </c>
      <c r="AG4046" t="s">
        <v>6878</v>
      </c>
      <c r="AH4046" t="s">
        <v>6027</v>
      </c>
      <c r="AI4046" t="s">
        <v>6028</v>
      </c>
      <c r="AJ4046" t="s">
        <v>6925</v>
      </c>
      <c r="AK4046">
        <v>4500</v>
      </c>
      <c r="AL4046">
        <v>586.35</v>
      </c>
      <c r="AM4046">
        <v>3913.65</v>
      </c>
      <c r="AN4046">
        <v>3400</v>
      </c>
      <c r="AO4046">
        <v>513.65</v>
      </c>
      <c r="AP4046">
        <v>0.13120000000000001</v>
      </c>
    </row>
    <row r="4047" spans="1:42" hidden="1" x14ac:dyDescent="0.35">
      <c r="A4047" t="s">
        <v>5019</v>
      </c>
      <c r="B4047" s="1">
        <v>46017</v>
      </c>
      <c r="C4047" t="s">
        <v>2125</v>
      </c>
      <c r="D4047" t="s">
        <v>65</v>
      </c>
      <c r="E4047">
        <v>2</v>
      </c>
      <c r="F4047" t="s">
        <v>24</v>
      </c>
      <c r="G4047" t="s">
        <v>96</v>
      </c>
      <c r="H4047" t="s">
        <v>17</v>
      </c>
      <c r="I4047" t="s">
        <v>33</v>
      </c>
      <c r="J4047" t="s">
        <v>155</v>
      </c>
      <c r="K4047">
        <v>2025</v>
      </c>
      <c r="L4047" t="s">
        <v>51</v>
      </c>
      <c r="M4047" t="s">
        <v>5906</v>
      </c>
      <c r="N4047" t="s">
        <v>5889</v>
      </c>
      <c r="O4047" t="s">
        <v>5898</v>
      </c>
      <c r="P4047" t="s">
        <v>5907</v>
      </c>
      <c r="Q4047" t="s">
        <v>5908</v>
      </c>
      <c r="R4047">
        <v>17500</v>
      </c>
      <c r="S4047">
        <v>22000</v>
      </c>
      <c r="T4047">
        <v>0.20449999999999999</v>
      </c>
      <c r="U4047" t="s">
        <v>5909</v>
      </c>
      <c r="V4047">
        <v>12</v>
      </c>
      <c r="W4047" s="1">
        <v>45337</v>
      </c>
      <c r="X4047" t="s">
        <v>5894</v>
      </c>
      <c r="Y4047">
        <v>373</v>
      </c>
      <c r="Z4047">
        <v>88</v>
      </c>
      <c r="AA4047">
        <v>389</v>
      </c>
      <c r="AB4047">
        <v>78</v>
      </c>
      <c r="AC4047">
        <v>10</v>
      </c>
      <c r="AD4047">
        <v>1365000</v>
      </c>
      <c r="AE4047" t="s">
        <v>6025</v>
      </c>
      <c r="AF4047" s="1">
        <v>46203</v>
      </c>
      <c r="AG4047" t="s">
        <v>6732</v>
      </c>
      <c r="AH4047" t="s">
        <v>6035</v>
      </c>
      <c r="AI4047" t="s">
        <v>6028</v>
      </c>
      <c r="AJ4047" t="s">
        <v>6925</v>
      </c>
      <c r="AK4047">
        <v>44000</v>
      </c>
      <c r="AL4047">
        <v>6410.8</v>
      </c>
      <c r="AM4047">
        <v>37589.199999999997</v>
      </c>
      <c r="AN4047">
        <v>35000</v>
      </c>
      <c r="AO4047">
        <v>2589.1999999999998</v>
      </c>
      <c r="AP4047">
        <v>6.8900000000000003E-2</v>
      </c>
    </row>
    <row r="4048" spans="1:42" hidden="1" x14ac:dyDescent="0.35">
      <c r="A4048" t="s">
        <v>5020</v>
      </c>
      <c r="B4048" s="1">
        <v>45984</v>
      </c>
      <c r="C4048" t="s">
        <v>1122</v>
      </c>
      <c r="D4048" t="s">
        <v>200</v>
      </c>
      <c r="E4048">
        <v>2</v>
      </c>
      <c r="F4048" t="s">
        <v>48</v>
      </c>
      <c r="G4048" t="s">
        <v>96</v>
      </c>
      <c r="H4048" t="s">
        <v>17</v>
      </c>
      <c r="I4048" t="s">
        <v>43</v>
      </c>
      <c r="J4048" t="s">
        <v>50</v>
      </c>
      <c r="K4048">
        <v>2025</v>
      </c>
      <c r="L4048" t="s">
        <v>51</v>
      </c>
      <c r="M4048" t="s">
        <v>5960</v>
      </c>
      <c r="N4048" t="s">
        <v>5949</v>
      </c>
      <c r="O4048" t="s">
        <v>5961</v>
      </c>
      <c r="P4048" t="s">
        <v>5951</v>
      </c>
      <c r="Q4048" t="s">
        <v>5962</v>
      </c>
      <c r="R4048">
        <v>2100</v>
      </c>
      <c r="S4048">
        <v>2800</v>
      </c>
      <c r="T4048">
        <v>0.25</v>
      </c>
      <c r="U4048" t="s">
        <v>5940</v>
      </c>
      <c r="V4048">
        <v>12</v>
      </c>
      <c r="W4048" s="1">
        <v>45378</v>
      </c>
      <c r="X4048" t="s">
        <v>5894</v>
      </c>
      <c r="Y4048">
        <v>198</v>
      </c>
      <c r="Z4048">
        <v>79</v>
      </c>
      <c r="AA4048">
        <v>243</v>
      </c>
      <c r="AB4048">
        <v>87</v>
      </c>
      <c r="AC4048">
        <v>10</v>
      </c>
      <c r="AD4048">
        <v>182700</v>
      </c>
      <c r="AE4048" t="s">
        <v>6025</v>
      </c>
      <c r="AF4048" s="1">
        <v>46203</v>
      </c>
      <c r="AG4048" t="s">
        <v>6519</v>
      </c>
      <c r="AH4048" t="s">
        <v>6035</v>
      </c>
      <c r="AI4048" t="s">
        <v>6028</v>
      </c>
      <c r="AJ4048" t="s">
        <v>6925</v>
      </c>
      <c r="AK4048">
        <v>5600</v>
      </c>
      <c r="AL4048">
        <v>715.12</v>
      </c>
      <c r="AM4048">
        <v>4884.88</v>
      </c>
      <c r="AN4048">
        <v>4200</v>
      </c>
      <c r="AO4048">
        <v>684.88</v>
      </c>
      <c r="AP4048">
        <v>0.14019999999999999</v>
      </c>
    </row>
    <row r="4049" spans="1:42" hidden="1" x14ac:dyDescent="0.35">
      <c r="A4049" t="s">
        <v>5021</v>
      </c>
      <c r="B4049" s="1">
        <v>45989</v>
      </c>
      <c r="C4049" t="s">
        <v>1134</v>
      </c>
      <c r="D4049" t="s">
        <v>439</v>
      </c>
      <c r="E4049">
        <v>2</v>
      </c>
      <c r="F4049" t="s">
        <v>24</v>
      </c>
      <c r="G4049" t="s">
        <v>71</v>
      </c>
      <c r="H4049" t="s">
        <v>17</v>
      </c>
      <c r="I4049" t="s">
        <v>18</v>
      </c>
      <c r="J4049" t="s">
        <v>50</v>
      </c>
      <c r="K4049">
        <v>2025</v>
      </c>
      <c r="L4049" t="s">
        <v>51</v>
      </c>
      <c r="M4049" t="s">
        <v>5953</v>
      </c>
      <c r="N4049" t="s">
        <v>5949</v>
      </c>
      <c r="O4049" t="s">
        <v>5954</v>
      </c>
      <c r="P4049" t="s">
        <v>5951</v>
      </c>
      <c r="Q4049" t="s">
        <v>5955</v>
      </c>
      <c r="R4049">
        <v>1400</v>
      </c>
      <c r="S4049">
        <v>1900</v>
      </c>
      <c r="T4049">
        <v>0.26319999999999999</v>
      </c>
      <c r="U4049" t="s">
        <v>5940</v>
      </c>
      <c r="V4049">
        <v>12</v>
      </c>
      <c r="W4049" s="1">
        <v>44681</v>
      </c>
      <c r="X4049" t="s">
        <v>5894</v>
      </c>
      <c r="Y4049">
        <v>129</v>
      </c>
      <c r="Z4049">
        <v>73</v>
      </c>
      <c r="AA4049">
        <v>194</v>
      </c>
      <c r="AB4049">
        <v>7</v>
      </c>
      <c r="AC4049">
        <v>10</v>
      </c>
      <c r="AD4049">
        <v>9800</v>
      </c>
      <c r="AE4049" t="s">
        <v>6025</v>
      </c>
      <c r="AF4049" s="1">
        <v>46203</v>
      </c>
      <c r="AG4049" t="s">
        <v>6368</v>
      </c>
      <c r="AH4049" t="s">
        <v>6027</v>
      </c>
      <c r="AI4049" t="s">
        <v>6028</v>
      </c>
      <c r="AJ4049" t="s">
        <v>6925</v>
      </c>
      <c r="AK4049">
        <v>3800</v>
      </c>
      <c r="AL4049">
        <v>176.32</v>
      </c>
      <c r="AM4049">
        <v>3623.68</v>
      </c>
      <c r="AN4049">
        <v>2800</v>
      </c>
      <c r="AO4049">
        <v>823.68</v>
      </c>
      <c r="AP4049">
        <v>0.2273</v>
      </c>
    </row>
    <row r="4050" spans="1:42" hidden="1" x14ac:dyDescent="0.35">
      <c r="A4050" t="s">
        <v>5022</v>
      </c>
      <c r="B4050" s="1">
        <v>45963</v>
      </c>
      <c r="C4050" t="s">
        <v>46</v>
      </c>
      <c r="D4050" t="s">
        <v>205</v>
      </c>
      <c r="E4050">
        <v>5</v>
      </c>
      <c r="F4050" t="s">
        <v>48</v>
      </c>
      <c r="G4050" t="s">
        <v>31</v>
      </c>
      <c r="H4050" t="s">
        <v>25</v>
      </c>
      <c r="I4050" t="s">
        <v>18</v>
      </c>
      <c r="J4050" t="s">
        <v>50</v>
      </c>
      <c r="K4050">
        <v>2025</v>
      </c>
      <c r="L4050" t="s">
        <v>51</v>
      </c>
      <c r="M4050" t="s">
        <v>6003</v>
      </c>
      <c r="N4050" t="s">
        <v>5989</v>
      </c>
      <c r="O4050" t="s">
        <v>6004</v>
      </c>
      <c r="P4050" t="s">
        <v>6005</v>
      </c>
      <c r="Q4050" t="s">
        <v>6006</v>
      </c>
      <c r="R4050">
        <v>420</v>
      </c>
      <c r="S4050">
        <v>650</v>
      </c>
      <c r="T4050">
        <v>0.3538</v>
      </c>
      <c r="U4050" t="s">
        <v>5909</v>
      </c>
      <c r="V4050">
        <v>6</v>
      </c>
      <c r="W4050" s="1">
        <v>45071</v>
      </c>
      <c r="X4050" t="s">
        <v>5894</v>
      </c>
      <c r="Y4050">
        <v>160</v>
      </c>
      <c r="Z4050">
        <v>85</v>
      </c>
      <c r="AA4050">
        <v>167</v>
      </c>
      <c r="AB4050">
        <v>56</v>
      </c>
      <c r="AC4050">
        <v>10</v>
      </c>
      <c r="AD4050">
        <v>23520</v>
      </c>
      <c r="AE4050" t="s">
        <v>6025</v>
      </c>
      <c r="AF4050" s="1">
        <v>46203</v>
      </c>
      <c r="AG4050" t="s">
        <v>6067</v>
      </c>
      <c r="AH4050" t="s">
        <v>6035</v>
      </c>
      <c r="AI4050" t="s">
        <v>6028</v>
      </c>
      <c r="AJ4050" t="s">
        <v>6925</v>
      </c>
      <c r="AK4050">
        <v>3250</v>
      </c>
      <c r="AL4050">
        <v>336.7</v>
      </c>
      <c r="AM4050">
        <v>2913.3</v>
      </c>
      <c r="AN4050">
        <v>2100</v>
      </c>
      <c r="AO4050">
        <v>813.3</v>
      </c>
      <c r="AP4050">
        <v>0.2792</v>
      </c>
    </row>
    <row r="4051" spans="1:42" hidden="1" x14ac:dyDescent="0.35">
      <c r="A4051" t="s">
        <v>5023</v>
      </c>
      <c r="B4051" s="1">
        <v>46018</v>
      </c>
      <c r="C4051" t="s">
        <v>2826</v>
      </c>
      <c r="D4051" t="s">
        <v>47</v>
      </c>
      <c r="E4051">
        <v>3</v>
      </c>
      <c r="F4051" t="s">
        <v>24</v>
      </c>
      <c r="G4051" t="s">
        <v>71</v>
      </c>
      <c r="H4051" t="s">
        <v>17</v>
      </c>
      <c r="I4051" t="s">
        <v>26</v>
      </c>
      <c r="J4051" t="s">
        <v>155</v>
      </c>
      <c r="K4051">
        <v>2025</v>
      </c>
      <c r="L4051" t="s">
        <v>51</v>
      </c>
      <c r="M4051" t="s">
        <v>5995</v>
      </c>
      <c r="N4051" t="s">
        <v>5989</v>
      </c>
      <c r="O4051" t="s">
        <v>5996</v>
      </c>
      <c r="P4051" t="s">
        <v>5997</v>
      </c>
      <c r="Q4051" t="s">
        <v>5998</v>
      </c>
      <c r="R4051">
        <v>280</v>
      </c>
      <c r="S4051">
        <v>450</v>
      </c>
      <c r="T4051">
        <v>0.37780000000000002</v>
      </c>
      <c r="U4051" t="s">
        <v>5909</v>
      </c>
      <c r="V4051">
        <v>6</v>
      </c>
      <c r="W4051" s="1">
        <v>45144</v>
      </c>
      <c r="X4051" t="s">
        <v>5894</v>
      </c>
      <c r="Y4051">
        <v>217</v>
      </c>
      <c r="Z4051">
        <v>86</v>
      </c>
      <c r="AA4051">
        <v>212</v>
      </c>
      <c r="AB4051">
        <v>73</v>
      </c>
      <c r="AC4051">
        <v>10</v>
      </c>
      <c r="AD4051">
        <v>20440</v>
      </c>
      <c r="AE4051" t="s">
        <v>6025</v>
      </c>
      <c r="AF4051" s="1">
        <v>46203</v>
      </c>
      <c r="AG4051" t="s">
        <v>6738</v>
      </c>
      <c r="AH4051" t="s">
        <v>6035</v>
      </c>
      <c r="AI4051" t="s">
        <v>6028</v>
      </c>
      <c r="AJ4051" t="s">
        <v>6925</v>
      </c>
      <c r="AK4051">
        <v>1350</v>
      </c>
      <c r="AL4051">
        <v>123.93</v>
      </c>
      <c r="AM4051">
        <v>1226.07</v>
      </c>
      <c r="AN4051">
        <v>840</v>
      </c>
      <c r="AO4051">
        <v>386.07</v>
      </c>
      <c r="AP4051">
        <v>0.31490000000000001</v>
      </c>
    </row>
    <row r="4052" spans="1:42" hidden="1" x14ac:dyDescent="0.35">
      <c r="A4052" t="s">
        <v>5024</v>
      </c>
      <c r="B4052" s="1">
        <v>45994</v>
      </c>
      <c r="C4052" t="s">
        <v>1866</v>
      </c>
      <c r="D4052" t="s">
        <v>82</v>
      </c>
      <c r="E4052">
        <v>2</v>
      </c>
      <c r="F4052" t="s">
        <v>24</v>
      </c>
      <c r="G4052" t="s">
        <v>71</v>
      </c>
      <c r="H4052" t="s">
        <v>17</v>
      </c>
      <c r="I4052" t="s">
        <v>26</v>
      </c>
      <c r="J4052" t="s">
        <v>155</v>
      </c>
      <c r="K4052">
        <v>2025</v>
      </c>
      <c r="L4052" t="s">
        <v>51</v>
      </c>
      <c r="M4052" t="s">
        <v>5895</v>
      </c>
      <c r="N4052" t="s">
        <v>5889</v>
      </c>
      <c r="O4052" t="s">
        <v>5890</v>
      </c>
      <c r="P4052" t="s">
        <v>5891</v>
      </c>
      <c r="Q4052" t="s">
        <v>5896</v>
      </c>
      <c r="R4052">
        <v>78000</v>
      </c>
      <c r="S4052">
        <v>95000</v>
      </c>
      <c r="T4052">
        <v>0.1789</v>
      </c>
      <c r="U4052" t="s">
        <v>5893</v>
      </c>
      <c r="V4052">
        <v>12</v>
      </c>
      <c r="W4052" s="1">
        <v>45187</v>
      </c>
      <c r="X4052" t="s">
        <v>5894</v>
      </c>
      <c r="Y4052">
        <v>351</v>
      </c>
      <c r="Z4052">
        <v>112</v>
      </c>
      <c r="AA4052">
        <v>335</v>
      </c>
      <c r="AB4052">
        <v>32</v>
      </c>
      <c r="AC4052">
        <v>10</v>
      </c>
      <c r="AD4052">
        <v>2496000</v>
      </c>
      <c r="AE4052" t="s">
        <v>6025</v>
      </c>
      <c r="AF4052" s="1">
        <v>46203</v>
      </c>
      <c r="AG4052" t="s">
        <v>6673</v>
      </c>
      <c r="AH4052" t="s">
        <v>6027</v>
      </c>
      <c r="AI4052" t="s">
        <v>6028</v>
      </c>
      <c r="AJ4052" t="s">
        <v>6925</v>
      </c>
      <c r="AK4052">
        <v>190000</v>
      </c>
      <c r="AL4052">
        <v>22420</v>
      </c>
      <c r="AM4052">
        <v>167580</v>
      </c>
      <c r="AN4052">
        <v>156000</v>
      </c>
      <c r="AO4052">
        <v>11580</v>
      </c>
      <c r="AP4052">
        <v>6.9099999999999995E-2</v>
      </c>
    </row>
    <row r="4053" spans="1:42" hidden="1" x14ac:dyDescent="0.35">
      <c r="A4053" t="s">
        <v>5025</v>
      </c>
      <c r="B4053" s="1">
        <v>45999</v>
      </c>
      <c r="C4053" t="s">
        <v>674</v>
      </c>
      <c r="D4053" t="s">
        <v>123</v>
      </c>
      <c r="E4053">
        <v>1</v>
      </c>
      <c r="F4053" t="s">
        <v>48</v>
      </c>
      <c r="G4053" t="s">
        <v>71</v>
      </c>
      <c r="H4053" t="s">
        <v>17</v>
      </c>
      <c r="I4053" t="s">
        <v>26</v>
      </c>
      <c r="J4053" t="s">
        <v>155</v>
      </c>
      <c r="K4053">
        <v>2025</v>
      </c>
      <c r="L4053" t="s">
        <v>51</v>
      </c>
      <c r="M4053" t="s">
        <v>5927</v>
      </c>
      <c r="N4053" t="s">
        <v>5913</v>
      </c>
      <c r="O4053" t="s">
        <v>5917</v>
      </c>
      <c r="P4053" t="s">
        <v>5928</v>
      </c>
      <c r="Q4053" t="s">
        <v>5929</v>
      </c>
      <c r="R4053">
        <v>44000</v>
      </c>
      <c r="S4053">
        <v>53000</v>
      </c>
      <c r="T4053">
        <v>0.16980000000000001</v>
      </c>
      <c r="U4053" t="s">
        <v>5920</v>
      </c>
      <c r="V4053">
        <v>12</v>
      </c>
      <c r="W4053" s="1">
        <v>45435</v>
      </c>
      <c r="X4053" t="s">
        <v>5894</v>
      </c>
      <c r="Y4053">
        <v>246</v>
      </c>
      <c r="Z4053">
        <v>92</v>
      </c>
      <c r="AA4053">
        <v>223</v>
      </c>
      <c r="AB4053">
        <v>48</v>
      </c>
      <c r="AC4053">
        <v>10</v>
      </c>
      <c r="AD4053">
        <v>2112000</v>
      </c>
      <c r="AE4053" t="s">
        <v>6025</v>
      </c>
      <c r="AF4053" s="1">
        <v>46203</v>
      </c>
      <c r="AG4053" t="s">
        <v>6394</v>
      </c>
      <c r="AH4053" t="s">
        <v>6027</v>
      </c>
      <c r="AI4053" t="s">
        <v>6028</v>
      </c>
      <c r="AJ4053" t="s">
        <v>6925</v>
      </c>
      <c r="AK4053">
        <v>53000</v>
      </c>
      <c r="AL4053">
        <v>4250.6000000000004</v>
      </c>
      <c r="AM4053">
        <v>48749.4</v>
      </c>
      <c r="AN4053">
        <v>44000</v>
      </c>
      <c r="AO4053">
        <v>4749.3999999999996</v>
      </c>
      <c r="AP4053">
        <v>9.74E-2</v>
      </c>
    </row>
    <row r="4054" spans="1:42" hidden="1" x14ac:dyDescent="0.35">
      <c r="A4054" t="s">
        <v>5026</v>
      </c>
      <c r="B4054" s="1">
        <v>46018</v>
      </c>
      <c r="C4054" t="s">
        <v>2527</v>
      </c>
      <c r="D4054" t="s">
        <v>180</v>
      </c>
      <c r="E4054">
        <v>5</v>
      </c>
      <c r="F4054" t="s">
        <v>58</v>
      </c>
      <c r="G4054" t="s">
        <v>71</v>
      </c>
      <c r="H4054" t="s">
        <v>32</v>
      </c>
      <c r="I4054" t="s">
        <v>26</v>
      </c>
      <c r="J4054" t="s">
        <v>155</v>
      </c>
      <c r="K4054">
        <v>2025</v>
      </c>
      <c r="L4054" t="s">
        <v>51</v>
      </c>
      <c r="M4054" t="s">
        <v>5956</v>
      </c>
      <c r="N4054" t="s">
        <v>5949</v>
      </c>
      <c r="O4054" t="s">
        <v>5957</v>
      </c>
      <c r="P4054" t="s">
        <v>5958</v>
      </c>
      <c r="Q4054" t="s">
        <v>5959</v>
      </c>
      <c r="R4054">
        <v>3100</v>
      </c>
      <c r="S4054">
        <v>4200</v>
      </c>
      <c r="T4054">
        <v>0.26190000000000002</v>
      </c>
      <c r="U4054" t="s">
        <v>5909</v>
      </c>
      <c r="V4054">
        <v>12</v>
      </c>
      <c r="W4054" s="1">
        <v>45029</v>
      </c>
      <c r="X4054" t="s">
        <v>5894</v>
      </c>
      <c r="Y4054">
        <v>165</v>
      </c>
      <c r="Z4054">
        <v>119</v>
      </c>
      <c r="AA4054">
        <v>218</v>
      </c>
      <c r="AB4054">
        <v>22</v>
      </c>
      <c r="AC4054">
        <v>10</v>
      </c>
      <c r="AD4054">
        <v>68200</v>
      </c>
      <c r="AE4054" t="s">
        <v>6025</v>
      </c>
      <c r="AF4054" s="1">
        <v>46203</v>
      </c>
      <c r="AG4054" t="s">
        <v>6815</v>
      </c>
      <c r="AH4054" t="s">
        <v>6027</v>
      </c>
      <c r="AI4054" t="s">
        <v>6028</v>
      </c>
      <c r="AJ4054" t="s">
        <v>6925</v>
      </c>
      <c r="AK4054">
        <v>21000</v>
      </c>
      <c r="AL4054">
        <v>2072.6999999999998</v>
      </c>
      <c r="AM4054">
        <v>18927.3</v>
      </c>
      <c r="AN4054">
        <v>15500</v>
      </c>
      <c r="AO4054">
        <v>3427.3</v>
      </c>
      <c r="AP4054">
        <v>0.18110000000000001</v>
      </c>
    </row>
    <row r="4055" spans="1:42" hidden="1" x14ac:dyDescent="0.35">
      <c r="A4055" t="s">
        <v>5027</v>
      </c>
      <c r="B4055" s="1">
        <v>45999</v>
      </c>
      <c r="C4055" t="s">
        <v>1527</v>
      </c>
      <c r="D4055" t="s">
        <v>70</v>
      </c>
      <c r="E4055">
        <v>1</v>
      </c>
      <c r="F4055" t="s">
        <v>15</v>
      </c>
      <c r="G4055" t="s">
        <v>96</v>
      </c>
      <c r="H4055" t="s">
        <v>32</v>
      </c>
      <c r="I4055" t="s">
        <v>43</v>
      </c>
      <c r="J4055" t="s">
        <v>155</v>
      </c>
      <c r="K4055">
        <v>2025</v>
      </c>
      <c r="L4055" t="s">
        <v>51</v>
      </c>
      <c r="M4055" t="s">
        <v>5970</v>
      </c>
      <c r="N4055" t="s">
        <v>5949</v>
      </c>
      <c r="O4055" t="s">
        <v>5971</v>
      </c>
      <c r="P4055" t="s">
        <v>5922</v>
      </c>
      <c r="Q4055" t="s">
        <v>5972</v>
      </c>
      <c r="R4055">
        <v>9500</v>
      </c>
      <c r="S4055">
        <v>12000</v>
      </c>
      <c r="T4055">
        <v>0.20830000000000001</v>
      </c>
      <c r="U4055" t="s">
        <v>5920</v>
      </c>
      <c r="V4055">
        <v>12</v>
      </c>
      <c r="W4055" s="1">
        <v>44840</v>
      </c>
      <c r="X4055" t="s">
        <v>5894</v>
      </c>
      <c r="Y4055">
        <v>160</v>
      </c>
      <c r="Z4055">
        <v>82</v>
      </c>
      <c r="AA4055">
        <v>171</v>
      </c>
      <c r="AB4055">
        <v>27</v>
      </c>
      <c r="AC4055">
        <v>10</v>
      </c>
      <c r="AD4055">
        <v>256500</v>
      </c>
      <c r="AE4055" t="s">
        <v>6025</v>
      </c>
      <c r="AF4055" s="1">
        <v>46203</v>
      </c>
      <c r="AG4055" t="s">
        <v>6404</v>
      </c>
      <c r="AH4055" t="s">
        <v>6027</v>
      </c>
      <c r="AI4055" t="s">
        <v>6028</v>
      </c>
      <c r="AJ4055" t="s">
        <v>6925</v>
      </c>
      <c r="AK4055">
        <v>12000</v>
      </c>
      <c r="AL4055">
        <v>495.6</v>
      </c>
      <c r="AM4055">
        <v>11504.4</v>
      </c>
      <c r="AN4055">
        <v>9500</v>
      </c>
      <c r="AO4055">
        <v>2004.4</v>
      </c>
      <c r="AP4055">
        <v>0.17419999999999999</v>
      </c>
    </row>
    <row r="4056" spans="1:42" hidden="1" x14ac:dyDescent="0.35">
      <c r="A4056" t="s">
        <v>5028</v>
      </c>
      <c r="B4056" s="1">
        <v>46008</v>
      </c>
      <c r="C4056" t="s">
        <v>466</v>
      </c>
      <c r="D4056" t="s">
        <v>216</v>
      </c>
      <c r="E4056">
        <v>2</v>
      </c>
      <c r="F4056" t="s">
        <v>24</v>
      </c>
      <c r="G4056" t="s">
        <v>16</v>
      </c>
      <c r="H4056" t="s">
        <v>25</v>
      </c>
      <c r="I4056" t="s">
        <v>26</v>
      </c>
      <c r="J4056" t="s">
        <v>155</v>
      </c>
      <c r="K4056">
        <v>2025</v>
      </c>
      <c r="L4056" t="s">
        <v>51</v>
      </c>
      <c r="M4056" t="s">
        <v>5999</v>
      </c>
      <c r="N4056" t="s">
        <v>5989</v>
      </c>
      <c r="O4056" t="s">
        <v>6000</v>
      </c>
      <c r="P4056" t="s">
        <v>6001</v>
      </c>
      <c r="Q4056" t="s">
        <v>6002</v>
      </c>
      <c r="R4056">
        <v>300</v>
      </c>
      <c r="S4056">
        <v>500</v>
      </c>
      <c r="T4056">
        <v>0.4</v>
      </c>
      <c r="U4056" t="s">
        <v>5940</v>
      </c>
      <c r="V4056">
        <v>3</v>
      </c>
      <c r="W4056" s="1">
        <v>45115</v>
      </c>
      <c r="X4056" t="s">
        <v>5894</v>
      </c>
      <c r="Y4056">
        <v>197</v>
      </c>
      <c r="Z4056">
        <v>100</v>
      </c>
      <c r="AA4056">
        <v>205</v>
      </c>
      <c r="AB4056">
        <v>66</v>
      </c>
      <c r="AC4056">
        <v>10</v>
      </c>
      <c r="AD4056">
        <v>19800</v>
      </c>
      <c r="AE4056" t="s">
        <v>6025</v>
      </c>
      <c r="AF4056" s="1">
        <v>46203</v>
      </c>
      <c r="AG4056" t="s">
        <v>6291</v>
      </c>
      <c r="AH4056" t="s">
        <v>6035</v>
      </c>
      <c r="AI4056" t="s">
        <v>6028</v>
      </c>
      <c r="AJ4056" t="s">
        <v>6925</v>
      </c>
      <c r="AK4056">
        <v>1000</v>
      </c>
      <c r="AL4056">
        <v>14.8</v>
      </c>
      <c r="AM4056">
        <v>985.2</v>
      </c>
      <c r="AN4056">
        <v>600</v>
      </c>
      <c r="AO4056">
        <v>385.2</v>
      </c>
      <c r="AP4056">
        <v>0.39100000000000001</v>
      </c>
    </row>
    <row r="4057" spans="1:42" hidden="1" x14ac:dyDescent="0.35">
      <c r="A4057" t="s">
        <v>5029</v>
      </c>
      <c r="B4057" s="1">
        <v>45968</v>
      </c>
      <c r="C4057" t="s">
        <v>1085</v>
      </c>
      <c r="D4057" t="s">
        <v>100</v>
      </c>
      <c r="E4057">
        <v>1</v>
      </c>
      <c r="F4057" t="s">
        <v>15</v>
      </c>
      <c r="G4057" t="s">
        <v>96</v>
      </c>
      <c r="H4057" t="s">
        <v>32</v>
      </c>
      <c r="I4057" t="s">
        <v>33</v>
      </c>
      <c r="J4057" t="s">
        <v>50</v>
      </c>
      <c r="K4057">
        <v>2025</v>
      </c>
      <c r="L4057" t="s">
        <v>51</v>
      </c>
      <c r="M4057" t="s">
        <v>5941</v>
      </c>
      <c r="N4057" t="s">
        <v>5931</v>
      </c>
      <c r="O4057" t="s">
        <v>5942</v>
      </c>
      <c r="P4057" t="s">
        <v>5938</v>
      </c>
      <c r="Q4057" t="s">
        <v>5943</v>
      </c>
      <c r="R4057">
        <v>9800</v>
      </c>
      <c r="S4057">
        <v>12500</v>
      </c>
      <c r="T4057">
        <v>0.216</v>
      </c>
      <c r="U4057" t="s">
        <v>5940</v>
      </c>
      <c r="V4057">
        <v>6</v>
      </c>
      <c r="W4057" s="1">
        <v>45383</v>
      </c>
      <c r="X4057" t="s">
        <v>5894</v>
      </c>
      <c r="Y4057">
        <v>102</v>
      </c>
      <c r="Z4057">
        <v>94</v>
      </c>
      <c r="AA4057">
        <v>142</v>
      </c>
      <c r="AB4057">
        <v>76</v>
      </c>
      <c r="AC4057">
        <v>10</v>
      </c>
      <c r="AD4057">
        <v>744800</v>
      </c>
      <c r="AE4057" t="s">
        <v>6025</v>
      </c>
      <c r="AF4057" s="1">
        <v>46203</v>
      </c>
      <c r="AG4057" t="s">
        <v>6536</v>
      </c>
      <c r="AH4057" t="s">
        <v>6027</v>
      </c>
      <c r="AI4057" t="s">
        <v>6028</v>
      </c>
      <c r="AJ4057" t="s">
        <v>6925</v>
      </c>
      <c r="AK4057">
        <v>12500</v>
      </c>
      <c r="AL4057">
        <v>1382.5</v>
      </c>
      <c r="AM4057">
        <v>11117.5</v>
      </c>
      <c r="AN4057">
        <v>9800</v>
      </c>
      <c r="AO4057">
        <v>1317.5</v>
      </c>
      <c r="AP4057">
        <v>0.11849999999999999</v>
      </c>
    </row>
    <row r="4058" spans="1:42" hidden="1" x14ac:dyDescent="0.35">
      <c r="A4058" t="s">
        <v>5030</v>
      </c>
      <c r="B4058" s="1">
        <v>45984</v>
      </c>
      <c r="C4058" t="s">
        <v>1043</v>
      </c>
      <c r="D4058" t="s">
        <v>205</v>
      </c>
      <c r="E4058">
        <v>5</v>
      </c>
      <c r="F4058" t="s">
        <v>48</v>
      </c>
      <c r="G4058" t="s">
        <v>16</v>
      </c>
      <c r="H4058" t="s">
        <v>25</v>
      </c>
      <c r="I4058" t="s">
        <v>43</v>
      </c>
      <c r="J4058" t="s">
        <v>50</v>
      </c>
      <c r="K4058">
        <v>2025</v>
      </c>
      <c r="L4058" t="s">
        <v>51</v>
      </c>
      <c r="M4058" t="s">
        <v>6003</v>
      </c>
      <c r="N4058" t="s">
        <v>5989</v>
      </c>
      <c r="O4058" t="s">
        <v>6004</v>
      </c>
      <c r="P4058" t="s">
        <v>6005</v>
      </c>
      <c r="Q4058" t="s">
        <v>6006</v>
      </c>
      <c r="R4058">
        <v>420</v>
      </c>
      <c r="S4058">
        <v>650</v>
      </c>
      <c r="T4058">
        <v>0.3538</v>
      </c>
      <c r="U4058" t="s">
        <v>5909</v>
      </c>
      <c r="V4058">
        <v>6</v>
      </c>
      <c r="W4058" s="1">
        <v>45071</v>
      </c>
      <c r="X4058" t="s">
        <v>5894</v>
      </c>
      <c r="Y4058">
        <v>160</v>
      </c>
      <c r="Z4058">
        <v>85</v>
      </c>
      <c r="AA4058">
        <v>167</v>
      </c>
      <c r="AB4058">
        <v>56</v>
      </c>
      <c r="AC4058">
        <v>10</v>
      </c>
      <c r="AD4058">
        <v>23520</v>
      </c>
      <c r="AE4058" t="s">
        <v>6025</v>
      </c>
      <c r="AF4058" s="1">
        <v>46203</v>
      </c>
      <c r="AG4058" t="s">
        <v>6257</v>
      </c>
      <c r="AH4058" t="s">
        <v>6027</v>
      </c>
      <c r="AI4058" t="s">
        <v>6028</v>
      </c>
      <c r="AJ4058" t="s">
        <v>6925</v>
      </c>
      <c r="AK4058">
        <v>3250</v>
      </c>
      <c r="AL4058">
        <v>173.55</v>
      </c>
      <c r="AM4058">
        <v>3076.45</v>
      </c>
      <c r="AN4058">
        <v>2100</v>
      </c>
      <c r="AO4058">
        <v>976.45</v>
      </c>
      <c r="AP4058">
        <v>0.31740000000000002</v>
      </c>
    </row>
    <row r="4059" spans="1:42" hidden="1" x14ac:dyDescent="0.35">
      <c r="A4059" t="s">
        <v>5031</v>
      </c>
      <c r="B4059" s="1">
        <v>45997</v>
      </c>
      <c r="C4059" t="s">
        <v>589</v>
      </c>
      <c r="D4059" t="s">
        <v>173</v>
      </c>
      <c r="E4059">
        <v>1</v>
      </c>
      <c r="F4059" t="s">
        <v>24</v>
      </c>
      <c r="G4059" t="s">
        <v>71</v>
      </c>
      <c r="H4059" t="s">
        <v>32</v>
      </c>
      <c r="I4059" t="s">
        <v>26</v>
      </c>
      <c r="J4059" t="s">
        <v>155</v>
      </c>
      <c r="K4059">
        <v>2025</v>
      </c>
      <c r="L4059" t="s">
        <v>51</v>
      </c>
      <c r="M4059" t="s">
        <v>5904</v>
      </c>
      <c r="N4059" t="s">
        <v>5889</v>
      </c>
      <c r="O4059" t="s">
        <v>5898</v>
      </c>
      <c r="P4059" t="s">
        <v>5899</v>
      </c>
      <c r="Q4059" t="s">
        <v>5905</v>
      </c>
      <c r="R4059">
        <v>12500</v>
      </c>
      <c r="S4059">
        <v>15500</v>
      </c>
      <c r="T4059">
        <v>0.19350000000000001</v>
      </c>
      <c r="U4059" t="s">
        <v>5901</v>
      </c>
      <c r="V4059">
        <v>12</v>
      </c>
      <c r="W4059" s="1">
        <v>45140</v>
      </c>
      <c r="X4059" t="s">
        <v>5894</v>
      </c>
      <c r="Y4059">
        <v>313</v>
      </c>
      <c r="Z4059">
        <v>58</v>
      </c>
      <c r="AA4059">
        <v>294</v>
      </c>
      <c r="AB4059">
        <v>65</v>
      </c>
      <c r="AC4059">
        <v>10</v>
      </c>
      <c r="AD4059">
        <v>812500</v>
      </c>
      <c r="AE4059" t="s">
        <v>6025</v>
      </c>
      <c r="AF4059" s="1">
        <v>46203</v>
      </c>
      <c r="AG4059" t="s">
        <v>6354</v>
      </c>
      <c r="AH4059" t="s">
        <v>6035</v>
      </c>
      <c r="AI4059" t="s">
        <v>6028</v>
      </c>
      <c r="AJ4059" t="s">
        <v>6925</v>
      </c>
      <c r="AK4059">
        <v>15500</v>
      </c>
      <c r="AL4059">
        <v>1692.6</v>
      </c>
      <c r="AM4059">
        <v>13807.4</v>
      </c>
      <c r="AN4059">
        <v>12500</v>
      </c>
      <c r="AO4059">
        <v>1307.4000000000001</v>
      </c>
      <c r="AP4059">
        <v>9.4700000000000006E-2</v>
      </c>
    </row>
    <row r="4060" spans="1:42" hidden="1" x14ac:dyDescent="0.35">
      <c r="A4060" t="s">
        <v>5032</v>
      </c>
      <c r="B4060" s="1">
        <v>45971</v>
      </c>
      <c r="C4060" t="s">
        <v>840</v>
      </c>
      <c r="D4060" t="s">
        <v>95</v>
      </c>
      <c r="E4060">
        <v>1</v>
      </c>
      <c r="F4060" t="s">
        <v>128</v>
      </c>
      <c r="G4060" t="s">
        <v>31</v>
      </c>
      <c r="H4060" t="s">
        <v>17</v>
      </c>
      <c r="I4060" t="s">
        <v>43</v>
      </c>
      <c r="J4060" t="s">
        <v>50</v>
      </c>
      <c r="K4060">
        <v>2025</v>
      </c>
      <c r="L4060" t="s">
        <v>51</v>
      </c>
      <c r="M4060" t="s">
        <v>5948</v>
      </c>
      <c r="N4060" t="s">
        <v>5949</v>
      </c>
      <c r="O4060" t="s">
        <v>5950</v>
      </c>
      <c r="P4060" t="s">
        <v>5951</v>
      </c>
      <c r="Q4060" t="s">
        <v>5952</v>
      </c>
      <c r="R4060">
        <v>2900</v>
      </c>
      <c r="S4060">
        <v>3800</v>
      </c>
      <c r="T4060">
        <v>0.23680000000000001</v>
      </c>
      <c r="U4060" t="s">
        <v>5940</v>
      </c>
      <c r="V4060">
        <v>12</v>
      </c>
      <c r="W4060" s="1">
        <v>45359</v>
      </c>
      <c r="X4060" t="s">
        <v>5894</v>
      </c>
      <c r="Y4060">
        <v>220</v>
      </c>
      <c r="Z4060">
        <v>49</v>
      </c>
      <c r="AA4060">
        <v>227</v>
      </c>
      <c r="AB4060">
        <v>23</v>
      </c>
      <c r="AC4060">
        <v>10</v>
      </c>
      <c r="AD4060">
        <v>66700</v>
      </c>
      <c r="AE4060" t="s">
        <v>6025</v>
      </c>
      <c r="AF4060" s="1">
        <v>46203</v>
      </c>
      <c r="AG4060" t="s">
        <v>6305</v>
      </c>
      <c r="AH4060" t="s">
        <v>6027</v>
      </c>
      <c r="AI4060" t="s">
        <v>6028</v>
      </c>
      <c r="AJ4060" t="s">
        <v>6925</v>
      </c>
      <c r="AK4060">
        <v>3800</v>
      </c>
      <c r="AL4060">
        <v>294.5</v>
      </c>
      <c r="AM4060">
        <v>3505.5</v>
      </c>
      <c r="AN4060">
        <v>2900</v>
      </c>
      <c r="AO4060">
        <v>605.5</v>
      </c>
      <c r="AP4060">
        <v>0.17269999999999999</v>
      </c>
    </row>
    <row r="4061" spans="1:42" x14ac:dyDescent="0.35">
      <c r="A4061" t="s">
        <v>5033</v>
      </c>
      <c r="B4061" s="1">
        <v>45962</v>
      </c>
      <c r="C4061" t="s">
        <v>2086</v>
      </c>
      <c r="D4061" t="s">
        <v>54</v>
      </c>
      <c r="E4061">
        <v>2</v>
      </c>
      <c r="F4061" t="s">
        <v>30</v>
      </c>
      <c r="G4061" t="s">
        <v>31</v>
      </c>
      <c r="H4061" t="s">
        <v>17</v>
      </c>
      <c r="I4061" t="s">
        <v>43</v>
      </c>
      <c r="J4061" t="s">
        <v>50</v>
      </c>
      <c r="K4061">
        <v>2025</v>
      </c>
      <c r="L4061" t="s">
        <v>51</v>
      </c>
      <c r="M4061" t="s">
        <v>5888</v>
      </c>
      <c r="N4061" t="s">
        <v>5889</v>
      </c>
      <c r="O4061" t="s">
        <v>5890</v>
      </c>
      <c r="P4061" t="s">
        <v>5891</v>
      </c>
      <c r="Q4061" t="s">
        <v>5892</v>
      </c>
      <c r="R4061">
        <v>52000</v>
      </c>
      <c r="S4061">
        <v>65000</v>
      </c>
      <c r="T4061">
        <v>0.2</v>
      </c>
      <c r="U4061" t="s">
        <v>5893</v>
      </c>
      <c r="V4061">
        <v>12</v>
      </c>
      <c r="W4061" s="1">
        <v>45506</v>
      </c>
      <c r="X4061" t="s">
        <v>5894</v>
      </c>
      <c r="Y4061">
        <v>302</v>
      </c>
      <c r="Z4061">
        <v>109</v>
      </c>
      <c r="AA4061">
        <v>415</v>
      </c>
      <c r="AB4061">
        <v>0</v>
      </c>
      <c r="AC4061">
        <v>10</v>
      </c>
      <c r="AD4061">
        <v>0</v>
      </c>
      <c r="AE4061" t="s">
        <v>6029</v>
      </c>
      <c r="AF4061" s="1">
        <v>46203</v>
      </c>
      <c r="AG4061" t="s">
        <v>6722</v>
      </c>
      <c r="AH4061" t="s">
        <v>6027</v>
      </c>
      <c r="AI4061" t="s">
        <v>6028</v>
      </c>
      <c r="AJ4061" t="s">
        <v>6925</v>
      </c>
      <c r="AK4061">
        <v>130000</v>
      </c>
      <c r="AL4061">
        <v>4043</v>
      </c>
      <c r="AM4061">
        <v>125957</v>
      </c>
      <c r="AN4061">
        <v>104000</v>
      </c>
      <c r="AO4061">
        <v>21957</v>
      </c>
      <c r="AP4061">
        <v>0.17430000000000001</v>
      </c>
    </row>
    <row r="4062" spans="1:42" hidden="1" x14ac:dyDescent="0.35">
      <c r="A4062" t="s">
        <v>5034</v>
      </c>
      <c r="B4062" s="1">
        <v>46014</v>
      </c>
      <c r="C4062" t="s">
        <v>2137</v>
      </c>
      <c r="D4062" t="s">
        <v>200</v>
      </c>
      <c r="E4062">
        <v>1</v>
      </c>
      <c r="F4062" t="s">
        <v>128</v>
      </c>
      <c r="G4062" t="s">
        <v>31</v>
      </c>
      <c r="H4062" t="s">
        <v>32</v>
      </c>
      <c r="I4062" t="s">
        <v>26</v>
      </c>
      <c r="J4062" t="s">
        <v>155</v>
      </c>
      <c r="K4062">
        <v>2025</v>
      </c>
      <c r="L4062" t="s">
        <v>51</v>
      </c>
      <c r="M4062" t="s">
        <v>5960</v>
      </c>
      <c r="N4062" t="s">
        <v>5949</v>
      </c>
      <c r="O4062" t="s">
        <v>5961</v>
      </c>
      <c r="P4062" t="s">
        <v>5951</v>
      </c>
      <c r="Q4062" t="s">
        <v>5962</v>
      </c>
      <c r="R4062">
        <v>2100</v>
      </c>
      <c r="S4062">
        <v>2800</v>
      </c>
      <c r="T4062">
        <v>0.25</v>
      </c>
      <c r="U4062" t="s">
        <v>5940</v>
      </c>
      <c r="V4062">
        <v>12</v>
      </c>
      <c r="W4062" s="1">
        <v>45378</v>
      </c>
      <c r="X4062" t="s">
        <v>5894</v>
      </c>
      <c r="Y4062">
        <v>198</v>
      </c>
      <c r="Z4062">
        <v>79</v>
      </c>
      <c r="AA4062">
        <v>243</v>
      </c>
      <c r="AB4062">
        <v>87</v>
      </c>
      <c r="AC4062">
        <v>10</v>
      </c>
      <c r="AD4062">
        <v>182700</v>
      </c>
      <c r="AE4062" t="s">
        <v>6025</v>
      </c>
      <c r="AF4062" s="1">
        <v>46203</v>
      </c>
      <c r="AG4062" t="s">
        <v>6737</v>
      </c>
      <c r="AH4062" t="s">
        <v>6035</v>
      </c>
      <c r="AI4062" t="s">
        <v>6028</v>
      </c>
      <c r="AJ4062" t="s">
        <v>6925</v>
      </c>
      <c r="AK4062">
        <v>2800</v>
      </c>
      <c r="AL4062">
        <v>313.32</v>
      </c>
      <c r="AM4062">
        <v>2486.6799999999998</v>
      </c>
      <c r="AN4062">
        <v>2100</v>
      </c>
      <c r="AO4062">
        <v>386.68</v>
      </c>
      <c r="AP4062">
        <v>0.1555</v>
      </c>
    </row>
    <row r="4063" spans="1:42" hidden="1" x14ac:dyDescent="0.35">
      <c r="A4063" t="s">
        <v>5035</v>
      </c>
      <c r="B4063" s="1">
        <v>46015</v>
      </c>
      <c r="C4063" t="s">
        <v>3558</v>
      </c>
      <c r="D4063" t="s">
        <v>137</v>
      </c>
      <c r="E4063">
        <v>5</v>
      </c>
      <c r="F4063" t="s">
        <v>30</v>
      </c>
      <c r="G4063" t="s">
        <v>31</v>
      </c>
      <c r="H4063" t="s">
        <v>32</v>
      </c>
      <c r="I4063" t="s">
        <v>33</v>
      </c>
      <c r="J4063" t="s">
        <v>155</v>
      </c>
      <c r="K4063">
        <v>2025</v>
      </c>
      <c r="L4063" t="s">
        <v>51</v>
      </c>
      <c r="M4063" t="s">
        <v>5930</v>
      </c>
      <c r="N4063" t="s">
        <v>5931</v>
      </c>
      <c r="O4063" t="s">
        <v>5932</v>
      </c>
      <c r="P4063" t="s">
        <v>5891</v>
      </c>
      <c r="Q4063" t="s">
        <v>5933</v>
      </c>
      <c r="R4063">
        <v>14800</v>
      </c>
      <c r="S4063">
        <v>18500</v>
      </c>
      <c r="T4063">
        <v>0.2</v>
      </c>
      <c r="U4063" t="s">
        <v>5893</v>
      </c>
      <c r="V4063">
        <v>12</v>
      </c>
      <c r="W4063" s="1">
        <v>45474</v>
      </c>
      <c r="X4063" t="s">
        <v>5894</v>
      </c>
      <c r="Y4063">
        <v>213</v>
      </c>
      <c r="Z4063">
        <v>93</v>
      </c>
      <c r="AA4063">
        <v>278</v>
      </c>
      <c r="AB4063">
        <v>42</v>
      </c>
      <c r="AC4063">
        <v>10</v>
      </c>
      <c r="AD4063">
        <v>621600</v>
      </c>
      <c r="AE4063" t="s">
        <v>6025</v>
      </c>
      <c r="AF4063" s="1">
        <v>46203</v>
      </c>
      <c r="AG4063" t="s">
        <v>6883</v>
      </c>
      <c r="AH4063" t="s">
        <v>6027</v>
      </c>
      <c r="AI4063" t="s">
        <v>6028</v>
      </c>
      <c r="AJ4063" t="s">
        <v>6925</v>
      </c>
      <c r="AK4063">
        <v>92500</v>
      </c>
      <c r="AL4063">
        <v>3135.75</v>
      </c>
      <c r="AM4063">
        <v>89364.25</v>
      </c>
      <c r="AN4063">
        <v>74000</v>
      </c>
      <c r="AO4063">
        <v>15364.25</v>
      </c>
      <c r="AP4063">
        <v>0.1719</v>
      </c>
    </row>
    <row r="4064" spans="1:42" hidden="1" x14ac:dyDescent="0.35">
      <c r="A4064" t="s">
        <v>5036</v>
      </c>
      <c r="B4064" s="1">
        <v>45965</v>
      </c>
      <c r="C4064" t="s">
        <v>258</v>
      </c>
      <c r="D4064" t="s">
        <v>92</v>
      </c>
      <c r="E4064">
        <v>2</v>
      </c>
      <c r="F4064" t="s">
        <v>66</v>
      </c>
      <c r="G4064" t="s">
        <v>79</v>
      </c>
      <c r="H4064" t="s">
        <v>25</v>
      </c>
      <c r="I4064" t="s">
        <v>33</v>
      </c>
      <c r="J4064" t="s">
        <v>50</v>
      </c>
      <c r="K4064">
        <v>2025</v>
      </c>
      <c r="L4064" t="s">
        <v>51</v>
      </c>
      <c r="M4064" t="s">
        <v>5973</v>
      </c>
      <c r="N4064" t="s">
        <v>5974</v>
      </c>
      <c r="O4064" t="s">
        <v>5975</v>
      </c>
      <c r="P4064" t="s">
        <v>5899</v>
      </c>
      <c r="Q4064" t="s">
        <v>5976</v>
      </c>
      <c r="R4064">
        <v>7600</v>
      </c>
      <c r="S4064">
        <v>9800</v>
      </c>
      <c r="T4064">
        <v>0.22450000000000001</v>
      </c>
      <c r="U4064" t="s">
        <v>5901</v>
      </c>
      <c r="V4064">
        <v>36</v>
      </c>
      <c r="W4064" s="1">
        <v>45281</v>
      </c>
      <c r="X4064" t="s">
        <v>5894</v>
      </c>
      <c r="Y4064">
        <v>214</v>
      </c>
      <c r="Z4064">
        <v>101</v>
      </c>
      <c r="AA4064">
        <v>188</v>
      </c>
      <c r="AB4064">
        <v>51</v>
      </c>
      <c r="AC4064">
        <v>10</v>
      </c>
      <c r="AD4064">
        <v>387600</v>
      </c>
      <c r="AE4064" t="s">
        <v>6025</v>
      </c>
      <c r="AF4064" s="1">
        <v>46203</v>
      </c>
      <c r="AG4064" t="s">
        <v>6158</v>
      </c>
      <c r="AH4064" t="s">
        <v>6035</v>
      </c>
      <c r="AI4064" t="s">
        <v>6028</v>
      </c>
      <c r="AJ4064" t="s">
        <v>6925</v>
      </c>
      <c r="AK4064">
        <v>19600</v>
      </c>
      <c r="AL4064">
        <v>258.72000000000003</v>
      </c>
      <c r="AM4064">
        <v>19341.28</v>
      </c>
      <c r="AN4064">
        <v>15200</v>
      </c>
      <c r="AO4064">
        <v>4141.28</v>
      </c>
      <c r="AP4064">
        <v>0.21410000000000001</v>
      </c>
    </row>
    <row r="4065" spans="1:42" hidden="1" x14ac:dyDescent="0.35">
      <c r="A4065" t="s">
        <v>5037</v>
      </c>
      <c r="B4065" s="1">
        <v>45989</v>
      </c>
      <c r="C4065" t="s">
        <v>474</v>
      </c>
      <c r="D4065" t="s">
        <v>78</v>
      </c>
      <c r="E4065">
        <v>2</v>
      </c>
      <c r="F4065" t="s">
        <v>24</v>
      </c>
      <c r="G4065" t="s">
        <v>71</v>
      </c>
      <c r="H4065" t="s">
        <v>17</v>
      </c>
      <c r="I4065" t="s">
        <v>18</v>
      </c>
      <c r="J4065" t="s">
        <v>50</v>
      </c>
      <c r="K4065">
        <v>2025</v>
      </c>
      <c r="L4065" t="s">
        <v>51</v>
      </c>
      <c r="M4065" t="s">
        <v>5992</v>
      </c>
      <c r="N4065" t="s">
        <v>5989</v>
      </c>
      <c r="O4065" t="s">
        <v>5993</v>
      </c>
      <c r="P4065" t="s">
        <v>5899</v>
      </c>
      <c r="Q4065" t="s">
        <v>5994</v>
      </c>
      <c r="R4065">
        <v>850</v>
      </c>
      <c r="S4065">
        <v>1200</v>
      </c>
      <c r="T4065">
        <v>0.29170000000000001</v>
      </c>
      <c r="U4065" t="s">
        <v>5901</v>
      </c>
      <c r="V4065">
        <v>6</v>
      </c>
      <c r="W4065" s="1">
        <v>45066</v>
      </c>
      <c r="X4065" t="s">
        <v>5894</v>
      </c>
      <c r="Y4065">
        <v>275</v>
      </c>
      <c r="Z4065">
        <v>92</v>
      </c>
      <c r="AA4065">
        <v>285</v>
      </c>
      <c r="AB4065">
        <v>78</v>
      </c>
      <c r="AC4065">
        <v>10</v>
      </c>
      <c r="AD4065">
        <v>66300</v>
      </c>
      <c r="AE4065" t="s">
        <v>6025</v>
      </c>
      <c r="AF4065" s="1">
        <v>46203</v>
      </c>
      <c r="AG4065" t="s">
        <v>6293</v>
      </c>
      <c r="AH4065" t="s">
        <v>6035</v>
      </c>
      <c r="AI4065" t="s">
        <v>6028</v>
      </c>
      <c r="AJ4065" t="s">
        <v>6925</v>
      </c>
      <c r="AK4065">
        <v>2400</v>
      </c>
      <c r="AL4065">
        <v>162.72</v>
      </c>
      <c r="AM4065">
        <v>2237.2800000000002</v>
      </c>
      <c r="AN4065">
        <v>1700</v>
      </c>
      <c r="AO4065">
        <v>537.28</v>
      </c>
      <c r="AP4065">
        <v>0.24010000000000001</v>
      </c>
    </row>
    <row r="4066" spans="1:42" x14ac:dyDescent="0.35">
      <c r="A4066" t="s">
        <v>5038</v>
      </c>
      <c r="B4066" s="1">
        <v>46021</v>
      </c>
      <c r="C4066" t="s">
        <v>1599</v>
      </c>
      <c r="D4066" t="s">
        <v>42</v>
      </c>
      <c r="E4066">
        <v>1</v>
      </c>
      <c r="F4066" t="s">
        <v>128</v>
      </c>
      <c r="G4066" t="s">
        <v>71</v>
      </c>
      <c r="H4066" t="s">
        <v>17</v>
      </c>
      <c r="I4066" t="s">
        <v>43</v>
      </c>
      <c r="J4066" t="s">
        <v>155</v>
      </c>
      <c r="K4066">
        <v>2025</v>
      </c>
      <c r="L4066" t="s">
        <v>51</v>
      </c>
      <c r="M4066" t="s">
        <v>5897</v>
      </c>
      <c r="N4066" t="s">
        <v>5889</v>
      </c>
      <c r="O4066" t="s">
        <v>5898</v>
      </c>
      <c r="P4066" t="s">
        <v>5899</v>
      </c>
      <c r="Q4066" t="s">
        <v>5900</v>
      </c>
      <c r="R4066">
        <v>31000</v>
      </c>
      <c r="S4066">
        <v>38000</v>
      </c>
      <c r="T4066">
        <v>0.1842</v>
      </c>
      <c r="U4066" t="s">
        <v>5901</v>
      </c>
      <c r="V4066">
        <v>12</v>
      </c>
      <c r="W4066" s="1">
        <v>45246</v>
      </c>
      <c r="X4066" t="s">
        <v>5894</v>
      </c>
      <c r="Y4066">
        <v>278</v>
      </c>
      <c r="Z4066">
        <v>80</v>
      </c>
      <c r="AA4066">
        <v>346</v>
      </c>
      <c r="AB4066">
        <v>0</v>
      </c>
      <c r="AC4066">
        <v>10</v>
      </c>
      <c r="AD4066">
        <v>0</v>
      </c>
      <c r="AE4066" t="s">
        <v>6029</v>
      </c>
      <c r="AF4066" s="1">
        <v>46203</v>
      </c>
      <c r="AG4066" t="s">
        <v>6598</v>
      </c>
      <c r="AH4066" t="s">
        <v>6035</v>
      </c>
      <c r="AI4066" t="s">
        <v>6028</v>
      </c>
      <c r="AJ4066" t="s">
        <v>6925</v>
      </c>
      <c r="AK4066">
        <v>38000</v>
      </c>
      <c r="AL4066">
        <v>5544.2</v>
      </c>
      <c r="AM4066">
        <v>32455.8</v>
      </c>
      <c r="AN4066">
        <v>31000</v>
      </c>
      <c r="AO4066">
        <v>1455.8</v>
      </c>
      <c r="AP4066">
        <v>4.4900000000000002E-2</v>
      </c>
    </row>
    <row r="4067" spans="1:42" hidden="1" x14ac:dyDescent="0.35">
      <c r="A4067" t="s">
        <v>5039</v>
      </c>
      <c r="B4067" s="1">
        <v>46001</v>
      </c>
      <c r="C4067" t="s">
        <v>1017</v>
      </c>
      <c r="D4067" t="s">
        <v>205</v>
      </c>
      <c r="E4067">
        <v>1</v>
      </c>
      <c r="F4067" t="s">
        <v>24</v>
      </c>
      <c r="G4067" t="s">
        <v>31</v>
      </c>
      <c r="H4067" t="s">
        <v>25</v>
      </c>
      <c r="I4067" t="s">
        <v>43</v>
      </c>
      <c r="J4067" t="s">
        <v>155</v>
      </c>
      <c r="K4067">
        <v>2025</v>
      </c>
      <c r="L4067" t="s">
        <v>51</v>
      </c>
      <c r="M4067" t="s">
        <v>6003</v>
      </c>
      <c r="N4067" t="s">
        <v>5989</v>
      </c>
      <c r="O4067" t="s">
        <v>6004</v>
      </c>
      <c r="P4067" t="s">
        <v>6005</v>
      </c>
      <c r="Q4067" t="s">
        <v>6006</v>
      </c>
      <c r="R4067">
        <v>420</v>
      </c>
      <c r="S4067">
        <v>650</v>
      </c>
      <c r="T4067">
        <v>0.3538</v>
      </c>
      <c r="U4067" t="s">
        <v>5909</v>
      </c>
      <c r="V4067">
        <v>6</v>
      </c>
      <c r="W4067" s="1">
        <v>45071</v>
      </c>
      <c r="X4067" t="s">
        <v>5894</v>
      </c>
      <c r="Y4067">
        <v>160</v>
      </c>
      <c r="Z4067">
        <v>85</v>
      </c>
      <c r="AA4067">
        <v>167</v>
      </c>
      <c r="AB4067">
        <v>56</v>
      </c>
      <c r="AC4067">
        <v>10</v>
      </c>
      <c r="AD4067">
        <v>23520</v>
      </c>
      <c r="AE4067" t="s">
        <v>6025</v>
      </c>
      <c r="AF4067" s="1">
        <v>46203</v>
      </c>
      <c r="AG4067" t="s">
        <v>6515</v>
      </c>
      <c r="AH4067" t="s">
        <v>6027</v>
      </c>
      <c r="AI4067" t="s">
        <v>6028</v>
      </c>
      <c r="AJ4067" t="s">
        <v>6925</v>
      </c>
      <c r="AK4067">
        <v>650</v>
      </c>
      <c r="AL4067">
        <v>9.81</v>
      </c>
      <c r="AM4067">
        <v>640.19000000000005</v>
      </c>
      <c r="AN4067">
        <v>420</v>
      </c>
      <c r="AO4067">
        <v>220.19</v>
      </c>
      <c r="AP4067">
        <v>0.34389999999999998</v>
      </c>
    </row>
    <row r="4068" spans="1:42" hidden="1" x14ac:dyDescent="0.35">
      <c r="A4068" t="s">
        <v>5040</v>
      </c>
      <c r="B4068" s="1">
        <v>45970</v>
      </c>
      <c r="C4068" t="s">
        <v>3008</v>
      </c>
      <c r="D4068" t="s">
        <v>173</v>
      </c>
      <c r="E4068">
        <v>1</v>
      </c>
      <c r="F4068" t="s">
        <v>24</v>
      </c>
      <c r="G4068" t="s">
        <v>16</v>
      </c>
      <c r="H4068" t="s">
        <v>25</v>
      </c>
      <c r="I4068" t="s">
        <v>43</v>
      </c>
      <c r="J4068" t="s">
        <v>50</v>
      </c>
      <c r="K4068">
        <v>2025</v>
      </c>
      <c r="L4068" t="s">
        <v>51</v>
      </c>
      <c r="M4068" t="s">
        <v>5904</v>
      </c>
      <c r="N4068" t="s">
        <v>5889</v>
      </c>
      <c r="O4068" t="s">
        <v>5898</v>
      </c>
      <c r="P4068" t="s">
        <v>5899</v>
      </c>
      <c r="Q4068" t="s">
        <v>5905</v>
      </c>
      <c r="R4068">
        <v>12500</v>
      </c>
      <c r="S4068">
        <v>15500</v>
      </c>
      <c r="T4068">
        <v>0.19350000000000001</v>
      </c>
      <c r="U4068" t="s">
        <v>5901</v>
      </c>
      <c r="V4068">
        <v>12</v>
      </c>
      <c r="W4068" s="1">
        <v>45140</v>
      </c>
      <c r="X4068" t="s">
        <v>5894</v>
      </c>
      <c r="Y4068">
        <v>313</v>
      </c>
      <c r="Z4068">
        <v>58</v>
      </c>
      <c r="AA4068">
        <v>294</v>
      </c>
      <c r="AB4068">
        <v>65</v>
      </c>
      <c r="AC4068">
        <v>10</v>
      </c>
      <c r="AD4068">
        <v>812500</v>
      </c>
      <c r="AE4068" t="s">
        <v>6025</v>
      </c>
      <c r="AF4068" s="1">
        <v>46203</v>
      </c>
      <c r="AG4068" t="s">
        <v>6736</v>
      </c>
      <c r="AH4068" t="s">
        <v>6035</v>
      </c>
      <c r="AI4068" t="s">
        <v>6028</v>
      </c>
      <c r="AJ4068" t="s">
        <v>6925</v>
      </c>
      <c r="AK4068">
        <v>15500</v>
      </c>
      <c r="AL4068">
        <v>1917.35</v>
      </c>
      <c r="AM4068">
        <v>13582.65</v>
      </c>
      <c r="AN4068">
        <v>12500</v>
      </c>
      <c r="AO4068">
        <v>1082.6500000000001</v>
      </c>
      <c r="AP4068">
        <v>7.9699999999999993E-2</v>
      </c>
    </row>
    <row r="4069" spans="1:42" hidden="1" x14ac:dyDescent="0.35">
      <c r="A4069" t="s">
        <v>5041</v>
      </c>
      <c r="B4069" s="1">
        <v>45990</v>
      </c>
      <c r="C4069" t="s">
        <v>1229</v>
      </c>
      <c r="D4069" t="s">
        <v>221</v>
      </c>
      <c r="E4069">
        <v>1</v>
      </c>
      <c r="F4069" t="s">
        <v>24</v>
      </c>
      <c r="G4069" t="s">
        <v>67</v>
      </c>
      <c r="H4069" t="s">
        <v>25</v>
      </c>
      <c r="I4069" t="s">
        <v>33</v>
      </c>
      <c r="J4069" t="s">
        <v>50</v>
      </c>
      <c r="K4069">
        <v>2025</v>
      </c>
      <c r="L4069" t="s">
        <v>51</v>
      </c>
      <c r="M4069" t="s">
        <v>5966</v>
      </c>
      <c r="N4069" t="s">
        <v>5967</v>
      </c>
      <c r="O4069" t="s">
        <v>5968</v>
      </c>
      <c r="P4069" t="s">
        <v>5899</v>
      </c>
      <c r="Q4069" t="s">
        <v>5969</v>
      </c>
      <c r="R4069">
        <v>11500</v>
      </c>
      <c r="S4069">
        <v>14500</v>
      </c>
      <c r="T4069">
        <v>0.2069</v>
      </c>
      <c r="U4069" t="s">
        <v>5901</v>
      </c>
      <c r="V4069">
        <v>12</v>
      </c>
      <c r="W4069" s="1">
        <v>44903</v>
      </c>
      <c r="X4069" t="s">
        <v>5894</v>
      </c>
      <c r="Y4069">
        <v>217</v>
      </c>
      <c r="Z4069">
        <v>53</v>
      </c>
      <c r="AA4069">
        <v>253</v>
      </c>
      <c r="AB4069">
        <v>61</v>
      </c>
      <c r="AC4069">
        <v>10</v>
      </c>
      <c r="AD4069">
        <v>701500</v>
      </c>
      <c r="AE4069" t="s">
        <v>6025</v>
      </c>
      <c r="AF4069" s="1">
        <v>46203</v>
      </c>
      <c r="AG4069" t="s">
        <v>6443</v>
      </c>
      <c r="AH4069" t="s">
        <v>6027</v>
      </c>
      <c r="AI4069" t="s">
        <v>6028</v>
      </c>
      <c r="AJ4069" t="s">
        <v>6925</v>
      </c>
      <c r="AK4069">
        <v>14500</v>
      </c>
      <c r="AL4069">
        <v>1039.6500000000001</v>
      </c>
      <c r="AM4069">
        <v>13460.35</v>
      </c>
      <c r="AN4069">
        <v>11500</v>
      </c>
      <c r="AO4069">
        <v>1960.35</v>
      </c>
      <c r="AP4069">
        <v>0.14560000000000001</v>
      </c>
    </row>
    <row r="4070" spans="1:42" hidden="1" x14ac:dyDescent="0.35">
      <c r="A4070" t="s">
        <v>5042</v>
      </c>
      <c r="B4070" s="1">
        <v>45986</v>
      </c>
      <c r="C4070" t="s">
        <v>57</v>
      </c>
      <c r="D4070" t="s">
        <v>137</v>
      </c>
      <c r="E4070">
        <v>1</v>
      </c>
      <c r="F4070" t="s">
        <v>48</v>
      </c>
      <c r="G4070" t="s">
        <v>31</v>
      </c>
      <c r="H4070" t="s">
        <v>49</v>
      </c>
      <c r="I4070" t="s">
        <v>18</v>
      </c>
      <c r="J4070" t="s">
        <v>50</v>
      </c>
      <c r="K4070">
        <v>2025</v>
      </c>
      <c r="L4070" t="s">
        <v>51</v>
      </c>
      <c r="M4070" t="s">
        <v>5930</v>
      </c>
      <c r="N4070" t="s">
        <v>5931</v>
      </c>
      <c r="O4070" t="s">
        <v>5932</v>
      </c>
      <c r="P4070" t="s">
        <v>5891</v>
      </c>
      <c r="Q4070" t="s">
        <v>5933</v>
      </c>
      <c r="R4070">
        <v>14800</v>
      </c>
      <c r="S4070">
        <v>18500</v>
      </c>
      <c r="T4070">
        <v>0.2</v>
      </c>
      <c r="U4070" t="s">
        <v>5893</v>
      </c>
      <c r="V4070">
        <v>12</v>
      </c>
      <c r="W4070" s="1">
        <v>45474</v>
      </c>
      <c r="X4070" t="s">
        <v>5894</v>
      </c>
      <c r="Y4070">
        <v>213</v>
      </c>
      <c r="Z4070">
        <v>93</v>
      </c>
      <c r="AA4070">
        <v>278</v>
      </c>
      <c r="AB4070">
        <v>42</v>
      </c>
      <c r="AC4070">
        <v>10</v>
      </c>
      <c r="AD4070">
        <v>621600</v>
      </c>
      <c r="AE4070" t="s">
        <v>6025</v>
      </c>
      <c r="AF4070" s="1">
        <v>46203</v>
      </c>
      <c r="AG4070" t="s">
        <v>6056</v>
      </c>
      <c r="AH4070" t="s">
        <v>6035</v>
      </c>
      <c r="AI4070" t="s">
        <v>6028</v>
      </c>
      <c r="AJ4070" t="s">
        <v>6925</v>
      </c>
      <c r="AK4070">
        <v>18500</v>
      </c>
      <c r="AL4070">
        <v>2297.6999999999998</v>
      </c>
      <c r="AM4070">
        <v>16202.3</v>
      </c>
      <c r="AN4070">
        <v>14800</v>
      </c>
      <c r="AO4070">
        <v>1402.3</v>
      </c>
      <c r="AP4070">
        <v>8.6499999999999994E-2</v>
      </c>
    </row>
    <row r="4071" spans="1:42" hidden="1" x14ac:dyDescent="0.35">
      <c r="A4071" t="s">
        <v>5043</v>
      </c>
      <c r="B4071" s="1">
        <v>45980</v>
      </c>
      <c r="C4071" t="s">
        <v>1740</v>
      </c>
      <c r="D4071" t="s">
        <v>65</v>
      </c>
      <c r="E4071">
        <v>5</v>
      </c>
      <c r="F4071" t="s">
        <v>58</v>
      </c>
      <c r="G4071" t="s">
        <v>96</v>
      </c>
      <c r="H4071" t="s">
        <v>32</v>
      </c>
      <c r="I4071" t="s">
        <v>18</v>
      </c>
      <c r="J4071" t="s">
        <v>50</v>
      </c>
      <c r="K4071">
        <v>2025</v>
      </c>
      <c r="L4071" t="s">
        <v>51</v>
      </c>
      <c r="M4071" t="s">
        <v>5906</v>
      </c>
      <c r="N4071" t="s">
        <v>5889</v>
      </c>
      <c r="O4071" t="s">
        <v>5898</v>
      </c>
      <c r="P4071" t="s">
        <v>5907</v>
      </c>
      <c r="Q4071" t="s">
        <v>5908</v>
      </c>
      <c r="R4071">
        <v>17500</v>
      </c>
      <c r="S4071">
        <v>22000</v>
      </c>
      <c r="T4071">
        <v>0.20449999999999999</v>
      </c>
      <c r="U4071" t="s">
        <v>5909</v>
      </c>
      <c r="V4071">
        <v>12</v>
      </c>
      <c r="W4071" s="1">
        <v>45337</v>
      </c>
      <c r="X4071" t="s">
        <v>5894</v>
      </c>
      <c r="Y4071">
        <v>373</v>
      </c>
      <c r="Z4071">
        <v>88</v>
      </c>
      <c r="AA4071">
        <v>389</v>
      </c>
      <c r="AB4071">
        <v>78</v>
      </c>
      <c r="AC4071">
        <v>10</v>
      </c>
      <c r="AD4071">
        <v>1365000</v>
      </c>
      <c r="AE4071" t="s">
        <v>6025</v>
      </c>
      <c r="AF4071" s="1">
        <v>46203</v>
      </c>
      <c r="AG4071" t="s">
        <v>6639</v>
      </c>
      <c r="AH4071" t="s">
        <v>6035</v>
      </c>
      <c r="AI4071" t="s">
        <v>6028</v>
      </c>
      <c r="AJ4071" t="s">
        <v>6925</v>
      </c>
      <c r="AK4071">
        <v>110000</v>
      </c>
      <c r="AL4071">
        <v>14531</v>
      </c>
      <c r="AM4071">
        <v>95469</v>
      </c>
      <c r="AN4071">
        <v>87500</v>
      </c>
      <c r="AO4071">
        <v>7969</v>
      </c>
      <c r="AP4071">
        <v>8.3500000000000005E-2</v>
      </c>
    </row>
    <row r="4072" spans="1:42" hidden="1" x14ac:dyDescent="0.35">
      <c r="A4072" t="s">
        <v>5044</v>
      </c>
      <c r="B4072" s="1">
        <v>45976</v>
      </c>
      <c r="C4072" t="s">
        <v>1366</v>
      </c>
      <c r="D4072" t="s">
        <v>82</v>
      </c>
      <c r="E4072">
        <v>1</v>
      </c>
      <c r="F4072" t="s">
        <v>24</v>
      </c>
      <c r="G4072" t="s">
        <v>16</v>
      </c>
      <c r="H4072" t="s">
        <v>25</v>
      </c>
      <c r="I4072" t="s">
        <v>18</v>
      </c>
      <c r="J4072" t="s">
        <v>50</v>
      </c>
      <c r="K4072">
        <v>2025</v>
      </c>
      <c r="L4072" t="s">
        <v>51</v>
      </c>
      <c r="M4072" t="s">
        <v>5895</v>
      </c>
      <c r="N4072" t="s">
        <v>5889</v>
      </c>
      <c r="O4072" t="s">
        <v>5890</v>
      </c>
      <c r="P4072" t="s">
        <v>5891</v>
      </c>
      <c r="Q4072" t="s">
        <v>5896</v>
      </c>
      <c r="R4072">
        <v>78000</v>
      </c>
      <c r="S4072">
        <v>95000</v>
      </c>
      <c r="T4072">
        <v>0.1789</v>
      </c>
      <c r="U4072" t="s">
        <v>5893</v>
      </c>
      <c r="V4072">
        <v>12</v>
      </c>
      <c r="W4072" s="1">
        <v>45187</v>
      </c>
      <c r="X4072" t="s">
        <v>5894</v>
      </c>
      <c r="Y4072">
        <v>351</v>
      </c>
      <c r="Z4072">
        <v>112</v>
      </c>
      <c r="AA4072">
        <v>335</v>
      </c>
      <c r="AB4072">
        <v>32</v>
      </c>
      <c r="AC4072">
        <v>10</v>
      </c>
      <c r="AD4072">
        <v>2496000</v>
      </c>
      <c r="AE4072" t="s">
        <v>6025</v>
      </c>
      <c r="AF4072" s="1">
        <v>46203</v>
      </c>
      <c r="AG4072" t="s">
        <v>6504</v>
      </c>
      <c r="AH4072" t="s">
        <v>6027</v>
      </c>
      <c r="AI4072" t="s">
        <v>6028</v>
      </c>
      <c r="AJ4072" t="s">
        <v>6925</v>
      </c>
      <c r="AK4072">
        <v>95000</v>
      </c>
      <c r="AL4072">
        <v>7647.5</v>
      </c>
      <c r="AM4072">
        <v>87352.5</v>
      </c>
      <c r="AN4072">
        <v>78000</v>
      </c>
      <c r="AO4072">
        <v>9352.5</v>
      </c>
      <c r="AP4072">
        <v>0.1071</v>
      </c>
    </row>
    <row r="4073" spans="1:42" x14ac:dyDescent="0.35">
      <c r="A4073" t="s">
        <v>5045</v>
      </c>
      <c r="B4073" s="1">
        <v>46014</v>
      </c>
      <c r="C4073" t="s">
        <v>1684</v>
      </c>
      <c r="D4073" t="s">
        <v>195</v>
      </c>
      <c r="E4073">
        <v>2</v>
      </c>
      <c r="F4073" t="s">
        <v>128</v>
      </c>
      <c r="G4073" t="s">
        <v>31</v>
      </c>
      <c r="H4073" t="s">
        <v>25</v>
      </c>
      <c r="I4073" t="s">
        <v>43</v>
      </c>
      <c r="J4073" t="s">
        <v>155</v>
      </c>
      <c r="K4073">
        <v>2025</v>
      </c>
      <c r="L4073" t="s">
        <v>51</v>
      </c>
      <c r="M4073" t="s">
        <v>5912</v>
      </c>
      <c r="N4073" t="s">
        <v>5913</v>
      </c>
      <c r="O4073" t="s">
        <v>5914</v>
      </c>
      <c r="P4073" t="s">
        <v>5891</v>
      </c>
      <c r="Q4073" t="s">
        <v>5915</v>
      </c>
      <c r="R4073">
        <v>125000</v>
      </c>
      <c r="S4073">
        <v>148000</v>
      </c>
      <c r="T4073">
        <v>0.15540000000000001</v>
      </c>
      <c r="U4073" t="s">
        <v>5893</v>
      </c>
      <c r="V4073">
        <v>12</v>
      </c>
      <c r="W4073" s="1">
        <v>44787</v>
      </c>
      <c r="X4073" t="s">
        <v>5894</v>
      </c>
      <c r="Y4073">
        <v>168</v>
      </c>
      <c r="Z4073">
        <v>62</v>
      </c>
      <c r="AA4073">
        <v>271</v>
      </c>
      <c r="AB4073">
        <v>0</v>
      </c>
      <c r="AC4073">
        <v>10</v>
      </c>
      <c r="AD4073">
        <v>0</v>
      </c>
      <c r="AE4073" t="s">
        <v>6029</v>
      </c>
      <c r="AF4073" s="1">
        <v>46203</v>
      </c>
      <c r="AG4073" t="s">
        <v>6621</v>
      </c>
      <c r="AH4073" t="s">
        <v>6035</v>
      </c>
      <c r="AI4073" t="s">
        <v>6028</v>
      </c>
      <c r="AJ4073" t="s">
        <v>6925</v>
      </c>
      <c r="AK4073">
        <v>296000</v>
      </c>
      <c r="AL4073">
        <v>37118.400000000001</v>
      </c>
      <c r="AM4073">
        <v>258881.6</v>
      </c>
      <c r="AN4073">
        <v>250000</v>
      </c>
      <c r="AO4073">
        <v>8881.6</v>
      </c>
      <c r="AP4073">
        <v>3.4299999999999997E-2</v>
      </c>
    </row>
    <row r="4074" spans="1:42" x14ac:dyDescent="0.35">
      <c r="A4074" t="s">
        <v>5046</v>
      </c>
      <c r="B4074" s="1">
        <v>46014</v>
      </c>
      <c r="C4074" t="s">
        <v>2127</v>
      </c>
      <c r="D4074" t="s">
        <v>42</v>
      </c>
      <c r="E4074">
        <v>3</v>
      </c>
      <c r="F4074" t="s">
        <v>128</v>
      </c>
      <c r="G4074" t="s">
        <v>31</v>
      </c>
      <c r="H4074" t="s">
        <v>17</v>
      </c>
      <c r="I4074" t="s">
        <v>18</v>
      </c>
      <c r="J4074" t="s">
        <v>155</v>
      </c>
      <c r="K4074">
        <v>2025</v>
      </c>
      <c r="L4074" t="s">
        <v>51</v>
      </c>
      <c r="M4074" t="s">
        <v>5897</v>
      </c>
      <c r="N4074" t="s">
        <v>5889</v>
      </c>
      <c r="O4074" t="s">
        <v>5898</v>
      </c>
      <c r="P4074" t="s">
        <v>5899</v>
      </c>
      <c r="Q4074" t="s">
        <v>5900</v>
      </c>
      <c r="R4074">
        <v>31000</v>
      </c>
      <c r="S4074">
        <v>38000</v>
      </c>
      <c r="T4074">
        <v>0.1842</v>
      </c>
      <c r="U4074" t="s">
        <v>5901</v>
      </c>
      <c r="V4074">
        <v>12</v>
      </c>
      <c r="W4074" s="1">
        <v>45246</v>
      </c>
      <c r="X4074" t="s">
        <v>5894</v>
      </c>
      <c r="Y4074">
        <v>278</v>
      </c>
      <c r="Z4074">
        <v>80</v>
      </c>
      <c r="AA4074">
        <v>346</v>
      </c>
      <c r="AB4074">
        <v>0</v>
      </c>
      <c r="AC4074">
        <v>10</v>
      </c>
      <c r="AD4074">
        <v>0</v>
      </c>
      <c r="AE4074" t="s">
        <v>6029</v>
      </c>
      <c r="AF4074" s="1">
        <v>46203</v>
      </c>
      <c r="AG4074" t="s">
        <v>6733</v>
      </c>
      <c r="AH4074" t="s">
        <v>6027</v>
      </c>
      <c r="AI4074" t="s">
        <v>6028</v>
      </c>
      <c r="AJ4074" t="s">
        <v>6925</v>
      </c>
      <c r="AK4074">
        <v>114000</v>
      </c>
      <c r="AL4074">
        <v>5050.2</v>
      </c>
      <c r="AM4074">
        <v>108949.8</v>
      </c>
      <c r="AN4074">
        <v>93000</v>
      </c>
      <c r="AO4074">
        <v>15949.8</v>
      </c>
      <c r="AP4074">
        <v>0.1464</v>
      </c>
    </row>
    <row r="4075" spans="1:42" hidden="1" x14ac:dyDescent="0.35">
      <c r="A4075" t="s">
        <v>5047</v>
      </c>
      <c r="B4075" s="1">
        <v>45986</v>
      </c>
      <c r="C4075" t="s">
        <v>2301</v>
      </c>
      <c r="D4075" t="s">
        <v>439</v>
      </c>
      <c r="E4075">
        <v>1</v>
      </c>
      <c r="F4075" t="s">
        <v>48</v>
      </c>
      <c r="G4075" t="s">
        <v>31</v>
      </c>
      <c r="H4075" t="s">
        <v>17</v>
      </c>
      <c r="I4075" t="s">
        <v>33</v>
      </c>
      <c r="J4075" t="s">
        <v>50</v>
      </c>
      <c r="K4075">
        <v>2025</v>
      </c>
      <c r="L4075" t="s">
        <v>51</v>
      </c>
      <c r="M4075" t="s">
        <v>5953</v>
      </c>
      <c r="N4075" t="s">
        <v>5949</v>
      </c>
      <c r="O4075" t="s">
        <v>5954</v>
      </c>
      <c r="P4075" t="s">
        <v>5951</v>
      </c>
      <c r="Q4075" t="s">
        <v>5955</v>
      </c>
      <c r="R4075">
        <v>1400</v>
      </c>
      <c r="S4075">
        <v>1900</v>
      </c>
      <c r="T4075">
        <v>0.26319999999999999</v>
      </c>
      <c r="U4075" t="s">
        <v>5940</v>
      </c>
      <c r="V4075">
        <v>12</v>
      </c>
      <c r="W4075" s="1">
        <v>44681</v>
      </c>
      <c r="X4075" t="s">
        <v>5894</v>
      </c>
      <c r="Y4075">
        <v>129</v>
      </c>
      <c r="Z4075">
        <v>73</v>
      </c>
      <c r="AA4075">
        <v>194</v>
      </c>
      <c r="AB4075">
        <v>7</v>
      </c>
      <c r="AC4075">
        <v>10</v>
      </c>
      <c r="AD4075">
        <v>9800</v>
      </c>
      <c r="AE4075" t="s">
        <v>6025</v>
      </c>
      <c r="AF4075" s="1">
        <v>46203</v>
      </c>
      <c r="AG4075" t="s">
        <v>6778</v>
      </c>
      <c r="AH4075" t="s">
        <v>6027</v>
      </c>
      <c r="AI4075" t="s">
        <v>6028</v>
      </c>
      <c r="AJ4075" t="s">
        <v>6925</v>
      </c>
      <c r="AK4075">
        <v>1900</v>
      </c>
      <c r="AL4075">
        <v>43.32</v>
      </c>
      <c r="AM4075">
        <v>1856.68</v>
      </c>
      <c r="AN4075">
        <v>1400</v>
      </c>
      <c r="AO4075">
        <v>456.68</v>
      </c>
      <c r="AP4075">
        <v>0.246</v>
      </c>
    </row>
    <row r="4076" spans="1:42" hidden="1" x14ac:dyDescent="0.35">
      <c r="A4076" t="s">
        <v>5048</v>
      </c>
      <c r="B4076" s="1">
        <v>46019</v>
      </c>
      <c r="C4076" t="s">
        <v>1405</v>
      </c>
      <c r="D4076" t="s">
        <v>65</v>
      </c>
      <c r="E4076">
        <v>1</v>
      </c>
      <c r="F4076" t="s">
        <v>58</v>
      </c>
      <c r="G4076" t="s">
        <v>31</v>
      </c>
      <c r="H4076" t="s">
        <v>25</v>
      </c>
      <c r="I4076" t="s">
        <v>33</v>
      </c>
      <c r="J4076" t="s">
        <v>155</v>
      </c>
      <c r="K4076">
        <v>2025</v>
      </c>
      <c r="L4076" t="s">
        <v>51</v>
      </c>
      <c r="M4076" t="s">
        <v>5906</v>
      </c>
      <c r="N4076" t="s">
        <v>5889</v>
      </c>
      <c r="O4076" t="s">
        <v>5898</v>
      </c>
      <c r="P4076" t="s">
        <v>5907</v>
      </c>
      <c r="Q4076" t="s">
        <v>5908</v>
      </c>
      <c r="R4076">
        <v>17500</v>
      </c>
      <c r="S4076">
        <v>22000</v>
      </c>
      <c r="T4076">
        <v>0.20449999999999999</v>
      </c>
      <c r="U4076" t="s">
        <v>5909</v>
      </c>
      <c r="V4076">
        <v>12</v>
      </c>
      <c r="W4076" s="1">
        <v>45337</v>
      </c>
      <c r="X4076" t="s">
        <v>5894</v>
      </c>
      <c r="Y4076">
        <v>373</v>
      </c>
      <c r="Z4076">
        <v>88</v>
      </c>
      <c r="AA4076">
        <v>389</v>
      </c>
      <c r="AB4076">
        <v>78</v>
      </c>
      <c r="AC4076">
        <v>10</v>
      </c>
      <c r="AD4076">
        <v>1365000</v>
      </c>
      <c r="AE4076" t="s">
        <v>6025</v>
      </c>
      <c r="AF4076" s="1">
        <v>46203</v>
      </c>
      <c r="AG4076" t="s">
        <v>6165</v>
      </c>
      <c r="AH4076" t="s">
        <v>6027</v>
      </c>
      <c r="AI4076" t="s">
        <v>6028</v>
      </c>
      <c r="AJ4076" t="s">
        <v>6925</v>
      </c>
      <c r="AK4076">
        <v>22000</v>
      </c>
      <c r="AL4076">
        <v>224.4</v>
      </c>
      <c r="AM4076">
        <v>21775.599999999999</v>
      </c>
      <c r="AN4076">
        <v>17500</v>
      </c>
      <c r="AO4076">
        <v>4275.6000000000004</v>
      </c>
      <c r="AP4076">
        <v>0.1963</v>
      </c>
    </row>
    <row r="4077" spans="1:42" hidden="1" x14ac:dyDescent="0.35">
      <c r="A4077" t="s">
        <v>5049</v>
      </c>
      <c r="B4077" s="1">
        <v>45989</v>
      </c>
      <c r="C4077" t="s">
        <v>547</v>
      </c>
      <c r="D4077" t="s">
        <v>137</v>
      </c>
      <c r="E4077">
        <v>2</v>
      </c>
      <c r="F4077" t="s">
        <v>24</v>
      </c>
      <c r="G4077" t="s">
        <v>16</v>
      </c>
      <c r="H4077" t="s">
        <v>25</v>
      </c>
      <c r="I4077" t="s">
        <v>33</v>
      </c>
      <c r="J4077" t="s">
        <v>50</v>
      </c>
      <c r="K4077">
        <v>2025</v>
      </c>
      <c r="L4077" t="s">
        <v>51</v>
      </c>
      <c r="M4077" t="s">
        <v>5930</v>
      </c>
      <c r="N4077" t="s">
        <v>5931</v>
      </c>
      <c r="O4077" t="s">
        <v>5932</v>
      </c>
      <c r="P4077" t="s">
        <v>5891</v>
      </c>
      <c r="Q4077" t="s">
        <v>5933</v>
      </c>
      <c r="R4077">
        <v>14800</v>
      </c>
      <c r="S4077">
        <v>18500</v>
      </c>
      <c r="T4077">
        <v>0.2</v>
      </c>
      <c r="U4077" t="s">
        <v>5893</v>
      </c>
      <c r="V4077">
        <v>12</v>
      </c>
      <c r="W4077" s="1">
        <v>45474</v>
      </c>
      <c r="X4077" t="s">
        <v>5894</v>
      </c>
      <c r="Y4077">
        <v>213</v>
      </c>
      <c r="Z4077">
        <v>93</v>
      </c>
      <c r="AA4077">
        <v>278</v>
      </c>
      <c r="AB4077">
        <v>42</v>
      </c>
      <c r="AC4077">
        <v>10</v>
      </c>
      <c r="AD4077">
        <v>621600</v>
      </c>
      <c r="AE4077" t="s">
        <v>6025</v>
      </c>
      <c r="AF4077" s="1">
        <v>46203</v>
      </c>
      <c r="AG4077" t="s">
        <v>6332</v>
      </c>
      <c r="AH4077" t="s">
        <v>6027</v>
      </c>
      <c r="AI4077" t="s">
        <v>6028</v>
      </c>
      <c r="AJ4077" t="s">
        <v>6925</v>
      </c>
      <c r="AK4077">
        <v>37000</v>
      </c>
      <c r="AL4077">
        <v>310.8</v>
      </c>
      <c r="AM4077">
        <v>36689.199999999997</v>
      </c>
      <c r="AN4077">
        <v>29600</v>
      </c>
      <c r="AO4077">
        <v>7089.2</v>
      </c>
      <c r="AP4077">
        <v>0.19320000000000001</v>
      </c>
    </row>
    <row r="4078" spans="1:42" hidden="1" x14ac:dyDescent="0.35">
      <c r="A4078" t="s">
        <v>5050</v>
      </c>
      <c r="B4078" s="1">
        <v>46008</v>
      </c>
      <c r="C4078" t="s">
        <v>3047</v>
      </c>
      <c r="D4078" t="s">
        <v>105</v>
      </c>
      <c r="E4078">
        <v>1</v>
      </c>
      <c r="F4078" t="s">
        <v>24</v>
      </c>
      <c r="G4078" t="s">
        <v>67</v>
      </c>
      <c r="H4078" t="s">
        <v>32</v>
      </c>
      <c r="I4078" t="s">
        <v>26</v>
      </c>
      <c r="J4078" t="s">
        <v>155</v>
      </c>
      <c r="K4078">
        <v>2025</v>
      </c>
      <c r="L4078" t="s">
        <v>51</v>
      </c>
      <c r="M4078" t="s">
        <v>5916</v>
      </c>
      <c r="N4078" t="s">
        <v>5913</v>
      </c>
      <c r="O4078" t="s">
        <v>5917</v>
      </c>
      <c r="P4078" t="s">
        <v>5918</v>
      </c>
      <c r="Q4078" t="s">
        <v>5919</v>
      </c>
      <c r="R4078">
        <v>63000</v>
      </c>
      <c r="S4078">
        <v>76000</v>
      </c>
      <c r="T4078">
        <v>0.1711</v>
      </c>
      <c r="U4078" t="s">
        <v>5920</v>
      </c>
      <c r="V4078">
        <v>12</v>
      </c>
      <c r="W4078" s="1">
        <v>44617</v>
      </c>
      <c r="X4078" t="s">
        <v>5894</v>
      </c>
      <c r="Y4078">
        <v>252</v>
      </c>
      <c r="Z4078">
        <v>75</v>
      </c>
      <c r="AA4078">
        <v>289</v>
      </c>
      <c r="AB4078">
        <v>48</v>
      </c>
      <c r="AC4078">
        <v>10</v>
      </c>
      <c r="AD4078">
        <v>3024000</v>
      </c>
      <c r="AE4078" t="s">
        <v>6025</v>
      </c>
      <c r="AF4078" s="1">
        <v>46203</v>
      </c>
      <c r="AG4078" t="s">
        <v>6813</v>
      </c>
      <c r="AH4078" t="s">
        <v>6027</v>
      </c>
      <c r="AI4078" t="s">
        <v>6028</v>
      </c>
      <c r="AJ4078" t="s">
        <v>6925</v>
      </c>
      <c r="AK4078">
        <v>76000</v>
      </c>
      <c r="AL4078">
        <v>9454.4</v>
      </c>
      <c r="AM4078">
        <v>66545.600000000006</v>
      </c>
      <c r="AN4078">
        <v>63000</v>
      </c>
      <c r="AO4078">
        <v>3545.6</v>
      </c>
      <c r="AP4078">
        <v>5.33E-2</v>
      </c>
    </row>
    <row r="4079" spans="1:42" hidden="1" x14ac:dyDescent="0.35">
      <c r="A4079" t="s">
        <v>5051</v>
      </c>
      <c r="B4079" s="1">
        <v>46007</v>
      </c>
      <c r="C4079" t="s">
        <v>1943</v>
      </c>
      <c r="D4079" t="s">
        <v>38</v>
      </c>
      <c r="E4079">
        <v>1</v>
      </c>
      <c r="F4079" t="s">
        <v>30</v>
      </c>
      <c r="G4079" t="s">
        <v>96</v>
      </c>
      <c r="H4079" t="s">
        <v>25</v>
      </c>
      <c r="I4079" t="s">
        <v>26</v>
      </c>
      <c r="J4079" t="s">
        <v>155</v>
      </c>
      <c r="K4079">
        <v>2025</v>
      </c>
      <c r="L4079" t="s">
        <v>51</v>
      </c>
      <c r="M4079" t="s">
        <v>5981</v>
      </c>
      <c r="N4079" t="s">
        <v>5974</v>
      </c>
      <c r="O4079" t="s">
        <v>5982</v>
      </c>
      <c r="P4079" t="s">
        <v>5983</v>
      </c>
      <c r="Q4079" t="s">
        <v>5984</v>
      </c>
      <c r="R4079">
        <v>3700</v>
      </c>
      <c r="S4079">
        <v>4800</v>
      </c>
      <c r="T4079">
        <v>0.22919999999999999</v>
      </c>
      <c r="U4079" t="s">
        <v>5920</v>
      </c>
      <c r="V4079">
        <v>24</v>
      </c>
      <c r="W4079" s="1">
        <v>45552</v>
      </c>
      <c r="X4079" t="s">
        <v>5894</v>
      </c>
      <c r="Y4079">
        <v>158</v>
      </c>
      <c r="Z4079">
        <v>108</v>
      </c>
      <c r="AA4079">
        <v>132</v>
      </c>
      <c r="AB4079">
        <v>61</v>
      </c>
      <c r="AC4079">
        <v>10</v>
      </c>
      <c r="AD4079">
        <v>225700</v>
      </c>
      <c r="AE4079" t="s">
        <v>6025</v>
      </c>
      <c r="AF4079" s="1">
        <v>46203</v>
      </c>
      <c r="AG4079" t="s">
        <v>6688</v>
      </c>
      <c r="AH4079" t="s">
        <v>6027</v>
      </c>
      <c r="AI4079" t="s">
        <v>6028</v>
      </c>
      <c r="AJ4079" t="s">
        <v>6925</v>
      </c>
      <c r="AK4079">
        <v>4800</v>
      </c>
      <c r="AL4079">
        <v>434.4</v>
      </c>
      <c r="AM4079">
        <v>4365.6000000000004</v>
      </c>
      <c r="AN4079">
        <v>3700</v>
      </c>
      <c r="AO4079">
        <v>665.6</v>
      </c>
      <c r="AP4079">
        <v>0.1525</v>
      </c>
    </row>
    <row r="4080" spans="1:42" hidden="1" x14ac:dyDescent="0.35">
      <c r="A4080" t="s">
        <v>5052</v>
      </c>
      <c r="B4080" s="1">
        <v>46001</v>
      </c>
      <c r="C4080" t="s">
        <v>3426</v>
      </c>
      <c r="D4080" t="s">
        <v>118</v>
      </c>
      <c r="E4080">
        <v>2</v>
      </c>
      <c r="F4080" t="s">
        <v>58</v>
      </c>
      <c r="G4080" t="s">
        <v>79</v>
      </c>
      <c r="H4080" t="s">
        <v>17</v>
      </c>
      <c r="I4080" t="s">
        <v>26</v>
      </c>
      <c r="J4080" t="s">
        <v>155</v>
      </c>
      <c r="K4080">
        <v>2025</v>
      </c>
      <c r="L4080" t="s">
        <v>51</v>
      </c>
      <c r="M4080" t="s">
        <v>5902</v>
      </c>
      <c r="N4080" t="s">
        <v>5889</v>
      </c>
      <c r="O4080" t="s">
        <v>5898</v>
      </c>
      <c r="P4080" t="s">
        <v>5899</v>
      </c>
      <c r="Q4080" t="s">
        <v>5903</v>
      </c>
      <c r="R4080">
        <v>74000</v>
      </c>
      <c r="S4080">
        <v>88000</v>
      </c>
      <c r="T4080">
        <v>0.15909999999999999</v>
      </c>
      <c r="U4080" t="s">
        <v>5901</v>
      </c>
      <c r="V4080">
        <v>12</v>
      </c>
      <c r="W4080" s="1">
        <v>45459</v>
      </c>
      <c r="X4080" t="s">
        <v>5894</v>
      </c>
      <c r="Y4080">
        <v>214</v>
      </c>
      <c r="Z4080">
        <v>97</v>
      </c>
      <c r="AA4080">
        <v>218</v>
      </c>
      <c r="AB4080">
        <v>43</v>
      </c>
      <c r="AC4080">
        <v>10</v>
      </c>
      <c r="AD4080">
        <v>3182000</v>
      </c>
      <c r="AE4080" t="s">
        <v>6025</v>
      </c>
      <c r="AF4080" s="1">
        <v>46203</v>
      </c>
      <c r="AG4080" t="s">
        <v>6877</v>
      </c>
      <c r="AH4080" t="s">
        <v>6035</v>
      </c>
      <c r="AI4080" t="s">
        <v>6028</v>
      </c>
      <c r="AJ4080" t="s">
        <v>6925</v>
      </c>
      <c r="AK4080">
        <v>176000</v>
      </c>
      <c r="AL4080">
        <v>13657.6</v>
      </c>
      <c r="AM4080">
        <v>162342.39999999999</v>
      </c>
      <c r="AN4080">
        <v>148000</v>
      </c>
      <c r="AO4080">
        <v>14342.4</v>
      </c>
      <c r="AP4080">
        <v>8.8300000000000003E-2</v>
      </c>
    </row>
    <row r="4081" spans="1:42" hidden="1" x14ac:dyDescent="0.35">
      <c r="A4081" t="s">
        <v>5053</v>
      </c>
      <c r="B4081" s="1">
        <v>46019</v>
      </c>
      <c r="C4081" t="s">
        <v>452</v>
      </c>
      <c r="D4081" t="s">
        <v>377</v>
      </c>
      <c r="E4081">
        <v>1</v>
      </c>
      <c r="F4081" t="s">
        <v>30</v>
      </c>
      <c r="G4081" t="s">
        <v>31</v>
      </c>
      <c r="H4081" t="s">
        <v>25</v>
      </c>
      <c r="I4081" t="s">
        <v>26</v>
      </c>
      <c r="J4081" t="s">
        <v>155</v>
      </c>
      <c r="K4081">
        <v>2025</v>
      </c>
      <c r="L4081" t="s">
        <v>51</v>
      </c>
      <c r="M4081" t="s">
        <v>6007</v>
      </c>
      <c r="N4081" t="s">
        <v>5889</v>
      </c>
      <c r="O4081" t="s">
        <v>6008</v>
      </c>
      <c r="P4081" t="s">
        <v>5899</v>
      </c>
      <c r="Q4081" t="s">
        <v>6009</v>
      </c>
      <c r="R4081">
        <v>12000</v>
      </c>
      <c r="S4081">
        <v>15000</v>
      </c>
      <c r="T4081">
        <v>0.2</v>
      </c>
      <c r="U4081" t="s">
        <v>5901</v>
      </c>
      <c r="V4081">
        <v>12</v>
      </c>
      <c r="W4081" s="1">
        <v>45557</v>
      </c>
      <c r="X4081" t="s">
        <v>5894</v>
      </c>
      <c r="Y4081">
        <v>118</v>
      </c>
      <c r="Z4081">
        <v>87</v>
      </c>
      <c r="AA4081">
        <v>209</v>
      </c>
      <c r="AB4081">
        <v>10</v>
      </c>
      <c r="AC4081">
        <v>10</v>
      </c>
      <c r="AD4081">
        <v>120000</v>
      </c>
      <c r="AE4081" t="s">
        <v>6025</v>
      </c>
      <c r="AF4081" s="1">
        <v>46203</v>
      </c>
      <c r="AG4081" t="s">
        <v>6283</v>
      </c>
      <c r="AH4081" t="s">
        <v>6035</v>
      </c>
      <c r="AI4081" t="s">
        <v>6028</v>
      </c>
      <c r="AJ4081" t="s">
        <v>6925</v>
      </c>
      <c r="AK4081">
        <v>15000</v>
      </c>
      <c r="AL4081">
        <v>2040</v>
      </c>
      <c r="AM4081">
        <v>12960</v>
      </c>
      <c r="AN4081">
        <v>12000</v>
      </c>
      <c r="AO4081">
        <v>960</v>
      </c>
      <c r="AP4081">
        <v>7.4099999999999999E-2</v>
      </c>
    </row>
    <row r="4082" spans="1:42" hidden="1" x14ac:dyDescent="0.35">
      <c r="A4082" t="s">
        <v>5054</v>
      </c>
      <c r="B4082" s="1">
        <v>45982</v>
      </c>
      <c r="C4082" t="s">
        <v>2261</v>
      </c>
      <c r="D4082" t="s">
        <v>92</v>
      </c>
      <c r="E4082">
        <v>1</v>
      </c>
      <c r="F4082" t="s">
        <v>128</v>
      </c>
      <c r="G4082" t="s">
        <v>96</v>
      </c>
      <c r="H4082" t="s">
        <v>32</v>
      </c>
      <c r="I4082" t="s">
        <v>18</v>
      </c>
      <c r="J4082" t="s">
        <v>50</v>
      </c>
      <c r="K4082">
        <v>2025</v>
      </c>
      <c r="L4082" t="s">
        <v>51</v>
      </c>
      <c r="M4082" t="s">
        <v>5973</v>
      </c>
      <c r="N4082" t="s">
        <v>5974</v>
      </c>
      <c r="O4082" t="s">
        <v>5975</v>
      </c>
      <c r="P4082" t="s">
        <v>5899</v>
      </c>
      <c r="Q4082" t="s">
        <v>5976</v>
      </c>
      <c r="R4082">
        <v>7600</v>
      </c>
      <c r="S4082">
        <v>9800</v>
      </c>
      <c r="T4082">
        <v>0.22450000000000001</v>
      </c>
      <c r="U4082" t="s">
        <v>5901</v>
      </c>
      <c r="V4082">
        <v>36</v>
      </c>
      <c r="W4082" s="1">
        <v>45281</v>
      </c>
      <c r="X4082" t="s">
        <v>5894</v>
      </c>
      <c r="Y4082">
        <v>214</v>
      </c>
      <c r="Z4082">
        <v>101</v>
      </c>
      <c r="AA4082">
        <v>188</v>
      </c>
      <c r="AB4082">
        <v>51</v>
      </c>
      <c r="AC4082">
        <v>10</v>
      </c>
      <c r="AD4082">
        <v>387600</v>
      </c>
      <c r="AE4082" t="s">
        <v>6025</v>
      </c>
      <c r="AF4082" s="1">
        <v>46203</v>
      </c>
      <c r="AG4082" t="s">
        <v>6767</v>
      </c>
      <c r="AH4082" t="s">
        <v>6027</v>
      </c>
      <c r="AI4082" t="s">
        <v>6028</v>
      </c>
      <c r="AJ4082" t="s">
        <v>6925</v>
      </c>
      <c r="AK4082">
        <v>9800</v>
      </c>
      <c r="AL4082">
        <v>375.34</v>
      </c>
      <c r="AM4082">
        <v>9424.66</v>
      </c>
      <c r="AN4082">
        <v>7600</v>
      </c>
      <c r="AO4082">
        <v>1824.66</v>
      </c>
      <c r="AP4082">
        <v>0.19359999999999999</v>
      </c>
    </row>
    <row r="4083" spans="1:42" hidden="1" x14ac:dyDescent="0.35">
      <c r="A4083" t="s">
        <v>5055</v>
      </c>
      <c r="B4083" s="1">
        <v>45975</v>
      </c>
      <c r="C4083" t="s">
        <v>375</v>
      </c>
      <c r="D4083" t="s">
        <v>180</v>
      </c>
      <c r="E4083">
        <v>1</v>
      </c>
      <c r="F4083" t="s">
        <v>58</v>
      </c>
      <c r="G4083" t="s">
        <v>67</v>
      </c>
      <c r="H4083" t="s">
        <v>32</v>
      </c>
      <c r="I4083" t="s">
        <v>33</v>
      </c>
      <c r="J4083" t="s">
        <v>50</v>
      </c>
      <c r="K4083">
        <v>2025</v>
      </c>
      <c r="L4083" t="s">
        <v>51</v>
      </c>
      <c r="M4083" t="s">
        <v>5956</v>
      </c>
      <c r="N4083" t="s">
        <v>5949</v>
      </c>
      <c r="O4083" t="s">
        <v>5957</v>
      </c>
      <c r="P4083" t="s">
        <v>5958</v>
      </c>
      <c r="Q4083" t="s">
        <v>5959</v>
      </c>
      <c r="R4083">
        <v>3100</v>
      </c>
      <c r="S4083">
        <v>4200</v>
      </c>
      <c r="T4083">
        <v>0.26190000000000002</v>
      </c>
      <c r="U4083" t="s">
        <v>5909</v>
      </c>
      <c r="V4083">
        <v>12</v>
      </c>
      <c r="W4083" s="1">
        <v>45029</v>
      </c>
      <c r="X4083" t="s">
        <v>5894</v>
      </c>
      <c r="Y4083">
        <v>165</v>
      </c>
      <c r="Z4083">
        <v>119</v>
      </c>
      <c r="AA4083">
        <v>218</v>
      </c>
      <c r="AB4083">
        <v>22</v>
      </c>
      <c r="AC4083">
        <v>10</v>
      </c>
      <c r="AD4083">
        <v>68200</v>
      </c>
      <c r="AE4083" t="s">
        <v>6025</v>
      </c>
      <c r="AF4083" s="1">
        <v>46203</v>
      </c>
      <c r="AG4083" t="s">
        <v>6241</v>
      </c>
      <c r="AH4083" t="s">
        <v>6027</v>
      </c>
      <c r="AI4083" t="s">
        <v>6028</v>
      </c>
      <c r="AJ4083" t="s">
        <v>6925</v>
      </c>
      <c r="AK4083">
        <v>4200</v>
      </c>
      <c r="AL4083">
        <v>436.38</v>
      </c>
      <c r="AM4083">
        <v>3763.62</v>
      </c>
      <c r="AN4083">
        <v>3100</v>
      </c>
      <c r="AO4083">
        <v>663.62</v>
      </c>
      <c r="AP4083">
        <v>0.17630000000000001</v>
      </c>
    </row>
    <row r="4084" spans="1:42" hidden="1" x14ac:dyDescent="0.35">
      <c r="A4084" t="s">
        <v>5056</v>
      </c>
      <c r="B4084" s="1">
        <v>45997</v>
      </c>
      <c r="C4084" t="s">
        <v>819</v>
      </c>
      <c r="D4084" t="s">
        <v>105</v>
      </c>
      <c r="E4084">
        <v>3</v>
      </c>
      <c r="F4084" t="s">
        <v>48</v>
      </c>
      <c r="G4084" t="s">
        <v>16</v>
      </c>
      <c r="H4084" t="s">
        <v>32</v>
      </c>
      <c r="I4084" t="s">
        <v>43</v>
      </c>
      <c r="J4084" t="s">
        <v>155</v>
      </c>
      <c r="K4084">
        <v>2025</v>
      </c>
      <c r="L4084" t="s">
        <v>51</v>
      </c>
      <c r="M4084" t="s">
        <v>5916</v>
      </c>
      <c r="N4084" t="s">
        <v>5913</v>
      </c>
      <c r="O4084" t="s">
        <v>5917</v>
      </c>
      <c r="P4084" t="s">
        <v>5918</v>
      </c>
      <c r="Q4084" t="s">
        <v>5919</v>
      </c>
      <c r="R4084">
        <v>63000</v>
      </c>
      <c r="S4084">
        <v>76000</v>
      </c>
      <c r="T4084">
        <v>0.1711</v>
      </c>
      <c r="U4084" t="s">
        <v>5920</v>
      </c>
      <c r="V4084">
        <v>12</v>
      </c>
      <c r="W4084" s="1">
        <v>44617</v>
      </c>
      <c r="X4084" t="s">
        <v>5894</v>
      </c>
      <c r="Y4084">
        <v>252</v>
      </c>
      <c r="Z4084">
        <v>75</v>
      </c>
      <c r="AA4084">
        <v>289</v>
      </c>
      <c r="AB4084">
        <v>48</v>
      </c>
      <c r="AC4084">
        <v>10</v>
      </c>
      <c r="AD4084">
        <v>3024000</v>
      </c>
      <c r="AE4084" t="s">
        <v>6025</v>
      </c>
      <c r="AF4084" s="1">
        <v>46203</v>
      </c>
      <c r="AG4084" t="s">
        <v>6033</v>
      </c>
      <c r="AH4084" t="s">
        <v>6027</v>
      </c>
      <c r="AI4084" t="s">
        <v>6028</v>
      </c>
      <c r="AJ4084" t="s">
        <v>6925</v>
      </c>
      <c r="AK4084">
        <v>228000</v>
      </c>
      <c r="AL4084">
        <v>23780.400000000001</v>
      </c>
      <c r="AM4084">
        <v>204219.6</v>
      </c>
      <c r="AN4084">
        <v>189000</v>
      </c>
      <c r="AO4084">
        <v>15219.6</v>
      </c>
      <c r="AP4084">
        <v>7.4499999999999997E-2</v>
      </c>
    </row>
    <row r="4085" spans="1:42" hidden="1" x14ac:dyDescent="0.35">
      <c r="A4085" t="s">
        <v>5057</v>
      </c>
      <c r="B4085" s="1">
        <v>46011</v>
      </c>
      <c r="C4085" t="s">
        <v>768</v>
      </c>
      <c r="D4085" t="s">
        <v>205</v>
      </c>
      <c r="E4085">
        <v>1</v>
      </c>
      <c r="F4085" t="s">
        <v>24</v>
      </c>
      <c r="G4085" t="s">
        <v>31</v>
      </c>
      <c r="H4085" t="s">
        <v>25</v>
      </c>
      <c r="I4085" t="s">
        <v>18</v>
      </c>
      <c r="J4085" t="s">
        <v>155</v>
      </c>
      <c r="K4085">
        <v>2025</v>
      </c>
      <c r="L4085" t="s">
        <v>51</v>
      </c>
      <c r="M4085" t="s">
        <v>6003</v>
      </c>
      <c r="N4085" t="s">
        <v>5989</v>
      </c>
      <c r="O4085" t="s">
        <v>6004</v>
      </c>
      <c r="P4085" t="s">
        <v>6005</v>
      </c>
      <c r="Q4085" t="s">
        <v>6006</v>
      </c>
      <c r="R4085">
        <v>420</v>
      </c>
      <c r="S4085">
        <v>650</v>
      </c>
      <c r="T4085">
        <v>0.3538</v>
      </c>
      <c r="U4085" t="s">
        <v>5909</v>
      </c>
      <c r="V4085">
        <v>6</v>
      </c>
      <c r="W4085" s="1">
        <v>45071</v>
      </c>
      <c r="X4085" t="s">
        <v>5894</v>
      </c>
      <c r="Y4085">
        <v>160</v>
      </c>
      <c r="Z4085">
        <v>85</v>
      </c>
      <c r="AA4085">
        <v>167</v>
      </c>
      <c r="AB4085">
        <v>56</v>
      </c>
      <c r="AC4085">
        <v>10</v>
      </c>
      <c r="AD4085">
        <v>23520</v>
      </c>
      <c r="AE4085" t="s">
        <v>6025</v>
      </c>
      <c r="AF4085" s="1">
        <v>46203</v>
      </c>
      <c r="AG4085" t="s">
        <v>6412</v>
      </c>
      <c r="AH4085" t="s">
        <v>6027</v>
      </c>
      <c r="AI4085" t="s">
        <v>6028</v>
      </c>
      <c r="AJ4085" t="s">
        <v>6925</v>
      </c>
      <c r="AK4085">
        <v>650</v>
      </c>
      <c r="AL4085">
        <v>81.06</v>
      </c>
      <c r="AM4085">
        <v>568.94000000000005</v>
      </c>
      <c r="AN4085">
        <v>420</v>
      </c>
      <c r="AO4085">
        <v>148.94</v>
      </c>
      <c r="AP4085">
        <v>0.26179999999999998</v>
      </c>
    </row>
    <row r="4086" spans="1:42" hidden="1" x14ac:dyDescent="0.35">
      <c r="A4086" t="s">
        <v>5058</v>
      </c>
      <c r="B4086" s="1">
        <v>46000</v>
      </c>
      <c r="C4086" t="s">
        <v>192</v>
      </c>
      <c r="D4086" t="s">
        <v>82</v>
      </c>
      <c r="E4086">
        <v>1</v>
      </c>
      <c r="F4086" t="s">
        <v>24</v>
      </c>
      <c r="G4086" t="s">
        <v>67</v>
      </c>
      <c r="H4086" t="s">
        <v>32</v>
      </c>
      <c r="I4086" t="s">
        <v>43</v>
      </c>
      <c r="J4086" t="s">
        <v>155</v>
      </c>
      <c r="K4086">
        <v>2025</v>
      </c>
      <c r="L4086" t="s">
        <v>51</v>
      </c>
      <c r="M4086" t="s">
        <v>5895</v>
      </c>
      <c r="N4086" t="s">
        <v>5889</v>
      </c>
      <c r="O4086" t="s">
        <v>5890</v>
      </c>
      <c r="P4086" t="s">
        <v>5891</v>
      </c>
      <c r="Q4086" t="s">
        <v>5896</v>
      </c>
      <c r="R4086">
        <v>78000</v>
      </c>
      <c r="S4086">
        <v>95000</v>
      </c>
      <c r="T4086">
        <v>0.1789</v>
      </c>
      <c r="U4086" t="s">
        <v>5893</v>
      </c>
      <c r="V4086">
        <v>12</v>
      </c>
      <c r="W4086" s="1">
        <v>45187</v>
      </c>
      <c r="X4086" t="s">
        <v>5894</v>
      </c>
      <c r="Y4086">
        <v>351</v>
      </c>
      <c r="Z4086">
        <v>112</v>
      </c>
      <c r="AA4086">
        <v>335</v>
      </c>
      <c r="AB4086">
        <v>32</v>
      </c>
      <c r="AC4086">
        <v>10</v>
      </c>
      <c r="AD4086">
        <v>2496000</v>
      </c>
      <c r="AE4086" t="s">
        <v>6025</v>
      </c>
      <c r="AF4086" s="1">
        <v>46203</v>
      </c>
      <c r="AG4086" t="s">
        <v>6115</v>
      </c>
      <c r="AH4086" t="s">
        <v>6027</v>
      </c>
      <c r="AI4086" t="s">
        <v>6028</v>
      </c>
      <c r="AJ4086" t="s">
        <v>6925</v>
      </c>
      <c r="AK4086">
        <v>95000</v>
      </c>
      <c r="AL4086">
        <v>9101</v>
      </c>
      <c r="AM4086">
        <v>85899</v>
      </c>
      <c r="AN4086">
        <v>78000</v>
      </c>
      <c r="AO4086">
        <v>7899</v>
      </c>
      <c r="AP4086">
        <v>9.1999999999999998E-2</v>
      </c>
    </row>
    <row r="4087" spans="1:42" hidden="1" x14ac:dyDescent="0.35">
      <c r="A4087" t="s">
        <v>5059</v>
      </c>
      <c r="B4087" s="1">
        <v>45986</v>
      </c>
      <c r="C4087" t="s">
        <v>1122</v>
      </c>
      <c r="D4087" t="s">
        <v>173</v>
      </c>
      <c r="E4087">
        <v>1</v>
      </c>
      <c r="F4087" t="s">
        <v>58</v>
      </c>
      <c r="G4087" t="s">
        <v>16</v>
      </c>
      <c r="H4087" t="s">
        <v>32</v>
      </c>
      <c r="I4087" t="s">
        <v>18</v>
      </c>
      <c r="J4087" t="s">
        <v>50</v>
      </c>
      <c r="K4087">
        <v>2025</v>
      </c>
      <c r="L4087" t="s">
        <v>51</v>
      </c>
      <c r="M4087" t="s">
        <v>5904</v>
      </c>
      <c r="N4087" t="s">
        <v>5889</v>
      </c>
      <c r="O4087" t="s">
        <v>5898</v>
      </c>
      <c r="P4087" t="s">
        <v>5899</v>
      </c>
      <c r="Q4087" t="s">
        <v>5905</v>
      </c>
      <c r="R4087">
        <v>12500</v>
      </c>
      <c r="S4087">
        <v>15500</v>
      </c>
      <c r="T4087">
        <v>0.19350000000000001</v>
      </c>
      <c r="U4087" t="s">
        <v>5901</v>
      </c>
      <c r="V4087">
        <v>12</v>
      </c>
      <c r="W4087" s="1">
        <v>45140</v>
      </c>
      <c r="X4087" t="s">
        <v>5894</v>
      </c>
      <c r="Y4087">
        <v>313</v>
      </c>
      <c r="Z4087">
        <v>58</v>
      </c>
      <c r="AA4087">
        <v>294</v>
      </c>
      <c r="AB4087">
        <v>65</v>
      </c>
      <c r="AC4087">
        <v>10</v>
      </c>
      <c r="AD4087">
        <v>812500</v>
      </c>
      <c r="AE4087" t="s">
        <v>6025</v>
      </c>
      <c r="AF4087" s="1">
        <v>46203</v>
      </c>
      <c r="AG4087" t="s">
        <v>6519</v>
      </c>
      <c r="AH4087" t="s">
        <v>6035</v>
      </c>
      <c r="AI4087" t="s">
        <v>6028</v>
      </c>
      <c r="AJ4087" t="s">
        <v>6925</v>
      </c>
      <c r="AK4087">
        <v>15500</v>
      </c>
      <c r="AL4087">
        <v>844.75</v>
      </c>
      <c r="AM4087">
        <v>14655.25</v>
      </c>
      <c r="AN4087">
        <v>12500</v>
      </c>
      <c r="AO4087">
        <v>2155.25</v>
      </c>
      <c r="AP4087">
        <v>0.14710000000000001</v>
      </c>
    </row>
    <row r="4088" spans="1:42" hidden="1" x14ac:dyDescent="0.35">
      <c r="A4088" t="s">
        <v>5060</v>
      </c>
      <c r="B4088" s="1">
        <v>46005</v>
      </c>
      <c r="C4088" t="s">
        <v>2406</v>
      </c>
      <c r="D4088" t="s">
        <v>38</v>
      </c>
      <c r="E4088">
        <v>1</v>
      </c>
      <c r="F4088" t="s">
        <v>15</v>
      </c>
      <c r="G4088" t="s">
        <v>31</v>
      </c>
      <c r="H4088" t="s">
        <v>32</v>
      </c>
      <c r="I4088" t="s">
        <v>18</v>
      </c>
      <c r="J4088" t="s">
        <v>155</v>
      </c>
      <c r="K4088">
        <v>2025</v>
      </c>
      <c r="L4088" t="s">
        <v>51</v>
      </c>
      <c r="M4088" t="s">
        <v>5981</v>
      </c>
      <c r="N4088" t="s">
        <v>5974</v>
      </c>
      <c r="O4088" t="s">
        <v>5982</v>
      </c>
      <c r="P4088" t="s">
        <v>5983</v>
      </c>
      <c r="Q4088" t="s">
        <v>5984</v>
      </c>
      <c r="R4088">
        <v>3700</v>
      </c>
      <c r="S4088">
        <v>4800</v>
      </c>
      <c r="T4088">
        <v>0.22919999999999999</v>
      </c>
      <c r="U4088" t="s">
        <v>5920</v>
      </c>
      <c r="V4088">
        <v>24</v>
      </c>
      <c r="W4088" s="1">
        <v>45552</v>
      </c>
      <c r="X4088" t="s">
        <v>5894</v>
      </c>
      <c r="Y4088">
        <v>158</v>
      </c>
      <c r="Z4088">
        <v>108</v>
      </c>
      <c r="AA4088">
        <v>132</v>
      </c>
      <c r="AB4088">
        <v>61</v>
      </c>
      <c r="AC4088">
        <v>10</v>
      </c>
      <c r="AD4088">
        <v>225700</v>
      </c>
      <c r="AE4088" t="s">
        <v>6025</v>
      </c>
      <c r="AF4088" s="1">
        <v>46203</v>
      </c>
      <c r="AG4088" t="s">
        <v>6799</v>
      </c>
      <c r="AH4088" t="s">
        <v>6027</v>
      </c>
      <c r="AI4088" t="s">
        <v>6028</v>
      </c>
      <c r="AJ4088" t="s">
        <v>6925</v>
      </c>
      <c r="AK4088">
        <v>4800</v>
      </c>
      <c r="AL4088">
        <v>528</v>
      </c>
      <c r="AM4088">
        <v>4272</v>
      </c>
      <c r="AN4088">
        <v>3700</v>
      </c>
      <c r="AO4088">
        <v>572</v>
      </c>
      <c r="AP4088">
        <v>0.13389999999999999</v>
      </c>
    </row>
    <row r="4089" spans="1:42" hidden="1" x14ac:dyDescent="0.35">
      <c r="A4089" t="s">
        <v>5061</v>
      </c>
      <c r="B4089" s="1">
        <v>46002</v>
      </c>
      <c r="C4089" t="s">
        <v>220</v>
      </c>
      <c r="D4089" t="s">
        <v>115</v>
      </c>
      <c r="E4089">
        <v>1</v>
      </c>
      <c r="F4089" t="s">
        <v>58</v>
      </c>
      <c r="G4089" t="s">
        <v>31</v>
      </c>
      <c r="H4089" t="s">
        <v>32</v>
      </c>
      <c r="I4089" t="s">
        <v>26</v>
      </c>
      <c r="J4089" t="s">
        <v>155</v>
      </c>
      <c r="K4089">
        <v>2025</v>
      </c>
      <c r="L4089" t="s">
        <v>51</v>
      </c>
      <c r="M4089" t="s">
        <v>5988</v>
      </c>
      <c r="N4089" t="s">
        <v>5989</v>
      </c>
      <c r="O4089" t="s">
        <v>5990</v>
      </c>
      <c r="P4089" t="s">
        <v>5907</v>
      </c>
      <c r="Q4089" t="s">
        <v>5991</v>
      </c>
      <c r="R4089">
        <v>1600</v>
      </c>
      <c r="S4089">
        <v>2200</v>
      </c>
      <c r="T4089">
        <v>0.2727</v>
      </c>
      <c r="U4089" t="s">
        <v>5909</v>
      </c>
      <c r="V4089">
        <v>6</v>
      </c>
      <c r="W4089" s="1">
        <v>45040</v>
      </c>
      <c r="X4089" t="s">
        <v>5894</v>
      </c>
      <c r="Y4089">
        <v>84</v>
      </c>
      <c r="Z4089">
        <v>117</v>
      </c>
      <c r="AA4089">
        <v>174</v>
      </c>
      <c r="AB4089">
        <v>47</v>
      </c>
      <c r="AC4089">
        <v>10</v>
      </c>
      <c r="AD4089">
        <v>75200</v>
      </c>
      <c r="AE4089" t="s">
        <v>6025</v>
      </c>
      <c r="AF4089" s="1">
        <v>46203</v>
      </c>
      <c r="AG4089" t="s">
        <v>6133</v>
      </c>
      <c r="AH4089" t="s">
        <v>6035</v>
      </c>
      <c r="AI4089" t="s">
        <v>6028</v>
      </c>
      <c r="AJ4089" t="s">
        <v>6925</v>
      </c>
      <c r="AK4089">
        <v>2200</v>
      </c>
      <c r="AL4089">
        <v>145.86000000000001</v>
      </c>
      <c r="AM4089">
        <v>2054.14</v>
      </c>
      <c r="AN4089">
        <v>1600</v>
      </c>
      <c r="AO4089">
        <v>454.14</v>
      </c>
      <c r="AP4089">
        <v>0.22109999999999999</v>
      </c>
    </row>
    <row r="4090" spans="1:42" hidden="1" x14ac:dyDescent="0.35">
      <c r="A4090" t="s">
        <v>5062</v>
      </c>
      <c r="B4090" s="1">
        <v>45997</v>
      </c>
      <c r="C4090" t="s">
        <v>3810</v>
      </c>
      <c r="D4090" t="s">
        <v>87</v>
      </c>
      <c r="E4090">
        <v>1</v>
      </c>
      <c r="F4090" t="s">
        <v>58</v>
      </c>
      <c r="G4090" t="s">
        <v>16</v>
      </c>
      <c r="H4090" t="s">
        <v>32</v>
      </c>
      <c r="I4090" t="s">
        <v>18</v>
      </c>
      <c r="J4090" t="s">
        <v>155</v>
      </c>
      <c r="K4090">
        <v>2025</v>
      </c>
      <c r="L4090" t="s">
        <v>51</v>
      </c>
      <c r="M4090" t="s">
        <v>5924</v>
      </c>
      <c r="N4090" t="s">
        <v>5913</v>
      </c>
      <c r="O4090" t="s">
        <v>5917</v>
      </c>
      <c r="P4090" t="s">
        <v>5925</v>
      </c>
      <c r="Q4090" t="s">
        <v>5926</v>
      </c>
      <c r="R4090">
        <v>46000</v>
      </c>
      <c r="S4090">
        <v>56000</v>
      </c>
      <c r="T4090">
        <v>0.17860000000000001</v>
      </c>
      <c r="U4090" t="s">
        <v>5920</v>
      </c>
      <c r="V4090">
        <v>12</v>
      </c>
      <c r="W4090" s="1">
        <v>44847</v>
      </c>
      <c r="X4090" t="s">
        <v>5894</v>
      </c>
      <c r="Y4090">
        <v>224</v>
      </c>
      <c r="Z4090">
        <v>96</v>
      </c>
      <c r="AA4090">
        <v>304</v>
      </c>
      <c r="AB4090">
        <v>54</v>
      </c>
      <c r="AC4090">
        <v>10</v>
      </c>
      <c r="AD4090">
        <v>2484000</v>
      </c>
      <c r="AE4090" t="s">
        <v>6025</v>
      </c>
      <c r="AF4090" s="1">
        <v>46203</v>
      </c>
      <c r="AG4090" t="s">
        <v>6900</v>
      </c>
      <c r="AH4090" t="s">
        <v>6027</v>
      </c>
      <c r="AI4090" t="s">
        <v>6028</v>
      </c>
      <c r="AJ4090" t="s">
        <v>6925</v>
      </c>
      <c r="AK4090">
        <v>56000</v>
      </c>
      <c r="AL4090">
        <v>414.4</v>
      </c>
      <c r="AM4090">
        <v>55585.599999999999</v>
      </c>
      <c r="AN4090">
        <v>46000</v>
      </c>
      <c r="AO4090">
        <v>9585.6</v>
      </c>
      <c r="AP4090">
        <v>0.1724</v>
      </c>
    </row>
    <row r="4091" spans="1:42" hidden="1" x14ac:dyDescent="0.35">
      <c r="A4091" t="s">
        <v>5063</v>
      </c>
      <c r="B4091" s="1">
        <v>45965</v>
      </c>
      <c r="C4091" t="s">
        <v>499</v>
      </c>
      <c r="D4091" t="s">
        <v>105</v>
      </c>
      <c r="E4091">
        <v>1</v>
      </c>
      <c r="F4091" t="s">
        <v>58</v>
      </c>
      <c r="G4091" t="s">
        <v>16</v>
      </c>
      <c r="H4091" t="s">
        <v>17</v>
      </c>
      <c r="I4091" t="s">
        <v>18</v>
      </c>
      <c r="J4091" t="s">
        <v>50</v>
      </c>
      <c r="K4091">
        <v>2025</v>
      </c>
      <c r="L4091" t="s">
        <v>51</v>
      </c>
      <c r="M4091" t="s">
        <v>5916</v>
      </c>
      <c r="N4091" t="s">
        <v>5913</v>
      </c>
      <c r="O4091" t="s">
        <v>5917</v>
      </c>
      <c r="P4091" t="s">
        <v>5918</v>
      </c>
      <c r="Q4091" t="s">
        <v>5919</v>
      </c>
      <c r="R4091">
        <v>63000</v>
      </c>
      <c r="S4091">
        <v>76000</v>
      </c>
      <c r="T4091">
        <v>0.1711</v>
      </c>
      <c r="U4091" t="s">
        <v>5920</v>
      </c>
      <c r="V4091">
        <v>12</v>
      </c>
      <c r="W4091" s="1">
        <v>44617</v>
      </c>
      <c r="X4091" t="s">
        <v>5894</v>
      </c>
      <c r="Y4091">
        <v>252</v>
      </c>
      <c r="Z4091">
        <v>75</v>
      </c>
      <c r="AA4091">
        <v>289</v>
      </c>
      <c r="AB4091">
        <v>48</v>
      </c>
      <c r="AC4091">
        <v>10</v>
      </c>
      <c r="AD4091">
        <v>3024000</v>
      </c>
      <c r="AE4091" t="s">
        <v>6025</v>
      </c>
      <c r="AF4091" s="1">
        <v>46203</v>
      </c>
      <c r="AG4091" t="s">
        <v>6306</v>
      </c>
      <c r="AH4091" t="s">
        <v>6027</v>
      </c>
      <c r="AI4091" t="s">
        <v>6028</v>
      </c>
      <c r="AJ4091" t="s">
        <v>6925</v>
      </c>
      <c r="AK4091">
        <v>76000</v>
      </c>
      <c r="AL4091">
        <v>3754.4</v>
      </c>
      <c r="AM4091">
        <v>72245.600000000006</v>
      </c>
      <c r="AN4091">
        <v>63000</v>
      </c>
      <c r="AO4091">
        <v>9245.6</v>
      </c>
      <c r="AP4091">
        <v>0.128</v>
      </c>
    </row>
    <row r="4092" spans="1:42" hidden="1" x14ac:dyDescent="0.35">
      <c r="A4092" t="s">
        <v>5064</v>
      </c>
      <c r="B4092" s="1">
        <v>46009</v>
      </c>
      <c r="C4092" t="s">
        <v>148</v>
      </c>
      <c r="D4092" t="s">
        <v>87</v>
      </c>
      <c r="E4092">
        <v>1</v>
      </c>
      <c r="F4092" t="s">
        <v>24</v>
      </c>
      <c r="G4092" t="s">
        <v>96</v>
      </c>
      <c r="H4092" t="s">
        <v>17</v>
      </c>
      <c r="I4092" t="s">
        <v>43</v>
      </c>
      <c r="J4092" t="s">
        <v>155</v>
      </c>
      <c r="K4092">
        <v>2025</v>
      </c>
      <c r="L4092" t="s">
        <v>51</v>
      </c>
      <c r="M4092" t="s">
        <v>5924</v>
      </c>
      <c r="N4092" t="s">
        <v>5913</v>
      </c>
      <c r="O4092" t="s">
        <v>5917</v>
      </c>
      <c r="P4092" t="s">
        <v>5925</v>
      </c>
      <c r="Q4092" t="s">
        <v>5926</v>
      </c>
      <c r="R4092">
        <v>46000</v>
      </c>
      <c r="S4092">
        <v>56000</v>
      </c>
      <c r="T4092">
        <v>0.17860000000000001</v>
      </c>
      <c r="U4092" t="s">
        <v>5920</v>
      </c>
      <c r="V4092">
        <v>12</v>
      </c>
      <c r="W4092" s="1">
        <v>44847</v>
      </c>
      <c r="X4092" t="s">
        <v>5894</v>
      </c>
      <c r="Y4092">
        <v>224</v>
      </c>
      <c r="Z4092">
        <v>96</v>
      </c>
      <c r="AA4092">
        <v>304</v>
      </c>
      <c r="AB4092">
        <v>54</v>
      </c>
      <c r="AC4092">
        <v>10</v>
      </c>
      <c r="AD4092">
        <v>2484000</v>
      </c>
      <c r="AE4092" t="s">
        <v>6025</v>
      </c>
      <c r="AF4092" s="1">
        <v>46203</v>
      </c>
      <c r="AG4092" t="s">
        <v>6087</v>
      </c>
      <c r="AH4092" t="s">
        <v>6035</v>
      </c>
      <c r="AI4092" t="s">
        <v>6028</v>
      </c>
      <c r="AJ4092" t="s">
        <v>6925</v>
      </c>
      <c r="AK4092">
        <v>56000</v>
      </c>
      <c r="AL4092">
        <v>8148</v>
      </c>
      <c r="AM4092">
        <v>47852</v>
      </c>
      <c r="AN4092">
        <v>46000</v>
      </c>
      <c r="AO4092">
        <v>1852</v>
      </c>
      <c r="AP4092">
        <v>3.8699999999999998E-2</v>
      </c>
    </row>
    <row r="4093" spans="1:42" hidden="1" x14ac:dyDescent="0.35">
      <c r="A4093" t="s">
        <v>5065</v>
      </c>
      <c r="B4093" s="1">
        <v>45973</v>
      </c>
      <c r="C4093" t="s">
        <v>1568</v>
      </c>
      <c r="D4093" t="s">
        <v>14</v>
      </c>
      <c r="E4093">
        <v>1</v>
      </c>
      <c r="F4093" t="s">
        <v>128</v>
      </c>
      <c r="G4093" t="s">
        <v>16</v>
      </c>
      <c r="H4093" t="s">
        <v>32</v>
      </c>
      <c r="I4093" t="s">
        <v>33</v>
      </c>
      <c r="J4093" t="s">
        <v>50</v>
      </c>
      <c r="K4093">
        <v>2025</v>
      </c>
      <c r="L4093" t="s">
        <v>51</v>
      </c>
      <c r="M4093" t="s">
        <v>5934</v>
      </c>
      <c r="N4093" t="s">
        <v>5931</v>
      </c>
      <c r="O4093" t="s">
        <v>5932</v>
      </c>
      <c r="P4093" t="s">
        <v>5891</v>
      </c>
      <c r="Q4093" t="s">
        <v>5935</v>
      </c>
      <c r="R4093">
        <v>10800</v>
      </c>
      <c r="S4093">
        <v>13500</v>
      </c>
      <c r="T4093">
        <v>0.2</v>
      </c>
      <c r="U4093" t="s">
        <v>5893</v>
      </c>
      <c r="V4093">
        <v>12</v>
      </c>
      <c r="W4093" s="1">
        <v>44567</v>
      </c>
      <c r="X4093" t="s">
        <v>5894</v>
      </c>
      <c r="Y4093">
        <v>169</v>
      </c>
      <c r="Z4093">
        <v>68</v>
      </c>
      <c r="AA4093">
        <v>202</v>
      </c>
      <c r="AB4093">
        <v>85</v>
      </c>
      <c r="AC4093">
        <v>10</v>
      </c>
      <c r="AD4093">
        <v>918000</v>
      </c>
      <c r="AE4093" t="s">
        <v>6025</v>
      </c>
      <c r="AF4093" s="1">
        <v>46203</v>
      </c>
      <c r="AG4093" t="s">
        <v>6589</v>
      </c>
      <c r="AH4093" t="s">
        <v>6027</v>
      </c>
      <c r="AI4093" t="s">
        <v>6028</v>
      </c>
      <c r="AJ4093" t="s">
        <v>6925</v>
      </c>
      <c r="AK4093">
        <v>13500</v>
      </c>
      <c r="AL4093">
        <v>1579.5</v>
      </c>
      <c r="AM4093">
        <v>11920.5</v>
      </c>
      <c r="AN4093">
        <v>10800</v>
      </c>
      <c r="AO4093">
        <v>1120.5</v>
      </c>
      <c r="AP4093">
        <v>9.4E-2</v>
      </c>
    </row>
    <row r="4094" spans="1:42" hidden="1" x14ac:dyDescent="0.35">
      <c r="A4094" t="s">
        <v>5066</v>
      </c>
      <c r="B4094" s="1">
        <v>46020</v>
      </c>
      <c r="C4094" t="s">
        <v>2646</v>
      </c>
      <c r="D4094" t="s">
        <v>188</v>
      </c>
      <c r="E4094">
        <v>2</v>
      </c>
      <c r="F4094" t="s">
        <v>48</v>
      </c>
      <c r="G4094" t="s">
        <v>16</v>
      </c>
      <c r="H4094" t="s">
        <v>25</v>
      </c>
      <c r="I4094" t="s">
        <v>18</v>
      </c>
      <c r="J4094" t="s">
        <v>155</v>
      </c>
      <c r="K4094">
        <v>2025</v>
      </c>
      <c r="L4094" t="s">
        <v>51</v>
      </c>
      <c r="M4094" t="s">
        <v>5936</v>
      </c>
      <c r="N4094" t="s">
        <v>5931</v>
      </c>
      <c r="O4094" t="s">
        <v>5937</v>
      </c>
      <c r="P4094" t="s">
        <v>5938</v>
      </c>
      <c r="Q4094" t="s">
        <v>5939</v>
      </c>
      <c r="R4094">
        <v>3400</v>
      </c>
      <c r="S4094">
        <v>4500</v>
      </c>
      <c r="T4094">
        <v>0.24440000000000001</v>
      </c>
      <c r="U4094" t="s">
        <v>5940</v>
      </c>
      <c r="V4094">
        <v>6</v>
      </c>
      <c r="W4094" s="1">
        <v>45061</v>
      </c>
      <c r="X4094" t="s">
        <v>5894</v>
      </c>
      <c r="Y4094">
        <v>200</v>
      </c>
      <c r="Z4094">
        <v>91</v>
      </c>
      <c r="AA4094">
        <v>223</v>
      </c>
      <c r="AB4094">
        <v>18</v>
      </c>
      <c r="AC4094">
        <v>10</v>
      </c>
      <c r="AD4094">
        <v>61200</v>
      </c>
      <c r="AE4094" t="s">
        <v>6025</v>
      </c>
      <c r="AF4094" s="1">
        <v>46203</v>
      </c>
      <c r="AG4094" t="s">
        <v>6831</v>
      </c>
      <c r="AH4094" t="s">
        <v>6027</v>
      </c>
      <c r="AI4094" t="s">
        <v>6028</v>
      </c>
      <c r="AJ4094" t="s">
        <v>6925</v>
      </c>
      <c r="AK4094">
        <v>9000</v>
      </c>
      <c r="AL4094">
        <v>192.6</v>
      </c>
      <c r="AM4094">
        <v>8807.4</v>
      </c>
      <c r="AN4094">
        <v>6800</v>
      </c>
      <c r="AO4094">
        <v>2007.4</v>
      </c>
      <c r="AP4094">
        <v>0.22789999999999999</v>
      </c>
    </row>
    <row r="4095" spans="1:42" hidden="1" x14ac:dyDescent="0.35">
      <c r="A4095" t="s">
        <v>5067</v>
      </c>
      <c r="B4095" s="1">
        <v>45985</v>
      </c>
      <c r="C4095" t="s">
        <v>965</v>
      </c>
      <c r="D4095" t="s">
        <v>29</v>
      </c>
      <c r="E4095">
        <v>2</v>
      </c>
      <c r="F4095" t="s">
        <v>128</v>
      </c>
      <c r="G4095" t="s">
        <v>31</v>
      </c>
      <c r="H4095" t="s">
        <v>25</v>
      </c>
      <c r="I4095" t="s">
        <v>26</v>
      </c>
      <c r="J4095" t="s">
        <v>50</v>
      </c>
      <c r="K4095">
        <v>2025</v>
      </c>
      <c r="L4095" t="s">
        <v>51</v>
      </c>
      <c r="M4095" t="s">
        <v>5985</v>
      </c>
      <c r="N4095" t="s">
        <v>5974</v>
      </c>
      <c r="O4095" t="s">
        <v>5986</v>
      </c>
      <c r="P4095" t="s">
        <v>5979</v>
      </c>
      <c r="Q4095" t="s">
        <v>5987</v>
      </c>
      <c r="R4095">
        <v>500</v>
      </c>
      <c r="S4095">
        <v>750</v>
      </c>
      <c r="T4095">
        <v>0.33329999999999999</v>
      </c>
      <c r="U4095" t="s">
        <v>5920</v>
      </c>
      <c r="V4095">
        <v>24</v>
      </c>
      <c r="W4095" s="1">
        <v>45007</v>
      </c>
      <c r="X4095" t="s">
        <v>5894</v>
      </c>
      <c r="Y4095">
        <v>294</v>
      </c>
      <c r="Z4095">
        <v>81</v>
      </c>
      <c r="AA4095">
        <v>264</v>
      </c>
      <c r="AB4095">
        <v>82</v>
      </c>
      <c r="AC4095">
        <v>10</v>
      </c>
      <c r="AD4095">
        <v>41000</v>
      </c>
      <c r="AE4095" t="s">
        <v>6025</v>
      </c>
      <c r="AF4095" s="1">
        <v>46203</v>
      </c>
      <c r="AG4095" t="s">
        <v>6429</v>
      </c>
      <c r="AH4095" t="s">
        <v>6027</v>
      </c>
      <c r="AI4095" t="s">
        <v>6028</v>
      </c>
      <c r="AJ4095" t="s">
        <v>6925</v>
      </c>
      <c r="AK4095">
        <v>1500</v>
      </c>
      <c r="AL4095">
        <v>149.85</v>
      </c>
      <c r="AM4095">
        <v>1350.15</v>
      </c>
      <c r="AN4095">
        <v>1000</v>
      </c>
      <c r="AO4095">
        <v>350.15</v>
      </c>
      <c r="AP4095">
        <v>0.25929999999999997</v>
      </c>
    </row>
    <row r="4096" spans="1:42" hidden="1" x14ac:dyDescent="0.35">
      <c r="A4096" t="s">
        <v>5068</v>
      </c>
      <c r="B4096" s="1">
        <v>45990</v>
      </c>
      <c r="C4096" t="s">
        <v>373</v>
      </c>
      <c r="D4096" t="s">
        <v>47</v>
      </c>
      <c r="E4096">
        <v>1</v>
      </c>
      <c r="F4096" t="s">
        <v>128</v>
      </c>
      <c r="G4096" t="s">
        <v>31</v>
      </c>
      <c r="H4096" t="s">
        <v>32</v>
      </c>
      <c r="I4096" t="s">
        <v>18</v>
      </c>
      <c r="J4096" t="s">
        <v>50</v>
      </c>
      <c r="K4096">
        <v>2025</v>
      </c>
      <c r="L4096" t="s">
        <v>51</v>
      </c>
      <c r="M4096" t="s">
        <v>5995</v>
      </c>
      <c r="N4096" t="s">
        <v>5989</v>
      </c>
      <c r="O4096" t="s">
        <v>5996</v>
      </c>
      <c r="P4096" t="s">
        <v>5997</v>
      </c>
      <c r="Q4096" t="s">
        <v>5998</v>
      </c>
      <c r="R4096">
        <v>280</v>
      </c>
      <c r="S4096">
        <v>450</v>
      </c>
      <c r="T4096">
        <v>0.37780000000000002</v>
      </c>
      <c r="U4096" t="s">
        <v>5909</v>
      </c>
      <c r="V4096">
        <v>6</v>
      </c>
      <c r="W4096" s="1">
        <v>45144</v>
      </c>
      <c r="X4096" t="s">
        <v>5894</v>
      </c>
      <c r="Y4096">
        <v>217</v>
      </c>
      <c r="Z4096">
        <v>86</v>
      </c>
      <c r="AA4096">
        <v>212</v>
      </c>
      <c r="AB4096">
        <v>73</v>
      </c>
      <c r="AC4096">
        <v>10</v>
      </c>
      <c r="AD4096">
        <v>20440</v>
      </c>
      <c r="AE4096" t="s">
        <v>6025</v>
      </c>
      <c r="AF4096" s="1">
        <v>46203</v>
      </c>
      <c r="AG4096" t="s">
        <v>6239</v>
      </c>
      <c r="AH4096" t="s">
        <v>6035</v>
      </c>
      <c r="AI4096" t="s">
        <v>6028</v>
      </c>
      <c r="AJ4096" t="s">
        <v>6925</v>
      </c>
      <c r="AK4096">
        <v>450</v>
      </c>
      <c r="AL4096">
        <v>34.880000000000003</v>
      </c>
      <c r="AM4096">
        <v>415.12</v>
      </c>
      <c r="AN4096">
        <v>280</v>
      </c>
      <c r="AO4096">
        <v>135.12</v>
      </c>
      <c r="AP4096">
        <v>0.32550000000000001</v>
      </c>
    </row>
    <row r="4097" spans="1:42" hidden="1" x14ac:dyDescent="0.35">
      <c r="A4097" t="s">
        <v>5069</v>
      </c>
      <c r="B4097" s="1">
        <v>46007</v>
      </c>
      <c r="C4097" t="s">
        <v>1881</v>
      </c>
      <c r="D4097" t="s">
        <v>118</v>
      </c>
      <c r="E4097">
        <v>1</v>
      </c>
      <c r="F4097" t="s">
        <v>48</v>
      </c>
      <c r="G4097" t="s">
        <v>79</v>
      </c>
      <c r="H4097" t="s">
        <v>32</v>
      </c>
      <c r="I4097" t="s">
        <v>43</v>
      </c>
      <c r="J4097" t="s">
        <v>155</v>
      </c>
      <c r="K4097">
        <v>2025</v>
      </c>
      <c r="L4097" t="s">
        <v>51</v>
      </c>
      <c r="M4097" t="s">
        <v>5902</v>
      </c>
      <c r="N4097" t="s">
        <v>5889</v>
      </c>
      <c r="O4097" t="s">
        <v>5898</v>
      </c>
      <c r="P4097" t="s">
        <v>5899</v>
      </c>
      <c r="Q4097" t="s">
        <v>5903</v>
      </c>
      <c r="R4097">
        <v>74000</v>
      </c>
      <c r="S4097">
        <v>88000</v>
      </c>
      <c r="T4097">
        <v>0.15909999999999999</v>
      </c>
      <c r="U4097" t="s">
        <v>5901</v>
      </c>
      <c r="V4097">
        <v>12</v>
      </c>
      <c r="W4097" s="1">
        <v>45459</v>
      </c>
      <c r="X4097" t="s">
        <v>5894</v>
      </c>
      <c r="Y4097">
        <v>214</v>
      </c>
      <c r="Z4097">
        <v>97</v>
      </c>
      <c r="AA4097">
        <v>218</v>
      </c>
      <c r="AB4097">
        <v>43</v>
      </c>
      <c r="AC4097">
        <v>10</v>
      </c>
      <c r="AD4097">
        <v>3182000</v>
      </c>
      <c r="AE4097" t="s">
        <v>6025</v>
      </c>
      <c r="AF4097" s="1">
        <v>46203</v>
      </c>
      <c r="AG4097" t="s">
        <v>6676</v>
      </c>
      <c r="AH4097" t="s">
        <v>6027</v>
      </c>
      <c r="AI4097" t="s">
        <v>6028</v>
      </c>
      <c r="AJ4097" t="s">
        <v>6925</v>
      </c>
      <c r="AK4097">
        <v>88000</v>
      </c>
      <c r="AL4097">
        <v>12460.8</v>
      </c>
      <c r="AM4097">
        <v>75539.199999999997</v>
      </c>
      <c r="AN4097">
        <v>74000</v>
      </c>
      <c r="AO4097">
        <v>1539.2</v>
      </c>
      <c r="AP4097">
        <v>2.0400000000000001E-2</v>
      </c>
    </row>
    <row r="4098" spans="1:42" hidden="1" x14ac:dyDescent="0.35">
      <c r="A4098" t="s">
        <v>5070</v>
      </c>
      <c r="B4098" s="1">
        <v>45986</v>
      </c>
      <c r="C4098" t="s">
        <v>144</v>
      </c>
      <c r="D4098" t="s">
        <v>95</v>
      </c>
      <c r="E4098">
        <v>1</v>
      </c>
      <c r="F4098" t="s">
        <v>58</v>
      </c>
      <c r="G4098" t="s">
        <v>71</v>
      </c>
      <c r="H4098" t="s">
        <v>32</v>
      </c>
      <c r="I4098" t="s">
        <v>43</v>
      </c>
      <c r="J4098" t="s">
        <v>50</v>
      </c>
      <c r="K4098">
        <v>2025</v>
      </c>
      <c r="L4098" t="s">
        <v>51</v>
      </c>
      <c r="M4098" t="s">
        <v>5948</v>
      </c>
      <c r="N4098" t="s">
        <v>5949</v>
      </c>
      <c r="O4098" t="s">
        <v>5950</v>
      </c>
      <c r="P4098" t="s">
        <v>5951</v>
      </c>
      <c r="Q4098" t="s">
        <v>5952</v>
      </c>
      <c r="R4098">
        <v>2900</v>
      </c>
      <c r="S4098">
        <v>3800</v>
      </c>
      <c r="T4098">
        <v>0.23680000000000001</v>
      </c>
      <c r="U4098" t="s">
        <v>5940</v>
      </c>
      <c r="V4098">
        <v>12</v>
      </c>
      <c r="W4098" s="1">
        <v>45359</v>
      </c>
      <c r="X4098" t="s">
        <v>5894</v>
      </c>
      <c r="Y4098">
        <v>220</v>
      </c>
      <c r="Z4098">
        <v>49</v>
      </c>
      <c r="AA4098">
        <v>227</v>
      </c>
      <c r="AB4098">
        <v>23</v>
      </c>
      <c r="AC4098">
        <v>10</v>
      </c>
      <c r="AD4098">
        <v>66700</v>
      </c>
      <c r="AE4098" t="s">
        <v>6025</v>
      </c>
      <c r="AF4098" s="1">
        <v>46203</v>
      </c>
      <c r="AG4098" t="s">
        <v>6085</v>
      </c>
      <c r="AH4098" t="s">
        <v>6027</v>
      </c>
      <c r="AI4098" t="s">
        <v>6028</v>
      </c>
      <c r="AJ4098" t="s">
        <v>6925</v>
      </c>
      <c r="AK4098">
        <v>3800</v>
      </c>
      <c r="AL4098">
        <v>332.5</v>
      </c>
      <c r="AM4098">
        <v>3467.5</v>
      </c>
      <c r="AN4098">
        <v>2900</v>
      </c>
      <c r="AO4098">
        <v>567.5</v>
      </c>
      <c r="AP4098">
        <v>0.16370000000000001</v>
      </c>
    </row>
    <row r="4099" spans="1:42" hidden="1" x14ac:dyDescent="0.35">
      <c r="A4099" t="s">
        <v>5071</v>
      </c>
      <c r="B4099" s="1">
        <v>45994</v>
      </c>
      <c r="C4099" t="s">
        <v>1800</v>
      </c>
      <c r="D4099" t="s">
        <v>47</v>
      </c>
      <c r="E4099">
        <v>1</v>
      </c>
      <c r="F4099" t="s">
        <v>66</v>
      </c>
      <c r="G4099" t="s">
        <v>16</v>
      </c>
      <c r="H4099" t="s">
        <v>32</v>
      </c>
      <c r="I4099" t="s">
        <v>43</v>
      </c>
      <c r="J4099" t="s">
        <v>155</v>
      </c>
      <c r="K4099">
        <v>2025</v>
      </c>
      <c r="L4099" t="s">
        <v>51</v>
      </c>
      <c r="M4099" t="s">
        <v>5995</v>
      </c>
      <c r="N4099" t="s">
        <v>5989</v>
      </c>
      <c r="O4099" t="s">
        <v>5996</v>
      </c>
      <c r="P4099" t="s">
        <v>5997</v>
      </c>
      <c r="Q4099" t="s">
        <v>5998</v>
      </c>
      <c r="R4099">
        <v>280</v>
      </c>
      <c r="S4099">
        <v>450</v>
      </c>
      <c r="T4099">
        <v>0.37780000000000002</v>
      </c>
      <c r="U4099" t="s">
        <v>5909</v>
      </c>
      <c r="V4099">
        <v>6</v>
      </c>
      <c r="W4099" s="1">
        <v>45144</v>
      </c>
      <c r="X4099" t="s">
        <v>5894</v>
      </c>
      <c r="Y4099">
        <v>217</v>
      </c>
      <c r="Z4099">
        <v>86</v>
      </c>
      <c r="AA4099">
        <v>212</v>
      </c>
      <c r="AB4099">
        <v>73</v>
      </c>
      <c r="AC4099">
        <v>10</v>
      </c>
      <c r="AD4099">
        <v>20440</v>
      </c>
      <c r="AE4099" t="s">
        <v>6025</v>
      </c>
      <c r="AF4099" s="1">
        <v>46203</v>
      </c>
      <c r="AG4099" t="s">
        <v>6656</v>
      </c>
      <c r="AH4099" t="s">
        <v>6027</v>
      </c>
      <c r="AI4099" t="s">
        <v>6028</v>
      </c>
      <c r="AJ4099" t="s">
        <v>6925</v>
      </c>
      <c r="AK4099">
        <v>450</v>
      </c>
      <c r="AL4099">
        <v>54.49</v>
      </c>
      <c r="AM4099">
        <v>395.51</v>
      </c>
      <c r="AN4099">
        <v>280</v>
      </c>
      <c r="AO4099">
        <v>115.51</v>
      </c>
      <c r="AP4099">
        <v>0.29210000000000003</v>
      </c>
    </row>
    <row r="4100" spans="1:42" hidden="1" x14ac:dyDescent="0.35">
      <c r="A4100" t="s">
        <v>5072</v>
      </c>
      <c r="B4100" s="1">
        <v>45980</v>
      </c>
      <c r="C4100" t="s">
        <v>2756</v>
      </c>
      <c r="D4100" t="s">
        <v>183</v>
      </c>
      <c r="E4100">
        <v>1</v>
      </c>
      <c r="F4100" t="s">
        <v>58</v>
      </c>
      <c r="G4100" t="s">
        <v>71</v>
      </c>
      <c r="H4100" t="s">
        <v>17</v>
      </c>
      <c r="I4100" t="s">
        <v>43</v>
      </c>
      <c r="J4100" t="s">
        <v>50</v>
      </c>
      <c r="K4100">
        <v>2025</v>
      </c>
      <c r="L4100" t="s">
        <v>51</v>
      </c>
      <c r="M4100" t="s">
        <v>6010</v>
      </c>
      <c r="N4100" t="s">
        <v>5949</v>
      </c>
      <c r="O4100" t="s">
        <v>6011</v>
      </c>
      <c r="P4100" t="s">
        <v>6012</v>
      </c>
      <c r="Q4100" t="s">
        <v>6013</v>
      </c>
      <c r="R4100">
        <v>2700</v>
      </c>
      <c r="S4100">
        <v>3500</v>
      </c>
      <c r="T4100">
        <v>0.2286</v>
      </c>
      <c r="U4100" t="s">
        <v>5920</v>
      </c>
      <c r="V4100">
        <v>12</v>
      </c>
      <c r="W4100" s="1">
        <v>45369</v>
      </c>
      <c r="X4100" t="s">
        <v>5894</v>
      </c>
      <c r="Y4100">
        <v>71</v>
      </c>
      <c r="Z4100">
        <v>95</v>
      </c>
      <c r="AA4100">
        <v>147</v>
      </c>
      <c r="AB4100">
        <v>51</v>
      </c>
      <c r="AC4100">
        <v>10</v>
      </c>
      <c r="AD4100">
        <v>137700</v>
      </c>
      <c r="AE4100" t="s">
        <v>6025</v>
      </c>
      <c r="AF4100" s="1">
        <v>46203</v>
      </c>
      <c r="AG4100" t="s">
        <v>6842</v>
      </c>
      <c r="AH4100" t="s">
        <v>6027</v>
      </c>
      <c r="AI4100" t="s">
        <v>6028</v>
      </c>
      <c r="AJ4100" t="s">
        <v>6925</v>
      </c>
      <c r="AK4100">
        <v>3500</v>
      </c>
      <c r="AL4100">
        <v>147.35</v>
      </c>
      <c r="AM4100">
        <v>3352.65</v>
      </c>
      <c r="AN4100">
        <v>2700</v>
      </c>
      <c r="AO4100">
        <v>652.65</v>
      </c>
      <c r="AP4100">
        <v>0.19470000000000001</v>
      </c>
    </row>
    <row r="4101" spans="1:42" hidden="1" x14ac:dyDescent="0.35">
      <c r="A4101" t="s">
        <v>5073</v>
      </c>
      <c r="B4101" s="1">
        <v>45966</v>
      </c>
      <c r="C4101" t="s">
        <v>503</v>
      </c>
      <c r="D4101" t="s">
        <v>29</v>
      </c>
      <c r="E4101">
        <v>2</v>
      </c>
      <c r="F4101" t="s">
        <v>24</v>
      </c>
      <c r="G4101" t="s">
        <v>71</v>
      </c>
      <c r="H4101" t="s">
        <v>32</v>
      </c>
      <c r="I4101" t="s">
        <v>33</v>
      </c>
      <c r="J4101" t="s">
        <v>50</v>
      </c>
      <c r="K4101">
        <v>2025</v>
      </c>
      <c r="L4101" t="s">
        <v>51</v>
      </c>
      <c r="M4101" t="s">
        <v>5985</v>
      </c>
      <c r="N4101" t="s">
        <v>5974</v>
      </c>
      <c r="O4101" t="s">
        <v>5986</v>
      </c>
      <c r="P4101" t="s">
        <v>5979</v>
      </c>
      <c r="Q4101" t="s">
        <v>5987</v>
      </c>
      <c r="R4101">
        <v>500</v>
      </c>
      <c r="S4101">
        <v>750</v>
      </c>
      <c r="T4101">
        <v>0.33329999999999999</v>
      </c>
      <c r="U4101" t="s">
        <v>5920</v>
      </c>
      <c r="V4101">
        <v>24</v>
      </c>
      <c r="W4101" s="1">
        <v>45007</v>
      </c>
      <c r="X4101" t="s">
        <v>5894</v>
      </c>
      <c r="Y4101">
        <v>294</v>
      </c>
      <c r="Z4101">
        <v>81</v>
      </c>
      <c r="AA4101">
        <v>264</v>
      </c>
      <c r="AB4101">
        <v>82</v>
      </c>
      <c r="AC4101">
        <v>10</v>
      </c>
      <c r="AD4101">
        <v>41000</v>
      </c>
      <c r="AE4101" t="s">
        <v>6025</v>
      </c>
      <c r="AF4101" s="1">
        <v>46203</v>
      </c>
      <c r="AG4101" t="s">
        <v>6307</v>
      </c>
      <c r="AH4101" t="s">
        <v>6035</v>
      </c>
      <c r="AI4101" t="s">
        <v>6028</v>
      </c>
      <c r="AJ4101" t="s">
        <v>6925</v>
      </c>
      <c r="AK4101">
        <v>1500</v>
      </c>
      <c r="AL4101">
        <v>208.2</v>
      </c>
      <c r="AM4101">
        <v>1291.8</v>
      </c>
      <c r="AN4101">
        <v>1000</v>
      </c>
      <c r="AO4101">
        <v>291.8</v>
      </c>
      <c r="AP4101">
        <v>0.22589999999999999</v>
      </c>
    </row>
    <row r="4102" spans="1:42" hidden="1" x14ac:dyDescent="0.35">
      <c r="A4102" t="s">
        <v>5074</v>
      </c>
      <c r="B4102" s="1">
        <v>46198</v>
      </c>
      <c r="C4102" t="s">
        <v>2921</v>
      </c>
      <c r="D4102" t="s">
        <v>47</v>
      </c>
      <c r="E4102">
        <v>1</v>
      </c>
      <c r="F4102" t="s">
        <v>128</v>
      </c>
      <c r="G4102" t="s">
        <v>71</v>
      </c>
      <c r="H4102" t="s">
        <v>25</v>
      </c>
      <c r="I4102" t="s">
        <v>43</v>
      </c>
      <c r="J4102" t="s">
        <v>34</v>
      </c>
      <c r="K4102">
        <v>2026</v>
      </c>
      <c r="L4102" t="s">
        <v>35</v>
      </c>
      <c r="M4102" t="s">
        <v>5995</v>
      </c>
      <c r="N4102" t="s">
        <v>5989</v>
      </c>
      <c r="O4102" t="s">
        <v>5996</v>
      </c>
      <c r="P4102" t="s">
        <v>5997</v>
      </c>
      <c r="Q4102" t="s">
        <v>5998</v>
      </c>
      <c r="R4102">
        <v>280</v>
      </c>
      <c r="S4102">
        <v>450</v>
      </c>
      <c r="T4102">
        <v>0.37780000000000002</v>
      </c>
      <c r="U4102" t="s">
        <v>5909</v>
      </c>
      <c r="V4102">
        <v>6</v>
      </c>
      <c r="W4102" s="1">
        <v>45144</v>
      </c>
      <c r="X4102" t="s">
        <v>5894</v>
      </c>
      <c r="Y4102">
        <v>217</v>
      </c>
      <c r="Z4102">
        <v>86</v>
      </c>
      <c r="AA4102">
        <v>212</v>
      </c>
      <c r="AB4102">
        <v>73</v>
      </c>
      <c r="AC4102">
        <v>10</v>
      </c>
      <c r="AD4102">
        <v>20440</v>
      </c>
      <c r="AE4102" t="s">
        <v>6025</v>
      </c>
      <c r="AF4102" s="1">
        <v>46203</v>
      </c>
      <c r="AG4102" t="s">
        <v>6836</v>
      </c>
      <c r="AH4102" t="s">
        <v>6035</v>
      </c>
      <c r="AI4102" t="s">
        <v>6028</v>
      </c>
      <c r="AJ4102" t="s">
        <v>6924</v>
      </c>
      <c r="AK4102">
        <v>450</v>
      </c>
      <c r="AL4102">
        <v>40.090000000000003</v>
      </c>
      <c r="AM4102">
        <v>409.91</v>
      </c>
      <c r="AN4102">
        <v>280</v>
      </c>
      <c r="AO4102">
        <v>129.91</v>
      </c>
      <c r="AP4102">
        <v>0.31690000000000002</v>
      </c>
    </row>
    <row r="4103" spans="1:42" hidden="1" x14ac:dyDescent="0.35">
      <c r="A4103" t="s">
        <v>5075</v>
      </c>
      <c r="B4103" s="1">
        <v>46103</v>
      </c>
      <c r="C4103" t="s">
        <v>943</v>
      </c>
      <c r="D4103" t="s">
        <v>137</v>
      </c>
      <c r="E4103">
        <v>2</v>
      </c>
      <c r="F4103" t="s">
        <v>30</v>
      </c>
      <c r="G4103" t="s">
        <v>16</v>
      </c>
      <c r="H4103" t="s">
        <v>25</v>
      </c>
      <c r="I4103" t="s">
        <v>33</v>
      </c>
      <c r="J4103" t="s">
        <v>39</v>
      </c>
      <c r="K4103">
        <v>2026</v>
      </c>
      <c r="L4103" t="s">
        <v>20</v>
      </c>
      <c r="M4103" t="s">
        <v>5930</v>
      </c>
      <c r="N4103" t="s">
        <v>5931</v>
      </c>
      <c r="O4103" t="s">
        <v>5932</v>
      </c>
      <c r="P4103" t="s">
        <v>5891</v>
      </c>
      <c r="Q4103" t="s">
        <v>5933</v>
      </c>
      <c r="R4103">
        <v>14800</v>
      </c>
      <c r="S4103">
        <v>18500</v>
      </c>
      <c r="T4103">
        <v>0.2</v>
      </c>
      <c r="U4103" t="s">
        <v>5893</v>
      </c>
      <c r="V4103">
        <v>12</v>
      </c>
      <c r="W4103" s="1">
        <v>45474</v>
      </c>
      <c r="X4103" t="s">
        <v>5894</v>
      </c>
      <c r="Y4103">
        <v>213</v>
      </c>
      <c r="Z4103">
        <v>93</v>
      </c>
      <c r="AA4103">
        <v>278</v>
      </c>
      <c r="AB4103">
        <v>42</v>
      </c>
      <c r="AC4103">
        <v>10</v>
      </c>
      <c r="AD4103">
        <v>621600</v>
      </c>
      <c r="AE4103" t="s">
        <v>6025</v>
      </c>
      <c r="AF4103" s="1">
        <v>46203</v>
      </c>
      <c r="AG4103" t="s">
        <v>6470</v>
      </c>
      <c r="AH4103" t="s">
        <v>6035</v>
      </c>
      <c r="AI4103" t="s">
        <v>6028</v>
      </c>
      <c r="AJ4103" t="s">
        <v>6924</v>
      </c>
      <c r="AK4103">
        <v>37000</v>
      </c>
      <c r="AL4103">
        <v>2116.4</v>
      </c>
      <c r="AM4103">
        <v>34883.599999999999</v>
      </c>
      <c r="AN4103">
        <v>29600</v>
      </c>
      <c r="AO4103">
        <v>5283.6</v>
      </c>
      <c r="AP4103">
        <v>0.1515</v>
      </c>
    </row>
    <row r="4104" spans="1:42" hidden="1" x14ac:dyDescent="0.35">
      <c r="A4104" t="s">
        <v>5076</v>
      </c>
      <c r="B4104" s="1">
        <v>46068</v>
      </c>
      <c r="C4104" t="s">
        <v>1983</v>
      </c>
      <c r="D4104" t="s">
        <v>183</v>
      </c>
      <c r="E4104">
        <v>1</v>
      </c>
      <c r="F4104" t="s">
        <v>48</v>
      </c>
      <c r="G4104" t="s">
        <v>16</v>
      </c>
      <c r="H4104" t="s">
        <v>17</v>
      </c>
      <c r="I4104" t="s">
        <v>33</v>
      </c>
      <c r="J4104" t="s">
        <v>19</v>
      </c>
      <c r="K4104">
        <v>2026</v>
      </c>
      <c r="L4104" t="s">
        <v>20</v>
      </c>
      <c r="M4104" t="s">
        <v>6010</v>
      </c>
      <c r="N4104" t="s">
        <v>5949</v>
      </c>
      <c r="O4104" t="s">
        <v>6011</v>
      </c>
      <c r="P4104" t="s">
        <v>6012</v>
      </c>
      <c r="Q4104" t="s">
        <v>6013</v>
      </c>
      <c r="R4104">
        <v>2700</v>
      </c>
      <c r="S4104">
        <v>3500</v>
      </c>
      <c r="T4104">
        <v>0.2286</v>
      </c>
      <c r="U4104" t="s">
        <v>5920</v>
      </c>
      <c r="V4104">
        <v>12</v>
      </c>
      <c r="W4104" s="1">
        <v>45369</v>
      </c>
      <c r="X4104" t="s">
        <v>5894</v>
      </c>
      <c r="Y4104">
        <v>71</v>
      </c>
      <c r="Z4104">
        <v>95</v>
      </c>
      <c r="AA4104">
        <v>147</v>
      </c>
      <c r="AB4104">
        <v>51</v>
      </c>
      <c r="AC4104">
        <v>10</v>
      </c>
      <c r="AD4104">
        <v>137700</v>
      </c>
      <c r="AE4104" t="s">
        <v>6025</v>
      </c>
      <c r="AF4104" s="1">
        <v>46203</v>
      </c>
      <c r="AG4104" t="s">
        <v>6698</v>
      </c>
      <c r="AH4104" t="s">
        <v>6035</v>
      </c>
      <c r="AI4104" t="s">
        <v>6028</v>
      </c>
      <c r="AJ4104" t="s">
        <v>6924</v>
      </c>
      <c r="AK4104">
        <v>3500</v>
      </c>
      <c r="AL4104">
        <v>431.9</v>
      </c>
      <c r="AM4104">
        <v>3068.1</v>
      </c>
      <c r="AN4104">
        <v>2700</v>
      </c>
      <c r="AO4104">
        <v>368.1</v>
      </c>
      <c r="AP4104">
        <v>0.12</v>
      </c>
    </row>
    <row r="4105" spans="1:42" hidden="1" x14ac:dyDescent="0.35">
      <c r="A4105" t="s">
        <v>5077</v>
      </c>
      <c r="B4105" s="1">
        <v>46139</v>
      </c>
      <c r="C4105" t="s">
        <v>225</v>
      </c>
      <c r="D4105" t="s">
        <v>208</v>
      </c>
      <c r="E4105">
        <v>1</v>
      </c>
      <c r="F4105" t="s">
        <v>30</v>
      </c>
      <c r="G4105" t="s">
        <v>31</v>
      </c>
      <c r="H4105" t="s">
        <v>17</v>
      </c>
      <c r="I4105" t="s">
        <v>18</v>
      </c>
      <c r="J4105" t="s">
        <v>44</v>
      </c>
      <c r="K4105">
        <v>2026</v>
      </c>
      <c r="L4105" t="s">
        <v>35</v>
      </c>
      <c r="M4105" t="s">
        <v>5910</v>
      </c>
      <c r="N4105" t="s">
        <v>5889</v>
      </c>
      <c r="O4105" t="s">
        <v>5898</v>
      </c>
      <c r="P4105" t="s">
        <v>5907</v>
      </c>
      <c r="Q4105" t="s">
        <v>5911</v>
      </c>
      <c r="R4105">
        <v>10500</v>
      </c>
      <c r="S4105">
        <v>13000</v>
      </c>
      <c r="T4105">
        <v>0.1923</v>
      </c>
      <c r="U4105" t="s">
        <v>5909</v>
      </c>
      <c r="V4105">
        <v>12</v>
      </c>
      <c r="W4105" s="1">
        <v>45395</v>
      </c>
      <c r="X4105" t="s">
        <v>5894</v>
      </c>
      <c r="Y4105">
        <v>256</v>
      </c>
      <c r="Z4105">
        <v>119</v>
      </c>
      <c r="AA4105">
        <v>288</v>
      </c>
      <c r="AB4105">
        <v>32</v>
      </c>
      <c r="AC4105">
        <v>10</v>
      </c>
      <c r="AD4105">
        <v>336000</v>
      </c>
      <c r="AE4105" t="s">
        <v>6025</v>
      </c>
      <c r="AF4105" s="1">
        <v>46203</v>
      </c>
      <c r="AG4105" t="s">
        <v>6135</v>
      </c>
      <c r="AH4105" t="s">
        <v>6035</v>
      </c>
      <c r="AI4105" t="s">
        <v>6028</v>
      </c>
      <c r="AJ4105" t="s">
        <v>6924</v>
      </c>
      <c r="AK4105">
        <v>13000</v>
      </c>
      <c r="AL4105">
        <v>2351.6999999999998</v>
      </c>
      <c r="AM4105">
        <v>10648.3</v>
      </c>
      <c r="AN4105">
        <v>10500</v>
      </c>
      <c r="AO4105">
        <v>148.30000000000001</v>
      </c>
      <c r="AP4105">
        <v>1.3899999999999999E-2</v>
      </c>
    </row>
    <row r="4106" spans="1:42" hidden="1" x14ac:dyDescent="0.35">
      <c r="A4106" t="s">
        <v>5078</v>
      </c>
      <c r="B4106" s="1">
        <v>46091</v>
      </c>
      <c r="C4106" t="s">
        <v>2760</v>
      </c>
      <c r="D4106" t="s">
        <v>74</v>
      </c>
      <c r="E4106">
        <v>1</v>
      </c>
      <c r="F4106" t="s">
        <v>48</v>
      </c>
      <c r="G4106" t="s">
        <v>71</v>
      </c>
      <c r="H4106" t="s">
        <v>25</v>
      </c>
      <c r="I4106" t="s">
        <v>26</v>
      </c>
      <c r="J4106" t="s">
        <v>39</v>
      </c>
      <c r="K4106">
        <v>2026</v>
      </c>
      <c r="L4106" t="s">
        <v>20</v>
      </c>
      <c r="M4106" t="s">
        <v>5963</v>
      </c>
      <c r="N4106" t="s">
        <v>5949</v>
      </c>
      <c r="O4106" t="s">
        <v>5964</v>
      </c>
      <c r="P4106" t="s">
        <v>5951</v>
      </c>
      <c r="Q4106" t="s">
        <v>5965</v>
      </c>
      <c r="R4106">
        <v>5700</v>
      </c>
      <c r="S4106">
        <v>7500</v>
      </c>
      <c r="T4106">
        <v>0.24</v>
      </c>
      <c r="U4106" t="s">
        <v>5940</v>
      </c>
      <c r="V4106">
        <v>12</v>
      </c>
      <c r="W4106" s="1">
        <v>44865</v>
      </c>
      <c r="X4106" t="s">
        <v>5894</v>
      </c>
      <c r="Y4106">
        <v>145</v>
      </c>
      <c r="Z4106">
        <v>60</v>
      </c>
      <c r="AA4106">
        <v>189</v>
      </c>
      <c r="AB4106">
        <v>10</v>
      </c>
      <c r="AC4106">
        <v>10</v>
      </c>
      <c r="AD4106">
        <v>57000</v>
      </c>
      <c r="AE4106" t="s">
        <v>6025</v>
      </c>
      <c r="AF4106" s="1">
        <v>46203</v>
      </c>
      <c r="AG4106" t="s">
        <v>6843</v>
      </c>
      <c r="AH4106" t="s">
        <v>6035</v>
      </c>
      <c r="AI4106" t="s">
        <v>6028</v>
      </c>
      <c r="AJ4106" t="s">
        <v>6924</v>
      </c>
      <c r="AK4106">
        <v>7500</v>
      </c>
      <c r="AL4106">
        <v>1362.75</v>
      </c>
      <c r="AM4106">
        <v>6137.25</v>
      </c>
      <c r="AN4106">
        <v>5700</v>
      </c>
      <c r="AO4106">
        <v>437.25</v>
      </c>
      <c r="AP4106">
        <v>7.1199999999999999E-2</v>
      </c>
    </row>
    <row r="4107" spans="1:42" hidden="1" x14ac:dyDescent="0.35">
      <c r="A4107" t="s">
        <v>5079</v>
      </c>
      <c r="B4107" s="1">
        <v>46124</v>
      </c>
      <c r="C4107" t="s">
        <v>773</v>
      </c>
      <c r="D4107" t="s">
        <v>95</v>
      </c>
      <c r="E4107">
        <v>5</v>
      </c>
      <c r="F4107" t="s">
        <v>128</v>
      </c>
      <c r="G4107" t="s">
        <v>16</v>
      </c>
      <c r="H4107" t="s">
        <v>17</v>
      </c>
      <c r="I4107" t="s">
        <v>26</v>
      </c>
      <c r="J4107" t="s">
        <v>44</v>
      </c>
      <c r="K4107">
        <v>2026</v>
      </c>
      <c r="L4107" t="s">
        <v>35</v>
      </c>
      <c r="M4107" t="s">
        <v>5948</v>
      </c>
      <c r="N4107" t="s">
        <v>5949</v>
      </c>
      <c r="O4107" t="s">
        <v>5950</v>
      </c>
      <c r="P4107" t="s">
        <v>5951</v>
      </c>
      <c r="Q4107" t="s">
        <v>5952</v>
      </c>
      <c r="R4107">
        <v>2900</v>
      </c>
      <c r="S4107">
        <v>3800</v>
      </c>
      <c r="T4107">
        <v>0.23680000000000001</v>
      </c>
      <c r="U4107" t="s">
        <v>5940</v>
      </c>
      <c r="V4107">
        <v>12</v>
      </c>
      <c r="W4107" s="1">
        <v>45359</v>
      </c>
      <c r="X4107" t="s">
        <v>5894</v>
      </c>
      <c r="Y4107">
        <v>220</v>
      </c>
      <c r="Z4107">
        <v>49</v>
      </c>
      <c r="AA4107">
        <v>227</v>
      </c>
      <c r="AB4107">
        <v>23</v>
      </c>
      <c r="AC4107">
        <v>10</v>
      </c>
      <c r="AD4107">
        <v>66700</v>
      </c>
      <c r="AE4107" t="s">
        <v>6025</v>
      </c>
      <c r="AF4107" s="1">
        <v>46203</v>
      </c>
      <c r="AG4107" t="s">
        <v>6242</v>
      </c>
      <c r="AH4107" t="s">
        <v>6035</v>
      </c>
      <c r="AI4107" t="s">
        <v>6028</v>
      </c>
      <c r="AJ4107" t="s">
        <v>6924</v>
      </c>
      <c r="AK4107">
        <v>19000</v>
      </c>
      <c r="AL4107">
        <v>3648</v>
      </c>
      <c r="AM4107">
        <v>15352</v>
      </c>
      <c r="AN4107">
        <v>14500</v>
      </c>
      <c r="AO4107">
        <v>852</v>
      </c>
      <c r="AP4107">
        <v>5.5500000000000001E-2</v>
      </c>
    </row>
    <row r="4108" spans="1:42" hidden="1" x14ac:dyDescent="0.35">
      <c r="A4108" t="s">
        <v>5080</v>
      </c>
      <c r="B4108" s="1">
        <v>46090</v>
      </c>
      <c r="C4108" t="s">
        <v>2290</v>
      </c>
      <c r="D4108" t="s">
        <v>208</v>
      </c>
      <c r="E4108">
        <v>2</v>
      </c>
      <c r="F4108" t="s">
        <v>128</v>
      </c>
      <c r="G4108" t="s">
        <v>71</v>
      </c>
      <c r="H4108" t="s">
        <v>32</v>
      </c>
      <c r="I4108" t="s">
        <v>43</v>
      </c>
      <c r="J4108" t="s">
        <v>39</v>
      </c>
      <c r="K4108">
        <v>2026</v>
      </c>
      <c r="L4108" t="s">
        <v>20</v>
      </c>
      <c r="M4108" t="s">
        <v>5910</v>
      </c>
      <c r="N4108" t="s">
        <v>5889</v>
      </c>
      <c r="O4108" t="s">
        <v>5898</v>
      </c>
      <c r="P4108" t="s">
        <v>5907</v>
      </c>
      <c r="Q4108" t="s">
        <v>5911</v>
      </c>
      <c r="R4108">
        <v>10500</v>
      </c>
      <c r="S4108">
        <v>13000</v>
      </c>
      <c r="T4108">
        <v>0.1923</v>
      </c>
      <c r="U4108" t="s">
        <v>5909</v>
      </c>
      <c r="V4108">
        <v>12</v>
      </c>
      <c r="W4108" s="1">
        <v>45395</v>
      </c>
      <c r="X4108" t="s">
        <v>5894</v>
      </c>
      <c r="Y4108">
        <v>256</v>
      </c>
      <c r="Z4108">
        <v>119</v>
      </c>
      <c r="AA4108">
        <v>288</v>
      </c>
      <c r="AB4108">
        <v>32</v>
      </c>
      <c r="AC4108">
        <v>10</v>
      </c>
      <c r="AD4108">
        <v>336000</v>
      </c>
      <c r="AE4108" t="s">
        <v>6025</v>
      </c>
      <c r="AF4108" s="1">
        <v>46203</v>
      </c>
      <c r="AG4108" t="s">
        <v>6716</v>
      </c>
      <c r="AH4108" t="s">
        <v>6027</v>
      </c>
      <c r="AI4108" t="s">
        <v>6028</v>
      </c>
      <c r="AJ4108" t="s">
        <v>6924</v>
      </c>
      <c r="AK4108">
        <v>26000</v>
      </c>
      <c r="AL4108">
        <v>5532.8</v>
      </c>
      <c r="AM4108">
        <v>20467.2</v>
      </c>
      <c r="AN4108">
        <v>21000</v>
      </c>
      <c r="AO4108">
        <v>-532.79999999999995</v>
      </c>
      <c r="AP4108">
        <v>-2.5999999999999999E-2</v>
      </c>
    </row>
    <row r="4109" spans="1:42" hidden="1" x14ac:dyDescent="0.35">
      <c r="A4109" t="s">
        <v>5081</v>
      </c>
      <c r="B4109" s="1">
        <v>46068</v>
      </c>
      <c r="C4109" t="s">
        <v>586</v>
      </c>
      <c r="D4109" t="s">
        <v>95</v>
      </c>
      <c r="E4109">
        <v>1</v>
      </c>
      <c r="F4109" t="s">
        <v>66</v>
      </c>
      <c r="G4109" t="s">
        <v>96</v>
      </c>
      <c r="H4109" t="s">
        <v>32</v>
      </c>
      <c r="I4109" t="s">
        <v>43</v>
      </c>
      <c r="J4109" t="s">
        <v>19</v>
      </c>
      <c r="K4109">
        <v>2026</v>
      </c>
      <c r="L4109" t="s">
        <v>20</v>
      </c>
      <c r="M4109" t="s">
        <v>5948</v>
      </c>
      <c r="N4109" t="s">
        <v>5949</v>
      </c>
      <c r="O4109" t="s">
        <v>5950</v>
      </c>
      <c r="P4109" t="s">
        <v>5951</v>
      </c>
      <c r="Q4109" t="s">
        <v>5952</v>
      </c>
      <c r="R4109">
        <v>2900</v>
      </c>
      <c r="S4109">
        <v>3800</v>
      </c>
      <c r="T4109">
        <v>0.23680000000000001</v>
      </c>
      <c r="U4109" t="s">
        <v>5940</v>
      </c>
      <c r="V4109">
        <v>12</v>
      </c>
      <c r="W4109" s="1">
        <v>45359</v>
      </c>
      <c r="X4109" t="s">
        <v>5894</v>
      </c>
      <c r="Y4109">
        <v>220</v>
      </c>
      <c r="Z4109">
        <v>49</v>
      </c>
      <c r="AA4109">
        <v>227</v>
      </c>
      <c r="AB4109">
        <v>23</v>
      </c>
      <c r="AC4109">
        <v>10</v>
      </c>
      <c r="AD4109">
        <v>66700</v>
      </c>
      <c r="AE4109" t="s">
        <v>6025</v>
      </c>
      <c r="AF4109" s="1">
        <v>46203</v>
      </c>
      <c r="AG4109" t="s">
        <v>6351</v>
      </c>
      <c r="AH4109" t="s">
        <v>6027</v>
      </c>
      <c r="AI4109" t="s">
        <v>6028</v>
      </c>
      <c r="AJ4109" t="s">
        <v>6924</v>
      </c>
      <c r="AK4109">
        <v>3800</v>
      </c>
      <c r="AL4109">
        <v>551</v>
      </c>
      <c r="AM4109">
        <v>3249</v>
      </c>
      <c r="AN4109">
        <v>2900</v>
      </c>
      <c r="AO4109">
        <v>349</v>
      </c>
      <c r="AP4109">
        <v>0.1074</v>
      </c>
    </row>
    <row r="4110" spans="1:42" hidden="1" x14ac:dyDescent="0.35">
      <c r="A4110" t="s">
        <v>5082</v>
      </c>
      <c r="B4110" s="1">
        <v>46084</v>
      </c>
      <c r="C4110" t="s">
        <v>1092</v>
      </c>
      <c r="D4110" t="s">
        <v>74</v>
      </c>
      <c r="E4110">
        <v>1</v>
      </c>
      <c r="F4110" t="s">
        <v>58</v>
      </c>
      <c r="G4110" t="s">
        <v>16</v>
      </c>
      <c r="H4110" t="s">
        <v>25</v>
      </c>
      <c r="I4110" t="s">
        <v>26</v>
      </c>
      <c r="J4110" t="s">
        <v>39</v>
      </c>
      <c r="K4110">
        <v>2026</v>
      </c>
      <c r="L4110" t="s">
        <v>20</v>
      </c>
      <c r="M4110" t="s">
        <v>5963</v>
      </c>
      <c r="N4110" t="s">
        <v>5949</v>
      </c>
      <c r="O4110" t="s">
        <v>5964</v>
      </c>
      <c r="P4110" t="s">
        <v>5951</v>
      </c>
      <c r="Q4110" t="s">
        <v>5965</v>
      </c>
      <c r="R4110">
        <v>5700</v>
      </c>
      <c r="S4110">
        <v>7500</v>
      </c>
      <c r="T4110">
        <v>0.24</v>
      </c>
      <c r="U4110" t="s">
        <v>5940</v>
      </c>
      <c r="V4110">
        <v>12</v>
      </c>
      <c r="W4110" s="1">
        <v>44865</v>
      </c>
      <c r="X4110" t="s">
        <v>5894</v>
      </c>
      <c r="Y4110">
        <v>145</v>
      </c>
      <c r="Z4110">
        <v>60</v>
      </c>
      <c r="AA4110">
        <v>189</v>
      </c>
      <c r="AB4110">
        <v>10</v>
      </c>
      <c r="AC4110">
        <v>10</v>
      </c>
      <c r="AD4110">
        <v>57000</v>
      </c>
      <c r="AE4110" t="s">
        <v>6025</v>
      </c>
      <c r="AF4110" s="1">
        <v>46203</v>
      </c>
      <c r="AG4110" t="s">
        <v>6538</v>
      </c>
      <c r="AH4110" t="s">
        <v>6027</v>
      </c>
      <c r="AI4110" t="s">
        <v>6028</v>
      </c>
      <c r="AJ4110" t="s">
        <v>6924</v>
      </c>
      <c r="AK4110">
        <v>7500</v>
      </c>
      <c r="AL4110">
        <v>858.75</v>
      </c>
      <c r="AM4110">
        <v>6641.25</v>
      </c>
      <c r="AN4110">
        <v>5700</v>
      </c>
      <c r="AO4110">
        <v>941.25</v>
      </c>
      <c r="AP4110">
        <v>0.14169999999999999</v>
      </c>
    </row>
    <row r="4111" spans="1:42" hidden="1" x14ac:dyDescent="0.35">
      <c r="A4111" t="s">
        <v>5083</v>
      </c>
      <c r="B4111" s="1">
        <v>46127</v>
      </c>
      <c r="C4111" t="s">
        <v>2070</v>
      </c>
      <c r="D4111" t="s">
        <v>137</v>
      </c>
      <c r="E4111">
        <v>1</v>
      </c>
      <c r="F4111" t="s">
        <v>128</v>
      </c>
      <c r="G4111" t="s">
        <v>96</v>
      </c>
      <c r="H4111" t="s">
        <v>32</v>
      </c>
      <c r="I4111" t="s">
        <v>18</v>
      </c>
      <c r="J4111" t="s">
        <v>44</v>
      </c>
      <c r="K4111">
        <v>2026</v>
      </c>
      <c r="L4111" t="s">
        <v>35</v>
      </c>
      <c r="M4111" t="s">
        <v>5930</v>
      </c>
      <c r="N4111" t="s">
        <v>5931</v>
      </c>
      <c r="O4111" t="s">
        <v>5932</v>
      </c>
      <c r="P4111" t="s">
        <v>5891</v>
      </c>
      <c r="Q4111" t="s">
        <v>5933</v>
      </c>
      <c r="R4111">
        <v>14800</v>
      </c>
      <c r="S4111">
        <v>18500</v>
      </c>
      <c r="T4111">
        <v>0.2</v>
      </c>
      <c r="U4111" t="s">
        <v>5893</v>
      </c>
      <c r="V4111">
        <v>12</v>
      </c>
      <c r="W4111" s="1">
        <v>45474</v>
      </c>
      <c r="X4111" t="s">
        <v>5894</v>
      </c>
      <c r="Y4111">
        <v>213</v>
      </c>
      <c r="Z4111">
        <v>93</v>
      </c>
      <c r="AA4111">
        <v>278</v>
      </c>
      <c r="AB4111">
        <v>42</v>
      </c>
      <c r="AC4111">
        <v>10</v>
      </c>
      <c r="AD4111">
        <v>621600</v>
      </c>
      <c r="AE4111" t="s">
        <v>6025</v>
      </c>
      <c r="AF4111" s="1">
        <v>46203</v>
      </c>
      <c r="AG4111" t="s">
        <v>6715</v>
      </c>
      <c r="AH4111" t="s">
        <v>6027</v>
      </c>
      <c r="AI4111" t="s">
        <v>6028</v>
      </c>
      <c r="AJ4111" t="s">
        <v>6924</v>
      </c>
      <c r="AK4111">
        <v>18500</v>
      </c>
      <c r="AL4111">
        <v>3243.05</v>
      </c>
      <c r="AM4111">
        <v>15256.95</v>
      </c>
      <c r="AN4111">
        <v>14800</v>
      </c>
      <c r="AO4111">
        <v>456.95</v>
      </c>
      <c r="AP4111">
        <v>0.03</v>
      </c>
    </row>
    <row r="4112" spans="1:42" hidden="1" x14ac:dyDescent="0.35">
      <c r="A4112" t="s">
        <v>5084</v>
      </c>
      <c r="B4112" s="1">
        <v>46162</v>
      </c>
      <c r="C4112" t="s">
        <v>3894</v>
      </c>
      <c r="D4112" t="s">
        <v>208</v>
      </c>
      <c r="E4112">
        <v>2</v>
      </c>
      <c r="F4112" t="s">
        <v>30</v>
      </c>
      <c r="G4112" t="s">
        <v>96</v>
      </c>
      <c r="H4112" t="s">
        <v>32</v>
      </c>
      <c r="I4112" t="s">
        <v>43</v>
      </c>
      <c r="J4112" t="s">
        <v>75</v>
      </c>
      <c r="K4112">
        <v>2026</v>
      </c>
      <c r="L4112" t="s">
        <v>35</v>
      </c>
      <c r="M4112" t="s">
        <v>5910</v>
      </c>
      <c r="N4112" t="s">
        <v>5889</v>
      </c>
      <c r="O4112" t="s">
        <v>5898</v>
      </c>
      <c r="P4112" t="s">
        <v>5907</v>
      </c>
      <c r="Q4112" t="s">
        <v>5911</v>
      </c>
      <c r="R4112">
        <v>10500</v>
      </c>
      <c r="S4112">
        <v>13000</v>
      </c>
      <c r="T4112">
        <v>0.1923</v>
      </c>
      <c r="U4112" t="s">
        <v>5909</v>
      </c>
      <c r="V4112">
        <v>12</v>
      </c>
      <c r="W4112" s="1">
        <v>45395</v>
      </c>
      <c r="X4112" t="s">
        <v>5894</v>
      </c>
      <c r="Y4112">
        <v>256</v>
      </c>
      <c r="Z4112">
        <v>119</v>
      </c>
      <c r="AA4112">
        <v>288</v>
      </c>
      <c r="AB4112">
        <v>32</v>
      </c>
      <c r="AC4112">
        <v>10</v>
      </c>
      <c r="AD4112">
        <v>336000</v>
      </c>
      <c r="AE4112" t="s">
        <v>6025</v>
      </c>
      <c r="AF4112" s="1">
        <v>46203</v>
      </c>
      <c r="AG4112" t="s">
        <v>6901</v>
      </c>
      <c r="AH4112" t="s">
        <v>6027</v>
      </c>
      <c r="AI4112" t="s">
        <v>6028</v>
      </c>
      <c r="AJ4112" t="s">
        <v>6924</v>
      </c>
      <c r="AK4112">
        <v>26000</v>
      </c>
      <c r="AL4112">
        <v>4921.8</v>
      </c>
      <c r="AM4112">
        <v>21078.2</v>
      </c>
      <c r="AN4112">
        <v>21000</v>
      </c>
      <c r="AO4112">
        <v>78.2</v>
      </c>
      <c r="AP4112">
        <v>3.7000000000000002E-3</v>
      </c>
    </row>
    <row r="4113" spans="1:42" hidden="1" x14ac:dyDescent="0.35">
      <c r="A4113" t="s">
        <v>5085</v>
      </c>
      <c r="B4113" s="1">
        <v>46128</v>
      </c>
      <c r="C4113" t="s">
        <v>1011</v>
      </c>
      <c r="D4113" t="s">
        <v>38</v>
      </c>
      <c r="E4113">
        <v>2</v>
      </c>
      <c r="F4113" t="s">
        <v>58</v>
      </c>
      <c r="G4113" t="s">
        <v>67</v>
      </c>
      <c r="H4113" t="s">
        <v>25</v>
      </c>
      <c r="I4113" t="s">
        <v>26</v>
      </c>
      <c r="J4113" t="s">
        <v>44</v>
      </c>
      <c r="K4113">
        <v>2026</v>
      </c>
      <c r="L4113" t="s">
        <v>35</v>
      </c>
      <c r="M4113" t="s">
        <v>5981</v>
      </c>
      <c r="N4113" t="s">
        <v>5974</v>
      </c>
      <c r="O4113" t="s">
        <v>5982</v>
      </c>
      <c r="P4113" t="s">
        <v>5983</v>
      </c>
      <c r="Q4113" t="s">
        <v>5984</v>
      </c>
      <c r="R4113">
        <v>3700</v>
      </c>
      <c r="S4113">
        <v>4800</v>
      </c>
      <c r="T4113">
        <v>0.22919999999999999</v>
      </c>
      <c r="U4113" t="s">
        <v>5920</v>
      </c>
      <c r="V4113">
        <v>24</v>
      </c>
      <c r="W4113" s="1">
        <v>45552</v>
      </c>
      <c r="X4113" t="s">
        <v>5894</v>
      </c>
      <c r="Y4113">
        <v>158</v>
      </c>
      <c r="Z4113">
        <v>108</v>
      </c>
      <c r="AA4113">
        <v>132</v>
      </c>
      <c r="AB4113">
        <v>61</v>
      </c>
      <c r="AC4113">
        <v>10</v>
      </c>
      <c r="AD4113">
        <v>225700</v>
      </c>
      <c r="AE4113" t="s">
        <v>6025</v>
      </c>
      <c r="AF4113" s="1">
        <v>46203</v>
      </c>
      <c r="AG4113" t="s">
        <v>6513</v>
      </c>
      <c r="AH4113" t="s">
        <v>6027</v>
      </c>
      <c r="AI4113" t="s">
        <v>6028</v>
      </c>
      <c r="AJ4113" t="s">
        <v>6924</v>
      </c>
      <c r="AK4113">
        <v>9600</v>
      </c>
      <c r="AL4113">
        <v>1661.76</v>
      </c>
      <c r="AM4113">
        <v>7938.24</v>
      </c>
      <c r="AN4113">
        <v>7400</v>
      </c>
      <c r="AO4113">
        <v>538.24</v>
      </c>
      <c r="AP4113">
        <v>6.7799999999999999E-2</v>
      </c>
    </row>
    <row r="4114" spans="1:42" hidden="1" x14ac:dyDescent="0.35">
      <c r="A4114" t="s">
        <v>5086</v>
      </c>
      <c r="B4114" s="1">
        <v>46189</v>
      </c>
      <c r="C4114" t="s">
        <v>722</v>
      </c>
      <c r="D4114" t="s">
        <v>29</v>
      </c>
      <c r="E4114">
        <v>4</v>
      </c>
      <c r="F4114" t="s">
        <v>30</v>
      </c>
      <c r="G4114" t="s">
        <v>16</v>
      </c>
      <c r="H4114" t="s">
        <v>25</v>
      </c>
      <c r="I4114" t="s">
        <v>43</v>
      </c>
      <c r="J4114" t="s">
        <v>34</v>
      </c>
      <c r="K4114">
        <v>2026</v>
      </c>
      <c r="L4114" t="s">
        <v>35</v>
      </c>
      <c r="M4114" t="s">
        <v>5985</v>
      </c>
      <c r="N4114" t="s">
        <v>5974</v>
      </c>
      <c r="O4114" t="s">
        <v>5986</v>
      </c>
      <c r="P4114" t="s">
        <v>5979</v>
      </c>
      <c r="Q4114" t="s">
        <v>5987</v>
      </c>
      <c r="R4114">
        <v>500</v>
      </c>
      <c r="S4114">
        <v>750</v>
      </c>
      <c r="T4114">
        <v>0.33329999999999999</v>
      </c>
      <c r="U4114" t="s">
        <v>5920</v>
      </c>
      <c r="V4114">
        <v>24</v>
      </c>
      <c r="W4114" s="1">
        <v>45007</v>
      </c>
      <c r="X4114" t="s">
        <v>5894</v>
      </c>
      <c r="Y4114">
        <v>294</v>
      </c>
      <c r="Z4114">
        <v>81</v>
      </c>
      <c r="AA4114">
        <v>264</v>
      </c>
      <c r="AB4114">
        <v>82</v>
      </c>
      <c r="AC4114">
        <v>10</v>
      </c>
      <c r="AD4114">
        <v>41000</v>
      </c>
      <c r="AE4114" t="s">
        <v>6025</v>
      </c>
      <c r="AF4114" s="1">
        <v>46203</v>
      </c>
      <c r="AG4114" t="s">
        <v>6417</v>
      </c>
      <c r="AH4114" t="s">
        <v>6035</v>
      </c>
      <c r="AI4114" t="s">
        <v>6028</v>
      </c>
      <c r="AJ4114" t="s">
        <v>6924</v>
      </c>
      <c r="AK4114">
        <v>3000</v>
      </c>
      <c r="AL4114">
        <v>210.9</v>
      </c>
      <c r="AM4114">
        <v>2789.1</v>
      </c>
      <c r="AN4114">
        <v>2000</v>
      </c>
      <c r="AO4114">
        <v>789.1</v>
      </c>
      <c r="AP4114">
        <v>0.28289999999999998</v>
      </c>
    </row>
    <row r="4115" spans="1:42" hidden="1" x14ac:dyDescent="0.35">
      <c r="A4115" t="s">
        <v>5087</v>
      </c>
      <c r="B4115" s="1">
        <v>46203</v>
      </c>
      <c r="C4115" t="s">
        <v>2960</v>
      </c>
      <c r="D4115" t="s">
        <v>82</v>
      </c>
      <c r="E4115">
        <v>2</v>
      </c>
      <c r="F4115" t="s">
        <v>15</v>
      </c>
      <c r="G4115" t="s">
        <v>31</v>
      </c>
      <c r="H4115" t="s">
        <v>25</v>
      </c>
      <c r="I4115" t="s">
        <v>43</v>
      </c>
      <c r="J4115" t="s">
        <v>34</v>
      </c>
      <c r="K4115">
        <v>2026</v>
      </c>
      <c r="L4115" t="s">
        <v>35</v>
      </c>
      <c r="M4115" t="s">
        <v>5895</v>
      </c>
      <c r="N4115" t="s">
        <v>5889</v>
      </c>
      <c r="O4115" t="s">
        <v>5890</v>
      </c>
      <c r="P4115" t="s">
        <v>5891</v>
      </c>
      <c r="Q4115" t="s">
        <v>5896</v>
      </c>
      <c r="R4115">
        <v>78000</v>
      </c>
      <c r="S4115">
        <v>95000</v>
      </c>
      <c r="T4115">
        <v>0.1789</v>
      </c>
      <c r="U4115" t="s">
        <v>5893</v>
      </c>
      <c r="V4115">
        <v>12</v>
      </c>
      <c r="W4115" s="1">
        <v>45187</v>
      </c>
      <c r="X4115" t="s">
        <v>5894</v>
      </c>
      <c r="Y4115">
        <v>351</v>
      </c>
      <c r="Z4115">
        <v>112</v>
      </c>
      <c r="AA4115">
        <v>335</v>
      </c>
      <c r="AB4115">
        <v>32</v>
      </c>
      <c r="AC4115">
        <v>10</v>
      </c>
      <c r="AD4115">
        <v>2496000</v>
      </c>
      <c r="AE4115" t="s">
        <v>6025</v>
      </c>
      <c r="AF4115" s="1">
        <v>46203</v>
      </c>
      <c r="AG4115" t="s">
        <v>6796</v>
      </c>
      <c r="AH4115" t="s">
        <v>6027</v>
      </c>
      <c r="AI4115" t="s">
        <v>6028</v>
      </c>
      <c r="AJ4115" t="s">
        <v>6924</v>
      </c>
      <c r="AK4115">
        <v>190000</v>
      </c>
      <c r="AL4115">
        <v>16131</v>
      </c>
      <c r="AM4115">
        <v>173869</v>
      </c>
      <c r="AN4115">
        <v>156000</v>
      </c>
      <c r="AO4115">
        <v>17869</v>
      </c>
      <c r="AP4115">
        <v>0.1028</v>
      </c>
    </row>
    <row r="4116" spans="1:42" hidden="1" x14ac:dyDescent="0.35">
      <c r="A4116" t="s">
        <v>5088</v>
      </c>
      <c r="B4116" s="1">
        <v>46116</v>
      </c>
      <c r="C4116" t="s">
        <v>525</v>
      </c>
      <c r="D4116" t="s">
        <v>208</v>
      </c>
      <c r="E4116">
        <v>1</v>
      </c>
      <c r="F4116" t="s">
        <v>48</v>
      </c>
      <c r="G4116" t="s">
        <v>16</v>
      </c>
      <c r="H4116" t="s">
        <v>32</v>
      </c>
      <c r="I4116" t="s">
        <v>33</v>
      </c>
      <c r="J4116" t="s">
        <v>44</v>
      </c>
      <c r="K4116">
        <v>2026</v>
      </c>
      <c r="L4116" t="s">
        <v>35</v>
      </c>
      <c r="M4116" t="s">
        <v>5910</v>
      </c>
      <c r="N4116" t="s">
        <v>5889</v>
      </c>
      <c r="O4116" t="s">
        <v>5898</v>
      </c>
      <c r="P4116" t="s">
        <v>5907</v>
      </c>
      <c r="Q4116" t="s">
        <v>5911</v>
      </c>
      <c r="R4116">
        <v>10500</v>
      </c>
      <c r="S4116">
        <v>13000</v>
      </c>
      <c r="T4116">
        <v>0.1923</v>
      </c>
      <c r="U4116" t="s">
        <v>5909</v>
      </c>
      <c r="V4116">
        <v>12</v>
      </c>
      <c r="W4116" s="1">
        <v>45395</v>
      </c>
      <c r="X4116" t="s">
        <v>5894</v>
      </c>
      <c r="Y4116">
        <v>256</v>
      </c>
      <c r="Z4116">
        <v>119</v>
      </c>
      <c r="AA4116">
        <v>288</v>
      </c>
      <c r="AB4116">
        <v>32</v>
      </c>
      <c r="AC4116">
        <v>10</v>
      </c>
      <c r="AD4116">
        <v>336000</v>
      </c>
      <c r="AE4116" t="s">
        <v>6025</v>
      </c>
      <c r="AF4116" s="1">
        <v>46203</v>
      </c>
      <c r="AG4116" t="s">
        <v>6321</v>
      </c>
      <c r="AH4116" t="s">
        <v>6027</v>
      </c>
      <c r="AI4116" t="s">
        <v>6028</v>
      </c>
      <c r="AJ4116" t="s">
        <v>6924</v>
      </c>
      <c r="AK4116">
        <v>13000</v>
      </c>
      <c r="AL4116">
        <v>2454.4</v>
      </c>
      <c r="AM4116">
        <v>10545.6</v>
      </c>
      <c r="AN4116">
        <v>10500</v>
      </c>
      <c r="AO4116">
        <v>45.6</v>
      </c>
      <c r="AP4116">
        <v>4.3E-3</v>
      </c>
    </row>
    <row r="4117" spans="1:42" hidden="1" x14ac:dyDescent="0.35">
      <c r="A4117" t="s">
        <v>5089</v>
      </c>
      <c r="B4117" s="1">
        <v>46076</v>
      </c>
      <c r="C4117" t="s">
        <v>1768</v>
      </c>
      <c r="D4117" t="s">
        <v>87</v>
      </c>
      <c r="E4117">
        <v>1</v>
      </c>
      <c r="F4117" t="s">
        <v>30</v>
      </c>
      <c r="G4117" t="s">
        <v>16</v>
      </c>
      <c r="H4117" t="s">
        <v>32</v>
      </c>
      <c r="I4117" t="s">
        <v>43</v>
      </c>
      <c r="J4117" t="s">
        <v>19</v>
      </c>
      <c r="K4117">
        <v>2026</v>
      </c>
      <c r="L4117" t="s">
        <v>20</v>
      </c>
      <c r="M4117" t="s">
        <v>5924</v>
      </c>
      <c r="N4117" t="s">
        <v>5913</v>
      </c>
      <c r="O4117" t="s">
        <v>5917</v>
      </c>
      <c r="P4117" t="s">
        <v>5925</v>
      </c>
      <c r="Q4117" t="s">
        <v>5926</v>
      </c>
      <c r="R4117">
        <v>46000</v>
      </c>
      <c r="S4117">
        <v>56000</v>
      </c>
      <c r="T4117">
        <v>0.17860000000000001</v>
      </c>
      <c r="U4117" t="s">
        <v>5920</v>
      </c>
      <c r="V4117">
        <v>12</v>
      </c>
      <c r="W4117" s="1">
        <v>44847</v>
      </c>
      <c r="X4117" t="s">
        <v>5894</v>
      </c>
      <c r="Y4117">
        <v>224</v>
      </c>
      <c r="Z4117">
        <v>96</v>
      </c>
      <c r="AA4117">
        <v>304</v>
      </c>
      <c r="AB4117">
        <v>54</v>
      </c>
      <c r="AC4117">
        <v>10</v>
      </c>
      <c r="AD4117">
        <v>2484000</v>
      </c>
      <c r="AE4117" t="s">
        <v>6025</v>
      </c>
      <c r="AF4117" s="1">
        <v>46203</v>
      </c>
      <c r="AG4117" t="s">
        <v>6647</v>
      </c>
      <c r="AH4117" t="s">
        <v>6035</v>
      </c>
      <c r="AI4117" t="s">
        <v>6028</v>
      </c>
      <c r="AJ4117" t="s">
        <v>6924</v>
      </c>
      <c r="AK4117">
        <v>66080</v>
      </c>
      <c r="AL4117">
        <v>6416.37</v>
      </c>
      <c r="AM4117">
        <v>59663.63</v>
      </c>
      <c r="AN4117">
        <v>46000</v>
      </c>
      <c r="AO4117">
        <v>13663.63</v>
      </c>
      <c r="AP4117">
        <v>0.22900000000000001</v>
      </c>
    </row>
    <row r="4118" spans="1:42" hidden="1" x14ac:dyDescent="0.35">
      <c r="A4118" t="s">
        <v>5090</v>
      </c>
      <c r="B4118" s="1">
        <v>46180</v>
      </c>
      <c r="C4118" t="s">
        <v>1159</v>
      </c>
      <c r="D4118" t="s">
        <v>118</v>
      </c>
      <c r="E4118">
        <v>1</v>
      </c>
      <c r="F4118" t="s">
        <v>30</v>
      </c>
      <c r="G4118" t="s">
        <v>16</v>
      </c>
      <c r="H4118" t="s">
        <v>32</v>
      </c>
      <c r="I4118" t="s">
        <v>18</v>
      </c>
      <c r="J4118" t="s">
        <v>34</v>
      </c>
      <c r="K4118">
        <v>2026</v>
      </c>
      <c r="L4118" t="s">
        <v>35</v>
      </c>
      <c r="M4118" t="s">
        <v>5902</v>
      </c>
      <c r="N4118" t="s">
        <v>5889</v>
      </c>
      <c r="O4118" t="s">
        <v>5898</v>
      </c>
      <c r="P4118" t="s">
        <v>5899</v>
      </c>
      <c r="Q4118" t="s">
        <v>5903</v>
      </c>
      <c r="R4118">
        <v>74000</v>
      </c>
      <c r="S4118">
        <v>88000</v>
      </c>
      <c r="T4118">
        <v>0.15909999999999999</v>
      </c>
      <c r="U4118" t="s">
        <v>5901</v>
      </c>
      <c r="V4118">
        <v>12</v>
      </c>
      <c r="W4118" s="1">
        <v>45459</v>
      </c>
      <c r="X4118" t="s">
        <v>5894</v>
      </c>
      <c r="Y4118">
        <v>214</v>
      </c>
      <c r="Z4118">
        <v>97</v>
      </c>
      <c r="AA4118">
        <v>218</v>
      </c>
      <c r="AB4118">
        <v>43</v>
      </c>
      <c r="AC4118">
        <v>10</v>
      </c>
      <c r="AD4118">
        <v>3182000</v>
      </c>
      <c r="AE4118" t="s">
        <v>6025</v>
      </c>
      <c r="AF4118" s="1">
        <v>46203</v>
      </c>
      <c r="AG4118" t="s">
        <v>6557</v>
      </c>
      <c r="AH4118" t="s">
        <v>6035</v>
      </c>
      <c r="AI4118" t="s">
        <v>6028</v>
      </c>
      <c r="AJ4118" t="s">
        <v>6924</v>
      </c>
      <c r="AK4118">
        <v>88000</v>
      </c>
      <c r="AL4118">
        <v>13024</v>
      </c>
      <c r="AM4118">
        <v>74976</v>
      </c>
      <c r="AN4118">
        <v>74000</v>
      </c>
      <c r="AO4118">
        <v>976</v>
      </c>
      <c r="AP4118">
        <v>1.2999999999999999E-2</v>
      </c>
    </row>
    <row r="4119" spans="1:42" hidden="1" x14ac:dyDescent="0.35">
      <c r="A4119" t="s">
        <v>5091</v>
      </c>
      <c r="B4119" s="1">
        <v>46159</v>
      </c>
      <c r="C4119" t="s">
        <v>2805</v>
      </c>
      <c r="D4119" t="s">
        <v>47</v>
      </c>
      <c r="E4119">
        <v>2</v>
      </c>
      <c r="F4119" t="s">
        <v>128</v>
      </c>
      <c r="G4119" t="s">
        <v>71</v>
      </c>
      <c r="H4119" t="s">
        <v>25</v>
      </c>
      <c r="I4119" t="s">
        <v>43</v>
      </c>
      <c r="J4119" t="s">
        <v>75</v>
      </c>
      <c r="K4119">
        <v>2026</v>
      </c>
      <c r="L4119" t="s">
        <v>35</v>
      </c>
      <c r="M4119" t="s">
        <v>5995</v>
      </c>
      <c r="N4119" t="s">
        <v>5989</v>
      </c>
      <c r="O4119" t="s">
        <v>5996</v>
      </c>
      <c r="P4119" t="s">
        <v>5997</v>
      </c>
      <c r="Q4119" t="s">
        <v>5998</v>
      </c>
      <c r="R4119">
        <v>280</v>
      </c>
      <c r="S4119">
        <v>450</v>
      </c>
      <c r="T4119">
        <v>0.37780000000000002</v>
      </c>
      <c r="U4119" t="s">
        <v>5909</v>
      </c>
      <c r="V4119">
        <v>6</v>
      </c>
      <c r="W4119" s="1">
        <v>45144</v>
      </c>
      <c r="X4119" t="s">
        <v>5894</v>
      </c>
      <c r="Y4119">
        <v>217</v>
      </c>
      <c r="Z4119">
        <v>86</v>
      </c>
      <c r="AA4119">
        <v>212</v>
      </c>
      <c r="AB4119">
        <v>73</v>
      </c>
      <c r="AC4119">
        <v>10</v>
      </c>
      <c r="AD4119">
        <v>20440</v>
      </c>
      <c r="AE4119" t="s">
        <v>6025</v>
      </c>
      <c r="AF4119" s="1">
        <v>46203</v>
      </c>
      <c r="AG4119" t="s">
        <v>6827</v>
      </c>
      <c r="AH4119" t="s">
        <v>6035</v>
      </c>
      <c r="AI4119" t="s">
        <v>6028</v>
      </c>
      <c r="AJ4119" t="s">
        <v>6924</v>
      </c>
      <c r="AK4119">
        <v>900</v>
      </c>
      <c r="AL4119">
        <v>140.13</v>
      </c>
      <c r="AM4119">
        <v>759.87</v>
      </c>
      <c r="AN4119">
        <v>560</v>
      </c>
      <c r="AO4119">
        <v>199.87</v>
      </c>
      <c r="AP4119">
        <v>0.26300000000000001</v>
      </c>
    </row>
    <row r="4120" spans="1:42" hidden="1" x14ac:dyDescent="0.35">
      <c r="A4120" t="s">
        <v>5092</v>
      </c>
      <c r="B4120" s="1">
        <v>46028</v>
      </c>
      <c r="C4120" t="s">
        <v>1076</v>
      </c>
      <c r="D4120" t="s">
        <v>65</v>
      </c>
      <c r="E4120">
        <v>2</v>
      </c>
      <c r="F4120" t="s">
        <v>58</v>
      </c>
      <c r="G4120" t="s">
        <v>71</v>
      </c>
      <c r="H4120" t="s">
        <v>17</v>
      </c>
      <c r="I4120" t="s">
        <v>18</v>
      </c>
      <c r="J4120" t="s">
        <v>112</v>
      </c>
      <c r="K4120">
        <v>2026</v>
      </c>
      <c r="L4120" t="s">
        <v>20</v>
      </c>
      <c r="M4120" t="s">
        <v>5906</v>
      </c>
      <c r="N4120" t="s">
        <v>5889</v>
      </c>
      <c r="O4120" t="s">
        <v>5898</v>
      </c>
      <c r="P4120" t="s">
        <v>5907</v>
      </c>
      <c r="Q4120" t="s">
        <v>5908</v>
      </c>
      <c r="R4120">
        <v>17500</v>
      </c>
      <c r="S4120">
        <v>22000</v>
      </c>
      <c r="T4120">
        <v>0.20449999999999999</v>
      </c>
      <c r="U4120" t="s">
        <v>5909</v>
      </c>
      <c r="V4120">
        <v>12</v>
      </c>
      <c r="W4120" s="1">
        <v>45337</v>
      </c>
      <c r="X4120" t="s">
        <v>5894</v>
      </c>
      <c r="Y4120">
        <v>373</v>
      </c>
      <c r="Z4120">
        <v>88</v>
      </c>
      <c r="AA4120">
        <v>389</v>
      </c>
      <c r="AB4120">
        <v>78</v>
      </c>
      <c r="AC4120">
        <v>10</v>
      </c>
      <c r="AD4120">
        <v>1365000</v>
      </c>
      <c r="AE4120" t="s">
        <v>6025</v>
      </c>
      <c r="AF4120" s="1">
        <v>46203</v>
      </c>
      <c r="AG4120" t="s">
        <v>6364</v>
      </c>
      <c r="AH4120" t="s">
        <v>6027</v>
      </c>
      <c r="AI4120" t="s">
        <v>6028</v>
      </c>
      <c r="AJ4120" t="s">
        <v>6924</v>
      </c>
      <c r="AK4120">
        <v>44000</v>
      </c>
      <c r="AL4120">
        <v>4347.2</v>
      </c>
      <c r="AM4120">
        <v>39652.800000000003</v>
      </c>
      <c r="AN4120">
        <v>35000</v>
      </c>
      <c r="AO4120">
        <v>4652.8</v>
      </c>
      <c r="AP4120">
        <v>0.1173</v>
      </c>
    </row>
    <row r="4121" spans="1:42" hidden="1" x14ac:dyDescent="0.35">
      <c r="A4121" t="s">
        <v>5093</v>
      </c>
      <c r="B4121" s="1">
        <v>46117</v>
      </c>
      <c r="C4121" t="s">
        <v>246</v>
      </c>
      <c r="D4121" t="s">
        <v>137</v>
      </c>
      <c r="E4121">
        <v>1</v>
      </c>
      <c r="F4121" t="s">
        <v>128</v>
      </c>
      <c r="G4121" t="s">
        <v>16</v>
      </c>
      <c r="H4121" t="s">
        <v>32</v>
      </c>
      <c r="I4121" t="s">
        <v>33</v>
      </c>
      <c r="J4121" t="s">
        <v>44</v>
      </c>
      <c r="K4121">
        <v>2026</v>
      </c>
      <c r="L4121" t="s">
        <v>35</v>
      </c>
      <c r="M4121" t="s">
        <v>5930</v>
      </c>
      <c r="N4121" t="s">
        <v>5931</v>
      </c>
      <c r="O4121" t="s">
        <v>5932</v>
      </c>
      <c r="P4121" t="s">
        <v>5891</v>
      </c>
      <c r="Q4121" t="s">
        <v>5933</v>
      </c>
      <c r="R4121">
        <v>14800</v>
      </c>
      <c r="S4121">
        <v>18500</v>
      </c>
      <c r="T4121">
        <v>0.2</v>
      </c>
      <c r="U4121" t="s">
        <v>5893</v>
      </c>
      <c r="V4121">
        <v>12</v>
      </c>
      <c r="W4121" s="1">
        <v>45474</v>
      </c>
      <c r="X4121" t="s">
        <v>5894</v>
      </c>
      <c r="Y4121">
        <v>213</v>
      </c>
      <c r="Z4121">
        <v>93</v>
      </c>
      <c r="AA4121">
        <v>278</v>
      </c>
      <c r="AB4121">
        <v>42</v>
      </c>
      <c r="AC4121">
        <v>10</v>
      </c>
      <c r="AD4121">
        <v>621600</v>
      </c>
      <c r="AE4121" t="s">
        <v>6025</v>
      </c>
      <c r="AF4121" s="1">
        <v>46203</v>
      </c>
      <c r="AG4121" t="s">
        <v>6148</v>
      </c>
      <c r="AH4121" t="s">
        <v>6035</v>
      </c>
      <c r="AI4121" t="s">
        <v>6028</v>
      </c>
      <c r="AJ4121" t="s">
        <v>6924</v>
      </c>
      <c r="AK4121">
        <v>18500</v>
      </c>
      <c r="AL4121">
        <v>2997</v>
      </c>
      <c r="AM4121">
        <v>15503</v>
      </c>
      <c r="AN4121">
        <v>14800</v>
      </c>
      <c r="AO4121">
        <v>703</v>
      </c>
      <c r="AP4121">
        <v>4.53E-2</v>
      </c>
    </row>
    <row r="4122" spans="1:42" hidden="1" x14ac:dyDescent="0.35">
      <c r="A4122" t="s">
        <v>5094</v>
      </c>
      <c r="B4122" s="1">
        <v>46041</v>
      </c>
      <c r="C4122" t="s">
        <v>3423</v>
      </c>
      <c r="D4122" t="s">
        <v>183</v>
      </c>
      <c r="E4122">
        <v>1</v>
      </c>
      <c r="F4122" t="s">
        <v>58</v>
      </c>
      <c r="G4122" t="s">
        <v>71</v>
      </c>
      <c r="H4122" t="s">
        <v>17</v>
      </c>
      <c r="I4122" t="s">
        <v>43</v>
      </c>
      <c r="J4122" t="s">
        <v>112</v>
      </c>
      <c r="K4122">
        <v>2026</v>
      </c>
      <c r="L4122" t="s">
        <v>20</v>
      </c>
      <c r="M4122" t="s">
        <v>6010</v>
      </c>
      <c r="N4122" t="s">
        <v>5949</v>
      </c>
      <c r="O4122" t="s">
        <v>6011</v>
      </c>
      <c r="P4122" t="s">
        <v>6012</v>
      </c>
      <c r="Q4122" t="s">
        <v>6013</v>
      </c>
      <c r="R4122">
        <v>2700</v>
      </c>
      <c r="S4122">
        <v>3500</v>
      </c>
      <c r="T4122">
        <v>0.2286</v>
      </c>
      <c r="U4122" t="s">
        <v>5920</v>
      </c>
      <c r="V4122">
        <v>12</v>
      </c>
      <c r="W4122" s="1">
        <v>45369</v>
      </c>
      <c r="X4122" t="s">
        <v>5894</v>
      </c>
      <c r="Y4122">
        <v>71</v>
      </c>
      <c r="Z4122">
        <v>95</v>
      </c>
      <c r="AA4122">
        <v>147</v>
      </c>
      <c r="AB4122">
        <v>51</v>
      </c>
      <c r="AC4122">
        <v>10</v>
      </c>
      <c r="AD4122">
        <v>137700</v>
      </c>
      <c r="AE4122" t="s">
        <v>6025</v>
      </c>
      <c r="AF4122" s="1">
        <v>46203</v>
      </c>
      <c r="AG4122" t="s">
        <v>6876</v>
      </c>
      <c r="AH4122" t="s">
        <v>6027</v>
      </c>
      <c r="AI4122" t="s">
        <v>6028</v>
      </c>
      <c r="AJ4122" t="s">
        <v>6924</v>
      </c>
      <c r="AK4122">
        <v>3500</v>
      </c>
      <c r="AL4122">
        <v>688.8</v>
      </c>
      <c r="AM4122">
        <v>2811.2</v>
      </c>
      <c r="AN4122">
        <v>2700</v>
      </c>
      <c r="AO4122">
        <v>111.2</v>
      </c>
      <c r="AP4122">
        <v>3.9600000000000003E-2</v>
      </c>
    </row>
    <row r="4123" spans="1:42" hidden="1" x14ac:dyDescent="0.35">
      <c r="A4123" t="s">
        <v>5095</v>
      </c>
      <c r="B4123" s="1">
        <v>46186</v>
      </c>
      <c r="C4123" t="s">
        <v>3664</v>
      </c>
      <c r="D4123" t="s">
        <v>200</v>
      </c>
      <c r="E4123">
        <v>2</v>
      </c>
      <c r="F4123" t="s">
        <v>58</v>
      </c>
      <c r="G4123" t="s">
        <v>96</v>
      </c>
      <c r="H4123" t="s">
        <v>17</v>
      </c>
      <c r="I4123" t="s">
        <v>26</v>
      </c>
      <c r="J4123" t="s">
        <v>34</v>
      </c>
      <c r="K4123">
        <v>2026</v>
      </c>
      <c r="L4123" t="s">
        <v>35</v>
      </c>
      <c r="M4123" t="s">
        <v>5960</v>
      </c>
      <c r="N4123" t="s">
        <v>5949</v>
      </c>
      <c r="O4123" t="s">
        <v>5961</v>
      </c>
      <c r="P4123" t="s">
        <v>5951</v>
      </c>
      <c r="Q4123" t="s">
        <v>5962</v>
      </c>
      <c r="R4123">
        <v>2100</v>
      </c>
      <c r="S4123">
        <v>2800</v>
      </c>
      <c r="T4123">
        <v>0.25</v>
      </c>
      <c r="U4123" t="s">
        <v>5940</v>
      </c>
      <c r="V4123">
        <v>12</v>
      </c>
      <c r="W4123" s="1">
        <v>45378</v>
      </c>
      <c r="X4123" t="s">
        <v>5894</v>
      </c>
      <c r="Y4123">
        <v>198</v>
      </c>
      <c r="Z4123">
        <v>79</v>
      </c>
      <c r="AA4123">
        <v>243</v>
      </c>
      <c r="AB4123">
        <v>87</v>
      </c>
      <c r="AC4123">
        <v>10</v>
      </c>
      <c r="AD4123">
        <v>182700</v>
      </c>
      <c r="AE4123" t="s">
        <v>6025</v>
      </c>
      <c r="AF4123" s="1">
        <v>46203</v>
      </c>
      <c r="AG4123" t="s">
        <v>6889</v>
      </c>
      <c r="AH4123" t="s">
        <v>6027</v>
      </c>
      <c r="AI4123" t="s">
        <v>6028</v>
      </c>
      <c r="AJ4123" t="s">
        <v>6924</v>
      </c>
      <c r="AK4123">
        <v>5600</v>
      </c>
      <c r="AL4123">
        <v>445.2</v>
      </c>
      <c r="AM4123">
        <v>5154.8</v>
      </c>
      <c r="AN4123">
        <v>4200</v>
      </c>
      <c r="AO4123">
        <v>954.8</v>
      </c>
      <c r="AP4123">
        <v>0.1852</v>
      </c>
    </row>
    <row r="4124" spans="1:42" hidden="1" x14ac:dyDescent="0.35">
      <c r="A4124" t="s">
        <v>5096</v>
      </c>
      <c r="B4124" s="1">
        <v>46085</v>
      </c>
      <c r="C4124" t="s">
        <v>231</v>
      </c>
      <c r="D4124" t="s">
        <v>173</v>
      </c>
      <c r="E4124">
        <v>2</v>
      </c>
      <c r="F4124" t="s">
        <v>58</v>
      </c>
      <c r="G4124" t="s">
        <v>67</v>
      </c>
      <c r="H4124" t="s">
        <v>17</v>
      </c>
      <c r="I4124" t="s">
        <v>43</v>
      </c>
      <c r="J4124" t="s">
        <v>39</v>
      </c>
      <c r="K4124">
        <v>2026</v>
      </c>
      <c r="L4124" t="s">
        <v>20</v>
      </c>
      <c r="M4124" t="s">
        <v>5904</v>
      </c>
      <c r="N4124" t="s">
        <v>5889</v>
      </c>
      <c r="O4124" t="s">
        <v>5898</v>
      </c>
      <c r="P4124" t="s">
        <v>5899</v>
      </c>
      <c r="Q4124" t="s">
        <v>5905</v>
      </c>
      <c r="R4124">
        <v>12500</v>
      </c>
      <c r="S4124">
        <v>15500</v>
      </c>
      <c r="T4124">
        <v>0.19350000000000001</v>
      </c>
      <c r="U4124" t="s">
        <v>5901</v>
      </c>
      <c r="V4124">
        <v>12</v>
      </c>
      <c r="W4124" s="1">
        <v>45140</v>
      </c>
      <c r="X4124" t="s">
        <v>5894</v>
      </c>
      <c r="Y4124">
        <v>313</v>
      </c>
      <c r="Z4124">
        <v>58</v>
      </c>
      <c r="AA4124">
        <v>294</v>
      </c>
      <c r="AB4124">
        <v>65</v>
      </c>
      <c r="AC4124">
        <v>10</v>
      </c>
      <c r="AD4124">
        <v>812500</v>
      </c>
      <c r="AE4124" t="s">
        <v>6025</v>
      </c>
      <c r="AF4124" s="1">
        <v>46203</v>
      </c>
      <c r="AG4124" t="s">
        <v>6139</v>
      </c>
      <c r="AH4124" t="s">
        <v>6027</v>
      </c>
      <c r="AI4124" t="s">
        <v>6028</v>
      </c>
      <c r="AJ4124" t="s">
        <v>6924</v>
      </c>
      <c r="AK4124">
        <v>31000</v>
      </c>
      <c r="AL4124">
        <v>6345.7</v>
      </c>
      <c r="AM4124">
        <v>24654.3</v>
      </c>
      <c r="AN4124">
        <v>25000</v>
      </c>
      <c r="AO4124">
        <v>-345.7</v>
      </c>
      <c r="AP4124">
        <v>-1.4E-2</v>
      </c>
    </row>
    <row r="4125" spans="1:42" hidden="1" x14ac:dyDescent="0.35">
      <c r="A4125" t="s">
        <v>5097</v>
      </c>
      <c r="B4125" s="1">
        <v>46061</v>
      </c>
      <c r="C4125" t="s">
        <v>608</v>
      </c>
      <c r="D4125" t="s">
        <v>82</v>
      </c>
      <c r="E4125">
        <v>1</v>
      </c>
      <c r="F4125" t="s">
        <v>128</v>
      </c>
      <c r="G4125" t="s">
        <v>16</v>
      </c>
      <c r="H4125" t="s">
        <v>17</v>
      </c>
      <c r="I4125" t="s">
        <v>18</v>
      </c>
      <c r="J4125" t="s">
        <v>19</v>
      </c>
      <c r="K4125">
        <v>2026</v>
      </c>
      <c r="L4125" t="s">
        <v>20</v>
      </c>
      <c r="M4125" t="s">
        <v>5895</v>
      </c>
      <c r="N4125" t="s">
        <v>5889</v>
      </c>
      <c r="O4125" t="s">
        <v>5890</v>
      </c>
      <c r="P4125" t="s">
        <v>5891</v>
      </c>
      <c r="Q4125" t="s">
        <v>5896</v>
      </c>
      <c r="R4125">
        <v>78000</v>
      </c>
      <c r="S4125">
        <v>95000</v>
      </c>
      <c r="T4125">
        <v>0.1789</v>
      </c>
      <c r="U4125" t="s">
        <v>5893</v>
      </c>
      <c r="V4125">
        <v>12</v>
      </c>
      <c r="W4125" s="1">
        <v>45187</v>
      </c>
      <c r="X4125" t="s">
        <v>5894</v>
      </c>
      <c r="Y4125">
        <v>351</v>
      </c>
      <c r="Z4125">
        <v>112</v>
      </c>
      <c r="AA4125">
        <v>335</v>
      </c>
      <c r="AB4125">
        <v>32</v>
      </c>
      <c r="AC4125">
        <v>10</v>
      </c>
      <c r="AD4125">
        <v>2496000</v>
      </c>
      <c r="AE4125" t="s">
        <v>6025</v>
      </c>
      <c r="AF4125" s="1">
        <v>46203</v>
      </c>
      <c r="AG4125" t="s">
        <v>6365</v>
      </c>
      <c r="AH4125" t="s">
        <v>6027</v>
      </c>
      <c r="AI4125" t="s">
        <v>6028</v>
      </c>
      <c r="AJ4125" t="s">
        <v>6924</v>
      </c>
      <c r="AK4125">
        <v>95000</v>
      </c>
      <c r="AL4125">
        <v>11105.5</v>
      </c>
      <c r="AM4125">
        <v>83894.5</v>
      </c>
      <c r="AN4125">
        <v>78000</v>
      </c>
      <c r="AO4125">
        <v>5894.5</v>
      </c>
      <c r="AP4125">
        <v>7.0300000000000001E-2</v>
      </c>
    </row>
    <row r="4126" spans="1:42" hidden="1" x14ac:dyDescent="0.35">
      <c r="A4126" t="s">
        <v>5098</v>
      </c>
      <c r="B4126" s="1">
        <v>46087</v>
      </c>
      <c r="C4126" t="s">
        <v>1773</v>
      </c>
      <c r="D4126" t="s">
        <v>29</v>
      </c>
      <c r="E4126">
        <v>5</v>
      </c>
      <c r="F4126" t="s">
        <v>30</v>
      </c>
      <c r="G4126" t="s">
        <v>16</v>
      </c>
      <c r="H4126" t="s">
        <v>32</v>
      </c>
      <c r="I4126" t="s">
        <v>43</v>
      </c>
      <c r="J4126" t="s">
        <v>39</v>
      </c>
      <c r="K4126">
        <v>2026</v>
      </c>
      <c r="L4126" t="s">
        <v>20</v>
      </c>
      <c r="M4126" t="s">
        <v>5985</v>
      </c>
      <c r="N4126" t="s">
        <v>5974</v>
      </c>
      <c r="O4126" t="s">
        <v>5986</v>
      </c>
      <c r="P4126" t="s">
        <v>5979</v>
      </c>
      <c r="Q4126" t="s">
        <v>5987</v>
      </c>
      <c r="R4126">
        <v>500</v>
      </c>
      <c r="S4126">
        <v>750</v>
      </c>
      <c r="T4126">
        <v>0.33329999999999999</v>
      </c>
      <c r="U4126" t="s">
        <v>5920</v>
      </c>
      <c r="V4126">
        <v>24</v>
      </c>
      <c r="W4126" s="1">
        <v>45007</v>
      </c>
      <c r="X4126" t="s">
        <v>5894</v>
      </c>
      <c r="Y4126">
        <v>294</v>
      </c>
      <c r="Z4126">
        <v>81</v>
      </c>
      <c r="AA4126">
        <v>264</v>
      </c>
      <c r="AB4126">
        <v>82</v>
      </c>
      <c r="AC4126">
        <v>10</v>
      </c>
      <c r="AD4126">
        <v>41000</v>
      </c>
      <c r="AE4126" t="s">
        <v>6025</v>
      </c>
      <c r="AF4126" s="1">
        <v>46203</v>
      </c>
      <c r="AG4126" t="s">
        <v>6649</v>
      </c>
      <c r="AH4126" t="s">
        <v>6027</v>
      </c>
      <c r="AI4126" t="s">
        <v>6028</v>
      </c>
      <c r="AJ4126" t="s">
        <v>6924</v>
      </c>
      <c r="AK4126">
        <v>3750</v>
      </c>
      <c r="AL4126">
        <v>395.62</v>
      </c>
      <c r="AM4126">
        <v>3354.38</v>
      </c>
      <c r="AN4126">
        <v>2500</v>
      </c>
      <c r="AO4126">
        <v>854.38</v>
      </c>
      <c r="AP4126">
        <v>0.25469999999999998</v>
      </c>
    </row>
    <row r="4127" spans="1:42" hidden="1" x14ac:dyDescent="0.35">
      <c r="A4127" t="s">
        <v>5099</v>
      </c>
      <c r="B4127" s="1">
        <v>46104</v>
      </c>
      <c r="C4127" t="s">
        <v>1209</v>
      </c>
      <c r="D4127" t="s">
        <v>140</v>
      </c>
      <c r="E4127">
        <v>1</v>
      </c>
      <c r="F4127" t="s">
        <v>128</v>
      </c>
      <c r="G4127" t="s">
        <v>79</v>
      </c>
      <c r="H4127" t="s">
        <v>17</v>
      </c>
      <c r="I4127" t="s">
        <v>33</v>
      </c>
      <c r="J4127" t="s">
        <v>39</v>
      </c>
      <c r="K4127">
        <v>2026</v>
      </c>
      <c r="L4127" t="s">
        <v>20</v>
      </c>
      <c r="M4127" t="s">
        <v>5944</v>
      </c>
      <c r="N4127" t="s">
        <v>5931</v>
      </c>
      <c r="O4127" t="s">
        <v>5945</v>
      </c>
      <c r="P4127" t="s">
        <v>5946</v>
      </c>
      <c r="Q4127" t="s">
        <v>5947</v>
      </c>
      <c r="R4127">
        <v>6500</v>
      </c>
      <c r="S4127">
        <v>8500</v>
      </c>
      <c r="T4127">
        <v>0.23530000000000001</v>
      </c>
      <c r="U4127" t="s">
        <v>5940</v>
      </c>
      <c r="V4127">
        <v>6</v>
      </c>
      <c r="W4127" s="1">
        <v>44693</v>
      </c>
      <c r="X4127" t="s">
        <v>5894</v>
      </c>
      <c r="Y4127">
        <v>116</v>
      </c>
      <c r="Z4127">
        <v>117</v>
      </c>
      <c r="AA4127">
        <v>124</v>
      </c>
      <c r="AB4127">
        <v>67</v>
      </c>
      <c r="AC4127">
        <v>10</v>
      </c>
      <c r="AD4127">
        <v>435500</v>
      </c>
      <c r="AE4127" t="s">
        <v>6025</v>
      </c>
      <c r="AF4127" s="1">
        <v>46203</v>
      </c>
      <c r="AG4127" t="s">
        <v>6507</v>
      </c>
      <c r="AH4127" t="s">
        <v>6035</v>
      </c>
      <c r="AI4127" t="s">
        <v>6028</v>
      </c>
      <c r="AJ4127" t="s">
        <v>6924</v>
      </c>
      <c r="AK4127">
        <v>8500</v>
      </c>
      <c r="AL4127">
        <v>1268.2</v>
      </c>
      <c r="AM4127">
        <v>7231.8</v>
      </c>
      <c r="AN4127">
        <v>6500</v>
      </c>
      <c r="AO4127">
        <v>731.8</v>
      </c>
      <c r="AP4127">
        <v>0.1012</v>
      </c>
    </row>
    <row r="4128" spans="1:42" hidden="1" x14ac:dyDescent="0.35">
      <c r="A4128" t="s">
        <v>5100</v>
      </c>
      <c r="B4128" s="1">
        <v>46052</v>
      </c>
      <c r="C4128" t="s">
        <v>2955</v>
      </c>
      <c r="D4128" t="s">
        <v>82</v>
      </c>
      <c r="E4128">
        <v>2</v>
      </c>
      <c r="F4128" t="s">
        <v>58</v>
      </c>
      <c r="G4128" t="s">
        <v>67</v>
      </c>
      <c r="H4128" t="s">
        <v>17</v>
      </c>
      <c r="I4128" t="s">
        <v>26</v>
      </c>
      <c r="J4128" t="s">
        <v>112</v>
      </c>
      <c r="K4128">
        <v>2026</v>
      </c>
      <c r="L4128" t="s">
        <v>20</v>
      </c>
      <c r="M4128" t="s">
        <v>5895</v>
      </c>
      <c r="N4128" t="s">
        <v>5889</v>
      </c>
      <c r="O4128" t="s">
        <v>5890</v>
      </c>
      <c r="P4128" t="s">
        <v>5891</v>
      </c>
      <c r="Q4128" t="s">
        <v>5896</v>
      </c>
      <c r="R4128">
        <v>78000</v>
      </c>
      <c r="S4128">
        <v>95000</v>
      </c>
      <c r="T4128">
        <v>0.1789</v>
      </c>
      <c r="U4128" t="s">
        <v>5893</v>
      </c>
      <c r="V4128">
        <v>12</v>
      </c>
      <c r="W4128" s="1">
        <v>45187</v>
      </c>
      <c r="X4128" t="s">
        <v>5894</v>
      </c>
      <c r="Y4128">
        <v>351</v>
      </c>
      <c r="Z4128">
        <v>112</v>
      </c>
      <c r="AA4128">
        <v>335</v>
      </c>
      <c r="AB4128">
        <v>32</v>
      </c>
      <c r="AC4128">
        <v>10</v>
      </c>
      <c r="AD4128">
        <v>2496000</v>
      </c>
      <c r="AE4128" t="s">
        <v>6025</v>
      </c>
      <c r="AF4128" s="1">
        <v>46203</v>
      </c>
      <c r="AG4128" t="s">
        <v>6857</v>
      </c>
      <c r="AH4128" t="s">
        <v>6035</v>
      </c>
      <c r="AI4128" t="s">
        <v>6028</v>
      </c>
      <c r="AJ4128" t="s">
        <v>6924</v>
      </c>
      <c r="AK4128">
        <v>190000</v>
      </c>
      <c r="AL4128">
        <v>13015</v>
      </c>
      <c r="AM4128">
        <v>176985</v>
      </c>
      <c r="AN4128">
        <v>156000</v>
      </c>
      <c r="AO4128">
        <v>20985</v>
      </c>
      <c r="AP4128">
        <v>0.1186</v>
      </c>
    </row>
    <row r="4129" spans="1:42" hidden="1" x14ac:dyDescent="0.35">
      <c r="A4129" t="s">
        <v>5101</v>
      </c>
      <c r="B4129" s="1">
        <v>46147</v>
      </c>
      <c r="C4129" t="s">
        <v>120</v>
      </c>
      <c r="D4129" t="s">
        <v>82</v>
      </c>
      <c r="E4129">
        <v>1</v>
      </c>
      <c r="F4129" t="s">
        <v>30</v>
      </c>
      <c r="G4129" t="s">
        <v>71</v>
      </c>
      <c r="H4129" t="s">
        <v>32</v>
      </c>
      <c r="I4129" t="s">
        <v>43</v>
      </c>
      <c r="J4129" t="s">
        <v>75</v>
      </c>
      <c r="K4129">
        <v>2026</v>
      </c>
      <c r="L4129" t="s">
        <v>35</v>
      </c>
      <c r="M4129" t="s">
        <v>5895</v>
      </c>
      <c r="N4129" t="s">
        <v>5889</v>
      </c>
      <c r="O4129" t="s">
        <v>5890</v>
      </c>
      <c r="P4129" t="s">
        <v>5891</v>
      </c>
      <c r="Q4129" t="s">
        <v>5896</v>
      </c>
      <c r="R4129">
        <v>78000</v>
      </c>
      <c r="S4129">
        <v>95000</v>
      </c>
      <c r="T4129">
        <v>0.1789</v>
      </c>
      <c r="U4129" t="s">
        <v>5893</v>
      </c>
      <c r="V4129">
        <v>12</v>
      </c>
      <c r="W4129" s="1">
        <v>45187</v>
      </c>
      <c r="X4129" t="s">
        <v>5894</v>
      </c>
      <c r="Y4129">
        <v>351</v>
      </c>
      <c r="Z4129">
        <v>112</v>
      </c>
      <c r="AA4129">
        <v>335</v>
      </c>
      <c r="AB4129">
        <v>32</v>
      </c>
      <c r="AC4129">
        <v>10</v>
      </c>
      <c r="AD4129">
        <v>2496000</v>
      </c>
      <c r="AE4129" t="s">
        <v>6025</v>
      </c>
      <c r="AF4129" s="1">
        <v>46203</v>
      </c>
      <c r="AG4129" t="s">
        <v>6043</v>
      </c>
      <c r="AH4129" t="s">
        <v>6027</v>
      </c>
      <c r="AI4129" t="s">
        <v>6028</v>
      </c>
      <c r="AJ4129" t="s">
        <v>6924</v>
      </c>
      <c r="AK4129">
        <v>95000</v>
      </c>
      <c r="AL4129">
        <v>13091</v>
      </c>
      <c r="AM4129">
        <v>81909</v>
      </c>
      <c r="AN4129">
        <v>78000</v>
      </c>
      <c r="AO4129">
        <v>3909</v>
      </c>
      <c r="AP4129">
        <v>4.7699999999999999E-2</v>
      </c>
    </row>
    <row r="4130" spans="1:42" hidden="1" x14ac:dyDescent="0.35">
      <c r="A4130" t="s">
        <v>5102</v>
      </c>
      <c r="B4130" s="1">
        <v>46195</v>
      </c>
      <c r="C4130" t="s">
        <v>1078</v>
      </c>
      <c r="D4130" t="s">
        <v>108</v>
      </c>
      <c r="E4130">
        <v>2</v>
      </c>
      <c r="F4130" t="s">
        <v>30</v>
      </c>
      <c r="G4130" t="s">
        <v>16</v>
      </c>
      <c r="H4130" t="s">
        <v>25</v>
      </c>
      <c r="I4130" t="s">
        <v>43</v>
      </c>
      <c r="J4130" t="s">
        <v>34</v>
      </c>
      <c r="K4130">
        <v>2026</v>
      </c>
      <c r="L4130" t="s">
        <v>35</v>
      </c>
      <c r="M4130" t="s">
        <v>5977</v>
      </c>
      <c r="N4130" t="s">
        <v>5974</v>
      </c>
      <c r="O4130" t="s">
        <v>5978</v>
      </c>
      <c r="P4130" t="s">
        <v>5979</v>
      </c>
      <c r="Q4130" t="s">
        <v>5980</v>
      </c>
      <c r="R4130">
        <v>3000</v>
      </c>
      <c r="S4130">
        <v>3900</v>
      </c>
      <c r="T4130">
        <v>0.23080000000000001</v>
      </c>
      <c r="U4130" t="s">
        <v>5920</v>
      </c>
      <c r="V4130">
        <v>36</v>
      </c>
      <c r="W4130" s="1">
        <v>44816</v>
      </c>
      <c r="X4130" t="s">
        <v>5894</v>
      </c>
      <c r="Y4130">
        <v>237</v>
      </c>
      <c r="Z4130">
        <v>110</v>
      </c>
      <c r="AA4130">
        <v>240</v>
      </c>
      <c r="AB4130">
        <v>48</v>
      </c>
      <c r="AC4130">
        <v>10</v>
      </c>
      <c r="AD4130">
        <v>144000</v>
      </c>
      <c r="AE4130" t="s">
        <v>6025</v>
      </c>
      <c r="AF4130" s="1">
        <v>46203</v>
      </c>
      <c r="AG4130" t="s">
        <v>6424</v>
      </c>
      <c r="AH4130" t="s">
        <v>6027</v>
      </c>
      <c r="AI4130" t="s">
        <v>6028</v>
      </c>
      <c r="AJ4130" t="s">
        <v>6924</v>
      </c>
      <c r="AK4130">
        <v>7800</v>
      </c>
      <c r="AL4130">
        <v>1664.52</v>
      </c>
      <c r="AM4130">
        <v>6135.48</v>
      </c>
      <c r="AN4130">
        <v>6000</v>
      </c>
      <c r="AO4130">
        <v>135.47999999999999</v>
      </c>
      <c r="AP4130">
        <v>2.2100000000000002E-2</v>
      </c>
    </row>
    <row r="4131" spans="1:42" hidden="1" x14ac:dyDescent="0.35">
      <c r="A4131" t="s">
        <v>5103</v>
      </c>
      <c r="B4131" s="1">
        <v>46116</v>
      </c>
      <c r="C4131" t="s">
        <v>773</v>
      </c>
      <c r="D4131" t="s">
        <v>180</v>
      </c>
      <c r="E4131">
        <v>1</v>
      </c>
      <c r="F4131" t="s">
        <v>128</v>
      </c>
      <c r="G4131" t="s">
        <v>16</v>
      </c>
      <c r="H4131" t="s">
        <v>17</v>
      </c>
      <c r="I4131" t="s">
        <v>33</v>
      </c>
      <c r="J4131" t="s">
        <v>44</v>
      </c>
      <c r="K4131">
        <v>2026</v>
      </c>
      <c r="L4131" t="s">
        <v>35</v>
      </c>
      <c r="M4131" t="s">
        <v>5956</v>
      </c>
      <c r="N4131" t="s">
        <v>5949</v>
      </c>
      <c r="O4131" t="s">
        <v>5957</v>
      </c>
      <c r="P4131" t="s">
        <v>5958</v>
      </c>
      <c r="Q4131" t="s">
        <v>5959</v>
      </c>
      <c r="R4131">
        <v>3100</v>
      </c>
      <c r="S4131">
        <v>4200</v>
      </c>
      <c r="T4131">
        <v>0.26190000000000002</v>
      </c>
      <c r="U4131" t="s">
        <v>5909</v>
      </c>
      <c r="V4131">
        <v>12</v>
      </c>
      <c r="W4131" s="1">
        <v>45029</v>
      </c>
      <c r="X4131" t="s">
        <v>5894</v>
      </c>
      <c r="Y4131">
        <v>165</v>
      </c>
      <c r="Z4131">
        <v>119</v>
      </c>
      <c r="AA4131">
        <v>218</v>
      </c>
      <c r="AB4131">
        <v>22</v>
      </c>
      <c r="AC4131">
        <v>10</v>
      </c>
      <c r="AD4131">
        <v>68200</v>
      </c>
      <c r="AE4131" t="s">
        <v>6025</v>
      </c>
      <c r="AF4131" s="1">
        <v>46203</v>
      </c>
      <c r="AG4131" t="s">
        <v>6242</v>
      </c>
      <c r="AH4131" t="s">
        <v>6035</v>
      </c>
      <c r="AI4131" t="s">
        <v>6028</v>
      </c>
      <c r="AJ4131" t="s">
        <v>6924</v>
      </c>
      <c r="AK4131">
        <v>4200</v>
      </c>
      <c r="AL4131">
        <v>649.32000000000005</v>
      </c>
      <c r="AM4131">
        <v>3550.68</v>
      </c>
      <c r="AN4131">
        <v>3100</v>
      </c>
      <c r="AO4131">
        <v>450.68</v>
      </c>
      <c r="AP4131">
        <v>0.12690000000000001</v>
      </c>
    </row>
    <row r="4132" spans="1:42" hidden="1" x14ac:dyDescent="0.35">
      <c r="A4132" t="s">
        <v>5104</v>
      </c>
      <c r="B4132" s="1">
        <v>46026</v>
      </c>
      <c r="C4132" t="s">
        <v>1890</v>
      </c>
      <c r="D4132" t="s">
        <v>82</v>
      </c>
      <c r="E4132">
        <v>3</v>
      </c>
      <c r="F4132" t="s">
        <v>58</v>
      </c>
      <c r="G4132" t="s">
        <v>96</v>
      </c>
      <c r="H4132" t="s">
        <v>25</v>
      </c>
      <c r="I4132" t="s">
        <v>26</v>
      </c>
      <c r="J4132" t="s">
        <v>112</v>
      </c>
      <c r="K4132">
        <v>2026</v>
      </c>
      <c r="L4132" t="s">
        <v>20</v>
      </c>
      <c r="M4132" t="s">
        <v>5895</v>
      </c>
      <c r="N4132" t="s">
        <v>5889</v>
      </c>
      <c r="O4132" t="s">
        <v>5890</v>
      </c>
      <c r="P4132" t="s">
        <v>5891</v>
      </c>
      <c r="Q4132" t="s">
        <v>5896</v>
      </c>
      <c r="R4132">
        <v>78000</v>
      </c>
      <c r="S4132">
        <v>95000</v>
      </c>
      <c r="T4132">
        <v>0.1789</v>
      </c>
      <c r="U4132" t="s">
        <v>5893</v>
      </c>
      <c r="V4132">
        <v>12</v>
      </c>
      <c r="W4132" s="1">
        <v>45187</v>
      </c>
      <c r="X4132" t="s">
        <v>5894</v>
      </c>
      <c r="Y4132">
        <v>351</v>
      </c>
      <c r="Z4132">
        <v>112</v>
      </c>
      <c r="AA4132">
        <v>335</v>
      </c>
      <c r="AB4132">
        <v>32</v>
      </c>
      <c r="AC4132">
        <v>10</v>
      </c>
      <c r="AD4132">
        <v>2496000</v>
      </c>
      <c r="AE4132" t="s">
        <v>6025</v>
      </c>
      <c r="AF4132" s="1">
        <v>46203</v>
      </c>
      <c r="AG4132" t="s">
        <v>6677</v>
      </c>
      <c r="AH4132" t="s">
        <v>6027</v>
      </c>
      <c r="AI4132" t="s">
        <v>6028</v>
      </c>
      <c r="AJ4132" t="s">
        <v>6924</v>
      </c>
      <c r="AK4132">
        <v>285000</v>
      </c>
      <c r="AL4132">
        <v>53466</v>
      </c>
      <c r="AM4132">
        <v>231534</v>
      </c>
      <c r="AN4132">
        <v>234000</v>
      </c>
      <c r="AO4132">
        <v>-2466</v>
      </c>
      <c r="AP4132">
        <v>-1.0699999999999999E-2</v>
      </c>
    </row>
    <row r="4133" spans="1:42" hidden="1" x14ac:dyDescent="0.35">
      <c r="A4133" t="s">
        <v>5105</v>
      </c>
      <c r="B4133" s="1">
        <v>46187</v>
      </c>
      <c r="C4133" t="s">
        <v>1612</v>
      </c>
      <c r="D4133" t="s">
        <v>29</v>
      </c>
      <c r="E4133">
        <v>1</v>
      </c>
      <c r="F4133" t="s">
        <v>58</v>
      </c>
      <c r="G4133" t="s">
        <v>67</v>
      </c>
      <c r="H4133" t="s">
        <v>17</v>
      </c>
      <c r="I4133" t="s">
        <v>43</v>
      </c>
      <c r="J4133" t="s">
        <v>34</v>
      </c>
      <c r="K4133">
        <v>2026</v>
      </c>
      <c r="L4133" t="s">
        <v>35</v>
      </c>
      <c r="M4133" t="s">
        <v>5985</v>
      </c>
      <c r="N4133" t="s">
        <v>5974</v>
      </c>
      <c r="O4133" t="s">
        <v>5986</v>
      </c>
      <c r="P4133" t="s">
        <v>5979</v>
      </c>
      <c r="Q4133" t="s">
        <v>5987</v>
      </c>
      <c r="R4133">
        <v>500</v>
      </c>
      <c r="S4133">
        <v>750</v>
      </c>
      <c r="T4133">
        <v>0.33329999999999999</v>
      </c>
      <c r="U4133" t="s">
        <v>5920</v>
      </c>
      <c r="V4133">
        <v>24</v>
      </c>
      <c r="W4133" s="1">
        <v>45007</v>
      </c>
      <c r="X4133" t="s">
        <v>5894</v>
      </c>
      <c r="Y4133">
        <v>294</v>
      </c>
      <c r="Z4133">
        <v>81</v>
      </c>
      <c r="AA4133">
        <v>264</v>
      </c>
      <c r="AB4133">
        <v>82</v>
      </c>
      <c r="AC4133">
        <v>10</v>
      </c>
      <c r="AD4133">
        <v>41000</v>
      </c>
      <c r="AE4133" t="s">
        <v>6025</v>
      </c>
      <c r="AF4133" s="1">
        <v>46203</v>
      </c>
      <c r="AG4133" t="s">
        <v>6601</v>
      </c>
      <c r="AH4133" t="s">
        <v>6027</v>
      </c>
      <c r="AI4133" t="s">
        <v>6028</v>
      </c>
      <c r="AJ4133" t="s">
        <v>6924</v>
      </c>
      <c r="AK4133">
        <v>750</v>
      </c>
      <c r="AL4133">
        <v>67.05</v>
      </c>
      <c r="AM4133">
        <v>682.95</v>
      </c>
      <c r="AN4133">
        <v>500</v>
      </c>
      <c r="AO4133">
        <v>182.95</v>
      </c>
      <c r="AP4133">
        <v>0.26790000000000003</v>
      </c>
    </row>
    <row r="4134" spans="1:42" hidden="1" x14ac:dyDescent="0.35">
      <c r="A4134" t="s">
        <v>5106</v>
      </c>
      <c r="B4134" s="1">
        <v>46159</v>
      </c>
      <c r="C4134" t="s">
        <v>729</v>
      </c>
      <c r="D4134" t="s">
        <v>118</v>
      </c>
      <c r="E4134">
        <v>1</v>
      </c>
      <c r="F4134" t="s">
        <v>30</v>
      </c>
      <c r="G4134" t="s">
        <v>16</v>
      </c>
      <c r="H4134" t="s">
        <v>32</v>
      </c>
      <c r="I4134" t="s">
        <v>43</v>
      </c>
      <c r="J4134" t="s">
        <v>75</v>
      </c>
      <c r="K4134">
        <v>2026</v>
      </c>
      <c r="L4134" t="s">
        <v>35</v>
      </c>
      <c r="M4134" t="s">
        <v>5902</v>
      </c>
      <c r="N4134" t="s">
        <v>5889</v>
      </c>
      <c r="O4134" t="s">
        <v>5898</v>
      </c>
      <c r="P4134" t="s">
        <v>5899</v>
      </c>
      <c r="Q4134" t="s">
        <v>5903</v>
      </c>
      <c r="R4134">
        <v>74000</v>
      </c>
      <c r="S4134">
        <v>88000</v>
      </c>
      <c r="T4134">
        <v>0.15909999999999999</v>
      </c>
      <c r="U4134" t="s">
        <v>5901</v>
      </c>
      <c r="V4134">
        <v>12</v>
      </c>
      <c r="W4134" s="1">
        <v>45459</v>
      </c>
      <c r="X4134" t="s">
        <v>5894</v>
      </c>
      <c r="Y4134">
        <v>214</v>
      </c>
      <c r="Z4134">
        <v>97</v>
      </c>
      <c r="AA4134">
        <v>218</v>
      </c>
      <c r="AB4134">
        <v>43</v>
      </c>
      <c r="AC4134">
        <v>10</v>
      </c>
      <c r="AD4134">
        <v>3182000</v>
      </c>
      <c r="AE4134" t="s">
        <v>6025</v>
      </c>
      <c r="AF4134" s="1">
        <v>46203</v>
      </c>
      <c r="AG4134" t="s">
        <v>6251</v>
      </c>
      <c r="AH4134" t="s">
        <v>6027</v>
      </c>
      <c r="AI4134" t="s">
        <v>6028</v>
      </c>
      <c r="AJ4134" t="s">
        <v>6924</v>
      </c>
      <c r="AK4134">
        <v>88000</v>
      </c>
      <c r="AL4134">
        <v>17670.400000000001</v>
      </c>
      <c r="AM4134">
        <v>70329.600000000006</v>
      </c>
      <c r="AN4134">
        <v>74000</v>
      </c>
      <c r="AO4134">
        <v>-3670.4</v>
      </c>
      <c r="AP4134">
        <v>-5.2200000000000003E-2</v>
      </c>
    </row>
    <row r="4135" spans="1:42" hidden="1" x14ac:dyDescent="0.35">
      <c r="A4135" t="s">
        <v>5107</v>
      </c>
      <c r="B4135" s="1">
        <v>46062</v>
      </c>
      <c r="C4135" t="s">
        <v>677</v>
      </c>
      <c r="D4135" t="s">
        <v>95</v>
      </c>
      <c r="E4135">
        <v>1</v>
      </c>
      <c r="F4135" t="s">
        <v>30</v>
      </c>
      <c r="G4135" t="s">
        <v>71</v>
      </c>
      <c r="H4135" t="s">
        <v>25</v>
      </c>
      <c r="I4135" t="s">
        <v>33</v>
      </c>
      <c r="J4135" t="s">
        <v>19</v>
      </c>
      <c r="K4135">
        <v>2026</v>
      </c>
      <c r="L4135" t="s">
        <v>20</v>
      </c>
      <c r="M4135" t="s">
        <v>5948</v>
      </c>
      <c r="N4135" t="s">
        <v>5949</v>
      </c>
      <c r="O4135" t="s">
        <v>5950</v>
      </c>
      <c r="P4135" t="s">
        <v>5951</v>
      </c>
      <c r="Q4135" t="s">
        <v>5952</v>
      </c>
      <c r="R4135">
        <v>2900</v>
      </c>
      <c r="S4135">
        <v>3800</v>
      </c>
      <c r="T4135">
        <v>0.23680000000000001</v>
      </c>
      <c r="U4135" t="s">
        <v>5940</v>
      </c>
      <c r="V4135">
        <v>12</v>
      </c>
      <c r="W4135" s="1">
        <v>45359</v>
      </c>
      <c r="X4135" t="s">
        <v>5894</v>
      </c>
      <c r="Y4135">
        <v>220</v>
      </c>
      <c r="Z4135">
        <v>49</v>
      </c>
      <c r="AA4135">
        <v>227</v>
      </c>
      <c r="AB4135">
        <v>23</v>
      </c>
      <c r="AC4135">
        <v>10</v>
      </c>
      <c r="AD4135">
        <v>66700</v>
      </c>
      <c r="AE4135" t="s">
        <v>6025</v>
      </c>
      <c r="AF4135" s="1">
        <v>46203</v>
      </c>
      <c r="AG4135" t="s">
        <v>6105</v>
      </c>
      <c r="AH4135" t="s">
        <v>6035</v>
      </c>
      <c r="AI4135" t="s">
        <v>6028</v>
      </c>
      <c r="AJ4135" t="s">
        <v>6924</v>
      </c>
      <c r="AK4135">
        <v>3800</v>
      </c>
      <c r="AL4135">
        <v>709.46</v>
      </c>
      <c r="AM4135">
        <v>3090.54</v>
      </c>
      <c r="AN4135">
        <v>2900</v>
      </c>
      <c r="AO4135">
        <v>190.54</v>
      </c>
      <c r="AP4135">
        <v>6.1699999999999998E-2</v>
      </c>
    </row>
    <row r="4136" spans="1:42" hidden="1" x14ac:dyDescent="0.35">
      <c r="A4136" t="s">
        <v>5108</v>
      </c>
      <c r="B4136" s="1">
        <v>46143</v>
      </c>
      <c r="C4136" t="s">
        <v>104</v>
      </c>
      <c r="D4136" t="s">
        <v>180</v>
      </c>
      <c r="E4136">
        <v>1</v>
      </c>
      <c r="F4136" t="s">
        <v>48</v>
      </c>
      <c r="G4136" t="s">
        <v>16</v>
      </c>
      <c r="H4136" t="s">
        <v>25</v>
      </c>
      <c r="I4136" t="s">
        <v>18</v>
      </c>
      <c r="J4136" t="s">
        <v>75</v>
      </c>
      <c r="K4136">
        <v>2026</v>
      </c>
      <c r="L4136" t="s">
        <v>35</v>
      </c>
      <c r="M4136" t="s">
        <v>5956</v>
      </c>
      <c r="N4136" t="s">
        <v>5949</v>
      </c>
      <c r="O4136" t="s">
        <v>5957</v>
      </c>
      <c r="P4136" t="s">
        <v>5958</v>
      </c>
      <c r="Q4136" t="s">
        <v>5959</v>
      </c>
      <c r="R4136">
        <v>3100</v>
      </c>
      <c r="S4136">
        <v>4200</v>
      </c>
      <c r="T4136">
        <v>0.26190000000000002</v>
      </c>
      <c r="U4136" t="s">
        <v>5909</v>
      </c>
      <c r="V4136">
        <v>12</v>
      </c>
      <c r="W4136" s="1">
        <v>45029</v>
      </c>
      <c r="X4136" t="s">
        <v>5894</v>
      </c>
      <c r="Y4136">
        <v>165</v>
      </c>
      <c r="Z4136">
        <v>119</v>
      </c>
      <c r="AA4136">
        <v>218</v>
      </c>
      <c r="AB4136">
        <v>22</v>
      </c>
      <c r="AC4136">
        <v>10</v>
      </c>
      <c r="AD4136">
        <v>68200</v>
      </c>
      <c r="AE4136" t="s">
        <v>6025</v>
      </c>
      <c r="AF4136" s="1">
        <v>46203</v>
      </c>
      <c r="AG4136" t="s">
        <v>6051</v>
      </c>
      <c r="AH4136" t="s">
        <v>6035</v>
      </c>
      <c r="AI4136" t="s">
        <v>6028</v>
      </c>
      <c r="AJ4136" t="s">
        <v>6924</v>
      </c>
      <c r="AK4136">
        <v>4200</v>
      </c>
      <c r="AL4136">
        <v>784.98</v>
      </c>
      <c r="AM4136">
        <v>3415.02</v>
      </c>
      <c r="AN4136">
        <v>3100</v>
      </c>
      <c r="AO4136">
        <v>315.02</v>
      </c>
      <c r="AP4136">
        <v>9.2200000000000004E-2</v>
      </c>
    </row>
    <row r="4137" spans="1:42" hidden="1" x14ac:dyDescent="0.35">
      <c r="A4137" t="s">
        <v>5109</v>
      </c>
      <c r="B4137" s="1">
        <v>46112</v>
      </c>
      <c r="C4137" t="s">
        <v>929</v>
      </c>
      <c r="D4137" t="s">
        <v>439</v>
      </c>
      <c r="E4137">
        <v>4</v>
      </c>
      <c r="F4137" t="s">
        <v>15</v>
      </c>
      <c r="G4137" t="s">
        <v>16</v>
      </c>
      <c r="H4137" t="s">
        <v>25</v>
      </c>
      <c r="I4137" t="s">
        <v>33</v>
      </c>
      <c r="J4137" t="s">
        <v>39</v>
      </c>
      <c r="K4137">
        <v>2026</v>
      </c>
      <c r="L4137" t="s">
        <v>20</v>
      </c>
      <c r="M4137" t="s">
        <v>5953</v>
      </c>
      <c r="N4137" t="s">
        <v>5949</v>
      </c>
      <c r="O4137" t="s">
        <v>5954</v>
      </c>
      <c r="P4137" t="s">
        <v>5951</v>
      </c>
      <c r="Q4137" t="s">
        <v>5955</v>
      </c>
      <c r="R4137">
        <v>1400</v>
      </c>
      <c r="S4137">
        <v>1900</v>
      </c>
      <c r="T4137">
        <v>0.26319999999999999</v>
      </c>
      <c r="U4137" t="s">
        <v>5940</v>
      </c>
      <c r="V4137">
        <v>12</v>
      </c>
      <c r="W4137" s="1">
        <v>44681</v>
      </c>
      <c r="X4137" t="s">
        <v>5894</v>
      </c>
      <c r="Y4137">
        <v>129</v>
      </c>
      <c r="Z4137">
        <v>73</v>
      </c>
      <c r="AA4137">
        <v>194</v>
      </c>
      <c r="AB4137">
        <v>7</v>
      </c>
      <c r="AC4137">
        <v>10</v>
      </c>
      <c r="AD4137">
        <v>9800</v>
      </c>
      <c r="AE4137" t="s">
        <v>6025</v>
      </c>
      <c r="AF4137" s="1">
        <v>46203</v>
      </c>
      <c r="AG4137" t="s">
        <v>6492</v>
      </c>
      <c r="AH4137" t="s">
        <v>6027</v>
      </c>
      <c r="AI4137" t="s">
        <v>6028</v>
      </c>
      <c r="AJ4137" t="s">
        <v>6924</v>
      </c>
      <c r="AK4137">
        <v>7600</v>
      </c>
      <c r="AL4137">
        <v>1497.2</v>
      </c>
      <c r="AM4137">
        <v>6102.8</v>
      </c>
      <c r="AN4137">
        <v>5600</v>
      </c>
      <c r="AO4137">
        <v>502.8</v>
      </c>
      <c r="AP4137">
        <v>8.2400000000000001E-2</v>
      </c>
    </row>
    <row r="4138" spans="1:42" hidden="1" x14ac:dyDescent="0.35">
      <c r="A4138" t="s">
        <v>5110</v>
      </c>
      <c r="B4138" s="1">
        <v>46089</v>
      </c>
      <c r="C4138" t="s">
        <v>448</v>
      </c>
      <c r="D4138" t="s">
        <v>65</v>
      </c>
      <c r="E4138">
        <v>1</v>
      </c>
      <c r="F4138" t="s">
        <v>30</v>
      </c>
      <c r="G4138" t="s">
        <v>96</v>
      </c>
      <c r="H4138" t="s">
        <v>25</v>
      </c>
      <c r="I4138" t="s">
        <v>43</v>
      </c>
      <c r="J4138" t="s">
        <v>39</v>
      </c>
      <c r="K4138">
        <v>2026</v>
      </c>
      <c r="L4138" t="s">
        <v>20</v>
      </c>
      <c r="M4138" t="s">
        <v>5906</v>
      </c>
      <c r="N4138" t="s">
        <v>5889</v>
      </c>
      <c r="O4138" t="s">
        <v>5898</v>
      </c>
      <c r="P4138" t="s">
        <v>5907</v>
      </c>
      <c r="Q4138" t="s">
        <v>5908</v>
      </c>
      <c r="R4138">
        <v>17500</v>
      </c>
      <c r="S4138">
        <v>22000</v>
      </c>
      <c r="T4138">
        <v>0.20449999999999999</v>
      </c>
      <c r="U4138" t="s">
        <v>5909</v>
      </c>
      <c r="V4138">
        <v>12</v>
      </c>
      <c r="W4138" s="1">
        <v>45337</v>
      </c>
      <c r="X4138" t="s">
        <v>5894</v>
      </c>
      <c r="Y4138">
        <v>373</v>
      </c>
      <c r="Z4138">
        <v>88</v>
      </c>
      <c r="AA4138">
        <v>389</v>
      </c>
      <c r="AB4138">
        <v>78</v>
      </c>
      <c r="AC4138">
        <v>10</v>
      </c>
      <c r="AD4138">
        <v>1365000</v>
      </c>
      <c r="AE4138" t="s">
        <v>6025</v>
      </c>
      <c r="AF4138" s="1">
        <v>46203</v>
      </c>
      <c r="AG4138" t="s">
        <v>6142</v>
      </c>
      <c r="AH4138" t="s">
        <v>6027</v>
      </c>
      <c r="AI4138" t="s">
        <v>6028</v>
      </c>
      <c r="AJ4138" t="s">
        <v>6924</v>
      </c>
      <c r="AK4138">
        <v>22000</v>
      </c>
      <c r="AL4138">
        <v>3458.4</v>
      </c>
      <c r="AM4138">
        <v>18541.599999999999</v>
      </c>
      <c r="AN4138">
        <v>17500</v>
      </c>
      <c r="AO4138">
        <v>1041.5999999999999</v>
      </c>
      <c r="AP4138">
        <v>5.62E-2</v>
      </c>
    </row>
    <row r="4139" spans="1:42" hidden="1" x14ac:dyDescent="0.35">
      <c r="A4139" t="s">
        <v>5111</v>
      </c>
      <c r="B4139" s="1">
        <v>46169</v>
      </c>
      <c r="C4139" t="s">
        <v>681</v>
      </c>
      <c r="D4139" t="s">
        <v>29</v>
      </c>
      <c r="E4139">
        <v>2</v>
      </c>
      <c r="F4139" t="s">
        <v>48</v>
      </c>
      <c r="G4139" t="s">
        <v>67</v>
      </c>
      <c r="H4139" t="s">
        <v>25</v>
      </c>
      <c r="I4139" t="s">
        <v>18</v>
      </c>
      <c r="J4139" t="s">
        <v>75</v>
      </c>
      <c r="K4139">
        <v>2026</v>
      </c>
      <c r="L4139" t="s">
        <v>35</v>
      </c>
      <c r="M4139" t="s">
        <v>5985</v>
      </c>
      <c r="N4139" t="s">
        <v>5974</v>
      </c>
      <c r="O4139" t="s">
        <v>5986</v>
      </c>
      <c r="P4139" t="s">
        <v>5979</v>
      </c>
      <c r="Q4139" t="s">
        <v>5987</v>
      </c>
      <c r="R4139">
        <v>500</v>
      </c>
      <c r="S4139">
        <v>750</v>
      </c>
      <c r="T4139">
        <v>0.33329999999999999</v>
      </c>
      <c r="U4139" t="s">
        <v>5920</v>
      </c>
      <c r="V4139">
        <v>24</v>
      </c>
      <c r="W4139" s="1">
        <v>45007</v>
      </c>
      <c r="X4139" t="s">
        <v>5894</v>
      </c>
      <c r="Y4139">
        <v>294</v>
      </c>
      <c r="Z4139">
        <v>81</v>
      </c>
      <c r="AA4139">
        <v>264</v>
      </c>
      <c r="AB4139">
        <v>82</v>
      </c>
      <c r="AC4139">
        <v>10</v>
      </c>
      <c r="AD4139">
        <v>41000</v>
      </c>
      <c r="AE4139" t="s">
        <v>6025</v>
      </c>
      <c r="AF4139" s="1">
        <v>46203</v>
      </c>
      <c r="AG4139" t="s">
        <v>6397</v>
      </c>
      <c r="AH4139" t="s">
        <v>6035</v>
      </c>
      <c r="AI4139" t="s">
        <v>6028</v>
      </c>
      <c r="AJ4139" t="s">
        <v>6924</v>
      </c>
      <c r="AK4139">
        <v>1500</v>
      </c>
      <c r="AL4139">
        <v>144</v>
      </c>
      <c r="AM4139">
        <v>1356</v>
      </c>
      <c r="AN4139">
        <v>1000</v>
      </c>
      <c r="AO4139">
        <v>356</v>
      </c>
      <c r="AP4139">
        <v>0.26250000000000001</v>
      </c>
    </row>
    <row r="4140" spans="1:42" hidden="1" x14ac:dyDescent="0.35">
      <c r="A4140" t="s">
        <v>5112</v>
      </c>
      <c r="B4140" s="1">
        <v>46080</v>
      </c>
      <c r="C4140" t="s">
        <v>102</v>
      </c>
      <c r="D4140" t="s">
        <v>92</v>
      </c>
      <c r="E4140">
        <v>1</v>
      </c>
      <c r="F4140" t="s">
        <v>30</v>
      </c>
      <c r="G4140" t="s">
        <v>16</v>
      </c>
      <c r="H4140" t="s">
        <v>25</v>
      </c>
      <c r="I4140" t="s">
        <v>33</v>
      </c>
      <c r="J4140" t="s">
        <v>19</v>
      </c>
      <c r="K4140">
        <v>2026</v>
      </c>
      <c r="L4140" t="s">
        <v>20</v>
      </c>
      <c r="M4140" t="s">
        <v>5973</v>
      </c>
      <c r="N4140" t="s">
        <v>5974</v>
      </c>
      <c r="O4140" t="s">
        <v>5975</v>
      </c>
      <c r="P4140" t="s">
        <v>5899</v>
      </c>
      <c r="Q4140" t="s">
        <v>5976</v>
      </c>
      <c r="R4140">
        <v>7600</v>
      </c>
      <c r="S4140">
        <v>9800</v>
      </c>
      <c r="T4140">
        <v>0.22450000000000001</v>
      </c>
      <c r="U4140" t="s">
        <v>5901</v>
      </c>
      <c r="V4140">
        <v>36</v>
      </c>
      <c r="W4140" s="1">
        <v>45281</v>
      </c>
      <c r="X4140" t="s">
        <v>5894</v>
      </c>
      <c r="Y4140">
        <v>214</v>
      </c>
      <c r="Z4140">
        <v>101</v>
      </c>
      <c r="AA4140">
        <v>188</v>
      </c>
      <c r="AB4140">
        <v>51</v>
      </c>
      <c r="AC4140">
        <v>10</v>
      </c>
      <c r="AD4140">
        <v>387600</v>
      </c>
      <c r="AE4140" t="s">
        <v>6025</v>
      </c>
      <c r="AF4140" s="1">
        <v>46203</v>
      </c>
      <c r="AG4140" t="s">
        <v>6036</v>
      </c>
      <c r="AH4140" t="s">
        <v>6035</v>
      </c>
      <c r="AI4140" t="s">
        <v>6028</v>
      </c>
      <c r="AJ4140" t="s">
        <v>6924</v>
      </c>
      <c r="AK4140">
        <v>9800</v>
      </c>
      <c r="AL4140">
        <v>542.91999999999996</v>
      </c>
      <c r="AM4140">
        <v>9257.08</v>
      </c>
      <c r="AN4140">
        <v>7600</v>
      </c>
      <c r="AO4140">
        <v>1657.08</v>
      </c>
      <c r="AP4140">
        <v>0.17899999999999999</v>
      </c>
    </row>
    <row r="4141" spans="1:42" hidden="1" x14ac:dyDescent="0.35">
      <c r="A4141" t="s">
        <v>5113</v>
      </c>
      <c r="B4141" s="1">
        <v>46138</v>
      </c>
      <c r="C4141" t="s">
        <v>1740</v>
      </c>
      <c r="D4141" t="s">
        <v>439</v>
      </c>
      <c r="E4141">
        <v>2</v>
      </c>
      <c r="F4141" t="s">
        <v>58</v>
      </c>
      <c r="G4141" t="s">
        <v>71</v>
      </c>
      <c r="H4141" t="s">
        <v>32</v>
      </c>
      <c r="I4141" t="s">
        <v>33</v>
      </c>
      <c r="J4141" t="s">
        <v>44</v>
      </c>
      <c r="K4141">
        <v>2026</v>
      </c>
      <c r="L4141" t="s">
        <v>35</v>
      </c>
      <c r="M4141" t="s">
        <v>5953</v>
      </c>
      <c r="N4141" t="s">
        <v>5949</v>
      </c>
      <c r="O4141" t="s">
        <v>5954</v>
      </c>
      <c r="P4141" t="s">
        <v>5951</v>
      </c>
      <c r="Q4141" t="s">
        <v>5955</v>
      </c>
      <c r="R4141">
        <v>1400</v>
      </c>
      <c r="S4141">
        <v>1900</v>
      </c>
      <c r="T4141">
        <v>0.26319999999999999</v>
      </c>
      <c r="U4141" t="s">
        <v>5940</v>
      </c>
      <c r="V4141">
        <v>12</v>
      </c>
      <c r="W4141" s="1">
        <v>44681</v>
      </c>
      <c r="X4141" t="s">
        <v>5894</v>
      </c>
      <c r="Y4141">
        <v>129</v>
      </c>
      <c r="Z4141">
        <v>73</v>
      </c>
      <c r="AA4141">
        <v>194</v>
      </c>
      <c r="AB4141">
        <v>7</v>
      </c>
      <c r="AC4141">
        <v>10</v>
      </c>
      <c r="AD4141">
        <v>9800</v>
      </c>
      <c r="AE4141" t="s">
        <v>6025</v>
      </c>
      <c r="AF4141" s="1">
        <v>46203</v>
      </c>
      <c r="AG4141" t="s">
        <v>6639</v>
      </c>
      <c r="AH4141" t="s">
        <v>6035</v>
      </c>
      <c r="AI4141" t="s">
        <v>6028</v>
      </c>
      <c r="AJ4141" t="s">
        <v>6924</v>
      </c>
      <c r="AK4141">
        <v>3800</v>
      </c>
      <c r="AL4141">
        <v>561.26</v>
      </c>
      <c r="AM4141">
        <v>3238.74</v>
      </c>
      <c r="AN4141">
        <v>2800</v>
      </c>
      <c r="AO4141">
        <v>438.74</v>
      </c>
      <c r="AP4141">
        <v>0.13550000000000001</v>
      </c>
    </row>
    <row r="4142" spans="1:42" hidden="1" x14ac:dyDescent="0.35">
      <c r="A4142" t="s">
        <v>5114</v>
      </c>
      <c r="B4142" s="1">
        <v>46160</v>
      </c>
      <c r="C4142" t="s">
        <v>86</v>
      </c>
      <c r="D4142" t="s">
        <v>65</v>
      </c>
      <c r="E4142">
        <v>1</v>
      </c>
      <c r="F4142" t="s">
        <v>48</v>
      </c>
      <c r="G4142" t="s">
        <v>16</v>
      </c>
      <c r="H4142" t="s">
        <v>32</v>
      </c>
      <c r="I4142" t="s">
        <v>33</v>
      </c>
      <c r="J4142" t="s">
        <v>75</v>
      </c>
      <c r="K4142">
        <v>2026</v>
      </c>
      <c r="L4142" t="s">
        <v>35</v>
      </c>
      <c r="M4142" t="s">
        <v>5906</v>
      </c>
      <c r="N4142" t="s">
        <v>5889</v>
      </c>
      <c r="O4142" t="s">
        <v>5898</v>
      </c>
      <c r="P4142" t="s">
        <v>5907</v>
      </c>
      <c r="Q4142" t="s">
        <v>5908</v>
      </c>
      <c r="R4142">
        <v>17500</v>
      </c>
      <c r="S4142">
        <v>22000</v>
      </c>
      <c r="T4142">
        <v>0.20449999999999999</v>
      </c>
      <c r="U4142" t="s">
        <v>5909</v>
      </c>
      <c r="V4142">
        <v>12</v>
      </c>
      <c r="W4142" s="1">
        <v>45337</v>
      </c>
      <c r="X4142" t="s">
        <v>5894</v>
      </c>
      <c r="Y4142">
        <v>373</v>
      </c>
      <c r="Z4142">
        <v>88</v>
      </c>
      <c r="AA4142">
        <v>389</v>
      </c>
      <c r="AB4142">
        <v>78</v>
      </c>
      <c r="AC4142">
        <v>10</v>
      </c>
      <c r="AD4142">
        <v>1365000</v>
      </c>
      <c r="AE4142" t="s">
        <v>6025</v>
      </c>
      <c r="AF4142" s="1">
        <v>46203</v>
      </c>
      <c r="AG4142" t="s">
        <v>6058</v>
      </c>
      <c r="AH4142" t="s">
        <v>6027</v>
      </c>
      <c r="AI4142" t="s">
        <v>6028</v>
      </c>
      <c r="AJ4142" t="s">
        <v>6924</v>
      </c>
      <c r="AK4142">
        <v>22000</v>
      </c>
      <c r="AL4142">
        <v>1368.4</v>
      </c>
      <c r="AM4142">
        <v>20631.599999999999</v>
      </c>
      <c r="AN4142">
        <v>17500</v>
      </c>
      <c r="AO4142">
        <v>3131.6</v>
      </c>
      <c r="AP4142">
        <v>0.15179999999999999</v>
      </c>
    </row>
    <row r="4143" spans="1:42" hidden="1" x14ac:dyDescent="0.35">
      <c r="A4143" t="s">
        <v>5115</v>
      </c>
      <c r="B4143" s="1">
        <v>46115</v>
      </c>
      <c r="C4143" t="s">
        <v>1386</v>
      </c>
      <c r="D4143" t="s">
        <v>38</v>
      </c>
      <c r="E4143">
        <v>1</v>
      </c>
      <c r="F4143" t="s">
        <v>30</v>
      </c>
      <c r="G4143" t="s">
        <v>31</v>
      </c>
      <c r="H4143" t="s">
        <v>32</v>
      </c>
      <c r="I4143" t="s">
        <v>33</v>
      </c>
      <c r="J4143" t="s">
        <v>44</v>
      </c>
      <c r="K4143">
        <v>2026</v>
      </c>
      <c r="L4143" t="s">
        <v>35</v>
      </c>
      <c r="M4143" t="s">
        <v>5981</v>
      </c>
      <c r="N4143" t="s">
        <v>5974</v>
      </c>
      <c r="O4143" t="s">
        <v>5982</v>
      </c>
      <c r="P4143" t="s">
        <v>5983</v>
      </c>
      <c r="Q4143" t="s">
        <v>5984</v>
      </c>
      <c r="R4143">
        <v>3700</v>
      </c>
      <c r="S4143">
        <v>4800</v>
      </c>
      <c r="T4143">
        <v>0.22919999999999999</v>
      </c>
      <c r="U4143" t="s">
        <v>5920</v>
      </c>
      <c r="V4143">
        <v>24</v>
      </c>
      <c r="W4143" s="1">
        <v>45552</v>
      </c>
      <c r="X4143" t="s">
        <v>5894</v>
      </c>
      <c r="Y4143">
        <v>158</v>
      </c>
      <c r="Z4143">
        <v>108</v>
      </c>
      <c r="AA4143">
        <v>132</v>
      </c>
      <c r="AB4143">
        <v>61</v>
      </c>
      <c r="AC4143">
        <v>10</v>
      </c>
      <c r="AD4143">
        <v>225700</v>
      </c>
      <c r="AE4143" t="s">
        <v>6025</v>
      </c>
      <c r="AF4143" s="1">
        <v>46203</v>
      </c>
      <c r="AG4143" t="s">
        <v>6570</v>
      </c>
      <c r="AH4143" t="s">
        <v>6035</v>
      </c>
      <c r="AI4143" t="s">
        <v>6028</v>
      </c>
      <c r="AJ4143" t="s">
        <v>6924</v>
      </c>
      <c r="AK4143">
        <v>4800</v>
      </c>
      <c r="AL4143">
        <v>717.12</v>
      </c>
      <c r="AM4143">
        <v>4082.88</v>
      </c>
      <c r="AN4143">
        <v>3700</v>
      </c>
      <c r="AO4143">
        <v>382.88</v>
      </c>
      <c r="AP4143">
        <v>9.3799999999999994E-2</v>
      </c>
    </row>
    <row r="4144" spans="1:42" hidden="1" x14ac:dyDescent="0.35">
      <c r="A4144" t="s">
        <v>5116</v>
      </c>
      <c r="B4144" s="1">
        <v>46089</v>
      </c>
      <c r="C4144" t="s">
        <v>681</v>
      </c>
      <c r="D4144" t="s">
        <v>188</v>
      </c>
      <c r="E4144">
        <v>1</v>
      </c>
      <c r="F4144" t="s">
        <v>58</v>
      </c>
      <c r="G4144" t="s">
        <v>71</v>
      </c>
      <c r="H4144" t="s">
        <v>25</v>
      </c>
      <c r="I4144" t="s">
        <v>43</v>
      </c>
      <c r="J4144" t="s">
        <v>39</v>
      </c>
      <c r="K4144">
        <v>2026</v>
      </c>
      <c r="L4144" t="s">
        <v>20</v>
      </c>
      <c r="M4144" t="s">
        <v>5936</v>
      </c>
      <c r="N4144" t="s">
        <v>5931</v>
      </c>
      <c r="O4144" t="s">
        <v>5937</v>
      </c>
      <c r="P4144" t="s">
        <v>5938</v>
      </c>
      <c r="Q4144" t="s">
        <v>5939</v>
      </c>
      <c r="R4144">
        <v>3400</v>
      </c>
      <c r="S4144">
        <v>4500</v>
      </c>
      <c r="T4144">
        <v>0.24440000000000001</v>
      </c>
      <c r="U4144" t="s">
        <v>5940</v>
      </c>
      <c r="V4144">
        <v>6</v>
      </c>
      <c r="W4144" s="1">
        <v>45061</v>
      </c>
      <c r="X4144" t="s">
        <v>5894</v>
      </c>
      <c r="Y4144">
        <v>200</v>
      </c>
      <c r="Z4144">
        <v>91</v>
      </c>
      <c r="AA4144">
        <v>223</v>
      </c>
      <c r="AB4144">
        <v>18</v>
      </c>
      <c r="AC4144">
        <v>10</v>
      </c>
      <c r="AD4144">
        <v>61200</v>
      </c>
      <c r="AE4144" t="s">
        <v>6025</v>
      </c>
      <c r="AF4144" s="1">
        <v>46203</v>
      </c>
      <c r="AG4144" t="s">
        <v>6397</v>
      </c>
      <c r="AH4144" t="s">
        <v>6035</v>
      </c>
      <c r="AI4144" t="s">
        <v>6028</v>
      </c>
      <c r="AJ4144" t="s">
        <v>6924</v>
      </c>
      <c r="AK4144">
        <v>4500</v>
      </c>
      <c r="AL4144">
        <v>476.55</v>
      </c>
      <c r="AM4144">
        <v>4023.45</v>
      </c>
      <c r="AN4144">
        <v>3400</v>
      </c>
      <c r="AO4144">
        <v>623.45000000000005</v>
      </c>
      <c r="AP4144">
        <v>0.155</v>
      </c>
    </row>
    <row r="4145" spans="1:42" hidden="1" x14ac:dyDescent="0.35">
      <c r="A4145" t="s">
        <v>5117</v>
      </c>
      <c r="B4145" s="1">
        <v>46066</v>
      </c>
      <c r="C4145" t="s">
        <v>1663</v>
      </c>
      <c r="D4145" t="s">
        <v>108</v>
      </c>
      <c r="E4145">
        <v>1</v>
      </c>
      <c r="F4145" t="s">
        <v>48</v>
      </c>
      <c r="G4145" t="s">
        <v>16</v>
      </c>
      <c r="H4145" t="s">
        <v>32</v>
      </c>
      <c r="I4145" t="s">
        <v>26</v>
      </c>
      <c r="J4145" t="s">
        <v>19</v>
      </c>
      <c r="K4145">
        <v>2026</v>
      </c>
      <c r="L4145" t="s">
        <v>20</v>
      </c>
      <c r="M4145" t="s">
        <v>5977</v>
      </c>
      <c r="N4145" t="s">
        <v>5974</v>
      </c>
      <c r="O4145" t="s">
        <v>5978</v>
      </c>
      <c r="P4145" t="s">
        <v>5979</v>
      </c>
      <c r="Q4145" t="s">
        <v>5980</v>
      </c>
      <c r="R4145">
        <v>3000</v>
      </c>
      <c r="S4145">
        <v>3900</v>
      </c>
      <c r="T4145">
        <v>0.23080000000000001</v>
      </c>
      <c r="U4145" t="s">
        <v>5920</v>
      </c>
      <c r="V4145">
        <v>36</v>
      </c>
      <c r="W4145" s="1">
        <v>44816</v>
      </c>
      <c r="X4145" t="s">
        <v>5894</v>
      </c>
      <c r="Y4145">
        <v>237</v>
      </c>
      <c r="Z4145">
        <v>110</v>
      </c>
      <c r="AA4145">
        <v>240</v>
      </c>
      <c r="AB4145">
        <v>48</v>
      </c>
      <c r="AC4145">
        <v>10</v>
      </c>
      <c r="AD4145">
        <v>144000</v>
      </c>
      <c r="AE4145" t="s">
        <v>6025</v>
      </c>
      <c r="AF4145" s="1">
        <v>46203</v>
      </c>
      <c r="AG4145" t="s">
        <v>6616</v>
      </c>
      <c r="AH4145" t="s">
        <v>6035</v>
      </c>
      <c r="AI4145" t="s">
        <v>6028</v>
      </c>
      <c r="AJ4145" t="s">
        <v>6924</v>
      </c>
      <c r="AK4145">
        <v>3900</v>
      </c>
      <c r="AL4145">
        <v>509.34</v>
      </c>
      <c r="AM4145">
        <v>3390.66</v>
      </c>
      <c r="AN4145">
        <v>3000</v>
      </c>
      <c r="AO4145">
        <v>390.66</v>
      </c>
      <c r="AP4145">
        <v>0.1152</v>
      </c>
    </row>
    <row r="4146" spans="1:42" hidden="1" x14ac:dyDescent="0.35">
      <c r="A4146" t="s">
        <v>5118</v>
      </c>
      <c r="B4146" s="1">
        <v>46139</v>
      </c>
      <c r="C4146" t="s">
        <v>233</v>
      </c>
      <c r="D4146" t="s">
        <v>118</v>
      </c>
      <c r="E4146">
        <v>5</v>
      </c>
      <c r="F4146" t="s">
        <v>58</v>
      </c>
      <c r="G4146" t="s">
        <v>16</v>
      </c>
      <c r="H4146" t="s">
        <v>17</v>
      </c>
      <c r="I4146" t="s">
        <v>26</v>
      </c>
      <c r="J4146" t="s">
        <v>44</v>
      </c>
      <c r="K4146">
        <v>2026</v>
      </c>
      <c r="L4146" t="s">
        <v>35</v>
      </c>
      <c r="M4146" t="s">
        <v>5902</v>
      </c>
      <c r="N4146" t="s">
        <v>5889</v>
      </c>
      <c r="O4146" t="s">
        <v>5898</v>
      </c>
      <c r="P4146" t="s">
        <v>5899</v>
      </c>
      <c r="Q4146" t="s">
        <v>5903</v>
      </c>
      <c r="R4146">
        <v>74000</v>
      </c>
      <c r="S4146">
        <v>88000</v>
      </c>
      <c r="T4146">
        <v>0.15909999999999999</v>
      </c>
      <c r="U4146" t="s">
        <v>5901</v>
      </c>
      <c r="V4146">
        <v>12</v>
      </c>
      <c r="W4146" s="1">
        <v>45459</v>
      </c>
      <c r="X4146" t="s">
        <v>5894</v>
      </c>
      <c r="Y4146">
        <v>214</v>
      </c>
      <c r="Z4146">
        <v>97</v>
      </c>
      <c r="AA4146">
        <v>218</v>
      </c>
      <c r="AB4146">
        <v>43</v>
      </c>
      <c r="AC4146">
        <v>10</v>
      </c>
      <c r="AD4146">
        <v>3182000</v>
      </c>
      <c r="AE4146" t="s">
        <v>6025</v>
      </c>
      <c r="AF4146" s="1">
        <v>46203</v>
      </c>
      <c r="AG4146" t="s">
        <v>6031</v>
      </c>
      <c r="AH4146" t="s">
        <v>6027</v>
      </c>
      <c r="AI4146" t="s">
        <v>6028</v>
      </c>
      <c r="AJ4146" t="s">
        <v>6924</v>
      </c>
      <c r="AK4146">
        <v>440000</v>
      </c>
      <c r="AL4146">
        <v>26488</v>
      </c>
      <c r="AM4146">
        <v>413512</v>
      </c>
      <c r="AN4146">
        <v>370000</v>
      </c>
      <c r="AO4146">
        <v>43512</v>
      </c>
      <c r="AP4146">
        <v>0.1052</v>
      </c>
    </row>
    <row r="4147" spans="1:42" hidden="1" x14ac:dyDescent="0.35">
      <c r="A4147" t="s">
        <v>5119</v>
      </c>
      <c r="B4147" s="1">
        <v>46119</v>
      </c>
      <c r="C4147" t="s">
        <v>1584</v>
      </c>
      <c r="D4147" t="s">
        <v>221</v>
      </c>
      <c r="E4147">
        <v>5</v>
      </c>
      <c r="F4147" t="s">
        <v>30</v>
      </c>
      <c r="G4147" t="s">
        <v>16</v>
      </c>
      <c r="H4147" t="s">
        <v>17</v>
      </c>
      <c r="I4147" t="s">
        <v>26</v>
      </c>
      <c r="J4147" t="s">
        <v>44</v>
      </c>
      <c r="K4147">
        <v>2026</v>
      </c>
      <c r="L4147" t="s">
        <v>35</v>
      </c>
      <c r="M4147" t="s">
        <v>5966</v>
      </c>
      <c r="N4147" t="s">
        <v>5967</v>
      </c>
      <c r="O4147" t="s">
        <v>5968</v>
      </c>
      <c r="P4147" t="s">
        <v>5899</v>
      </c>
      <c r="Q4147" t="s">
        <v>5969</v>
      </c>
      <c r="R4147">
        <v>11500</v>
      </c>
      <c r="S4147">
        <v>14500</v>
      </c>
      <c r="T4147">
        <v>0.2069</v>
      </c>
      <c r="U4147" t="s">
        <v>5901</v>
      </c>
      <c r="V4147">
        <v>12</v>
      </c>
      <c r="W4147" s="1">
        <v>44903</v>
      </c>
      <c r="X4147" t="s">
        <v>5894</v>
      </c>
      <c r="Y4147">
        <v>217</v>
      </c>
      <c r="Z4147">
        <v>53</v>
      </c>
      <c r="AA4147">
        <v>253</v>
      </c>
      <c r="AB4147">
        <v>61</v>
      </c>
      <c r="AC4147">
        <v>10</v>
      </c>
      <c r="AD4147">
        <v>701500</v>
      </c>
      <c r="AE4147" t="s">
        <v>6025</v>
      </c>
      <c r="AF4147" s="1">
        <v>46203</v>
      </c>
      <c r="AG4147" t="s">
        <v>6594</v>
      </c>
      <c r="AH4147" t="s">
        <v>6027</v>
      </c>
      <c r="AI4147" t="s">
        <v>6028</v>
      </c>
      <c r="AJ4147" t="s">
        <v>6924</v>
      </c>
      <c r="AK4147">
        <v>72500</v>
      </c>
      <c r="AL4147">
        <v>7851.75</v>
      </c>
      <c r="AM4147">
        <v>64648.25</v>
      </c>
      <c r="AN4147">
        <v>57500</v>
      </c>
      <c r="AO4147">
        <v>7148.25</v>
      </c>
      <c r="AP4147">
        <v>0.1106</v>
      </c>
    </row>
    <row r="4148" spans="1:42" hidden="1" x14ac:dyDescent="0.35">
      <c r="A4148" t="s">
        <v>5120</v>
      </c>
      <c r="B4148" s="1">
        <v>46089</v>
      </c>
      <c r="C4148" t="s">
        <v>1901</v>
      </c>
      <c r="D4148" t="s">
        <v>180</v>
      </c>
      <c r="E4148">
        <v>1</v>
      </c>
      <c r="F4148" t="s">
        <v>48</v>
      </c>
      <c r="G4148" t="s">
        <v>16</v>
      </c>
      <c r="H4148" t="s">
        <v>25</v>
      </c>
      <c r="I4148" t="s">
        <v>33</v>
      </c>
      <c r="J4148" t="s">
        <v>39</v>
      </c>
      <c r="K4148">
        <v>2026</v>
      </c>
      <c r="L4148" t="s">
        <v>20</v>
      </c>
      <c r="M4148" t="s">
        <v>5956</v>
      </c>
      <c r="N4148" t="s">
        <v>5949</v>
      </c>
      <c r="O4148" t="s">
        <v>5957</v>
      </c>
      <c r="P4148" t="s">
        <v>5958</v>
      </c>
      <c r="Q4148" t="s">
        <v>5959</v>
      </c>
      <c r="R4148">
        <v>3100</v>
      </c>
      <c r="S4148">
        <v>4200</v>
      </c>
      <c r="T4148">
        <v>0.26190000000000002</v>
      </c>
      <c r="U4148" t="s">
        <v>5909</v>
      </c>
      <c r="V4148">
        <v>12</v>
      </c>
      <c r="W4148" s="1">
        <v>45029</v>
      </c>
      <c r="X4148" t="s">
        <v>5894</v>
      </c>
      <c r="Y4148">
        <v>165</v>
      </c>
      <c r="Z4148">
        <v>119</v>
      </c>
      <c r="AA4148">
        <v>218</v>
      </c>
      <c r="AB4148">
        <v>22</v>
      </c>
      <c r="AC4148">
        <v>10</v>
      </c>
      <c r="AD4148">
        <v>68200</v>
      </c>
      <c r="AE4148" t="s">
        <v>6025</v>
      </c>
      <c r="AF4148" s="1">
        <v>46203</v>
      </c>
      <c r="AG4148" t="s">
        <v>6680</v>
      </c>
      <c r="AH4148" t="s">
        <v>6027</v>
      </c>
      <c r="AI4148" t="s">
        <v>6028</v>
      </c>
      <c r="AJ4148" t="s">
        <v>6924</v>
      </c>
      <c r="AK4148">
        <v>4200</v>
      </c>
      <c r="AL4148">
        <v>223.44</v>
      </c>
      <c r="AM4148">
        <v>3976.56</v>
      </c>
      <c r="AN4148">
        <v>3100</v>
      </c>
      <c r="AO4148">
        <v>876.56</v>
      </c>
      <c r="AP4148">
        <v>0.22040000000000001</v>
      </c>
    </row>
    <row r="4149" spans="1:42" hidden="1" x14ac:dyDescent="0.35">
      <c r="A4149" t="s">
        <v>5121</v>
      </c>
      <c r="B4149" s="1">
        <v>46062</v>
      </c>
      <c r="C4149" t="s">
        <v>1177</v>
      </c>
      <c r="D4149" t="s">
        <v>78</v>
      </c>
      <c r="E4149">
        <v>2</v>
      </c>
      <c r="F4149" t="s">
        <v>30</v>
      </c>
      <c r="G4149" t="s">
        <v>16</v>
      </c>
      <c r="H4149" t="s">
        <v>17</v>
      </c>
      <c r="I4149" t="s">
        <v>18</v>
      </c>
      <c r="J4149" t="s">
        <v>19</v>
      </c>
      <c r="K4149">
        <v>2026</v>
      </c>
      <c r="L4149" t="s">
        <v>20</v>
      </c>
      <c r="M4149" t="s">
        <v>5992</v>
      </c>
      <c r="N4149" t="s">
        <v>5989</v>
      </c>
      <c r="O4149" t="s">
        <v>5993</v>
      </c>
      <c r="P4149" t="s">
        <v>5899</v>
      </c>
      <c r="Q4149" t="s">
        <v>5994</v>
      </c>
      <c r="R4149">
        <v>850</v>
      </c>
      <c r="S4149">
        <v>1200</v>
      </c>
      <c r="T4149">
        <v>0.29170000000000001</v>
      </c>
      <c r="U4149" t="s">
        <v>5901</v>
      </c>
      <c r="V4149">
        <v>6</v>
      </c>
      <c r="W4149" s="1">
        <v>45066</v>
      </c>
      <c r="X4149" t="s">
        <v>5894</v>
      </c>
      <c r="Y4149">
        <v>275</v>
      </c>
      <c r="Z4149">
        <v>92</v>
      </c>
      <c r="AA4149">
        <v>285</v>
      </c>
      <c r="AB4149">
        <v>78</v>
      </c>
      <c r="AC4149">
        <v>10</v>
      </c>
      <c r="AD4149">
        <v>66300</v>
      </c>
      <c r="AE4149" t="s">
        <v>6025</v>
      </c>
      <c r="AF4149" s="1">
        <v>46203</v>
      </c>
      <c r="AG4149" t="s">
        <v>6157</v>
      </c>
      <c r="AH4149" t="s">
        <v>6035</v>
      </c>
      <c r="AI4149" t="s">
        <v>6028</v>
      </c>
      <c r="AJ4149" t="s">
        <v>6924</v>
      </c>
      <c r="AK4149">
        <v>2400</v>
      </c>
      <c r="AL4149">
        <v>283.68</v>
      </c>
      <c r="AM4149">
        <v>2116.3200000000002</v>
      </c>
      <c r="AN4149">
        <v>1700</v>
      </c>
      <c r="AO4149">
        <v>416.32</v>
      </c>
      <c r="AP4149">
        <v>0.19670000000000001</v>
      </c>
    </row>
    <row r="4150" spans="1:42" hidden="1" x14ac:dyDescent="0.35">
      <c r="A4150" t="s">
        <v>5122</v>
      </c>
      <c r="B4150" s="1">
        <v>46059</v>
      </c>
      <c r="C4150" t="s">
        <v>1943</v>
      </c>
      <c r="D4150" t="s">
        <v>216</v>
      </c>
      <c r="E4150">
        <v>2</v>
      </c>
      <c r="F4150" t="s">
        <v>48</v>
      </c>
      <c r="G4150" t="s">
        <v>16</v>
      </c>
      <c r="H4150" t="s">
        <v>32</v>
      </c>
      <c r="I4150" t="s">
        <v>43</v>
      </c>
      <c r="J4150" t="s">
        <v>19</v>
      </c>
      <c r="K4150">
        <v>2026</v>
      </c>
      <c r="L4150" t="s">
        <v>20</v>
      </c>
      <c r="M4150" t="s">
        <v>5999</v>
      </c>
      <c r="N4150" t="s">
        <v>5989</v>
      </c>
      <c r="O4150" t="s">
        <v>6000</v>
      </c>
      <c r="P4150" t="s">
        <v>6001</v>
      </c>
      <c r="Q4150" t="s">
        <v>6002</v>
      </c>
      <c r="R4150">
        <v>300</v>
      </c>
      <c r="S4150">
        <v>500</v>
      </c>
      <c r="T4150">
        <v>0.4</v>
      </c>
      <c r="U4150" t="s">
        <v>5940</v>
      </c>
      <c r="V4150">
        <v>3</v>
      </c>
      <c r="W4150" s="1">
        <v>45115</v>
      </c>
      <c r="X4150" t="s">
        <v>5894</v>
      </c>
      <c r="Y4150">
        <v>197</v>
      </c>
      <c r="Z4150">
        <v>100</v>
      </c>
      <c r="AA4150">
        <v>205</v>
      </c>
      <c r="AB4150">
        <v>66</v>
      </c>
      <c r="AC4150">
        <v>10</v>
      </c>
      <c r="AD4150">
        <v>19800</v>
      </c>
      <c r="AE4150" t="s">
        <v>6025</v>
      </c>
      <c r="AF4150" s="1">
        <v>46203</v>
      </c>
      <c r="AG4150" t="s">
        <v>6688</v>
      </c>
      <c r="AH4150" t="s">
        <v>6027</v>
      </c>
      <c r="AI4150" t="s">
        <v>6028</v>
      </c>
      <c r="AJ4150" t="s">
        <v>6924</v>
      </c>
      <c r="AK4150">
        <v>1000</v>
      </c>
      <c r="AL4150">
        <v>128.9</v>
      </c>
      <c r="AM4150">
        <v>871.1</v>
      </c>
      <c r="AN4150">
        <v>600</v>
      </c>
      <c r="AO4150">
        <v>271.10000000000002</v>
      </c>
      <c r="AP4150">
        <v>0.31119999999999998</v>
      </c>
    </row>
    <row r="4151" spans="1:42" hidden="1" x14ac:dyDescent="0.35">
      <c r="A4151" t="s">
        <v>5123</v>
      </c>
      <c r="B4151" s="1">
        <v>46188</v>
      </c>
      <c r="C4151" t="s">
        <v>1682</v>
      </c>
      <c r="D4151" t="s">
        <v>439</v>
      </c>
      <c r="E4151">
        <v>1</v>
      </c>
      <c r="F4151" t="s">
        <v>58</v>
      </c>
      <c r="G4151" t="s">
        <v>71</v>
      </c>
      <c r="H4151" t="s">
        <v>17</v>
      </c>
      <c r="I4151" t="s">
        <v>33</v>
      </c>
      <c r="J4151" t="s">
        <v>34</v>
      </c>
      <c r="K4151">
        <v>2026</v>
      </c>
      <c r="L4151" t="s">
        <v>35</v>
      </c>
      <c r="M4151" t="s">
        <v>5953</v>
      </c>
      <c r="N4151" t="s">
        <v>5949</v>
      </c>
      <c r="O4151" t="s">
        <v>5954</v>
      </c>
      <c r="P4151" t="s">
        <v>5951</v>
      </c>
      <c r="Q4151" t="s">
        <v>5955</v>
      </c>
      <c r="R4151">
        <v>1400</v>
      </c>
      <c r="S4151">
        <v>1900</v>
      </c>
      <c r="T4151">
        <v>0.26319999999999999</v>
      </c>
      <c r="U4151" t="s">
        <v>5940</v>
      </c>
      <c r="V4151">
        <v>12</v>
      </c>
      <c r="W4151" s="1">
        <v>44681</v>
      </c>
      <c r="X4151" t="s">
        <v>5894</v>
      </c>
      <c r="Y4151">
        <v>129</v>
      </c>
      <c r="Z4151">
        <v>73</v>
      </c>
      <c r="AA4151">
        <v>194</v>
      </c>
      <c r="AB4151">
        <v>7</v>
      </c>
      <c r="AC4151">
        <v>10</v>
      </c>
      <c r="AD4151">
        <v>9800</v>
      </c>
      <c r="AE4151" t="s">
        <v>6025</v>
      </c>
      <c r="AF4151" s="1">
        <v>46203</v>
      </c>
      <c r="AG4151" t="s">
        <v>6620</v>
      </c>
      <c r="AH4151" t="s">
        <v>6027</v>
      </c>
      <c r="AI4151" t="s">
        <v>6028</v>
      </c>
      <c r="AJ4151" t="s">
        <v>6924</v>
      </c>
      <c r="AK4151">
        <v>1900</v>
      </c>
      <c r="AL4151">
        <v>273.98</v>
      </c>
      <c r="AM4151">
        <v>1626.02</v>
      </c>
      <c r="AN4151">
        <v>1400</v>
      </c>
      <c r="AO4151">
        <v>226.02</v>
      </c>
      <c r="AP4151">
        <v>0.13900000000000001</v>
      </c>
    </row>
    <row r="4152" spans="1:42" hidden="1" x14ac:dyDescent="0.35">
      <c r="A4152" t="s">
        <v>5124</v>
      </c>
      <c r="B4152" s="1">
        <v>46094</v>
      </c>
      <c r="C4152" t="s">
        <v>288</v>
      </c>
      <c r="D4152" t="s">
        <v>78</v>
      </c>
      <c r="E4152">
        <v>2</v>
      </c>
      <c r="F4152" t="s">
        <v>48</v>
      </c>
      <c r="G4152" t="s">
        <v>71</v>
      </c>
      <c r="H4152" t="s">
        <v>17</v>
      </c>
      <c r="I4152" t="s">
        <v>43</v>
      </c>
      <c r="J4152" t="s">
        <v>39</v>
      </c>
      <c r="K4152">
        <v>2026</v>
      </c>
      <c r="L4152" t="s">
        <v>20</v>
      </c>
      <c r="M4152" t="s">
        <v>5992</v>
      </c>
      <c r="N4152" t="s">
        <v>5989</v>
      </c>
      <c r="O4152" t="s">
        <v>5993</v>
      </c>
      <c r="P4152" t="s">
        <v>5899</v>
      </c>
      <c r="Q4152" t="s">
        <v>5994</v>
      </c>
      <c r="R4152">
        <v>850</v>
      </c>
      <c r="S4152">
        <v>1200</v>
      </c>
      <c r="T4152">
        <v>0.29170000000000001</v>
      </c>
      <c r="U4152" t="s">
        <v>5901</v>
      </c>
      <c r="V4152">
        <v>6</v>
      </c>
      <c r="W4152" s="1">
        <v>45066</v>
      </c>
      <c r="X4152" t="s">
        <v>5894</v>
      </c>
      <c r="Y4152">
        <v>275</v>
      </c>
      <c r="Z4152">
        <v>92</v>
      </c>
      <c r="AA4152">
        <v>285</v>
      </c>
      <c r="AB4152">
        <v>78</v>
      </c>
      <c r="AC4152">
        <v>10</v>
      </c>
      <c r="AD4152">
        <v>66300</v>
      </c>
      <c r="AE4152" t="s">
        <v>6025</v>
      </c>
      <c r="AF4152" s="1">
        <v>46203</v>
      </c>
      <c r="AG4152" t="s">
        <v>6179</v>
      </c>
      <c r="AH4152" t="s">
        <v>6027</v>
      </c>
      <c r="AI4152" t="s">
        <v>6028</v>
      </c>
      <c r="AJ4152" t="s">
        <v>6924</v>
      </c>
      <c r="AK4152">
        <v>2400</v>
      </c>
      <c r="AL4152">
        <v>493.92</v>
      </c>
      <c r="AM4152">
        <v>1906.08</v>
      </c>
      <c r="AN4152">
        <v>1700</v>
      </c>
      <c r="AO4152">
        <v>206.08</v>
      </c>
      <c r="AP4152">
        <v>0.1081</v>
      </c>
    </row>
    <row r="4153" spans="1:42" hidden="1" x14ac:dyDescent="0.35">
      <c r="A4153" t="s">
        <v>5125</v>
      </c>
      <c r="B4153" s="1">
        <v>46037</v>
      </c>
      <c r="C4153" t="s">
        <v>1531</v>
      </c>
      <c r="D4153" t="s">
        <v>92</v>
      </c>
      <c r="E4153">
        <v>1</v>
      </c>
      <c r="F4153" t="s">
        <v>58</v>
      </c>
      <c r="G4153" t="s">
        <v>16</v>
      </c>
      <c r="H4153" t="s">
        <v>32</v>
      </c>
      <c r="I4153" t="s">
        <v>43</v>
      </c>
      <c r="J4153" t="s">
        <v>112</v>
      </c>
      <c r="K4153">
        <v>2026</v>
      </c>
      <c r="L4153" t="s">
        <v>20</v>
      </c>
      <c r="M4153" t="s">
        <v>5973</v>
      </c>
      <c r="N4153" t="s">
        <v>5974</v>
      </c>
      <c r="O4153" t="s">
        <v>5975</v>
      </c>
      <c r="P4153" t="s">
        <v>5899</v>
      </c>
      <c r="Q4153" t="s">
        <v>5976</v>
      </c>
      <c r="R4153">
        <v>7600</v>
      </c>
      <c r="S4153">
        <v>9800</v>
      </c>
      <c r="T4153">
        <v>0.22450000000000001</v>
      </c>
      <c r="U4153" t="s">
        <v>5901</v>
      </c>
      <c r="V4153">
        <v>36</v>
      </c>
      <c r="W4153" s="1">
        <v>45281</v>
      </c>
      <c r="X4153" t="s">
        <v>5894</v>
      </c>
      <c r="Y4153">
        <v>214</v>
      </c>
      <c r="Z4153">
        <v>101</v>
      </c>
      <c r="AA4153">
        <v>188</v>
      </c>
      <c r="AB4153">
        <v>51</v>
      </c>
      <c r="AC4153">
        <v>10</v>
      </c>
      <c r="AD4153">
        <v>387600</v>
      </c>
      <c r="AE4153" t="s">
        <v>6025</v>
      </c>
      <c r="AF4153" s="1">
        <v>46203</v>
      </c>
      <c r="AG4153" t="s">
        <v>6465</v>
      </c>
      <c r="AH4153" t="s">
        <v>6027</v>
      </c>
      <c r="AI4153" t="s">
        <v>6028</v>
      </c>
      <c r="AJ4153" t="s">
        <v>6924</v>
      </c>
      <c r="AK4153">
        <v>9800</v>
      </c>
      <c r="AL4153">
        <v>2071.7199999999998</v>
      </c>
      <c r="AM4153">
        <v>7728.28</v>
      </c>
      <c r="AN4153">
        <v>7600</v>
      </c>
      <c r="AO4153">
        <v>128.28</v>
      </c>
      <c r="AP4153">
        <v>1.66E-2</v>
      </c>
    </row>
    <row r="4154" spans="1:42" hidden="1" x14ac:dyDescent="0.35">
      <c r="A4154" t="s">
        <v>5126</v>
      </c>
      <c r="B4154" s="1">
        <v>46099</v>
      </c>
      <c r="C4154" t="s">
        <v>2725</v>
      </c>
      <c r="D4154" t="s">
        <v>221</v>
      </c>
      <c r="E4154">
        <v>1</v>
      </c>
      <c r="F4154" t="s">
        <v>128</v>
      </c>
      <c r="G4154" t="s">
        <v>71</v>
      </c>
      <c r="H4154" t="s">
        <v>25</v>
      </c>
      <c r="I4154" t="s">
        <v>43</v>
      </c>
      <c r="J4154" t="s">
        <v>39</v>
      </c>
      <c r="K4154">
        <v>2026</v>
      </c>
      <c r="L4154" t="s">
        <v>20</v>
      </c>
      <c r="M4154" t="s">
        <v>5966</v>
      </c>
      <c r="N4154" t="s">
        <v>5967</v>
      </c>
      <c r="O4154" t="s">
        <v>5968</v>
      </c>
      <c r="P4154" t="s">
        <v>5899</v>
      </c>
      <c r="Q4154" t="s">
        <v>5969</v>
      </c>
      <c r="R4154">
        <v>11500</v>
      </c>
      <c r="S4154">
        <v>14500</v>
      </c>
      <c r="T4154">
        <v>0.2069</v>
      </c>
      <c r="U4154" t="s">
        <v>5901</v>
      </c>
      <c r="V4154">
        <v>12</v>
      </c>
      <c r="W4154" s="1">
        <v>44903</v>
      </c>
      <c r="X4154" t="s">
        <v>5894</v>
      </c>
      <c r="Y4154">
        <v>217</v>
      </c>
      <c r="Z4154">
        <v>53</v>
      </c>
      <c r="AA4154">
        <v>253</v>
      </c>
      <c r="AB4154">
        <v>61</v>
      </c>
      <c r="AC4154">
        <v>10</v>
      </c>
      <c r="AD4154">
        <v>701500</v>
      </c>
      <c r="AE4154" t="s">
        <v>6025</v>
      </c>
      <c r="AF4154" s="1">
        <v>46203</v>
      </c>
      <c r="AG4154" t="s">
        <v>6807</v>
      </c>
      <c r="AH4154" t="s">
        <v>6027</v>
      </c>
      <c r="AI4154" t="s">
        <v>6028</v>
      </c>
      <c r="AJ4154" t="s">
        <v>6924</v>
      </c>
      <c r="AK4154">
        <v>14500</v>
      </c>
      <c r="AL4154">
        <v>2910.15</v>
      </c>
      <c r="AM4154">
        <v>11589.85</v>
      </c>
      <c r="AN4154">
        <v>11500</v>
      </c>
      <c r="AO4154">
        <v>89.85</v>
      </c>
      <c r="AP4154">
        <v>7.7999999999999996E-3</v>
      </c>
    </row>
    <row r="4155" spans="1:42" hidden="1" x14ac:dyDescent="0.35">
      <c r="A4155" t="s">
        <v>5127</v>
      </c>
      <c r="B4155" s="1">
        <v>46105</v>
      </c>
      <c r="C4155" t="s">
        <v>494</v>
      </c>
      <c r="D4155" t="s">
        <v>14</v>
      </c>
      <c r="E4155">
        <v>2</v>
      </c>
      <c r="F4155" t="s">
        <v>48</v>
      </c>
      <c r="G4155" t="s">
        <v>16</v>
      </c>
      <c r="H4155" t="s">
        <v>32</v>
      </c>
      <c r="I4155" t="s">
        <v>33</v>
      </c>
      <c r="J4155" t="s">
        <v>39</v>
      </c>
      <c r="K4155">
        <v>2026</v>
      </c>
      <c r="L4155" t="s">
        <v>20</v>
      </c>
      <c r="M4155" t="s">
        <v>5934</v>
      </c>
      <c r="N4155" t="s">
        <v>5931</v>
      </c>
      <c r="O4155" t="s">
        <v>5932</v>
      </c>
      <c r="P4155" t="s">
        <v>5891</v>
      </c>
      <c r="Q4155" t="s">
        <v>5935</v>
      </c>
      <c r="R4155">
        <v>10800</v>
      </c>
      <c r="S4155">
        <v>13500</v>
      </c>
      <c r="T4155">
        <v>0.2</v>
      </c>
      <c r="U4155" t="s">
        <v>5893</v>
      </c>
      <c r="V4155">
        <v>12</v>
      </c>
      <c r="W4155" s="1">
        <v>44567</v>
      </c>
      <c r="X4155" t="s">
        <v>5894</v>
      </c>
      <c r="Y4155">
        <v>169</v>
      </c>
      <c r="Z4155">
        <v>68</v>
      </c>
      <c r="AA4155">
        <v>202</v>
      </c>
      <c r="AB4155">
        <v>85</v>
      </c>
      <c r="AC4155">
        <v>10</v>
      </c>
      <c r="AD4155">
        <v>918000</v>
      </c>
      <c r="AE4155" t="s">
        <v>6025</v>
      </c>
      <c r="AF4155" s="1">
        <v>46203</v>
      </c>
      <c r="AG4155" t="s">
        <v>6303</v>
      </c>
      <c r="AH4155" t="s">
        <v>6035</v>
      </c>
      <c r="AI4155" t="s">
        <v>6028</v>
      </c>
      <c r="AJ4155" t="s">
        <v>6924</v>
      </c>
      <c r="AK4155">
        <v>27000</v>
      </c>
      <c r="AL4155">
        <v>5518.8</v>
      </c>
      <c r="AM4155">
        <v>21481.200000000001</v>
      </c>
      <c r="AN4155">
        <v>21600</v>
      </c>
      <c r="AO4155">
        <v>-118.8</v>
      </c>
      <c r="AP4155">
        <v>-5.4999999999999997E-3</v>
      </c>
    </row>
    <row r="4156" spans="1:42" hidden="1" x14ac:dyDescent="0.35">
      <c r="A4156" t="s">
        <v>5128</v>
      </c>
      <c r="B4156" s="1">
        <v>46051</v>
      </c>
      <c r="C4156" t="s">
        <v>2075</v>
      </c>
      <c r="D4156" t="s">
        <v>105</v>
      </c>
      <c r="E4156">
        <v>1</v>
      </c>
      <c r="F4156" t="s">
        <v>48</v>
      </c>
      <c r="G4156" t="s">
        <v>16</v>
      </c>
      <c r="H4156" t="s">
        <v>32</v>
      </c>
      <c r="I4156" t="s">
        <v>43</v>
      </c>
      <c r="J4156" t="s">
        <v>112</v>
      </c>
      <c r="K4156">
        <v>2026</v>
      </c>
      <c r="L4156" t="s">
        <v>20</v>
      </c>
      <c r="M4156" t="s">
        <v>5916</v>
      </c>
      <c r="N4156" t="s">
        <v>5913</v>
      </c>
      <c r="O4156" t="s">
        <v>5917</v>
      </c>
      <c r="P4156" t="s">
        <v>5918</v>
      </c>
      <c r="Q4156" t="s">
        <v>5919</v>
      </c>
      <c r="R4156">
        <v>63000</v>
      </c>
      <c r="S4156">
        <v>76000</v>
      </c>
      <c r="T4156">
        <v>0.1711</v>
      </c>
      <c r="U4156" t="s">
        <v>5920</v>
      </c>
      <c r="V4156">
        <v>12</v>
      </c>
      <c r="W4156" s="1">
        <v>44617</v>
      </c>
      <c r="X4156" t="s">
        <v>5894</v>
      </c>
      <c r="Y4156">
        <v>252</v>
      </c>
      <c r="Z4156">
        <v>75</v>
      </c>
      <c r="AA4156">
        <v>289</v>
      </c>
      <c r="AB4156">
        <v>48</v>
      </c>
      <c r="AC4156">
        <v>10</v>
      </c>
      <c r="AD4156">
        <v>3024000</v>
      </c>
      <c r="AE4156" t="s">
        <v>6025</v>
      </c>
      <c r="AF4156" s="1">
        <v>46203</v>
      </c>
      <c r="AG4156" t="s">
        <v>6723</v>
      </c>
      <c r="AH4156" t="s">
        <v>6035</v>
      </c>
      <c r="AI4156" t="s">
        <v>6028</v>
      </c>
      <c r="AJ4156" t="s">
        <v>6924</v>
      </c>
      <c r="AK4156">
        <v>89680</v>
      </c>
      <c r="AL4156">
        <v>10178.68</v>
      </c>
      <c r="AM4156">
        <v>79501.320000000007</v>
      </c>
      <c r="AN4156">
        <v>63000</v>
      </c>
      <c r="AO4156">
        <v>16501.32</v>
      </c>
      <c r="AP4156">
        <v>0.20760000000000001</v>
      </c>
    </row>
    <row r="4157" spans="1:42" hidden="1" x14ac:dyDescent="0.35">
      <c r="A4157" t="s">
        <v>5129</v>
      </c>
      <c r="B4157" s="1">
        <v>46091</v>
      </c>
      <c r="C4157" t="s">
        <v>3072</v>
      </c>
      <c r="D4157" t="s">
        <v>108</v>
      </c>
      <c r="E4157">
        <v>1</v>
      </c>
      <c r="F4157" t="s">
        <v>48</v>
      </c>
      <c r="G4157" t="s">
        <v>16</v>
      </c>
      <c r="H4157" t="s">
        <v>25</v>
      </c>
      <c r="I4157" t="s">
        <v>33</v>
      </c>
      <c r="J4157" t="s">
        <v>39</v>
      </c>
      <c r="K4157">
        <v>2026</v>
      </c>
      <c r="L4157" t="s">
        <v>20</v>
      </c>
      <c r="M4157" t="s">
        <v>5977</v>
      </c>
      <c r="N4157" t="s">
        <v>5974</v>
      </c>
      <c r="O4157" t="s">
        <v>5978</v>
      </c>
      <c r="P4157" t="s">
        <v>5979</v>
      </c>
      <c r="Q4157" t="s">
        <v>5980</v>
      </c>
      <c r="R4157">
        <v>3000</v>
      </c>
      <c r="S4157">
        <v>3900</v>
      </c>
      <c r="T4157">
        <v>0.23080000000000001</v>
      </c>
      <c r="U4157" t="s">
        <v>5920</v>
      </c>
      <c r="V4157">
        <v>36</v>
      </c>
      <c r="W4157" s="1">
        <v>44816</v>
      </c>
      <c r="X4157" t="s">
        <v>5894</v>
      </c>
      <c r="Y4157">
        <v>237</v>
      </c>
      <c r="Z4157">
        <v>110</v>
      </c>
      <c r="AA4157">
        <v>240</v>
      </c>
      <c r="AB4157">
        <v>48</v>
      </c>
      <c r="AC4157">
        <v>10</v>
      </c>
      <c r="AD4157">
        <v>144000</v>
      </c>
      <c r="AE4157" t="s">
        <v>6025</v>
      </c>
      <c r="AF4157" s="1">
        <v>46203</v>
      </c>
      <c r="AG4157" t="s">
        <v>6858</v>
      </c>
      <c r="AH4157" t="s">
        <v>6027</v>
      </c>
      <c r="AI4157" t="s">
        <v>6028</v>
      </c>
      <c r="AJ4157" t="s">
        <v>6924</v>
      </c>
      <c r="AK4157">
        <v>3900</v>
      </c>
      <c r="AL4157">
        <v>319.02</v>
      </c>
      <c r="AM4157">
        <v>3580.98</v>
      </c>
      <c r="AN4157">
        <v>3000</v>
      </c>
      <c r="AO4157">
        <v>580.98</v>
      </c>
      <c r="AP4157">
        <v>0.16220000000000001</v>
      </c>
    </row>
    <row r="4158" spans="1:42" hidden="1" x14ac:dyDescent="0.35">
      <c r="A4158" t="s">
        <v>5130</v>
      </c>
      <c r="B4158" s="1">
        <v>46104</v>
      </c>
      <c r="C4158" t="s">
        <v>1866</v>
      </c>
      <c r="D4158" t="s">
        <v>216</v>
      </c>
      <c r="E4158">
        <v>1</v>
      </c>
      <c r="F4158" t="s">
        <v>48</v>
      </c>
      <c r="G4158" t="s">
        <v>71</v>
      </c>
      <c r="H4158" t="s">
        <v>17</v>
      </c>
      <c r="I4158" t="s">
        <v>26</v>
      </c>
      <c r="J4158" t="s">
        <v>39</v>
      </c>
      <c r="K4158">
        <v>2026</v>
      </c>
      <c r="L4158" t="s">
        <v>20</v>
      </c>
      <c r="M4158" t="s">
        <v>5999</v>
      </c>
      <c r="N4158" t="s">
        <v>5989</v>
      </c>
      <c r="O4158" t="s">
        <v>6000</v>
      </c>
      <c r="P4158" t="s">
        <v>6001</v>
      </c>
      <c r="Q4158" t="s">
        <v>6002</v>
      </c>
      <c r="R4158">
        <v>300</v>
      </c>
      <c r="S4158">
        <v>500</v>
      </c>
      <c r="T4158">
        <v>0.4</v>
      </c>
      <c r="U4158" t="s">
        <v>5940</v>
      </c>
      <c r="V4158">
        <v>3</v>
      </c>
      <c r="W4158" s="1">
        <v>45115</v>
      </c>
      <c r="X4158" t="s">
        <v>5894</v>
      </c>
      <c r="Y4158">
        <v>197</v>
      </c>
      <c r="Z4158">
        <v>100</v>
      </c>
      <c r="AA4158">
        <v>205</v>
      </c>
      <c r="AB4158">
        <v>66</v>
      </c>
      <c r="AC4158">
        <v>10</v>
      </c>
      <c r="AD4158">
        <v>19800</v>
      </c>
      <c r="AE4158" t="s">
        <v>6025</v>
      </c>
      <c r="AF4158" s="1">
        <v>46203</v>
      </c>
      <c r="AG4158" t="s">
        <v>6673</v>
      </c>
      <c r="AH4158" t="s">
        <v>6027</v>
      </c>
      <c r="AI4158" t="s">
        <v>6028</v>
      </c>
      <c r="AJ4158" t="s">
        <v>6924</v>
      </c>
      <c r="AK4158">
        <v>500</v>
      </c>
      <c r="AL4158">
        <v>109.85</v>
      </c>
      <c r="AM4158">
        <v>390.15</v>
      </c>
      <c r="AN4158">
        <v>300</v>
      </c>
      <c r="AO4158">
        <v>90.15</v>
      </c>
      <c r="AP4158">
        <v>0.2311</v>
      </c>
    </row>
    <row r="4159" spans="1:42" hidden="1" x14ac:dyDescent="0.35">
      <c r="A4159" t="s">
        <v>5131</v>
      </c>
      <c r="B4159" s="1">
        <v>46062</v>
      </c>
      <c r="C4159" t="s">
        <v>1248</v>
      </c>
      <c r="D4159" t="s">
        <v>208</v>
      </c>
      <c r="E4159">
        <v>1</v>
      </c>
      <c r="F4159" t="s">
        <v>15</v>
      </c>
      <c r="G4159" t="s">
        <v>31</v>
      </c>
      <c r="H4159" t="s">
        <v>32</v>
      </c>
      <c r="I4159" t="s">
        <v>18</v>
      </c>
      <c r="J4159" t="s">
        <v>19</v>
      </c>
      <c r="K4159">
        <v>2026</v>
      </c>
      <c r="L4159" t="s">
        <v>20</v>
      </c>
      <c r="M4159" t="s">
        <v>5910</v>
      </c>
      <c r="N4159" t="s">
        <v>5889</v>
      </c>
      <c r="O4159" t="s">
        <v>5898</v>
      </c>
      <c r="P4159" t="s">
        <v>5907</v>
      </c>
      <c r="Q4159" t="s">
        <v>5911</v>
      </c>
      <c r="R4159">
        <v>10500</v>
      </c>
      <c r="S4159">
        <v>13000</v>
      </c>
      <c r="T4159">
        <v>0.1923</v>
      </c>
      <c r="U4159" t="s">
        <v>5909</v>
      </c>
      <c r="V4159">
        <v>12</v>
      </c>
      <c r="W4159" s="1">
        <v>45395</v>
      </c>
      <c r="X4159" t="s">
        <v>5894</v>
      </c>
      <c r="Y4159">
        <v>256</v>
      </c>
      <c r="Z4159">
        <v>119</v>
      </c>
      <c r="AA4159">
        <v>288</v>
      </c>
      <c r="AB4159">
        <v>32</v>
      </c>
      <c r="AC4159">
        <v>10</v>
      </c>
      <c r="AD4159">
        <v>336000</v>
      </c>
      <c r="AE4159" t="s">
        <v>6025</v>
      </c>
      <c r="AF4159" s="1">
        <v>46203</v>
      </c>
      <c r="AG4159" t="s">
        <v>6198</v>
      </c>
      <c r="AH4159" t="s">
        <v>6035</v>
      </c>
      <c r="AI4159" t="s">
        <v>6028</v>
      </c>
      <c r="AJ4159" t="s">
        <v>6924</v>
      </c>
      <c r="AK4159">
        <v>13000</v>
      </c>
      <c r="AL4159">
        <v>2284.1</v>
      </c>
      <c r="AM4159">
        <v>10715.9</v>
      </c>
      <c r="AN4159">
        <v>10500</v>
      </c>
      <c r="AO4159">
        <v>215.9</v>
      </c>
      <c r="AP4159">
        <v>2.01E-2</v>
      </c>
    </row>
    <row r="4160" spans="1:42" hidden="1" x14ac:dyDescent="0.35">
      <c r="A4160" t="s">
        <v>5132</v>
      </c>
      <c r="B4160" s="1">
        <v>46144</v>
      </c>
      <c r="C4160" t="s">
        <v>1899</v>
      </c>
      <c r="D4160" t="s">
        <v>183</v>
      </c>
      <c r="E4160">
        <v>1</v>
      </c>
      <c r="F4160" t="s">
        <v>30</v>
      </c>
      <c r="G4160" t="s">
        <v>67</v>
      </c>
      <c r="H4160" t="s">
        <v>25</v>
      </c>
      <c r="I4160" t="s">
        <v>43</v>
      </c>
      <c r="J4160" t="s">
        <v>75</v>
      </c>
      <c r="K4160">
        <v>2026</v>
      </c>
      <c r="L4160" t="s">
        <v>35</v>
      </c>
      <c r="M4160" t="s">
        <v>6010</v>
      </c>
      <c r="N4160" t="s">
        <v>5949</v>
      </c>
      <c r="O4160" t="s">
        <v>6011</v>
      </c>
      <c r="P4160" t="s">
        <v>6012</v>
      </c>
      <c r="Q4160" t="s">
        <v>6013</v>
      </c>
      <c r="R4160">
        <v>2700</v>
      </c>
      <c r="S4160">
        <v>3500</v>
      </c>
      <c r="T4160">
        <v>0.2286</v>
      </c>
      <c r="U4160" t="s">
        <v>5920</v>
      </c>
      <c r="V4160">
        <v>12</v>
      </c>
      <c r="W4160" s="1">
        <v>45369</v>
      </c>
      <c r="X4160" t="s">
        <v>5894</v>
      </c>
      <c r="Y4160">
        <v>71</v>
      </c>
      <c r="Z4160">
        <v>95</v>
      </c>
      <c r="AA4160">
        <v>147</v>
      </c>
      <c r="AB4160">
        <v>51</v>
      </c>
      <c r="AC4160">
        <v>10</v>
      </c>
      <c r="AD4160">
        <v>137700</v>
      </c>
      <c r="AE4160" t="s">
        <v>6025</v>
      </c>
      <c r="AF4160" s="1">
        <v>46203</v>
      </c>
      <c r="AG4160" t="s">
        <v>6679</v>
      </c>
      <c r="AH4160" t="s">
        <v>6027</v>
      </c>
      <c r="AI4160" t="s">
        <v>6028</v>
      </c>
      <c r="AJ4160" t="s">
        <v>6924</v>
      </c>
      <c r="AK4160">
        <v>3500</v>
      </c>
      <c r="AL4160">
        <v>420.35</v>
      </c>
      <c r="AM4160">
        <v>3079.65</v>
      </c>
      <c r="AN4160">
        <v>2700</v>
      </c>
      <c r="AO4160">
        <v>379.65</v>
      </c>
      <c r="AP4160">
        <v>0.12330000000000001</v>
      </c>
    </row>
    <row r="4161" spans="1:42" hidden="1" x14ac:dyDescent="0.35">
      <c r="A4161" t="s">
        <v>5133</v>
      </c>
      <c r="B4161" s="1">
        <v>46095</v>
      </c>
      <c r="C4161" t="s">
        <v>1321</v>
      </c>
      <c r="D4161" t="s">
        <v>82</v>
      </c>
      <c r="E4161">
        <v>1</v>
      </c>
      <c r="F4161" t="s">
        <v>48</v>
      </c>
      <c r="G4161" t="s">
        <v>96</v>
      </c>
      <c r="H4161" t="s">
        <v>32</v>
      </c>
      <c r="I4161" t="s">
        <v>18</v>
      </c>
      <c r="J4161" t="s">
        <v>39</v>
      </c>
      <c r="K4161">
        <v>2026</v>
      </c>
      <c r="L4161" t="s">
        <v>20</v>
      </c>
      <c r="M4161" t="s">
        <v>5895</v>
      </c>
      <c r="N4161" t="s">
        <v>5889</v>
      </c>
      <c r="O4161" t="s">
        <v>5890</v>
      </c>
      <c r="P4161" t="s">
        <v>5891</v>
      </c>
      <c r="Q4161" t="s">
        <v>5896</v>
      </c>
      <c r="R4161">
        <v>78000</v>
      </c>
      <c r="S4161">
        <v>95000</v>
      </c>
      <c r="T4161">
        <v>0.1789</v>
      </c>
      <c r="U4161" t="s">
        <v>5893</v>
      </c>
      <c r="V4161">
        <v>12</v>
      </c>
      <c r="W4161" s="1">
        <v>45187</v>
      </c>
      <c r="X4161" t="s">
        <v>5894</v>
      </c>
      <c r="Y4161">
        <v>351</v>
      </c>
      <c r="Z4161">
        <v>112</v>
      </c>
      <c r="AA4161">
        <v>335</v>
      </c>
      <c r="AB4161">
        <v>32</v>
      </c>
      <c r="AC4161">
        <v>10</v>
      </c>
      <c r="AD4161">
        <v>2496000</v>
      </c>
      <c r="AE4161" t="s">
        <v>6025</v>
      </c>
      <c r="AF4161" s="1">
        <v>46203</v>
      </c>
      <c r="AG4161" t="s">
        <v>6274</v>
      </c>
      <c r="AH4161" t="s">
        <v>6027</v>
      </c>
      <c r="AI4161" t="s">
        <v>6028</v>
      </c>
      <c r="AJ4161" t="s">
        <v>6924</v>
      </c>
      <c r="AK4161">
        <v>95000</v>
      </c>
      <c r="AL4161">
        <v>16606</v>
      </c>
      <c r="AM4161">
        <v>78394</v>
      </c>
      <c r="AN4161">
        <v>78000</v>
      </c>
      <c r="AO4161">
        <v>394</v>
      </c>
      <c r="AP4161">
        <v>5.0000000000000001E-3</v>
      </c>
    </row>
    <row r="4162" spans="1:42" hidden="1" x14ac:dyDescent="0.35">
      <c r="A4162" t="s">
        <v>5134</v>
      </c>
      <c r="B4162" s="1">
        <v>46052</v>
      </c>
      <c r="C4162" t="s">
        <v>13</v>
      </c>
      <c r="D4162" t="s">
        <v>82</v>
      </c>
      <c r="E4162">
        <v>1</v>
      </c>
      <c r="F4162" t="s">
        <v>15</v>
      </c>
      <c r="G4162" t="s">
        <v>16</v>
      </c>
      <c r="H4162" t="s">
        <v>32</v>
      </c>
      <c r="I4162" t="s">
        <v>43</v>
      </c>
      <c r="J4162" t="s">
        <v>112</v>
      </c>
      <c r="K4162">
        <v>2026</v>
      </c>
      <c r="L4162" t="s">
        <v>20</v>
      </c>
      <c r="M4162" t="s">
        <v>5895</v>
      </c>
      <c r="N4162" t="s">
        <v>5889</v>
      </c>
      <c r="O4162" t="s">
        <v>5890</v>
      </c>
      <c r="P4162" t="s">
        <v>5891</v>
      </c>
      <c r="Q4162" t="s">
        <v>5896</v>
      </c>
      <c r="R4162">
        <v>78000</v>
      </c>
      <c r="S4162">
        <v>95000</v>
      </c>
      <c r="T4162">
        <v>0.1789</v>
      </c>
      <c r="U4162" t="s">
        <v>5893</v>
      </c>
      <c r="V4162">
        <v>12</v>
      </c>
      <c r="W4162" s="1">
        <v>45187</v>
      </c>
      <c r="X4162" t="s">
        <v>5894</v>
      </c>
      <c r="Y4162">
        <v>351</v>
      </c>
      <c r="Z4162">
        <v>112</v>
      </c>
      <c r="AA4162">
        <v>335</v>
      </c>
      <c r="AB4162">
        <v>32</v>
      </c>
      <c r="AC4162">
        <v>10</v>
      </c>
      <c r="AD4162">
        <v>2496000</v>
      </c>
      <c r="AE4162" t="s">
        <v>6025</v>
      </c>
      <c r="AF4162" s="1">
        <v>46203</v>
      </c>
      <c r="AG4162" t="s">
        <v>6026</v>
      </c>
      <c r="AH4162" t="s">
        <v>6027</v>
      </c>
      <c r="AI4162" t="s">
        <v>6028</v>
      </c>
      <c r="AJ4162" t="s">
        <v>6924</v>
      </c>
      <c r="AK4162">
        <v>95000</v>
      </c>
      <c r="AL4162">
        <v>17404</v>
      </c>
      <c r="AM4162">
        <v>77596</v>
      </c>
      <c r="AN4162">
        <v>78000</v>
      </c>
      <c r="AO4162">
        <v>-404</v>
      </c>
      <c r="AP4162">
        <v>-5.1999999999999998E-3</v>
      </c>
    </row>
    <row r="4163" spans="1:42" hidden="1" x14ac:dyDescent="0.35">
      <c r="A4163" t="s">
        <v>5135</v>
      </c>
      <c r="B4163" s="1">
        <v>46158</v>
      </c>
      <c r="C4163" t="s">
        <v>132</v>
      </c>
      <c r="D4163" t="s">
        <v>118</v>
      </c>
      <c r="E4163">
        <v>2</v>
      </c>
      <c r="F4163" t="s">
        <v>128</v>
      </c>
      <c r="G4163" t="s">
        <v>71</v>
      </c>
      <c r="H4163" t="s">
        <v>32</v>
      </c>
      <c r="I4163" t="s">
        <v>33</v>
      </c>
      <c r="J4163" t="s">
        <v>75</v>
      </c>
      <c r="K4163">
        <v>2026</v>
      </c>
      <c r="L4163" t="s">
        <v>35</v>
      </c>
      <c r="M4163" t="s">
        <v>5902</v>
      </c>
      <c r="N4163" t="s">
        <v>5889</v>
      </c>
      <c r="O4163" t="s">
        <v>5898</v>
      </c>
      <c r="P4163" t="s">
        <v>5899</v>
      </c>
      <c r="Q4163" t="s">
        <v>5903</v>
      </c>
      <c r="R4163">
        <v>74000</v>
      </c>
      <c r="S4163">
        <v>88000</v>
      </c>
      <c r="T4163">
        <v>0.15909999999999999</v>
      </c>
      <c r="U4163" t="s">
        <v>5901</v>
      </c>
      <c r="V4163">
        <v>12</v>
      </c>
      <c r="W4163" s="1">
        <v>45459</v>
      </c>
      <c r="X4163" t="s">
        <v>5894</v>
      </c>
      <c r="Y4163">
        <v>214</v>
      </c>
      <c r="Z4163">
        <v>97</v>
      </c>
      <c r="AA4163">
        <v>218</v>
      </c>
      <c r="AB4163">
        <v>43</v>
      </c>
      <c r="AC4163">
        <v>10</v>
      </c>
      <c r="AD4163">
        <v>3182000</v>
      </c>
      <c r="AE4163" t="s">
        <v>6025</v>
      </c>
      <c r="AF4163" s="1">
        <v>46203</v>
      </c>
      <c r="AG4163" t="s">
        <v>6081</v>
      </c>
      <c r="AH4163" t="s">
        <v>6035</v>
      </c>
      <c r="AI4163" t="s">
        <v>6028</v>
      </c>
      <c r="AJ4163" t="s">
        <v>6924</v>
      </c>
      <c r="AK4163">
        <v>176000</v>
      </c>
      <c r="AL4163">
        <v>29004.799999999999</v>
      </c>
      <c r="AM4163">
        <v>146995.20000000001</v>
      </c>
      <c r="AN4163">
        <v>148000</v>
      </c>
      <c r="AO4163">
        <v>-1004.8</v>
      </c>
      <c r="AP4163">
        <v>-6.7999999999999996E-3</v>
      </c>
    </row>
    <row r="4164" spans="1:42" hidden="1" x14ac:dyDescent="0.35">
      <c r="A4164" t="s">
        <v>5136</v>
      </c>
      <c r="B4164" s="1">
        <v>46151</v>
      </c>
      <c r="C4164" t="s">
        <v>258</v>
      </c>
      <c r="D4164" t="s">
        <v>100</v>
      </c>
      <c r="E4164">
        <v>1</v>
      </c>
      <c r="F4164" t="s">
        <v>48</v>
      </c>
      <c r="G4164" t="s">
        <v>31</v>
      </c>
      <c r="H4164" t="s">
        <v>17</v>
      </c>
      <c r="I4164" t="s">
        <v>43</v>
      </c>
      <c r="J4164" t="s">
        <v>75</v>
      </c>
      <c r="K4164">
        <v>2026</v>
      </c>
      <c r="L4164" t="s">
        <v>35</v>
      </c>
      <c r="M4164" t="s">
        <v>5941</v>
      </c>
      <c r="N4164" t="s">
        <v>5931</v>
      </c>
      <c r="O4164" t="s">
        <v>5942</v>
      </c>
      <c r="P4164" t="s">
        <v>5938</v>
      </c>
      <c r="Q4164" t="s">
        <v>5943</v>
      </c>
      <c r="R4164">
        <v>9800</v>
      </c>
      <c r="S4164">
        <v>12500</v>
      </c>
      <c r="T4164">
        <v>0.216</v>
      </c>
      <c r="U4164" t="s">
        <v>5940</v>
      </c>
      <c r="V4164">
        <v>6</v>
      </c>
      <c r="W4164" s="1">
        <v>45383</v>
      </c>
      <c r="X4164" t="s">
        <v>5894</v>
      </c>
      <c r="Y4164">
        <v>102</v>
      </c>
      <c r="Z4164">
        <v>94</v>
      </c>
      <c r="AA4164">
        <v>142</v>
      </c>
      <c r="AB4164">
        <v>76</v>
      </c>
      <c r="AC4164">
        <v>10</v>
      </c>
      <c r="AD4164">
        <v>744800</v>
      </c>
      <c r="AE4164" t="s">
        <v>6025</v>
      </c>
      <c r="AF4164" s="1">
        <v>46203</v>
      </c>
      <c r="AG4164" t="s">
        <v>6158</v>
      </c>
      <c r="AH4164" t="s">
        <v>6035</v>
      </c>
      <c r="AI4164" t="s">
        <v>6028</v>
      </c>
      <c r="AJ4164" t="s">
        <v>6924</v>
      </c>
      <c r="AK4164">
        <v>12500</v>
      </c>
      <c r="AL4164">
        <v>981.25</v>
      </c>
      <c r="AM4164">
        <v>11518.75</v>
      </c>
      <c r="AN4164">
        <v>9800</v>
      </c>
      <c r="AO4164">
        <v>1718.75</v>
      </c>
      <c r="AP4164">
        <v>0.1492</v>
      </c>
    </row>
    <row r="4165" spans="1:42" hidden="1" x14ac:dyDescent="0.35">
      <c r="A4165" t="s">
        <v>5137</v>
      </c>
      <c r="B4165" s="1">
        <v>46101</v>
      </c>
      <c r="C4165" t="s">
        <v>316</v>
      </c>
      <c r="D4165" t="s">
        <v>65</v>
      </c>
      <c r="E4165">
        <v>1</v>
      </c>
      <c r="F4165" t="s">
        <v>15</v>
      </c>
      <c r="G4165" t="s">
        <v>96</v>
      </c>
      <c r="H4165" t="s">
        <v>17</v>
      </c>
      <c r="I4165" t="s">
        <v>43</v>
      </c>
      <c r="J4165" t="s">
        <v>39</v>
      </c>
      <c r="K4165">
        <v>2026</v>
      </c>
      <c r="L4165" t="s">
        <v>20</v>
      </c>
      <c r="M4165" t="s">
        <v>5906</v>
      </c>
      <c r="N4165" t="s">
        <v>5889</v>
      </c>
      <c r="O4165" t="s">
        <v>5898</v>
      </c>
      <c r="P4165" t="s">
        <v>5907</v>
      </c>
      <c r="Q4165" t="s">
        <v>5908</v>
      </c>
      <c r="R4165">
        <v>17500</v>
      </c>
      <c r="S4165">
        <v>22000</v>
      </c>
      <c r="T4165">
        <v>0.20449999999999999</v>
      </c>
      <c r="U4165" t="s">
        <v>5909</v>
      </c>
      <c r="V4165">
        <v>12</v>
      </c>
      <c r="W4165" s="1">
        <v>45337</v>
      </c>
      <c r="X4165" t="s">
        <v>5894</v>
      </c>
      <c r="Y4165">
        <v>373</v>
      </c>
      <c r="Z4165">
        <v>88</v>
      </c>
      <c r="AA4165">
        <v>389</v>
      </c>
      <c r="AB4165">
        <v>78</v>
      </c>
      <c r="AC4165">
        <v>10</v>
      </c>
      <c r="AD4165">
        <v>1365000</v>
      </c>
      <c r="AE4165" t="s">
        <v>6025</v>
      </c>
      <c r="AF4165" s="1">
        <v>46203</v>
      </c>
      <c r="AG4165" t="s">
        <v>6203</v>
      </c>
      <c r="AH4165" t="s">
        <v>6035</v>
      </c>
      <c r="AI4165" t="s">
        <v>6028</v>
      </c>
      <c r="AJ4165" t="s">
        <v>6924</v>
      </c>
      <c r="AK4165">
        <v>22000</v>
      </c>
      <c r="AL4165">
        <v>2657.6</v>
      </c>
      <c r="AM4165">
        <v>19342.400000000001</v>
      </c>
      <c r="AN4165">
        <v>17500</v>
      </c>
      <c r="AO4165">
        <v>1842.4</v>
      </c>
      <c r="AP4165">
        <v>9.5299999999999996E-2</v>
      </c>
    </row>
    <row r="4166" spans="1:42" hidden="1" x14ac:dyDescent="0.35">
      <c r="A4166" t="s">
        <v>5138</v>
      </c>
      <c r="B4166" s="1">
        <v>46038</v>
      </c>
      <c r="C4166" t="s">
        <v>553</v>
      </c>
      <c r="D4166" t="s">
        <v>78</v>
      </c>
      <c r="E4166">
        <v>1</v>
      </c>
      <c r="F4166" t="s">
        <v>58</v>
      </c>
      <c r="G4166" t="s">
        <v>79</v>
      </c>
      <c r="H4166" t="s">
        <v>25</v>
      </c>
      <c r="I4166" t="s">
        <v>33</v>
      </c>
      <c r="J4166" t="s">
        <v>112</v>
      </c>
      <c r="K4166">
        <v>2026</v>
      </c>
      <c r="L4166" t="s">
        <v>20</v>
      </c>
      <c r="M4166" t="s">
        <v>5992</v>
      </c>
      <c r="N4166" t="s">
        <v>5989</v>
      </c>
      <c r="O4166" t="s">
        <v>5993</v>
      </c>
      <c r="P4166" t="s">
        <v>5899</v>
      </c>
      <c r="Q4166" t="s">
        <v>5994</v>
      </c>
      <c r="R4166">
        <v>850</v>
      </c>
      <c r="S4166">
        <v>1200</v>
      </c>
      <c r="T4166">
        <v>0.29170000000000001</v>
      </c>
      <c r="U4166" t="s">
        <v>5901</v>
      </c>
      <c r="V4166">
        <v>6</v>
      </c>
      <c r="W4166" s="1">
        <v>45066</v>
      </c>
      <c r="X4166" t="s">
        <v>5894</v>
      </c>
      <c r="Y4166">
        <v>275</v>
      </c>
      <c r="Z4166">
        <v>92</v>
      </c>
      <c r="AA4166">
        <v>285</v>
      </c>
      <c r="AB4166">
        <v>78</v>
      </c>
      <c r="AC4166">
        <v>10</v>
      </c>
      <c r="AD4166">
        <v>66300</v>
      </c>
      <c r="AE4166" t="s">
        <v>6025</v>
      </c>
      <c r="AF4166" s="1">
        <v>46203</v>
      </c>
      <c r="AG4166" t="s">
        <v>6335</v>
      </c>
      <c r="AH4166" t="s">
        <v>6035</v>
      </c>
      <c r="AI4166" t="s">
        <v>6028</v>
      </c>
      <c r="AJ4166" t="s">
        <v>6924</v>
      </c>
      <c r="AK4166">
        <v>1200</v>
      </c>
      <c r="AL4166">
        <v>188.64</v>
      </c>
      <c r="AM4166">
        <v>1011.36</v>
      </c>
      <c r="AN4166">
        <v>850</v>
      </c>
      <c r="AO4166">
        <v>161.36000000000001</v>
      </c>
      <c r="AP4166">
        <v>0.1595</v>
      </c>
    </row>
    <row r="4167" spans="1:42" hidden="1" x14ac:dyDescent="0.35">
      <c r="A4167" t="s">
        <v>5139</v>
      </c>
      <c r="B4167" s="1">
        <v>46202</v>
      </c>
      <c r="C4167" t="s">
        <v>1722</v>
      </c>
      <c r="D4167" t="s">
        <v>377</v>
      </c>
      <c r="E4167">
        <v>1</v>
      </c>
      <c r="F4167" t="s">
        <v>48</v>
      </c>
      <c r="G4167" t="s">
        <v>16</v>
      </c>
      <c r="H4167" t="s">
        <v>32</v>
      </c>
      <c r="I4167" t="s">
        <v>43</v>
      </c>
      <c r="J4167" t="s">
        <v>34</v>
      </c>
      <c r="K4167">
        <v>2026</v>
      </c>
      <c r="L4167" t="s">
        <v>35</v>
      </c>
      <c r="M4167" t="s">
        <v>6007</v>
      </c>
      <c r="N4167" t="s">
        <v>5889</v>
      </c>
      <c r="O4167" t="s">
        <v>6008</v>
      </c>
      <c r="P4167" t="s">
        <v>5899</v>
      </c>
      <c r="Q4167" t="s">
        <v>6009</v>
      </c>
      <c r="R4167">
        <v>12000</v>
      </c>
      <c r="S4167">
        <v>15000</v>
      </c>
      <c r="T4167">
        <v>0.2</v>
      </c>
      <c r="U4167" t="s">
        <v>5901</v>
      </c>
      <c r="V4167">
        <v>12</v>
      </c>
      <c r="W4167" s="1">
        <v>45557</v>
      </c>
      <c r="X4167" t="s">
        <v>5894</v>
      </c>
      <c r="Y4167">
        <v>118</v>
      </c>
      <c r="Z4167">
        <v>87</v>
      </c>
      <c r="AA4167">
        <v>209</v>
      </c>
      <c r="AB4167">
        <v>10</v>
      </c>
      <c r="AC4167">
        <v>10</v>
      </c>
      <c r="AD4167">
        <v>120000</v>
      </c>
      <c r="AE4167" t="s">
        <v>6025</v>
      </c>
      <c r="AF4167" s="1">
        <v>46203</v>
      </c>
      <c r="AG4167" t="s">
        <v>6632</v>
      </c>
      <c r="AH4167" t="s">
        <v>6027</v>
      </c>
      <c r="AI4167" t="s">
        <v>6028</v>
      </c>
      <c r="AJ4167" t="s">
        <v>6924</v>
      </c>
      <c r="AK4167">
        <v>15000</v>
      </c>
      <c r="AL4167">
        <v>3105</v>
      </c>
      <c r="AM4167">
        <v>11895</v>
      </c>
      <c r="AN4167">
        <v>12000</v>
      </c>
      <c r="AO4167">
        <v>-105</v>
      </c>
      <c r="AP4167">
        <v>-8.8000000000000005E-3</v>
      </c>
    </row>
    <row r="4168" spans="1:42" hidden="1" x14ac:dyDescent="0.35">
      <c r="A4168" t="s">
        <v>5140</v>
      </c>
      <c r="B4168" s="1">
        <v>46166</v>
      </c>
      <c r="C4168" t="s">
        <v>1499</v>
      </c>
      <c r="D4168" t="s">
        <v>38</v>
      </c>
      <c r="E4168">
        <v>1</v>
      </c>
      <c r="F4168" t="s">
        <v>48</v>
      </c>
      <c r="G4168" t="s">
        <v>67</v>
      </c>
      <c r="H4168" t="s">
        <v>25</v>
      </c>
      <c r="I4168" t="s">
        <v>33</v>
      </c>
      <c r="J4168" t="s">
        <v>75</v>
      </c>
      <c r="K4168">
        <v>2026</v>
      </c>
      <c r="L4168" t="s">
        <v>35</v>
      </c>
      <c r="M4168" t="s">
        <v>5981</v>
      </c>
      <c r="N4168" t="s">
        <v>5974</v>
      </c>
      <c r="O4168" t="s">
        <v>5982</v>
      </c>
      <c r="P4168" t="s">
        <v>5983</v>
      </c>
      <c r="Q4168" t="s">
        <v>5984</v>
      </c>
      <c r="R4168">
        <v>3700</v>
      </c>
      <c r="S4168">
        <v>4800</v>
      </c>
      <c r="T4168">
        <v>0.22919999999999999</v>
      </c>
      <c r="U4168" t="s">
        <v>5920</v>
      </c>
      <c r="V4168">
        <v>24</v>
      </c>
      <c r="W4168" s="1">
        <v>45552</v>
      </c>
      <c r="X4168" t="s">
        <v>5894</v>
      </c>
      <c r="Y4168">
        <v>158</v>
      </c>
      <c r="Z4168">
        <v>108</v>
      </c>
      <c r="AA4168">
        <v>132</v>
      </c>
      <c r="AB4168">
        <v>61</v>
      </c>
      <c r="AC4168">
        <v>10</v>
      </c>
      <c r="AD4168">
        <v>225700</v>
      </c>
      <c r="AE4168" t="s">
        <v>6025</v>
      </c>
      <c r="AF4168" s="1">
        <v>46203</v>
      </c>
      <c r="AG4168" t="s">
        <v>6268</v>
      </c>
      <c r="AH4168" t="s">
        <v>6035</v>
      </c>
      <c r="AI4168" t="s">
        <v>6028</v>
      </c>
      <c r="AJ4168" t="s">
        <v>6924</v>
      </c>
      <c r="AK4168">
        <v>4800</v>
      </c>
      <c r="AL4168">
        <v>974.4</v>
      </c>
      <c r="AM4168">
        <v>3825.6</v>
      </c>
      <c r="AN4168">
        <v>3700</v>
      </c>
      <c r="AO4168">
        <v>125.6</v>
      </c>
      <c r="AP4168">
        <v>3.2800000000000003E-2</v>
      </c>
    </row>
    <row r="4169" spans="1:42" hidden="1" x14ac:dyDescent="0.35">
      <c r="A4169" t="s">
        <v>5141</v>
      </c>
      <c r="B4169" s="1">
        <v>46176</v>
      </c>
      <c r="C4169" t="s">
        <v>2295</v>
      </c>
      <c r="D4169" t="s">
        <v>47</v>
      </c>
      <c r="E4169">
        <v>1</v>
      </c>
      <c r="F4169" t="s">
        <v>58</v>
      </c>
      <c r="G4169" t="s">
        <v>96</v>
      </c>
      <c r="H4169" t="s">
        <v>25</v>
      </c>
      <c r="I4169" t="s">
        <v>18</v>
      </c>
      <c r="J4169" t="s">
        <v>34</v>
      </c>
      <c r="K4169">
        <v>2026</v>
      </c>
      <c r="L4169" t="s">
        <v>35</v>
      </c>
      <c r="M4169" t="s">
        <v>5995</v>
      </c>
      <c r="N4169" t="s">
        <v>5989</v>
      </c>
      <c r="O4169" t="s">
        <v>5996</v>
      </c>
      <c r="P4169" t="s">
        <v>5997</v>
      </c>
      <c r="Q4169" t="s">
        <v>5998</v>
      </c>
      <c r="R4169">
        <v>280</v>
      </c>
      <c r="S4169">
        <v>450</v>
      </c>
      <c r="T4169">
        <v>0.37780000000000002</v>
      </c>
      <c r="U4169" t="s">
        <v>5909</v>
      </c>
      <c r="V4169">
        <v>6</v>
      </c>
      <c r="W4169" s="1">
        <v>45144</v>
      </c>
      <c r="X4169" t="s">
        <v>5894</v>
      </c>
      <c r="Y4169">
        <v>217</v>
      </c>
      <c r="Z4169">
        <v>86</v>
      </c>
      <c r="AA4169">
        <v>212</v>
      </c>
      <c r="AB4169">
        <v>73</v>
      </c>
      <c r="AC4169">
        <v>10</v>
      </c>
      <c r="AD4169">
        <v>20440</v>
      </c>
      <c r="AE4169" t="s">
        <v>6025</v>
      </c>
      <c r="AF4169" s="1">
        <v>46203</v>
      </c>
      <c r="AG4169" t="s">
        <v>6776</v>
      </c>
      <c r="AH4169" t="s">
        <v>6035</v>
      </c>
      <c r="AI4169" t="s">
        <v>6028</v>
      </c>
      <c r="AJ4169" t="s">
        <v>6924</v>
      </c>
      <c r="AK4169">
        <v>450</v>
      </c>
      <c r="AL4169">
        <v>22.95</v>
      </c>
      <c r="AM4169">
        <v>427.05</v>
      </c>
      <c r="AN4169">
        <v>280</v>
      </c>
      <c r="AO4169">
        <v>147.05000000000001</v>
      </c>
      <c r="AP4169">
        <v>0.34429999999999999</v>
      </c>
    </row>
    <row r="4170" spans="1:42" hidden="1" x14ac:dyDescent="0.35">
      <c r="A4170" t="s">
        <v>5142</v>
      </c>
      <c r="B4170" s="1">
        <v>46180</v>
      </c>
      <c r="C4170" t="s">
        <v>433</v>
      </c>
      <c r="D4170" t="s">
        <v>208</v>
      </c>
      <c r="E4170">
        <v>1</v>
      </c>
      <c r="F4170" t="s">
        <v>48</v>
      </c>
      <c r="G4170" t="s">
        <v>16</v>
      </c>
      <c r="H4170" t="s">
        <v>32</v>
      </c>
      <c r="I4170" t="s">
        <v>18</v>
      </c>
      <c r="J4170" t="s">
        <v>34</v>
      </c>
      <c r="K4170">
        <v>2026</v>
      </c>
      <c r="L4170" t="s">
        <v>35</v>
      </c>
      <c r="M4170" t="s">
        <v>5910</v>
      </c>
      <c r="N4170" t="s">
        <v>5889</v>
      </c>
      <c r="O4170" t="s">
        <v>5898</v>
      </c>
      <c r="P4170" t="s">
        <v>5907</v>
      </c>
      <c r="Q4170" t="s">
        <v>5911</v>
      </c>
      <c r="R4170">
        <v>10500</v>
      </c>
      <c r="S4170">
        <v>13000</v>
      </c>
      <c r="T4170">
        <v>0.1923</v>
      </c>
      <c r="U4170" t="s">
        <v>5909</v>
      </c>
      <c r="V4170">
        <v>12</v>
      </c>
      <c r="W4170" s="1">
        <v>45395</v>
      </c>
      <c r="X4170" t="s">
        <v>5894</v>
      </c>
      <c r="Y4170">
        <v>256</v>
      </c>
      <c r="Z4170">
        <v>119</v>
      </c>
      <c r="AA4170">
        <v>288</v>
      </c>
      <c r="AB4170">
        <v>32</v>
      </c>
      <c r="AC4170">
        <v>10</v>
      </c>
      <c r="AD4170">
        <v>336000</v>
      </c>
      <c r="AE4170" t="s">
        <v>6025</v>
      </c>
      <c r="AF4170" s="1">
        <v>46203</v>
      </c>
      <c r="AG4170" t="s">
        <v>6271</v>
      </c>
      <c r="AH4170" t="s">
        <v>6035</v>
      </c>
      <c r="AI4170" t="s">
        <v>6028</v>
      </c>
      <c r="AJ4170" t="s">
        <v>6924</v>
      </c>
      <c r="AK4170">
        <v>13000</v>
      </c>
      <c r="AL4170">
        <v>750.1</v>
      </c>
      <c r="AM4170">
        <v>12249.9</v>
      </c>
      <c r="AN4170">
        <v>10500</v>
      </c>
      <c r="AO4170">
        <v>1749.9</v>
      </c>
      <c r="AP4170">
        <v>0.1429</v>
      </c>
    </row>
    <row r="4171" spans="1:42" hidden="1" x14ac:dyDescent="0.35">
      <c r="A4171" t="s">
        <v>5143</v>
      </c>
      <c r="B4171" s="1">
        <v>46042</v>
      </c>
      <c r="C4171" t="s">
        <v>629</v>
      </c>
      <c r="D4171" t="s">
        <v>29</v>
      </c>
      <c r="E4171">
        <v>1</v>
      </c>
      <c r="F4171" t="s">
        <v>58</v>
      </c>
      <c r="G4171" t="s">
        <v>16</v>
      </c>
      <c r="H4171" t="s">
        <v>32</v>
      </c>
      <c r="I4171" t="s">
        <v>33</v>
      </c>
      <c r="J4171" t="s">
        <v>112</v>
      </c>
      <c r="K4171">
        <v>2026</v>
      </c>
      <c r="L4171" t="s">
        <v>20</v>
      </c>
      <c r="M4171" t="s">
        <v>5985</v>
      </c>
      <c r="N4171" t="s">
        <v>5974</v>
      </c>
      <c r="O4171" t="s">
        <v>5986</v>
      </c>
      <c r="P4171" t="s">
        <v>5979</v>
      </c>
      <c r="Q4171" t="s">
        <v>5987</v>
      </c>
      <c r="R4171">
        <v>500</v>
      </c>
      <c r="S4171">
        <v>750</v>
      </c>
      <c r="T4171">
        <v>0.33329999999999999</v>
      </c>
      <c r="U4171" t="s">
        <v>5920</v>
      </c>
      <c r="V4171">
        <v>24</v>
      </c>
      <c r="W4171" s="1">
        <v>45007</v>
      </c>
      <c r="X4171" t="s">
        <v>5894</v>
      </c>
      <c r="Y4171">
        <v>294</v>
      </c>
      <c r="Z4171">
        <v>81</v>
      </c>
      <c r="AA4171">
        <v>264</v>
      </c>
      <c r="AB4171">
        <v>82</v>
      </c>
      <c r="AC4171">
        <v>10</v>
      </c>
      <c r="AD4171">
        <v>41000</v>
      </c>
      <c r="AE4171" t="s">
        <v>6025</v>
      </c>
      <c r="AF4171" s="1">
        <v>46203</v>
      </c>
      <c r="AG4171" t="s">
        <v>6375</v>
      </c>
      <c r="AH4171" t="s">
        <v>6027</v>
      </c>
      <c r="AI4171" t="s">
        <v>6028</v>
      </c>
      <c r="AJ4171" t="s">
        <v>6924</v>
      </c>
      <c r="AK4171">
        <v>750</v>
      </c>
      <c r="AL4171">
        <v>65.33</v>
      </c>
      <c r="AM4171">
        <v>684.67</v>
      </c>
      <c r="AN4171">
        <v>500</v>
      </c>
      <c r="AO4171">
        <v>184.67</v>
      </c>
      <c r="AP4171">
        <v>0.2697</v>
      </c>
    </row>
    <row r="4172" spans="1:42" hidden="1" x14ac:dyDescent="0.35">
      <c r="A4172" t="s">
        <v>5144</v>
      </c>
      <c r="B4172" s="1">
        <v>46096</v>
      </c>
      <c r="C4172" t="s">
        <v>1029</v>
      </c>
      <c r="D4172" t="s">
        <v>105</v>
      </c>
      <c r="E4172">
        <v>3</v>
      </c>
      <c r="F4172" t="s">
        <v>128</v>
      </c>
      <c r="G4172" t="s">
        <v>79</v>
      </c>
      <c r="H4172" t="s">
        <v>25</v>
      </c>
      <c r="I4172" t="s">
        <v>43</v>
      </c>
      <c r="J4172" t="s">
        <v>39</v>
      </c>
      <c r="K4172">
        <v>2026</v>
      </c>
      <c r="L4172" t="s">
        <v>20</v>
      </c>
      <c r="M4172" t="s">
        <v>5916</v>
      </c>
      <c r="N4172" t="s">
        <v>5913</v>
      </c>
      <c r="O4172" t="s">
        <v>5917</v>
      </c>
      <c r="P4172" t="s">
        <v>5918</v>
      </c>
      <c r="Q4172" t="s">
        <v>5919</v>
      </c>
      <c r="R4172">
        <v>63000</v>
      </c>
      <c r="S4172">
        <v>76000</v>
      </c>
      <c r="T4172">
        <v>0.1711</v>
      </c>
      <c r="U4172" t="s">
        <v>5920</v>
      </c>
      <c r="V4172">
        <v>12</v>
      </c>
      <c r="W4172" s="1">
        <v>44617</v>
      </c>
      <c r="X4172" t="s">
        <v>5894</v>
      </c>
      <c r="Y4172">
        <v>252</v>
      </c>
      <c r="Z4172">
        <v>75</v>
      </c>
      <c r="AA4172">
        <v>289</v>
      </c>
      <c r="AB4172">
        <v>48</v>
      </c>
      <c r="AC4172">
        <v>10</v>
      </c>
      <c r="AD4172">
        <v>3024000</v>
      </c>
      <c r="AE4172" t="s">
        <v>6025</v>
      </c>
      <c r="AF4172" s="1">
        <v>46203</v>
      </c>
      <c r="AG4172" t="s">
        <v>6520</v>
      </c>
      <c r="AH4172" t="s">
        <v>6035</v>
      </c>
      <c r="AI4172" t="s">
        <v>6028</v>
      </c>
      <c r="AJ4172" t="s">
        <v>6924</v>
      </c>
      <c r="AK4172">
        <v>269040</v>
      </c>
      <c r="AL4172">
        <v>13586.52</v>
      </c>
      <c r="AM4172">
        <v>255453.48</v>
      </c>
      <c r="AN4172">
        <v>189000</v>
      </c>
      <c r="AO4172">
        <v>66453.48</v>
      </c>
      <c r="AP4172">
        <v>0.2601</v>
      </c>
    </row>
    <row r="4173" spans="1:42" hidden="1" x14ac:dyDescent="0.35">
      <c r="A4173" t="s">
        <v>5145</v>
      </c>
      <c r="B4173" s="1">
        <v>46026</v>
      </c>
      <c r="C4173" t="s">
        <v>1094</v>
      </c>
      <c r="D4173" t="s">
        <v>65</v>
      </c>
      <c r="E4173">
        <v>2</v>
      </c>
      <c r="F4173" t="s">
        <v>128</v>
      </c>
      <c r="G4173" t="s">
        <v>79</v>
      </c>
      <c r="H4173" t="s">
        <v>25</v>
      </c>
      <c r="I4173" t="s">
        <v>18</v>
      </c>
      <c r="J4173" t="s">
        <v>112</v>
      </c>
      <c r="K4173">
        <v>2026</v>
      </c>
      <c r="L4173" t="s">
        <v>20</v>
      </c>
      <c r="M4173" t="s">
        <v>5906</v>
      </c>
      <c r="N4173" t="s">
        <v>5889</v>
      </c>
      <c r="O4173" t="s">
        <v>5898</v>
      </c>
      <c r="P4173" t="s">
        <v>5907</v>
      </c>
      <c r="Q4173" t="s">
        <v>5908</v>
      </c>
      <c r="R4173">
        <v>17500</v>
      </c>
      <c r="S4173">
        <v>22000</v>
      </c>
      <c r="T4173">
        <v>0.20449999999999999</v>
      </c>
      <c r="U4173" t="s">
        <v>5909</v>
      </c>
      <c r="V4173">
        <v>12</v>
      </c>
      <c r="W4173" s="1">
        <v>45337</v>
      </c>
      <c r="X4173" t="s">
        <v>5894</v>
      </c>
      <c r="Y4173">
        <v>373</v>
      </c>
      <c r="Z4173">
        <v>88</v>
      </c>
      <c r="AA4173">
        <v>389</v>
      </c>
      <c r="AB4173">
        <v>78</v>
      </c>
      <c r="AC4173">
        <v>10</v>
      </c>
      <c r="AD4173">
        <v>1365000</v>
      </c>
      <c r="AE4173" t="s">
        <v>6025</v>
      </c>
      <c r="AF4173" s="1">
        <v>46203</v>
      </c>
      <c r="AG4173" t="s">
        <v>6540</v>
      </c>
      <c r="AH4173" t="s">
        <v>6027</v>
      </c>
      <c r="AI4173" t="s">
        <v>6028</v>
      </c>
      <c r="AJ4173" t="s">
        <v>6924</v>
      </c>
      <c r="AK4173">
        <v>44000</v>
      </c>
      <c r="AL4173">
        <v>9438</v>
      </c>
      <c r="AM4173">
        <v>34562</v>
      </c>
      <c r="AN4173">
        <v>35000</v>
      </c>
      <c r="AO4173">
        <v>-438</v>
      </c>
      <c r="AP4173">
        <v>-1.2699999999999999E-2</v>
      </c>
    </row>
    <row r="4174" spans="1:42" hidden="1" x14ac:dyDescent="0.35">
      <c r="A4174" t="s">
        <v>5146</v>
      </c>
      <c r="B4174" s="1">
        <v>46189</v>
      </c>
      <c r="C4174" t="s">
        <v>892</v>
      </c>
      <c r="D4174" t="s">
        <v>108</v>
      </c>
      <c r="E4174">
        <v>1</v>
      </c>
      <c r="F4174" t="s">
        <v>58</v>
      </c>
      <c r="G4174" t="s">
        <v>67</v>
      </c>
      <c r="H4174" t="s">
        <v>25</v>
      </c>
      <c r="I4174" t="s">
        <v>43</v>
      </c>
      <c r="J4174" t="s">
        <v>34</v>
      </c>
      <c r="K4174">
        <v>2026</v>
      </c>
      <c r="L4174" t="s">
        <v>35</v>
      </c>
      <c r="M4174" t="s">
        <v>5977</v>
      </c>
      <c r="N4174" t="s">
        <v>5974</v>
      </c>
      <c r="O4174" t="s">
        <v>5978</v>
      </c>
      <c r="P4174" t="s">
        <v>5979</v>
      </c>
      <c r="Q4174" t="s">
        <v>5980</v>
      </c>
      <c r="R4174">
        <v>3000</v>
      </c>
      <c r="S4174">
        <v>3900</v>
      </c>
      <c r="T4174">
        <v>0.23080000000000001</v>
      </c>
      <c r="U4174" t="s">
        <v>5920</v>
      </c>
      <c r="V4174">
        <v>36</v>
      </c>
      <c r="W4174" s="1">
        <v>44816</v>
      </c>
      <c r="X4174" t="s">
        <v>5894</v>
      </c>
      <c r="Y4174">
        <v>237</v>
      </c>
      <c r="Z4174">
        <v>110</v>
      </c>
      <c r="AA4174">
        <v>240</v>
      </c>
      <c r="AB4174">
        <v>48</v>
      </c>
      <c r="AC4174">
        <v>10</v>
      </c>
      <c r="AD4174">
        <v>144000</v>
      </c>
      <c r="AE4174" t="s">
        <v>6025</v>
      </c>
      <c r="AF4174" s="1">
        <v>46203</v>
      </c>
      <c r="AG4174" t="s">
        <v>6471</v>
      </c>
      <c r="AH4174" t="s">
        <v>6027</v>
      </c>
      <c r="AI4174" t="s">
        <v>6028</v>
      </c>
      <c r="AJ4174" t="s">
        <v>6924</v>
      </c>
      <c r="AK4174">
        <v>3900</v>
      </c>
      <c r="AL4174">
        <v>795.6</v>
      </c>
      <c r="AM4174">
        <v>3104.4</v>
      </c>
      <c r="AN4174">
        <v>3000</v>
      </c>
      <c r="AO4174">
        <v>104.4</v>
      </c>
      <c r="AP4174">
        <v>3.3599999999999998E-2</v>
      </c>
    </row>
    <row r="4175" spans="1:42" hidden="1" x14ac:dyDescent="0.35">
      <c r="A4175" t="s">
        <v>5147</v>
      </c>
      <c r="B4175" s="1">
        <v>46147</v>
      </c>
      <c r="C4175" t="s">
        <v>401</v>
      </c>
      <c r="D4175" t="s">
        <v>221</v>
      </c>
      <c r="E4175">
        <v>2</v>
      </c>
      <c r="F4175" t="s">
        <v>48</v>
      </c>
      <c r="G4175" t="s">
        <v>16</v>
      </c>
      <c r="H4175" t="s">
        <v>17</v>
      </c>
      <c r="I4175" t="s">
        <v>43</v>
      </c>
      <c r="J4175" t="s">
        <v>75</v>
      </c>
      <c r="K4175">
        <v>2026</v>
      </c>
      <c r="L4175" t="s">
        <v>35</v>
      </c>
      <c r="M4175" t="s">
        <v>5966</v>
      </c>
      <c r="N4175" t="s">
        <v>5967</v>
      </c>
      <c r="O4175" t="s">
        <v>5968</v>
      </c>
      <c r="P4175" t="s">
        <v>5899</v>
      </c>
      <c r="Q4175" t="s">
        <v>5969</v>
      </c>
      <c r="R4175">
        <v>11500</v>
      </c>
      <c r="S4175">
        <v>14500</v>
      </c>
      <c r="T4175">
        <v>0.2069</v>
      </c>
      <c r="U4175" t="s">
        <v>5901</v>
      </c>
      <c r="V4175">
        <v>12</v>
      </c>
      <c r="W4175" s="1">
        <v>44903</v>
      </c>
      <c r="X4175" t="s">
        <v>5894</v>
      </c>
      <c r="Y4175">
        <v>217</v>
      </c>
      <c r="Z4175">
        <v>53</v>
      </c>
      <c r="AA4175">
        <v>253</v>
      </c>
      <c r="AB4175">
        <v>61</v>
      </c>
      <c r="AC4175">
        <v>10</v>
      </c>
      <c r="AD4175">
        <v>701500</v>
      </c>
      <c r="AE4175" t="s">
        <v>6025</v>
      </c>
      <c r="AF4175" s="1">
        <v>46203</v>
      </c>
      <c r="AG4175" t="s">
        <v>6254</v>
      </c>
      <c r="AH4175" t="s">
        <v>6035</v>
      </c>
      <c r="AI4175" t="s">
        <v>6028</v>
      </c>
      <c r="AJ4175" t="s">
        <v>6924</v>
      </c>
      <c r="AK4175">
        <v>29000</v>
      </c>
      <c r="AL4175">
        <v>5991.4</v>
      </c>
      <c r="AM4175">
        <v>23008.6</v>
      </c>
      <c r="AN4175">
        <v>23000</v>
      </c>
      <c r="AO4175">
        <v>8.6</v>
      </c>
      <c r="AP4175">
        <v>4.0000000000000002E-4</v>
      </c>
    </row>
    <row r="4176" spans="1:42" hidden="1" x14ac:dyDescent="0.35">
      <c r="A4176" t="s">
        <v>5148</v>
      </c>
      <c r="B4176" s="1">
        <v>46101</v>
      </c>
      <c r="C4176" t="s">
        <v>1857</v>
      </c>
      <c r="D4176" t="s">
        <v>95</v>
      </c>
      <c r="E4176">
        <v>1</v>
      </c>
      <c r="F4176" t="s">
        <v>58</v>
      </c>
      <c r="G4176" t="s">
        <v>16</v>
      </c>
      <c r="H4176" t="s">
        <v>17</v>
      </c>
      <c r="I4176" t="s">
        <v>43</v>
      </c>
      <c r="J4176" t="s">
        <v>39</v>
      </c>
      <c r="K4176">
        <v>2026</v>
      </c>
      <c r="L4176" t="s">
        <v>20</v>
      </c>
      <c r="M4176" t="s">
        <v>5948</v>
      </c>
      <c r="N4176" t="s">
        <v>5949</v>
      </c>
      <c r="O4176" t="s">
        <v>5950</v>
      </c>
      <c r="P4176" t="s">
        <v>5951</v>
      </c>
      <c r="Q4176" t="s">
        <v>5952</v>
      </c>
      <c r="R4176">
        <v>2900</v>
      </c>
      <c r="S4176">
        <v>3800</v>
      </c>
      <c r="T4176">
        <v>0.23680000000000001</v>
      </c>
      <c r="U4176" t="s">
        <v>5940</v>
      </c>
      <c r="V4176">
        <v>12</v>
      </c>
      <c r="W4176" s="1">
        <v>45359</v>
      </c>
      <c r="X4176" t="s">
        <v>5894</v>
      </c>
      <c r="Y4176">
        <v>220</v>
      </c>
      <c r="Z4176">
        <v>49</v>
      </c>
      <c r="AA4176">
        <v>227</v>
      </c>
      <c r="AB4176">
        <v>23</v>
      </c>
      <c r="AC4176">
        <v>10</v>
      </c>
      <c r="AD4176">
        <v>66700</v>
      </c>
      <c r="AE4176" t="s">
        <v>6025</v>
      </c>
      <c r="AF4176" s="1">
        <v>46203</v>
      </c>
      <c r="AG4176" t="s">
        <v>6671</v>
      </c>
      <c r="AH4176" t="s">
        <v>6027</v>
      </c>
      <c r="AI4176" t="s">
        <v>6028</v>
      </c>
      <c r="AJ4176" t="s">
        <v>6924</v>
      </c>
      <c r="AK4176">
        <v>3800</v>
      </c>
      <c r="AL4176">
        <v>753.16</v>
      </c>
      <c r="AM4176">
        <v>3046.84</v>
      </c>
      <c r="AN4176">
        <v>2900</v>
      </c>
      <c r="AO4176">
        <v>146.84</v>
      </c>
      <c r="AP4176">
        <v>4.82E-2</v>
      </c>
    </row>
    <row r="4177" spans="1:42" hidden="1" x14ac:dyDescent="0.35">
      <c r="A4177" t="s">
        <v>5149</v>
      </c>
      <c r="B4177" s="1">
        <v>46103</v>
      </c>
      <c r="C4177" t="s">
        <v>1141</v>
      </c>
      <c r="D4177" t="s">
        <v>140</v>
      </c>
      <c r="E4177">
        <v>4</v>
      </c>
      <c r="F4177" t="s">
        <v>128</v>
      </c>
      <c r="G4177" t="s">
        <v>16</v>
      </c>
      <c r="H4177" t="s">
        <v>32</v>
      </c>
      <c r="I4177" t="s">
        <v>26</v>
      </c>
      <c r="J4177" t="s">
        <v>39</v>
      </c>
      <c r="K4177">
        <v>2026</v>
      </c>
      <c r="L4177" t="s">
        <v>20</v>
      </c>
      <c r="M4177" t="s">
        <v>5944</v>
      </c>
      <c r="N4177" t="s">
        <v>5931</v>
      </c>
      <c r="O4177" t="s">
        <v>5945</v>
      </c>
      <c r="P4177" t="s">
        <v>5946</v>
      </c>
      <c r="Q4177" t="s">
        <v>5947</v>
      </c>
      <c r="R4177">
        <v>6500</v>
      </c>
      <c r="S4177">
        <v>8500</v>
      </c>
      <c r="T4177">
        <v>0.23530000000000001</v>
      </c>
      <c r="U4177" t="s">
        <v>5940</v>
      </c>
      <c r="V4177">
        <v>6</v>
      </c>
      <c r="W4177" s="1">
        <v>44693</v>
      </c>
      <c r="X4177" t="s">
        <v>5894</v>
      </c>
      <c r="Y4177">
        <v>116</v>
      </c>
      <c r="Z4177">
        <v>117</v>
      </c>
      <c r="AA4177">
        <v>124</v>
      </c>
      <c r="AB4177">
        <v>67</v>
      </c>
      <c r="AC4177">
        <v>10</v>
      </c>
      <c r="AD4177">
        <v>435500</v>
      </c>
      <c r="AE4177" t="s">
        <v>6025</v>
      </c>
      <c r="AF4177" s="1">
        <v>46203</v>
      </c>
      <c r="AG4177" t="s">
        <v>6552</v>
      </c>
      <c r="AH4177" t="s">
        <v>6035</v>
      </c>
      <c r="AI4177" t="s">
        <v>6028</v>
      </c>
      <c r="AJ4177" t="s">
        <v>6924</v>
      </c>
      <c r="AK4177">
        <v>34000</v>
      </c>
      <c r="AL4177">
        <v>7449.4</v>
      </c>
      <c r="AM4177">
        <v>26550.6</v>
      </c>
      <c r="AN4177">
        <v>26000</v>
      </c>
      <c r="AO4177">
        <v>550.6</v>
      </c>
      <c r="AP4177">
        <v>2.07E-2</v>
      </c>
    </row>
    <row r="4178" spans="1:42" hidden="1" x14ac:dyDescent="0.35">
      <c r="A4178" t="s">
        <v>5150</v>
      </c>
      <c r="B4178" s="1">
        <v>46116</v>
      </c>
      <c r="C4178" t="s">
        <v>1744</v>
      </c>
      <c r="D4178" t="s">
        <v>200</v>
      </c>
      <c r="E4178">
        <v>3</v>
      </c>
      <c r="F4178" t="s">
        <v>48</v>
      </c>
      <c r="G4178" t="s">
        <v>71</v>
      </c>
      <c r="H4178" t="s">
        <v>25</v>
      </c>
      <c r="I4178" t="s">
        <v>26</v>
      </c>
      <c r="J4178" t="s">
        <v>44</v>
      </c>
      <c r="K4178">
        <v>2026</v>
      </c>
      <c r="L4178" t="s">
        <v>35</v>
      </c>
      <c r="M4178" t="s">
        <v>5960</v>
      </c>
      <c r="N4178" t="s">
        <v>5949</v>
      </c>
      <c r="O4178" t="s">
        <v>5961</v>
      </c>
      <c r="P4178" t="s">
        <v>5951</v>
      </c>
      <c r="Q4178" t="s">
        <v>5962</v>
      </c>
      <c r="R4178">
        <v>2100</v>
      </c>
      <c r="S4178">
        <v>2800</v>
      </c>
      <c r="T4178">
        <v>0.25</v>
      </c>
      <c r="U4178" t="s">
        <v>5940</v>
      </c>
      <c r="V4178">
        <v>12</v>
      </c>
      <c r="W4178" s="1">
        <v>45378</v>
      </c>
      <c r="X4178" t="s">
        <v>5894</v>
      </c>
      <c r="Y4178">
        <v>198</v>
      </c>
      <c r="Z4178">
        <v>79</v>
      </c>
      <c r="AA4178">
        <v>243</v>
      </c>
      <c r="AB4178">
        <v>87</v>
      </c>
      <c r="AC4178">
        <v>10</v>
      </c>
      <c r="AD4178">
        <v>182700</v>
      </c>
      <c r="AE4178" t="s">
        <v>6025</v>
      </c>
      <c r="AF4178" s="1">
        <v>46203</v>
      </c>
      <c r="AG4178" t="s">
        <v>6640</v>
      </c>
      <c r="AH4178" t="s">
        <v>6027</v>
      </c>
      <c r="AI4178" t="s">
        <v>6028</v>
      </c>
      <c r="AJ4178" t="s">
        <v>6924</v>
      </c>
      <c r="AK4178">
        <v>8400</v>
      </c>
      <c r="AL4178">
        <v>1152.48</v>
      </c>
      <c r="AM4178">
        <v>7247.52</v>
      </c>
      <c r="AN4178">
        <v>6300</v>
      </c>
      <c r="AO4178">
        <v>947.52</v>
      </c>
      <c r="AP4178">
        <v>0.13070000000000001</v>
      </c>
    </row>
    <row r="4179" spans="1:42" hidden="1" x14ac:dyDescent="0.35">
      <c r="A4179" t="s">
        <v>5151</v>
      </c>
      <c r="B4179" s="1">
        <v>46050</v>
      </c>
      <c r="C4179" t="s">
        <v>706</v>
      </c>
      <c r="D4179" t="s">
        <v>38</v>
      </c>
      <c r="E4179">
        <v>3</v>
      </c>
      <c r="F4179" t="s">
        <v>30</v>
      </c>
      <c r="G4179" t="s">
        <v>31</v>
      </c>
      <c r="H4179" t="s">
        <v>25</v>
      </c>
      <c r="I4179" t="s">
        <v>43</v>
      </c>
      <c r="J4179" t="s">
        <v>112</v>
      </c>
      <c r="K4179">
        <v>2026</v>
      </c>
      <c r="L4179" t="s">
        <v>20</v>
      </c>
      <c r="M4179" t="s">
        <v>5981</v>
      </c>
      <c r="N4179" t="s">
        <v>5974</v>
      </c>
      <c r="O4179" t="s">
        <v>5982</v>
      </c>
      <c r="P4179" t="s">
        <v>5983</v>
      </c>
      <c r="Q4179" t="s">
        <v>5984</v>
      </c>
      <c r="R4179">
        <v>3700</v>
      </c>
      <c r="S4179">
        <v>4800</v>
      </c>
      <c r="T4179">
        <v>0.22919999999999999</v>
      </c>
      <c r="U4179" t="s">
        <v>5920</v>
      </c>
      <c r="V4179">
        <v>24</v>
      </c>
      <c r="W4179" s="1">
        <v>45552</v>
      </c>
      <c r="X4179" t="s">
        <v>5894</v>
      </c>
      <c r="Y4179">
        <v>158</v>
      </c>
      <c r="Z4179">
        <v>108</v>
      </c>
      <c r="AA4179">
        <v>132</v>
      </c>
      <c r="AB4179">
        <v>61</v>
      </c>
      <c r="AC4179">
        <v>10</v>
      </c>
      <c r="AD4179">
        <v>225700</v>
      </c>
      <c r="AE4179" t="s">
        <v>6025</v>
      </c>
      <c r="AF4179" s="1">
        <v>46203</v>
      </c>
      <c r="AG4179" t="s">
        <v>6410</v>
      </c>
      <c r="AH4179" t="s">
        <v>6027</v>
      </c>
      <c r="AI4179" t="s">
        <v>6028</v>
      </c>
      <c r="AJ4179" t="s">
        <v>6924</v>
      </c>
      <c r="AK4179">
        <v>14400</v>
      </c>
      <c r="AL4179">
        <v>2831.04</v>
      </c>
      <c r="AM4179">
        <v>11568.96</v>
      </c>
      <c r="AN4179">
        <v>11100</v>
      </c>
      <c r="AO4179">
        <v>468.96</v>
      </c>
      <c r="AP4179">
        <v>4.0500000000000001E-2</v>
      </c>
    </row>
    <row r="4180" spans="1:42" hidden="1" x14ac:dyDescent="0.35">
      <c r="A4180" t="s">
        <v>5152</v>
      </c>
      <c r="B4180" s="1">
        <v>46081</v>
      </c>
      <c r="C4180" t="s">
        <v>545</v>
      </c>
      <c r="D4180" t="s">
        <v>108</v>
      </c>
      <c r="E4180">
        <v>2</v>
      </c>
      <c r="F4180" t="s">
        <v>58</v>
      </c>
      <c r="G4180" t="s">
        <v>16</v>
      </c>
      <c r="H4180" t="s">
        <v>25</v>
      </c>
      <c r="I4180" t="s">
        <v>33</v>
      </c>
      <c r="J4180" t="s">
        <v>19</v>
      </c>
      <c r="K4180">
        <v>2026</v>
      </c>
      <c r="L4180" t="s">
        <v>20</v>
      </c>
      <c r="M4180" t="s">
        <v>5977</v>
      </c>
      <c r="N4180" t="s">
        <v>5974</v>
      </c>
      <c r="O4180" t="s">
        <v>5978</v>
      </c>
      <c r="P4180" t="s">
        <v>5979</v>
      </c>
      <c r="Q4180" t="s">
        <v>5980</v>
      </c>
      <c r="R4180">
        <v>3000</v>
      </c>
      <c r="S4180">
        <v>3900</v>
      </c>
      <c r="T4180">
        <v>0.23080000000000001</v>
      </c>
      <c r="U4180" t="s">
        <v>5920</v>
      </c>
      <c r="V4180">
        <v>36</v>
      </c>
      <c r="W4180" s="1">
        <v>44816</v>
      </c>
      <c r="X4180" t="s">
        <v>5894</v>
      </c>
      <c r="Y4180">
        <v>237</v>
      </c>
      <c r="Z4180">
        <v>110</v>
      </c>
      <c r="AA4180">
        <v>240</v>
      </c>
      <c r="AB4180">
        <v>48</v>
      </c>
      <c r="AC4180">
        <v>10</v>
      </c>
      <c r="AD4180">
        <v>144000</v>
      </c>
      <c r="AE4180" t="s">
        <v>6025</v>
      </c>
      <c r="AF4180" s="1">
        <v>46203</v>
      </c>
      <c r="AG4180" t="s">
        <v>6331</v>
      </c>
      <c r="AH4180" t="s">
        <v>6035</v>
      </c>
      <c r="AI4180" t="s">
        <v>6028</v>
      </c>
      <c r="AJ4180" t="s">
        <v>6924</v>
      </c>
      <c r="AK4180">
        <v>7800</v>
      </c>
      <c r="AL4180">
        <v>1471.86</v>
      </c>
      <c r="AM4180">
        <v>6328.14</v>
      </c>
      <c r="AN4180">
        <v>6000</v>
      </c>
      <c r="AO4180">
        <v>328.14</v>
      </c>
      <c r="AP4180">
        <v>5.1900000000000002E-2</v>
      </c>
    </row>
    <row r="4181" spans="1:42" hidden="1" x14ac:dyDescent="0.35">
      <c r="A4181" t="s">
        <v>5153</v>
      </c>
      <c r="B4181" s="1">
        <v>46171</v>
      </c>
      <c r="C4181" t="s">
        <v>307</v>
      </c>
      <c r="D4181" t="s">
        <v>14</v>
      </c>
      <c r="E4181">
        <v>2</v>
      </c>
      <c r="F4181" t="s">
        <v>128</v>
      </c>
      <c r="G4181" t="s">
        <v>96</v>
      </c>
      <c r="H4181" t="s">
        <v>25</v>
      </c>
      <c r="I4181" t="s">
        <v>18</v>
      </c>
      <c r="J4181" t="s">
        <v>75</v>
      </c>
      <c r="K4181">
        <v>2026</v>
      </c>
      <c r="L4181" t="s">
        <v>35</v>
      </c>
      <c r="M4181" t="s">
        <v>5934</v>
      </c>
      <c r="N4181" t="s">
        <v>5931</v>
      </c>
      <c r="O4181" t="s">
        <v>5932</v>
      </c>
      <c r="P4181" t="s">
        <v>5891</v>
      </c>
      <c r="Q4181" t="s">
        <v>5935</v>
      </c>
      <c r="R4181">
        <v>10800</v>
      </c>
      <c r="S4181">
        <v>13500</v>
      </c>
      <c r="T4181">
        <v>0.2</v>
      </c>
      <c r="U4181" t="s">
        <v>5893</v>
      </c>
      <c r="V4181">
        <v>12</v>
      </c>
      <c r="W4181" s="1">
        <v>44567</v>
      </c>
      <c r="X4181" t="s">
        <v>5894</v>
      </c>
      <c r="Y4181">
        <v>169</v>
      </c>
      <c r="Z4181">
        <v>68</v>
      </c>
      <c r="AA4181">
        <v>202</v>
      </c>
      <c r="AB4181">
        <v>85</v>
      </c>
      <c r="AC4181">
        <v>10</v>
      </c>
      <c r="AD4181">
        <v>918000</v>
      </c>
      <c r="AE4181" t="s">
        <v>6025</v>
      </c>
      <c r="AF4181" s="1">
        <v>46203</v>
      </c>
      <c r="AG4181" t="s">
        <v>6195</v>
      </c>
      <c r="AH4181" t="s">
        <v>6027</v>
      </c>
      <c r="AI4181" t="s">
        <v>6028</v>
      </c>
      <c r="AJ4181" t="s">
        <v>6924</v>
      </c>
      <c r="AK4181">
        <v>27000</v>
      </c>
      <c r="AL4181">
        <v>5340.6</v>
      </c>
      <c r="AM4181">
        <v>21659.4</v>
      </c>
      <c r="AN4181">
        <v>21600</v>
      </c>
      <c r="AO4181">
        <v>59.4</v>
      </c>
      <c r="AP4181">
        <v>2.7000000000000001E-3</v>
      </c>
    </row>
    <row r="4182" spans="1:42" hidden="1" x14ac:dyDescent="0.35">
      <c r="A4182" t="s">
        <v>5154</v>
      </c>
      <c r="B4182" s="1">
        <v>46184</v>
      </c>
      <c r="C4182" t="s">
        <v>967</v>
      </c>
      <c r="D4182" t="s">
        <v>216</v>
      </c>
      <c r="E4182">
        <v>1</v>
      </c>
      <c r="F4182" t="s">
        <v>48</v>
      </c>
      <c r="G4182" t="s">
        <v>16</v>
      </c>
      <c r="H4182" t="s">
        <v>25</v>
      </c>
      <c r="I4182" t="s">
        <v>33</v>
      </c>
      <c r="J4182" t="s">
        <v>34</v>
      </c>
      <c r="K4182">
        <v>2026</v>
      </c>
      <c r="L4182" t="s">
        <v>35</v>
      </c>
      <c r="M4182" t="s">
        <v>5999</v>
      </c>
      <c r="N4182" t="s">
        <v>5989</v>
      </c>
      <c r="O4182" t="s">
        <v>6000</v>
      </c>
      <c r="P4182" t="s">
        <v>6001</v>
      </c>
      <c r="Q4182" t="s">
        <v>6002</v>
      </c>
      <c r="R4182">
        <v>300</v>
      </c>
      <c r="S4182">
        <v>500</v>
      </c>
      <c r="T4182">
        <v>0.4</v>
      </c>
      <c r="U4182" t="s">
        <v>5940</v>
      </c>
      <c r="V4182">
        <v>3</v>
      </c>
      <c r="W4182" s="1">
        <v>45115</v>
      </c>
      <c r="X4182" t="s">
        <v>5894</v>
      </c>
      <c r="Y4182">
        <v>197</v>
      </c>
      <c r="Z4182">
        <v>100</v>
      </c>
      <c r="AA4182">
        <v>205</v>
      </c>
      <c r="AB4182">
        <v>66</v>
      </c>
      <c r="AC4182">
        <v>10</v>
      </c>
      <c r="AD4182">
        <v>19800</v>
      </c>
      <c r="AE4182" t="s">
        <v>6025</v>
      </c>
      <c r="AF4182" s="1">
        <v>46203</v>
      </c>
      <c r="AG4182" t="s">
        <v>6440</v>
      </c>
      <c r="AH4182" t="s">
        <v>6035</v>
      </c>
      <c r="AI4182" t="s">
        <v>6028</v>
      </c>
      <c r="AJ4182" t="s">
        <v>6924</v>
      </c>
      <c r="AK4182">
        <v>500</v>
      </c>
      <c r="AL4182">
        <v>39.6</v>
      </c>
      <c r="AM4182">
        <v>460.4</v>
      </c>
      <c r="AN4182">
        <v>300</v>
      </c>
      <c r="AO4182">
        <v>160.4</v>
      </c>
      <c r="AP4182">
        <v>0.34839999999999999</v>
      </c>
    </row>
    <row r="4183" spans="1:42" hidden="1" x14ac:dyDescent="0.35">
      <c r="A4183" t="s">
        <v>5155</v>
      </c>
      <c r="B4183" s="1">
        <v>46039</v>
      </c>
      <c r="C4183" t="s">
        <v>3416</v>
      </c>
      <c r="D4183" t="s">
        <v>23</v>
      </c>
      <c r="E4183">
        <v>3</v>
      </c>
      <c r="F4183" t="s">
        <v>58</v>
      </c>
      <c r="G4183" t="s">
        <v>96</v>
      </c>
      <c r="H4183" t="s">
        <v>25</v>
      </c>
      <c r="I4183" t="s">
        <v>43</v>
      </c>
      <c r="J4183" t="s">
        <v>112</v>
      </c>
      <c r="K4183">
        <v>2026</v>
      </c>
      <c r="L4183" t="s">
        <v>20</v>
      </c>
      <c r="M4183" t="s">
        <v>5921</v>
      </c>
      <c r="N4183" t="s">
        <v>5913</v>
      </c>
      <c r="O4183" t="s">
        <v>5917</v>
      </c>
      <c r="P4183" t="s">
        <v>5922</v>
      </c>
      <c r="Q4183" t="s">
        <v>5923</v>
      </c>
      <c r="R4183">
        <v>57000</v>
      </c>
      <c r="S4183">
        <v>69000</v>
      </c>
      <c r="T4183">
        <v>0.1739</v>
      </c>
      <c r="U4183" t="s">
        <v>5920</v>
      </c>
      <c r="V4183">
        <v>12</v>
      </c>
      <c r="W4183" s="1">
        <v>44862</v>
      </c>
      <c r="X4183" t="s">
        <v>5894</v>
      </c>
      <c r="Y4183">
        <v>244</v>
      </c>
      <c r="Z4183">
        <v>55</v>
      </c>
      <c r="AA4183">
        <v>276</v>
      </c>
      <c r="AB4183">
        <v>9</v>
      </c>
      <c r="AC4183">
        <v>10</v>
      </c>
      <c r="AD4183">
        <v>513000</v>
      </c>
      <c r="AE4183" t="s">
        <v>6025</v>
      </c>
      <c r="AF4183" s="1">
        <v>46203</v>
      </c>
      <c r="AG4183" t="s">
        <v>6875</v>
      </c>
      <c r="AH4183" t="s">
        <v>6035</v>
      </c>
      <c r="AI4183" t="s">
        <v>6028</v>
      </c>
      <c r="AJ4183" t="s">
        <v>6924</v>
      </c>
      <c r="AK4183">
        <v>244260</v>
      </c>
      <c r="AL4183">
        <v>49535.93</v>
      </c>
      <c r="AM4183">
        <v>194724.07</v>
      </c>
      <c r="AN4183">
        <v>171000</v>
      </c>
      <c r="AO4183">
        <v>23724.07</v>
      </c>
      <c r="AP4183">
        <v>0.12180000000000001</v>
      </c>
    </row>
    <row r="4184" spans="1:42" hidden="1" x14ac:dyDescent="0.35">
      <c r="A4184" t="s">
        <v>5156</v>
      </c>
      <c r="B4184" s="1">
        <v>46078</v>
      </c>
      <c r="C4184" t="s">
        <v>3078</v>
      </c>
      <c r="D4184" t="s">
        <v>439</v>
      </c>
      <c r="E4184">
        <v>2</v>
      </c>
      <c r="F4184" t="s">
        <v>128</v>
      </c>
      <c r="G4184" t="s">
        <v>31</v>
      </c>
      <c r="H4184" t="s">
        <v>17</v>
      </c>
      <c r="I4184" t="s">
        <v>26</v>
      </c>
      <c r="J4184" t="s">
        <v>19</v>
      </c>
      <c r="K4184">
        <v>2026</v>
      </c>
      <c r="L4184" t="s">
        <v>20</v>
      </c>
      <c r="M4184" t="s">
        <v>5953</v>
      </c>
      <c r="N4184" t="s">
        <v>5949</v>
      </c>
      <c r="O4184" t="s">
        <v>5954</v>
      </c>
      <c r="P4184" t="s">
        <v>5951</v>
      </c>
      <c r="Q4184" t="s">
        <v>5955</v>
      </c>
      <c r="R4184">
        <v>1400</v>
      </c>
      <c r="S4184">
        <v>1900</v>
      </c>
      <c r="T4184">
        <v>0.26319999999999999</v>
      </c>
      <c r="U4184" t="s">
        <v>5940</v>
      </c>
      <c r="V4184">
        <v>12</v>
      </c>
      <c r="W4184" s="1">
        <v>44681</v>
      </c>
      <c r="X4184" t="s">
        <v>5894</v>
      </c>
      <c r="Y4184">
        <v>129</v>
      </c>
      <c r="Z4184">
        <v>73</v>
      </c>
      <c r="AA4184">
        <v>194</v>
      </c>
      <c r="AB4184">
        <v>7</v>
      </c>
      <c r="AC4184">
        <v>10</v>
      </c>
      <c r="AD4184">
        <v>9800</v>
      </c>
      <c r="AE4184" t="s">
        <v>6025</v>
      </c>
      <c r="AF4184" s="1">
        <v>46203</v>
      </c>
      <c r="AG4184" t="s">
        <v>6749</v>
      </c>
      <c r="AH4184" t="s">
        <v>6027</v>
      </c>
      <c r="AI4184" t="s">
        <v>6028</v>
      </c>
      <c r="AJ4184" t="s">
        <v>6924</v>
      </c>
      <c r="AK4184">
        <v>3800</v>
      </c>
      <c r="AL4184">
        <v>507.3</v>
      </c>
      <c r="AM4184">
        <v>3292.7</v>
      </c>
      <c r="AN4184">
        <v>2800</v>
      </c>
      <c r="AO4184">
        <v>492.7</v>
      </c>
      <c r="AP4184">
        <v>0.14960000000000001</v>
      </c>
    </row>
    <row r="4185" spans="1:42" hidden="1" x14ac:dyDescent="0.35">
      <c r="A4185" t="s">
        <v>5157</v>
      </c>
      <c r="B4185" s="1">
        <v>46072</v>
      </c>
      <c r="C4185" t="s">
        <v>305</v>
      </c>
      <c r="D4185" t="s">
        <v>188</v>
      </c>
      <c r="E4185">
        <v>1</v>
      </c>
      <c r="F4185" t="s">
        <v>48</v>
      </c>
      <c r="G4185" t="s">
        <v>71</v>
      </c>
      <c r="H4185" t="s">
        <v>17</v>
      </c>
      <c r="I4185" t="s">
        <v>43</v>
      </c>
      <c r="J4185" t="s">
        <v>19</v>
      </c>
      <c r="K4185">
        <v>2026</v>
      </c>
      <c r="L4185" t="s">
        <v>20</v>
      </c>
      <c r="M4185" t="s">
        <v>5936</v>
      </c>
      <c r="N4185" t="s">
        <v>5931</v>
      </c>
      <c r="O4185" t="s">
        <v>5937</v>
      </c>
      <c r="P4185" t="s">
        <v>5938</v>
      </c>
      <c r="Q4185" t="s">
        <v>5939</v>
      </c>
      <c r="R4185">
        <v>3400</v>
      </c>
      <c r="S4185">
        <v>4500</v>
      </c>
      <c r="T4185">
        <v>0.24440000000000001</v>
      </c>
      <c r="U4185" t="s">
        <v>5940</v>
      </c>
      <c r="V4185">
        <v>6</v>
      </c>
      <c r="W4185" s="1">
        <v>45061</v>
      </c>
      <c r="X4185" t="s">
        <v>5894</v>
      </c>
      <c r="Y4185">
        <v>200</v>
      </c>
      <c r="Z4185">
        <v>91</v>
      </c>
      <c r="AA4185">
        <v>223</v>
      </c>
      <c r="AB4185">
        <v>18</v>
      </c>
      <c r="AC4185">
        <v>10</v>
      </c>
      <c r="AD4185">
        <v>61200</v>
      </c>
      <c r="AE4185" t="s">
        <v>6025</v>
      </c>
      <c r="AF4185" s="1">
        <v>46203</v>
      </c>
      <c r="AG4185" t="s">
        <v>6193</v>
      </c>
      <c r="AH4185" t="s">
        <v>6035</v>
      </c>
      <c r="AI4185" t="s">
        <v>6028</v>
      </c>
      <c r="AJ4185" t="s">
        <v>6924</v>
      </c>
      <c r="AK4185">
        <v>4500</v>
      </c>
      <c r="AL4185">
        <v>427.5</v>
      </c>
      <c r="AM4185">
        <v>4072.5</v>
      </c>
      <c r="AN4185">
        <v>3400</v>
      </c>
      <c r="AO4185">
        <v>672.5</v>
      </c>
      <c r="AP4185">
        <v>0.1651</v>
      </c>
    </row>
    <row r="4186" spans="1:42" hidden="1" x14ac:dyDescent="0.35">
      <c r="A4186" t="s">
        <v>5158</v>
      </c>
      <c r="B4186" s="1">
        <v>46127</v>
      </c>
      <c r="C4186" t="s">
        <v>1060</v>
      </c>
      <c r="D4186" t="s">
        <v>188</v>
      </c>
      <c r="E4186">
        <v>1</v>
      </c>
      <c r="F4186" t="s">
        <v>30</v>
      </c>
      <c r="G4186" t="s">
        <v>79</v>
      </c>
      <c r="H4186" t="s">
        <v>17</v>
      </c>
      <c r="I4186" t="s">
        <v>43</v>
      </c>
      <c r="J4186" t="s">
        <v>44</v>
      </c>
      <c r="K4186">
        <v>2026</v>
      </c>
      <c r="L4186" t="s">
        <v>35</v>
      </c>
      <c r="M4186" t="s">
        <v>5936</v>
      </c>
      <c r="N4186" t="s">
        <v>5931</v>
      </c>
      <c r="O4186" t="s">
        <v>5937</v>
      </c>
      <c r="P4186" t="s">
        <v>5938</v>
      </c>
      <c r="Q4186" t="s">
        <v>5939</v>
      </c>
      <c r="R4186">
        <v>3400</v>
      </c>
      <c r="S4186">
        <v>4500</v>
      </c>
      <c r="T4186">
        <v>0.24440000000000001</v>
      </c>
      <c r="U4186" t="s">
        <v>5940</v>
      </c>
      <c r="V4186">
        <v>6</v>
      </c>
      <c r="W4186" s="1">
        <v>45061</v>
      </c>
      <c r="X4186" t="s">
        <v>5894</v>
      </c>
      <c r="Y4186">
        <v>200</v>
      </c>
      <c r="Z4186">
        <v>91</v>
      </c>
      <c r="AA4186">
        <v>223</v>
      </c>
      <c r="AB4186">
        <v>18</v>
      </c>
      <c r="AC4186">
        <v>10</v>
      </c>
      <c r="AD4186">
        <v>61200</v>
      </c>
      <c r="AE4186" t="s">
        <v>6025</v>
      </c>
      <c r="AF4186" s="1">
        <v>46203</v>
      </c>
      <c r="AG4186" t="s">
        <v>6523</v>
      </c>
      <c r="AH4186" t="s">
        <v>6035</v>
      </c>
      <c r="AI4186" t="s">
        <v>6028</v>
      </c>
      <c r="AJ4186" t="s">
        <v>6924</v>
      </c>
      <c r="AK4186">
        <v>4500</v>
      </c>
      <c r="AL4186">
        <v>887.4</v>
      </c>
      <c r="AM4186">
        <v>3612.6</v>
      </c>
      <c r="AN4186">
        <v>3400</v>
      </c>
      <c r="AO4186">
        <v>212.6</v>
      </c>
      <c r="AP4186">
        <v>5.8799999999999998E-2</v>
      </c>
    </row>
    <row r="4187" spans="1:42" hidden="1" x14ac:dyDescent="0.35">
      <c r="A4187" t="s">
        <v>5159</v>
      </c>
      <c r="B4187" s="1">
        <v>46199</v>
      </c>
      <c r="C4187" t="s">
        <v>921</v>
      </c>
      <c r="D4187" t="s">
        <v>118</v>
      </c>
      <c r="E4187">
        <v>1</v>
      </c>
      <c r="F4187" t="s">
        <v>15</v>
      </c>
      <c r="G4187" t="s">
        <v>16</v>
      </c>
      <c r="H4187" t="s">
        <v>32</v>
      </c>
      <c r="I4187" t="s">
        <v>43</v>
      </c>
      <c r="J4187" t="s">
        <v>34</v>
      </c>
      <c r="K4187">
        <v>2026</v>
      </c>
      <c r="L4187" t="s">
        <v>35</v>
      </c>
      <c r="M4187" t="s">
        <v>5902</v>
      </c>
      <c r="N4187" t="s">
        <v>5889</v>
      </c>
      <c r="O4187" t="s">
        <v>5898</v>
      </c>
      <c r="P4187" t="s">
        <v>5899</v>
      </c>
      <c r="Q4187" t="s">
        <v>5903</v>
      </c>
      <c r="R4187">
        <v>74000</v>
      </c>
      <c r="S4187">
        <v>88000</v>
      </c>
      <c r="T4187">
        <v>0.15909999999999999</v>
      </c>
      <c r="U4187" t="s">
        <v>5901</v>
      </c>
      <c r="V4187">
        <v>12</v>
      </c>
      <c r="W4187" s="1">
        <v>45459</v>
      </c>
      <c r="X4187" t="s">
        <v>5894</v>
      </c>
      <c r="Y4187">
        <v>214</v>
      </c>
      <c r="Z4187">
        <v>97</v>
      </c>
      <c r="AA4187">
        <v>218</v>
      </c>
      <c r="AB4187">
        <v>43</v>
      </c>
      <c r="AC4187">
        <v>10</v>
      </c>
      <c r="AD4187">
        <v>3182000</v>
      </c>
      <c r="AE4187" t="s">
        <v>6025</v>
      </c>
      <c r="AF4187" s="1">
        <v>46203</v>
      </c>
      <c r="AG4187" t="s">
        <v>6488</v>
      </c>
      <c r="AH4187" t="s">
        <v>6027</v>
      </c>
      <c r="AI4187" t="s">
        <v>6028</v>
      </c>
      <c r="AJ4187" t="s">
        <v>6924</v>
      </c>
      <c r="AK4187">
        <v>88000</v>
      </c>
      <c r="AL4187">
        <v>8034.4</v>
      </c>
      <c r="AM4187">
        <v>79965.600000000006</v>
      </c>
      <c r="AN4187">
        <v>74000</v>
      </c>
      <c r="AO4187">
        <v>5965.6</v>
      </c>
      <c r="AP4187">
        <v>7.46E-2</v>
      </c>
    </row>
    <row r="4188" spans="1:42" hidden="1" x14ac:dyDescent="0.35">
      <c r="A4188" t="s">
        <v>5160</v>
      </c>
      <c r="B4188" s="1">
        <v>46029</v>
      </c>
      <c r="C4188" t="s">
        <v>1069</v>
      </c>
      <c r="D4188" t="s">
        <v>180</v>
      </c>
      <c r="E4188">
        <v>3</v>
      </c>
      <c r="F4188" t="s">
        <v>128</v>
      </c>
      <c r="G4188" t="s">
        <v>71</v>
      </c>
      <c r="H4188" t="s">
        <v>32</v>
      </c>
      <c r="I4188" t="s">
        <v>43</v>
      </c>
      <c r="J4188" t="s">
        <v>112</v>
      </c>
      <c r="K4188">
        <v>2026</v>
      </c>
      <c r="L4188" t="s">
        <v>20</v>
      </c>
      <c r="M4188" t="s">
        <v>5956</v>
      </c>
      <c r="N4188" t="s">
        <v>5949</v>
      </c>
      <c r="O4188" t="s">
        <v>5957</v>
      </c>
      <c r="P4188" t="s">
        <v>5958</v>
      </c>
      <c r="Q4188" t="s">
        <v>5959</v>
      </c>
      <c r="R4188">
        <v>3100</v>
      </c>
      <c r="S4188">
        <v>4200</v>
      </c>
      <c r="T4188">
        <v>0.26190000000000002</v>
      </c>
      <c r="U4188" t="s">
        <v>5909</v>
      </c>
      <c r="V4188">
        <v>12</v>
      </c>
      <c r="W4188" s="1">
        <v>45029</v>
      </c>
      <c r="X4188" t="s">
        <v>5894</v>
      </c>
      <c r="Y4188">
        <v>165</v>
      </c>
      <c r="Z4188">
        <v>119</v>
      </c>
      <c r="AA4188">
        <v>218</v>
      </c>
      <c r="AB4188">
        <v>22</v>
      </c>
      <c r="AC4188">
        <v>10</v>
      </c>
      <c r="AD4188">
        <v>68200</v>
      </c>
      <c r="AE4188" t="s">
        <v>6025</v>
      </c>
      <c r="AF4188" s="1">
        <v>46203</v>
      </c>
      <c r="AG4188" t="s">
        <v>6487</v>
      </c>
      <c r="AH4188" t="s">
        <v>6027</v>
      </c>
      <c r="AI4188" t="s">
        <v>6028</v>
      </c>
      <c r="AJ4188" t="s">
        <v>6924</v>
      </c>
      <c r="AK4188">
        <v>12600</v>
      </c>
      <c r="AL4188">
        <v>2312.1</v>
      </c>
      <c r="AM4188">
        <v>10287.9</v>
      </c>
      <c r="AN4188">
        <v>9300</v>
      </c>
      <c r="AO4188">
        <v>987.9</v>
      </c>
      <c r="AP4188">
        <v>9.6000000000000002E-2</v>
      </c>
    </row>
    <row r="4189" spans="1:42" hidden="1" x14ac:dyDescent="0.35">
      <c r="A4189" t="s">
        <v>5161</v>
      </c>
      <c r="B4189" s="1">
        <v>46125</v>
      </c>
      <c r="C4189" t="s">
        <v>86</v>
      </c>
      <c r="D4189" t="s">
        <v>205</v>
      </c>
      <c r="E4189">
        <v>1</v>
      </c>
      <c r="F4189" t="s">
        <v>48</v>
      </c>
      <c r="G4189" t="s">
        <v>71</v>
      </c>
      <c r="H4189" t="s">
        <v>25</v>
      </c>
      <c r="I4189" t="s">
        <v>26</v>
      </c>
      <c r="J4189" t="s">
        <v>44</v>
      </c>
      <c r="K4189">
        <v>2026</v>
      </c>
      <c r="L4189" t="s">
        <v>35</v>
      </c>
      <c r="M4189" t="s">
        <v>6003</v>
      </c>
      <c r="N4189" t="s">
        <v>5989</v>
      </c>
      <c r="O4189" t="s">
        <v>6004</v>
      </c>
      <c r="P4189" t="s">
        <v>6005</v>
      </c>
      <c r="Q4189" t="s">
        <v>6006</v>
      </c>
      <c r="R4189">
        <v>420</v>
      </c>
      <c r="S4189">
        <v>650</v>
      </c>
      <c r="T4189">
        <v>0.3538</v>
      </c>
      <c r="U4189" t="s">
        <v>5909</v>
      </c>
      <c r="V4189">
        <v>6</v>
      </c>
      <c r="W4189" s="1">
        <v>45071</v>
      </c>
      <c r="X4189" t="s">
        <v>5894</v>
      </c>
      <c r="Y4189">
        <v>160</v>
      </c>
      <c r="Z4189">
        <v>85</v>
      </c>
      <c r="AA4189">
        <v>167</v>
      </c>
      <c r="AB4189">
        <v>56</v>
      </c>
      <c r="AC4189">
        <v>10</v>
      </c>
      <c r="AD4189">
        <v>23520</v>
      </c>
      <c r="AE4189" t="s">
        <v>6025</v>
      </c>
      <c r="AF4189" s="1">
        <v>46203</v>
      </c>
      <c r="AG4189" t="s">
        <v>6058</v>
      </c>
      <c r="AH4189" t="s">
        <v>6027</v>
      </c>
      <c r="AI4189" t="s">
        <v>6028</v>
      </c>
      <c r="AJ4189" t="s">
        <v>6924</v>
      </c>
      <c r="AK4189">
        <v>650</v>
      </c>
      <c r="AL4189">
        <v>88.14</v>
      </c>
      <c r="AM4189">
        <v>561.86</v>
      </c>
      <c r="AN4189">
        <v>420</v>
      </c>
      <c r="AO4189">
        <v>141.86000000000001</v>
      </c>
      <c r="AP4189">
        <v>0.2525</v>
      </c>
    </row>
    <row r="4190" spans="1:42" hidden="1" x14ac:dyDescent="0.35">
      <c r="A4190" t="s">
        <v>5162</v>
      </c>
      <c r="B4190" s="1">
        <v>46189</v>
      </c>
      <c r="C4190" t="s">
        <v>779</v>
      </c>
      <c r="D4190" t="s">
        <v>377</v>
      </c>
      <c r="E4190">
        <v>2</v>
      </c>
      <c r="F4190" t="s">
        <v>30</v>
      </c>
      <c r="G4190" t="s">
        <v>16</v>
      </c>
      <c r="H4190" t="s">
        <v>17</v>
      </c>
      <c r="I4190" t="s">
        <v>43</v>
      </c>
      <c r="J4190" t="s">
        <v>34</v>
      </c>
      <c r="K4190">
        <v>2026</v>
      </c>
      <c r="L4190" t="s">
        <v>35</v>
      </c>
      <c r="M4190" t="s">
        <v>6007</v>
      </c>
      <c r="N4190" t="s">
        <v>5889</v>
      </c>
      <c r="O4190" t="s">
        <v>6008</v>
      </c>
      <c r="P4190" t="s">
        <v>5899</v>
      </c>
      <c r="Q4190" t="s">
        <v>6009</v>
      </c>
      <c r="R4190">
        <v>12000</v>
      </c>
      <c r="S4190">
        <v>15000</v>
      </c>
      <c r="T4190">
        <v>0.2</v>
      </c>
      <c r="U4190" t="s">
        <v>5901</v>
      </c>
      <c r="V4190">
        <v>12</v>
      </c>
      <c r="W4190" s="1">
        <v>45557</v>
      </c>
      <c r="X4190" t="s">
        <v>5894</v>
      </c>
      <c r="Y4190">
        <v>118</v>
      </c>
      <c r="Z4190">
        <v>87</v>
      </c>
      <c r="AA4190">
        <v>209</v>
      </c>
      <c r="AB4190">
        <v>10</v>
      </c>
      <c r="AC4190">
        <v>10</v>
      </c>
      <c r="AD4190">
        <v>120000</v>
      </c>
      <c r="AE4190" t="s">
        <v>6025</v>
      </c>
      <c r="AF4190" s="1">
        <v>46203</v>
      </c>
      <c r="AG4190" t="s">
        <v>6100</v>
      </c>
      <c r="AH4190" t="s">
        <v>6027</v>
      </c>
      <c r="AI4190" t="s">
        <v>6028</v>
      </c>
      <c r="AJ4190" t="s">
        <v>6924</v>
      </c>
      <c r="AK4190">
        <v>30000</v>
      </c>
      <c r="AL4190">
        <v>2688</v>
      </c>
      <c r="AM4190">
        <v>27312</v>
      </c>
      <c r="AN4190">
        <v>24000</v>
      </c>
      <c r="AO4190">
        <v>3312</v>
      </c>
      <c r="AP4190">
        <v>0.12130000000000001</v>
      </c>
    </row>
    <row r="4191" spans="1:42" hidden="1" x14ac:dyDescent="0.35">
      <c r="A4191" t="s">
        <v>5163</v>
      </c>
      <c r="B4191" s="1">
        <v>46142</v>
      </c>
      <c r="C4191" t="s">
        <v>1816</v>
      </c>
      <c r="D4191" t="s">
        <v>87</v>
      </c>
      <c r="E4191">
        <v>1</v>
      </c>
      <c r="F4191" t="s">
        <v>15</v>
      </c>
      <c r="G4191" t="s">
        <v>71</v>
      </c>
      <c r="H4191" t="s">
        <v>32</v>
      </c>
      <c r="I4191" t="s">
        <v>18</v>
      </c>
      <c r="J4191" t="s">
        <v>44</v>
      </c>
      <c r="K4191">
        <v>2026</v>
      </c>
      <c r="L4191" t="s">
        <v>35</v>
      </c>
      <c r="M4191" t="s">
        <v>5924</v>
      </c>
      <c r="N4191" t="s">
        <v>5913</v>
      </c>
      <c r="O4191" t="s">
        <v>5917</v>
      </c>
      <c r="P4191" t="s">
        <v>5925</v>
      </c>
      <c r="Q4191" t="s">
        <v>5926</v>
      </c>
      <c r="R4191">
        <v>46000</v>
      </c>
      <c r="S4191">
        <v>56000</v>
      </c>
      <c r="T4191">
        <v>0.17860000000000001</v>
      </c>
      <c r="U4191" t="s">
        <v>5920</v>
      </c>
      <c r="V4191">
        <v>12</v>
      </c>
      <c r="W4191" s="1">
        <v>44847</v>
      </c>
      <c r="X4191" t="s">
        <v>5894</v>
      </c>
      <c r="Y4191">
        <v>224</v>
      </c>
      <c r="Z4191">
        <v>96</v>
      </c>
      <c r="AA4191">
        <v>304</v>
      </c>
      <c r="AB4191">
        <v>54</v>
      </c>
      <c r="AC4191">
        <v>10</v>
      </c>
      <c r="AD4191">
        <v>2484000</v>
      </c>
      <c r="AE4191" t="s">
        <v>6025</v>
      </c>
      <c r="AF4191" s="1">
        <v>46203</v>
      </c>
      <c r="AG4191" t="s">
        <v>6659</v>
      </c>
      <c r="AH4191" t="s">
        <v>6035</v>
      </c>
      <c r="AI4191" t="s">
        <v>6028</v>
      </c>
      <c r="AJ4191" t="s">
        <v>6924</v>
      </c>
      <c r="AK4191">
        <v>66080</v>
      </c>
      <c r="AL4191">
        <v>4070.53</v>
      </c>
      <c r="AM4191">
        <v>62009.47</v>
      </c>
      <c r="AN4191">
        <v>46000</v>
      </c>
      <c r="AO4191">
        <v>16009.47</v>
      </c>
      <c r="AP4191">
        <v>0.25819999999999999</v>
      </c>
    </row>
    <row r="4192" spans="1:42" hidden="1" x14ac:dyDescent="0.35">
      <c r="A4192" t="s">
        <v>5164</v>
      </c>
      <c r="B4192" s="1">
        <v>46041</v>
      </c>
      <c r="C4192" t="s">
        <v>163</v>
      </c>
      <c r="D4192" t="s">
        <v>221</v>
      </c>
      <c r="E4192">
        <v>1</v>
      </c>
      <c r="F4192" t="s">
        <v>128</v>
      </c>
      <c r="G4192" t="s">
        <v>71</v>
      </c>
      <c r="H4192" t="s">
        <v>25</v>
      </c>
      <c r="I4192" t="s">
        <v>43</v>
      </c>
      <c r="J4192" t="s">
        <v>112</v>
      </c>
      <c r="K4192">
        <v>2026</v>
      </c>
      <c r="L4192" t="s">
        <v>20</v>
      </c>
      <c r="M4192" t="s">
        <v>5966</v>
      </c>
      <c r="N4192" t="s">
        <v>5967</v>
      </c>
      <c r="O4192" t="s">
        <v>5968</v>
      </c>
      <c r="P4192" t="s">
        <v>5899</v>
      </c>
      <c r="Q4192" t="s">
        <v>5969</v>
      </c>
      <c r="R4192">
        <v>11500</v>
      </c>
      <c r="S4192">
        <v>14500</v>
      </c>
      <c r="T4192">
        <v>0.2069</v>
      </c>
      <c r="U4192" t="s">
        <v>5901</v>
      </c>
      <c r="V4192">
        <v>12</v>
      </c>
      <c r="W4192" s="1">
        <v>44903</v>
      </c>
      <c r="X4192" t="s">
        <v>5894</v>
      </c>
      <c r="Y4192">
        <v>217</v>
      </c>
      <c r="Z4192">
        <v>53</v>
      </c>
      <c r="AA4192">
        <v>253</v>
      </c>
      <c r="AB4192">
        <v>61</v>
      </c>
      <c r="AC4192">
        <v>10</v>
      </c>
      <c r="AD4192">
        <v>701500</v>
      </c>
      <c r="AE4192" t="s">
        <v>6025</v>
      </c>
      <c r="AF4192" s="1">
        <v>46203</v>
      </c>
      <c r="AG4192" t="s">
        <v>6099</v>
      </c>
      <c r="AH4192" t="s">
        <v>6035</v>
      </c>
      <c r="AI4192" t="s">
        <v>6028</v>
      </c>
      <c r="AJ4192" t="s">
        <v>6924</v>
      </c>
      <c r="AK4192">
        <v>14500</v>
      </c>
      <c r="AL4192">
        <v>725</v>
      </c>
      <c r="AM4192">
        <v>13775</v>
      </c>
      <c r="AN4192">
        <v>11500</v>
      </c>
      <c r="AO4192">
        <v>2275</v>
      </c>
      <c r="AP4192">
        <v>0.16520000000000001</v>
      </c>
    </row>
    <row r="4193" spans="1:42" hidden="1" x14ac:dyDescent="0.35">
      <c r="A4193" t="s">
        <v>5165</v>
      </c>
      <c r="B4193" s="1">
        <v>46121</v>
      </c>
      <c r="C4193" t="s">
        <v>1678</v>
      </c>
      <c r="D4193" t="s">
        <v>173</v>
      </c>
      <c r="E4193">
        <v>3</v>
      </c>
      <c r="F4193" t="s">
        <v>30</v>
      </c>
      <c r="G4193" t="s">
        <v>71</v>
      </c>
      <c r="H4193" t="s">
        <v>17</v>
      </c>
      <c r="I4193" t="s">
        <v>18</v>
      </c>
      <c r="J4193" t="s">
        <v>44</v>
      </c>
      <c r="K4193">
        <v>2026</v>
      </c>
      <c r="L4193" t="s">
        <v>35</v>
      </c>
      <c r="M4193" t="s">
        <v>5904</v>
      </c>
      <c r="N4193" t="s">
        <v>5889</v>
      </c>
      <c r="O4193" t="s">
        <v>5898</v>
      </c>
      <c r="P4193" t="s">
        <v>5899</v>
      </c>
      <c r="Q4193" t="s">
        <v>5905</v>
      </c>
      <c r="R4193">
        <v>12500</v>
      </c>
      <c r="S4193">
        <v>15500</v>
      </c>
      <c r="T4193">
        <v>0.19350000000000001</v>
      </c>
      <c r="U4193" t="s">
        <v>5901</v>
      </c>
      <c r="V4193">
        <v>12</v>
      </c>
      <c r="W4193" s="1">
        <v>45140</v>
      </c>
      <c r="X4193" t="s">
        <v>5894</v>
      </c>
      <c r="Y4193">
        <v>313</v>
      </c>
      <c r="Z4193">
        <v>58</v>
      </c>
      <c r="AA4193">
        <v>294</v>
      </c>
      <c r="AB4193">
        <v>65</v>
      </c>
      <c r="AC4193">
        <v>10</v>
      </c>
      <c r="AD4193">
        <v>812500</v>
      </c>
      <c r="AE4193" t="s">
        <v>6025</v>
      </c>
      <c r="AF4193" s="1">
        <v>46203</v>
      </c>
      <c r="AG4193" t="s">
        <v>6619</v>
      </c>
      <c r="AH4193" t="s">
        <v>6035</v>
      </c>
      <c r="AI4193" t="s">
        <v>6028</v>
      </c>
      <c r="AJ4193" t="s">
        <v>6924</v>
      </c>
      <c r="AK4193">
        <v>46500</v>
      </c>
      <c r="AL4193">
        <v>3585.15</v>
      </c>
      <c r="AM4193">
        <v>42914.85</v>
      </c>
      <c r="AN4193">
        <v>37500</v>
      </c>
      <c r="AO4193">
        <v>5414.85</v>
      </c>
      <c r="AP4193">
        <v>0.12620000000000001</v>
      </c>
    </row>
    <row r="4194" spans="1:42" hidden="1" x14ac:dyDescent="0.35">
      <c r="A4194" t="s">
        <v>5166</v>
      </c>
      <c r="B4194" s="1">
        <v>46074</v>
      </c>
      <c r="C4194" t="s">
        <v>4412</v>
      </c>
      <c r="D4194" t="s">
        <v>29</v>
      </c>
      <c r="E4194">
        <v>1</v>
      </c>
      <c r="F4194" t="s">
        <v>30</v>
      </c>
      <c r="G4194" t="s">
        <v>71</v>
      </c>
      <c r="H4194" t="s">
        <v>17</v>
      </c>
      <c r="I4194" t="s">
        <v>43</v>
      </c>
      <c r="J4194" t="s">
        <v>19</v>
      </c>
      <c r="K4194">
        <v>2026</v>
      </c>
      <c r="L4194" t="s">
        <v>20</v>
      </c>
      <c r="M4194" t="s">
        <v>5985</v>
      </c>
      <c r="N4194" t="s">
        <v>5974</v>
      </c>
      <c r="O4194" t="s">
        <v>5986</v>
      </c>
      <c r="P4194" t="s">
        <v>5979</v>
      </c>
      <c r="Q4194" t="s">
        <v>5987</v>
      </c>
      <c r="R4194">
        <v>500</v>
      </c>
      <c r="S4194">
        <v>750</v>
      </c>
      <c r="T4194">
        <v>0.33329999999999999</v>
      </c>
      <c r="U4194" t="s">
        <v>5920</v>
      </c>
      <c r="V4194">
        <v>24</v>
      </c>
      <c r="W4194" s="1">
        <v>45007</v>
      </c>
      <c r="X4194" t="s">
        <v>5894</v>
      </c>
      <c r="Y4194">
        <v>294</v>
      </c>
      <c r="Z4194">
        <v>81</v>
      </c>
      <c r="AA4194">
        <v>264</v>
      </c>
      <c r="AB4194">
        <v>82</v>
      </c>
      <c r="AC4194">
        <v>10</v>
      </c>
      <c r="AD4194">
        <v>41000</v>
      </c>
      <c r="AE4194" t="s">
        <v>6025</v>
      </c>
      <c r="AF4194" s="1">
        <v>46203</v>
      </c>
      <c r="AG4194" t="s">
        <v>6914</v>
      </c>
      <c r="AH4194" t="s">
        <v>6035</v>
      </c>
      <c r="AI4194" t="s">
        <v>6028</v>
      </c>
      <c r="AJ4194" t="s">
        <v>6924</v>
      </c>
      <c r="AK4194">
        <v>750</v>
      </c>
      <c r="AL4194">
        <v>144.66999999999999</v>
      </c>
      <c r="AM4194">
        <v>605.33000000000004</v>
      </c>
      <c r="AN4194">
        <v>500</v>
      </c>
      <c r="AO4194">
        <v>105.33</v>
      </c>
      <c r="AP4194">
        <v>0.17399999999999999</v>
      </c>
    </row>
    <row r="4195" spans="1:42" hidden="1" x14ac:dyDescent="0.35">
      <c r="A4195" t="s">
        <v>5167</v>
      </c>
      <c r="B4195" s="1">
        <v>46201</v>
      </c>
      <c r="C4195" t="s">
        <v>1434</v>
      </c>
      <c r="D4195" t="s">
        <v>87</v>
      </c>
      <c r="E4195">
        <v>4</v>
      </c>
      <c r="F4195" t="s">
        <v>58</v>
      </c>
      <c r="G4195" t="s">
        <v>71</v>
      </c>
      <c r="H4195" t="s">
        <v>32</v>
      </c>
      <c r="I4195" t="s">
        <v>33</v>
      </c>
      <c r="J4195" t="s">
        <v>34</v>
      </c>
      <c r="K4195">
        <v>2026</v>
      </c>
      <c r="L4195" t="s">
        <v>35</v>
      </c>
      <c r="M4195" t="s">
        <v>5924</v>
      </c>
      <c r="N4195" t="s">
        <v>5913</v>
      </c>
      <c r="O4195" t="s">
        <v>5917</v>
      </c>
      <c r="P4195" t="s">
        <v>5925</v>
      </c>
      <c r="Q4195" t="s">
        <v>5926</v>
      </c>
      <c r="R4195">
        <v>46000</v>
      </c>
      <c r="S4195">
        <v>56000</v>
      </c>
      <c r="T4195">
        <v>0.17860000000000001</v>
      </c>
      <c r="U4195" t="s">
        <v>5920</v>
      </c>
      <c r="V4195">
        <v>12</v>
      </c>
      <c r="W4195" s="1">
        <v>44847</v>
      </c>
      <c r="X4195" t="s">
        <v>5894</v>
      </c>
      <c r="Y4195">
        <v>224</v>
      </c>
      <c r="Z4195">
        <v>96</v>
      </c>
      <c r="AA4195">
        <v>304</v>
      </c>
      <c r="AB4195">
        <v>54</v>
      </c>
      <c r="AC4195">
        <v>10</v>
      </c>
      <c r="AD4195">
        <v>2484000</v>
      </c>
      <c r="AE4195" t="s">
        <v>6025</v>
      </c>
      <c r="AF4195" s="1">
        <v>46203</v>
      </c>
      <c r="AG4195" t="s">
        <v>6395</v>
      </c>
      <c r="AH4195" t="s">
        <v>6027</v>
      </c>
      <c r="AI4195" t="s">
        <v>6028</v>
      </c>
      <c r="AJ4195" t="s">
        <v>6924</v>
      </c>
      <c r="AK4195">
        <v>264320</v>
      </c>
      <c r="AL4195">
        <v>55586.5</v>
      </c>
      <c r="AM4195">
        <v>208733.5</v>
      </c>
      <c r="AN4195">
        <v>184000</v>
      </c>
      <c r="AO4195">
        <v>24733.5</v>
      </c>
      <c r="AP4195">
        <v>0.11849999999999999</v>
      </c>
    </row>
    <row r="4196" spans="1:42" hidden="1" x14ac:dyDescent="0.35">
      <c r="A4196" t="s">
        <v>5168</v>
      </c>
      <c r="B4196" s="1">
        <v>46082</v>
      </c>
      <c r="C4196" t="s">
        <v>2215</v>
      </c>
      <c r="D4196" t="s">
        <v>87</v>
      </c>
      <c r="E4196">
        <v>1</v>
      </c>
      <c r="F4196" t="s">
        <v>30</v>
      </c>
      <c r="G4196" t="s">
        <v>16</v>
      </c>
      <c r="H4196" t="s">
        <v>17</v>
      </c>
      <c r="I4196" t="s">
        <v>43</v>
      </c>
      <c r="J4196" t="s">
        <v>39</v>
      </c>
      <c r="K4196">
        <v>2026</v>
      </c>
      <c r="L4196" t="s">
        <v>20</v>
      </c>
      <c r="M4196" t="s">
        <v>5924</v>
      </c>
      <c r="N4196" t="s">
        <v>5913</v>
      </c>
      <c r="O4196" t="s">
        <v>5917</v>
      </c>
      <c r="P4196" t="s">
        <v>5925</v>
      </c>
      <c r="Q4196" t="s">
        <v>5926</v>
      </c>
      <c r="R4196">
        <v>46000</v>
      </c>
      <c r="S4196">
        <v>56000</v>
      </c>
      <c r="T4196">
        <v>0.17860000000000001</v>
      </c>
      <c r="U4196" t="s">
        <v>5920</v>
      </c>
      <c r="V4196">
        <v>12</v>
      </c>
      <c r="W4196" s="1">
        <v>44847</v>
      </c>
      <c r="X4196" t="s">
        <v>5894</v>
      </c>
      <c r="Y4196">
        <v>224</v>
      </c>
      <c r="Z4196">
        <v>96</v>
      </c>
      <c r="AA4196">
        <v>304</v>
      </c>
      <c r="AB4196">
        <v>54</v>
      </c>
      <c r="AC4196">
        <v>10</v>
      </c>
      <c r="AD4196">
        <v>2484000</v>
      </c>
      <c r="AE4196" t="s">
        <v>6025</v>
      </c>
      <c r="AF4196" s="1">
        <v>46203</v>
      </c>
      <c r="AG4196" t="s">
        <v>6756</v>
      </c>
      <c r="AH4196" t="s">
        <v>6027</v>
      </c>
      <c r="AI4196" t="s">
        <v>6028</v>
      </c>
      <c r="AJ4196" t="s">
        <v>6924</v>
      </c>
      <c r="AK4196">
        <v>66080</v>
      </c>
      <c r="AL4196">
        <v>12680.75</v>
      </c>
      <c r="AM4196">
        <v>53399.25</v>
      </c>
      <c r="AN4196">
        <v>46000</v>
      </c>
      <c r="AO4196">
        <v>7399.25</v>
      </c>
      <c r="AP4196">
        <v>0.1386</v>
      </c>
    </row>
    <row r="4197" spans="1:42" hidden="1" x14ac:dyDescent="0.35">
      <c r="A4197" t="s">
        <v>5169</v>
      </c>
      <c r="B4197" s="1">
        <v>46076</v>
      </c>
      <c r="C4197" t="s">
        <v>1659</v>
      </c>
      <c r="D4197" t="s">
        <v>208</v>
      </c>
      <c r="E4197">
        <v>1</v>
      </c>
      <c r="F4197" t="s">
        <v>128</v>
      </c>
      <c r="G4197" t="s">
        <v>71</v>
      </c>
      <c r="H4197" t="s">
        <v>25</v>
      </c>
      <c r="I4197" t="s">
        <v>33</v>
      </c>
      <c r="J4197" t="s">
        <v>19</v>
      </c>
      <c r="K4197">
        <v>2026</v>
      </c>
      <c r="L4197" t="s">
        <v>20</v>
      </c>
      <c r="M4197" t="s">
        <v>5910</v>
      </c>
      <c r="N4197" t="s">
        <v>5889</v>
      </c>
      <c r="O4197" t="s">
        <v>5898</v>
      </c>
      <c r="P4197" t="s">
        <v>5907</v>
      </c>
      <c r="Q4197" t="s">
        <v>5911</v>
      </c>
      <c r="R4197">
        <v>10500</v>
      </c>
      <c r="S4197">
        <v>13000</v>
      </c>
      <c r="T4197">
        <v>0.1923</v>
      </c>
      <c r="U4197" t="s">
        <v>5909</v>
      </c>
      <c r="V4197">
        <v>12</v>
      </c>
      <c r="W4197" s="1">
        <v>45395</v>
      </c>
      <c r="X4197" t="s">
        <v>5894</v>
      </c>
      <c r="Y4197">
        <v>256</v>
      </c>
      <c r="Z4197">
        <v>119</v>
      </c>
      <c r="AA4197">
        <v>288</v>
      </c>
      <c r="AB4197">
        <v>32</v>
      </c>
      <c r="AC4197">
        <v>10</v>
      </c>
      <c r="AD4197">
        <v>336000</v>
      </c>
      <c r="AE4197" t="s">
        <v>6025</v>
      </c>
      <c r="AF4197" s="1">
        <v>46203</v>
      </c>
      <c r="AG4197" t="s">
        <v>6614</v>
      </c>
      <c r="AH4197" t="s">
        <v>6027</v>
      </c>
      <c r="AI4197" t="s">
        <v>6028</v>
      </c>
      <c r="AJ4197" t="s">
        <v>6924</v>
      </c>
      <c r="AK4197">
        <v>13000</v>
      </c>
      <c r="AL4197">
        <v>2080</v>
      </c>
      <c r="AM4197">
        <v>10920</v>
      </c>
      <c r="AN4197">
        <v>10500</v>
      </c>
      <c r="AO4197">
        <v>420</v>
      </c>
      <c r="AP4197">
        <v>3.85E-2</v>
      </c>
    </row>
    <row r="4198" spans="1:42" hidden="1" x14ac:dyDescent="0.35">
      <c r="A4198" t="s">
        <v>5170</v>
      </c>
      <c r="B4198" s="1">
        <v>46161</v>
      </c>
      <c r="C4198" t="s">
        <v>1876</v>
      </c>
      <c r="D4198" t="s">
        <v>108</v>
      </c>
      <c r="E4198">
        <v>3</v>
      </c>
      <c r="F4198" t="s">
        <v>48</v>
      </c>
      <c r="G4198" t="s">
        <v>71</v>
      </c>
      <c r="H4198" t="s">
        <v>17</v>
      </c>
      <c r="I4198" t="s">
        <v>43</v>
      </c>
      <c r="J4198" t="s">
        <v>75</v>
      </c>
      <c r="K4198">
        <v>2026</v>
      </c>
      <c r="L4198" t="s">
        <v>35</v>
      </c>
      <c r="M4198" t="s">
        <v>5977</v>
      </c>
      <c r="N4198" t="s">
        <v>5974</v>
      </c>
      <c r="O4198" t="s">
        <v>5978</v>
      </c>
      <c r="P4198" t="s">
        <v>5979</v>
      </c>
      <c r="Q4198" t="s">
        <v>5980</v>
      </c>
      <c r="R4198">
        <v>3000</v>
      </c>
      <c r="S4198">
        <v>3900</v>
      </c>
      <c r="T4198">
        <v>0.23080000000000001</v>
      </c>
      <c r="U4198" t="s">
        <v>5920</v>
      </c>
      <c r="V4198">
        <v>36</v>
      </c>
      <c r="W4198" s="1">
        <v>44816</v>
      </c>
      <c r="X4198" t="s">
        <v>5894</v>
      </c>
      <c r="Y4198">
        <v>237</v>
      </c>
      <c r="Z4198">
        <v>110</v>
      </c>
      <c r="AA4198">
        <v>240</v>
      </c>
      <c r="AB4198">
        <v>48</v>
      </c>
      <c r="AC4198">
        <v>10</v>
      </c>
      <c r="AD4198">
        <v>144000</v>
      </c>
      <c r="AE4198" t="s">
        <v>6025</v>
      </c>
      <c r="AF4198" s="1">
        <v>46203</v>
      </c>
      <c r="AG4198" t="s">
        <v>6674</v>
      </c>
      <c r="AH4198" t="s">
        <v>6035</v>
      </c>
      <c r="AI4198" t="s">
        <v>6028</v>
      </c>
      <c r="AJ4198" t="s">
        <v>6924</v>
      </c>
      <c r="AK4198">
        <v>11700</v>
      </c>
      <c r="AL4198">
        <v>1289.3399999999999</v>
      </c>
      <c r="AM4198">
        <v>10410.66</v>
      </c>
      <c r="AN4198">
        <v>9000</v>
      </c>
      <c r="AO4198">
        <v>1410.66</v>
      </c>
      <c r="AP4198">
        <v>0.13550000000000001</v>
      </c>
    </row>
    <row r="4199" spans="1:42" hidden="1" x14ac:dyDescent="0.35">
      <c r="A4199" t="s">
        <v>5171</v>
      </c>
      <c r="B4199" s="1">
        <v>46027</v>
      </c>
      <c r="C4199" t="s">
        <v>1606</v>
      </c>
      <c r="D4199" t="s">
        <v>108</v>
      </c>
      <c r="E4199">
        <v>1</v>
      </c>
      <c r="F4199" t="s">
        <v>58</v>
      </c>
      <c r="G4199" t="s">
        <v>67</v>
      </c>
      <c r="H4199" t="s">
        <v>32</v>
      </c>
      <c r="I4199" t="s">
        <v>18</v>
      </c>
      <c r="J4199" t="s">
        <v>112</v>
      </c>
      <c r="K4199">
        <v>2026</v>
      </c>
      <c r="L4199" t="s">
        <v>20</v>
      </c>
      <c r="M4199" t="s">
        <v>5977</v>
      </c>
      <c r="N4199" t="s">
        <v>5974</v>
      </c>
      <c r="O4199" t="s">
        <v>5978</v>
      </c>
      <c r="P4199" t="s">
        <v>5979</v>
      </c>
      <c r="Q4199" t="s">
        <v>5980</v>
      </c>
      <c r="R4199">
        <v>3000</v>
      </c>
      <c r="S4199">
        <v>3900</v>
      </c>
      <c r="T4199">
        <v>0.23080000000000001</v>
      </c>
      <c r="U4199" t="s">
        <v>5920</v>
      </c>
      <c r="V4199">
        <v>36</v>
      </c>
      <c r="W4199" s="1">
        <v>44816</v>
      </c>
      <c r="X4199" t="s">
        <v>5894</v>
      </c>
      <c r="Y4199">
        <v>237</v>
      </c>
      <c r="Z4199">
        <v>110</v>
      </c>
      <c r="AA4199">
        <v>240</v>
      </c>
      <c r="AB4199">
        <v>48</v>
      </c>
      <c r="AC4199">
        <v>10</v>
      </c>
      <c r="AD4199">
        <v>144000</v>
      </c>
      <c r="AE4199" t="s">
        <v>6025</v>
      </c>
      <c r="AF4199" s="1">
        <v>46203</v>
      </c>
      <c r="AG4199" t="s">
        <v>6600</v>
      </c>
      <c r="AH4199" t="s">
        <v>6035</v>
      </c>
      <c r="AI4199" t="s">
        <v>6028</v>
      </c>
      <c r="AJ4199" t="s">
        <v>6924</v>
      </c>
      <c r="AK4199">
        <v>3900</v>
      </c>
      <c r="AL4199">
        <v>281.58</v>
      </c>
      <c r="AM4199">
        <v>3618.42</v>
      </c>
      <c r="AN4199">
        <v>3000</v>
      </c>
      <c r="AO4199">
        <v>618.41999999999996</v>
      </c>
      <c r="AP4199">
        <v>0.1709</v>
      </c>
    </row>
    <row r="4200" spans="1:42" hidden="1" x14ac:dyDescent="0.35">
      <c r="A4200" t="s">
        <v>5172</v>
      </c>
      <c r="B4200" s="1">
        <v>46088</v>
      </c>
      <c r="C4200" t="s">
        <v>3860</v>
      </c>
      <c r="D4200" t="s">
        <v>23</v>
      </c>
      <c r="E4200">
        <v>1</v>
      </c>
      <c r="F4200" t="s">
        <v>128</v>
      </c>
      <c r="G4200" t="s">
        <v>16</v>
      </c>
      <c r="H4200" t="s">
        <v>32</v>
      </c>
      <c r="I4200" t="s">
        <v>43</v>
      </c>
      <c r="J4200" t="s">
        <v>39</v>
      </c>
      <c r="K4200">
        <v>2026</v>
      </c>
      <c r="L4200" t="s">
        <v>20</v>
      </c>
      <c r="M4200" t="s">
        <v>5921</v>
      </c>
      <c r="N4200" t="s">
        <v>5913</v>
      </c>
      <c r="O4200" t="s">
        <v>5917</v>
      </c>
      <c r="P4200" t="s">
        <v>5922</v>
      </c>
      <c r="Q4200" t="s">
        <v>5923</v>
      </c>
      <c r="R4200">
        <v>57000</v>
      </c>
      <c r="S4200">
        <v>69000</v>
      </c>
      <c r="T4200">
        <v>0.1739</v>
      </c>
      <c r="U4200" t="s">
        <v>5920</v>
      </c>
      <c r="V4200">
        <v>12</v>
      </c>
      <c r="W4200" s="1">
        <v>44862</v>
      </c>
      <c r="X4200" t="s">
        <v>5894</v>
      </c>
      <c r="Y4200">
        <v>244</v>
      </c>
      <c r="Z4200">
        <v>55</v>
      </c>
      <c r="AA4200">
        <v>276</v>
      </c>
      <c r="AB4200">
        <v>9</v>
      </c>
      <c r="AC4200">
        <v>10</v>
      </c>
      <c r="AD4200">
        <v>513000</v>
      </c>
      <c r="AE4200" t="s">
        <v>6025</v>
      </c>
      <c r="AF4200" s="1">
        <v>46203</v>
      </c>
      <c r="AG4200" t="s">
        <v>6904</v>
      </c>
      <c r="AH4200" t="s">
        <v>6027</v>
      </c>
      <c r="AI4200" t="s">
        <v>6028</v>
      </c>
      <c r="AJ4200" t="s">
        <v>6924</v>
      </c>
      <c r="AK4200">
        <v>81420</v>
      </c>
      <c r="AL4200">
        <v>5740.11</v>
      </c>
      <c r="AM4200">
        <v>75679.89</v>
      </c>
      <c r="AN4200">
        <v>57000</v>
      </c>
      <c r="AO4200">
        <v>18679.89</v>
      </c>
      <c r="AP4200">
        <v>0.24679999999999999</v>
      </c>
    </row>
    <row r="4201" spans="1:42" hidden="1" x14ac:dyDescent="0.35">
      <c r="A4201" t="s">
        <v>5173</v>
      </c>
      <c r="B4201" s="1">
        <v>46187</v>
      </c>
      <c r="C4201" t="s">
        <v>591</v>
      </c>
      <c r="D4201" t="s">
        <v>65</v>
      </c>
      <c r="E4201">
        <v>1</v>
      </c>
      <c r="F4201" t="s">
        <v>128</v>
      </c>
      <c r="G4201" t="s">
        <v>71</v>
      </c>
      <c r="H4201" t="s">
        <v>17</v>
      </c>
      <c r="I4201" t="s">
        <v>43</v>
      </c>
      <c r="J4201" t="s">
        <v>34</v>
      </c>
      <c r="K4201">
        <v>2026</v>
      </c>
      <c r="L4201" t="s">
        <v>35</v>
      </c>
      <c r="M4201" t="s">
        <v>5906</v>
      </c>
      <c r="N4201" t="s">
        <v>5889</v>
      </c>
      <c r="O4201" t="s">
        <v>5898</v>
      </c>
      <c r="P4201" t="s">
        <v>5907</v>
      </c>
      <c r="Q4201" t="s">
        <v>5908</v>
      </c>
      <c r="R4201">
        <v>17500</v>
      </c>
      <c r="S4201">
        <v>22000</v>
      </c>
      <c r="T4201">
        <v>0.20449999999999999</v>
      </c>
      <c r="U4201" t="s">
        <v>5909</v>
      </c>
      <c r="V4201">
        <v>12</v>
      </c>
      <c r="W4201" s="1">
        <v>45337</v>
      </c>
      <c r="X4201" t="s">
        <v>5894</v>
      </c>
      <c r="Y4201">
        <v>373</v>
      </c>
      <c r="Z4201">
        <v>88</v>
      </c>
      <c r="AA4201">
        <v>389</v>
      </c>
      <c r="AB4201">
        <v>78</v>
      </c>
      <c r="AC4201">
        <v>10</v>
      </c>
      <c r="AD4201">
        <v>1365000</v>
      </c>
      <c r="AE4201" t="s">
        <v>6025</v>
      </c>
      <c r="AF4201" s="1">
        <v>46203</v>
      </c>
      <c r="AG4201" t="s">
        <v>6355</v>
      </c>
      <c r="AH4201" t="s">
        <v>6027</v>
      </c>
      <c r="AI4201" t="s">
        <v>6028</v>
      </c>
      <c r="AJ4201" t="s">
        <v>6924</v>
      </c>
      <c r="AK4201">
        <v>22000</v>
      </c>
      <c r="AL4201">
        <v>2860</v>
      </c>
      <c r="AM4201">
        <v>19140</v>
      </c>
      <c r="AN4201">
        <v>17500</v>
      </c>
      <c r="AO4201">
        <v>1640</v>
      </c>
      <c r="AP4201">
        <v>8.5699999999999998E-2</v>
      </c>
    </row>
    <row r="4202" spans="1:42" hidden="1" x14ac:dyDescent="0.35">
      <c r="A4202" t="s">
        <v>5174</v>
      </c>
      <c r="B4202" s="1">
        <v>46030</v>
      </c>
      <c r="C4202" t="s">
        <v>2382</v>
      </c>
      <c r="D4202" t="s">
        <v>439</v>
      </c>
      <c r="E4202">
        <v>3</v>
      </c>
      <c r="F4202" t="s">
        <v>58</v>
      </c>
      <c r="G4202" t="s">
        <v>16</v>
      </c>
      <c r="H4202" t="s">
        <v>17</v>
      </c>
      <c r="I4202" t="s">
        <v>26</v>
      </c>
      <c r="J4202" t="s">
        <v>112</v>
      </c>
      <c r="K4202">
        <v>2026</v>
      </c>
      <c r="L4202" t="s">
        <v>20</v>
      </c>
      <c r="M4202" t="s">
        <v>5953</v>
      </c>
      <c r="N4202" t="s">
        <v>5949</v>
      </c>
      <c r="O4202" t="s">
        <v>5954</v>
      </c>
      <c r="P4202" t="s">
        <v>5951</v>
      </c>
      <c r="Q4202" t="s">
        <v>5955</v>
      </c>
      <c r="R4202">
        <v>1400</v>
      </c>
      <c r="S4202">
        <v>1900</v>
      </c>
      <c r="T4202">
        <v>0.26319999999999999</v>
      </c>
      <c r="U4202" t="s">
        <v>5940</v>
      </c>
      <c r="V4202">
        <v>12</v>
      </c>
      <c r="W4202" s="1">
        <v>44681</v>
      </c>
      <c r="X4202" t="s">
        <v>5894</v>
      </c>
      <c r="Y4202">
        <v>129</v>
      </c>
      <c r="Z4202">
        <v>73</v>
      </c>
      <c r="AA4202">
        <v>194</v>
      </c>
      <c r="AB4202">
        <v>7</v>
      </c>
      <c r="AC4202">
        <v>10</v>
      </c>
      <c r="AD4202">
        <v>9800</v>
      </c>
      <c r="AE4202" t="s">
        <v>6025</v>
      </c>
      <c r="AF4202" s="1">
        <v>46203</v>
      </c>
      <c r="AG4202" t="s">
        <v>6794</v>
      </c>
      <c r="AH4202" t="s">
        <v>6035</v>
      </c>
      <c r="AI4202" t="s">
        <v>6028</v>
      </c>
      <c r="AJ4202" t="s">
        <v>6924</v>
      </c>
      <c r="AK4202">
        <v>5700</v>
      </c>
      <c r="AL4202">
        <v>349.98</v>
      </c>
      <c r="AM4202">
        <v>5350.02</v>
      </c>
      <c r="AN4202">
        <v>4200</v>
      </c>
      <c r="AO4202">
        <v>1150.02</v>
      </c>
      <c r="AP4202">
        <v>0.215</v>
      </c>
    </row>
    <row r="4203" spans="1:42" hidden="1" x14ac:dyDescent="0.35">
      <c r="A4203" t="s">
        <v>5175</v>
      </c>
      <c r="B4203" s="1">
        <v>46141</v>
      </c>
      <c r="C4203" t="s">
        <v>1154</v>
      </c>
      <c r="D4203" t="s">
        <v>208</v>
      </c>
      <c r="E4203">
        <v>3</v>
      </c>
      <c r="F4203" t="s">
        <v>58</v>
      </c>
      <c r="G4203" t="s">
        <v>96</v>
      </c>
      <c r="H4203" t="s">
        <v>25</v>
      </c>
      <c r="I4203" t="s">
        <v>33</v>
      </c>
      <c r="J4203" t="s">
        <v>44</v>
      </c>
      <c r="K4203">
        <v>2026</v>
      </c>
      <c r="L4203" t="s">
        <v>35</v>
      </c>
      <c r="M4203" t="s">
        <v>5910</v>
      </c>
      <c r="N4203" t="s">
        <v>5889</v>
      </c>
      <c r="O4203" t="s">
        <v>5898</v>
      </c>
      <c r="P4203" t="s">
        <v>5907</v>
      </c>
      <c r="Q4203" t="s">
        <v>5911</v>
      </c>
      <c r="R4203">
        <v>10500</v>
      </c>
      <c r="S4203">
        <v>13000</v>
      </c>
      <c r="T4203">
        <v>0.1923</v>
      </c>
      <c r="U4203" t="s">
        <v>5909</v>
      </c>
      <c r="V4203">
        <v>12</v>
      </c>
      <c r="W4203" s="1">
        <v>45395</v>
      </c>
      <c r="X4203" t="s">
        <v>5894</v>
      </c>
      <c r="Y4203">
        <v>256</v>
      </c>
      <c r="Z4203">
        <v>119</v>
      </c>
      <c r="AA4203">
        <v>288</v>
      </c>
      <c r="AB4203">
        <v>32</v>
      </c>
      <c r="AC4203">
        <v>10</v>
      </c>
      <c r="AD4203">
        <v>336000</v>
      </c>
      <c r="AE4203" t="s">
        <v>6025</v>
      </c>
      <c r="AF4203" s="1">
        <v>46203</v>
      </c>
      <c r="AG4203" t="s">
        <v>6069</v>
      </c>
      <c r="AH4203" t="s">
        <v>6027</v>
      </c>
      <c r="AI4203" t="s">
        <v>6028</v>
      </c>
      <c r="AJ4203" t="s">
        <v>6924</v>
      </c>
      <c r="AK4203">
        <v>39000</v>
      </c>
      <c r="AL4203">
        <v>3494.4</v>
      </c>
      <c r="AM4203">
        <v>35505.599999999999</v>
      </c>
      <c r="AN4203">
        <v>31500</v>
      </c>
      <c r="AO4203">
        <v>4005.6</v>
      </c>
      <c r="AP4203">
        <v>0.1128</v>
      </c>
    </row>
    <row r="4204" spans="1:42" hidden="1" x14ac:dyDescent="0.35">
      <c r="A4204" t="s">
        <v>5176</v>
      </c>
      <c r="B4204" s="1">
        <v>46024</v>
      </c>
      <c r="C4204" t="s">
        <v>2444</v>
      </c>
      <c r="D4204" t="s">
        <v>173</v>
      </c>
      <c r="E4204">
        <v>1</v>
      </c>
      <c r="F4204" t="s">
        <v>128</v>
      </c>
      <c r="G4204" t="s">
        <v>16</v>
      </c>
      <c r="H4204" t="s">
        <v>32</v>
      </c>
      <c r="I4204" t="s">
        <v>33</v>
      </c>
      <c r="J4204" t="s">
        <v>112</v>
      </c>
      <c r="K4204">
        <v>2026</v>
      </c>
      <c r="L4204" t="s">
        <v>20</v>
      </c>
      <c r="M4204" t="s">
        <v>5904</v>
      </c>
      <c r="N4204" t="s">
        <v>5889</v>
      </c>
      <c r="O4204" t="s">
        <v>5898</v>
      </c>
      <c r="P4204" t="s">
        <v>5899</v>
      </c>
      <c r="Q4204" t="s">
        <v>5905</v>
      </c>
      <c r="R4204">
        <v>12500</v>
      </c>
      <c r="S4204">
        <v>15500</v>
      </c>
      <c r="T4204">
        <v>0.19350000000000001</v>
      </c>
      <c r="U4204" t="s">
        <v>5901</v>
      </c>
      <c r="V4204">
        <v>12</v>
      </c>
      <c r="W4204" s="1">
        <v>45140</v>
      </c>
      <c r="X4204" t="s">
        <v>5894</v>
      </c>
      <c r="Y4204">
        <v>313</v>
      </c>
      <c r="Z4204">
        <v>58</v>
      </c>
      <c r="AA4204">
        <v>294</v>
      </c>
      <c r="AB4204">
        <v>65</v>
      </c>
      <c r="AC4204">
        <v>10</v>
      </c>
      <c r="AD4204">
        <v>812500</v>
      </c>
      <c r="AE4204" t="s">
        <v>6025</v>
      </c>
      <c r="AF4204" s="1">
        <v>46203</v>
      </c>
      <c r="AG4204" t="s">
        <v>6804</v>
      </c>
      <c r="AH4204" t="s">
        <v>6027</v>
      </c>
      <c r="AI4204" t="s">
        <v>6028</v>
      </c>
      <c r="AJ4204" t="s">
        <v>6924</v>
      </c>
      <c r="AK4204">
        <v>15500</v>
      </c>
      <c r="AL4204">
        <v>787.4</v>
      </c>
      <c r="AM4204">
        <v>14712.6</v>
      </c>
      <c r="AN4204">
        <v>12500</v>
      </c>
      <c r="AO4204">
        <v>2212.6</v>
      </c>
      <c r="AP4204">
        <v>0.15040000000000001</v>
      </c>
    </row>
    <row r="4205" spans="1:42" hidden="1" x14ac:dyDescent="0.35">
      <c r="A4205" t="s">
        <v>5177</v>
      </c>
      <c r="B4205" s="1">
        <v>46165</v>
      </c>
      <c r="C4205" t="s">
        <v>677</v>
      </c>
      <c r="D4205" t="s">
        <v>216</v>
      </c>
      <c r="E4205">
        <v>1</v>
      </c>
      <c r="F4205" t="s">
        <v>48</v>
      </c>
      <c r="G4205" t="s">
        <v>71</v>
      </c>
      <c r="H4205" t="s">
        <v>32</v>
      </c>
      <c r="I4205" t="s">
        <v>43</v>
      </c>
      <c r="J4205" t="s">
        <v>75</v>
      </c>
      <c r="K4205">
        <v>2026</v>
      </c>
      <c r="L4205" t="s">
        <v>35</v>
      </c>
      <c r="M4205" t="s">
        <v>5999</v>
      </c>
      <c r="N4205" t="s">
        <v>5989</v>
      </c>
      <c r="O4205" t="s">
        <v>6000</v>
      </c>
      <c r="P4205" t="s">
        <v>6001</v>
      </c>
      <c r="Q4205" t="s">
        <v>6002</v>
      </c>
      <c r="R4205">
        <v>300</v>
      </c>
      <c r="S4205">
        <v>500</v>
      </c>
      <c r="T4205">
        <v>0.4</v>
      </c>
      <c r="U4205" t="s">
        <v>5940</v>
      </c>
      <c r="V4205">
        <v>3</v>
      </c>
      <c r="W4205" s="1">
        <v>45115</v>
      </c>
      <c r="X4205" t="s">
        <v>5894</v>
      </c>
      <c r="Y4205">
        <v>197</v>
      </c>
      <c r="Z4205">
        <v>100</v>
      </c>
      <c r="AA4205">
        <v>205</v>
      </c>
      <c r="AB4205">
        <v>66</v>
      </c>
      <c r="AC4205">
        <v>10</v>
      </c>
      <c r="AD4205">
        <v>19800</v>
      </c>
      <c r="AE4205" t="s">
        <v>6025</v>
      </c>
      <c r="AF4205" s="1">
        <v>46203</v>
      </c>
      <c r="AG4205" t="s">
        <v>6105</v>
      </c>
      <c r="AH4205" t="s">
        <v>6035</v>
      </c>
      <c r="AI4205" t="s">
        <v>6028</v>
      </c>
      <c r="AJ4205" t="s">
        <v>6924</v>
      </c>
      <c r="AK4205">
        <v>500</v>
      </c>
      <c r="AL4205">
        <v>40.4</v>
      </c>
      <c r="AM4205">
        <v>459.6</v>
      </c>
      <c r="AN4205">
        <v>300</v>
      </c>
      <c r="AO4205">
        <v>159.6</v>
      </c>
      <c r="AP4205">
        <v>0.3473</v>
      </c>
    </row>
    <row r="4206" spans="1:42" hidden="1" x14ac:dyDescent="0.35">
      <c r="A4206" t="s">
        <v>5178</v>
      </c>
      <c r="B4206" s="1">
        <v>46128</v>
      </c>
      <c r="C4206" t="s">
        <v>936</v>
      </c>
      <c r="D4206" t="s">
        <v>123</v>
      </c>
      <c r="E4206">
        <v>1</v>
      </c>
      <c r="F4206" t="s">
        <v>58</v>
      </c>
      <c r="G4206" t="s">
        <v>71</v>
      </c>
      <c r="H4206" t="s">
        <v>17</v>
      </c>
      <c r="I4206" t="s">
        <v>18</v>
      </c>
      <c r="J4206" t="s">
        <v>44</v>
      </c>
      <c r="K4206">
        <v>2026</v>
      </c>
      <c r="L4206" t="s">
        <v>35</v>
      </c>
      <c r="M4206" t="s">
        <v>5927</v>
      </c>
      <c r="N4206" t="s">
        <v>5913</v>
      </c>
      <c r="O4206" t="s">
        <v>5917</v>
      </c>
      <c r="P4206" t="s">
        <v>5928</v>
      </c>
      <c r="Q4206" t="s">
        <v>5929</v>
      </c>
      <c r="R4206">
        <v>44000</v>
      </c>
      <c r="S4206">
        <v>53000</v>
      </c>
      <c r="T4206">
        <v>0.16980000000000001</v>
      </c>
      <c r="U4206" t="s">
        <v>5920</v>
      </c>
      <c r="V4206">
        <v>12</v>
      </c>
      <c r="W4206" s="1">
        <v>45435</v>
      </c>
      <c r="X4206" t="s">
        <v>5894</v>
      </c>
      <c r="Y4206">
        <v>246</v>
      </c>
      <c r="Z4206">
        <v>92</v>
      </c>
      <c r="AA4206">
        <v>223</v>
      </c>
      <c r="AB4206">
        <v>48</v>
      </c>
      <c r="AC4206">
        <v>10</v>
      </c>
      <c r="AD4206">
        <v>2112000</v>
      </c>
      <c r="AE4206" t="s">
        <v>6025</v>
      </c>
      <c r="AF4206" s="1">
        <v>46203</v>
      </c>
      <c r="AG4206" t="s">
        <v>6480</v>
      </c>
      <c r="AH4206" t="s">
        <v>6035</v>
      </c>
      <c r="AI4206" t="s">
        <v>6028</v>
      </c>
      <c r="AJ4206" t="s">
        <v>6924</v>
      </c>
      <c r="AK4206">
        <v>62540</v>
      </c>
      <c r="AL4206">
        <v>7173.34</v>
      </c>
      <c r="AM4206">
        <v>55366.66</v>
      </c>
      <c r="AN4206">
        <v>44000</v>
      </c>
      <c r="AO4206">
        <v>11366.66</v>
      </c>
      <c r="AP4206">
        <v>0.20530000000000001</v>
      </c>
    </row>
    <row r="4207" spans="1:42" hidden="1" x14ac:dyDescent="0.35">
      <c r="A4207" t="s">
        <v>5179</v>
      </c>
      <c r="B4207" s="1">
        <v>46202</v>
      </c>
      <c r="C4207" t="s">
        <v>1471</v>
      </c>
      <c r="D4207" t="s">
        <v>70</v>
      </c>
      <c r="E4207">
        <v>1</v>
      </c>
      <c r="F4207" t="s">
        <v>48</v>
      </c>
      <c r="G4207" t="s">
        <v>16</v>
      </c>
      <c r="H4207" t="s">
        <v>17</v>
      </c>
      <c r="I4207" t="s">
        <v>26</v>
      </c>
      <c r="J4207" t="s">
        <v>34</v>
      </c>
      <c r="K4207">
        <v>2026</v>
      </c>
      <c r="L4207" t="s">
        <v>35</v>
      </c>
      <c r="M4207" t="s">
        <v>5970</v>
      </c>
      <c r="N4207" t="s">
        <v>5949</v>
      </c>
      <c r="O4207" t="s">
        <v>5971</v>
      </c>
      <c r="P4207" t="s">
        <v>5922</v>
      </c>
      <c r="Q4207" t="s">
        <v>5972</v>
      </c>
      <c r="R4207">
        <v>9500</v>
      </c>
      <c r="S4207">
        <v>12000</v>
      </c>
      <c r="T4207">
        <v>0.20830000000000001</v>
      </c>
      <c r="U4207" t="s">
        <v>5920</v>
      </c>
      <c r="V4207">
        <v>12</v>
      </c>
      <c r="W4207" s="1">
        <v>44840</v>
      </c>
      <c r="X4207" t="s">
        <v>5894</v>
      </c>
      <c r="Y4207">
        <v>160</v>
      </c>
      <c r="Z4207">
        <v>82</v>
      </c>
      <c r="AA4207">
        <v>171</v>
      </c>
      <c r="AB4207">
        <v>27</v>
      </c>
      <c r="AC4207">
        <v>10</v>
      </c>
      <c r="AD4207">
        <v>256500</v>
      </c>
      <c r="AE4207" t="s">
        <v>6025</v>
      </c>
      <c r="AF4207" s="1">
        <v>46203</v>
      </c>
      <c r="AG4207" t="s">
        <v>6583</v>
      </c>
      <c r="AH4207" t="s">
        <v>6027</v>
      </c>
      <c r="AI4207" t="s">
        <v>6028</v>
      </c>
      <c r="AJ4207" t="s">
        <v>6924</v>
      </c>
      <c r="AK4207">
        <v>12000</v>
      </c>
      <c r="AL4207">
        <v>1347.6</v>
      </c>
      <c r="AM4207">
        <v>10652.4</v>
      </c>
      <c r="AN4207">
        <v>9500</v>
      </c>
      <c r="AO4207">
        <v>1152.4000000000001</v>
      </c>
      <c r="AP4207">
        <v>0.1082</v>
      </c>
    </row>
    <row r="4208" spans="1:42" hidden="1" x14ac:dyDescent="0.35">
      <c r="A4208" t="s">
        <v>5180</v>
      </c>
      <c r="B4208" s="1">
        <v>46200</v>
      </c>
      <c r="C4208" t="s">
        <v>1103</v>
      </c>
      <c r="D4208" t="s">
        <v>78</v>
      </c>
      <c r="E4208">
        <v>1</v>
      </c>
      <c r="F4208" t="s">
        <v>30</v>
      </c>
      <c r="G4208" t="s">
        <v>16</v>
      </c>
      <c r="H4208" t="s">
        <v>17</v>
      </c>
      <c r="I4208" t="s">
        <v>18</v>
      </c>
      <c r="J4208" t="s">
        <v>34</v>
      </c>
      <c r="K4208">
        <v>2026</v>
      </c>
      <c r="L4208" t="s">
        <v>35</v>
      </c>
      <c r="M4208" t="s">
        <v>5992</v>
      </c>
      <c r="N4208" t="s">
        <v>5989</v>
      </c>
      <c r="O4208" t="s">
        <v>5993</v>
      </c>
      <c r="P4208" t="s">
        <v>5899</v>
      </c>
      <c r="Q4208" t="s">
        <v>5994</v>
      </c>
      <c r="R4208">
        <v>850</v>
      </c>
      <c r="S4208">
        <v>1200</v>
      </c>
      <c r="T4208">
        <v>0.29170000000000001</v>
      </c>
      <c r="U4208" t="s">
        <v>5901</v>
      </c>
      <c r="V4208">
        <v>6</v>
      </c>
      <c r="W4208" s="1">
        <v>45066</v>
      </c>
      <c r="X4208" t="s">
        <v>5894</v>
      </c>
      <c r="Y4208">
        <v>275</v>
      </c>
      <c r="Z4208">
        <v>92</v>
      </c>
      <c r="AA4208">
        <v>285</v>
      </c>
      <c r="AB4208">
        <v>78</v>
      </c>
      <c r="AC4208">
        <v>10</v>
      </c>
      <c r="AD4208">
        <v>66300</v>
      </c>
      <c r="AE4208" t="s">
        <v>6025</v>
      </c>
      <c r="AF4208" s="1">
        <v>46203</v>
      </c>
      <c r="AG4208" t="s">
        <v>6360</v>
      </c>
      <c r="AH4208" t="s">
        <v>6027</v>
      </c>
      <c r="AI4208" t="s">
        <v>6028</v>
      </c>
      <c r="AJ4208" t="s">
        <v>6924</v>
      </c>
      <c r="AK4208">
        <v>1200</v>
      </c>
      <c r="AL4208">
        <v>194.64</v>
      </c>
      <c r="AM4208">
        <v>1005.36</v>
      </c>
      <c r="AN4208">
        <v>850</v>
      </c>
      <c r="AO4208">
        <v>155.36000000000001</v>
      </c>
      <c r="AP4208">
        <v>0.1545</v>
      </c>
    </row>
    <row r="4209" spans="1:42" hidden="1" x14ac:dyDescent="0.35">
      <c r="A4209" t="s">
        <v>5181</v>
      </c>
      <c r="B4209" s="1">
        <v>46060</v>
      </c>
      <c r="C4209" t="s">
        <v>744</v>
      </c>
      <c r="D4209" t="s">
        <v>23</v>
      </c>
      <c r="E4209">
        <v>2</v>
      </c>
      <c r="F4209" t="s">
        <v>48</v>
      </c>
      <c r="G4209" t="s">
        <v>16</v>
      </c>
      <c r="H4209" t="s">
        <v>17</v>
      </c>
      <c r="I4209" t="s">
        <v>43</v>
      </c>
      <c r="J4209" t="s">
        <v>19</v>
      </c>
      <c r="K4209">
        <v>2026</v>
      </c>
      <c r="L4209" t="s">
        <v>20</v>
      </c>
      <c r="M4209" t="s">
        <v>5921</v>
      </c>
      <c r="N4209" t="s">
        <v>5913</v>
      </c>
      <c r="O4209" t="s">
        <v>5917</v>
      </c>
      <c r="P4209" t="s">
        <v>5922</v>
      </c>
      <c r="Q4209" t="s">
        <v>5923</v>
      </c>
      <c r="R4209">
        <v>57000</v>
      </c>
      <c r="S4209">
        <v>69000</v>
      </c>
      <c r="T4209">
        <v>0.1739</v>
      </c>
      <c r="U4209" t="s">
        <v>5920</v>
      </c>
      <c r="V4209">
        <v>12</v>
      </c>
      <c r="W4209" s="1">
        <v>44862</v>
      </c>
      <c r="X4209" t="s">
        <v>5894</v>
      </c>
      <c r="Y4209">
        <v>244</v>
      </c>
      <c r="Z4209">
        <v>55</v>
      </c>
      <c r="AA4209">
        <v>276</v>
      </c>
      <c r="AB4209">
        <v>9</v>
      </c>
      <c r="AC4209">
        <v>10</v>
      </c>
      <c r="AD4209">
        <v>513000</v>
      </c>
      <c r="AE4209" t="s">
        <v>6025</v>
      </c>
      <c r="AF4209" s="1">
        <v>46203</v>
      </c>
      <c r="AG4209" t="s">
        <v>6425</v>
      </c>
      <c r="AH4209" t="s">
        <v>6035</v>
      </c>
      <c r="AI4209" t="s">
        <v>6028</v>
      </c>
      <c r="AJ4209" t="s">
        <v>6924</v>
      </c>
      <c r="AK4209">
        <v>162840</v>
      </c>
      <c r="AL4209">
        <v>13743.7</v>
      </c>
      <c r="AM4209">
        <v>149096.29999999999</v>
      </c>
      <c r="AN4209">
        <v>114000</v>
      </c>
      <c r="AO4209">
        <v>35096.300000000003</v>
      </c>
      <c r="AP4209">
        <v>0.2354</v>
      </c>
    </row>
    <row r="4210" spans="1:42" hidden="1" x14ac:dyDescent="0.35">
      <c r="A4210" t="s">
        <v>5182</v>
      </c>
      <c r="B4210" s="1">
        <v>46180</v>
      </c>
      <c r="C4210" t="s">
        <v>1553</v>
      </c>
      <c r="D4210" t="s">
        <v>200</v>
      </c>
      <c r="E4210">
        <v>4</v>
      </c>
      <c r="F4210" t="s">
        <v>48</v>
      </c>
      <c r="G4210" t="s">
        <v>16</v>
      </c>
      <c r="H4210" t="s">
        <v>25</v>
      </c>
      <c r="I4210" t="s">
        <v>18</v>
      </c>
      <c r="J4210" t="s">
        <v>34</v>
      </c>
      <c r="K4210">
        <v>2026</v>
      </c>
      <c r="L4210" t="s">
        <v>35</v>
      </c>
      <c r="M4210" t="s">
        <v>5960</v>
      </c>
      <c r="N4210" t="s">
        <v>5949</v>
      </c>
      <c r="O4210" t="s">
        <v>5961</v>
      </c>
      <c r="P4210" t="s">
        <v>5951</v>
      </c>
      <c r="Q4210" t="s">
        <v>5962</v>
      </c>
      <c r="R4210">
        <v>2100</v>
      </c>
      <c r="S4210">
        <v>2800</v>
      </c>
      <c r="T4210">
        <v>0.25</v>
      </c>
      <c r="U4210" t="s">
        <v>5940</v>
      </c>
      <c r="V4210">
        <v>12</v>
      </c>
      <c r="W4210" s="1">
        <v>45378</v>
      </c>
      <c r="X4210" t="s">
        <v>5894</v>
      </c>
      <c r="Y4210">
        <v>198</v>
      </c>
      <c r="Z4210">
        <v>79</v>
      </c>
      <c r="AA4210">
        <v>243</v>
      </c>
      <c r="AB4210">
        <v>87</v>
      </c>
      <c r="AC4210">
        <v>10</v>
      </c>
      <c r="AD4210">
        <v>182700</v>
      </c>
      <c r="AE4210" t="s">
        <v>6025</v>
      </c>
      <c r="AF4210" s="1">
        <v>46203</v>
      </c>
      <c r="AG4210" t="s">
        <v>6586</v>
      </c>
      <c r="AH4210" t="s">
        <v>6027</v>
      </c>
      <c r="AI4210" t="s">
        <v>6028</v>
      </c>
      <c r="AJ4210" t="s">
        <v>6924</v>
      </c>
      <c r="AK4210">
        <v>11200</v>
      </c>
      <c r="AL4210">
        <v>1099.8399999999999</v>
      </c>
      <c r="AM4210">
        <v>10100.16</v>
      </c>
      <c r="AN4210">
        <v>8400</v>
      </c>
      <c r="AO4210">
        <v>1700.16</v>
      </c>
      <c r="AP4210">
        <v>0.16830000000000001</v>
      </c>
    </row>
    <row r="4211" spans="1:42" hidden="1" x14ac:dyDescent="0.35">
      <c r="A4211" t="s">
        <v>5183</v>
      </c>
      <c r="B4211" s="1">
        <v>46089</v>
      </c>
      <c r="C4211" t="s">
        <v>1876</v>
      </c>
      <c r="D4211" t="s">
        <v>118</v>
      </c>
      <c r="E4211">
        <v>2</v>
      </c>
      <c r="F4211" t="s">
        <v>15</v>
      </c>
      <c r="G4211" t="s">
        <v>16</v>
      </c>
      <c r="H4211" t="s">
        <v>17</v>
      </c>
      <c r="I4211" t="s">
        <v>26</v>
      </c>
      <c r="J4211" t="s">
        <v>39</v>
      </c>
      <c r="K4211">
        <v>2026</v>
      </c>
      <c r="L4211" t="s">
        <v>20</v>
      </c>
      <c r="M4211" t="s">
        <v>5902</v>
      </c>
      <c r="N4211" t="s">
        <v>5889</v>
      </c>
      <c r="O4211" t="s">
        <v>5898</v>
      </c>
      <c r="P4211" t="s">
        <v>5899</v>
      </c>
      <c r="Q4211" t="s">
        <v>5903</v>
      </c>
      <c r="R4211">
        <v>74000</v>
      </c>
      <c r="S4211">
        <v>88000</v>
      </c>
      <c r="T4211">
        <v>0.15909999999999999</v>
      </c>
      <c r="U4211" t="s">
        <v>5901</v>
      </c>
      <c r="V4211">
        <v>12</v>
      </c>
      <c r="W4211" s="1">
        <v>45459</v>
      </c>
      <c r="X4211" t="s">
        <v>5894</v>
      </c>
      <c r="Y4211">
        <v>214</v>
      </c>
      <c r="Z4211">
        <v>97</v>
      </c>
      <c r="AA4211">
        <v>218</v>
      </c>
      <c r="AB4211">
        <v>43</v>
      </c>
      <c r="AC4211">
        <v>10</v>
      </c>
      <c r="AD4211">
        <v>3182000</v>
      </c>
      <c r="AE4211" t="s">
        <v>6025</v>
      </c>
      <c r="AF4211" s="1">
        <v>46203</v>
      </c>
      <c r="AG4211" t="s">
        <v>6674</v>
      </c>
      <c r="AH4211" t="s">
        <v>6035</v>
      </c>
      <c r="AI4211" t="s">
        <v>6028</v>
      </c>
      <c r="AJ4211" t="s">
        <v>6924</v>
      </c>
      <c r="AK4211">
        <v>176000</v>
      </c>
      <c r="AL4211">
        <v>11264</v>
      </c>
      <c r="AM4211">
        <v>164736</v>
      </c>
      <c r="AN4211">
        <v>148000</v>
      </c>
      <c r="AO4211">
        <v>16736</v>
      </c>
      <c r="AP4211">
        <v>0.1016</v>
      </c>
    </row>
    <row r="4212" spans="1:42" hidden="1" x14ac:dyDescent="0.35">
      <c r="A4212" t="s">
        <v>5184</v>
      </c>
      <c r="B4212" s="1">
        <v>46196</v>
      </c>
      <c r="C4212" t="s">
        <v>4213</v>
      </c>
      <c r="D4212" t="s">
        <v>221</v>
      </c>
      <c r="E4212">
        <v>1</v>
      </c>
      <c r="F4212" t="s">
        <v>30</v>
      </c>
      <c r="G4212" t="s">
        <v>71</v>
      </c>
      <c r="H4212" t="s">
        <v>32</v>
      </c>
      <c r="I4212" t="s">
        <v>43</v>
      </c>
      <c r="J4212" t="s">
        <v>34</v>
      </c>
      <c r="K4212">
        <v>2026</v>
      </c>
      <c r="L4212" t="s">
        <v>35</v>
      </c>
      <c r="M4212" t="s">
        <v>5966</v>
      </c>
      <c r="N4212" t="s">
        <v>5967</v>
      </c>
      <c r="O4212" t="s">
        <v>5968</v>
      </c>
      <c r="P4212" t="s">
        <v>5899</v>
      </c>
      <c r="Q4212" t="s">
        <v>5969</v>
      </c>
      <c r="R4212">
        <v>11500</v>
      </c>
      <c r="S4212">
        <v>14500</v>
      </c>
      <c r="T4212">
        <v>0.2069</v>
      </c>
      <c r="U4212" t="s">
        <v>5901</v>
      </c>
      <c r="V4212">
        <v>12</v>
      </c>
      <c r="W4212" s="1">
        <v>44903</v>
      </c>
      <c r="X4212" t="s">
        <v>5894</v>
      </c>
      <c r="Y4212">
        <v>217</v>
      </c>
      <c r="Z4212">
        <v>53</v>
      </c>
      <c r="AA4212">
        <v>253</v>
      </c>
      <c r="AB4212">
        <v>61</v>
      </c>
      <c r="AC4212">
        <v>10</v>
      </c>
      <c r="AD4212">
        <v>701500</v>
      </c>
      <c r="AE4212" t="s">
        <v>6025</v>
      </c>
      <c r="AF4212" s="1">
        <v>46203</v>
      </c>
      <c r="AG4212" t="s">
        <v>6910</v>
      </c>
      <c r="AH4212" t="s">
        <v>6027</v>
      </c>
      <c r="AI4212" t="s">
        <v>6028</v>
      </c>
      <c r="AJ4212" t="s">
        <v>6924</v>
      </c>
      <c r="AK4212">
        <v>14500</v>
      </c>
      <c r="AL4212">
        <v>2189.5</v>
      </c>
      <c r="AM4212">
        <v>12310.5</v>
      </c>
      <c r="AN4212">
        <v>11500</v>
      </c>
      <c r="AO4212">
        <v>810.5</v>
      </c>
      <c r="AP4212">
        <v>6.5799999999999997E-2</v>
      </c>
    </row>
    <row r="4213" spans="1:42" hidden="1" x14ac:dyDescent="0.35">
      <c r="A4213" t="s">
        <v>5185</v>
      </c>
      <c r="B4213" s="1">
        <v>46039</v>
      </c>
      <c r="C4213" t="s">
        <v>2164</v>
      </c>
      <c r="D4213" t="s">
        <v>180</v>
      </c>
      <c r="E4213">
        <v>1</v>
      </c>
      <c r="F4213" t="s">
        <v>30</v>
      </c>
      <c r="G4213" t="s">
        <v>96</v>
      </c>
      <c r="H4213" t="s">
        <v>17</v>
      </c>
      <c r="I4213" t="s">
        <v>43</v>
      </c>
      <c r="J4213" t="s">
        <v>112</v>
      </c>
      <c r="K4213">
        <v>2026</v>
      </c>
      <c r="L4213" t="s">
        <v>20</v>
      </c>
      <c r="M4213" t="s">
        <v>5956</v>
      </c>
      <c r="N4213" t="s">
        <v>5949</v>
      </c>
      <c r="O4213" t="s">
        <v>5957</v>
      </c>
      <c r="P4213" t="s">
        <v>5958</v>
      </c>
      <c r="Q4213" t="s">
        <v>5959</v>
      </c>
      <c r="R4213">
        <v>3100</v>
      </c>
      <c r="S4213">
        <v>4200</v>
      </c>
      <c r="T4213">
        <v>0.26190000000000002</v>
      </c>
      <c r="U4213" t="s">
        <v>5909</v>
      </c>
      <c r="V4213">
        <v>12</v>
      </c>
      <c r="W4213" s="1">
        <v>45029</v>
      </c>
      <c r="X4213" t="s">
        <v>5894</v>
      </c>
      <c r="Y4213">
        <v>165</v>
      </c>
      <c r="Z4213">
        <v>119</v>
      </c>
      <c r="AA4213">
        <v>218</v>
      </c>
      <c r="AB4213">
        <v>22</v>
      </c>
      <c r="AC4213">
        <v>10</v>
      </c>
      <c r="AD4213">
        <v>68200</v>
      </c>
      <c r="AE4213" t="s">
        <v>6025</v>
      </c>
      <c r="AF4213" s="1">
        <v>46203</v>
      </c>
      <c r="AG4213" t="s">
        <v>6745</v>
      </c>
      <c r="AH4213" t="s">
        <v>6035</v>
      </c>
      <c r="AI4213" t="s">
        <v>6028</v>
      </c>
      <c r="AJ4213" t="s">
        <v>6924</v>
      </c>
      <c r="AK4213">
        <v>4200</v>
      </c>
      <c r="AL4213">
        <v>380.1</v>
      </c>
      <c r="AM4213">
        <v>3819.9</v>
      </c>
      <c r="AN4213">
        <v>3100</v>
      </c>
      <c r="AO4213">
        <v>719.9</v>
      </c>
      <c r="AP4213">
        <v>0.1885</v>
      </c>
    </row>
    <row r="4214" spans="1:42" hidden="1" x14ac:dyDescent="0.35">
      <c r="A4214" t="s">
        <v>5186</v>
      </c>
      <c r="B4214" s="1">
        <v>46127</v>
      </c>
      <c r="C4214" t="s">
        <v>1740</v>
      </c>
      <c r="D4214" t="s">
        <v>29</v>
      </c>
      <c r="E4214">
        <v>2</v>
      </c>
      <c r="F4214" t="s">
        <v>128</v>
      </c>
      <c r="G4214" t="s">
        <v>16</v>
      </c>
      <c r="H4214" t="s">
        <v>32</v>
      </c>
      <c r="I4214" t="s">
        <v>43</v>
      </c>
      <c r="J4214" t="s">
        <v>44</v>
      </c>
      <c r="K4214">
        <v>2026</v>
      </c>
      <c r="L4214" t="s">
        <v>35</v>
      </c>
      <c r="M4214" t="s">
        <v>5985</v>
      </c>
      <c r="N4214" t="s">
        <v>5974</v>
      </c>
      <c r="O4214" t="s">
        <v>5986</v>
      </c>
      <c r="P4214" t="s">
        <v>5979</v>
      </c>
      <c r="Q4214" t="s">
        <v>5987</v>
      </c>
      <c r="R4214">
        <v>500</v>
      </c>
      <c r="S4214">
        <v>750</v>
      </c>
      <c r="T4214">
        <v>0.33329999999999999</v>
      </c>
      <c r="U4214" t="s">
        <v>5920</v>
      </c>
      <c r="V4214">
        <v>24</v>
      </c>
      <c r="W4214" s="1">
        <v>45007</v>
      </c>
      <c r="X4214" t="s">
        <v>5894</v>
      </c>
      <c r="Y4214">
        <v>294</v>
      </c>
      <c r="Z4214">
        <v>81</v>
      </c>
      <c r="AA4214">
        <v>264</v>
      </c>
      <c r="AB4214">
        <v>82</v>
      </c>
      <c r="AC4214">
        <v>10</v>
      </c>
      <c r="AD4214">
        <v>41000</v>
      </c>
      <c r="AE4214" t="s">
        <v>6025</v>
      </c>
      <c r="AF4214" s="1">
        <v>46203</v>
      </c>
      <c r="AG4214" t="s">
        <v>6639</v>
      </c>
      <c r="AH4214" t="s">
        <v>6035</v>
      </c>
      <c r="AI4214" t="s">
        <v>6028</v>
      </c>
      <c r="AJ4214" t="s">
        <v>6924</v>
      </c>
      <c r="AK4214">
        <v>1500</v>
      </c>
      <c r="AL4214">
        <v>211.05</v>
      </c>
      <c r="AM4214">
        <v>1288.95</v>
      </c>
      <c r="AN4214">
        <v>1000</v>
      </c>
      <c r="AO4214">
        <v>288.95</v>
      </c>
      <c r="AP4214">
        <v>0.22420000000000001</v>
      </c>
    </row>
    <row r="4215" spans="1:42" hidden="1" x14ac:dyDescent="0.35">
      <c r="A4215" t="s">
        <v>5187</v>
      </c>
      <c r="B4215" s="1">
        <v>46172</v>
      </c>
      <c r="C4215" t="s">
        <v>1103</v>
      </c>
      <c r="D4215" t="s">
        <v>137</v>
      </c>
      <c r="E4215">
        <v>1</v>
      </c>
      <c r="F4215" t="s">
        <v>128</v>
      </c>
      <c r="G4215" t="s">
        <v>31</v>
      </c>
      <c r="H4215" t="s">
        <v>32</v>
      </c>
      <c r="I4215" t="s">
        <v>26</v>
      </c>
      <c r="J4215" t="s">
        <v>75</v>
      </c>
      <c r="K4215">
        <v>2026</v>
      </c>
      <c r="L4215" t="s">
        <v>35</v>
      </c>
      <c r="M4215" t="s">
        <v>5930</v>
      </c>
      <c r="N4215" t="s">
        <v>5931</v>
      </c>
      <c r="O4215" t="s">
        <v>5932</v>
      </c>
      <c r="P4215" t="s">
        <v>5891</v>
      </c>
      <c r="Q4215" t="s">
        <v>5933</v>
      </c>
      <c r="R4215">
        <v>14800</v>
      </c>
      <c r="S4215">
        <v>18500</v>
      </c>
      <c r="T4215">
        <v>0.2</v>
      </c>
      <c r="U4215" t="s">
        <v>5893</v>
      </c>
      <c r="V4215">
        <v>12</v>
      </c>
      <c r="W4215" s="1">
        <v>45474</v>
      </c>
      <c r="X4215" t="s">
        <v>5894</v>
      </c>
      <c r="Y4215">
        <v>213</v>
      </c>
      <c r="Z4215">
        <v>93</v>
      </c>
      <c r="AA4215">
        <v>278</v>
      </c>
      <c r="AB4215">
        <v>42</v>
      </c>
      <c r="AC4215">
        <v>10</v>
      </c>
      <c r="AD4215">
        <v>621600</v>
      </c>
      <c r="AE4215" t="s">
        <v>6025</v>
      </c>
      <c r="AF4215" s="1">
        <v>46203</v>
      </c>
      <c r="AG4215" t="s">
        <v>6360</v>
      </c>
      <c r="AH4215" t="s">
        <v>6027</v>
      </c>
      <c r="AI4215" t="s">
        <v>6028</v>
      </c>
      <c r="AJ4215" t="s">
        <v>6924</v>
      </c>
      <c r="AK4215">
        <v>18500</v>
      </c>
      <c r="AL4215">
        <v>1176.5999999999999</v>
      </c>
      <c r="AM4215">
        <v>17323.400000000001</v>
      </c>
      <c r="AN4215">
        <v>14800</v>
      </c>
      <c r="AO4215">
        <v>2523.4</v>
      </c>
      <c r="AP4215">
        <v>0.1457</v>
      </c>
    </row>
    <row r="4216" spans="1:42" hidden="1" x14ac:dyDescent="0.35">
      <c r="A4216" t="s">
        <v>5188</v>
      </c>
      <c r="B4216" s="1">
        <v>46155</v>
      </c>
      <c r="C4216" t="s">
        <v>429</v>
      </c>
      <c r="D4216" t="s">
        <v>137</v>
      </c>
      <c r="E4216">
        <v>1</v>
      </c>
      <c r="F4216" t="s">
        <v>58</v>
      </c>
      <c r="G4216" t="s">
        <v>67</v>
      </c>
      <c r="H4216" t="s">
        <v>25</v>
      </c>
      <c r="I4216" t="s">
        <v>33</v>
      </c>
      <c r="J4216" t="s">
        <v>75</v>
      </c>
      <c r="K4216">
        <v>2026</v>
      </c>
      <c r="L4216" t="s">
        <v>35</v>
      </c>
      <c r="M4216" t="s">
        <v>5930</v>
      </c>
      <c r="N4216" t="s">
        <v>5931</v>
      </c>
      <c r="O4216" t="s">
        <v>5932</v>
      </c>
      <c r="P4216" t="s">
        <v>5891</v>
      </c>
      <c r="Q4216" t="s">
        <v>5933</v>
      </c>
      <c r="R4216">
        <v>14800</v>
      </c>
      <c r="S4216">
        <v>18500</v>
      </c>
      <c r="T4216">
        <v>0.2</v>
      </c>
      <c r="U4216" t="s">
        <v>5893</v>
      </c>
      <c r="V4216">
        <v>12</v>
      </c>
      <c r="W4216" s="1">
        <v>45474</v>
      </c>
      <c r="X4216" t="s">
        <v>5894</v>
      </c>
      <c r="Y4216">
        <v>213</v>
      </c>
      <c r="Z4216">
        <v>93</v>
      </c>
      <c r="AA4216">
        <v>278</v>
      </c>
      <c r="AB4216">
        <v>42</v>
      </c>
      <c r="AC4216">
        <v>10</v>
      </c>
      <c r="AD4216">
        <v>621600</v>
      </c>
      <c r="AE4216" t="s">
        <v>6025</v>
      </c>
      <c r="AF4216" s="1">
        <v>46203</v>
      </c>
      <c r="AG4216" t="s">
        <v>6267</v>
      </c>
      <c r="AH4216" t="s">
        <v>6027</v>
      </c>
      <c r="AI4216" t="s">
        <v>6028</v>
      </c>
      <c r="AJ4216" t="s">
        <v>6924</v>
      </c>
      <c r="AK4216">
        <v>18500</v>
      </c>
      <c r="AL4216">
        <v>2937.8</v>
      </c>
      <c r="AM4216">
        <v>15562.2</v>
      </c>
      <c r="AN4216">
        <v>14800</v>
      </c>
      <c r="AO4216">
        <v>762.2</v>
      </c>
      <c r="AP4216">
        <v>4.9000000000000002E-2</v>
      </c>
    </row>
    <row r="4217" spans="1:42" hidden="1" x14ac:dyDescent="0.35">
      <c r="A4217" t="s">
        <v>5189</v>
      </c>
      <c r="B4217" s="1">
        <v>46028</v>
      </c>
      <c r="C4217" t="s">
        <v>1246</v>
      </c>
      <c r="D4217" t="s">
        <v>82</v>
      </c>
      <c r="E4217">
        <v>2</v>
      </c>
      <c r="F4217" t="s">
        <v>48</v>
      </c>
      <c r="G4217" t="s">
        <v>96</v>
      </c>
      <c r="H4217" t="s">
        <v>32</v>
      </c>
      <c r="I4217" t="s">
        <v>26</v>
      </c>
      <c r="J4217" t="s">
        <v>112</v>
      </c>
      <c r="K4217">
        <v>2026</v>
      </c>
      <c r="L4217" t="s">
        <v>20</v>
      </c>
      <c r="M4217" t="s">
        <v>5895</v>
      </c>
      <c r="N4217" t="s">
        <v>5889</v>
      </c>
      <c r="O4217" t="s">
        <v>5890</v>
      </c>
      <c r="P4217" t="s">
        <v>5891</v>
      </c>
      <c r="Q4217" t="s">
        <v>5896</v>
      </c>
      <c r="R4217">
        <v>78000</v>
      </c>
      <c r="S4217">
        <v>95000</v>
      </c>
      <c r="T4217">
        <v>0.1789</v>
      </c>
      <c r="U4217" t="s">
        <v>5893</v>
      </c>
      <c r="V4217">
        <v>12</v>
      </c>
      <c r="W4217" s="1">
        <v>45187</v>
      </c>
      <c r="X4217" t="s">
        <v>5894</v>
      </c>
      <c r="Y4217">
        <v>351</v>
      </c>
      <c r="Z4217">
        <v>112</v>
      </c>
      <c r="AA4217">
        <v>335</v>
      </c>
      <c r="AB4217">
        <v>32</v>
      </c>
      <c r="AC4217">
        <v>10</v>
      </c>
      <c r="AD4217">
        <v>2496000</v>
      </c>
      <c r="AE4217" t="s">
        <v>6025</v>
      </c>
      <c r="AF4217" s="1">
        <v>46203</v>
      </c>
      <c r="AG4217" t="s">
        <v>6390</v>
      </c>
      <c r="AH4217" t="s">
        <v>6035</v>
      </c>
      <c r="AI4217" t="s">
        <v>6028</v>
      </c>
      <c r="AJ4217" t="s">
        <v>6924</v>
      </c>
      <c r="AK4217">
        <v>190000</v>
      </c>
      <c r="AL4217">
        <v>30533</v>
      </c>
      <c r="AM4217">
        <v>159467</v>
      </c>
      <c r="AN4217">
        <v>156000</v>
      </c>
      <c r="AO4217">
        <v>3467</v>
      </c>
      <c r="AP4217">
        <v>2.1700000000000001E-2</v>
      </c>
    </row>
    <row r="4218" spans="1:42" hidden="1" x14ac:dyDescent="0.35">
      <c r="A4218" t="s">
        <v>5190</v>
      </c>
      <c r="B4218" s="1">
        <v>46122</v>
      </c>
      <c r="C4218" t="s">
        <v>1781</v>
      </c>
      <c r="D4218" t="s">
        <v>65</v>
      </c>
      <c r="E4218">
        <v>1</v>
      </c>
      <c r="F4218" t="s">
        <v>58</v>
      </c>
      <c r="G4218" t="s">
        <v>16</v>
      </c>
      <c r="H4218" t="s">
        <v>32</v>
      </c>
      <c r="I4218" t="s">
        <v>26</v>
      </c>
      <c r="J4218" t="s">
        <v>44</v>
      </c>
      <c r="K4218">
        <v>2026</v>
      </c>
      <c r="L4218" t="s">
        <v>35</v>
      </c>
      <c r="M4218" t="s">
        <v>5906</v>
      </c>
      <c r="N4218" t="s">
        <v>5889</v>
      </c>
      <c r="O4218" t="s">
        <v>5898</v>
      </c>
      <c r="P4218" t="s">
        <v>5907</v>
      </c>
      <c r="Q4218" t="s">
        <v>5908</v>
      </c>
      <c r="R4218">
        <v>17500</v>
      </c>
      <c r="S4218">
        <v>22000</v>
      </c>
      <c r="T4218">
        <v>0.20449999999999999</v>
      </c>
      <c r="U4218" t="s">
        <v>5909</v>
      </c>
      <c r="V4218">
        <v>12</v>
      </c>
      <c r="W4218" s="1">
        <v>45337</v>
      </c>
      <c r="X4218" t="s">
        <v>5894</v>
      </c>
      <c r="Y4218">
        <v>373</v>
      </c>
      <c r="Z4218">
        <v>88</v>
      </c>
      <c r="AA4218">
        <v>389</v>
      </c>
      <c r="AB4218">
        <v>78</v>
      </c>
      <c r="AC4218">
        <v>10</v>
      </c>
      <c r="AD4218">
        <v>1365000</v>
      </c>
      <c r="AE4218" t="s">
        <v>6025</v>
      </c>
      <c r="AF4218" s="1">
        <v>46203</v>
      </c>
      <c r="AG4218" t="s">
        <v>6651</v>
      </c>
      <c r="AH4218" t="s">
        <v>6027</v>
      </c>
      <c r="AI4218" t="s">
        <v>6028</v>
      </c>
      <c r="AJ4218" t="s">
        <v>6924</v>
      </c>
      <c r="AK4218">
        <v>22000</v>
      </c>
      <c r="AL4218">
        <v>3764.2</v>
      </c>
      <c r="AM4218">
        <v>18235.8</v>
      </c>
      <c r="AN4218">
        <v>17500</v>
      </c>
      <c r="AO4218">
        <v>735.8</v>
      </c>
      <c r="AP4218">
        <v>4.0300000000000002E-2</v>
      </c>
    </row>
    <row r="4219" spans="1:42" hidden="1" x14ac:dyDescent="0.35">
      <c r="A4219" t="s">
        <v>5191</v>
      </c>
      <c r="B4219" s="1">
        <v>46182</v>
      </c>
      <c r="C4219" t="s">
        <v>1227</v>
      </c>
      <c r="D4219" t="s">
        <v>115</v>
      </c>
      <c r="E4219">
        <v>2</v>
      </c>
      <c r="F4219" t="s">
        <v>58</v>
      </c>
      <c r="G4219" t="s">
        <v>16</v>
      </c>
      <c r="H4219" t="s">
        <v>25</v>
      </c>
      <c r="I4219" t="s">
        <v>33</v>
      </c>
      <c r="J4219" t="s">
        <v>34</v>
      </c>
      <c r="K4219">
        <v>2026</v>
      </c>
      <c r="L4219" t="s">
        <v>35</v>
      </c>
      <c r="M4219" t="s">
        <v>5988</v>
      </c>
      <c r="N4219" t="s">
        <v>5989</v>
      </c>
      <c r="O4219" t="s">
        <v>5990</v>
      </c>
      <c r="P4219" t="s">
        <v>5907</v>
      </c>
      <c r="Q4219" t="s">
        <v>5991</v>
      </c>
      <c r="R4219">
        <v>1600</v>
      </c>
      <c r="S4219">
        <v>2200</v>
      </c>
      <c r="T4219">
        <v>0.2727</v>
      </c>
      <c r="U4219" t="s">
        <v>5909</v>
      </c>
      <c r="V4219">
        <v>6</v>
      </c>
      <c r="W4219" s="1">
        <v>45040</v>
      </c>
      <c r="X4219" t="s">
        <v>5894</v>
      </c>
      <c r="Y4219">
        <v>84</v>
      </c>
      <c r="Z4219">
        <v>117</v>
      </c>
      <c r="AA4219">
        <v>174</v>
      </c>
      <c r="AB4219">
        <v>47</v>
      </c>
      <c r="AC4219">
        <v>10</v>
      </c>
      <c r="AD4219">
        <v>75200</v>
      </c>
      <c r="AE4219" t="s">
        <v>6025</v>
      </c>
      <c r="AF4219" s="1">
        <v>46203</v>
      </c>
      <c r="AG4219" t="s">
        <v>6415</v>
      </c>
      <c r="AH4219" t="s">
        <v>6027</v>
      </c>
      <c r="AI4219" t="s">
        <v>6028</v>
      </c>
      <c r="AJ4219" t="s">
        <v>6924</v>
      </c>
      <c r="AK4219">
        <v>4400</v>
      </c>
      <c r="AL4219">
        <v>510.84</v>
      </c>
      <c r="AM4219">
        <v>3889.16</v>
      </c>
      <c r="AN4219">
        <v>3200</v>
      </c>
      <c r="AO4219">
        <v>689.16</v>
      </c>
      <c r="AP4219">
        <v>0.1772</v>
      </c>
    </row>
    <row r="4220" spans="1:42" hidden="1" x14ac:dyDescent="0.35">
      <c r="A4220" t="s">
        <v>5192</v>
      </c>
      <c r="B4220" s="1">
        <v>46182</v>
      </c>
      <c r="C4220" t="s">
        <v>1067</v>
      </c>
      <c r="D4220" t="s">
        <v>47</v>
      </c>
      <c r="E4220">
        <v>1</v>
      </c>
      <c r="F4220" t="s">
        <v>128</v>
      </c>
      <c r="G4220" t="s">
        <v>31</v>
      </c>
      <c r="H4220" t="s">
        <v>17</v>
      </c>
      <c r="I4220" t="s">
        <v>18</v>
      </c>
      <c r="J4220" t="s">
        <v>34</v>
      </c>
      <c r="K4220">
        <v>2026</v>
      </c>
      <c r="L4220" t="s">
        <v>35</v>
      </c>
      <c r="M4220" t="s">
        <v>5995</v>
      </c>
      <c r="N4220" t="s">
        <v>5989</v>
      </c>
      <c r="O4220" t="s">
        <v>5996</v>
      </c>
      <c r="P4220" t="s">
        <v>5997</v>
      </c>
      <c r="Q4220" t="s">
        <v>5998</v>
      </c>
      <c r="R4220">
        <v>280</v>
      </c>
      <c r="S4220">
        <v>450</v>
      </c>
      <c r="T4220">
        <v>0.37780000000000002</v>
      </c>
      <c r="U4220" t="s">
        <v>5909</v>
      </c>
      <c r="V4220">
        <v>6</v>
      </c>
      <c r="W4220" s="1">
        <v>45144</v>
      </c>
      <c r="X4220" t="s">
        <v>5894</v>
      </c>
      <c r="Y4220">
        <v>217</v>
      </c>
      <c r="Z4220">
        <v>86</v>
      </c>
      <c r="AA4220">
        <v>212</v>
      </c>
      <c r="AB4220">
        <v>73</v>
      </c>
      <c r="AC4220">
        <v>10</v>
      </c>
      <c r="AD4220">
        <v>20440</v>
      </c>
      <c r="AE4220" t="s">
        <v>6025</v>
      </c>
      <c r="AF4220" s="1">
        <v>46203</v>
      </c>
      <c r="AG4220" t="s">
        <v>6174</v>
      </c>
      <c r="AH4220" t="s">
        <v>6027</v>
      </c>
      <c r="AI4220" t="s">
        <v>6028</v>
      </c>
      <c r="AJ4220" t="s">
        <v>6924</v>
      </c>
      <c r="AK4220">
        <v>450</v>
      </c>
      <c r="AL4220">
        <v>97.65</v>
      </c>
      <c r="AM4220">
        <v>352.35</v>
      </c>
      <c r="AN4220">
        <v>280</v>
      </c>
      <c r="AO4220">
        <v>72.349999999999994</v>
      </c>
      <c r="AP4220">
        <v>0.20530000000000001</v>
      </c>
    </row>
    <row r="4221" spans="1:42" hidden="1" x14ac:dyDescent="0.35">
      <c r="A4221" t="s">
        <v>5193</v>
      </c>
      <c r="B4221" s="1">
        <v>46141</v>
      </c>
      <c r="C4221" t="s">
        <v>1777</v>
      </c>
      <c r="D4221" t="s">
        <v>92</v>
      </c>
      <c r="E4221">
        <v>1</v>
      </c>
      <c r="F4221" t="s">
        <v>128</v>
      </c>
      <c r="G4221" t="s">
        <v>16</v>
      </c>
      <c r="H4221" t="s">
        <v>25</v>
      </c>
      <c r="I4221" t="s">
        <v>33</v>
      </c>
      <c r="J4221" t="s">
        <v>44</v>
      </c>
      <c r="K4221">
        <v>2026</v>
      </c>
      <c r="L4221" t="s">
        <v>35</v>
      </c>
      <c r="M4221" t="s">
        <v>5973</v>
      </c>
      <c r="N4221" t="s">
        <v>5974</v>
      </c>
      <c r="O4221" t="s">
        <v>5975</v>
      </c>
      <c r="P4221" t="s">
        <v>5899</v>
      </c>
      <c r="Q4221" t="s">
        <v>5976</v>
      </c>
      <c r="R4221">
        <v>7600</v>
      </c>
      <c r="S4221">
        <v>9800</v>
      </c>
      <c r="T4221">
        <v>0.22450000000000001</v>
      </c>
      <c r="U4221" t="s">
        <v>5901</v>
      </c>
      <c r="V4221">
        <v>36</v>
      </c>
      <c r="W4221" s="1">
        <v>45281</v>
      </c>
      <c r="X4221" t="s">
        <v>5894</v>
      </c>
      <c r="Y4221">
        <v>214</v>
      </c>
      <c r="Z4221">
        <v>101</v>
      </c>
      <c r="AA4221">
        <v>188</v>
      </c>
      <c r="AB4221">
        <v>51</v>
      </c>
      <c r="AC4221">
        <v>10</v>
      </c>
      <c r="AD4221">
        <v>387600</v>
      </c>
      <c r="AE4221" t="s">
        <v>6025</v>
      </c>
      <c r="AF4221" s="1">
        <v>46203</v>
      </c>
      <c r="AG4221" t="s">
        <v>6650</v>
      </c>
      <c r="AH4221" t="s">
        <v>6027</v>
      </c>
      <c r="AI4221" t="s">
        <v>6028</v>
      </c>
      <c r="AJ4221" t="s">
        <v>6924</v>
      </c>
      <c r="AK4221">
        <v>9800</v>
      </c>
      <c r="AL4221">
        <v>1173.06</v>
      </c>
      <c r="AM4221">
        <v>8626.94</v>
      </c>
      <c r="AN4221">
        <v>7600</v>
      </c>
      <c r="AO4221">
        <v>1026.94</v>
      </c>
      <c r="AP4221">
        <v>0.11899999999999999</v>
      </c>
    </row>
    <row r="4222" spans="1:42" hidden="1" x14ac:dyDescent="0.35">
      <c r="A4222" t="s">
        <v>5194</v>
      </c>
      <c r="B4222" s="1">
        <v>46162</v>
      </c>
      <c r="C4222" t="s">
        <v>1899</v>
      </c>
      <c r="D4222" t="s">
        <v>74</v>
      </c>
      <c r="E4222">
        <v>1</v>
      </c>
      <c r="F4222" t="s">
        <v>58</v>
      </c>
      <c r="G4222" t="s">
        <v>16</v>
      </c>
      <c r="H4222" t="s">
        <v>25</v>
      </c>
      <c r="I4222" t="s">
        <v>18</v>
      </c>
      <c r="J4222" t="s">
        <v>75</v>
      </c>
      <c r="K4222">
        <v>2026</v>
      </c>
      <c r="L4222" t="s">
        <v>35</v>
      </c>
      <c r="M4222" t="s">
        <v>5963</v>
      </c>
      <c r="N4222" t="s">
        <v>5949</v>
      </c>
      <c r="O4222" t="s">
        <v>5964</v>
      </c>
      <c r="P4222" t="s">
        <v>5951</v>
      </c>
      <c r="Q4222" t="s">
        <v>5965</v>
      </c>
      <c r="R4222">
        <v>5700</v>
      </c>
      <c r="S4222">
        <v>7500</v>
      </c>
      <c r="T4222">
        <v>0.24</v>
      </c>
      <c r="U4222" t="s">
        <v>5940</v>
      </c>
      <c r="V4222">
        <v>12</v>
      </c>
      <c r="W4222" s="1">
        <v>44865</v>
      </c>
      <c r="X4222" t="s">
        <v>5894</v>
      </c>
      <c r="Y4222">
        <v>145</v>
      </c>
      <c r="Z4222">
        <v>60</v>
      </c>
      <c r="AA4222">
        <v>189</v>
      </c>
      <c r="AB4222">
        <v>10</v>
      </c>
      <c r="AC4222">
        <v>10</v>
      </c>
      <c r="AD4222">
        <v>57000</v>
      </c>
      <c r="AE4222" t="s">
        <v>6025</v>
      </c>
      <c r="AF4222" s="1">
        <v>46203</v>
      </c>
      <c r="AG4222" t="s">
        <v>6679</v>
      </c>
      <c r="AH4222" t="s">
        <v>6027</v>
      </c>
      <c r="AI4222" t="s">
        <v>6028</v>
      </c>
      <c r="AJ4222" t="s">
        <v>6924</v>
      </c>
      <c r="AK4222">
        <v>7500</v>
      </c>
      <c r="AL4222">
        <v>1169.25</v>
      </c>
      <c r="AM4222">
        <v>6330.75</v>
      </c>
      <c r="AN4222">
        <v>5700</v>
      </c>
      <c r="AO4222">
        <v>630.75</v>
      </c>
      <c r="AP4222">
        <v>9.9599999999999994E-2</v>
      </c>
    </row>
    <row r="4223" spans="1:42" hidden="1" x14ac:dyDescent="0.35">
      <c r="A4223" t="s">
        <v>5195</v>
      </c>
      <c r="B4223" s="1">
        <v>46056</v>
      </c>
      <c r="C4223" t="s">
        <v>2295</v>
      </c>
      <c r="D4223" t="s">
        <v>208</v>
      </c>
      <c r="E4223">
        <v>1</v>
      </c>
      <c r="F4223" t="s">
        <v>58</v>
      </c>
      <c r="G4223" t="s">
        <v>16</v>
      </c>
      <c r="H4223" t="s">
        <v>32</v>
      </c>
      <c r="I4223" t="s">
        <v>43</v>
      </c>
      <c r="J4223" t="s">
        <v>19</v>
      </c>
      <c r="K4223">
        <v>2026</v>
      </c>
      <c r="L4223" t="s">
        <v>20</v>
      </c>
      <c r="M4223" t="s">
        <v>5910</v>
      </c>
      <c r="N4223" t="s">
        <v>5889</v>
      </c>
      <c r="O4223" t="s">
        <v>5898</v>
      </c>
      <c r="P4223" t="s">
        <v>5907</v>
      </c>
      <c r="Q4223" t="s">
        <v>5911</v>
      </c>
      <c r="R4223">
        <v>10500</v>
      </c>
      <c r="S4223">
        <v>13000</v>
      </c>
      <c r="T4223">
        <v>0.1923</v>
      </c>
      <c r="U4223" t="s">
        <v>5909</v>
      </c>
      <c r="V4223">
        <v>12</v>
      </c>
      <c r="W4223" s="1">
        <v>45395</v>
      </c>
      <c r="X4223" t="s">
        <v>5894</v>
      </c>
      <c r="Y4223">
        <v>256</v>
      </c>
      <c r="Z4223">
        <v>119</v>
      </c>
      <c r="AA4223">
        <v>288</v>
      </c>
      <c r="AB4223">
        <v>32</v>
      </c>
      <c r="AC4223">
        <v>10</v>
      </c>
      <c r="AD4223">
        <v>336000</v>
      </c>
      <c r="AE4223" t="s">
        <v>6025</v>
      </c>
      <c r="AF4223" s="1">
        <v>46203</v>
      </c>
      <c r="AG4223" t="s">
        <v>6776</v>
      </c>
      <c r="AH4223" t="s">
        <v>6035</v>
      </c>
      <c r="AI4223" t="s">
        <v>6028</v>
      </c>
      <c r="AJ4223" t="s">
        <v>6924</v>
      </c>
      <c r="AK4223">
        <v>13000</v>
      </c>
      <c r="AL4223">
        <v>2705.3</v>
      </c>
      <c r="AM4223">
        <v>10294.700000000001</v>
      </c>
      <c r="AN4223">
        <v>10500</v>
      </c>
      <c r="AO4223">
        <v>-205.3</v>
      </c>
      <c r="AP4223">
        <v>-1.9900000000000001E-2</v>
      </c>
    </row>
    <row r="4224" spans="1:42" hidden="1" x14ac:dyDescent="0.35">
      <c r="A4224" t="s">
        <v>5196</v>
      </c>
      <c r="B4224" s="1">
        <v>46116</v>
      </c>
      <c r="C4224" t="s">
        <v>534</v>
      </c>
      <c r="D4224" t="s">
        <v>100</v>
      </c>
      <c r="E4224">
        <v>3</v>
      </c>
      <c r="F4224" t="s">
        <v>58</v>
      </c>
      <c r="G4224" t="s">
        <v>71</v>
      </c>
      <c r="H4224" t="s">
        <v>25</v>
      </c>
      <c r="I4224" t="s">
        <v>26</v>
      </c>
      <c r="J4224" t="s">
        <v>44</v>
      </c>
      <c r="K4224">
        <v>2026</v>
      </c>
      <c r="L4224" t="s">
        <v>35</v>
      </c>
      <c r="M4224" t="s">
        <v>5941</v>
      </c>
      <c r="N4224" t="s">
        <v>5931</v>
      </c>
      <c r="O4224" t="s">
        <v>5942</v>
      </c>
      <c r="P4224" t="s">
        <v>5938</v>
      </c>
      <c r="Q4224" t="s">
        <v>5943</v>
      </c>
      <c r="R4224">
        <v>9800</v>
      </c>
      <c r="S4224">
        <v>12500</v>
      </c>
      <c r="T4224">
        <v>0.216</v>
      </c>
      <c r="U4224" t="s">
        <v>5940</v>
      </c>
      <c r="V4224">
        <v>6</v>
      </c>
      <c r="W4224" s="1">
        <v>45383</v>
      </c>
      <c r="X4224" t="s">
        <v>5894</v>
      </c>
      <c r="Y4224">
        <v>102</v>
      </c>
      <c r="Z4224">
        <v>94</v>
      </c>
      <c r="AA4224">
        <v>142</v>
      </c>
      <c r="AB4224">
        <v>76</v>
      </c>
      <c r="AC4224">
        <v>10</v>
      </c>
      <c r="AD4224">
        <v>744800</v>
      </c>
      <c r="AE4224" t="s">
        <v>6025</v>
      </c>
      <c r="AF4224" s="1">
        <v>46203</v>
      </c>
      <c r="AG4224" t="s">
        <v>6326</v>
      </c>
      <c r="AH4224" t="s">
        <v>6035</v>
      </c>
      <c r="AI4224" t="s">
        <v>6028</v>
      </c>
      <c r="AJ4224" t="s">
        <v>6924</v>
      </c>
      <c r="AK4224">
        <v>37500</v>
      </c>
      <c r="AL4224">
        <v>4357.5</v>
      </c>
      <c r="AM4224">
        <v>33142.5</v>
      </c>
      <c r="AN4224">
        <v>29400</v>
      </c>
      <c r="AO4224">
        <v>3742.5</v>
      </c>
      <c r="AP4224">
        <v>0.1129</v>
      </c>
    </row>
    <row r="4225" spans="1:42" hidden="1" x14ac:dyDescent="0.35">
      <c r="A4225" t="s">
        <v>5197</v>
      </c>
      <c r="B4225" s="1">
        <v>46050</v>
      </c>
      <c r="C4225" t="s">
        <v>311</v>
      </c>
      <c r="D4225" t="s">
        <v>173</v>
      </c>
      <c r="E4225">
        <v>1</v>
      </c>
      <c r="F4225" t="s">
        <v>48</v>
      </c>
      <c r="G4225" t="s">
        <v>16</v>
      </c>
      <c r="H4225" t="s">
        <v>17</v>
      </c>
      <c r="I4225" t="s">
        <v>43</v>
      </c>
      <c r="J4225" t="s">
        <v>112</v>
      </c>
      <c r="K4225">
        <v>2026</v>
      </c>
      <c r="L4225" t="s">
        <v>20</v>
      </c>
      <c r="M4225" t="s">
        <v>5904</v>
      </c>
      <c r="N4225" t="s">
        <v>5889</v>
      </c>
      <c r="O4225" t="s">
        <v>5898</v>
      </c>
      <c r="P4225" t="s">
        <v>5899</v>
      </c>
      <c r="Q4225" t="s">
        <v>5905</v>
      </c>
      <c r="R4225">
        <v>12500</v>
      </c>
      <c r="S4225">
        <v>15500</v>
      </c>
      <c r="T4225">
        <v>0.19350000000000001</v>
      </c>
      <c r="U4225" t="s">
        <v>5901</v>
      </c>
      <c r="V4225">
        <v>12</v>
      </c>
      <c r="W4225" s="1">
        <v>45140</v>
      </c>
      <c r="X4225" t="s">
        <v>5894</v>
      </c>
      <c r="Y4225">
        <v>313</v>
      </c>
      <c r="Z4225">
        <v>58</v>
      </c>
      <c r="AA4225">
        <v>294</v>
      </c>
      <c r="AB4225">
        <v>65</v>
      </c>
      <c r="AC4225">
        <v>10</v>
      </c>
      <c r="AD4225">
        <v>812500</v>
      </c>
      <c r="AE4225" t="s">
        <v>6025</v>
      </c>
      <c r="AF4225" s="1">
        <v>46203</v>
      </c>
      <c r="AG4225" t="s">
        <v>6199</v>
      </c>
      <c r="AH4225" t="s">
        <v>6027</v>
      </c>
      <c r="AI4225" t="s">
        <v>6028</v>
      </c>
      <c r="AJ4225" t="s">
        <v>6924</v>
      </c>
      <c r="AK4225">
        <v>15500</v>
      </c>
      <c r="AL4225">
        <v>892.8</v>
      </c>
      <c r="AM4225">
        <v>14607.2</v>
      </c>
      <c r="AN4225">
        <v>12500</v>
      </c>
      <c r="AO4225">
        <v>2107.1999999999998</v>
      </c>
      <c r="AP4225">
        <v>0.14430000000000001</v>
      </c>
    </row>
    <row r="4226" spans="1:42" hidden="1" x14ac:dyDescent="0.35">
      <c r="A4226" t="s">
        <v>5198</v>
      </c>
      <c r="B4226" s="1">
        <v>46085</v>
      </c>
      <c r="C4226" t="s">
        <v>3108</v>
      </c>
      <c r="D4226" t="s">
        <v>173</v>
      </c>
      <c r="E4226">
        <v>5</v>
      </c>
      <c r="F4226" t="s">
        <v>58</v>
      </c>
      <c r="G4226" t="s">
        <v>96</v>
      </c>
      <c r="H4226" t="s">
        <v>32</v>
      </c>
      <c r="I4226" t="s">
        <v>18</v>
      </c>
      <c r="J4226" t="s">
        <v>39</v>
      </c>
      <c r="K4226">
        <v>2026</v>
      </c>
      <c r="L4226" t="s">
        <v>20</v>
      </c>
      <c r="M4226" t="s">
        <v>5904</v>
      </c>
      <c r="N4226" t="s">
        <v>5889</v>
      </c>
      <c r="O4226" t="s">
        <v>5898</v>
      </c>
      <c r="P4226" t="s">
        <v>5899</v>
      </c>
      <c r="Q4226" t="s">
        <v>5905</v>
      </c>
      <c r="R4226">
        <v>12500</v>
      </c>
      <c r="S4226">
        <v>15500</v>
      </c>
      <c r="T4226">
        <v>0.19350000000000001</v>
      </c>
      <c r="U4226" t="s">
        <v>5901</v>
      </c>
      <c r="V4226">
        <v>12</v>
      </c>
      <c r="W4226" s="1">
        <v>45140</v>
      </c>
      <c r="X4226" t="s">
        <v>5894</v>
      </c>
      <c r="Y4226">
        <v>313</v>
      </c>
      <c r="Z4226">
        <v>58</v>
      </c>
      <c r="AA4226">
        <v>294</v>
      </c>
      <c r="AB4226">
        <v>65</v>
      </c>
      <c r="AC4226">
        <v>10</v>
      </c>
      <c r="AD4226">
        <v>812500</v>
      </c>
      <c r="AE4226" t="s">
        <v>6025</v>
      </c>
      <c r="AF4226" s="1">
        <v>46203</v>
      </c>
      <c r="AG4226" t="s">
        <v>6847</v>
      </c>
      <c r="AH4226" t="s">
        <v>6035</v>
      </c>
      <c r="AI4226" t="s">
        <v>6028</v>
      </c>
      <c r="AJ4226" t="s">
        <v>6924</v>
      </c>
      <c r="AK4226">
        <v>77500</v>
      </c>
      <c r="AL4226">
        <v>4216</v>
      </c>
      <c r="AM4226">
        <v>73284</v>
      </c>
      <c r="AN4226">
        <v>62500</v>
      </c>
      <c r="AO4226">
        <v>10784</v>
      </c>
      <c r="AP4226">
        <v>0.1472</v>
      </c>
    </row>
    <row r="4227" spans="1:42" hidden="1" x14ac:dyDescent="0.35">
      <c r="A4227" t="s">
        <v>5199</v>
      </c>
      <c r="B4227" s="1">
        <v>46108</v>
      </c>
      <c r="C4227" t="s">
        <v>2470</v>
      </c>
      <c r="D4227" t="s">
        <v>115</v>
      </c>
      <c r="E4227">
        <v>2</v>
      </c>
      <c r="F4227" t="s">
        <v>58</v>
      </c>
      <c r="G4227" t="s">
        <v>71</v>
      </c>
      <c r="H4227" t="s">
        <v>25</v>
      </c>
      <c r="I4227" t="s">
        <v>33</v>
      </c>
      <c r="J4227" t="s">
        <v>39</v>
      </c>
      <c r="K4227">
        <v>2026</v>
      </c>
      <c r="L4227" t="s">
        <v>20</v>
      </c>
      <c r="M4227" t="s">
        <v>5988</v>
      </c>
      <c r="N4227" t="s">
        <v>5989</v>
      </c>
      <c r="O4227" t="s">
        <v>5990</v>
      </c>
      <c r="P4227" t="s">
        <v>5907</v>
      </c>
      <c r="Q4227" t="s">
        <v>5991</v>
      </c>
      <c r="R4227">
        <v>1600</v>
      </c>
      <c r="S4227">
        <v>2200</v>
      </c>
      <c r="T4227">
        <v>0.2727</v>
      </c>
      <c r="U4227" t="s">
        <v>5909</v>
      </c>
      <c r="V4227">
        <v>6</v>
      </c>
      <c r="W4227" s="1">
        <v>45040</v>
      </c>
      <c r="X4227" t="s">
        <v>5894</v>
      </c>
      <c r="Y4227">
        <v>84</v>
      </c>
      <c r="Z4227">
        <v>117</v>
      </c>
      <c r="AA4227">
        <v>174</v>
      </c>
      <c r="AB4227">
        <v>47</v>
      </c>
      <c r="AC4227">
        <v>10</v>
      </c>
      <c r="AD4227">
        <v>75200</v>
      </c>
      <c r="AE4227" t="s">
        <v>6025</v>
      </c>
      <c r="AF4227" s="1">
        <v>46203</v>
      </c>
      <c r="AG4227" t="s">
        <v>6808</v>
      </c>
      <c r="AH4227" t="s">
        <v>6035</v>
      </c>
      <c r="AI4227" t="s">
        <v>6028</v>
      </c>
      <c r="AJ4227" t="s">
        <v>6924</v>
      </c>
      <c r="AK4227">
        <v>4400</v>
      </c>
      <c r="AL4227">
        <v>405.68</v>
      </c>
      <c r="AM4227">
        <v>3994.32</v>
      </c>
      <c r="AN4227">
        <v>3200</v>
      </c>
      <c r="AO4227">
        <v>794.32</v>
      </c>
      <c r="AP4227">
        <v>0.19889999999999999</v>
      </c>
    </row>
    <row r="4228" spans="1:42" hidden="1" x14ac:dyDescent="0.35">
      <c r="A4228" t="s">
        <v>5200</v>
      </c>
      <c r="B4228" s="1">
        <v>46178</v>
      </c>
      <c r="C4228" t="s">
        <v>2756</v>
      </c>
      <c r="D4228" t="s">
        <v>216</v>
      </c>
      <c r="E4228">
        <v>2</v>
      </c>
      <c r="F4228" t="s">
        <v>58</v>
      </c>
      <c r="G4228" t="s">
        <v>16</v>
      </c>
      <c r="H4228" t="s">
        <v>25</v>
      </c>
      <c r="I4228" t="s">
        <v>26</v>
      </c>
      <c r="J4228" t="s">
        <v>34</v>
      </c>
      <c r="K4228">
        <v>2026</v>
      </c>
      <c r="L4228" t="s">
        <v>35</v>
      </c>
      <c r="M4228" t="s">
        <v>5999</v>
      </c>
      <c r="N4228" t="s">
        <v>5989</v>
      </c>
      <c r="O4228" t="s">
        <v>6000</v>
      </c>
      <c r="P4228" t="s">
        <v>6001</v>
      </c>
      <c r="Q4228" t="s">
        <v>6002</v>
      </c>
      <c r="R4228">
        <v>300</v>
      </c>
      <c r="S4228">
        <v>500</v>
      </c>
      <c r="T4228">
        <v>0.4</v>
      </c>
      <c r="U4228" t="s">
        <v>5940</v>
      </c>
      <c r="V4228">
        <v>3</v>
      </c>
      <c r="W4228" s="1">
        <v>45115</v>
      </c>
      <c r="X4228" t="s">
        <v>5894</v>
      </c>
      <c r="Y4228">
        <v>197</v>
      </c>
      <c r="Z4228">
        <v>100</v>
      </c>
      <c r="AA4228">
        <v>205</v>
      </c>
      <c r="AB4228">
        <v>66</v>
      </c>
      <c r="AC4228">
        <v>10</v>
      </c>
      <c r="AD4228">
        <v>19800</v>
      </c>
      <c r="AE4228" t="s">
        <v>6025</v>
      </c>
      <c r="AF4228" s="1">
        <v>46203</v>
      </c>
      <c r="AG4228" t="s">
        <v>6842</v>
      </c>
      <c r="AH4228" t="s">
        <v>6027</v>
      </c>
      <c r="AI4228" t="s">
        <v>6028</v>
      </c>
      <c r="AJ4228" t="s">
        <v>6924</v>
      </c>
      <c r="AK4228">
        <v>1000</v>
      </c>
      <c r="AL4228">
        <v>128.9</v>
      </c>
      <c r="AM4228">
        <v>871.1</v>
      </c>
      <c r="AN4228">
        <v>600</v>
      </c>
      <c r="AO4228">
        <v>271.10000000000002</v>
      </c>
      <c r="AP4228">
        <v>0.31119999999999998</v>
      </c>
    </row>
    <row r="4229" spans="1:42" hidden="1" x14ac:dyDescent="0.35">
      <c r="A4229" t="s">
        <v>5201</v>
      </c>
      <c r="B4229" s="1">
        <v>46181</v>
      </c>
      <c r="C4229" t="s">
        <v>152</v>
      </c>
      <c r="D4229" t="s">
        <v>29</v>
      </c>
      <c r="E4229">
        <v>3</v>
      </c>
      <c r="F4229" t="s">
        <v>15</v>
      </c>
      <c r="G4229" t="s">
        <v>16</v>
      </c>
      <c r="H4229" t="s">
        <v>32</v>
      </c>
      <c r="I4229" t="s">
        <v>43</v>
      </c>
      <c r="J4229" t="s">
        <v>34</v>
      </c>
      <c r="K4229">
        <v>2026</v>
      </c>
      <c r="L4229" t="s">
        <v>35</v>
      </c>
      <c r="M4229" t="s">
        <v>5985</v>
      </c>
      <c r="N4229" t="s">
        <v>5974</v>
      </c>
      <c r="O4229" t="s">
        <v>5986</v>
      </c>
      <c r="P4229" t="s">
        <v>5979</v>
      </c>
      <c r="Q4229" t="s">
        <v>5987</v>
      </c>
      <c r="R4229">
        <v>500</v>
      </c>
      <c r="S4229">
        <v>750</v>
      </c>
      <c r="T4229">
        <v>0.33329999999999999</v>
      </c>
      <c r="U4229" t="s">
        <v>5920</v>
      </c>
      <c r="V4229">
        <v>24</v>
      </c>
      <c r="W4229" s="1">
        <v>45007</v>
      </c>
      <c r="X4229" t="s">
        <v>5894</v>
      </c>
      <c r="Y4229">
        <v>294</v>
      </c>
      <c r="Z4229">
        <v>81</v>
      </c>
      <c r="AA4229">
        <v>264</v>
      </c>
      <c r="AB4229">
        <v>82</v>
      </c>
      <c r="AC4229">
        <v>10</v>
      </c>
      <c r="AD4229">
        <v>41000</v>
      </c>
      <c r="AE4229" t="s">
        <v>6025</v>
      </c>
      <c r="AF4229" s="1">
        <v>46203</v>
      </c>
      <c r="AG4229" t="s">
        <v>6091</v>
      </c>
      <c r="AH4229" t="s">
        <v>6027</v>
      </c>
      <c r="AI4229" t="s">
        <v>6028</v>
      </c>
      <c r="AJ4229" t="s">
        <v>6924</v>
      </c>
      <c r="AK4229">
        <v>2250</v>
      </c>
      <c r="AL4229">
        <v>398.25</v>
      </c>
      <c r="AM4229">
        <v>1851.75</v>
      </c>
      <c r="AN4229">
        <v>1500</v>
      </c>
      <c r="AO4229">
        <v>351.75</v>
      </c>
      <c r="AP4229">
        <v>0.19</v>
      </c>
    </row>
    <row r="4230" spans="1:42" hidden="1" x14ac:dyDescent="0.35">
      <c r="A4230" t="s">
        <v>5202</v>
      </c>
      <c r="B4230" s="1">
        <v>46193</v>
      </c>
      <c r="C4230" t="s">
        <v>697</v>
      </c>
      <c r="D4230" t="s">
        <v>205</v>
      </c>
      <c r="E4230">
        <v>1</v>
      </c>
      <c r="F4230" t="s">
        <v>58</v>
      </c>
      <c r="G4230" t="s">
        <v>67</v>
      </c>
      <c r="H4230" t="s">
        <v>17</v>
      </c>
      <c r="I4230" t="s">
        <v>18</v>
      </c>
      <c r="J4230" t="s">
        <v>34</v>
      </c>
      <c r="K4230">
        <v>2026</v>
      </c>
      <c r="L4230" t="s">
        <v>35</v>
      </c>
      <c r="M4230" t="s">
        <v>6003</v>
      </c>
      <c r="N4230" t="s">
        <v>5989</v>
      </c>
      <c r="O4230" t="s">
        <v>6004</v>
      </c>
      <c r="P4230" t="s">
        <v>6005</v>
      </c>
      <c r="Q4230" t="s">
        <v>6006</v>
      </c>
      <c r="R4230">
        <v>420</v>
      </c>
      <c r="S4230">
        <v>650</v>
      </c>
      <c r="T4230">
        <v>0.3538</v>
      </c>
      <c r="U4230" t="s">
        <v>5909</v>
      </c>
      <c r="V4230">
        <v>6</v>
      </c>
      <c r="W4230" s="1">
        <v>45071</v>
      </c>
      <c r="X4230" t="s">
        <v>5894</v>
      </c>
      <c r="Y4230">
        <v>160</v>
      </c>
      <c r="Z4230">
        <v>85</v>
      </c>
      <c r="AA4230">
        <v>167</v>
      </c>
      <c r="AB4230">
        <v>56</v>
      </c>
      <c r="AC4230">
        <v>10</v>
      </c>
      <c r="AD4230">
        <v>23520</v>
      </c>
      <c r="AE4230" t="s">
        <v>6025</v>
      </c>
      <c r="AF4230" s="1">
        <v>46203</v>
      </c>
      <c r="AG4230" t="s">
        <v>6370</v>
      </c>
      <c r="AH4230" t="s">
        <v>6035</v>
      </c>
      <c r="AI4230" t="s">
        <v>6028</v>
      </c>
      <c r="AJ4230" t="s">
        <v>6924</v>
      </c>
      <c r="AK4230">
        <v>650</v>
      </c>
      <c r="AL4230">
        <v>69.680000000000007</v>
      </c>
      <c r="AM4230">
        <v>580.32000000000005</v>
      </c>
      <c r="AN4230">
        <v>420</v>
      </c>
      <c r="AO4230">
        <v>160.32</v>
      </c>
      <c r="AP4230">
        <v>0.27629999999999999</v>
      </c>
    </row>
    <row r="4231" spans="1:42" hidden="1" x14ac:dyDescent="0.35">
      <c r="A4231" t="s">
        <v>5203</v>
      </c>
      <c r="B4231" s="1">
        <v>46127</v>
      </c>
      <c r="C4231" t="s">
        <v>1540</v>
      </c>
      <c r="D4231" t="s">
        <v>137</v>
      </c>
      <c r="E4231">
        <v>1</v>
      </c>
      <c r="F4231" t="s">
        <v>48</v>
      </c>
      <c r="G4231" t="s">
        <v>96</v>
      </c>
      <c r="H4231" t="s">
        <v>17</v>
      </c>
      <c r="I4231" t="s">
        <v>18</v>
      </c>
      <c r="J4231" t="s">
        <v>44</v>
      </c>
      <c r="K4231">
        <v>2026</v>
      </c>
      <c r="L4231" t="s">
        <v>35</v>
      </c>
      <c r="M4231" t="s">
        <v>5930</v>
      </c>
      <c r="N4231" t="s">
        <v>5931</v>
      </c>
      <c r="O4231" t="s">
        <v>5932</v>
      </c>
      <c r="P4231" t="s">
        <v>5891</v>
      </c>
      <c r="Q4231" t="s">
        <v>5933</v>
      </c>
      <c r="R4231">
        <v>14800</v>
      </c>
      <c r="S4231">
        <v>18500</v>
      </c>
      <c r="T4231">
        <v>0.2</v>
      </c>
      <c r="U4231" t="s">
        <v>5893</v>
      </c>
      <c r="V4231">
        <v>12</v>
      </c>
      <c r="W4231" s="1">
        <v>45474</v>
      </c>
      <c r="X4231" t="s">
        <v>5894</v>
      </c>
      <c r="Y4231">
        <v>213</v>
      </c>
      <c r="Z4231">
        <v>93</v>
      </c>
      <c r="AA4231">
        <v>278</v>
      </c>
      <c r="AB4231">
        <v>42</v>
      </c>
      <c r="AC4231">
        <v>10</v>
      </c>
      <c r="AD4231">
        <v>621600</v>
      </c>
      <c r="AE4231" t="s">
        <v>6025</v>
      </c>
      <c r="AF4231" s="1">
        <v>46203</v>
      </c>
      <c r="AG4231" t="s">
        <v>6584</v>
      </c>
      <c r="AH4231" t="s">
        <v>6035</v>
      </c>
      <c r="AI4231" t="s">
        <v>6028</v>
      </c>
      <c r="AJ4231" t="s">
        <v>6924</v>
      </c>
      <c r="AK4231">
        <v>18500</v>
      </c>
      <c r="AL4231">
        <v>1494.8</v>
      </c>
      <c r="AM4231">
        <v>17005.2</v>
      </c>
      <c r="AN4231">
        <v>14800</v>
      </c>
      <c r="AO4231">
        <v>2205.1999999999998</v>
      </c>
      <c r="AP4231">
        <v>0.12970000000000001</v>
      </c>
    </row>
    <row r="4232" spans="1:42" hidden="1" x14ac:dyDescent="0.35">
      <c r="A4232" t="s">
        <v>5204</v>
      </c>
      <c r="B4232" s="1">
        <v>46202</v>
      </c>
      <c r="C4232" t="s">
        <v>1395</v>
      </c>
      <c r="D4232" t="s">
        <v>65</v>
      </c>
      <c r="E4232">
        <v>1</v>
      </c>
      <c r="F4232" t="s">
        <v>58</v>
      </c>
      <c r="G4232" t="s">
        <v>71</v>
      </c>
      <c r="H4232" t="s">
        <v>17</v>
      </c>
      <c r="I4232" t="s">
        <v>18</v>
      </c>
      <c r="J4232" t="s">
        <v>34</v>
      </c>
      <c r="K4232">
        <v>2026</v>
      </c>
      <c r="L4232" t="s">
        <v>35</v>
      </c>
      <c r="M4232" t="s">
        <v>5906</v>
      </c>
      <c r="N4232" t="s">
        <v>5889</v>
      </c>
      <c r="O4232" t="s">
        <v>5898</v>
      </c>
      <c r="P4232" t="s">
        <v>5907</v>
      </c>
      <c r="Q4232" t="s">
        <v>5908</v>
      </c>
      <c r="R4232">
        <v>17500</v>
      </c>
      <c r="S4232">
        <v>22000</v>
      </c>
      <c r="T4232">
        <v>0.20449999999999999</v>
      </c>
      <c r="U4232" t="s">
        <v>5909</v>
      </c>
      <c r="V4232">
        <v>12</v>
      </c>
      <c r="W4232" s="1">
        <v>45337</v>
      </c>
      <c r="X4232" t="s">
        <v>5894</v>
      </c>
      <c r="Y4232">
        <v>373</v>
      </c>
      <c r="Z4232">
        <v>88</v>
      </c>
      <c r="AA4232">
        <v>389</v>
      </c>
      <c r="AB4232">
        <v>78</v>
      </c>
      <c r="AC4232">
        <v>10</v>
      </c>
      <c r="AD4232">
        <v>1365000</v>
      </c>
      <c r="AE4232" t="s">
        <v>6025</v>
      </c>
      <c r="AF4232" s="1">
        <v>46203</v>
      </c>
      <c r="AG4232" t="s">
        <v>6553</v>
      </c>
      <c r="AH4232" t="s">
        <v>6035</v>
      </c>
      <c r="AI4232" t="s">
        <v>6028</v>
      </c>
      <c r="AJ4232" t="s">
        <v>6924</v>
      </c>
      <c r="AK4232">
        <v>22000</v>
      </c>
      <c r="AL4232">
        <v>4774</v>
      </c>
      <c r="AM4232">
        <v>17226</v>
      </c>
      <c r="AN4232">
        <v>17500</v>
      </c>
      <c r="AO4232">
        <v>-274</v>
      </c>
      <c r="AP4232">
        <v>-1.5900000000000001E-2</v>
      </c>
    </row>
    <row r="4233" spans="1:42" hidden="1" x14ac:dyDescent="0.35">
      <c r="A4233" t="s">
        <v>5205</v>
      </c>
      <c r="B4233" s="1">
        <v>46023</v>
      </c>
      <c r="C4233" t="s">
        <v>492</v>
      </c>
      <c r="D4233" t="s">
        <v>115</v>
      </c>
      <c r="E4233">
        <v>1</v>
      </c>
      <c r="F4233" t="s">
        <v>15</v>
      </c>
      <c r="G4233" t="s">
        <v>16</v>
      </c>
      <c r="H4233" t="s">
        <v>32</v>
      </c>
      <c r="I4233" t="s">
        <v>33</v>
      </c>
      <c r="J4233" t="s">
        <v>112</v>
      </c>
      <c r="K4233">
        <v>2026</v>
      </c>
      <c r="L4233" t="s">
        <v>20</v>
      </c>
      <c r="M4233" t="s">
        <v>5988</v>
      </c>
      <c r="N4233" t="s">
        <v>5989</v>
      </c>
      <c r="O4233" t="s">
        <v>5990</v>
      </c>
      <c r="P4233" t="s">
        <v>5907</v>
      </c>
      <c r="Q4233" t="s">
        <v>5991</v>
      </c>
      <c r="R4233">
        <v>1600</v>
      </c>
      <c r="S4233">
        <v>2200</v>
      </c>
      <c r="T4233">
        <v>0.2727</v>
      </c>
      <c r="U4233" t="s">
        <v>5909</v>
      </c>
      <c r="V4233">
        <v>6</v>
      </c>
      <c r="W4233" s="1">
        <v>45040</v>
      </c>
      <c r="X4233" t="s">
        <v>5894</v>
      </c>
      <c r="Y4233">
        <v>84</v>
      </c>
      <c r="Z4233">
        <v>117</v>
      </c>
      <c r="AA4233">
        <v>174</v>
      </c>
      <c r="AB4233">
        <v>47</v>
      </c>
      <c r="AC4233">
        <v>10</v>
      </c>
      <c r="AD4233">
        <v>75200</v>
      </c>
      <c r="AE4233" t="s">
        <v>6025</v>
      </c>
      <c r="AF4233" s="1">
        <v>46203</v>
      </c>
      <c r="AG4233" t="s">
        <v>6301</v>
      </c>
      <c r="AH4233" t="s">
        <v>6035</v>
      </c>
      <c r="AI4233" t="s">
        <v>6028</v>
      </c>
      <c r="AJ4233" t="s">
        <v>6924</v>
      </c>
      <c r="AK4233">
        <v>2200</v>
      </c>
      <c r="AL4233">
        <v>302.27999999999997</v>
      </c>
      <c r="AM4233">
        <v>1897.72</v>
      </c>
      <c r="AN4233">
        <v>1600</v>
      </c>
      <c r="AO4233">
        <v>297.72000000000003</v>
      </c>
      <c r="AP4233">
        <v>0.15690000000000001</v>
      </c>
    </row>
    <row r="4234" spans="1:42" hidden="1" x14ac:dyDescent="0.35">
      <c r="A4234" t="s">
        <v>5206</v>
      </c>
      <c r="B4234" s="1">
        <v>46159</v>
      </c>
      <c r="C4234" t="s">
        <v>4090</v>
      </c>
      <c r="D4234" t="s">
        <v>180</v>
      </c>
      <c r="E4234">
        <v>4</v>
      </c>
      <c r="F4234" t="s">
        <v>128</v>
      </c>
      <c r="G4234" t="s">
        <v>71</v>
      </c>
      <c r="H4234" t="s">
        <v>17</v>
      </c>
      <c r="I4234" t="s">
        <v>43</v>
      </c>
      <c r="J4234" t="s">
        <v>75</v>
      </c>
      <c r="K4234">
        <v>2026</v>
      </c>
      <c r="L4234" t="s">
        <v>35</v>
      </c>
      <c r="M4234" t="s">
        <v>5956</v>
      </c>
      <c r="N4234" t="s">
        <v>5949</v>
      </c>
      <c r="O4234" t="s">
        <v>5957</v>
      </c>
      <c r="P4234" t="s">
        <v>5958</v>
      </c>
      <c r="Q4234" t="s">
        <v>5959</v>
      </c>
      <c r="R4234">
        <v>3100</v>
      </c>
      <c r="S4234">
        <v>4200</v>
      </c>
      <c r="T4234">
        <v>0.26190000000000002</v>
      </c>
      <c r="U4234" t="s">
        <v>5909</v>
      </c>
      <c r="V4234">
        <v>12</v>
      </c>
      <c r="W4234" s="1">
        <v>45029</v>
      </c>
      <c r="X4234" t="s">
        <v>5894</v>
      </c>
      <c r="Y4234">
        <v>165</v>
      </c>
      <c r="Z4234">
        <v>119</v>
      </c>
      <c r="AA4234">
        <v>218</v>
      </c>
      <c r="AB4234">
        <v>22</v>
      </c>
      <c r="AC4234">
        <v>10</v>
      </c>
      <c r="AD4234">
        <v>68200</v>
      </c>
      <c r="AE4234" t="s">
        <v>6025</v>
      </c>
      <c r="AF4234" s="1">
        <v>46203</v>
      </c>
      <c r="AG4234" t="s">
        <v>6888</v>
      </c>
      <c r="AH4234" t="s">
        <v>6027</v>
      </c>
      <c r="AI4234" t="s">
        <v>6028</v>
      </c>
      <c r="AJ4234" t="s">
        <v>6924</v>
      </c>
      <c r="AK4234">
        <v>16800</v>
      </c>
      <c r="AL4234">
        <v>2889.6</v>
      </c>
      <c r="AM4234">
        <v>13910.4</v>
      </c>
      <c r="AN4234">
        <v>12400</v>
      </c>
      <c r="AO4234">
        <v>1510.4</v>
      </c>
      <c r="AP4234">
        <v>0.1086</v>
      </c>
    </row>
    <row r="4235" spans="1:42" hidden="1" x14ac:dyDescent="0.35">
      <c r="A4235" t="s">
        <v>5207</v>
      </c>
      <c r="B4235" s="1">
        <v>46127</v>
      </c>
      <c r="C4235" t="s">
        <v>154</v>
      </c>
      <c r="D4235" t="s">
        <v>82</v>
      </c>
      <c r="E4235">
        <v>1</v>
      </c>
      <c r="F4235" t="s">
        <v>30</v>
      </c>
      <c r="G4235" t="s">
        <v>96</v>
      </c>
      <c r="H4235" t="s">
        <v>17</v>
      </c>
      <c r="I4235" t="s">
        <v>33</v>
      </c>
      <c r="J4235" t="s">
        <v>44</v>
      </c>
      <c r="K4235">
        <v>2026</v>
      </c>
      <c r="L4235" t="s">
        <v>35</v>
      </c>
      <c r="M4235" t="s">
        <v>5895</v>
      </c>
      <c r="N4235" t="s">
        <v>5889</v>
      </c>
      <c r="O4235" t="s">
        <v>5890</v>
      </c>
      <c r="P4235" t="s">
        <v>5891</v>
      </c>
      <c r="Q4235" t="s">
        <v>5896</v>
      </c>
      <c r="R4235">
        <v>78000</v>
      </c>
      <c r="S4235">
        <v>95000</v>
      </c>
      <c r="T4235">
        <v>0.1789</v>
      </c>
      <c r="U4235" t="s">
        <v>5893</v>
      </c>
      <c r="V4235">
        <v>12</v>
      </c>
      <c r="W4235" s="1">
        <v>45187</v>
      </c>
      <c r="X4235" t="s">
        <v>5894</v>
      </c>
      <c r="Y4235">
        <v>351</v>
      </c>
      <c r="Z4235">
        <v>112</v>
      </c>
      <c r="AA4235">
        <v>335</v>
      </c>
      <c r="AB4235">
        <v>32</v>
      </c>
      <c r="AC4235">
        <v>10</v>
      </c>
      <c r="AD4235">
        <v>2496000</v>
      </c>
      <c r="AE4235" t="s">
        <v>6025</v>
      </c>
      <c r="AF4235" s="1">
        <v>46203</v>
      </c>
      <c r="AG4235" t="s">
        <v>6092</v>
      </c>
      <c r="AH4235" t="s">
        <v>6035</v>
      </c>
      <c r="AI4235" t="s">
        <v>6028</v>
      </c>
      <c r="AJ4235" t="s">
        <v>6924</v>
      </c>
      <c r="AK4235">
        <v>95000</v>
      </c>
      <c r="AL4235">
        <v>10269.5</v>
      </c>
      <c r="AM4235">
        <v>84730.5</v>
      </c>
      <c r="AN4235">
        <v>78000</v>
      </c>
      <c r="AO4235">
        <v>6730.5</v>
      </c>
      <c r="AP4235">
        <v>7.9399999999999998E-2</v>
      </c>
    </row>
    <row r="4236" spans="1:42" hidden="1" x14ac:dyDescent="0.35">
      <c r="A4236" t="s">
        <v>5208</v>
      </c>
      <c r="B4236" s="1">
        <v>46094</v>
      </c>
      <c r="C4236" t="s">
        <v>1380</v>
      </c>
      <c r="D4236" t="s">
        <v>216</v>
      </c>
      <c r="E4236">
        <v>2</v>
      </c>
      <c r="F4236" t="s">
        <v>128</v>
      </c>
      <c r="G4236" t="s">
        <v>31</v>
      </c>
      <c r="H4236" t="s">
        <v>32</v>
      </c>
      <c r="I4236" t="s">
        <v>33</v>
      </c>
      <c r="J4236" t="s">
        <v>39</v>
      </c>
      <c r="K4236">
        <v>2026</v>
      </c>
      <c r="L4236" t="s">
        <v>20</v>
      </c>
      <c r="M4236" t="s">
        <v>5999</v>
      </c>
      <c r="N4236" t="s">
        <v>5989</v>
      </c>
      <c r="O4236" t="s">
        <v>6000</v>
      </c>
      <c r="P4236" t="s">
        <v>6001</v>
      </c>
      <c r="Q4236" t="s">
        <v>6002</v>
      </c>
      <c r="R4236">
        <v>300</v>
      </c>
      <c r="S4236">
        <v>500</v>
      </c>
      <c r="T4236">
        <v>0.4</v>
      </c>
      <c r="U4236" t="s">
        <v>5940</v>
      </c>
      <c r="V4236">
        <v>3</v>
      </c>
      <c r="W4236" s="1">
        <v>45115</v>
      </c>
      <c r="X4236" t="s">
        <v>5894</v>
      </c>
      <c r="Y4236">
        <v>197</v>
      </c>
      <c r="Z4236">
        <v>100</v>
      </c>
      <c r="AA4236">
        <v>205</v>
      </c>
      <c r="AB4236">
        <v>66</v>
      </c>
      <c r="AC4236">
        <v>10</v>
      </c>
      <c r="AD4236">
        <v>19800</v>
      </c>
      <c r="AE4236" t="s">
        <v>6025</v>
      </c>
      <c r="AF4236" s="1">
        <v>46203</v>
      </c>
      <c r="AG4236" t="s">
        <v>6122</v>
      </c>
      <c r="AH4236" t="s">
        <v>6027</v>
      </c>
      <c r="AI4236" t="s">
        <v>6028</v>
      </c>
      <c r="AJ4236" t="s">
        <v>6924</v>
      </c>
      <c r="AK4236">
        <v>1000</v>
      </c>
      <c r="AL4236">
        <v>153.1</v>
      </c>
      <c r="AM4236">
        <v>846.9</v>
      </c>
      <c r="AN4236">
        <v>600</v>
      </c>
      <c r="AO4236">
        <v>246.9</v>
      </c>
      <c r="AP4236">
        <v>0.29149999999999998</v>
      </c>
    </row>
    <row r="4237" spans="1:42" hidden="1" x14ac:dyDescent="0.35">
      <c r="A4237" t="s">
        <v>5209</v>
      </c>
      <c r="B4237" s="1">
        <v>46121</v>
      </c>
      <c r="C4237" t="s">
        <v>1661</v>
      </c>
      <c r="D4237" t="s">
        <v>78</v>
      </c>
      <c r="E4237">
        <v>3</v>
      </c>
      <c r="F4237" t="s">
        <v>58</v>
      </c>
      <c r="G4237" t="s">
        <v>16</v>
      </c>
      <c r="H4237" t="s">
        <v>25</v>
      </c>
      <c r="I4237" t="s">
        <v>18</v>
      </c>
      <c r="J4237" t="s">
        <v>44</v>
      </c>
      <c r="K4237">
        <v>2026</v>
      </c>
      <c r="L4237" t="s">
        <v>35</v>
      </c>
      <c r="M4237" t="s">
        <v>5992</v>
      </c>
      <c r="N4237" t="s">
        <v>5989</v>
      </c>
      <c r="O4237" t="s">
        <v>5993</v>
      </c>
      <c r="P4237" t="s">
        <v>5899</v>
      </c>
      <c r="Q4237" t="s">
        <v>5994</v>
      </c>
      <c r="R4237">
        <v>850</v>
      </c>
      <c r="S4237">
        <v>1200</v>
      </c>
      <c r="T4237">
        <v>0.29170000000000001</v>
      </c>
      <c r="U4237" t="s">
        <v>5901</v>
      </c>
      <c r="V4237">
        <v>6</v>
      </c>
      <c r="W4237" s="1">
        <v>45066</v>
      </c>
      <c r="X4237" t="s">
        <v>5894</v>
      </c>
      <c r="Y4237">
        <v>275</v>
      </c>
      <c r="Z4237">
        <v>92</v>
      </c>
      <c r="AA4237">
        <v>285</v>
      </c>
      <c r="AB4237">
        <v>78</v>
      </c>
      <c r="AC4237">
        <v>10</v>
      </c>
      <c r="AD4237">
        <v>66300</v>
      </c>
      <c r="AE4237" t="s">
        <v>6025</v>
      </c>
      <c r="AF4237" s="1">
        <v>46203</v>
      </c>
      <c r="AG4237" t="s">
        <v>6615</v>
      </c>
      <c r="AH4237" t="s">
        <v>6027</v>
      </c>
      <c r="AI4237" t="s">
        <v>6028</v>
      </c>
      <c r="AJ4237" t="s">
        <v>6924</v>
      </c>
      <c r="AK4237">
        <v>3600</v>
      </c>
      <c r="AL4237">
        <v>653.4</v>
      </c>
      <c r="AM4237">
        <v>2946.6</v>
      </c>
      <c r="AN4237">
        <v>2550</v>
      </c>
      <c r="AO4237">
        <v>396.6</v>
      </c>
      <c r="AP4237">
        <v>0.1346</v>
      </c>
    </row>
    <row r="4238" spans="1:42" hidden="1" x14ac:dyDescent="0.35">
      <c r="A4238" t="s">
        <v>5210</v>
      </c>
      <c r="B4238" s="1">
        <v>46110</v>
      </c>
      <c r="C4238" t="s">
        <v>1351</v>
      </c>
      <c r="D4238" t="s">
        <v>23</v>
      </c>
      <c r="E4238">
        <v>1</v>
      </c>
      <c r="F4238" t="s">
        <v>66</v>
      </c>
      <c r="G4238" t="s">
        <v>16</v>
      </c>
      <c r="H4238" t="s">
        <v>25</v>
      </c>
      <c r="I4238" t="s">
        <v>33</v>
      </c>
      <c r="J4238" t="s">
        <v>39</v>
      </c>
      <c r="K4238">
        <v>2026</v>
      </c>
      <c r="L4238" t="s">
        <v>20</v>
      </c>
      <c r="M4238" t="s">
        <v>5921</v>
      </c>
      <c r="N4238" t="s">
        <v>5913</v>
      </c>
      <c r="O4238" t="s">
        <v>5917</v>
      </c>
      <c r="P4238" t="s">
        <v>5922</v>
      </c>
      <c r="Q4238" t="s">
        <v>5923</v>
      </c>
      <c r="R4238">
        <v>57000</v>
      </c>
      <c r="S4238">
        <v>69000</v>
      </c>
      <c r="T4238">
        <v>0.1739</v>
      </c>
      <c r="U4238" t="s">
        <v>5920</v>
      </c>
      <c r="V4238">
        <v>12</v>
      </c>
      <c r="W4238" s="1">
        <v>44862</v>
      </c>
      <c r="X4238" t="s">
        <v>5894</v>
      </c>
      <c r="Y4238">
        <v>244</v>
      </c>
      <c r="Z4238">
        <v>55</v>
      </c>
      <c r="AA4238">
        <v>276</v>
      </c>
      <c r="AB4238">
        <v>9</v>
      </c>
      <c r="AC4238">
        <v>10</v>
      </c>
      <c r="AD4238">
        <v>513000</v>
      </c>
      <c r="AE4238" t="s">
        <v>6025</v>
      </c>
      <c r="AF4238" s="1">
        <v>46203</v>
      </c>
      <c r="AG4238" t="s">
        <v>6530</v>
      </c>
      <c r="AH4238" t="s">
        <v>6035</v>
      </c>
      <c r="AI4238" t="s">
        <v>6028</v>
      </c>
      <c r="AJ4238" t="s">
        <v>6924</v>
      </c>
      <c r="AK4238">
        <v>81420</v>
      </c>
      <c r="AL4238">
        <v>13247.03</v>
      </c>
      <c r="AM4238">
        <v>68172.97</v>
      </c>
      <c r="AN4238">
        <v>57000</v>
      </c>
      <c r="AO4238">
        <v>11172.97</v>
      </c>
      <c r="AP4238">
        <v>0.16389999999999999</v>
      </c>
    </row>
    <row r="4239" spans="1:42" hidden="1" x14ac:dyDescent="0.35">
      <c r="A4239" t="s">
        <v>5211</v>
      </c>
      <c r="B4239" s="1">
        <v>46125</v>
      </c>
      <c r="C4239" t="s">
        <v>1460</v>
      </c>
      <c r="D4239" t="s">
        <v>205</v>
      </c>
      <c r="E4239">
        <v>1</v>
      </c>
      <c r="F4239" t="s">
        <v>128</v>
      </c>
      <c r="G4239" t="s">
        <v>96</v>
      </c>
      <c r="H4239" t="s">
        <v>17</v>
      </c>
      <c r="I4239" t="s">
        <v>18</v>
      </c>
      <c r="J4239" t="s">
        <v>44</v>
      </c>
      <c r="K4239">
        <v>2026</v>
      </c>
      <c r="L4239" t="s">
        <v>35</v>
      </c>
      <c r="M4239" t="s">
        <v>6003</v>
      </c>
      <c r="N4239" t="s">
        <v>5989</v>
      </c>
      <c r="O4239" t="s">
        <v>6004</v>
      </c>
      <c r="P4239" t="s">
        <v>6005</v>
      </c>
      <c r="Q4239" t="s">
        <v>6006</v>
      </c>
      <c r="R4239">
        <v>420</v>
      </c>
      <c r="S4239">
        <v>650</v>
      </c>
      <c r="T4239">
        <v>0.3538</v>
      </c>
      <c r="U4239" t="s">
        <v>5909</v>
      </c>
      <c r="V4239">
        <v>6</v>
      </c>
      <c r="W4239" s="1">
        <v>45071</v>
      </c>
      <c r="X4239" t="s">
        <v>5894</v>
      </c>
      <c r="Y4239">
        <v>160</v>
      </c>
      <c r="Z4239">
        <v>85</v>
      </c>
      <c r="AA4239">
        <v>167</v>
      </c>
      <c r="AB4239">
        <v>56</v>
      </c>
      <c r="AC4239">
        <v>10</v>
      </c>
      <c r="AD4239">
        <v>23520</v>
      </c>
      <c r="AE4239" t="s">
        <v>6025</v>
      </c>
      <c r="AF4239" s="1">
        <v>46203</v>
      </c>
      <c r="AG4239" t="s">
        <v>6469</v>
      </c>
      <c r="AH4239" t="s">
        <v>6035</v>
      </c>
      <c r="AI4239" t="s">
        <v>6028</v>
      </c>
      <c r="AJ4239" t="s">
        <v>6924</v>
      </c>
      <c r="AK4239">
        <v>650</v>
      </c>
      <c r="AL4239">
        <v>119.27</v>
      </c>
      <c r="AM4239">
        <v>530.73</v>
      </c>
      <c r="AN4239">
        <v>420</v>
      </c>
      <c r="AO4239">
        <v>110.73</v>
      </c>
      <c r="AP4239">
        <v>0.20860000000000001</v>
      </c>
    </row>
    <row r="4240" spans="1:42" hidden="1" x14ac:dyDescent="0.35">
      <c r="A4240" t="s">
        <v>5212</v>
      </c>
      <c r="B4240" s="1">
        <v>46023</v>
      </c>
      <c r="C4240" t="s">
        <v>744</v>
      </c>
      <c r="D4240" t="s">
        <v>23</v>
      </c>
      <c r="E4240">
        <v>2</v>
      </c>
      <c r="F4240" t="s">
        <v>66</v>
      </c>
      <c r="G4240" t="s">
        <v>96</v>
      </c>
      <c r="H4240" t="s">
        <v>25</v>
      </c>
      <c r="I4240" t="s">
        <v>33</v>
      </c>
      <c r="J4240" t="s">
        <v>112</v>
      </c>
      <c r="K4240">
        <v>2026</v>
      </c>
      <c r="L4240" t="s">
        <v>20</v>
      </c>
      <c r="M4240" t="s">
        <v>5921</v>
      </c>
      <c r="N4240" t="s">
        <v>5913</v>
      </c>
      <c r="O4240" t="s">
        <v>5917</v>
      </c>
      <c r="P4240" t="s">
        <v>5922</v>
      </c>
      <c r="Q4240" t="s">
        <v>5923</v>
      </c>
      <c r="R4240">
        <v>57000</v>
      </c>
      <c r="S4240">
        <v>69000</v>
      </c>
      <c r="T4240">
        <v>0.1739</v>
      </c>
      <c r="U4240" t="s">
        <v>5920</v>
      </c>
      <c r="V4240">
        <v>12</v>
      </c>
      <c r="W4240" s="1">
        <v>44862</v>
      </c>
      <c r="X4240" t="s">
        <v>5894</v>
      </c>
      <c r="Y4240">
        <v>244</v>
      </c>
      <c r="Z4240">
        <v>55</v>
      </c>
      <c r="AA4240">
        <v>276</v>
      </c>
      <c r="AB4240">
        <v>9</v>
      </c>
      <c r="AC4240">
        <v>10</v>
      </c>
      <c r="AD4240">
        <v>513000</v>
      </c>
      <c r="AE4240" t="s">
        <v>6025</v>
      </c>
      <c r="AF4240" s="1">
        <v>46203</v>
      </c>
      <c r="AG4240" t="s">
        <v>6425</v>
      </c>
      <c r="AH4240" t="s">
        <v>6035</v>
      </c>
      <c r="AI4240" t="s">
        <v>6028</v>
      </c>
      <c r="AJ4240" t="s">
        <v>6924</v>
      </c>
      <c r="AK4240">
        <v>162840</v>
      </c>
      <c r="AL4240">
        <v>29246.06</v>
      </c>
      <c r="AM4240">
        <v>133593.94</v>
      </c>
      <c r="AN4240">
        <v>114000</v>
      </c>
      <c r="AO4240">
        <v>19593.939999999999</v>
      </c>
      <c r="AP4240">
        <v>0.1467</v>
      </c>
    </row>
    <row r="4241" spans="1:42" hidden="1" x14ac:dyDescent="0.35">
      <c r="A4241" t="s">
        <v>5213</v>
      </c>
      <c r="B4241" s="1">
        <v>46112</v>
      </c>
      <c r="C4241" t="s">
        <v>3718</v>
      </c>
      <c r="D4241" t="s">
        <v>105</v>
      </c>
      <c r="E4241">
        <v>1</v>
      </c>
      <c r="F4241" t="s">
        <v>30</v>
      </c>
      <c r="G4241" t="s">
        <v>16</v>
      </c>
      <c r="H4241" t="s">
        <v>17</v>
      </c>
      <c r="I4241" t="s">
        <v>43</v>
      </c>
      <c r="J4241" t="s">
        <v>39</v>
      </c>
      <c r="K4241">
        <v>2026</v>
      </c>
      <c r="L4241" t="s">
        <v>20</v>
      </c>
      <c r="M4241" t="s">
        <v>5916</v>
      </c>
      <c r="N4241" t="s">
        <v>5913</v>
      </c>
      <c r="O4241" t="s">
        <v>5917</v>
      </c>
      <c r="P4241" t="s">
        <v>5918</v>
      </c>
      <c r="Q4241" t="s">
        <v>5919</v>
      </c>
      <c r="R4241">
        <v>63000</v>
      </c>
      <c r="S4241">
        <v>76000</v>
      </c>
      <c r="T4241">
        <v>0.1711</v>
      </c>
      <c r="U4241" t="s">
        <v>5920</v>
      </c>
      <c r="V4241">
        <v>12</v>
      </c>
      <c r="W4241" s="1">
        <v>44617</v>
      </c>
      <c r="X4241" t="s">
        <v>5894</v>
      </c>
      <c r="Y4241">
        <v>252</v>
      </c>
      <c r="Z4241">
        <v>75</v>
      </c>
      <c r="AA4241">
        <v>289</v>
      </c>
      <c r="AB4241">
        <v>48</v>
      </c>
      <c r="AC4241">
        <v>10</v>
      </c>
      <c r="AD4241">
        <v>3024000</v>
      </c>
      <c r="AE4241" t="s">
        <v>6025</v>
      </c>
      <c r="AF4241" s="1">
        <v>46203</v>
      </c>
      <c r="AG4241" t="s">
        <v>6893</v>
      </c>
      <c r="AH4241" t="s">
        <v>6027</v>
      </c>
      <c r="AI4241" t="s">
        <v>6028</v>
      </c>
      <c r="AJ4241" t="s">
        <v>6924</v>
      </c>
      <c r="AK4241">
        <v>89680</v>
      </c>
      <c r="AL4241">
        <v>18985.259999999998</v>
      </c>
      <c r="AM4241">
        <v>70694.740000000005</v>
      </c>
      <c r="AN4241">
        <v>63000</v>
      </c>
      <c r="AO4241">
        <v>7694.74</v>
      </c>
      <c r="AP4241">
        <v>0.10879999999999999</v>
      </c>
    </row>
    <row r="4242" spans="1:42" hidden="1" x14ac:dyDescent="0.35">
      <c r="A4242" t="s">
        <v>5214</v>
      </c>
      <c r="B4242" s="1">
        <v>46190</v>
      </c>
      <c r="C4242" t="s">
        <v>3004</v>
      </c>
      <c r="D4242" t="s">
        <v>23</v>
      </c>
      <c r="E4242">
        <v>1</v>
      </c>
      <c r="F4242" t="s">
        <v>48</v>
      </c>
      <c r="G4242" t="s">
        <v>96</v>
      </c>
      <c r="H4242" t="s">
        <v>32</v>
      </c>
      <c r="I4242" t="s">
        <v>26</v>
      </c>
      <c r="J4242" t="s">
        <v>34</v>
      </c>
      <c r="K4242">
        <v>2026</v>
      </c>
      <c r="L4242" t="s">
        <v>35</v>
      </c>
      <c r="M4242" t="s">
        <v>5921</v>
      </c>
      <c r="N4242" t="s">
        <v>5913</v>
      </c>
      <c r="O4242" t="s">
        <v>5917</v>
      </c>
      <c r="P4242" t="s">
        <v>5922</v>
      </c>
      <c r="Q4242" t="s">
        <v>5923</v>
      </c>
      <c r="R4242">
        <v>57000</v>
      </c>
      <c r="S4242">
        <v>69000</v>
      </c>
      <c r="T4242">
        <v>0.1739</v>
      </c>
      <c r="U4242" t="s">
        <v>5920</v>
      </c>
      <c r="V4242">
        <v>12</v>
      </c>
      <c r="W4242" s="1">
        <v>44862</v>
      </c>
      <c r="X4242" t="s">
        <v>5894</v>
      </c>
      <c r="Y4242">
        <v>244</v>
      </c>
      <c r="Z4242">
        <v>55</v>
      </c>
      <c r="AA4242">
        <v>276</v>
      </c>
      <c r="AB4242">
        <v>9</v>
      </c>
      <c r="AC4242">
        <v>10</v>
      </c>
      <c r="AD4242">
        <v>513000</v>
      </c>
      <c r="AE4242" t="s">
        <v>6025</v>
      </c>
      <c r="AF4242" s="1">
        <v>46203</v>
      </c>
      <c r="AG4242" t="s">
        <v>6821</v>
      </c>
      <c r="AH4242" t="s">
        <v>6027</v>
      </c>
      <c r="AI4242" t="s">
        <v>6028</v>
      </c>
      <c r="AJ4242" t="s">
        <v>6924</v>
      </c>
      <c r="AK4242">
        <v>81420</v>
      </c>
      <c r="AL4242">
        <v>12343.27</v>
      </c>
      <c r="AM4242">
        <v>69076.73</v>
      </c>
      <c r="AN4242">
        <v>57000</v>
      </c>
      <c r="AO4242">
        <v>12076.73</v>
      </c>
      <c r="AP4242">
        <v>0.17480000000000001</v>
      </c>
    </row>
    <row r="4243" spans="1:42" hidden="1" x14ac:dyDescent="0.35">
      <c r="A4243" t="s">
        <v>5215</v>
      </c>
      <c r="B4243" s="1">
        <v>46119</v>
      </c>
      <c r="C4243" t="s">
        <v>1644</v>
      </c>
      <c r="D4243" t="s">
        <v>118</v>
      </c>
      <c r="E4243">
        <v>1</v>
      </c>
      <c r="F4243" t="s">
        <v>48</v>
      </c>
      <c r="G4243" t="s">
        <v>16</v>
      </c>
      <c r="H4243" t="s">
        <v>32</v>
      </c>
      <c r="I4243" t="s">
        <v>43</v>
      </c>
      <c r="J4243" t="s">
        <v>44</v>
      </c>
      <c r="K4243">
        <v>2026</v>
      </c>
      <c r="L4243" t="s">
        <v>35</v>
      </c>
      <c r="M4243" t="s">
        <v>5902</v>
      </c>
      <c r="N4243" t="s">
        <v>5889</v>
      </c>
      <c r="O4243" t="s">
        <v>5898</v>
      </c>
      <c r="P4243" t="s">
        <v>5899</v>
      </c>
      <c r="Q4243" t="s">
        <v>5903</v>
      </c>
      <c r="R4243">
        <v>74000</v>
      </c>
      <c r="S4243">
        <v>88000</v>
      </c>
      <c r="T4243">
        <v>0.15909999999999999</v>
      </c>
      <c r="U4243" t="s">
        <v>5901</v>
      </c>
      <c r="V4243">
        <v>12</v>
      </c>
      <c r="W4243" s="1">
        <v>45459</v>
      </c>
      <c r="X4243" t="s">
        <v>5894</v>
      </c>
      <c r="Y4243">
        <v>214</v>
      </c>
      <c r="Z4243">
        <v>97</v>
      </c>
      <c r="AA4243">
        <v>218</v>
      </c>
      <c r="AB4243">
        <v>43</v>
      </c>
      <c r="AC4243">
        <v>10</v>
      </c>
      <c r="AD4243">
        <v>3182000</v>
      </c>
      <c r="AE4243" t="s">
        <v>6025</v>
      </c>
      <c r="AF4243" s="1">
        <v>46203</v>
      </c>
      <c r="AG4243" t="s">
        <v>6611</v>
      </c>
      <c r="AH4243" t="s">
        <v>6027</v>
      </c>
      <c r="AI4243" t="s">
        <v>6028</v>
      </c>
      <c r="AJ4243" t="s">
        <v>6924</v>
      </c>
      <c r="AK4243">
        <v>88000</v>
      </c>
      <c r="AL4243">
        <v>12821.6</v>
      </c>
      <c r="AM4243">
        <v>75178.399999999994</v>
      </c>
      <c r="AN4243">
        <v>74000</v>
      </c>
      <c r="AO4243">
        <v>1178.4000000000001</v>
      </c>
      <c r="AP4243">
        <v>1.5699999999999999E-2</v>
      </c>
    </row>
    <row r="4244" spans="1:42" hidden="1" x14ac:dyDescent="0.35">
      <c r="A4244" t="s">
        <v>5216</v>
      </c>
      <c r="B4244" s="1">
        <v>46032</v>
      </c>
      <c r="C4244" t="s">
        <v>1914</v>
      </c>
      <c r="D4244" t="s">
        <v>87</v>
      </c>
      <c r="E4244">
        <v>2</v>
      </c>
      <c r="F4244" t="s">
        <v>48</v>
      </c>
      <c r="G4244" t="s">
        <v>16</v>
      </c>
      <c r="H4244" t="s">
        <v>17</v>
      </c>
      <c r="I4244" t="s">
        <v>18</v>
      </c>
      <c r="J4244" t="s">
        <v>112</v>
      </c>
      <c r="K4244">
        <v>2026</v>
      </c>
      <c r="L4244" t="s">
        <v>20</v>
      </c>
      <c r="M4244" t="s">
        <v>5924</v>
      </c>
      <c r="N4244" t="s">
        <v>5913</v>
      </c>
      <c r="O4244" t="s">
        <v>5917</v>
      </c>
      <c r="P4244" t="s">
        <v>5925</v>
      </c>
      <c r="Q4244" t="s">
        <v>5926</v>
      </c>
      <c r="R4244">
        <v>46000</v>
      </c>
      <c r="S4244">
        <v>56000</v>
      </c>
      <c r="T4244">
        <v>0.17860000000000001</v>
      </c>
      <c r="U4244" t="s">
        <v>5920</v>
      </c>
      <c r="V4244">
        <v>12</v>
      </c>
      <c r="W4244" s="1">
        <v>44847</v>
      </c>
      <c r="X4244" t="s">
        <v>5894</v>
      </c>
      <c r="Y4244">
        <v>224</v>
      </c>
      <c r="Z4244">
        <v>96</v>
      </c>
      <c r="AA4244">
        <v>304</v>
      </c>
      <c r="AB4244">
        <v>54</v>
      </c>
      <c r="AC4244">
        <v>10</v>
      </c>
      <c r="AD4244">
        <v>2484000</v>
      </c>
      <c r="AE4244" t="s">
        <v>6025</v>
      </c>
      <c r="AF4244" s="1">
        <v>46203</v>
      </c>
      <c r="AG4244" t="s">
        <v>6682</v>
      </c>
      <c r="AH4244" t="s">
        <v>6027</v>
      </c>
      <c r="AI4244" t="s">
        <v>6028</v>
      </c>
      <c r="AJ4244" t="s">
        <v>6924</v>
      </c>
      <c r="AK4244">
        <v>132160</v>
      </c>
      <c r="AL4244">
        <v>12343.74</v>
      </c>
      <c r="AM4244">
        <v>119816.26</v>
      </c>
      <c r="AN4244">
        <v>92000</v>
      </c>
      <c r="AO4244">
        <v>27816.26</v>
      </c>
      <c r="AP4244">
        <v>0.23219999999999999</v>
      </c>
    </row>
    <row r="4245" spans="1:42" hidden="1" x14ac:dyDescent="0.35">
      <c r="A4245" t="s">
        <v>5217</v>
      </c>
      <c r="B4245" s="1">
        <v>46033</v>
      </c>
      <c r="C4245" t="s">
        <v>686</v>
      </c>
      <c r="D4245" t="s">
        <v>82</v>
      </c>
      <c r="E4245">
        <v>2</v>
      </c>
      <c r="F4245" t="s">
        <v>30</v>
      </c>
      <c r="G4245" t="s">
        <v>16</v>
      </c>
      <c r="H4245" t="s">
        <v>17</v>
      </c>
      <c r="I4245" t="s">
        <v>33</v>
      </c>
      <c r="J4245" t="s">
        <v>112</v>
      </c>
      <c r="K4245">
        <v>2026</v>
      </c>
      <c r="L4245" t="s">
        <v>20</v>
      </c>
      <c r="M4245" t="s">
        <v>5895</v>
      </c>
      <c r="N4245" t="s">
        <v>5889</v>
      </c>
      <c r="O4245" t="s">
        <v>5890</v>
      </c>
      <c r="P4245" t="s">
        <v>5891</v>
      </c>
      <c r="Q4245" t="s">
        <v>5896</v>
      </c>
      <c r="R4245">
        <v>78000</v>
      </c>
      <c r="S4245">
        <v>95000</v>
      </c>
      <c r="T4245">
        <v>0.1789</v>
      </c>
      <c r="U4245" t="s">
        <v>5893</v>
      </c>
      <c r="V4245">
        <v>12</v>
      </c>
      <c r="W4245" s="1">
        <v>45187</v>
      </c>
      <c r="X4245" t="s">
        <v>5894</v>
      </c>
      <c r="Y4245">
        <v>351</v>
      </c>
      <c r="Z4245">
        <v>112</v>
      </c>
      <c r="AA4245">
        <v>335</v>
      </c>
      <c r="AB4245">
        <v>32</v>
      </c>
      <c r="AC4245">
        <v>10</v>
      </c>
      <c r="AD4245">
        <v>2496000</v>
      </c>
      <c r="AE4245" t="s">
        <v>6025</v>
      </c>
      <c r="AF4245" s="1">
        <v>46203</v>
      </c>
      <c r="AG4245" t="s">
        <v>6401</v>
      </c>
      <c r="AH4245" t="s">
        <v>6035</v>
      </c>
      <c r="AI4245" t="s">
        <v>6028</v>
      </c>
      <c r="AJ4245" t="s">
        <v>6924</v>
      </c>
      <c r="AK4245">
        <v>190000</v>
      </c>
      <c r="AL4245">
        <v>23845</v>
      </c>
      <c r="AM4245">
        <v>166155</v>
      </c>
      <c r="AN4245">
        <v>156000</v>
      </c>
      <c r="AO4245">
        <v>10155</v>
      </c>
      <c r="AP4245">
        <v>6.1100000000000002E-2</v>
      </c>
    </row>
    <row r="4246" spans="1:42" hidden="1" x14ac:dyDescent="0.35">
      <c r="A4246" t="s">
        <v>5218</v>
      </c>
      <c r="B4246" s="1">
        <v>46054</v>
      </c>
      <c r="C4246" t="s">
        <v>819</v>
      </c>
      <c r="D4246" t="s">
        <v>216</v>
      </c>
      <c r="E4246">
        <v>1</v>
      </c>
      <c r="F4246" t="s">
        <v>128</v>
      </c>
      <c r="G4246" t="s">
        <v>71</v>
      </c>
      <c r="H4246" t="s">
        <v>32</v>
      </c>
      <c r="I4246" t="s">
        <v>33</v>
      </c>
      <c r="J4246" t="s">
        <v>19</v>
      </c>
      <c r="K4246">
        <v>2026</v>
      </c>
      <c r="L4246" t="s">
        <v>20</v>
      </c>
      <c r="M4246" t="s">
        <v>5999</v>
      </c>
      <c r="N4246" t="s">
        <v>5989</v>
      </c>
      <c r="O4246" t="s">
        <v>6000</v>
      </c>
      <c r="P4246" t="s">
        <v>6001</v>
      </c>
      <c r="Q4246" t="s">
        <v>6002</v>
      </c>
      <c r="R4246">
        <v>300</v>
      </c>
      <c r="S4246">
        <v>500</v>
      </c>
      <c r="T4246">
        <v>0.4</v>
      </c>
      <c r="U4246" t="s">
        <v>5940</v>
      </c>
      <c r="V4246">
        <v>3</v>
      </c>
      <c r="W4246" s="1">
        <v>45115</v>
      </c>
      <c r="X4246" t="s">
        <v>5894</v>
      </c>
      <c r="Y4246">
        <v>197</v>
      </c>
      <c r="Z4246">
        <v>100</v>
      </c>
      <c r="AA4246">
        <v>205</v>
      </c>
      <c r="AB4246">
        <v>66</v>
      </c>
      <c r="AC4246">
        <v>10</v>
      </c>
      <c r="AD4246">
        <v>19800</v>
      </c>
      <c r="AE4246" t="s">
        <v>6025</v>
      </c>
      <c r="AF4246" s="1">
        <v>46203</v>
      </c>
      <c r="AG4246" t="s">
        <v>6033</v>
      </c>
      <c r="AH4246" t="s">
        <v>6027</v>
      </c>
      <c r="AI4246" t="s">
        <v>6028</v>
      </c>
      <c r="AJ4246" t="s">
        <v>6924</v>
      </c>
      <c r="AK4246">
        <v>500</v>
      </c>
      <c r="AL4246">
        <v>103.75</v>
      </c>
      <c r="AM4246">
        <v>396.25</v>
      </c>
      <c r="AN4246">
        <v>300</v>
      </c>
      <c r="AO4246">
        <v>96.25</v>
      </c>
      <c r="AP4246">
        <v>0.2429</v>
      </c>
    </row>
    <row r="4247" spans="1:42" hidden="1" x14ac:dyDescent="0.35">
      <c r="A4247" t="s">
        <v>5219</v>
      </c>
      <c r="B4247" s="1">
        <v>46084</v>
      </c>
      <c r="C4247" t="s">
        <v>4020</v>
      </c>
      <c r="D4247" t="s">
        <v>47</v>
      </c>
      <c r="E4247">
        <v>1</v>
      </c>
      <c r="F4247" t="s">
        <v>15</v>
      </c>
      <c r="G4247" t="s">
        <v>16</v>
      </c>
      <c r="H4247" t="s">
        <v>17</v>
      </c>
      <c r="I4247" t="s">
        <v>33</v>
      </c>
      <c r="J4247" t="s">
        <v>39</v>
      </c>
      <c r="K4247">
        <v>2026</v>
      </c>
      <c r="L4247" t="s">
        <v>20</v>
      </c>
      <c r="M4247" t="s">
        <v>5995</v>
      </c>
      <c r="N4247" t="s">
        <v>5989</v>
      </c>
      <c r="O4247" t="s">
        <v>5996</v>
      </c>
      <c r="P4247" t="s">
        <v>5997</v>
      </c>
      <c r="Q4247" t="s">
        <v>5998</v>
      </c>
      <c r="R4247">
        <v>280</v>
      </c>
      <c r="S4247">
        <v>450</v>
      </c>
      <c r="T4247">
        <v>0.37780000000000002</v>
      </c>
      <c r="U4247" t="s">
        <v>5909</v>
      </c>
      <c r="V4247">
        <v>6</v>
      </c>
      <c r="W4247" s="1">
        <v>45144</v>
      </c>
      <c r="X4247" t="s">
        <v>5894</v>
      </c>
      <c r="Y4247">
        <v>217</v>
      </c>
      <c r="Z4247">
        <v>86</v>
      </c>
      <c r="AA4247">
        <v>212</v>
      </c>
      <c r="AB4247">
        <v>73</v>
      </c>
      <c r="AC4247">
        <v>10</v>
      </c>
      <c r="AD4247">
        <v>20440</v>
      </c>
      <c r="AE4247" t="s">
        <v>6025</v>
      </c>
      <c r="AF4247" s="1">
        <v>46203</v>
      </c>
      <c r="AG4247" t="s">
        <v>6909</v>
      </c>
      <c r="AH4247" t="s">
        <v>6027</v>
      </c>
      <c r="AI4247" t="s">
        <v>6028</v>
      </c>
      <c r="AJ4247" t="s">
        <v>6924</v>
      </c>
      <c r="AK4247">
        <v>450</v>
      </c>
      <c r="AL4247">
        <v>88.74</v>
      </c>
      <c r="AM4247">
        <v>361.26</v>
      </c>
      <c r="AN4247">
        <v>280</v>
      </c>
      <c r="AO4247">
        <v>81.260000000000005</v>
      </c>
      <c r="AP4247">
        <v>0.22489999999999999</v>
      </c>
    </row>
    <row r="4248" spans="1:42" hidden="1" x14ac:dyDescent="0.35">
      <c r="A4248" t="s">
        <v>5220</v>
      </c>
      <c r="B4248" s="1">
        <v>46081</v>
      </c>
      <c r="C4248" t="s">
        <v>3187</v>
      </c>
      <c r="D4248" t="s">
        <v>137</v>
      </c>
      <c r="E4248">
        <v>1</v>
      </c>
      <c r="F4248" t="s">
        <v>58</v>
      </c>
      <c r="G4248" t="s">
        <v>96</v>
      </c>
      <c r="H4248" t="s">
        <v>17</v>
      </c>
      <c r="I4248" t="s">
        <v>26</v>
      </c>
      <c r="J4248" t="s">
        <v>19</v>
      </c>
      <c r="K4248">
        <v>2026</v>
      </c>
      <c r="L4248" t="s">
        <v>20</v>
      </c>
      <c r="M4248" t="s">
        <v>5930</v>
      </c>
      <c r="N4248" t="s">
        <v>5931</v>
      </c>
      <c r="O4248" t="s">
        <v>5932</v>
      </c>
      <c r="P4248" t="s">
        <v>5891</v>
      </c>
      <c r="Q4248" t="s">
        <v>5933</v>
      </c>
      <c r="R4248">
        <v>14800</v>
      </c>
      <c r="S4248">
        <v>18500</v>
      </c>
      <c r="T4248">
        <v>0.2</v>
      </c>
      <c r="U4248" t="s">
        <v>5893</v>
      </c>
      <c r="V4248">
        <v>12</v>
      </c>
      <c r="W4248" s="1">
        <v>45474</v>
      </c>
      <c r="X4248" t="s">
        <v>5894</v>
      </c>
      <c r="Y4248">
        <v>213</v>
      </c>
      <c r="Z4248">
        <v>93</v>
      </c>
      <c r="AA4248">
        <v>278</v>
      </c>
      <c r="AB4248">
        <v>42</v>
      </c>
      <c r="AC4248">
        <v>10</v>
      </c>
      <c r="AD4248">
        <v>621600</v>
      </c>
      <c r="AE4248" t="s">
        <v>6025</v>
      </c>
      <c r="AF4248" s="1">
        <v>46203</v>
      </c>
      <c r="AG4248" t="s">
        <v>6863</v>
      </c>
      <c r="AH4248" t="s">
        <v>6027</v>
      </c>
      <c r="AI4248" t="s">
        <v>6028</v>
      </c>
      <c r="AJ4248" t="s">
        <v>6924</v>
      </c>
      <c r="AK4248">
        <v>18500</v>
      </c>
      <c r="AL4248">
        <v>3189.4</v>
      </c>
      <c r="AM4248">
        <v>15310.6</v>
      </c>
      <c r="AN4248">
        <v>14800</v>
      </c>
      <c r="AO4248">
        <v>510.6</v>
      </c>
      <c r="AP4248">
        <v>3.3300000000000003E-2</v>
      </c>
    </row>
    <row r="4249" spans="1:42" hidden="1" x14ac:dyDescent="0.35">
      <c r="A4249" t="s">
        <v>5221</v>
      </c>
      <c r="B4249" s="1">
        <v>46135</v>
      </c>
      <c r="C4249" t="s">
        <v>992</v>
      </c>
      <c r="D4249" t="s">
        <v>137</v>
      </c>
      <c r="E4249">
        <v>1</v>
      </c>
      <c r="F4249" t="s">
        <v>48</v>
      </c>
      <c r="G4249" t="s">
        <v>71</v>
      </c>
      <c r="H4249" t="s">
        <v>32</v>
      </c>
      <c r="I4249" t="s">
        <v>33</v>
      </c>
      <c r="J4249" t="s">
        <v>44</v>
      </c>
      <c r="K4249">
        <v>2026</v>
      </c>
      <c r="L4249" t="s">
        <v>35</v>
      </c>
      <c r="M4249" t="s">
        <v>5930</v>
      </c>
      <c r="N4249" t="s">
        <v>5931</v>
      </c>
      <c r="O4249" t="s">
        <v>5932</v>
      </c>
      <c r="P4249" t="s">
        <v>5891</v>
      </c>
      <c r="Q4249" t="s">
        <v>5933</v>
      </c>
      <c r="R4249">
        <v>14800</v>
      </c>
      <c r="S4249">
        <v>18500</v>
      </c>
      <c r="T4249">
        <v>0.2</v>
      </c>
      <c r="U4249" t="s">
        <v>5893</v>
      </c>
      <c r="V4249">
        <v>12</v>
      </c>
      <c r="W4249" s="1">
        <v>45474</v>
      </c>
      <c r="X4249" t="s">
        <v>5894</v>
      </c>
      <c r="Y4249">
        <v>213</v>
      </c>
      <c r="Z4249">
        <v>93</v>
      </c>
      <c r="AA4249">
        <v>278</v>
      </c>
      <c r="AB4249">
        <v>42</v>
      </c>
      <c r="AC4249">
        <v>10</v>
      </c>
      <c r="AD4249">
        <v>621600</v>
      </c>
      <c r="AE4249" t="s">
        <v>6025</v>
      </c>
      <c r="AF4249" s="1">
        <v>46203</v>
      </c>
      <c r="AG4249" t="s">
        <v>6506</v>
      </c>
      <c r="AH4249" t="s">
        <v>6035</v>
      </c>
      <c r="AI4249" t="s">
        <v>6028</v>
      </c>
      <c r="AJ4249" t="s">
        <v>6924</v>
      </c>
      <c r="AK4249">
        <v>18500</v>
      </c>
      <c r="AL4249">
        <v>1953.6</v>
      </c>
      <c r="AM4249">
        <v>16546.400000000001</v>
      </c>
      <c r="AN4249">
        <v>14800</v>
      </c>
      <c r="AO4249">
        <v>1746.4</v>
      </c>
      <c r="AP4249">
        <v>0.1055</v>
      </c>
    </row>
    <row r="4250" spans="1:42" hidden="1" x14ac:dyDescent="0.35">
      <c r="A4250" t="s">
        <v>5222</v>
      </c>
      <c r="B4250" s="1">
        <v>46111</v>
      </c>
      <c r="C4250" t="s">
        <v>2065</v>
      </c>
      <c r="D4250" t="s">
        <v>140</v>
      </c>
      <c r="E4250">
        <v>2</v>
      </c>
      <c r="F4250" t="s">
        <v>30</v>
      </c>
      <c r="G4250" t="s">
        <v>79</v>
      </c>
      <c r="H4250" t="s">
        <v>25</v>
      </c>
      <c r="I4250" t="s">
        <v>26</v>
      </c>
      <c r="J4250" t="s">
        <v>39</v>
      </c>
      <c r="K4250">
        <v>2026</v>
      </c>
      <c r="L4250" t="s">
        <v>20</v>
      </c>
      <c r="M4250" t="s">
        <v>5944</v>
      </c>
      <c r="N4250" t="s">
        <v>5931</v>
      </c>
      <c r="O4250" t="s">
        <v>5945</v>
      </c>
      <c r="P4250" t="s">
        <v>5946</v>
      </c>
      <c r="Q4250" t="s">
        <v>5947</v>
      </c>
      <c r="R4250">
        <v>6500</v>
      </c>
      <c r="S4250">
        <v>8500</v>
      </c>
      <c r="T4250">
        <v>0.23530000000000001</v>
      </c>
      <c r="U4250" t="s">
        <v>5940</v>
      </c>
      <c r="V4250">
        <v>6</v>
      </c>
      <c r="W4250" s="1">
        <v>44693</v>
      </c>
      <c r="X4250" t="s">
        <v>5894</v>
      </c>
      <c r="Y4250">
        <v>116</v>
      </c>
      <c r="Z4250">
        <v>117</v>
      </c>
      <c r="AA4250">
        <v>124</v>
      </c>
      <c r="AB4250">
        <v>67</v>
      </c>
      <c r="AC4250">
        <v>10</v>
      </c>
      <c r="AD4250">
        <v>435500</v>
      </c>
      <c r="AE4250" t="s">
        <v>6025</v>
      </c>
      <c r="AF4250" s="1">
        <v>46203</v>
      </c>
      <c r="AG4250" t="s">
        <v>6714</v>
      </c>
      <c r="AH4250" t="s">
        <v>6027</v>
      </c>
      <c r="AI4250" t="s">
        <v>6028</v>
      </c>
      <c r="AJ4250" t="s">
        <v>6924</v>
      </c>
      <c r="AK4250">
        <v>17000</v>
      </c>
      <c r="AL4250">
        <v>2873</v>
      </c>
      <c r="AM4250">
        <v>14127</v>
      </c>
      <c r="AN4250">
        <v>13000</v>
      </c>
      <c r="AO4250">
        <v>1127</v>
      </c>
      <c r="AP4250">
        <v>7.9799999999999996E-2</v>
      </c>
    </row>
    <row r="4251" spans="1:42" hidden="1" x14ac:dyDescent="0.35">
      <c r="A4251" t="s">
        <v>5223</v>
      </c>
      <c r="B4251" s="1">
        <v>46193</v>
      </c>
      <c r="C4251" t="s">
        <v>1395</v>
      </c>
      <c r="D4251" t="s">
        <v>216</v>
      </c>
      <c r="E4251">
        <v>1</v>
      </c>
      <c r="F4251" t="s">
        <v>48</v>
      </c>
      <c r="G4251" t="s">
        <v>16</v>
      </c>
      <c r="H4251" t="s">
        <v>32</v>
      </c>
      <c r="I4251" t="s">
        <v>33</v>
      </c>
      <c r="J4251" t="s">
        <v>34</v>
      </c>
      <c r="K4251">
        <v>2026</v>
      </c>
      <c r="L4251" t="s">
        <v>35</v>
      </c>
      <c r="M4251" t="s">
        <v>5999</v>
      </c>
      <c r="N4251" t="s">
        <v>5989</v>
      </c>
      <c r="O4251" t="s">
        <v>6000</v>
      </c>
      <c r="P4251" t="s">
        <v>6001</v>
      </c>
      <c r="Q4251" t="s">
        <v>6002</v>
      </c>
      <c r="R4251">
        <v>300</v>
      </c>
      <c r="S4251">
        <v>500</v>
      </c>
      <c r="T4251">
        <v>0.4</v>
      </c>
      <c r="U4251" t="s">
        <v>5940</v>
      </c>
      <c r="V4251">
        <v>3</v>
      </c>
      <c r="W4251" s="1">
        <v>45115</v>
      </c>
      <c r="X4251" t="s">
        <v>5894</v>
      </c>
      <c r="Y4251">
        <v>197</v>
      </c>
      <c r="Z4251">
        <v>100</v>
      </c>
      <c r="AA4251">
        <v>205</v>
      </c>
      <c r="AB4251">
        <v>66</v>
      </c>
      <c r="AC4251">
        <v>10</v>
      </c>
      <c r="AD4251">
        <v>19800</v>
      </c>
      <c r="AE4251" t="s">
        <v>6025</v>
      </c>
      <c r="AF4251" s="1">
        <v>46203</v>
      </c>
      <c r="AG4251" t="s">
        <v>6553</v>
      </c>
      <c r="AH4251" t="s">
        <v>6035</v>
      </c>
      <c r="AI4251" t="s">
        <v>6028</v>
      </c>
      <c r="AJ4251" t="s">
        <v>6924</v>
      </c>
      <c r="AK4251">
        <v>500</v>
      </c>
      <c r="AL4251">
        <v>99.15</v>
      </c>
      <c r="AM4251">
        <v>400.85</v>
      </c>
      <c r="AN4251">
        <v>300</v>
      </c>
      <c r="AO4251">
        <v>100.85</v>
      </c>
      <c r="AP4251">
        <v>0.25159999999999999</v>
      </c>
    </row>
    <row r="4252" spans="1:42" hidden="1" x14ac:dyDescent="0.35">
      <c r="A4252" t="s">
        <v>5224</v>
      </c>
      <c r="B4252" s="1">
        <v>46157</v>
      </c>
      <c r="C4252" t="s">
        <v>480</v>
      </c>
      <c r="D4252" t="s">
        <v>92</v>
      </c>
      <c r="E4252">
        <v>1</v>
      </c>
      <c r="F4252" t="s">
        <v>15</v>
      </c>
      <c r="G4252" t="s">
        <v>16</v>
      </c>
      <c r="H4252" t="s">
        <v>32</v>
      </c>
      <c r="I4252" t="s">
        <v>33</v>
      </c>
      <c r="J4252" t="s">
        <v>75</v>
      </c>
      <c r="K4252">
        <v>2026</v>
      </c>
      <c r="L4252" t="s">
        <v>35</v>
      </c>
      <c r="M4252" t="s">
        <v>5973</v>
      </c>
      <c r="N4252" t="s">
        <v>5974</v>
      </c>
      <c r="O4252" t="s">
        <v>5975</v>
      </c>
      <c r="P4252" t="s">
        <v>5899</v>
      </c>
      <c r="Q4252" t="s">
        <v>5976</v>
      </c>
      <c r="R4252">
        <v>7600</v>
      </c>
      <c r="S4252">
        <v>9800</v>
      </c>
      <c r="T4252">
        <v>0.22450000000000001</v>
      </c>
      <c r="U4252" t="s">
        <v>5901</v>
      </c>
      <c r="V4252">
        <v>36</v>
      </c>
      <c r="W4252" s="1">
        <v>45281</v>
      </c>
      <c r="X4252" t="s">
        <v>5894</v>
      </c>
      <c r="Y4252">
        <v>214</v>
      </c>
      <c r="Z4252">
        <v>101</v>
      </c>
      <c r="AA4252">
        <v>188</v>
      </c>
      <c r="AB4252">
        <v>51</v>
      </c>
      <c r="AC4252">
        <v>10</v>
      </c>
      <c r="AD4252">
        <v>387600</v>
      </c>
      <c r="AE4252" t="s">
        <v>6025</v>
      </c>
      <c r="AF4252" s="1">
        <v>46203</v>
      </c>
      <c r="AG4252" t="s">
        <v>6154</v>
      </c>
      <c r="AH4252" t="s">
        <v>6035</v>
      </c>
      <c r="AI4252" t="s">
        <v>6028</v>
      </c>
      <c r="AJ4252" t="s">
        <v>6924</v>
      </c>
      <c r="AK4252">
        <v>9800</v>
      </c>
      <c r="AL4252">
        <v>894.74</v>
      </c>
      <c r="AM4252">
        <v>8905.26</v>
      </c>
      <c r="AN4252">
        <v>7600</v>
      </c>
      <c r="AO4252">
        <v>1305.26</v>
      </c>
      <c r="AP4252">
        <v>0.14660000000000001</v>
      </c>
    </row>
    <row r="4253" spans="1:42" hidden="1" x14ac:dyDescent="0.35">
      <c r="A4253" t="s">
        <v>5225</v>
      </c>
      <c r="B4253" s="1">
        <v>46193</v>
      </c>
      <c r="C4253" t="s">
        <v>1493</v>
      </c>
      <c r="D4253" t="s">
        <v>38</v>
      </c>
      <c r="E4253">
        <v>1</v>
      </c>
      <c r="F4253" t="s">
        <v>48</v>
      </c>
      <c r="G4253" t="s">
        <v>16</v>
      </c>
      <c r="H4253" t="s">
        <v>32</v>
      </c>
      <c r="I4253" t="s">
        <v>43</v>
      </c>
      <c r="J4253" t="s">
        <v>34</v>
      </c>
      <c r="K4253">
        <v>2026</v>
      </c>
      <c r="L4253" t="s">
        <v>35</v>
      </c>
      <c r="M4253" t="s">
        <v>5981</v>
      </c>
      <c r="N4253" t="s">
        <v>5974</v>
      </c>
      <c r="O4253" t="s">
        <v>5982</v>
      </c>
      <c r="P4253" t="s">
        <v>5983</v>
      </c>
      <c r="Q4253" t="s">
        <v>5984</v>
      </c>
      <c r="R4253">
        <v>3700</v>
      </c>
      <c r="S4253">
        <v>4800</v>
      </c>
      <c r="T4253">
        <v>0.22919999999999999</v>
      </c>
      <c r="U4253" t="s">
        <v>5920</v>
      </c>
      <c r="V4253">
        <v>24</v>
      </c>
      <c r="W4253" s="1">
        <v>45552</v>
      </c>
      <c r="X4253" t="s">
        <v>5894</v>
      </c>
      <c r="Y4253">
        <v>158</v>
      </c>
      <c r="Z4253">
        <v>108</v>
      </c>
      <c r="AA4253">
        <v>132</v>
      </c>
      <c r="AB4253">
        <v>61</v>
      </c>
      <c r="AC4253">
        <v>10</v>
      </c>
      <c r="AD4253">
        <v>225700</v>
      </c>
      <c r="AE4253" t="s">
        <v>6025</v>
      </c>
      <c r="AF4253" s="1">
        <v>46203</v>
      </c>
      <c r="AG4253" t="s">
        <v>6234</v>
      </c>
      <c r="AH4253" t="s">
        <v>6035</v>
      </c>
      <c r="AI4253" t="s">
        <v>6028</v>
      </c>
      <c r="AJ4253" t="s">
        <v>6924</v>
      </c>
      <c r="AK4253">
        <v>4800</v>
      </c>
      <c r="AL4253">
        <v>593.28</v>
      </c>
      <c r="AM4253">
        <v>4206.72</v>
      </c>
      <c r="AN4253">
        <v>3700</v>
      </c>
      <c r="AO4253">
        <v>506.72</v>
      </c>
      <c r="AP4253">
        <v>0.1205</v>
      </c>
    </row>
    <row r="4254" spans="1:42" hidden="1" x14ac:dyDescent="0.35">
      <c r="A4254" t="s">
        <v>5226</v>
      </c>
      <c r="B4254" s="1">
        <v>46097</v>
      </c>
      <c r="C4254" t="s">
        <v>3558</v>
      </c>
      <c r="D4254" t="s">
        <v>200</v>
      </c>
      <c r="E4254">
        <v>2</v>
      </c>
      <c r="F4254" t="s">
        <v>48</v>
      </c>
      <c r="G4254" t="s">
        <v>16</v>
      </c>
      <c r="H4254" t="s">
        <v>17</v>
      </c>
      <c r="I4254" t="s">
        <v>43</v>
      </c>
      <c r="J4254" t="s">
        <v>39</v>
      </c>
      <c r="K4254">
        <v>2026</v>
      </c>
      <c r="L4254" t="s">
        <v>20</v>
      </c>
      <c r="M4254" t="s">
        <v>5960</v>
      </c>
      <c r="N4254" t="s">
        <v>5949</v>
      </c>
      <c r="O4254" t="s">
        <v>5961</v>
      </c>
      <c r="P4254" t="s">
        <v>5951</v>
      </c>
      <c r="Q4254" t="s">
        <v>5962</v>
      </c>
      <c r="R4254">
        <v>2100</v>
      </c>
      <c r="S4254">
        <v>2800</v>
      </c>
      <c r="T4254">
        <v>0.25</v>
      </c>
      <c r="U4254" t="s">
        <v>5940</v>
      </c>
      <c r="V4254">
        <v>12</v>
      </c>
      <c r="W4254" s="1">
        <v>45378</v>
      </c>
      <c r="X4254" t="s">
        <v>5894</v>
      </c>
      <c r="Y4254">
        <v>198</v>
      </c>
      <c r="Z4254">
        <v>79</v>
      </c>
      <c r="AA4254">
        <v>243</v>
      </c>
      <c r="AB4254">
        <v>87</v>
      </c>
      <c r="AC4254">
        <v>10</v>
      </c>
      <c r="AD4254">
        <v>182700</v>
      </c>
      <c r="AE4254" t="s">
        <v>6025</v>
      </c>
      <c r="AF4254" s="1">
        <v>46203</v>
      </c>
      <c r="AG4254" t="s">
        <v>6883</v>
      </c>
      <c r="AH4254" t="s">
        <v>6027</v>
      </c>
      <c r="AI4254" t="s">
        <v>6028</v>
      </c>
      <c r="AJ4254" t="s">
        <v>6924</v>
      </c>
      <c r="AK4254">
        <v>5600</v>
      </c>
      <c r="AL4254">
        <v>673.68</v>
      </c>
      <c r="AM4254">
        <v>4926.32</v>
      </c>
      <c r="AN4254">
        <v>4200</v>
      </c>
      <c r="AO4254">
        <v>726.32</v>
      </c>
      <c r="AP4254">
        <v>0.1474</v>
      </c>
    </row>
    <row r="4255" spans="1:42" hidden="1" x14ac:dyDescent="0.35">
      <c r="A4255" t="s">
        <v>5227</v>
      </c>
      <c r="B4255" s="1">
        <v>46046</v>
      </c>
      <c r="C4255" t="s">
        <v>998</v>
      </c>
      <c r="D4255" t="s">
        <v>208</v>
      </c>
      <c r="E4255">
        <v>1</v>
      </c>
      <c r="F4255" t="s">
        <v>58</v>
      </c>
      <c r="G4255" t="s">
        <v>71</v>
      </c>
      <c r="H4255" t="s">
        <v>17</v>
      </c>
      <c r="I4255" t="s">
        <v>18</v>
      </c>
      <c r="J4255" t="s">
        <v>112</v>
      </c>
      <c r="K4255">
        <v>2026</v>
      </c>
      <c r="L4255" t="s">
        <v>20</v>
      </c>
      <c r="M4255" t="s">
        <v>5910</v>
      </c>
      <c r="N4255" t="s">
        <v>5889</v>
      </c>
      <c r="O4255" t="s">
        <v>5898</v>
      </c>
      <c r="P4255" t="s">
        <v>5907</v>
      </c>
      <c r="Q4255" t="s">
        <v>5911</v>
      </c>
      <c r="R4255">
        <v>10500</v>
      </c>
      <c r="S4255">
        <v>13000</v>
      </c>
      <c r="T4255">
        <v>0.1923</v>
      </c>
      <c r="U4255" t="s">
        <v>5909</v>
      </c>
      <c r="V4255">
        <v>12</v>
      </c>
      <c r="W4255" s="1">
        <v>45395</v>
      </c>
      <c r="X4255" t="s">
        <v>5894</v>
      </c>
      <c r="Y4255">
        <v>256</v>
      </c>
      <c r="Z4255">
        <v>119</v>
      </c>
      <c r="AA4255">
        <v>288</v>
      </c>
      <c r="AB4255">
        <v>32</v>
      </c>
      <c r="AC4255">
        <v>10</v>
      </c>
      <c r="AD4255">
        <v>336000</v>
      </c>
      <c r="AE4255" t="s">
        <v>6025</v>
      </c>
      <c r="AF4255" s="1">
        <v>46203</v>
      </c>
      <c r="AG4255" t="s">
        <v>6327</v>
      </c>
      <c r="AH4255" t="s">
        <v>6027</v>
      </c>
      <c r="AI4255" t="s">
        <v>6028</v>
      </c>
      <c r="AJ4255" t="s">
        <v>6924</v>
      </c>
      <c r="AK4255">
        <v>13000</v>
      </c>
      <c r="AL4255">
        <v>2239.9</v>
      </c>
      <c r="AM4255">
        <v>10760.1</v>
      </c>
      <c r="AN4255">
        <v>10500</v>
      </c>
      <c r="AO4255">
        <v>260.10000000000002</v>
      </c>
      <c r="AP4255">
        <v>2.4199999999999999E-2</v>
      </c>
    </row>
    <row r="4256" spans="1:42" hidden="1" x14ac:dyDescent="0.35">
      <c r="A4256" t="s">
        <v>5228</v>
      </c>
      <c r="B4256" s="1">
        <v>46058</v>
      </c>
      <c r="C4256" t="s">
        <v>909</v>
      </c>
      <c r="D4256" t="s">
        <v>118</v>
      </c>
      <c r="E4256">
        <v>1</v>
      </c>
      <c r="F4256" t="s">
        <v>48</v>
      </c>
      <c r="G4256" t="s">
        <v>71</v>
      </c>
      <c r="H4256" t="s">
        <v>25</v>
      </c>
      <c r="I4256" t="s">
        <v>43</v>
      </c>
      <c r="J4256" t="s">
        <v>19</v>
      </c>
      <c r="K4256">
        <v>2026</v>
      </c>
      <c r="L4256" t="s">
        <v>20</v>
      </c>
      <c r="M4256" t="s">
        <v>5902</v>
      </c>
      <c r="N4256" t="s">
        <v>5889</v>
      </c>
      <c r="O4256" t="s">
        <v>5898</v>
      </c>
      <c r="P4256" t="s">
        <v>5899</v>
      </c>
      <c r="Q4256" t="s">
        <v>5903</v>
      </c>
      <c r="R4256">
        <v>74000</v>
      </c>
      <c r="S4256">
        <v>88000</v>
      </c>
      <c r="T4256">
        <v>0.15909999999999999</v>
      </c>
      <c r="U4256" t="s">
        <v>5901</v>
      </c>
      <c r="V4256">
        <v>12</v>
      </c>
      <c r="W4256" s="1">
        <v>45459</v>
      </c>
      <c r="X4256" t="s">
        <v>5894</v>
      </c>
      <c r="Y4256">
        <v>214</v>
      </c>
      <c r="Z4256">
        <v>97</v>
      </c>
      <c r="AA4256">
        <v>218</v>
      </c>
      <c r="AB4256">
        <v>43</v>
      </c>
      <c r="AC4256">
        <v>10</v>
      </c>
      <c r="AD4256">
        <v>3182000</v>
      </c>
      <c r="AE4256" t="s">
        <v>6025</v>
      </c>
      <c r="AF4256" s="1">
        <v>46203</v>
      </c>
      <c r="AG4256" t="s">
        <v>6445</v>
      </c>
      <c r="AH4256" t="s">
        <v>6027</v>
      </c>
      <c r="AI4256" t="s">
        <v>6028</v>
      </c>
      <c r="AJ4256" t="s">
        <v>6924</v>
      </c>
      <c r="AK4256">
        <v>88000</v>
      </c>
      <c r="AL4256">
        <v>4998.3999999999996</v>
      </c>
      <c r="AM4256">
        <v>83001.600000000006</v>
      </c>
      <c r="AN4256">
        <v>74000</v>
      </c>
      <c r="AO4256">
        <v>9001.6</v>
      </c>
      <c r="AP4256">
        <v>0.1085</v>
      </c>
    </row>
    <row r="4257" spans="1:42" hidden="1" x14ac:dyDescent="0.35">
      <c r="A4257" t="s">
        <v>5229</v>
      </c>
      <c r="B4257" s="1">
        <v>46188</v>
      </c>
      <c r="C4257" t="s">
        <v>1518</v>
      </c>
      <c r="D4257" t="s">
        <v>92</v>
      </c>
      <c r="E4257">
        <v>4</v>
      </c>
      <c r="F4257" t="s">
        <v>48</v>
      </c>
      <c r="G4257" t="s">
        <v>67</v>
      </c>
      <c r="H4257" t="s">
        <v>32</v>
      </c>
      <c r="I4257" t="s">
        <v>43</v>
      </c>
      <c r="J4257" t="s">
        <v>34</v>
      </c>
      <c r="K4257">
        <v>2026</v>
      </c>
      <c r="L4257" t="s">
        <v>35</v>
      </c>
      <c r="M4257" t="s">
        <v>5973</v>
      </c>
      <c r="N4257" t="s">
        <v>5974</v>
      </c>
      <c r="O4257" t="s">
        <v>5975</v>
      </c>
      <c r="P4257" t="s">
        <v>5899</v>
      </c>
      <c r="Q4257" t="s">
        <v>5976</v>
      </c>
      <c r="R4257">
        <v>7600</v>
      </c>
      <c r="S4257">
        <v>9800</v>
      </c>
      <c r="T4257">
        <v>0.22450000000000001</v>
      </c>
      <c r="U4257" t="s">
        <v>5901</v>
      </c>
      <c r="V4257">
        <v>36</v>
      </c>
      <c r="W4257" s="1">
        <v>45281</v>
      </c>
      <c r="X4257" t="s">
        <v>5894</v>
      </c>
      <c r="Y4257">
        <v>214</v>
      </c>
      <c r="Z4257">
        <v>101</v>
      </c>
      <c r="AA4257">
        <v>188</v>
      </c>
      <c r="AB4257">
        <v>51</v>
      </c>
      <c r="AC4257">
        <v>10</v>
      </c>
      <c r="AD4257">
        <v>387600</v>
      </c>
      <c r="AE4257" t="s">
        <v>6025</v>
      </c>
      <c r="AF4257" s="1">
        <v>46203</v>
      </c>
      <c r="AG4257" t="s">
        <v>6435</v>
      </c>
      <c r="AH4257" t="s">
        <v>6035</v>
      </c>
      <c r="AI4257" t="s">
        <v>6028</v>
      </c>
      <c r="AJ4257" t="s">
        <v>6924</v>
      </c>
      <c r="AK4257">
        <v>39200</v>
      </c>
      <c r="AL4257">
        <v>6389.6</v>
      </c>
      <c r="AM4257">
        <v>32810.400000000001</v>
      </c>
      <c r="AN4257">
        <v>30400</v>
      </c>
      <c r="AO4257">
        <v>2410.4</v>
      </c>
      <c r="AP4257">
        <v>7.3499999999999996E-2</v>
      </c>
    </row>
    <row r="4258" spans="1:42" hidden="1" x14ac:dyDescent="0.35">
      <c r="A4258" t="s">
        <v>5230</v>
      </c>
      <c r="B4258" s="1">
        <v>46066</v>
      </c>
      <c r="C4258" t="s">
        <v>4911</v>
      </c>
      <c r="D4258" t="s">
        <v>208</v>
      </c>
      <c r="E4258">
        <v>1</v>
      </c>
      <c r="F4258" t="s">
        <v>30</v>
      </c>
      <c r="G4258" t="s">
        <v>96</v>
      </c>
      <c r="H4258" t="s">
        <v>25</v>
      </c>
      <c r="I4258" t="s">
        <v>43</v>
      </c>
      <c r="J4258" t="s">
        <v>19</v>
      </c>
      <c r="K4258">
        <v>2026</v>
      </c>
      <c r="L4258" t="s">
        <v>20</v>
      </c>
      <c r="M4258" t="s">
        <v>5910</v>
      </c>
      <c r="N4258" t="s">
        <v>5889</v>
      </c>
      <c r="O4258" t="s">
        <v>5898</v>
      </c>
      <c r="P4258" t="s">
        <v>5907</v>
      </c>
      <c r="Q4258" t="s">
        <v>5911</v>
      </c>
      <c r="R4258">
        <v>10500</v>
      </c>
      <c r="S4258">
        <v>13000</v>
      </c>
      <c r="T4258">
        <v>0.1923</v>
      </c>
      <c r="U4258" t="s">
        <v>5909</v>
      </c>
      <c r="V4258">
        <v>12</v>
      </c>
      <c r="W4258" s="1">
        <v>45395</v>
      </c>
      <c r="X4258" t="s">
        <v>5894</v>
      </c>
      <c r="Y4258">
        <v>256</v>
      </c>
      <c r="Z4258">
        <v>119</v>
      </c>
      <c r="AA4258">
        <v>288</v>
      </c>
      <c r="AB4258">
        <v>32</v>
      </c>
      <c r="AC4258">
        <v>10</v>
      </c>
      <c r="AD4258">
        <v>336000</v>
      </c>
      <c r="AE4258" t="s">
        <v>6025</v>
      </c>
      <c r="AF4258" s="1">
        <v>46203</v>
      </c>
      <c r="AG4258" t="s">
        <v>6919</v>
      </c>
      <c r="AH4258" t="s">
        <v>6035</v>
      </c>
      <c r="AI4258" t="s">
        <v>6028</v>
      </c>
      <c r="AJ4258" t="s">
        <v>6924</v>
      </c>
      <c r="AK4258">
        <v>13000</v>
      </c>
      <c r="AL4258">
        <v>2606.5</v>
      </c>
      <c r="AM4258">
        <v>10393.5</v>
      </c>
      <c r="AN4258">
        <v>10500</v>
      </c>
      <c r="AO4258">
        <v>-106.5</v>
      </c>
      <c r="AP4258">
        <v>-1.0200000000000001E-2</v>
      </c>
    </row>
    <row r="4259" spans="1:42" hidden="1" x14ac:dyDescent="0.35">
      <c r="A4259" t="s">
        <v>5231</v>
      </c>
      <c r="B4259" s="1">
        <v>46043</v>
      </c>
      <c r="C4259" t="s">
        <v>1266</v>
      </c>
      <c r="D4259" t="s">
        <v>188</v>
      </c>
      <c r="E4259">
        <v>1</v>
      </c>
      <c r="F4259" t="s">
        <v>48</v>
      </c>
      <c r="G4259" t="s">
        <v>96</v>
      </c>
      <c r="H4259" t="s">
        <v>32</v>
      </c>
      <c r="I4259" t="s">
        <v>26</v>
      </c>
      <c r="J4259" t="s">
        <v>112</v>
      </c>
      <c r="K4259">
        <v>2026</v>
      </c>
      <c r="L4259" t="s">
        <v>20</v>
      </c>
      <c r="M4259" t="s">
        <v>5936</v>
      </c>
      <c r="N4259" t="s">
        <v>5931</v>
      </c>
      <c r="O4259" t="s">
        <v>5937</v>
      </c>
      <c r="P4259" t="s">
        <v>5938</v>
      </c>
      <c r="Q4259" t="s">
        <v>5939</v>
      </c>
      <c r="R4259">
        <v>3400</v>
      </c>
      <c r="S4259">
        <v>4500</v>
      </c>
      <c r="T4259">
        <v>0.24440000000000001</v>
      </c>
      <c r="U4259" t="s">
        <v>5940</v>
      </c>
      <c r="V4259">
        <v>6</v>
      </c>
      <c r="W4259" s="1">
        <v>45061</v>
      </c>
      <c r="X4259" t="s">
        <v>5894</v>
      </c>
      <c r="Y4259">
        <v>200</v>
      </c>
      <c r="Z4259">
        <v>91</v>
      </c>
      <c r="AA4259">
        <v>223</v>
      </c>
      <c r="AB4259">
        <v>18</v>
      </c>
      <c r="AC4259">
        <v>10</v>
      </c>
      <c r="AD4259">
        <v>61200</v>
      </c>
      <c r="AE4259" t="s">
        <v>6025</v>
      </c>
      <c r="AF4259" s="1">
        <v>46203</v>
      </c>
      <c r="AG4259" t="s">
        <v>6569</v>
      </c>
      <c r="AH4259" t="s">
        <v>6035</v>
      </c>
      <c r="AI4259" t="s">
        <v>6028</v>
      </c>
      <c r="AJ4259" t="s">
        <v>6924</v>
      </c>
      <c r="AK4259">
        <v>4500</v>
      </c>
      <c r="AL4259">
        <v>820.35</v>
      </c>
      <c r="AM4259">
        <v>3679.65</v>
      </c>
      <c r="AN4259">
        <v>3400</v>
      </c>
      <c r="AO4259">
        <v>279.64999999999998</v>
      </c>
      <c r="AP4259">
        <v>7.5999999999999998E-2</v>
      </c>
    </row>
    <row r="4260" spans="1:42" hidden="1" x14ac:dyDescent="0.35">
      <c r="A4260" t="s">
        <v>5232</v>
      </c>
      <c r="B4260" s="1">
        <v>46167</v>
      </c>
      <c r="C4260" t="s">
        <v>242</v>
      </c>
      <c r="D4260" t="s">
        <v>140</v>
      </c>
      <c r="E4260">
        <v>2</v>
      </c>
      <c r="F4260" t="s">
        <v>128</v>
      </c>
      <c r="G4260" t="s">
        <v>16</v>
      </c>
      <c r="H4260" t="s">
        <v>32</v>
      </c>
      <c r="I4260" t="s">
        <v>26</v>
      </c>
      <c r="J4260" t="s">
        <v>75</v>
      </c>
      <c r="K4260">
        <v>2026</v>
      </c>
      <c r="L4260" t="s">
        <v>35</v>
      </c>
      <c r="M4260" t="s">
        <v>5944</v>
      </c>
      <c r="N4260" t="s">
        <v>5931</v>
      </c>
      <c r="O4260" t="s">
        <v>5945</v>
      </c>
      <c r="P4260" t="s">
        <v>5946</v>
      </c>
      <c r="Q4260" t="s">
        <v>5947</v>
      </c>
      <c r="R4260">
        <v>6500</v>
      </c>
      <c r="S4260">
        <v>8500</v>
      </c>
      <c r="T4260">
        <v>0.23530000000000001</v>
      </c>
      <c r="U4260" t="s">
        <v>5940</v>
      </c>
      <c r="V4260">
        <v>6</v>
      </c>
      <c r="W4260" s="1">
        <v>44693</v>
      </c>
      <c r="X4260" t="s">
        <v>5894</v>
      </c>
      <c r="Y4260">
        <v>116</v>
      </c>
      <c r="Z4260">
        <v>117</v>
      </c>
      <c r="AA4260">
        <v>124</v>
      </c>
      <c r="AB4260">
        <v>67</v>
      </c>
      <c r="AC4260">
        <v>10</v>
      </c>
      <c r="AD4260">
        <v>435500</v>
      </c>
      <c r="AE4260" t="s">
        <v>6025</v>
      </c>
      <c r="AF4260" s="1">
        <v>46203</v>
      </c>
      <c r="AG4260" t="s">
        <v>6145</v>
      </c>
      <c r="AH4260" t="s">
        <v>6035</v>
      </c>
      <c r="AI4260" t="s">
        <v>6028</v>
      </c>
      <c r="AJ4260" t="s">
        <v>6924</v>
      </c>
      <c r="AK4260">
        <v>17000</v>
      </c>
      <c r="AL4260">
        <v>2879.8</v>
      </c>
      <c r="AM4260">
        <v>14120.2</v>
      </c>
      <c r="AN4260">
        <v>13000</v>
      </c>
      <c r="AO4260">
        <v>1120.2</v>
      </c>
      <c r="AP4260">
        <v>7.9299999999999995E-2</v>
      </c>
    </row>
    <row r="4261" spans="1:42" hidden="1" x14ac:dyDescent="0.35">
      <c r="A4261" t="s">
        <v>5233</v>
      </c>
      <c r="B4261" s="1">
        <v>46083</v>
      </c>
      <c r="C4261" t="s">
        <v>2159</v>
      </c>
      <c r="D4261" t="s">
        <v>173</v>
      </c>
      <c r="E4261">
        <v>4</v>
      </c>
      <c r="F4261" t="s">
        <v>66</v>
      </c>
      <c r="G4261" t="s">
        <v>96</v>
      </c>
      <c r="H4261" t="s">
        <v>25</v>
      </c>
      <c r="I4261" t="s">
        <v>43</v>
      </c>
      <c r="J4261" t="s">
        <v>39</v>
      </c>
      <c r="K4261">
        <v>2026</v>
      </c>
      <c r="L4261" t="s">
        <v>20</v>
      </c>
      <c r="M4261" t="s">
        <v>5904</v>
      </c>
      <c r="N4261" t="s">
        <v>5889</v>
      </c>
      <c r="O4261" t="s">
        <v>5898</v>
      </c>
      <c r="P4261" t="s">
        <v>5899</v>
      </c>
      <c r="Q4261" t="s">
        <v>5905</v>
      </c>
      <c r="R4261">
        <v>12500</v>
      </c>
      <c r="S4261">
        <v>15500</v>
      </c>
      <c r="T4261">
        <v>0.19350000000000001</v>
      </c>
      <c r="U4261" t="s">
        <v>5901</v>
      </c>
      <c r="V4261">
        <v>12</v>
      </c>
      <c r="W4261" s="1">
        <v>45140</v>
      </c>
      <c r="X4261" t="s">
        <v>5894</v>
      </c>
      <c r="Y4261">
        <v>313</v>
      </c>
      <c r="Z4261">
        <v>58</v>
      </c>
      <c r="AA4261">
        <v>294</v>
      </c>
      <c r="AB4261">
        <v>65</v>
      </c>
      <c r="AC4261">
        <v>10</v>
      </c>
      <c r="AD4261">
        <v>812500</v>
      </c>
      <c r="AE4261" t="s">
        <v>6025</v>
      </c>
      <c r="AF4261" s="1">
        <v>46203</v>
      </c>
      <c r="AG4261" t="s">
        <v>6744</v>
      </c>
      <c r="AH4261" t="s">
        <v>6027</v>
      </c>
      <c r="AI4261" t="s">
        <v>6028</v>
      </c>
      <c r="AJ4261" t="s">
        <v>6924</v>
      </c>
      <c r="AK4261">
        <v>62000</v>
      </c>
      <c r="AL4261">
        <v>12598.4</v>
      </c>
      <c r="AM4261">
        <v>49401.599999999999</v>
      </c>
      <c r="AN4261">
        <v>50000</v>
      </c>
      <c r="AO4261">
        <v>-598.4</v>
      </c>
      <c r="AP4261">
        <v>-1.21E-2</v>
      </c>
    </row>
    <row r="4262" spans="1:42" hidden="1" x14ac:dyDescent="0.35">
      <c r="A4262" t="s">
        <v>5234</v>
      </c>
      <c r="B4262" s="1">
        <v>46024</v>
      </c>
      <c r="C4262" t="s">
        <v>4341</v>
      </c>
      <c r="D4262" t="s">
        <v>208</v>
      </c>
      <c r="E4262">
        <v>1</v>
      </c>
      <c r="F4262" t="s">
        <v>30</v>
      </c>
      <c r="G4262" t="s">
        <v>16</v>
      </c>
      <c r="H4262" t="s">
        <v>25</v>
      </c>
      <c r="I4262" t="s">
        <v>43</v>
      </c>
      <c r="J4262" t="s">
        <v>112</v>
      </c>
      <c r="K4262">
        <v>2026</v>
      </c>
      <c r="L4262" t="s">
        <v>20</v>
      </c>
      <c r="M4262" t="s">
        <v>5910</v>
      </c>
      <c r="N4262" t="s">
        <v>5889</v>
      </c>
      <c r="O4262" t="s">
        <v>5898</v>
      </c>
      <c r="P4262" t="s">
        <v>5907</v>
      </c>
      <c r="Q4262" t="s">
        <v>5911</v>
      </c>
      <c r="R4262">
        <v>10500</v>
      </c>
      <c r="S4262">
        <v>13000</v>
      </c>
      <c r="T4262">
        <v>0.1923</v>
      </c>
      <c r="U4262" t="s">
        <v>5909</v>
      </c>
      <c r="V4262">
        <v>12</v>
      </c>
      <c r="W4262" s="1">
        <v>45395</v>
      </c>
      <c r="X4262" t="s">
        <v>5894</v>
      </c>
      <c r="Y4262">
        <v>256</v>
      </c>
      <c r="Z4262">
        <v>119</v>
      </c>
      <c r="AA4262">
        <v>288</v>
      </c>
      <c r="AB4262">
        <v>32</v>
      </c>
      <c r="AC4262">
        <v>10</v>
      </c>
      <c r="AD4262">
        <v>336000</v>
      </c>
      <c r="AE4262" t="s">
        <v>6025</v>
      </c>
      <c r="AF4262" s="1">
        <v>46203</v>
      </c>
      <c r="AG4262" t="s">
        <v>6902</v>
      </c>
      <c r="AH4262" t="s">
        <v>6027</v>
      </c>
      <c r="AI4262" t="s">
        <v>6028</v>
      </c>
      <c r="AJ4262" t="s">
        <v>6924</v>
      </c>
      <c r="AK4262">
        <v>13000</v>
      </c>
      <c r="AL4262">
        <v>2545.4</v>
      </c>
      <c r="AM4262">
        <v>10454.6</v>
      </c>
      <c r="AN4262">
        <v>10500</v>
      </c>
      <c r="AO4262">
        <v>-45.4</v>
      </c>
      <c r="AP4262">
        <v>-4.3E-3</v>
      </c>
    </row>
    <row r="4263" spans="1:42" hidden="1" x14ac:dyDescent="0.35">
      <c r="A4263" t="s">
        <v>5235</v>
      </c>
      <c r="B4263" s="1">
        <v>46075</v>
      </c>
      <c r="C4263" t="s">
        <v>482</v>
      </c>
      <c r="D4263" t="s">
        <v>108</v>
      </c>
      <c r="E4263">
        <v>2</v>
      </c>
      <c r="F4263" t="s">
        <v>128</v>
      </c>
      <c r="G4263" t="s">
        <v>16</v>
      </c>
      <c r="H4263" t="s">
        <v>25</v>
      </c>
      <c r="I4263" t="s">
        <v>33</v>
      </c>
      <c r="J4263" t="s">
        <v>19</v>
      </c>
      <c r="K4263">
        <v>2026</v>
      </c>
      <c r="L4263" t="s">
        <v>20</v>
      </c>
      <c r="M4263" t="s">
        <v>5977</v>
      </c>
      <c r="N4263" t="s">
        <v>5974</v>
      </c>
      <c r="O4263" t="s">
        <v>5978</v>
      </c>
      <c r="P4263" t="s">
        <v>5979</v>
      </c>
      <c r="Q4263" t="s">
        <v>5980</v>
      </c>
      <c r="R4263">
        <v>3000</v>
      </c>
      <c r="S4263">
        <v>3900</v>
      </c>
      <c r="T4263">
        <v>0.23080000000000001</v>
      </c>
      <c r="U4263" t="s">
        <v>5920</v>
      </c>
      <c r="V4263">
        <v>36</v>
      </c>
      <c r="W4263" s="1">
        <v>44816</v>
      </c>
      <c r="X4263" t="s">
        <v>5894</v>
      </c>
      <c r="Y4263">
        <v>237</v>
      </c>
      <c r="Z4263">
        <v>110</v>
      </c>
      <c r="AA4263">
        <v>240</v>
      </c>
      <c r="AB4263">
        <v>48</v>
      </c>
      <c r="AC4263">
        <v>10</v>
      </c>
      <c r="AD4263">
        <v>144000</v>
      </c>
      <c r="AE4263" t="s">
        <v>6025</v>
      </c>
      <c r="AF4263" s="1">
        <v>46203</v>
      </c>
      <c r="AG4263" t="s">
        <v>6297</v>
      </c>
      <c r="AH4263" t="s">
        <v>6035</v>
      </c>
      <c r="AI4263" t="s">
        <v>6028</v>
      </c>
      <c r="AJ4263" t="s">
        <v>6924</v>
      </c>
      <c r="AK4263">
        <v>7800</v>
      </c>
      <c r="AL4263">
        <v>884.52</v>
      </c>
      <c r="AM4263">
        <v>6915.48</v>
      </c>
      <c r="AN4263">
        <v>6000</v>
      </c>
      <c r="AO4263">
        <v>915.48</v>
      </c>
      <c r="AP4263">
        <v>0.13239999999999999</v>
      </c>
    </row>
    <row r="4264" spans="1:42" hidden="1" x14ac:dyDescent="0.35">
      <c r="A4264" t="s">
        <v>5236</v>
      </c>
      <c r="B4264" s="1">
        <v>46202</v>
      </c>
      <c r="C4264" t="s">
        <v>1246</v>
      </c>
      <c r="D4264" t="s">
        <v>65</v>
      </c>
      <c r="E4264">
        <v>2</v>
      </c>
      <c r="F4264" t="s">
        <v>30</v>
      </c>
      <c r="G4264" t="s">
        <v>16</v>
      </c>
      <c r="H4264" t="s">
        <v>32</v>
      </c>
      <c r="I4264" t="s">
        <v>26</v>
      </c>
      <c r="J4264" t="s">
        <v>34</v>
      </c>
      <c r="K4264">
        <v>2026</v>
      </c>
      <c r="L4264" t="s">
        <v>35</v>
      </c>
      <c r="M4264" t="s">
        <v>5906</v>
      </c>
      <c r="N4264" t="s">
        <v>5889</v>
      </c>
      <c r="O4264" t="s">
        <v>5898</v>
      </c>
      <c r="P4264" t="s">
        <v>5907</v>
      </c>
      <c r="Q4264" t="s">
        <v>5908</v>
      </c>
      <c r="R4264">
        <v>17500</v>
      </c>
      <c r="S4264">
        <v>22000</v>
      </c>
      <c r="T4264">
        <v>0.20449999999999999</v>
      </c>
      <c r="U4264" t="s">
        <v>5909</v>
      </c>
      <c r="V4264">
        <v>12</v>
      </c>
      <c r="W4264" s="1">
        <v>45337</v>
      </c>
      <c r="X4264" t="s">
        <v>5894</v>
      </c>
      <c r="Y4264">
        <v>373</v>
      </c>
      <c r="Z4264">
        <v>88</v>
      </c>
      <c r="AA4264">
        <v>389</v>
      </c>
      <c r="AB4264">
        <v>78</v>
      </c>
      <c r="AC4264">
        <v>10</v>
      </c>
      <c r="AD4264">
        <v>1365000</v>
      </c>
      <c r="AE4264" t="s">
        <v>6025</v>
      </c>
      <c r="AF4264" s="1">
        <v>46203</v>
      </c>
      <c r="AG4264" t="s">
        <v>6390</v>
      </c>
      <c r="AH4264" t="s">
        <v>6035</v>
      </c>
      <c r="AI4264" t="s">
        <v>6028</v>
      </c>
      <c r="AJ4264" t="s">
        <v>6924</v>
      </c>
      <c r="AK4264">
        <v>44000</v>
      </c>
      <c r="AL4264">
        <v>6252.4</v>
      </c>
      <c r="AM4264">
        <v>37747.599999999999</v>
      </c>
      <c r="AN4264">
        <v>35000</v>
      </c>
      <c r="AO4264">
        <v>2747.6</v>
      </c>
      <c r="AP4264">
        <v>7.2800000000000004E-2</v>
      </c>
    </row>
    <row r="4265" spans="1:42" hidden="1" x14ac:dyDescent="0.35">
      <c r="A4265" t="s">
        <v>5237</v>
      </c>
      <c r="B4265" s="1">
        <v>46052</v>
      </c>
      <c r="C4265" t="s">
        <v>549</v>
      </c>
      <c r="D4265" t="s">
        <v>208</v>
      </c>
      <c r="E4265">
        <v>1</v>
      </c>
      <c r="F4265" t="s">
        <v>48</v>
      </c>
      <c r="G4265" t="s">
        <v>16</v>
      </c>
      <c r="H4265" t="s">
        <v>25</v>
      </c>
      <c r="I4265" t="s">
        <v>18</v>
      </c>
      <c r="J4265" t="s">
        <v>112</v>
      </c>
      <c r="K4265">
        <v>2026</v>
      </c>
      <c r="L4265" t="s">
        <v>20</v>
      </c>
      <c r="M4265" t="s">
        <v>5910</v>
      </c>
      <c r="N4265" t="s">
        <v>5889</v>
      </c>
      <c r="O4265" t="s">
        <v>5898</v>
      </c>
      <c r="P4265" t="s">
        <v>5907</v>
      </c>
      <c r="Q4265" t="s">
        <v>5911</v>
      </c>
      <c r="R4265">
        <v>10500</v>
      </c>
      <c r="S4265">
        <v>13000</v>
      </c>
      <c r="T4265">
        <v>0.1923</v>
      </c>
      <c r="U4265" t="s">
        <v>5909</v>
      </c>
      <c r="V4265">
        <v>12</v>
      </c>
      <c r="W4265" s="1">
        <v>45395</v>
      </c>
      <c r="X4265" t="s">
        <v>5894</v>
      </c>
      <c r="Y4265">
        <v>256</v>
      </c>
      <c r="Z4265">
        <v>119</v>
      </c>
      <c r="AA4265">
        <v>288</v>
      </c>
      <c r="AB4265">
        <v>32</v>
      </c>
      <c r="AC4265">
        <v>10</v>
      </c>
      <c r="AD4265">
        <v>336000</v>
      </c>
      <c r="AE4265" t="s">
        <v>6025</v>
      </c>
      <c r="AF4265" s="1">
        <v>46203</v>
      </c>
      <c r="AG4265" t="s">
        <v>6243</v>
      </c>
      <c r="AH4265" t="s">
        <v>6035</v>
      </c>
      <c r="AI4265" t="s">
        <v>6028</v>
      </c>
      <c r="AJ4265" t="s">
        <v>6924</v>
      </c>
      <c r="AK4265">
        <v>13000</v>
      </c>
      <c r="AL4265">
        <v>925.6</v>
      </c>
      <c r="AM4265">
        <v>12074.4</v>
      </c>
      <c r="AN4265">
        <v>10500</v>
      </c>
      <c r="AO4265">
        <v>1574.4</v>
      </c>
      <c r="AP4265">
        <v>0.13039999999999999</v>
      </c>
    </row>
    <row r="4266" spans="1:42" hidden="1" x14ac:dyDescent="0.35">
      <c r="A4266" t="s">
        <v>5238</v>
      </c>
      <c r="B4266" s="1">
        <v>46074</v>
      </c>
      <c r="C4266" t="s">
        <v>177</v>
      </c>
      <c r="D4266" t="s">
        <v>108</v>
      </c>
      <c r="E4266">
        <v>2</v>
      </c>
      <c r="F4266" t="s">
        <v>58</v>
      </c>
      <c r="G4266" t="s">
        <v>16</v>
      </c>
      <c r="H4266" t="s">
        <v>17</v>
      </c>
      <c r="I4266" t="s">
        <v>18</v>
      </c>
      <c r="J4266" t="s">
        <v>19</v>
      </c>
      <c r="K4266">
        <v>2026</v>
      </c>
      <c r="L4266" t="s">
        <v>20</v>
      </c>
      <c r="M4266" t="s">
        <v>5977</v>
      </c>
      <c r="N4266" t="s">
        <v>5974</v>
      </c>
      <c r="O4266" t="s">
        <v>5978</v>
      </c>
      <c r="P4266" t="s">
        <v>5979</v>
      </c>
      <c r="Q4266" t="s">
        <v>5980</v>
      </c>
      <c r="R4266">
        <v>3000</v>
      </c>
      <c r="S4266">
        <v>3900</v>
      </c>
      <c r="T4266">
        <v>0.23080000000000001</v>
      </c>
      <c r="U4266" t="s">
        <v>5920</v>
      </c>
      <c r="V4266">
        <v>36</v>
      </c>
      <c r="W4266" s="1">
        <v>44816</v>
      </c>
      <c r="X4266" t="s">
        <v>5894</v>
      </c>
      <c r="Y4266">
        <v>237</v>
      </c>
      <c r="Z4266">
        <v>110</v>
      </c>
      <c r="AA4266">
        <v>240</v>
      </c>
      <c r="AB4266">
        <v>48</v>
      </c>
      <c r="AC4266">
        <v>10</v>
      </c>
      <c r="AD4266">
        <v>144000</v>
      </c>
      <c r="AE4266" t="s">
        <v>6025</v>
      </c>
      <c r="AF4266" s="1">
        <v>46203</v>
      </c>
      <c r="AG4266" t="s">
        <v>6108</v>
      </c>
      <c r="AH4266" t="s">
        <v>6027</v>
      </c>
      <c r="AI4266" t="s">
        <v>6028</v>
      </c>
      <c r="AJ4266" t="s">
        <v>6924</v>
      </c>
      <c r="AK4266">
        <v>7800</v>
      </c>
      <c r="AL4266">
        <v>539.76</v>
      </c>
      <c r="AM4266">
        <v>7260.24</v>
      </c>
      <c r="AN4266">
        <v>6000</v>
      </c>
      <c r="AO4266">
        <v>1260.24</v>
      </c>
      <c r="AP4266">
        <v>0.1736</v>
      </c>
    </row>
    <row r="4267" spans="1:42" hidden="1" x14ac:dyDescent="0.35">
      <c r="A4267" t="s">
        <v>5239</v>
      </c>
      <c r="B4267" s="1">
        <v>46107</v>
      </c>
      <c r="C4267" t="s">
        <v>2261</v>
      </c>
      <c r="D4267" t="s">
        <v>216</v>
      </c>
      <c r="E4267">
        <v>2</v>
      </c>
      <c r="F4267" t="s">
        <v>48</v>
      </c>
      <c r="G4267" t="s">
        <v>16</v>
      </c>
      <c r="H4267" t="s">
        <v>25</v>
      </c>
      <c r="I4267" t="s">
        <v>18</v>
      </c>
      <c r="J4267" t="s">
        <v>39</v>
      </c>
      <c r="K4267">
        <v>2026</v>
      </c>
      <c r="L4267" t="s">
        <v>20</v>
      </c>
      <c r="M4267" t="s">
        <v>5999</v>
      </c>
      <c r="N4267" t="s">
        <v>5989</v>
      </c>
      <c r="O4267" t="s">
        <v>6000</v>
      </c>
      <c r="P4267" t="s">
        <v>6001</v>
      </c>
      <c r="Q4267" t="s">
        <v>6002</v>
      </c>
      <c r="R4267">
        <v>300</v>
      </c>
      <c r="S4267">
        <v>500</v>
      </c>
      <c r="T4267">
        <v>0.4</v>
      </c>
      <c r="U4267" t="s">
        <v>5940</v>
      </c>
      <c r="V4267">
        <v>3</v>
      </c>
      <c r="W4267" s="1">
        <v>45115</v>
      </c>
      <c r="X4267" t="s">
        <v>5894</v>
      </c>
      <c r="Y4267">
        <v>197</v>
      </c>
      <c r="Z4267">
        <v>100</v>
      </c>
      <c r="AA4267">
        <v>205</v>
      </c>
      <c r="AB4267">
        <v>66</v>
      </c>
      <c r="AC4267">
        <v>10</v>
      </c>
      <c r="AD4267">
        <v>19800</v>
      </c>
      <c r="AE4267" t="s">
        <v>6025</v>
      </c>
      <c r="AF4267" s="1">
        <v>46203</v>
      </c>
      <c r="AG4267" t="s">
        <v>6767</v>
      </c>
      <c r="AH4267" t="s">
        <v>6027</v>
      </c>
      <c r="AI4267" t="s">
        <v>6028</v>
      </c>
      <c r="AJ4267" t="s">
        <v>6924</v>
      </c>
      <c r="AK4267">
        <v>1000</v>
      </c>
      <c r="AL4267">
        <v>102.1</v>
      </c>
      <c r="AM4267">
        <v>897.9</v>
      </c>
      <c r="AN4267">
        <v>600</v>
      </c>
      <c r="AO4267">
        <v>297.89999999999998</v>
      </c>
      <c r="AP4267">
        <v>0.33179999999999998</v>
      </c>
    </row>
    <row r="4268" spans="1:42" hidden="1" x14ac:dyDescent="0.35">
      <c r="A4268" t="s">
        <v>5240</v>
      </c>
      <c r="B4268" s="1">
        <v>46179</v>
      </c>
      <c r="C4268" t="s">
        <v>335</v>
      </c>
      <c r="D4268" t="s">
        <v>137</v>
      </c>
      <c r="E4268">
        <v>3</v>
      </c>
      <c r="F4268" t="s">
        <v>30</v>
      </c>
      <c r="G4268" t="s">
        <v>71</v>
      </c>
      <c r="H4268" t="s">
        <v>17</v>
      </c>
      <c r="I4268" t="s">
        <v>26</v>
      </c>
      <c r="J4268" t="s">
        <v>34</v>
      </c>
      <c r="K4268">
        <v>2026</v>
      </c>
      <c r="L4268" t="s">
        <v>35</v>
      </c>
      <c r="M4268" t="s">
        <v>5930</v>
      </c>
      <c r="N4268" t="s">
        <v>5931</v>
      </c>
      <c r="O4268" t="s">
        <v>5932</v>
      </c>
      <c r="P4268" t="s">
        <v>5891</v>
      </c>
      <c r="Q4268" t="s">
        <v>5933</v>
      </c>
      <c r="R4268">
        <v>14800</v>
      </c>
      <c r="S4268">
        <v>18500</v>
      </c>
      <c r="T4268">
        <v>0.2</v>
      </c>
      <c r="U4268" t="s">
        <v>5893</v>
      </c>
      <c r="V4268">
        <v>12</v>
      </c>
      <c r="W4268" s="1">
        <v>45474</v>
      </c>
      <c r="X4268" t="s">
        <v>5894</v>
      </c>
      <c r="Y4268">
        <v>213</v>
      </c>
      <c r="Z4268">
        <v>93</v>
      </c>
      <c r="AA4268">
        <v>278</v>
      </c>
      <c r="AB4268">
        <v>42</v>
      </c>
      <c r="AC4268">
        <v>10</v>
      </c>
      <c r="AD4268">
        <v>621600</v>
      </c>
      <c r="AE4268" t="s">
        <v>6025</v>
      </c>
      <c r="AF4268" s="1">
        <v>46203</v>
      </c>
      <c r="AG4268" t="s">
        <v>6215</v>
      </c>
      <c r="AH4268" t="s">
        <v>6035</v>
      </c>
      <c r="AI4268" t="s">
        <v>6028</v>
      </c>
      <c r="AJ4268" t="s">
        <v>6924</v>
      </c>
      <c r="AK4268">
        <v>55500</v>
      </c>
      <c r="AL4268">
        <v>8924.4</v>
      </c>
      <c r="AM4268">
        <v>46575.6</v>
      </c>
      <c r="AN4268">
        <v>44400</v>
      </c>
      <c r="AO4268">
        <v>2175.6</v>
      </c>
      <c r="AP4268">
        <v>4.6699999999999998E-2</v>
      </c>
    </row>
    <row r="4269" spans="1:42" hidden="1" x14ac:dyDescent="0.35">
      <c r="A4269" t="s">
        <v>5241</v>
      </c>
      <c r="B4269" s="1">
        <v>46191</v>
      </c>
      <c r="C4269" t="s">
        <v>1060</v>
      </c>
      <c r="D4269" t="s">
        <v>200</v>
      </c>
      <c r="E4269">
        <v>1</v>
      </c>
      <c r="F4269" t="s">
        <v>30</v>
      </c>
      <c r="G4269" t="s">
        <v>71</v>
      </c>
      <c r="H4269" t="s">
        <v>17</v>
      </c>
      <c r="I4269" t="s">
        <v>43</v>
      </c>
      <c r="J4269" t="s">
        <v>34</v>
      </c>
      <c r="K4269">
        <v>2026</v>
      </c>
      <c r="L4269" t="s">
        <v>35</v>
      </c>
      <c r="M4269" t="s">
        <v>5960</v>
      </c>
      <c r="N4269" t="s">
        <v>5949</v>
      </c>
      <c r="O4269" t="s">
        <v>5961</v>
      </c>
      <c r="P4269" t="s">
        <v>5951</v>
      </c>
      <c r="Q4269" t="s">
        <v>5962</v>
      </c>
      <c r="R4269">
        <v>2100</v>
      </c>
      <c r="S4269">
        <v>2800</v>
      </c>
      <c r="T4269">
        <v>0.25</v>
      </c>
      <c r="U4269" t="s">
        <v>5940</v>
      </c>
      <c r="V4269">
        <v>12</v>
      </c>
      <c r="W4269" s="1">
        <v>45378</v>
      </c>
      <c r="X4269" t="s">
        <v>5894</v>
      </c>
      <c r="Y4269">
        <v>198</v>
      </c>
      <c r="Z4269">
        <v>79</v>
      </c>
      <c r="AA4269">
        <v>243</v>
      </c>
      <c r="AB4269">
        <v>87</v>
      </c>
      <c r="AC4269">
        <v>10</v>
      </c>
      <c r="AD4269">
        <v>182700</v>
      </c>
      <c r="AE4269" t="s">
        <v>6025</v>
      </c>
      <c r="AF4269" s="1">
        <v>46203</v>
      </c>
      <c r="AG4269" t="s">
        <v>6523</v>
      </c>
      <c r="AH4269" t="s">
        <v>6035</v>
      </c>
      <c r="AI4269" t="s">
        <v>6028</v>
      </c>
      <c r="AJ4269" t="s">
        <v>6924</v>
      </c>
      <c r="AK4269">
        <v>2800</v>
      </c>
      <c r="AL4269">
        <v>495.6</v>
      </c>
      <c r="AM4269">
        <v>2304.4</v>
      </c>
      <c r="AN4269">
        <v>2100</v>
      </c>
      <c r="AO4269">
        <v>204.4</v>
      </c>
      <c r="AP4269">
        <v>8.8700000000000001E-2</v>
      </c>
    </row>
    <row r="4270" spans="1:42" hidden="1" x14ac:dyDescent="0.35">
      <c r="A4270" t="s">
        <v>5242</v>
      </c>
      <c r="B4270" s="1">
        <v>46155</v>
      </c>
      <c r="C4270" t="s">
        <v>2495</v>
      </c>
      <c r="D4270" t="s">
        <v>377</v>
      </c>
      <c r="E4270">
        <v>1</v>
      </c>
      <c r="F4270" t="s">
        <v>66</v>
      </c>
      <c r="G4270" t="s">
        <v>16</v>
      </c>
      <c r="H4270" t="s">
        <v>17</v>
      </c>
      <c r="I4270" t="s">
        <v>43</v>
      </c>
      <c r="J4270" t="s">
        <v>75</v>
      </c>
      <c r="K4270">
        <v>2026</v>
      </c>
      <c r="L4270" t="s">
        <v>35</v>
      </c>
      <c r="M4270" t="s">
        <v>6007</v>
      </c>
      <c r="N4270" t="s">
        <v>5889</v>
      </c>
      <c r="O4270" t="s">
        <v>6008</v>
      </c>
      <c r="P4270" t="s">
        <v>5899</v>
      </c>
      <c r="Q4270" t="s">
        <v>6009</v>
      </c>
      <c r="R4270">
        <v>12000</v>
      </c>
      <c r="S4270">
        <v>15000</v>
      </c>
      <c r="T4270">
        <v>0.2</v>
      </c>
      <c r="U4270" t="s">
        <v>5901</v>
      </c>
      <c r="V4270">
        <v>12</v>
      </c>
      <c r="W4270" s="1">
        <v>45557</v>
      </c>
      <c r="X4270" t="s">
        <v>5894</v>
      </c>
      <c r="Y4270">
        <v>118</v>
      </c>
      <c r="Z4270">
        <v>87</v>
      </c>
      <c r="AA4270">
        <v>209</v>
      </c>
      <c r="AB4270">
        <v>10</v>
      </c>
      <c r="AC4270">
        <v>10</v>
      </c>
      <c r="AD4270">
        <v>120000</v>
      </c>
      <c r="AE4270" t="s">
        <v>6025</v>
      </c>
      <c r="AF4270" s="1">
        <v>46203</v>
      </c>
      <c r="AG4270" t="s">
        <v>6812</v>
      </c>
      <c r="AH4270" t="s">
        <v>6035</v>
      </c>
      <c r="AI4270" t="s">
        <v>6028</v>
      </c>
      <c r="AJ4270" t="s">
        <v>6924</v>
      </c>
      <c r="AK4270">
        <v>15000</v>
      </c>
      <c r="AL4270">
        <v>2427</v>
      </c>
      <c r="AM4270">
        <v>12573</v>
      </c>
      <c r="AN4270">
        <v>12000</v>
      </c>
      <c r="AO4270">
        <v>573</v>
      </c>
      <c r="AP4270">
        <v>4.5600000000000002E-2</v>
      </c>
    </row>
    <row r="4271" spans="1:42" hidden="1" x14ac:dyDescent="0.35">
      <c r="A4271" t="s">
        <v>5243</v>
      </c>
      <c r="B4271" s="1">
        <v>46152</v>
      </c>
      <c r="C4271" t="s">
        <v>1575</v>
      </c>
      <c r="D4271" t="s">
        <v>100</v>
      </c>
      <c r="E4271">
        <v>1</v>
      </c>
      <c r="F4271" t="s">
        <v>128</v>
      </c>
      <c r="G4271" t="s">
        <v>16</v>
      </c>
      <c r="H4271" t="s">
        <v>25</v>
      </c>
      <c r="I4271" t="s">
        <v>43</v>
      </c>
      <c r="J4271" t="s">
        <v>75</v>
      </c>
      <c r="K4271">
        <v>2026</v>
      </c>
      <c r="L4271" t="s">
        <v>35</v>
      </c>
      <c r="M4271" t="s">
        <v>5941</v>
      </c>
      <c r="N4271" t="s">
        <v>5931</v>
      </c>
      <c r="O4271" t="s">
        <v>5942</v>
      </c>
      <c r="P4271" t="s">
        <v>5938</v>
      </c>
      <c r="Q4271" t="s">
        <v>5943</v>
      </c>
      <c r="R4271">
        <v>9800</v>
      </c>
      <c r="S4271">
        <v>12500</v>
      </c>
      <c r="T4271">
        <v>0.216</v>
      </c>
      <c r="U4271" t="s">
        <v>5940</v>
      </c>
      <c r="V4271">
        <v>6</v>
      </c>
      <c r="W4271" s="1">
        <v>45383</v>
      </c>
      <c r="X4271" t="s">
        <v>5894</v>
      </c>
      <c r="Y4271">
        <v>102</v>
      </c>
      <c r="Z4271">
        <v>94</v>
      </c>
      <c r="AA4271">
        <v>142</v>
      </c>
      <c r="AB4271">
        <v>76</v>
      </c>
      <c r="AC4271">
        <v>10</v>
      </c>
      <c r="AD4271">
        <v>744800</v>
      </c>
      <c r="AE4271" t="s">
        <v>6025</v>
      </c>
      <c r="AF4271" s="1">
        <v>46203</v>
      </c>
      <c r="AG4271" t="s">
        <v>6591</v>
      </c>
      <c r="AH4271" t="s">
        <v>6027</v>
      </c>
      <c r="AI4271" t="s">
        <v>6028</v>
      </c>
      <c r="AJ4271" t="s">
        <v>6924</v>
      </c>
      <c r="AK4271">
        <v>12500</v>
      </c>
      <c r="AL4271">
        <v>2087.5</v>
      </c>
      <c r="AM4271">
        <v>10412.5</v>
      </c>
      <c r="AN4271">
        <v>9800</v>
      </c>
      <c r="AO4271">
        <v>612.5</v>
      </c>
      <c r="AP4271">
        <v>5.8799999999999998E-2</v>
      </c>
    </row>
    <row r="4272" spans="1:42" hidden="1" x14ac:dyDescent="0.35">
      <c r="A4272" t="s">
        <v>5244</v>
      </c>
      <c r="B4272" s="1">
        <v>46167</v>
      </c>
      <c r="C4272" t="s">
        <v>2007</v>
      </c>
      <c r="D4272" t="s">
        <v>377</v>
      </c>
      <c r="E4272">
        <v>1</v>
      </c>
      <c r="F4272" t="s">
        <v>30</v>
      </c>
      <c r="G4272" t="s">
        <v>16</v>
      </c>
      <c r="H4272" t="s">
        <v>25</v>
      </c>
      <c r="I4272" t="s">
        <v>33</v>
      </c>
      <c r="J4272" t="s">
        <v>75</v>
      </c>
      <c r="K4272">
        <v>2026</v>
      </c>
      <c r="L4272" t="s">
        <v>35</v>
      </c>
      <c r="M4272" t="s">
        <v>6007</v>
      </c>
      <c r="N4272" t="s">
        <v>5889</v>
      </c>
      <c r="O4272" t="s">
        <v>6008</v>
      </c>
      <c r="P4272" t="s">
        <v>5899</v>
      </c>
      <c r="Q4272" t="s">
        <v>6009</v>
      </c>
      <c r="R4272">
        <v>12000</v>
      </c>
      <c r="S4272">
        <v>15000</v>
      </c>
      <c r="T4272">
        <v>0.2</v>
      </c>
      <c r="U4272" t="s">
        <v>5901</v>
      </c>
      <c r="V4272">
        <v>12</v>
      </c>
      <c r="W4272" s="1">
        <v>45557</v>
      </c>
      <c r="X4272" t="s">
        <v>5894</v>
      </c>
      <c r="Y4272">
        <v>118</v>
      </c>
      <c r="Z4272">
        <v>87</v>
      </c>
      <c r="AA4272">
        <v>209</v>
      </c>
      <c r="AB4272">
        <v>10</v>
      </c>
      <c r="AC4272">
        <v>10</v>
      </c>
      <c r="AD4272">
        <v>120000</v>
      </c>
      <c r="AE4272" t="s">
        <v>6025</v>
      </c>
      <c r="AF4272" s="1">
        <v>46203</v>
      </c>
      <c r="AG4272" t="s">
        <v>6706</v>
      </c>
      <c r="AH4272" t="s">
        <v>6027</v>
      </c>
      <c r="AI4272" t="s">
        <v>6028</v>
      </c>
      <c r="AJ4272" t="s">
        <v>6924</v>
      </c>
      <c r="AK4272">
        <v>15000</v>
      </c>
      <c r="AL4272">
        <v>2512.5</v>
      </c>
      <c r="AM4272">
        <v>12487.5</v>
      </c>
      <c r="AN4272">
        <v>12000</v>
      </c>
      <c r="AO4272">
        <v>487.5</v>
      </c>
      <c r="AP4272">
        <v>3.9E-2</v>
      </c>
    </row>
    <row r="4273" spans="1:42" hidden="1" x14ac:dyDescent="0.35">
      <c r="A4273" t="s">
        <v>5245</v>
      </c>
      <c r="B4273" s="1">
        <v>46098</v>
      </c>
      <c r="C4273" t="s">
        <v>1025</v>
      </c>
      <c r="D4273" t="s">
        <v>200</v>
      </c>
      <c r="E4273">
        <v>2</v>
      </c>
      <c r="F4273" t="s">
        <v>48</v>
      </c>
      <c r="G4273" t="s">
        <v>96</v>
      </c>
      <c r="H4273" t="s">
        <v>25</v>
      </c>
      <c r="I4273" t="s">
        <v>33</v>
      </c>
      <c r="J4273" t="s">
        <v>39</v>
      </c>
      <c r="K4273">
        <v>2026</v>
      </c>
      <c r="L4273" t="s">
        <v>20</v>
      </c>
      <c r="M4273" t="s">
        <v>5960</v>
      </c>
      <c r="N4273" t="s">
        <v>5949</v>
      </c>
      <c r="O4273" t="s">
        <v>5961</v>
      </c>
      <c r="P4273" t="s">
        <v>5951</v>
      </c>
      <c r="Q4273" t="s">
        <v>5962</v>
      </c>
      <c r="R4273">
        <v>2100</v>
      </c>
      <c r="S4273">
        <v>2800</v>
      </c>
      <c r="T4273">
        <v>0.25</v>
      </c>
      <c r="U4273" t="s">
        <v>5940</v>
      </c>
      <c r="V4273">
        <v>12</v>
      </c>
      <c r="W4273" s="1">
        <v>45378</v>
      </c>
      <c r="X4273" t="s">
        <v>5894</v>
      </c>
      <c r="Y4273">
        <v>198</v>
      </c>
      <c r="Z4273">
        <v>79</v>
      </c>
      <c r="AA4273">
        <v>243</v>
      </c>
      <c r="AB4273">
        <v>87</v>
      </c>
      <c r="AC4273">
        <v>10</v>
      </c>
      <c r="AD4273">
        <v>182700</v>
      </c>
      <c r="AE4273" t="s">
        <v>6025</v>
      </c>
      <c r="AF4273" s="1">
        <v>46203</v>
      </c>
      <c r="AG4273" t="s">
        <v>6518</v>
      </c>
      <c r="AH4273" t="s">
        <v>6035</v>
      </c>
      <c r="AI4273" t="s">
        <v>6028</v>
      </c>
      <c r="AJ4273" t="s">
        <v>6924</v>
      </c>
      <c r="AK4273">
        <v>5600</v>
      </c>
      <c r="AL4273">
        <v>697.76</v>
      </c>
      <c r="AM4273">
        <v>4902.24</v>
      </c>
      <c r="AN4273">
        <v>4200</v>
      </c>
      <c r="AO4273">
        <v>702.24</v>
      </c>
      <c r="AP4273">
        <v>0.14319999999999999</v>
      </c>
    </row>
    <row r="4274" spans="1:42" hidden="1" x14ac:dyDescent="0.35">
      <c r="A4274" t="s">
        <v>5246</v>
      </c>
      <c r="B4274" s="1">
        <v>46100</v>
      </c>
      <c r="C4274" t="s">
        <v>912</v>
      </c>
      <c r="D4274" t="s">
        <v>118</v>
      </c>
      <c r="E4274">
        <v>1</v>
      </c>
      <c r="F4274" t="s">
        <v>128</v>
      </c>
      <c r="G4274" t="s">
        <v>16</v>
      </c>
      <c r="H4274" t="s">
        <v>25</v>
      </c>
      <c r="I4274" t="s">
        <v>43</v>
      </c>
      <c r="J4274" t="s">
        <v>39</v>
      </c>
      <c r="K4274">
        <v>2026</v>
      </c>
      <c r="L4274" t="s">
        <v>20</v>
      </c>
      <c r="M4274" t="s">
        <v>5902</v>
      </c>
      <c r="N4274" t="s">
        <v>5889</v>
      </c>
      <c r="O4274" t="s">
        <v>5898</v>
      </c>
      <c r="P4274" t="s">
        <v>5899</v>
      </c>
      <c r="Q4274" t="s">
        <v>5903</v>
      </c>
      <c r="R4274">
        <v>74000</v>
      </c>
      <c r="S4274">
        <v>88000</v>
      </c>
      <c r="T4274">
        <v>0.15909999999999999</v>
      </c>
      <c r="U4274" t="s">
        <v>5901</v>
      </c>
      <c r="V4274">
        <v>12</v>
      </c>
      <c r="W4274" s="1">
        <v>45459</v>
      </c>
      <c r="X4274" t="s">
        <v>5894</v>
      </c>
      <c r="Y4274">
        <v>214</v>
      </c>
      <c r="Z4274">
        <v>97</v>
      </c>
      <c r="AA4274">
        <v>218</v>
      </c>
      <c r="AB4274">
        <v>43</v>
      </c>
      <c r="AC4274">
        <v>10</v>
      </c>
      <c r="AD4274">
        <v>3182000</v>
      </c>
      <c r="AE4274" t="s">
        <v>6025</v>
      </c>
      <c r="AF4274" s="1">
        <v>46203</v>
      </c>
      <c r="AG4274" t="s">
        <v>6041</v>
      </c>
      <c r="AH4274" t="s">
        <v>6035</v>
      </c>
      <c r="AI4274" t="s">
        <v>6028</v>
      </c>
      <c r="AJ4274" t="s">
        <v>6924</v>
      </c>
      <c r="AK4274">
        <v>88000</v>
      </c>
      <c r="AL4274">
        <v>14590.4</v>
      </c>
      <c r="AM4274">
        <v>73409.600000000006</v>
      </c>
      <c r="AN4274">
        <v>74000</v>
      </c>
      <c r="AO4274">
        <v>-590.4</v>
      </c>
      <c r="AP4274">
        <v>-8.0000000000000002E-3</v>
      </c>
    </row>
    <row r="4275" spans="1:42" hidden="1" x14ac:dyDescent="0.35">
      <c r="A4275" t="s">
        <v>5247</v>
      </c>
      <c r="B4275" s="1">
        <v>46162</v>
      </c>
      <c r="C4275" t="s">
        <v>244</v>
      </c>
      <c r="D4275" t="s">
        <v>82</v>
      </c>
      <c r="E4275">
        <v>4</v>
      </c>
      <c r="F4275" t="s">
        <v>48</v>
      </c>
      <c r="G4275" t="s">
        <v>16</v>
      </c>
      <c r="H4275" t="s">
        <v>25</v>
      </c>
      <c r="I4275" t="s">
        <v>43</v>
      </c>
      <c r="J4275" t="s">
        <v>75</v>
      </c>
      <c r="K4275">
        <v>2026</v>
      </c>
      <c r="L4275" t="s">
        <v>35</v>
      </c>
      <c r="M4275" t="s">
        <v>5895</v>
      </c>
      <c r="N4275" t="s">
        <v>5889</v>
      </c>
      <c r="O4275" t="s">
        <v>5890</v>
      </c>
      <c r="P4275" t="s">
        <v>5891</v>
      </c>
      <c r="Q4275" t="s">
        <v>5896</v>
      </c>
      <c r="R4275">
        <v>78000</v>
      </c>
      <c r="S4275">
        <v>95000</v>
      </c>
      <c r="T4275">
        <v>0.1789</v>
      </c>
      <c r="U4275" t="s">
        <v>5893</v>
      </c>
      <c r="V4275">
        <v>12</v>
      </c>
      <c r="W4275" s="1">
        <v>45187</v>
      </c>
      <c r="X4275" t="s">
        <v>5894</v>
      </c>
      <c r="Y4275">
        <v>351</v>
      </c>
      <c r="Z4275">
        <v>112</v>
      </c>
      <c r="AA4275">
        <v>335</v>
      </c>
      <c r="AB4275">
        <v>32</v>
      </c>
      <c r="AC4275">
        <v>10</v>
      </c>
      <c r="AD4275">
        <v>2496000</v>
      </c>
      <c r="AE4275" t="s">
        <v>6025</v>
      </c>
      <c r="AF4275" s="1">
        <v>46203</v>
      </c>
      <c r="AG4275" t="s">
        <v>6147</v>
      </c>
      <c r="AH4275" t="s">
        <v>6035</v>
      </c>
      <c r="AI4275" t="s">
        <v>6028</v>
      </c>
      <c r="AJ4275" t="s">
        <v>6924</v>
      </c>
      <c r="AK4275">
        <v>380000</v>
      </c>
      <c r="AL4275">
        <v>30438</v>
      </c>
      <c r="AM4275">
        <v>349562</v>
      </c>
      <c r="AN4275">
        <v>312000</v>
      </c>
      <c r="AO4275">
        <v>37562</v>
      </c>
      <c r="AP4275">
        <v>0.1075</v>
      </c>
    </row>
    <row r="4276" spans="1:42" hidden="1" x14ac:dyDescent="0.35">
      <c r="A4276" t="s">
        <v>5248</v>
      </c>
      <c r="B4276" s="1">
        <v>46170</v>
      </c>
      <c r="C4276" t="s">
        <v>967</v>
      </c>
      <c r="D4276" t="s">
        <v>29</v>
      </c>
      <c r="E4276">
        <v>1</v>
      </c>
      <c r="F4276" t="s">
        <v>48</v>
      </c>
      <c r="G4276" t="s">
        <v>16</v>
      </c>
      <c r="H4276" t="s">
        <v>32</v>
      </c>
      <c r="I4276" t="s">
        <v>26</v>
      </c>
      <c r="J4276" t="s">
        <v>75</v>
      </c>
      <c r="K4276">
        <v>2026</v>
      </c>
      <c r="L4276" t="s">
        <v>35</v>
      </c>
      <c r="M4276" t="s">
        <v>5985</v>
      </c>
      <c r="N4276" t="s">
        <v>5974</v>
      </c>
      <c r="O4276" t="s">
        <v>5986</v>
      </c>
      <c r="P4276" t="s">
        <v>5979</v>
      </c>
      <c r="Q4276" t="s">
        <v>5987</v>
      </c>
      <c r="R4276">
        <v>500</v>
      </c>
      <c r="S4276">
        <v>750</v>
      </c>
      <c r="T4276">
        <v>0.33329999999999999</v>
      </c>
      <c r="U4276" t="s">
        <v>5920</v>
      </c>
      <c r="V4276">
        <v>24</v>
      </c>
      <c r="W4276" s="1">
        <v>45007</v>
      </c>
      <c r="X4276" t="s">
        <v>5894</v>
      </c>
      <c r="Y4276">
        <v>294</v>
      </c>
      <c r="Z4276">
        <v>81</v>
      </c>
      <c r="AA4276">
        <v>264</v>
      </c>
      <c r="AB4276">
        <v>82</v>
      </c>
      <c r="AC4276">
        <v>10</v>
      </c>
      <c r="AD4276">
        <v>41000</v>
      </c>
      <c r="AE4276" t="s">
        <v>6025</v>
      </c>
      <c r="AF4276" s="1">
        <v>46203</v>
      </c>
      <c r="AG4276" t="s">
        <v>6440</v>
      </c>
      <c r="AH4276" t="s">
        <v>6035</v>
      </c>
      <c r="AI4276" t="s">
        <v>6028</v>
      </c>
      <c r="AJ4276" t="s">
        <v>6924</v>
      </c>
      <c r="AK4276">
        <v>750</v>
      </c>
      <c r="AL4276">
        <v>67.05</v>
      </c>
      <c r="AM4276">
        <v>682.95</v>
      </c>
      <c r="AN4276">
        <v>500</v>
      </c>
      <c r="AO4276">
        <v>182.95</v>
      </c>
      <c r="AP4276">
        <v>0.26790000000000003</v>
      </c>
    </row>
    <row r="4277" spans="1:42" hidden="1" x14ac:dyDescent="0.35">
      <c r="A4277" t="s">
        <v>5249</v>
      </c>
      <c r="B4277" s="1">
        <v>46087</v>
      </c>
      <c r="C4277" t="s">
        <v>945</v>
      </c>
      <c r="D4277" t="s">
        <v>118</v>
      </c>
      <c r="E4277">
        <v>1</v>
      </c>
      <c r="F4277" t="s">
        <v>30</v>
      </c>
      <c r="G4277" t="s">
        <v>16</v>
      </c>
      <c r="H4277" t="s">
        <v>25</v>
      </c>
      <c r="I4277" t="s">
        <v>26</v>
      </c>
      <c r="J4277" t="s">
        <v>39</v>
      </c>
      <c r="K4277">
        <v>2026</v>
      </c>
      <c r="L4277" t="s">
        <v>20</v>
      </c>
      <c r="M4277" t="s">
        <v>5902</v>
      </c>
      <c r="N4277" t="s">
        <v>5889</v>
      </c>
      <c r="O4277" t="s">
        <v>5898</v>
      </c>
      <c r="P4277" t="s">
        <v>5899</v>
      </c>
      <c r="Q4277" t="s">
        <v>5903</v>
      </c>
      <c r="R4277">
        <v>74000</v>
      </c>
      <c r="S4277">
        <v>88000</v>
      </c>
      <c r="T4277">
        <v>0.15909999999999999</v>
      </c>
      <c r="U4277" t="s">
        <v>5901</v>
      </c>
      <c r="V4277">
        <v>12</v>
      </c>
      <c r="W4277" s="1">
        <v>45459</v>
      </c>
      <c r="X4277" t="s">
        <v>5894</v>
      </c>
      <c r="Y4277">
        <v>214</v>
      </c>
      <c r="Z4277">
        <v>97</v>
      </c>
      <c r="AA4277">
        <v>218</v>
      </c>
      <c r="AB4277">
        <v>43</v>
      </c>
      <c r="AC4277">
        <v>10</v>
      </c>
      <c r="AD4277">
        <v>3182000</v>
      </c>
      <c r="AE4277" t="s">
        <v>6025</v>
      </c>
      <c r="AF4277" s="1">
        <v>46203</v>
      </c>
      <c r="AG4277" t="s">
        <v>6296</v>
      </c>
      <c r="AH4277" t="s">
        <v>6035</v>
      </c>
      <c r="AI4277" t="s">
        <v>6028</v>
      </c>
      <c r="AJ4277" t="s">
        <v>6924</v>
      </c>
      <c r="AK4277">
        <v>88000</v>
      </c>
      <c r="AL4277">
        <v>18955.2</v>
      </c>
      <c r="AM4277">
        <v>69044.800000000003</v>
      </c>
      <c r="AN4277">
        <v>74000</v>
      </c>
      <c r="AO4277">
        <v>-4955.2</v>
      </c>
      <c r="AP4277">
        <v>-7.1800000000000003E-2</v>
      </c>
    </row>
    <row r="4278" spans="1:42" hidden="1" x14ac:dyDescent="0.35">
      <c r="A4278" t="s">
        <v>5250</v>
      </c>
      <c r="B4278" s="1">
        <v>46171</v>
      </c>
      <c r="C4278" t="s">
        <v>1594</v>
      </c>
      <c r="D4278" t="s">
        <v>208</v>
      </c>
      <c r="E4278">
        <v>1</v>
      </c>
      <c r="F4278" t="s">
        <v>48</v>
      </c>
      <c r="G4278" t="s">
        <v>67</v>
      </c>
      <c r="H4278" t="s">
        <v>17</v>
      </c>
      <c r="I4278" t="s">
        <v>43</v>
      </c>
      <c r="J4278" t="s">
        <v>75</v>
      </c>
      <c r="K4278">
        <v>2026</v>
      </c>
      <c r="L4278" t="s">
        <v>35</v>
      </c>
      <c r="M4278" t="s">
        <v>5910</v>
      </c>
      <c r="N4278" t="s">
        <v>5889</v>
      </c>
      <c r="O4278" t="s">
        <v>5898</v>
      </c>
      <c r="P4278" t="s">
        <v>5907</v>
      </c>
      <c r="Q4278" t="s">
        <v>5911</v>
      </c>
      <c r="R4278">
        <v>10500</v>
      </c>
      <c r="S4278">
        <v>13000</v>
      </c>
      <c r="T4278">
        <v>0.1923</v>
      </c>
      <c r="U4278" t="s">
        <v>5909</v>
      </c>
      <c r="V4278">
        <v>12</v>
      </c>
      <c r="W4278" s="1">
        <v>45395</v>
      </c>
      <c r="X4278" t="s">
        <v>5894</v>
      </c>
      <c r="Y4278">
        <v>256</v>
      </c>
      <c r="Z4278">
        <v>119</v>
      </c>
      <c r="AA4278">
        <v>288</v>
      </c>
      <c r="AB4278">
        <v>32</v>
      </c>
      <c r="AC4278">
        <v>10</v>
      </c>
      <c r="AD4278">
        <v>336000</v>
      </c>
      <c r="AE4278" t="s">
        <v>6025</v>
      </c>
      <c r="AF4278" s="1">
        <v>46203</v>
      </c>
      <c r="AG4278" t="s">
        <v>6596</v>
      </c>
      <c r="AH4278" t="s">
        <v>6035</v>
      </c>
      <c r="AI4278" t="s">
        <v>6028</v>
      </c>
      <c r="AJ4278" t="s">
        <v>6924</v>
      </c>
      <c r="AK4278">
        <v>13000</v>
      </c>
      <c r="AL4278">
        <v>1086.8</v>
      </c>
      <c r="AM4278">
        <v>11913.2</v>
      </c>
      <c r="AN4278">
        <v>10500</v>
      </c>
      <c r="AO4278">
        <v>1413.2</v>
      </c>
      <c r="AP4278">
        <v>0.1186</v>
      </c>
    </row>
    <row r="4279" spans="1:42" hidden="1" x14ac:dyDescent="0.35">
      <c r="A4279" t="s">
        <v>5251</v>
      </c>
      <c r="B4279" s="1">
        <v>46141</v>
      </c>
      <c r="C4279" t="s">
        <v>2979</v>
      </c>
      <c r="D4279" t="s">
        <v>216</v>
      </c>
      <c r="E4279">
        <v>1</v>
      </c>
      <c r="F4279" t="s">
        <v>48</v>
      </c>
      <c r="G4279" t="s">
        <v>96</v>
      </c>
      <c r="H4279" t="s">
        <v>17</v>
      </c>
      <c r="I4279" t="s">
        <v>26</v>
      </c>
      <c r="J4279" t="s">
        <v>44</v>
      </c>
      <c r="K4279">
        <v>2026</v>
      </c>
      <c r="L4279" t="s">
        <v>35</v>
      </c>
      <c r="M4279" t="s">
        <v>5999</v>
      </c>
      <c r="N4279" t="s">
        <v>5989</v>
      </c>
      <c r="O4279" t="s">
        <v>6000</v>
      </c>
      <c r="P4279" t="s">
        <v>6001</v>
      </c>
      <c r="Q4279" t="s">
        <v>6002</v>
      </c>
      <c r="R4279">
        <v>300</v>
      </c>
      <c r="S4279">
        <v>500</v>
      </c>
      <c r="T4279">
        <v>0.4</v>
      </c>
      <c r="U4279" t="s">
        <v>5940</v>
      </c>
      <c r="V4279">
        <v>3</v>
      </c>
      <c r="W4279" s="1">
        <v>45115</v>
      </c>
      <c r="X4279" t="s">
        <v>5894</v>
      </c>
      <c r="Y4279">
        <v>197</v>
      </c>
      <c r="Z4279">
        <v>100</v>
      </c>
      <c r="AA4279">
        <v>205</v>
      </c>
      <c r="AB4279">
        <v>66</v>
      </c>
      <c r="AC4279">
        <v>10</v>
      </c>
      <c r="AD4279">
        <v>19800</v>
      </c>
      <c r="AE4279" t="s">
        <v>6025</v>
      </c>
      <c r="AF4279" s="1">
        <v>46203</v>
      </c>
      <c r="AG4279" t="s">
        <v>6839</v>
      </c>
      <c r="AH4279" t="s">
        <v>6027</v>
      </c>
      <c r="AI4279" t="s">
        <v>6028</v>
      </c>
      <c r="AJ4279" t="s">
        <v>6924</v>
      </c>
      <c r="AK4279">
        <v>500</v>
      </c>
      <c r="AL4279">
        <v>47.75</v>
      </c>
      <c r="AM4279">
        <v>452.25</v>
      </c>
      <c r="AN4279">
        <v>300</v>
      </c>
      <c r="AO4279">
        <v>152.25</v>
      </c>
      <c r="AP4279">
        <v>0.3367</v>
      </c>
    </row>
    <row r="4280" spans="1:42" hidden="1" x14ac:dyDescent="0.35">
      <c r="A4280" t="s">
        <v>5252</v>
      </c>
      <c r="B4280" s="1">
        <v>46201</v>
      </c>
      <c r="C4280" t="s">
        <v>1631</v>
      </c>
      <c r="D4280" t="s">
        <v>118</v>
      </c>
      <c r="E4280">
        <v>4</v>
      </c>
      <c r="F4280" t="s">
        <v>128</v>
      </c>
      <c r="G4280" t="s">
        <v>96</v>
      </c>
      <c r="H4280" t="s">
        <v>25</v>
      </c>
      <c r="I4280" t="s">
        <v>43</v>
      </c>
      <c r="J4280" t="s">
        <v>34</v>
      </c>
      <c r="K4280">
        <v>2026</v>
      </c>
      <c r="L4280" t="s">
        <v>35</v>
      </c>
      <c r="M4280" t="s">
        <v>5902</v>
      </c>
      <c r="N4280" t="s">
        <v>5889</v>
      </c>
      <c r="O4280" t="s">
        <v>5898</v>
      </c>
      <c r="P4280" t="s">
        <v>5899</v>
      </c>
      <c r="Q4280" t="s">
        <v>5903</v>
      </c>
      <c r="R4280">
        <v>74000</v>
      </c>
      <c r="S4280">
        <v>88000</v>
      </c>
      <c r="T4280">
        <v>0.15909999999999999</v>
      </c>
      <c r="U4280" t="s">
        <v>5901</v>
      </c>
      <c r="V4280">
        <v>12</v>
      </c>
      <c r="W4280" s="1">
        <v>45459</v>
      </c>
      <c r="X4280" t="s">
        <v>5894</v>
      </c>
      <c r="Y4280">
        <v>214</v>
      </c>
      <c r="Z4280">
        <v>97</v>
      </c>
      <c r="AA4280">
        <v>218</v>
      </c>
      <c r="AB4280">
        <v>43</v>
      </c>
      <c r="AC4280">
        <v>10</v>
      </c>
      <c r="AD4280">
        <v>3182000</v>
      </c>
      <c r="AE4280" t="s">
        <v>6025</v>
      </c>
      <c r="AF4280" s="1">
        <v>46203</v>
      </c>
      <c r="AG4280" t="s">
        <v>6605</v>
      </c>
      <c r="AH4280" t="s">
        <v>6027</v>
      </c>
      <c r="AI4280" t="s">
        <v>6028</v>
      </c>
      <c r="AJ4280" t="s">
        <v>6924</v>
      </c>
      <c r="AK4280">
        <v>352000</v>
      </c>
      <c r="AL4280">
        <v>76137.600000000006</v>
      </c>
      <c r="AM4280">
        <v>275862.40000000002</v>
      </c>
      <c r="AN4280">
        <v>296000</v>
      </c>
      <c r="AO4280">
        <v>-20137.599999999999</v>
      </c>
      <c r="AP4280">
        <v>-7.2999999999999995E-2</v>
      </c>
    </row>
    <row r="4281" spans="1:42" hidden="1" x14ac:dyDescent="0.35">
      <c r="A4281" t="s">
        <v>5253</v>
      </c>
      <c r="B4281" s="1">
        <v>46116</v>
      </c>
      <c r="C4281" t="s">
        <v>1734</v>
      </c>
      <c r="D4281" t="s">
        <v>78</v>
      </c>
      <c r="E4281">
        <v>1</v>
      </c>
      <c r="F4281" t="s">
        <v>30</v>
      </c>
      <c r="G4281" t="s">
        <v>71</v>
      </c>
      <c r="H4281" t="s">
        <v>32</v>
      </c>
      <c r="I4281" t="s">
        <v>18</v>
      </c>
      <c r="J4281" t="s">
        <v>44</v>
      </c>
      <c r="K4281">
        <v>2026</v>
      </c>
      <c r="L4281" t="s">
        <v>35</v>
      </c>
      <c r="M4281" t="s">
        <v>5992</v>
      </c>
      <c r="N4281" t="s">
        <v>5989</v>
      </c>
      <c r="O4281" t="s">
        <v>5993</v>
      </c>
      <c r="P4281" t="s">
        <v>5899</v>
      </c>
      <c r="Q4281" t="s">
        <v>5994</v>
      </c>
      <c r="R4281">
        <v>850</v>
      </c>
      <c r="S4281">
        <v>1200</v>
      </c>
      <c r="T4281">
        <v>0.29170000000000001</v>
      </c>
      <c r="U4281" t="s">
        <v>5901</v>
      </c>
      <c r="V4281">
        <v>6</v>
      </c>
      <c r="W4281" s="1">
        <v>45066</v>
      </c>
      <c r="X4281" t="s">
        <v>5894</v>
      </c>
      <c r="Y4281">
        <v>275</v>
      </c>
      <c r="Z4281">
        <v>92</v>
      </c>
      <c r="AA4281">
        <v>285</v>
      </c>
      <c r="AB4281">
        <v>78</v>
      </c>
      <c r="AC4281">
        <v>10</v>
      </c>
      <c r="AD4281">
        <v>66300</v>
      </c>
      <c r="AE4281" t="s">
        <v>6025</v>
      </c>
      <c r="AF4281" s="1">
        <v>46203</v>
      </c>
      <c r="AG4281" t="s">
        <v>6637</v>
      </c>
      <c r="AH4281" t="s">
        <v>6027</v>
      </c>
      <c r="AI4281" t="s">
        <v>6028</v>
      </c>
      <c r="AJ4281" t="s">
        <v>6924</v>
      </c>
      <c r="AK4281">
        <v>1200</v>
      </c>
      <c r="AL4281">
        <v>83.64</v>
      </c>
      <c r="AM4281">
        <v>1116.3599999999999</v>
      </c>
      <c r="AN4281">
        <v>850</v>
      </c>
      <c r="AO4281">
        <v>266.36</v>
      </c>
      <c r="AP4281">
        <v>0.23860000000000001</v>
      </c>
    </row>
    <row r="4282" spans="1:42" hidden="1" x14ac:dyDescent="0.35">
      <c r="A4282" t="s">
        <v>5254</v>
      </c>
      <c r="B4282" s="1">
        <v>46121</v>
      </c>
      <c r="C4282" t="s">
        <v>1096</v>
      </c>
      <c r="D4282" t="s">
        <v>74</v>
      </c>
      <c r="E4282">
        <v>1</v>
      </c>
      <c r="F4282" t="s">
        <v>15</v>
      </c>
      <c r="G4282" t="s">
        <v>96</v>
      </c>
      <c r="H4282" t="s">
        <v>17</v>
      </c>
      <c r="I4282" t="s">
        <v>18</v>
      </c>
      <c r="J4282" t="s">
        <v>44</v>
      </c>
      <c r="K4282">
        <v>2026</v>
      </c>
      <c r="L4282" t="s">
        <v>35</v>
      </c>
      <c r="M4282" t="s">
        <v>5963</v>
      </c>
      <c r="N4282" t="s">
        <v>5949</v>
      </c>
      <c r="O4282" t="s">
        <v>5964</v>
      </c>
      <c r="P4282" t="s">
        <v>5951</v>
      </c>
      <c r="Q4282" t="s">
        <v>5965</v>
      </c>
      <c r="R4282">
        <v>5700</v>
      </c>
      <c r="S4282">
        <v>7500</v>
      </c>
      <c r="T4282">
        <v>0.24</v>
      </c>
      <c r="U4282" t="s">
        <v>5940</v>
      </c>
      <c r="V4282">
        <v>12</v>
      </c>
      <c r="W4282" s="1">
        <v>44865</v>
      </c>
      <c r="X4282" t="s">
        <v>5894</v>
      </c>
      <c r="Y4282">
        <v>145</v>
      </c>
      <c r="Z4282">
        <v>60</v>
      </c>
      <c r="AA4282">
        <v>189</v>
      </c>
      <c r="AB4282">
        <v>10</v>
      </c>
      <c r="AC4282">
        <v>10</v>
      </c>
      <c r="AD4282">
        <v>57000</v>
      </c>
      <c r="AE4282" t="s">
        <v>6025</v>
      </c>
      <c r="AF4282" s="1">
        <v>46203</v>
      </c>
      <c r="AG4282" t="s">
        <v>6542</v>
      </c>
      <c r="AH4282" t="s">
        <v>6027</v>
      </c>
      <c r="AI4282" t="s">
        <v>6028</v>
      </c>
      <c r="AJ4282" t="s">
        <v>6924</v>
      </c>
      <c r="AK4282">
        <v>7500</v>
      </c>
      <c r="AL4282">
        <v>1036.5</v>
      </c>
      <c r="AM4282">
        <v>6463.5</v>
      </c>
      <c r="AN4282">
        <v>5700</v>
      </c>
      <c r="AO4282">
        <v>763.5</v>
      </c>
      <c r="AP4282">
        <v>0.1181</v>
      </c>
    </row>
    <row r="4283" spans="1:42" hidden="1" x14ac:dyDescent="0.35">
      <c r="A4283" t="s">
        <v>5255</v>
      </c>
      <c r="B4283" s="1">
        <v>46160</v>
      </c>
      <c r="C4283" t="s">
        <v>1469</v>
      </c>
      <c r="D4283" t="s">
        <v>47</v>
      </c>
      <c r="E4283">
        <v>4</v>
      </c>
      <c r="F4283" t="s">
        <v>128</v>
      </c>
      <c r="G4283" t="s">
        <v>79</v>
      </c>
      <c r="H4283" t="s">
        <v>17</v>
      </c>
      <c r="I4283" t="s">
        <v>18</v>
      </c>
      <c r="J4283" t="s">
        <v>75</v>
      </c>
      <c r="K4283">
        <v>2026</v>
      </c>
      <c r="L4283" t="s">
        <v>35</v>
      </c>
      <c r="M4283" t="s">
        <v>5995</v>
      </c>
      <c r="N4283" t="s">
        <v>5989</v>
      </c>
      <c r="O4283" t="s">
        <v>5996</v>
      </c>
      <c r="P4283" t="s">
        <v>5997</v>
      </c>
      <c r="Q4283" t="s">
        <v>5998</v>
      </c>
      <c r="R4283">
        <v>280</v>
      </c>
      <c r="S4283">
        <v>450</v>
      </c>
      <c r="T4283">
        <v>0.37780000000000002</v>
      </c>
      <c r="U4283" t="s">
        <v>5909</v>
      </c>
      <c r="V4283">
        <v>6</v>
      </c>
      <c r="W4283" s="1">
        <v>45144</v>
      </c>
      <c r="X4283" t="s">
        <v>5894</v>
      </c>
      <c r="Y4283">
        <v>217</v>
      </c>
      <c r="Z4283">
        <v>86</v>
      </c>
      <c r="AA4283">
        <v>212</v>
      </c>
      <c r="AB4283">
        <v>73</v>
      </c>
      <c r="AC4283">
        <v>10</v>
      </c>
      <c r="AD4283">
        <v>20440</v>
      </c>
      <c r="AE4283" t="s">
        <v>6025</v>
      </c>
      <c r="AF4283" s="1">
        <v>46203</v>
      </c>
      <c r="AG4283" t="s">
        <v>6524</v>
      </c>
      <c r="AH4283" t="s">
        <v>6027</v>
      </c>
      <c r="AI4283" t="s">
        <v>6028</v>
      </c>
      <c r="AJ4283" t="s">
        <v>6924</v>
      </c>
      <c r="AK4283">
        <v>1800</v>
      </c>
      <c r="AL4283">
        <v>312.83999999999997</v>
      </c>
      <c r="AM4283">
        <v>1487.16</v>
      </c>
      <c r="AN4283">
        <v>1120</v>
      </c>
      <c r="AO4283">
        <v>367.16</v>
      </c>
      <c r="AP4283">
        <v>0.24690000000000001</v>
      </c>
    </row>
    <row r="4284" spans="1:42" hidden="1" x14ac:dyDescent="0.35">
      <c r="A4284" t="s">
        <v>5256</v>
      </c>
      <c r="B4284" s="1">
        <v>46126</v>
      </c>
      <c r="C4284" t="s">
        <v>1631</v>
      </c>
      <c r="D4284" t="s">
        <v>173</v>
      </c>
      <c r="E4284">
        <v>2</v>
      </c>
      <c r="F4284" t="s">
        <v>128</v>
      </c>
      <c r="G4284" t="s">
        <v>16</v>
      </c>
      <c r="H4284" t="s">
        <v>32</v>
      </c>
      <c r="I4284" t="s">
        <v>26</v>
      </c>
      <c r="J4284" t="s">
        <v>44</v>
      </c>
      <c r="K4284">
        <v>2026</v>
      </c>
      <c r="L4284" t="s">
        <v>35</v>
      </c>
      <c r="M4284" t="s">
        <v>5904</v>
      </c>
      <c r="N4284" t="s">
        <v>5889</v>
      </c>
      <c r="O4284" t="s">
        <v>5898</v>
      </c>
      <c r="P4284" t="s">
        <v>5899</v>
      </c>
      <c r="Q4284" t="s">
        <v>5905</v>
      </c>
      <c r="R4284">
        <v>12500</v>
      </c>
      <c r="S4284">
        <v>15500</v>
      </c>
      <c r="T4284">
        <v>0.19350000000000001</v>
      </c>
      <c r="U4284" t="s">
        <v>5901</v>
      </c>
      <c r="V4284">
        <v>12</v>
      </c>
      <c r="W4284" s="1">
        <v>45140</v>
      </c>
      <c r="X4284" t="s">
        <v>5894</v>
      </c>
      <c r="Y4284">
        <v>313</v>
      </c>
      <c r="Z4284">
        <v>58</v>
      </c>
      <c r="AA4284">
        <v>294</v>
      </c>
      <c r="AB4284">
        <v>65</v>
      </c>
      <c r="AC4284">
        <v>10</v>
      </c>
      <c r="AD4284">
        <v>812500</v>
      </c>
      <c r="AE4284" t="s">
        <v>6025</v>
      </c>
      <c r="AF4284" s="1">
        <v>46203</v>
      </c>
      <c r="AG4284" t="s">
        <v>6605</v>
      </c>
      <c r="AH4284" t="s">
        <v>6027</v>
      </c>
      <c r="AI4284" t="s">
        <v>6028</v>
      </c>
      <c r="AJ4284" t="s">
        <v>6924</v>
      </c>
      <c r="AK4284">
        <v>31000</v>
      </c>
      <c r="AL4284">
        <v>3822.3</v>
      </c>
      <c r="AM4284">
        <v>27177.7</v>
      </c>
      <c r="AN4284">
        <v>25000</v>
      </c>
      <c r="AO4284">
        <v>2177.6999999999998</v>
      </c>
      <c r="AP4284">
        <v>8.0100000000000005E-2</v>
      </c>
    </row>
    <row r="4285" spans="1:42" hidden="1" x14ac:dyDescent="0.35">
      <c r="A4285" t="s">
        <v>5257</v>
      </c>
      <c r="B4285" s="1">
        <v>46059</v>
      </c>
      <c r="C4285" t="s">
        <v>1666</v>
      </c>
      <c r="D4285" t="s">
        <v>123</v>
      </c>
      <c r="E4285">
        <v>1</v>
      </c>
      <c r="F4285" t="s">
        <v>48</v>
      </c>
      <c r="G4285" t="s">
        <v>16</v>
      </c>
      <c r="H4285" t="s">
        <v>17</v>
      </c>
      <c r="I4285" t="s">
        <v>33</v>
      </c>
      <c r="J4285" t="s">
        <v>19</v>
      </c>
      <c r="K4285">
        <v>2026</v>
      </c>
      <c r="L4285" t="s">
        <v>20</v>
      </c>
      <c r="M4285" t="s">
        <v>5927</v>
      </c>
      <c r="N4285" t="s">
        <v>5913</v>
      </c>
      <c r="O4285" t="s">
        <v>5917</v>
      </c>
      <c r="P4285" t="s">
        <v>5928</v>
      </c>
      <c r="Q4285" t="s">
        <v>5929</v>
      </c>
      <c r="R4285">
        <v>44000</v>
      </c>
      <c r="S4285">
        <v>53000</v>
      </c>
      <c r="T4285">
        <v>0.16980000000000001</v>
      </c>
      <c r="U4285" t="s">
        <v>5920</v>
      </c>
      <c r="V4285">
        <v>12</v>
      </c>
      <c r="W4285" s="1">
        <v>45435</v>
      </c>
      <c r="X4285" t="s">
        <v>5894</v>
      </c>
      <c r="Y4285">
        <v>246</v>
      </c>
      <c r="Z4285">
        <v>92</v>
      </c>
      <c r="AA4285">
        <v>223</v>
      </c>
      <c r="AB4285">
        <v>48</v>
      </c>
      <c r="AC4285">
        <v>10</v>
      </c>
      <c r="AD4285">
        <v>2112000</v>
      </c>
      <c r="AE4285" t="s">
        <v>6025</v>
      </c>
      <c r="AF4285" s="1">
        <v>46203</v>
      </c>
      <c r="AG4285" t="s">
        <v>6617</v>
      </c>
      <c r="AH4285" t="s">
        <v>6035</v>
      </c>
      <c r="AI4285" t="s">
        <v>6028</v>
      </c>
      <c r="AJ4285" t="s">
        <v>6924</v>
      </c>
      <c r="AK4285">
        <v>62540</v>
      </c>
      <c r="AL4285">
        <v>7448.51</v>
      </c>
      <c r="AM4285">
        <v>55091.49</v>
      </c>
      <c r="AN4285">
        <v>44000</v>
      </c>
      <c r="AO4285">
        <v>11091.49</v>
      </c>
      <c r="AP4285">
        <v>0.20130000000000001</v>
      </c>
    </row>
    <row r="4286" spans="1:42" hidden="1" x14ac:dyDescent="0.35">
      <c r="A4286" t="s">
        <v>5258</v>
      </c>
      <c r="B4286" s="1">
        <v>46134</v>
      </c>
      <c r="C4286" t="s">
        <v>643</v>
      </c>
      <c r="D4286" t="s">
        <v>173</v>
      </c>
      <c r="E4286">
        <v>1</v>
      </c>
      <c r="F4286" t="s">
        <v>48</v>
      </c>
      <c r="G4286" t="s">
        <v>71</v>
      </c>
      <c r="H4286" t="s">
        <v>32</v>
      </c>
      <c r="I4286" t="s">
        <v>33</v>
      </c>
      <c r="J4286" t="s">
        <v>44</v>
      </c>
      <c r="K4286">
        <v>2026</v>
      </c>
      <c r="L4286" t="s">
        <v>35</v>
      </c>
      <c r="M4286" t="s">
        <v>5904</v>
      </c>
      <c r="N4286" t="s">
        <v>5889</v>
      </c>
      <c r="O4286" t="s">
        <v>5898</v>
      </c>
      <c r="P4286" t="s">
        <v>5899</v>
      </c>
      <c r="Q4286" t="s">
        <v>5905</v>
      </c>
      <c r="R4286">
        <v>12500</v>
      </c>
      <c r="S4286">
        <v>15500</v>
      </c>
      <c r="T4286">
        <v>0.19350000000000001</v>
      </c>
      <c r="U4286" t="s">
        <v>5901</v>
      </c>
      <c r="V4286">
        <v>12</v>
      </c>
      <c r="W4286" s="1">
        <v>45140</v>
      </c>
      <c r="X4286" t="s">
        <v>5894</v>
      </c>
      <c r="Y4286">
        <v>313</v>
      </c>
      <c r="Z4286">
        <v>58</v>
      </c>
      <c r="AA4286">
        <v>294</v>
      </c>
      <c r="AB4286">
        <v>65</v>
      </c>
      <c r="AC4286">
        <v>10</v>
      </c>
      <c r="AD4286">
        <v>812500</v>
      </c>
      <c r="AE4286" t="s">
        <v>6025</v>
      </c>
      <c r="AF4286" s="1">
        <v>46203</v>
      </c>
      <c r="AG4286" t="s">
        <v>6381</v>
      </c>
      <c r="AH4286" t="s">
        <v>6035</v>
      </c>
      <c r="AI4286" t="s">
        <v>6028</v>
      </c>
      <c r="AJ4286" t="s">
        <v>6924</v>
      </c>
      <c r="AK4286">
        <v>15500</v>
      </c>
      <c r="AL4286">
        <v>2478.4499999999998</v>
      </c>
      <c r="AM4286">
        <v>13021.55</v>
      </c>
      <c r="AN4286">
        <v>12500</v>
      </c>
      <c r="AO4286">
        <v>521.54999999999995</v>
      </c>
      <c r="AP4286">
        <v>4.0099999999999997E-2</v>
      </c>
    </row>
    <row r="4287" spans="1:42" hidden="1" x14ac:dyDescent="0.35">
      <c r="A4287" t="s">
        <v>5259</v>
      </c>
      <c r="B4287" s="1">
        <v>46048</v>
      </c>
      <c r="C4287" t="s">
        <v>1062</v>
      </c>
      <c r="D4287" t="s">
        <v>74</v>
      </c>
      <c r="E4287">
        <v>1</v>
      </c>
      <c r="F4287" t="s">
        <v>48</v>
      </c>
      <c r="G4287" t="s">
        <v>71</v>
      </c>
      <c r="H4287" t="s">
        <v>25</v>
      </c>
      <c r="I4287" t="s">
        <v>18</v>
      </c>
      <c r="J4287" t="s">
        <v>112</v>
      </c>
      <c r="K4287">
        <v>2026</v>
      </c>
      <c r="L4287" t="s">
        <v>20</v>
      </c>
      <c r="M4287" t="s">
        <v>5963</v>
      </c>
      <c r="N4287" t="s">
        <v>5949</v>
      </c>
      <c r="O4287" t="s">
        <v>5964</v>
      </c>
      <c r="P4287" t="s">
        <v>5951</v>
      </c>
      <c r="Q4287" t="s">
        <v>5965</v>
      </c>
      <c r="R4287">
        <v>5700</v>
      </c>
      <c r="S4287">
        <v>7500</v>
      </c>
      <c r="T4287">
        <v>0.24</v>
      </c>
      <c r="U4287" t="s">
        <v>5940</v>
      </c>
      <c r="V4287">
        <v>12</v>
      </c>
      <c r="W4287" s="1">
        <v>44865</v>
      </c>
      <c r="X4287" t="s">
        <v>5894</v>
      </c>
      <c r="Y4287">
        <v>145</v>
      </c>
      <c r="Z4287">
        <v>60</v>
      </c>
      <c r="AA4287">
        <v>189</v>
      </c>
      <c r="AB4287">
        <v>10</v>
      </c>
      <c r="AC4287">
        <v>10</v>
      </c>
      <c r="AD4287">
        <v>57000</v>
      </c>
      <c r="AE4287" t="s">
        <v>6025</v>
      </c>
      <c r="AF4287" s="1">
        <v>46203</v>
      </c>
      <c r="AG4287" t="s">
        <v>6532</v>
      </c>
      <c r="AH4287" t="s">
        <v>6035</v>
      </c>
      <c r="AI4287" t="s">
        <v>6028</v>
      </c>
      <c r="AJ4287" t="s">
        <v>6924</v>
      </c>
      <c r="AK4287">
        <v>7500</v>
      </c>
      <c r="AL4287">
        <v>1383.75</v>
      </c>
      <c r="AM4287">
        <v>6116.25</v>
      </c>
      <c r="AN4287">
        <v>5700</v>
      </c>
      <c r="AO4287">
        <v>416.25</v>
      </c>
      <c r="AP4287">
        <v>6.8099999999999994E-2</v>
      </c>
    </row>
    <row r="4288" spans="1:42" hidden="1" x14ac:dyDescent="0.35">
      <c r="A4288" t="s">
        <v>5260</v>
      </c>
      <c r="B4288" s="1">
        <v>46116</v>
      </c>
      <c r="C4288" t="s">
        <v>262</v>
      </c>
      <c r="D4288" t="s">
        <v>137</v>
      </c>
      <c r="E4288">
        <v>1</v>
      </c>
      <c r="F4288" t="s">
        <v>30</v>
      </c>
      <c r="G4288" t="s">
        <v>16</v>
      </c>
      <c r="H4288" t="s">
        <v>25</v>
      </c>
      <c r="I4288" t="s">
        <v>43</v>
      </c>
      <c r="J4288" t="s">
        <v>44</v>
      </c>
      <c r="K4288">
        <v>2026</v>
      </c>
      <c r="L4288" t="s">
        <v>35</v>
      </c>
      <c r="M4288" t="s">
        <v>5930</v>
      </c>
      <c r="N4288" t="s">
        <v>5931</v>
      </c>
      <c r="O4288" t="s">
        <v>5932</v>
      </c>
      <c r="P4288" t="s">
        <v>5891</v>
      </c>
      <c r="Q4288" t="s">
        <v>5933</v>
      </c>
      <c r="R4288">
        <v>14800</v>
      </c>
      <c r="S4288">
        <v>18500</v>
      </c>
      <c r="T4288">
        <v>0.2</v>
      </c>
      <c r="U4288" t="s">
        <v>5893</v>
      </c>
      <c r="V4288">
        <v>12</v>
      </c>
      <c r="W4288" s="1">
        <v>45474</v>
      </c>
      <c r="X4288" t="s">
        <v>5894</v>
      </c>
      <c r="Y4288">
        <v>213</v>
      </c>
      <c r="Z4288">
        <v>93</v>
      </c>
      <c r="AA4288">
        <v>278</v>
      </c>
      <c r="AB4288">
        <v>42</v>
      </c>
      <c r="AC4288">
        <v>10</v>
      </c>
      <c r="AD4288">
        <v>621600</v>
      </c>
      <c r="AE4288" t="s">
        <v>6025</v>
      </c>
      <c r="AF4288" s="1">
        <v>46203</v>
      </c>
      <c r="AG4288" t="s">
        <v>6160</v>
      </c>
      <c r="AH4288" t="s">
        <v>6027</v>
      </c>
      <c r="AI4288" t="s">
        <v>6028</v>
      </c>
      <c r="AJ4288" t="s">
        <v>6924</v>
      </c>
      <c r="AK4288">
        <v>18500</v>
      </c>
      <c r="AL4288">
        <v>1681.65</v>
      </c>
      <c r="AM4288">
        <v>16818.349999999999</v>
      </c>
      <c r="AN4288">
        <v>14800</v>
      </c>
      <c r="AO4288">
        <v>2018.35</v>
      </c>
      <c r="AP4288">
        <v>0.12</v>
      </c>
    </row>
    <row r="4289" spans="1:42" hidden="1" x14ac:dyDescent="0.35">
      <c r="A4289" t="s">
        <v>5261</v>
      </c>
      <c r="B4289" s="1">
        <v>46051</v>
      </c>
      <c r="C4289" t="s">
        <v>132</v>
      </c>
      <c r="D4289" t="s">
        <v>200</v>
      </c>
      <c r="E4289">
        <v>3</v>
      </c>
      <c r="F4289" t="s">
        <v>128</v>
      </c>
      <c r="G4289" t="s">
        <v>71</v>
      </c>
      <c r="H4289" t="s">
        <v>25</v>
      </c>
      <c r="I4289" t="s">
        <v>26</v>
      </c>
      <c r="J4289" t="s">
        <v>112</v>
      </c>
      <c r="K4289">
        <v>2026</v>
      </c>
      <c r="L4289" t="s">
        <v>20</v>
      </c>
      <c r="M4289" t="s">
        <v>5960</v>
      </c>
      <c r="N4289" t="s">
        <v>5949</v>
      </c>
      <c r="O4289" t="s">
        <v>5961</v>
      </c>
      <c r="P4289" t="s">
        <v>5951</v>
      </c>
      <c r="Q4289" t="s">
        <v>5962</v>
      </c>
      <c r="R4289">
        <v>2100</v>
      </c>
      <c r="S4289">
        <v>2800</v>
      </c>
      <c r="T4289">
        <v>0.25</v>
      </c>
      <c r="U4289" t="s">
        <v>5940</v>
      </c>
      <c r="V4289">
        <v>12</v>
      </c>
      <c r="W4289" s="1">
        <v>45378</v>
      </c>
      <c r="X4289" t="s">
        <v>5894</v>
      </c>
      <c r="Y4289">
        <v>198</v>
      </c>
      <c r="Z4289">
        <v>79</v>
      </c>
      <c r="AA4289">
        <v>243</v>
      </c>
      <c r="AB4289">
        <v>87</v>
      </c>
      <c r="AC4289">
        <v>10</v>
      </c>
      <c r="AD4289">
        <v>182700</v>
      </c>
      <c r="AE4289" t="s">
        <v>6025</v>
      </c>
      <c r="AF4289" s="1">
        <v>46203</v>
      </c>
      <c r="AG4289" t="s">
        <v>6081</v>
      </c>
      <c r="AH4289" t="s">
        <v>6035</v>
      </c>
      <c r="AI4289" t="s">
        <v>6028</v>
      </c>
      <c r="AJ4289" t="s">
        <v>6924</v>
      </c>
      <c r="AK4289">
        <v>8400</v>
      </c>
      <c r="AL4289">
        <v>757.68</v>
      </c>
      <c r="AM4289">
        <v>7642.32</v>
      </c>
      <c r="AN4289">
        <v>6300</v>
      </c>
      <c r="AO4289">
        <v>1342.32</v>
      </c>
      <c r="AP4289">
        <v>0.17560000000000001</v>
      </c>
    </row>
    <row r="4290" spans="1:42" hidden="1" x14ac:dyDescent="0.35">
      <c r="A4290" t="s">
        <v>5262</v>
      </c>
      <c r="B4290" s="1">
        <v>46153</v>
      </c>
      <c r="C4290" t="s">
        <v>2239</v>
      </c>
      <c r="D4290" t="s">
        <v>216</v>
      </c>
      <c r="E4290">
        <v>2</v>
      </c>
      <c r="F4290" t="s">
        <v>58</v>
      </c>
      <c r="G4290" t="s">
        <v>16</v>
      </c>
      <c r="H4290" t="s">
        <v>32</v>
      </c>
      <c r="I4290" t="s">
        <v>33</v>
      </c>
      <c r="J4290" t="s">
        <v>75</v>
      </c>
      <c r="K4290">
        <v>2026</v>
      </c>
      <c r="L4290" t="s">
        <v>35</v>
      </c>
      <c r="M4290" t="s">
        <v>5999</v>
      </c>
      <c r="N4290" t="s">
        <v>5989</v>
      </c>
      <c r="O4290" t="s">
        <v>6000</v>
      </c>
      <c r="P4290" t="s">
        <v>6001</v>
      </c>
      <c r="Q4290" t="s">
        <v>6002</v>
      </c>
      <c r="R4290">
        <v>300</v>
      </c>
      <c r="S4290">
        <v>500</v>
      </c>
      <c r="T4290">
        <v>0.4</v>
      </c>
      <c r="U4290" t="s">
        <v>5940</v>
      </c>
      <c r="V4290">
        <v>3</v>
      </c>
      <c r="W4290" s="1">
        <v>45115</v>
      </c>
      <c r="X4290" t="s">
        <v>5894</v>
      </c>
      <c r="Y4290">
        <v>197</v>
      </c>
      <c r="Z4290">
        <v>100</v>
      </c>
      <c r="AA4290">
        <v>205</v>
      </c>
      <c r="AB4290">
        <v>66</v>
      </c>
      <c r="AC4290">
        <v>10</v>
      </c>
      <c r="AD4290">
        <v>19800</v>
      </c>
      <c r="AE4290" t="s">
        <v>6025</v>
      </c>
      <c r="AF4290" s="1">
        <v>46203</v>
      </c>
      <c r="AG4290" t="s">
        <v>6763</v>
      </c>
      <c r="AH4290" t="s">
        <v>6027</v>
      </c>
      <c r="AI4290" t="s">
        <v>6028</v>
      </c>
      <c r="AJ4290" t="s">
        <v>6924</v>
      </c>
      <c r="AK4290">
        <v>1000</v>
      </c>
      <c r="AL4290">
        <v>63</v>
      </c>
      <c r="AM4290">
        <v>937</v>
      </c>
      <c r="AN4290">
        <v>600</v>
      </c>
      <c r="AO4290">
        <v>337</v>
      </c>
      <c r="AP4290">
        <v>0.35970000000000002</v>
      </c>
    </row>
    <row r="4291" spans="1:42" hidden="1" x14ac:dyDescent="0.35">
      <c r="A4291" t="s">
        <v>5263</v>
      </c>
      <c r="B4291" s="1">
        <v>46179</v>
      </c>
      <c r="C4291" t="s">
        <v>1659</v>
      </c>
      <c r="D4291" t="s">
        <v>92</v>
      </c>
      <c r="E4291">
        <v>3</v>
      </c>
      <c r="F4291" t="s">
        <v>48</v>
      </c>
      <c r="G4291" t="s">
        <v>16</v>
      </c>
      <c r="H4291" t="s">
        <v>32</v>
      </c>
      <c r="I4291" t="s">
        <v>18</v>
      </c>
      <c r="J4291" t="s">
        <v>34</v>
      </c>
      <c r="K4291">
        <v>2026</v>
      </c>
      <c r="L4291" t="s">
        <v>35</v>
      </c>
      <c r="M4291" t="s">
        <v>5973</v>
      </c>
      <c r="N4291" t="s">
        <v>5974</v>
      </c>
      <c r="O4291" t="s">
        <v>5975</v>
      </c>
      <c r="P4291" t="s">
        <v>5899</v>
      </c>
      <c r="Q4291" t="s">
        <v>5976</v>
      </c>
      <c r="R4291">
        <v>7600</v>
      </c>
      <c r="S4291">
        <v>9800</v>
      </c>
      <c r="T4291">
        <v>0.22450000000000001</v>
      </c>
      <c r="U4291" t="s">
        <v>5901</v>
      </c>
      <c r="V4291">
        <v>36</v>
      </c>
      <c r="W4291" s="1">
        <v>45281</v>
      </c>
      <c r="X4291" t="s">
        <v>5894</v>
      </c>
      <c r="Y4291">
        <v>214</v>
      </c>
      <c r="Z4291">
        <v>101</v>
      </c>
      <c r="AA4291">
        <v>188</v>
      </c>
      <c r="AB4291">
        <v>51</v>
      </c>
      <c r="AC4291">
        <v>10</v>
      </c>
      <c r="AD4291">
        <v>387600</v>
      </c>
      <c r="AE4291" t="s">
        <v>6025</v>
      </c>
      <c r="AF4291" s="1">
        <v>46203</v>
      </c>
      <c r="AG4291" t="s">
        <v>6614</v>
      </c>
      <c r="AH4291" t="s">
        <v>6027</v>
      </c>
      <c r="AI4291" t="s">
        <v>6028</v>
      </c>
      <c r="AJ4291" t="s">
        <v>6924</v>
      </c>
      <c r="AK4291">
        <v>29400</v>
      </c>
      <c r="AL4291">
        <v>2093.2800000000002</v>
      </c>
      <c r="AM4291">
        <v>27306.720000000001</v>
      </c>
      <c r="AN4291">
        <v>22800</v>
      </c>
      <c r="AO4291">
        <v>4506.72</v>
      </c>
      <c r="AP4291">
        <v>0.16500000000000001</v>
      </c>
    </row>
    <row r="4292" spans="1:42" hidden="1" x14ac:dyDescent="0.35">
      <c r="A4292" t="s">
        <v>5264</v>
      </c>
      <c r="B4292" s="1">
        <v>46072</v>
      </c>
      <c r="C4292" t="s">
        <v>1901</v>
      </c>
      <c r="D4292" t="s">
        <v>118</v>
      </c>
      <c r="E4292">
        <v>4</v>
      </c>
      <c r="F4292" t="s">
        <v>15</v>
      </c>
      <c r="G4292" t="s">
        <v>16</v>
      </c>
      <c r="H4292" t="s">
        <v>25</v>
      </c>
      <c r="I4292" t="s">
        <v>43</v>
      </c>
      <c r="J4292" t="s">
        <v>19</v>
      </c>
      <c r="K4292">
        <v>2026</v>
      </c>
      <c r="L4292" t="s">
        <v>20</v>
      </c>
      <c r="M4292" t="s">
        <v>5902</v>
      </c>
      <c r="N4292" t="s">
        <v>5889</v>
      </c>
      <c r="O4292" t="s">
        <v>5898</v>
      </c>
      <c r="P4292" t="s">
        <v>5899</v>
      </c>
      <c r="Q4292" t="s">
        <v>5903</v>
      </c>
      <c r="R4292">
        <v>74000</v>
      </c>
      <c r="S4292">
        <v>88000</v>
      </c>
      <c r="T4292">
        <v>0.15909999999999999</v>
      </c>
      <c r="U4292" t="s">
        <v>5901</v>
      </c>
      <c r="V4292">
        <v>12</v>
      </c>
      <c r="W4292" s="1">
        <v>45459</v>
      </c>
      <c r="X4292" t="s">
        <v>5894</v>
      </c>
      <c r="Y4292">
        <v>214</v>
      </c>
      <c r="Z4292">
        <v>97</v>
      </c>
      <c r="AA4292">
        <v>218</v>
      </c>
      <c r="AB4292">
        <v>43</v>
      </c>
      <c r="AC4292">
        <v>10</v>
      </c>
      <c r="AD4292">
        <v>3182000</v>
      </c>
      <c r="AE4292" t="s">
        <v>6025</v>
      </c>
      <c r="AF4292" s="1">
        <v>46203</v>
      </c>
      <c r="AG4292" t="s">
        <v>6680</v>
      </c>
      <c r="AH4292" t="s">
        <v>6027</v>
      </c>
      <c r="AI4292" t="s">
        <v>6028</v>
      </c>
      <c r="AJ4292" t="s">
        <v>6924</v>
      </c>
      <c r="AK4292">
        <v>352000</v>
      </c>
      <c r="AL4292">
        <v>62128</v>
      </c>
      <c r="AM4292">
        <v>289872</v>
      </c>
      <c r="AN4292">
        <v>296000</v>
      </c>
      <c r="AO4292">
        <v>-6128</v>
      </c>
      <c r="AP4292">
        <v>-2.1100000000000001E-2</v>
      </c>
    </row>
    <row r="4293" spans="1:42" hidden="1" x14ac:dyDescent="0.35">
      <c r="A4293" t="s">
        <v>5265</v>
      </c>
      <c r="B4293" s="1">
        <v>46184</v>
      </c>
      <c r="C4293" t="s">
        <v>2797</v>
      </c>
      <c r="D4293" t="s">
        <v>82</v>
      </c>
      <c r="E4293">
        <v>3</v>
      </c>
      <c r="F4293" t="s">
        <v>128</v>
      </c>
      <c r="G4293" t="s">
        <v>71</v>
      </c>
      <c r="H4293" t="s">
        <v>32</v>
      </c>
      <c r="I4293" t="s">
        <v>18</v>
      </c>
      <c r="J4293" t="s">
        <v>34</v>
      </c>
      <c r="K4293">
        <v>2026</v>
      </c>
      <c r="L4293" t="s">
        <v>35</v>
      </c>
      <c r="M4293" t="s">
        <v>5895</v>
      </c>
      <c r="N4293" t="s">
        <v>5889</v>
      </c>
      <c r="O4293" t="s">
        <v>5890</v>
      </c>
      <c r="P4293" t="s">
        <v>5891</v>
      </c>
      <c r="Q4293" t="s">
        <v>5896</v>
      </c>
      <c r="R4293">
        <v>78000</v>
      </c>
      <c r="S4293">
        <v>95000</v>
      </c>
      <c r="T4293">
        <v>0.1789</v>
      </c>
      <c r="U4293" t="s">
        <v>5893</v>
      </c>
      <c r="V4293">
        <v>12</v>
      </c>
      <c r="W4293" s="1">
        <v>45187</v>
      </c>
      <c r="X4293" t="s">
        <v>5894</v>
      </c>
      <c r="Y4293">
        <v>351</v>
      </c>
      <c r="Z4293">
        <v>112</v>
      </c>
      <c r="AA4293">
        <v>335</v>
      </c>
      <c r="AB4293">
        <v>32</v>
      </c>
      <c r="AC4293">
        <v>10</v>
      </c>
      <c r="AD4293">
        <v>2496000</v>
      </c>
      <c r="AE4293" t="s">
        <v>6025</v>
      </c>
      <c r="AF4293" s="1">
        <v>46203</v>
      </c>
      <c r="AG4293" t="s">
        <v>6753</v>
      </c>
      <c r="AH4293" t="s">
        <v>6027</v>
      </c>
      <c r="AI4293" t="s">
        <v>6028</v>
      </c>
      <c r="AJ4293" t="s">
        <v>6924</v>
      </c>
      <c r="AK4293">
        <v>285000</v>
      </c>
      <c r="AL4293">
        <v>38275.5</v>
      </c>
      <c r="AM4293">
        <v>246724.5</v>
      </c>
      <c r="AN4293">
        <v>234000</v>
      </c>
      <c r="AO4293">
        <v>12724.5</v>
      </c>
      <c r="AP4293">
        <v>5.16E-2</v>
      </c>
    </row>
    <row r="4294" spans="1:42" hidden="1" x14ac:dyDescent="0.35">
      <c r="A4294" t="s">
        <v>5266</v>
      </c>
      <c r="B4294" s="1">
        <v>46041</v>
      </c>
      <c r="C4294" t="s">
        <v>584</v>
      </c>
      <c r="D4294" t="s">
        <v>47</v>
      </c>
      <c r="E4294">
        <v>2</v>
      </c>
      <c r="F4294" t="s">
        <v>48</v>
      </c>
      <c r="G4294" t="s">
        <v>96</v>
      </c>
      <c r="H4294" t="s">
        <v>17</v>
      </c>
      <c r="I4294" t="s">
        <v>26</v>
      </c>
      <c r="J4294" t="s">
        <v>112</v>
      </c>
      <c r="K4294">
        <v>2026</v>
      </c>
      <c r="L4294" t="s">
        <v>20</v>
      </c>
      <c r="M4294" t="s">
        <v>5995</v>
      </c>
      <c r="N4294" t="s">
        <v>5989</v>
      </c>
      <c r="O4294" t="s">
        <v>5996</v>
      </c>
      <c r="P4294" t="s">
        <v>5997</v>
      </c>
      <c r="Q4294" t="s">
        <v>5998</v>
      </c>
      <c r="R4294">
        <v>280</v>
      </c>
      <c r="S4294">
        <v>450</v>
      </c>
      <c r="T4294">
        <v>0.37780000000000002</v>
      </c>
      <c r="U4294" t="s">
        <v>5909</v>
      </c>
      <c r="V4294">
        <v>6</v>
      </c>
      <c r="W4294" s="1">
        <v>45144</v>
      </c>
      <c r="X4294" t="s">
        <v>5894</v>
      </c>
      <c r="Y4294">
        <v>217</v>
      </c>
      <c r="Z4294">
        <v>86</v>
      </c>
      <c r="AA4294">
        <v>212</v>
      </c>
      <c r="AB4294">
        <v>73</v>
      </c>
      <c r="AC4294">
        <v>10</v>
      </c>
      <c r="AD4294">
        <v>20440</v>
      </c>
      <c r="AE4294" t="s">
        <v>6025</v>
      </c>
      <c r="AF4294" s="1">
        <v>46203</v>
      </c>
      <c r="AG4294" t="s">
        <v>6276</v>
      </c>
      <c r="AH4294" t="s">
        <v>6027</v>
      </c>
      <c r="AI4294" t="s">
        <v>6028</v>
      </c>
      <c r="AJ4294" t="s">
        <v>6924</v>
      </c>
      <c r="AK4294">
        <v>900</v>
      </c>
      <c r="AL4294">
        <v>111.15</v>
      </c>
      <c r="AM4294">
        <v>788.85</v>
      </c>
      <c r="AN4294">
        <v>560</v>
      </c>
      <c r="AO4294">
        <v>228.85</v>
      </c>
      <c r="AP4294">
        <v>0.29010000000000002</v>
      </c>
    </row>
    <row r="4295" spans="1:42" hidden="1" x14ac:dyDescent="0.35">
      <c r="A4295" t="s">
        <v>5267</v>
      </c>
      <c r="B4295" s="1">
        <v>46162</v>
      </c>
      <c r="C4295" t="s">
        <v>142</v>
      </c>
      <c r="D4295" t="s">
        <v>200</v>
      </c>
      <c r="E4295">
        <v>1</v>
      </c>
      <c r="F4295" t="s">
        <v>15</v>
      </c>
      <c r="G4295" t="s">
        <v>16</v>
      </c>
      <c r="H4295" t="s">
        <v>32</v>
      </c>
      <c r="I4295" t="s">
        <v>26</v>
      </c>
      <c r="J4295" t="s">
        <v>75</v>
      </c>
      <c r="K4295">
        <v>2026</v>
      </c>
      <c r="L4295" t="s">
        <v>35</v>
      </c>
      <c r="M4295" t="s">
        <v>5960</v>
      </c>
      <c r="N4295" t="s">
        <v>5949</v>
      </c>
      <c r="O4295" t="s">
        <v>5961</v>
      </c>
      <c r="P4295" t="s">
        <v>5951</v>
      </c>
      <c r="Q4295" t="s">
        <v>5962</v>
      </c>
      <c r="R4295">
        <v>2100</v>
      </c>
      <c r="S4295">
        <v>2800</v>
      </c>
      <c r="T4295">
        <v>0.25</v>
      </c>
      <c r="U4295" t="s">
        <v>5940</v>
      </c>
      <c r="V4295">
        <v>12</v>
      </c>
      <c r="W4295" s="1">
        <v>45378</v>
      </c>
      <c r="X4295" t="s">
        <v>5894</v>
      </c>
      <c r="Y4295">
        <v>198</v>
      </c>
      <c r="Z4295">
        <v>79</v>
      </c>
      <c r="AA4295">
        <v>243</v>
      </c>
      <c r="AB4295">
        <v>87</v>
      </c>
      <c r="AC4295">
        <v>10</v>
      </c>
      <c r="AD4295">
        <v>182700</v>
      </c>
      <c r="AE4295" t="s">
        <v>6025</v>
      </c>
      <c r="AF4295" s="1">
        <v>46203</v>
      </c>
      <c r="AG4295" t="s">
        <v>6060</v>
      </c>
      <c r="AH4295" t="s">
        <v>6027</v>
      </c>
      <c r="AI4295" t="s">
        <v>6028</v>
      </c>
      <c r="AJ4295" t="s">
        <v>6924</v>
      </c>
      <c r="AK4295">
        <v>2800</v>
      </c>
      <c r="AL4295">
        <v>323.39999999999998</v>
      </c>
      <c r="AM4295">
        <v>2476.6</v>
      </c>
      <c r="AN4295">
        <v>2100</v>
      </c>
      <c r="AO4295">
        <v>376.6</v>
      </c>
      <c r="AP4295">
        <v>0.15210000000000001</v>
      </c>
    </row>
    <row r="4296" spans="1:42" hidden="1" x14ac:dyDescent="0.35">
      <c r="A4296" t="s">
        <v>5268</v>
      </c>
      <c r="B4296" s="1">
        <v>46055</v>
      </c>
      <c r="C4296" t="s">
        <v>604</v>
      </c>
      <c r="D4296" t="s">
        <v>123</v>
      </c>
      <c r="E4296">
        <v>1</v>
      </c>
      <c r="F4296" t="s">
        <v>30</v>
      </c>
      <c r="G4296" t="s">
        <v>67</v>
      </c>
      <c r="H4296" t="s">
        <v>32</v>
      </c>
      <c r="I4296" t="s">
        <v>33</v>
      </c>
      <c r="J4296" t="s">
        <v>19</v>
      </c>
      <c r="K4296">
        <v>2026</v>
      </c>
      <c r="L4296" t="s">
        <v>20</v>
      </c>
      <c r="M4296" t="s">
        <v>5927</v>
      </c>
      <c r="N4296" t="s">
        <v>5913</v>
      </c>
      <c r="O4296" t="s">
        <v>5917</v>
      </c>
      <c r="P4296" t="s">
        <v>5928</v>
      </c>
      <c r="Q4296" t="s">
        <v>5929</v>
      </c>
      <c r="R4296">
        <v>44000</v>
      </c>
      <c r="S4296">
        <v>53000</v>
      </c>
      <c r="T4296">
        <v>0.16980000000000001</v>
      </c>
      <c r="U4296" t="s">
        <v>5920</v>
      </c>
      <c r="V4296">
        <v>12</v>
      </c>
      <c r="W4296" s="1">
        <v>45435</v>
      </c>
      <c r="X4296" t="s">
        <v>5894</v>
      </c>
      <c r="Y4296">
        <v>246</v>
      </c>
      <c r="Z4296">
        <v>92</v>
      </c>
      <c r="AA4296">
        <v>223</v>
      </c>
      <c r="AB4296">
        <v>48</v>
      </c>
      <c r="AC4296">
        <v>10</v>
      </c>
      <c r="AD4296">
        <v>2112000</v>
      </c>
      <c r="AE4296" t="s">
        <v>6025</v>
      </c>
      <c r="AF4296" s="1">
        <v>46203</v>
      </c>
      <c r="AG4296" t="s">
        <v>6363</v>
      </c>
      <c r="AH4296" t="s">
        <v>6027</v>
      </c>
      <c r="AI4296" t="s">
        <v>6028</v>
      </c>
      <c r="AJ4296" t="s">
        <v>6924</v>
      </c>
      <c r="AK4296">
        <v>62540</v>
      </c>
      <c r="AL4296">
        <v>12045.2</v>
      </c>
      <c r="AM4296">
        <v>50494.8</v>
      </c>
      <c r="AN4296">
        <v>44000</v>
      </c>
      <c r="AO4296">
        <v>6494.8</v>
      </c>
      <c r="AP4296">
        <v>0.12859999999999999</v>
      </c>
    </row>
    <row r="4297" spans="1:42" hidden="1" x14ac:dyDescent="0.35">
      <c r="A4297" t="s">
        <v>5269</v>
      </c>
      <c r="B4297" s="1">
        <v>46132</v>
      </c>
      <c r="C4297" t="s">
        <v>1190</v>
      </c>
      <c r="D4297" t="s">
        <v>92</v>
      </c>
      <c r="E4297">
        <v>1</v>
      </c>
      <c r="F4297" t="s">
        <v>66</v>
      </c>
      <c r="G4297" t="s">
        <v>31</v>
      </c>
      <c r="H4297" t="s">
        <v>32</v>
      </c>
      <c r="I4297" t="s">
        <v>43</v>
      </c>
      <c r="J4297" t="s">
        <v>44</v>
      </c>
      <c r="K4297">
        <v>2026</v>
      </c>
      <c r="L4297" t="s">
        <v>35</v>
      </c>
      <c r="M4297" t="s">
        <v>5973</v>
      </c>
      <c r="N4297" t="s">
        <v>5974</v>
      </c>
      <c r="O4297" t="s">
        <v>5975</v>
      </c>
      <c r="P4297" t="s">
        <v>5899</v>
      </c>
      <c r="Q4297" t="s">
        <v>5976</v>
      </c>
      <c r="R4297">
        <v>7600</v>
      </c>
      <c r="S4297">
        <v>9800</v>
      </c>
      <c r="T4297">
        <v>0.22450000000000001</v>
      </c>
      <c r="U4297" t="s">
        <v>5901</v>
      </c>
      <c r="V4297">
        <v>36</v>
      </c>
      <c r="W4297" s="1">
        <v>45281</v>
      </c>
      <c r="X4297" t="s">
        <v>5894</v>
      </c>
      <c r="Y4297">
        <v>214</v>
      </c>
      <c r="Z4297">
        <v>101</v>
      </c>
      <c r="AA4297">
        <v>188</v>
      </c>
      <c r="AB4297">
        <v>51</v>
      </c>
      <c r="AC4297">
        <v>10</v>
      </c>
      <c r="AD4297">
        <v>387600</v>
      </c>
      <c r="AE4297" t="s">
        <v>6025</v>
      </c>
      <c r="AF4297" s="1">
        <v>46203</v>
      </c>
      <c r="AG4297" t="s">
        <v>6213</v>
      </c>
      <c r="AH4297" t="s">
        <v>6035</v>
      </c>
      <c r="AI4297" t="s">
        <v>6028</v>
      </c>
      <c r="AJ4297" t="s">
        <v>6924</v>
      </c>
      <c r="AK4297">
        <v>9800</v>
      </c>
      <c r="AL4297">
        <v>1679.72</v>
      </c>
      <c r="AM4297">
        <v>8120.28</v>
      </c>
      <c r="AN4297">
        <v>7600</v>
      </c>
      <c r="AO4297">
        <v>520.28</v>
      </c>
      <c r="AP4297">
        <v>6.4100000000000004E-2</v>
      </c>
    </row>
    <row r="4298" spans="1:42" hidden="1" x14ac:dyDescent="0.35">
      <c r="A4298" t="s">
        <v>5270</v>
      </c>
      <c r="B4298" s="1">
        <v>46186</v>
      </c>
      <c r="C4298" t="s">
        <v>2057</v>
      </c>
      <c r="D4298" t="s">
        <v>377</v>
      </c>
      <c r="E4298">
        <v>1</v>
      </c>
      <c r="F4298" t="s">
        <v>66</v>
      </c>
      <c r="G4298" t="s">
        <v>67</v>
      </c>
      <c r="H4298" t="s">
        <v>25</v>
      </c>
      <c r="I4298" t="s">
        <v>18</v>
      </c>
      <c r="J4298" t="s">
        <v>34</v>
      </c>
      <c r="K4298">
        <v>2026</v>
      </c>
      <c r="L4298" t="s">
        <v>35</v>
      </c>
      <c r="M4298" t="s">
        <v>6007</v>
      </c>
      <c r="N4298" t="s">
        <v>5889</v>
      </c>
      <c r="O4298" t="s">
        <v>6008</v>
      </c>
      <c r="P4298" t="s">
        <v>5899</v>
      </c>
      <c r="Q4298" t="s">
        <v>6009</v>
      </c>
      <c r="R4298">
        <v>12000</v>
      </c>
      <c r="S4298">
        <v>15000</v>
      </c>
      <c r="T4298">
        <v>0.2</v>
      </c>
      <c r="U4298" t="s">
        <v>5901</v>
      </c>
      <c r="V4298">
        <v>12</v>
      </c>
      <c r="W4298" s="1">
        <v>45557</v>
      </c>
      <c r="X4298" t="s">
        <v>5894</v>
      </c>
      <c r="Y4298">
        <v>118</v>
      </c>
      <c r="Z4298">
        <v>87</v>
      </c>
      <c r="AA4298">
        <v>209</v>
      </c>
      <c r="AB4298">
        <v>10</v>
      </c>
      <c r="AC4298">
        <v>10</v>
      </c>
      <c r="AD4298">
        <v>120000</v>
      </c>
      <c r="AE4298" t="s">
        <v>6025</v>
      </c>
      <c r="AF4298" s="1">
        <v>46203</v>
      </c>
      <c r="AG4298" t="s">
        <v>6712</v>
      </c>
      <c r="AH4298" t="s">
        <v>6027</v>
      </c>
      <c r="AI4298" t="s">
        <v>6028</v>
      </c>
      <c r="AJ4298" t="s">
        <v>6924</v>
      </c>
      <c r="AK4298">
        <v>15000</v>
      </c>
      <c r="AL4298">
        <v>802.5</v>
      </c>
      <c r="AM4298">
        <v>14197.5</v>
      </c>
      <c r="AN4298">
        <v>12000</v>
      </c>
      <c r="AO4298">
        <v>2197.5</v>
      </c>
      <c r="AP4298">
        <v>0.15479999999999999</v>
      </c>
    </row>
    <row r="4299" spans="1:42" hidden="1" x14ac:dyDescent="0.35">
      <c r="A4299" t="s">
        <v>5271</v>
      </c>
      <c r="B4299" s="1">
        <v>46032</v>
      </c>
      <c r="C4299" t="s">
        <v>1719</v>
      </c>
      <c r="D4299" t="s">
        <v>87</v>
      </c>
      <c r="E4299">
        <v>3</v>
      </c>
      <c r="F4299" t="s">
        <v>66</v>
      </c>
      <c r="G4299" t="s">
        <v>31</v>
      </c>
      <c r="H4299" t="s">
        <v>32</v>
      </c>
      <c r="I4299" t="s">
        <v>26</v>
      </c>
      <c r="J4299" t="s">
        <v>112</v>
      </c>
      <c r="K4299">
        <v>2026</v>
      </c>
      <c r="L4299" t="s">
        <v>20</v>
      </c>
      <c r="M4299" t="s">
        <v>5924</v>
      </c>
      <c r="N4299" t="s">
        <v>5913</v>
      </c>
      <c r="O4299" t="s">
        <v>5917</v>
      </c>
      <c r="P4299" t="s">
        <v>5925</v>
      </c>
      <c r="Q4299" t="s">
        <v>5926</v>
      </c>
      <c r="R4299">
        <v>46000</v>
      </c>
      <c r="S4299">
        <v>56000</v>
      </c>
      <c r="T4299">
        <v>0.17860000000000001</v>
      </c>
      <c r="U4299" t="s">
        <v>5920</v>
      </c>
      <c r="V4299">
        <v>12</v>
      </c>
      <c r="W4299" s="1">
        <v>44847</v>
      </c>
      <c r="X4299" t="s">
        <v>5894</v>
      </c>
      <c r="Y4299">
        <v>224</v>
      </c>
      <c r="Z4299">
        <v>96</v>
      </c>
      <c r="AA4299">
        <v>304</v>
      </c>
      <c r="AB4299">
        <v>54</v>
      </c>
      <c r="AC4299">
        <v>10</v>
      </c>
      <c r="AD4299">
        <v>2484000</v>
      </c>
      <c r="AE4299" t="s">
        <v>6025</v>
      </c>
      <c r="AF4299" s="1">
        <v>46203</v>
      </c>
      <c r="AG4299" t="s">
        <v>6631</v>
      </c>
      <c r="AH4299" t="s">
        <v>6027</v>
      </c>
      <c r="AI4299" t="s">
        <v>6028</v>
      </c>
      <c r="AJ4299" t="s">
        <v>6924</v>
      </c>
      <c r="AK4299">
        <v>198240</v>
      </c>
      <c r="AL4299">
        <v>43573.15</v>
      </c>
      <c r="AM4299">
        <v>154666.85</v>
      </c>
      <c r="AN4299">
        <v>138000</v>
      </c>
      <c r="AO4299">
        <v>16666.849999999999</v>
      </c>
      <c r="AP4299">
        <v>0.10780000000000001</v>
      </c>
    </row>
    <row r="4300" spans="1:42" hidden="1" x14ac:dyDescent="0.35">
      <c r="A4300" t="s">
        <v>5272</v>
      </c>
      <c r="B4300" s="1">
        <v>46203</v>
      </c>
      <c r="C4300" t="s">
        <v>967</v>
      </c>
      <c r="D4300" t="s">
        <v>78</v>
      </c>
      <c r="E4300">
        <v>1</v>
      </c>
      <c r="F4300" t="s">
        <v>128</v>
      </c>
      <c r="G4300" t="s">
        <v>71</v>
      </c>
      <c r="H4300" t="s">
        <v>17</v>
      </c>
      <c r="I4300" t="s">
        <v>43</v>
      </c>
      <c r="J4300" t="s">
        <v>34</v>
      </c>
      <c r="K4300">
        <v>2026</v>
      </c>
      <c r="L4300" t="s">
        <v>35</v>
      </c>
      <c r="M4300" t="s">
        <v>5992</v>
      </c>
      <c r="N4300" t="s">
        <v>5989</v>
      </c>
      <c r="O4300" t="s">
        <v>5993</v>
      </c>
      <c r="P4300" t="s">
        <v>5899</v>
      </c>
      <c r="Q4300" t="s">
        <v>5994</v>
      </c>
      <c r="R4300">
        <v>850</v>
      </c>
      <c r="S4300">
        <v>1200</v>
      </c>
      <c r="T4300">
        <v>0.29170000000000001</v>
      </c>
      <c r="U4300" t="s">
        <v>5901</v>
      </c>
      <c r="V4300">
        <v>6</v>
      </c>
      <c r="W4300" s="1">
        <v>45066</v>
      </c>
      <c r="X4300" t="s">
        <v>5894</v>
      </c>
      <c r="Y4300">
        <v>275</v>
      </c>
      <c r="Z4300">
        <v>92</v>
      </c>
      <c r="AA4300">
        <v>285</v>
      </c>
      <c r="AB4300">
        <v>78</v>
      </c>
      <c r="AC4300">
        <v>10</v>
      </c>
      <c r="AD4300">
        <v>66300</v>
      </c>
      <c r="AE4300" t="s">
        <v>6025</v>
      </c>
      <c r="AF4300" s="1">
        <v>46203</v>
      </c>
      <c r="AG4300" t="s">
        <v>6440</v>
      </c>
      <c r="AH4300" t="s">
        <v>6035</v>
      </c>
      <c r="AI4300" t="s">
        <v>6028</v>
      </c>
      <c r="AJ4300" t="s">
        <v>6924</v>
      </c>
      <c r="AK4300">
        <v>1200</v>
      </c>
      <c r="AL4300">
        <v>79.56</v>
      </c>
      <c r="AM4300">
        <v>1120.44</v>
      </c>
      <c r="AN4300">
        <v>850</v>
      </c>
      <c r="AO4300">
        <v>270.44</v>
      </c>
      <c r="AP4300">
        <v>0.2414</v>
      </c>
    </row>
    <row r="4301" spans="1:42" hidden="1" x14ac:dyDescent="0.35">
      <c r="A4301" t="s">
        <v>5273</v>
      </c>
      <c r="B4301" s="1">
        <v>46121</v>
      </c>
      <c r="C4301" t="s">
        <v>2675</v>
      </c>
      <c r="D4301" t="s">
        <v>70</v>
      </c>
      <c r="E4301">
        <v>1</v>
      </c>
      <c r="F4301" t="s">
        <v>66</v>
      </c>
      <c r="G4301" t="s">
        <v>96</v>
      </c>
      <c r="H4301" t="s">
        <v>25</v>
      </c>
      <c r="I4301" t="s">
        <v>26</v>
      </c>
      <c r="J4301" t="s">
        <v>44</v>
      </c>
      <c r="K4301">
        <v>2026</v>
      </c>
      <c r="L4301" t="s">
        <v>35</v>
      </c>
      <c r="M4301" t="s">
        <v>5970</v>
      </c>
      <c r="N4301" t="s">
        <v>5949</v>
      </c>
      <c r="O4301" t="s">
        <v>5971</v>
      </c>
      <c r="P4301" t="s">
        <v>5922</v>
      </c>
      <c r="Q4301" t="s">
        <v>5972</v>
      </c>
      <c r="R4301">
        <v>9500</v>
      </c>
      <c r="S4301">
        <v>12000</v>
      </c>
      <c r="T4301">
        <v>0.20830000000000001</v>
      </c>
      <c r="U4301" t="s">
        <v>5920</v>
      </c>
      <c r="V4301">
        <v>12</v>
      </c>
      <c r="W4301" s="1">
        <v>44840</v>
      </c>
      <c r="X4301" t="s">
        <v>5894</v>
      </c>
      <c r="Y4301">
        <v>160</v>
      </c>
      <c r="Z4301">
        <v>82</v>
      </c>
      <c r="AA4301">
        <v>171</v>
      </c>
      <c r="AB4301">
        <v>27</v>
      </c>
      <c r="AC4301">
        <v>10</v>
      </c>
      <c r="AD4301">
        <v>256500</v>
      </c>
      <c r="AE4301" t="s">
        <v>6025</v>
      </c>
      <c r="AF4301" s="1">
        <v>46203</v>
      </c>
      <c r="AG4301" t="s">
        <v>6825</v>
      </c>
      <c r="AH4301" t="s">
        <v>6027</v>
      </c>
      <c r="AI4301" t="s">
        <v>6028</v>
      </c>
      <c r="AJ4301" t="s">
        <v>6924</v>
      </c>
      <c r="AK4301">
        <v>12000</v>
      </c>
      <c r="AL4301">
        <v>2600.4</v>
      </c>
      <c r="AM4301">
        <v>9399.6</v>
      </c>
      <c r="AN4301">
        <v>9500</v>
      </c>
      <c r="AO4301">
        <v>-100.4</v>
      </c>
      <c r="AP4301">
        <v>-1.0699999999999999E-2</v>
      </c>
    </row>
    <row r="4302" spans="1:42" hidden="1" x14ac:dyDescent="0.35">
      <c r="A4302" t="s">
        <v>5274</v>
      </c>
      <c r="B4302" s="1">
        <v>46109</v>
      </c>
      <c r="C4302" t="s">
        <v>233</v>
      </c>
      <c r="D4302" t="s">
        <v>115</v>
      </c>
      <c r="E4302">
        <v>4</v>
      </c>
      <c r="F4302" t="s">
        <v>48</v>
      </c>
      <c r="G4302" t="s">
        <v>16</v>
      </c>
      <c r="H4302" t="s">
        <v>32</v>
      </c>
      <c r="I4302" t="s">
        <v>18</v>
      </c>
      <c r="J4302" t="s">
        <v>39</v>
      </c>
      <c r="K4302">
        <v>2026</v>
      </c>
      <c r="L4302" t="s">
        <v>20</v>
      </c>
      <c r="M4302" t="s">
        <v>5988</v>
      </c>
      <c r="N4302" t="s">
        <v>5989</v>
      </c>
      <c r="O4302" t="s">
        <v>5990</v>
      </c>
      <c r="P4302" t="s">
        <v>5907</v>
      </c>
      <c r="Q4302" t="s">
        <v>5991</v>
      </c>
      <c r="R4302">
        <v>1600</v>
      </c>
      <c r="S4302">
        <v>2200</v>
      </c>
      <c r="T4302">
        <v>0.2727</v>
      </c>
      <c r="U4302" t="s">
        <v>5909</v>
      </c>
      <c r="V4302">
        <v>6</v>
      </c>
      <c r="W4302" s="1">
        <v>45040</v>
      </c>
      <c r="X4302" t="s">
        <v>5894</v>
      </c>
      <c r="Y4302">
        <v>84</v>
      </c>
      <c r="Z4302">
        <v>117</v>
      </c>
      <c r="AA4302">
        <v>174</v>
      </c>
      <c r="AB4302">
        <v>47</v>
      </c>
      <c r="AC4302">
        <v>10</v>
      </c>
      <c r="AD4302">
        <v>75200</v>
      </c>
      <c r="AE4302" t="s">
        <v>6025</v>
      </c>
      <c r="AF4302" s="1">
        <v>46203</v>
      </c>
      <c r="AG4302" t="s">
        <v>6031</v>
      </c>
      <c r="AH4302" t="s">
        <v>6027</v>
      </c>
      <c r="AI4302" t="s">
        <v>6028</v>
      </c>
      <c r="AJ4302" t="s">
        <v>6924</v>
      </c>
      <c r="AK4302">
        <v>8800</v>
      </c>
      <c r="AL4302">
        <v>887.04</v>
      </c>
      <c r="AM4302">
        <v>7912.96</v>
      </c>
      <c r="AN4302">
        <v>6400</v>
      </c>
      <c r="AO4302">
        <v>1512.96</v>
      </c>
      <c r="AP4302">
        <v>0.19120000000000001</v>
      </c>
    </row>
    <row r="4303" spans="1:42" hidden="1" x14ac:dyDescent="0.35">
      <c r="A4303" t="s">
        <v>5275</v>
      </c>
      <c r="B4303" s="1">
        <v>46109</v>
      </c>
      <c r="C4303" t="s">
        <v>1246</v>
      </c>
      <c r="D4303" t="s">
        <v>377</v>
      </c>
      <c r="E4303">
        <v>2</v>
      </c>
      <c r="F4303" t="s">
        <v>48</v>
      </c>
      <c r="G4303" t="s">
        <v>67</v>
      </c>
      <c r="H4303" t="s">
        <v>25</v>
      </c>
      <c r="I4303" t="s">
        <v>26</v>
      </c>
      <c r="J4303" t="s">
        <v>39</v>
      </c>
      <c r="K4303">
        <v>2026</v>
      </c>
      <c r="L4303" t="s">
        <v>20</v>
      </c>
      <c r="M4303" t="s">
        <v>6007</v>
      </c>
      <c r="N4303" t="s">
        <v>5889</v>
      </c>
      <c r="O4303" t="s">
        <v>6008</v>
      </c>
      <c r="P4303" t="s">
        <v>5899</v>
      </c>
      <c r="Q4303" t="s">
        <v>6009</v>
      </c>
      <c r="R4303">
        <v>12000</v>
      </c>
      <c r="S4303">
        <v>15000</v>
      </c>
      <c r="T4303">
        <v>0.2</v>
      </c>
      <c r="U4303" t="s">
        <v>5901</v>
      </c>
      <c r="V4303">
        <v>12</v>
      </c>
      <c r="W4303" s="1">
        <v>45557</v>
      </c>
      <c r="X4303" t="s">
        <v>5894</v>
      </c>
      <c r="Y4303">
        <v>118</v>
      </c>
      <c r="Z4303">
        <v>87</v>
      </c>
      <c r="AA4303">
        <v>209</v>
      </c>
      <c r="AB4303">
        <v>10</v>
      </c>
      <c r="AC4303">
        <v>10</v>
      </c>
      <c r="AD4303">
        <v>120000</v>
      </c>
      <c r="AE4303" t="s">
        <v>6025</v>
      </c>
      <c r="AF4303" s="1">
        <v>46203</v>
      </c>
      <c r="AG4303" t="s">
        <v>6390</v>
      </c>
      <c r="AH4303" t="s">
        <v>6035</v>
      </c>
      <c r="AI4303" t="s">
        <v>6028</v>
      </c>
      <c r="AJ4303" t="s">
        <v>6924</v>
      </c>
      <c r="AK4303">
        <v>30000</v>
      </c>
      <c r="AL4303">
        <v>2064</v>
      </c>
      <c r="AM4303">
        <v>27936</v>
      </c>
      <c r="AN4303">
        <v>24000</v>
      </c>
      <c r="AO4303">
        <v>3936</v>
      </c>
      <c r="AP4303">
        <v>0.1409</v>
      </c>
    </row>
    <row r="4304" spans="1:42" hidden="1" x14ac:dyDescent="0.35">
      <c r="A4304" t="s">
        <v>5276</v>
      </c>
      <c r="B4304" s="1">
        <v>46160</v>
      </c>
      <c r="C4304" t="s">
        <v>225</v>
      </c>
      <c r="D4304" t="s">
        <v>65</v>
      </c>
      <c r="E4304">
        <v>2</v>
      </c>
      <c r="F4304" t="s">
        <v>30</v>
      </c>
      <c r="G4304" t="s">
        <v>16</v>
      </c>
      <c r="H4304" t="s">
        <v>17</v>
      </c>
      <c r="I4304" t="s">
        <v>33</v>
      </c>
      <c r="J4304" t="s">
        <v>75</v>
      </c>
      <c r="K4304">
        <v>2026</v>
      </c>
      <c r="L4304" t="s">
        <v>35</v>
      </c>
      <c r="M4304" t="s">
        <v>5906</v>
      </c>
      <c r="N4304" t="s">
        <v>5889</v>
      </c>
      <c r="O4304" t="s">
        <v>5898</v>
      </c>
      <c r="P4304" t="s">
        <v>5907</v>
      </c>
      <c r="Q4304" t="s">
        <v>5908</v>
      </c>
      <c r="R4304">
        <v>17500</v>
      </c>
      <c r="S4304">
        <v>22000</v>
      </c>
      <c r="T4304">
        <v>0.20449999999999999</v>
      </c>
      <c r="U4304" t="s">
        <v>5909</v>
      </c>
      <c r="V4304">
        <v>12</v>
      </c>
      <c r="W4304" s="1">
        <v>45337</v>
      </c>
      <c r="X4304" t="s">
        <v>5894</v>
      </c>
      <c r="Y4304">
        <v>373</v>
      </c>
      <c r="Z4304">
        <v>88</v>
      </c>
      <c r="AA4304">
        <v>389</v>
      </c>
      <c r="AB4304">
        <v>78</v>
      </c>
      <c r="AC4304">
        <v>10</v>
      </c>
      <c r="AD4304">
        <v>1365000</v>
      </c>
      <c r="AE4304" t="s">
        <v>6025</v>
      </c>
      <c r="AF4304" s="1">
        <v>46203</v>
      </c>
      <c r="AG4304" t="s">
        <v>6135</v>
      </c>
      <c r="AH4304" t="s">
        <v>6035</v>
      </c>
      <c r="AI4304" t="s">
        <v>6028</v>
      </c>
      <c r="AJ4304" t="s">
        <v>6924</v>
      </c>
      <c r="AK4304">
        <v>44000</v>
      </c>
      <c r="AL4304">
        <v>7264.4</v>
      </c>
      <c r="AM4304">
        <v>36735.599999999999</v>
      </c>
      <c r="AN4304">
        <v>35000</v>
      </c>
      <c r="AO4304">
        <v>1735.6</v>
      </c>
      <c r="AP4304">
        <v>4.7199999999999999E-2</v>
      </c>
    </row>
    <row r="4305" spans="1:42" hidden="1" x14ac:dyDescent="0.35">
      <c r="A4305" t="s">
        <v>5277</v>
      </c>
      <c r="B4305" s="1">
        <v>46113</v>
      </c>
      <c r="C4305" t="s">
        <v>1268</v>
      </c>
      <c r="D4305" t="s">
        <v>377</v>
      </c>
      <c r="E4305">
        <v>2</v>
      </c>
      <c r="F4305" t="s">
        <v>128</v>
      </c>
      <c r="G4305" t="s">
        <v>16</v>
      </c>
      <c r="H4305" t="s">
        <v>25</v>
      </c>
      <c r="I4305" t="s">
        <v>43</v>
      </c>
      <c r="J4305" t="s">
        <v>44</v>
      </c>
      <c r="K4305">
        <v>2026</v>
      </c>
      <c r="L4305" t="s">
        <v>35</v>
      </c>
      <c r="M4305" t="s">
        <v>6007</v>
      </c>
      <c r="N4305" t="s">
        <v>5889</v>
      </c>
      <c r="O4305" t="s">
        <v>6008</v>
      </c>
      <c r="P4305" t="s">
        <v>5899</v>
      </c>
      <c r="Q4305" t="s">
        <v>6009</v>
      </c>
      <c r="R4305">
        <v>12000</v>
      </c>
      <c r="S4305">
        <v>15000</v>
      </c>
      <c r="T4305">
        <v>0.2</v>
      </c>
      <c r="U4305" t="s">
        <v>5901</v>
      </c>
      <c r="V4305">
        <v>12</v>
      </c>
      <c r="W4305" s="1">
        <v>45557</v>
      </c>
      <c r="X4305" t="s">
        <v>5894</v>
      </c>
      <c r="Y4305">
        <v>118</v>
      </c>
      <c r="Z4305">
        <v>87</v>
      </c>
      <c r="AA4305">
        <v>209</v>
      </c>
      <c r="AB4305">
        <v>10</v>
      </c>
      <c r="AC4305">
        <v>10</v>
      </c>
      <c r="AD4305">
        <v>120000</v>
      </c>
      <c r="AE4305" t="s">
        <v>6025</v>
      </c>
      <c r="AF4305" s="1">
        <v>46203</v>
      </c>
      <c r="AG4305" t="s">
        <v>6512</v>
      </c>
      <c r="AH4305" t="s">
        <v>6035</v>
      </c>
      <c r="AI4305" t="s">
        <v>6028</v>
      </c>
      <c r="AJ4305" t="s">
        <v>6924</v>
      </c>
      <c r="AK4305">
        <v>30000</v>
      </c>
      <c r="AL4305">
        <v>4902</v>
      </c>
      <c r="AM4305">
        <v>25098</v>
      </c>
      <c r="AN4305">
        <v>24000</v>
      </c>
      <c r="AO4305">
        <v>1098</v>
      </c>
      <c r="AP4305">
        <v>4.3700000000000003E-2</v>
      </c>
    </row>
    <row r="4306" spans="1:42" hidden="1" x14ac:dyDescent="0.35">
      <c r="A4306" t="s">
        <v>5278</v>
      </c>
      <c r="B4306" s="1">
        <v>46161</v>
      </c>
      <c r="C4306" t="s">
        <v>233</v>
      </c>
      <c r="D4306" t="s">
        <v>118</v>
      </c>
      <c r="E4306">
        <v>5</v>
      </c>
      <c r="F4306" t="s">
        <v>58</v>
      </c>
      <c r="G4306" t="s">
        <v>71</v>
      </c>
      <c r="H4306" t="s">
        <v>32</v>
      </c>
      <c r="I4306" t="s">
        <v>43</v>
      </c>
      <c r="J4306" t="s">
        <v>75</v>
      </c>
      <c r="K4306">
        <v>2026</v>
      </c>
      <c r="L4306" t="s">
        <v>35</v>
      </c>
      <c r="M4306" t="s">
        <v>5902</v>
      </c>
      <c r="N4306" t="s">
        <v>5889</v>
      </c>
      <c r="O4306" t="s">
        <v>5898</v>
      </c>
      <c r="P4306" t="s">
        <v>5899</v>
      </c>
      <c r="Q4306" t="s">
        <v>5903</v>
      </c>
      <c r="R4306">
        <v>74000</v>
      </c>
      <c r="S4306">
        <v>88000</v>
      </c>
      <c r="T4306">
        <v>0.15909999999999999</v>
      </c>
      <c r="U4306" t="s">
        <v>5901</v>
      </c>
      <c r="V4306">
        <v>12</v>
      </c>
      <c r="W4306" s="1">
        <v>45459</v>
      </c>
      <c r="X4306" t="s">
        <v>5894</v>
      </c>
      <c r="Y4306">
        <v>214</v>
      </c>
      <c r="Z4306">
        <v>97</v>
      </c>
      <c r="AA4306">
        <v>218</v>
      </c>
      <c r="AB4306">
        <v>43</v>
      </c>
      <c r="AC4306">
        <v>10</v>
      </c>
      <c r="AD4306">
        <v>3182000</v>
      </c>
      <c r="AE4306" t="s">
        <v>6025</v>
      </c>
      <c r="AF4306" s="1">
        <v>46203</v>
      </c>
      <c r="AG4306" t="s">
        <v>6031</v>
      </c>
      <c r="AH4306" t="s">
        <v>6027</v>
      </c>
      <c r="AI4306" t="s">
        <v>6028</v>
      </c>
      <c r="AJ4306" t="s">
        <v>6924</v>
      </c>
      <c r="AK4306">
        <v>440000</v>
      </c>
      <c r="AL4306">
        <v>57068</v>
      </c>
      <c r="AM4306">
        <v>382932</v>
      </c>
      <c r="AN4306">
        <v>370000</v>
      </c>
      <c r="AO4306">
        <v>12932</v>
      </c>
      <c r="AP4306">
        <v>3.3799999999999997E-2</v>
      </c>
    </row>
    <row r="4307" spans="1:42" hidden="1" x14ac:dyDescent="0.35">
      <c r="A4307" t="s">
        <v>5279</v>
      </c>
      <c r="B4307" s="1">
        <v>46154</v>
      </c>
      <c r="C4307" t="s">
        <v>746</v>
      </c>
      <c r="D4307" t="s">
        <v>92</v>
      </c>
      <c r="E4307">
        <v>1</v>
      </c>
      <c r="F4307" t="s">
        <v>15</v>
      </c>
      <c r="G4307" t="s">
        <v>67</v>
      </c>
      <c r="H4307" t="s">
        <v>17</v>
      </c>
      <c r="I4307" t="s">
        <v>18</v>
      </c>
      <c r="J4307" t="s">
        <v>75</v>
      </c>
      <c r="K4307">
        <v>2026</v>
      </c>
      <c r="L4307" t="s">
        <v>35</v>
      </c>
      <c r="M4307" t="s">
        <v>5973</v>
      </c>
      <c r="N4307" t="s">
        <v>5974</v>
      </c>
      <c r="O4307" t="s">
        <v>5975</v>
      </c>
      <c r="P4307" t="s">
        <v>5899</v>
      </c>
      <c r="Q4307" t="s">
        <v>5976</v>
      </c>
      <c r="R4307">
        <v>7600</v>
      </c>
      <c r="S4307">
        <v>9800</v>
      </c>
      <c r="T4307">
        <v>0.22450000000000001</v>
      </c>
      <c r="U4307" t="s">
        <v>5901</v>
      </c>
      <c r="V4307">
        <v>36</v>
      </c>
      <c r="W4307" s="1">
        <v>45281</v>
      </c>
      <c r="X4307" t="s">
        <v>5894</v>
      </c>
      <c r="Y4307">
        <v>214</v>
      </c>
      <c r="Z4307">
        <v>101</v>
      </c>
      <c r="AA4307">
        <v>188</v>
      </c>
      <c r="AB4307">
        <v>51</v>
      </c>
      <c r="AC4307">
        <v>10</v>
      </c>
      <c r="AD4307">
        <v>387600</v>
      </c>
      <c r="AE4307" t="s">
        <v>6025</v>
      </c>
      <c r="AF4307" s="1">
        <v>46203</v>
      </c>
      <c r="AG4307" t="s">
        <v>6426</v>
      </c>
      <c r="AH4307" t="s">
        <v>6027</v>
      </c>
      <c r="AI4307" t="s">
        <v>6028</v>
      </c>
      <c r="AJ4307" t="s">
        <v>6924</v>
      </c>
      <c r="AK4307">
        <v>9800</v>
      </c>
      <c r="AL4307">
        <v>1081.92</v>
      </c>
      <c r="AM4307">
        <v>8718.08</v>
      </c>
      <c r="AN4307">
        <v>7600</v>
      </c>
      <c r="AO4307">
        <v>1118.08</v>
      </c>
      <c r="AP4307">
        <v>0.12820000000000001</v>
      </c>
    </row>
    <row r="4308" spans="1:42" hidden="1" x14ac:dyDescent="0.35">
      <c r="A4308" t="s">
        <v>5280</v>
      </c>
      <c r="B4308" s="1">
        <v>46089</v>
      </c>
      <c r="C4308" t="s">
        <v>486</v>
      </c>
      <c r="D4308" t="s">
        <v>74</v>
      </c>
      <c r="E4308">
        <v>2</v>
      </c>
      <c r="F4308" t="s">
        <v>58</v>
      </c>
      <c r="G4308" t="s">
        <v>16</v>
      </c>
      <c r="H4308" t="s">
        <v>32</v>
      </c>
      <c r="I4308" t="s">
        <v>18</v>
      </c>
      <c r="J4308" t="s">
        <v>39</v>
      </c>
      <c r="K4308">
        <v>2026</v>
      </c>
      <c r="L4308" t="s">
        <v>20</v>
      </c>
      <c r="M4308" t="s">
        <v>5963</v>
      </c>
      <c r="N4308" t="s">
        <v>5949</v>
      </c>
      <c r="O4308" t="s">
        <v>5964</v>
      </c>
      <c r="P4308" t="s">
        <v>5951</v>
      </c>
      <c r="Q4308" t="s">
        <v>5965</v>
      </c>
      <c r="R4308">
        <v>5700</v>
      </c>
      <c r="S4308">
        <v>7500</v>
      </c>
      <c r="T4308">
        <v>0.24</v>
      </c>
      <c r="U4308" t="s">
        <v>5940</v>
      </c>
      <c r="V4308">
        <v>12</v>
      </c>
      <c r="W4308" s="1">
        <v>44865</v>
      </c>
      <c r="X4308" t="s">
        <v>5894</v>
      </c>
      <c r="Y4308">
        <v>145</v>
      </c>
      <c r="Z4308">
        <v>60</v>
      </c>
      <c r="AA4308">
        <v>189</v>
      </c>
      <c r="AB4308">
        <v>10</v>
      </c>
      <c r="AC4308">
        <v>10</v>
      </c>
      <c r="AD4308">
        <v>57000</v>
      </c>
      <c r="AE4308" t="s">
        <v>6025</v>
      </c>
      <c r="AF4308" s="1">
        <v>46203</v>
      </c>
      <c r="AG4308" t="s">
        <v>6298</v>
      </c>
      <c r="AH4308" t="s">
        <v>6035</v>
      </c>
      <c r="AI4308" t="s">
        <v>6028</v>
      </c>
      <c r="AJ4308" t="s">
        <v>6924</v>
      </c>
      <c r="AK4308">
        <v>15000</v>
      </c>
      <c r="AL4308">
        <v>978</v>
      </c>
      <c r="AM4308">
        <v>14022</v>
      </c>
      <c r="AN4308">
        <v>11400</v>
      </c>
      <c r="AO4308">
        <v>2622</v>
      </c>
      <c r="AP4308">
        <v>0.187</v>
      </c>
    </row>
    <row r="4309" spans="1:42" hidden="1" x14ac:dyDescent="0.35">
      <c r="A4309" t="s">
        <v>5281</v>
      </c>
      <c r="B4309" s="1">
        <v>46125</v>
      </c>
      <c r="C4309" t="s">
        <v>2531</v>
      </c>
      <c r="D4309" t="s">
        <v>208</v>
      </c>
      <c r="E4309">
        <v>1</v>
      </c>
      <c r="F4309" t="s">
        <v>128</v>
      </c>
      <c r="G4309" t="s">
        <v>16</v>
      </c>
      <c r="H4309" t="s">
        <v>32</v>
      </c>
      <c r="I4309" t="s">
        <v>43</v>
      </c>
      <c r="J4309" t="s">
        <v>44</v>
      </c>
      <c r="K4309">
        <v>2026</v>
      </c>
      <c r="L4309" t="s">
        <v>35</v>
      </c>
      <c r="M4309" t="s">
        <v>5910</v>
      </c>
      <c r="N4309" t="s">
        <v>5889</v>
      </c>
      <c r="O4309" t="s">
        <v>5898</v>
      </c>
      <c r="P4309" t="s">
        <v>5907</v>
      </c>
      <c r="Q4309" t="s">
        <v>5911</v>
      </c>
      <c r="R4309">
        <v>10500</v>
      </c>
      <c r="S4309">
        <v>13000</v>
      </c>
      <c r="T4309">
        <v>0.1923</v>
      </c>
      <c r="U4309" t="s">
        <v>5909</v>
      </c>
      <c r="V4309">
        <v>12</v>
      </c>
      <c r="W4309" s="1">
        <v>45395</v>
      </c>
      <c r="X4309" t="s">
        <v>5894</v>
      </c>
      <c r="Y4309">
        <v>256</v>
      </c>
      <c r="Z4309">
        <v>119</v>
      </c>
      <c r="AA4309">
        <v>288</v>
      </c>
      <c r="AB4309">
        <v>32</v>
      </c>
      <c r="AC4309">
        <v>10</v>
      </c>
      <c r="AD4309">
        <v>336000</v>
      </c>
      <c r="AE4309" t="s">
        <v>6025</v>
      </c>
      <c r="AF4309" s="1">
        <v>46203</v>
      </c>
      <c r="AG4309" t="s">
        <v>6817</v>
      </c>
      <c r="AH4309" t="s">
        <v>6027</v>
      </c>
      <c r="AI4309" t="s">
        <v>6028</v>
      </c>
      <c r="AJ4309" t="s">
        <v>6924</v>
      </c>
      <c r="AK4309">
        <v>13000</v>
      </c>
      <c r="AL4309">
        <v>2562.3000000000002</v>
      </c>
      <c r="AM4309">
        <v>10437.700000000001</v>
      </c>
      <c r="AN4309">
        <v>10500</v>
      </c>
      <c r="AO4309">
        <v>-62.3</v>
      </c>
      <c r="AP4309">
        <v>-6.0000000000000001E-3</v>
      </c>
    </row>
    <row r="4310" spans="1:42" hidden="1" x14ac:dyDescent="0.35">
      <c r="A4310" t="s">
        <v>5282</v>
      </c>
      <c r="B4310" s="1">
        <v>46167</v>
      </c>
      <c r="C4310" t="s">
        <v>346</v>
      </c>
      <c r="D4310" t="s">
        <v>118</v>
      </c>
      <c r="E4310">
        <v>1</v>
      </c>
      <c r="F4310" t="s">
        <v>30</v>
      </c>
      <c r="G4310" t="s">
        <v>96</v>
      </c>
      <c r="H4310" t="s">
        <v>25</v>
      </c>
      <c r="I4310" t="s">
        <v>43</v>
      </c>
      <c r="J4310" t="s">
        <v>75</v>
      </c>
      <c r="K4310">
        <v>2026</v>
      </c>
      <c r="L4310" t="s">
        <v>35</v>
      </c>
      <c r="M4310" t="s">
        <v>5902</v>
      </c>
      <c r="N4310" t="s">
        <v>5889</v>
      </c>
      <c r="O4310" t="s">
        <v>5898</v>
      </c>
      <c r="P4310" t="s">
        <v>5899</v>
      </c>
      <c r="Q4310" t="s">
        <v>5903</v>
      </c>
      <c r="R4310">
        <v>74000</v>
      </c>
      <c r="S4310">
        <v>88000</v>
      </c>
      <c r="T4310">
        <v>0.15909999999999999</v>
      </c>
      <c r="U4310" t="s">
        <v>5901</v>
      </c>
      <c r="V4310">
        <v>12</v>
      </c>
      <c r="W4310" s="1">
        <v>45459</v>
      </c>
      <c r="X4310" t="s">
        <v>5894</v>
      </c>
      <c r="Y4310">
        <v>214</v>
      </c>
      <c r="Z4310">
        <v>97</v>
      </c>
      <c r="AA4310">
        <v>218</v>
      </c>
      <c r="AB4310">
        <v>43</v>
      </c>
      <c r="AC4310">
        <v>10</v>
      </c>
      <c r="AD4310">
        <v>3182000</v>
      </c>
      <c r="AE4310" t="s">
        <v>6025</v>
      </c>
      <c r="AF4310" s="1">
        <v>46203</v>
      </c>
      <c r="AG4310" t="s">
        <v>6075</v>
      </c>
      <c r="AH4310" t="s">
        <v>6027</v>
      </c>
      <c r="AI4310" t="s">
        <v>6028</v>
      </c>
      <c r="AJ4310" t="s">
        <v>6924</v>
      </c>
      <c r="AK4310">
        <v>88000</v>
      </c>
      <c r="AL4310">
        <v>8756</v>
      </c>
      <c r="AM4310">
        <v>79244</v>
      </c>
      <c r="AN4310">
        <v>74000</v>
      </c>
      <c r="AO4310">
        <v>5244</v>
      </c>
      <c r="AP4310">
        <v>6.6199999999999995E-2</v>
      </c>
    </row>
    <row r="4311" spans="1:42" hidden="1" x14ac:dyDescent="0.35">
      <c r="A4311" t="s">
        <v>5283</v>
      </c>
      <c r="B4311" s="1">
        <v>46070</v>
      </c>
      <c r="C4311" t="s">
        <v>1582</v>
      </c>
      <c r="D4311" t="s">
        <v>137</v>
      </c>
      <c r="E4311">
        <v>1</v>
      </c>
      <c r="F4311" t="s">
        <v>128</v>
      </c>
      <c r="G4311" t="s">
        <v>71</v>
      </c>
      <c r="H4311" t="s">
        <v>25</v>
      </c>
      <c r="I4311" t="s">
        <v>33</v>
      </c>
      <c r="J4311" t="s">
        <v>19</v>
      </c>
      <c r="K4311">
        <v>2026</v>
      </c>
      <c r="L4311" t="s">
        <v>20</v>
      </c>
      <c r="M4311" t="s">
        <v>5930</v>
      </c>
      <c r="N4311" t="s">
        <v>5931</v>
      </c>
      <c r="O4311" t="s">
        <v>5932</v>
      </c>
      <c r="P4311" t="s">
        <v>5891</v>
      </c>
      <c r="Q4311" t="s">
        <v>5933</v>
      </c>
      <c r="R4311">
        <v>14800</v>
      </c>
      <c r="S4311">
        <v>18500</v>
      </c>
      <c r="T4311">
        <v>0.2</v>
      </c>
      <c r="U4311" t="s">
        <v>5893</v>
      </c>
      <c r="V4311">
        <v>12</v>
      </c>
      <c r="W4311" s="1">
        <v>45474</v>
      </c>
      <c r="X4311" t="s">
        <v>5894</v>
      </c>
      <c r="Y4311">
        <v>213</v>
      </c>
      <c r="Z4311">
        <v>93</v>
      </c>
      <c r="AA4311">
        <v>278</v>
      </c>
      <c r="AB4311">
        <v>42</v>
      </c>
      <c r="AC4311">
        <v>10</v>
      </c>
      <c r="AD4311">
        <v>621600</v>
      </c>
      <c r="AE4311" t="s">
        <v>6025</v>
      </c>
      <c r="AF4311" s="1">
        <v>46203</v>
      </c>
      <c r="AG4311" t="s">
        <v>6593</v>
      </c>
      <c r="AH4311" t="s">
        <v>6027</v>
      </c>
      <c r="AI4311" t="s">
        <v>6028</v>
      </c>
      <c r="AJ4311" t="s">
        <v>6924</v>
      </c>
      <c r="AK4311">
        <v>18500</v>
      </c>
      <c r="AL4311">
        <v>1298.7</v>
      </c>
      <c r="AM4311">
        <v>17201.3</v>
      </c>
      <c r="AN4311">
        <v>14800</v>
      </c>
      <c r="AO4311">
        <v>2401.3000000000002</v>
      </c>
      <c r="AP4311">
        <v>0.1396</v>
      </c>
    </row>
    <row r="4312" spans="1:42" hidden="1" x14ac:dyDescent="0.35">
      <c r="A4312" t="s">
        <v>5284</v>
      </c>
      <c r="B4312" s="1">
        <v>46164</v>
      </c>
      <c r="C4312" t="s">
        <v>2700</v>
      </c>
      <c r="D4312" t="s">
        <v>108</v>
      </c>
      <c r="E4312">
        <v>5</v>
      </c>
      <c r="F4312" t="s">
        <v>48</v>
      </c>
      <c r="G4312" t="s">
        <v>16</v>
      </c>
      <c r="H4312" t="s">
        <v>32</v>
      </c>
      <c r="I4312" t="s">
        <v>33</v>
      </c>
      <c r="J4312" t="s">
        <v>75</v>
      </c>
      <c r="K4312">
        <v>2026</v>
      </c>
      <c r="L4312" t="s">
        <v>35</v>
      </c>
      <c r="M4312" t="s">
        <v>5977</v>
      </c>
      <c r="N4312" t="s">
        <v>5974</v>
      </c>
      <c r="O4312" t="s">
        <v>5978</v>
      </c>
      <c r="P4312" t="s">
        <v>5979</v>
      </c>
      <c r="Q4312" t="s">
        <v>5980</v>
      </c>
      <c r="R4312">
        <v>3000</v>
      </c>
      <c r="S4312">
        <v>3900</v>
      </c>
      <c r="T4312">
        <v>0.23080000000000001</v>
      </c>
      <c r="U4312" t="s">
        <v>5920</v>
      </c>
      <c r="V4312">
        <v>36</v>
      </c>
      <c r="W4312" s="1">
        <v>44816</v>
      </c>
      <c r="X4312" t="s">
        <v>5894</v>
      </c>
      <c r="Y4312">
        <v>237</v>
      </c>
      <c r="Z4312">
        <v>110</v>
      </c>
      <c r="AA4312">
        <v>240</v>
      </c>
      <c r="AB4312">
        <v>48</v>
      </c>
      <c r="AC4312">
        <v>10</v>
      </c>
      <c r="AD4312">
        <v>144000</v>
      </c>
      <c r="AE4312" t="s">
        <v>6025</v>
      </c>
      <c r="AF4312" s="1">
        <v>46203</v>
      </c>
      <c r="AG4312" t="s">
        <v>6811</v>
      </c>
      <c r="AH4312" t="s">
        <v>6035</v>
      </c>
      <c r="AI4312" t="s">
        <v>6028</v>
      </c>
      <c r="AJ4312" t="s">
        <v>6924</v>
      </c>
      <c r="AK4312">
        <v>19500</v>
      </c>
      <c r="AL4312">
        <v>4247.1000000000004</v>
      </c>
      <c r="AM4312">
        <v>15252.9</v>
      </c>
      <c r="AN4312">
        <v>15000</v>
      </c>
      <c r="AO4312">
        <v>252.9</v>
      </c>
      <c r="AP4312">
        <v>1.66E-2</v>
      </c>
    </row>
    <row r="4313" spans="1:42" hidden="1" x14ac:dyDescent="0.35">
      <c r="A4313" t="s">
        <v>5285</v>
      </c>
      <c r="B4313" s="1">
        <v>46023</v>
      </c>
      <c r="C4313" t="s">
        <v>1694</v>
      </c>
      <c r="D4313" t="s">
        <v>29</v>
      </c>
      <c r="E4313">
        <v>1</v>
      </c>
      <c r="F4313" t="s">
        <v>58</v>
      </c>
      <c r="G4313" t="s">
        <v>71</v>
      </c>
      <c r="H4313" t="s">
        <v>32</v>
      </c>
      <c r="I4313" t="s">
        <v>33</v>
      </c>
      <c r="J4313" t="s">
        <v>112</v>
      </c>
      <c r="K4313">
        <v>2026</v>
      </c>
      <c r="L4313" t="s">
        <v>20</v>
      </c>
      <c r="M4313" t="s">
        <v>5985</v>
      </c>
      <c r="N4313" t="s">
        <v>5974</v>
      </c>
      <c r="O4313" t="s">
        <v>5986</v>
      </c>
      <c r="P4313" t="s">
        <v>5979</v>
      </c>
      <c r="Q4313" t="s">
        <v>5987</v>
      </c>
      <c r="R4313">
        <v>500</v>
      </c>
      <c r="S4313">
        <v>750</v>
      </c>
      <c r="T4313">
        <v>0.33329999999999999</v>
      </c>
      <c r="U4313" t="s">
        <v>5920</v>
      </c>
      <c r="V4313">
        <v>24</v>
      </c>
      <c r="W4313" s="1">
        <v>45007</v>
      </c>
      <c r="X4313" t="s">
        <v>5894</v>
      </c>
      <c r="Y4313">
        <v>294</v>
      </c>
      <c r="Z4313">
        <v>81</v>
      </c>
      <c r="AA4313">
        <v>264</v>
      </c>
      <c r="AB4313">
        <v>82</v>
      </c>
      <c r="AC4313">
        <v>10</v>
      </c>
      <c r="AD4313">
        <v>41000</v>
      </c>
      <c r="AE4313" t="s">
        <v>6025</v>
      </c>
      <c r="AF4313" s="1">
        <v>46203</v>
      </c>
      <c r="AG4313" t="s">
        <v>6624</v>
      </c>
      <c r="AH4313" t="s">
        <v>6035</v>
      </c>
      <c r="AI4313" t="s">
        <v>6028</v>
      </c>
      <c r="AJ4313" t="s">
        <v>6924</v>
      </c>
      <c r="AK4313">
        <v>750</v>
      </c>
      <c r="AL4313">
        <v>146.16999999999999</v>
      </c>
      <c r="AM4313">
        <v>603.83000000000004</v>
      </c>
      <c r="AN4313">
        <v>500</v>
      </c>
      <c r="AO4313">
        <v>103.83</v>
      </c>
      <c r="AP4313">
        <v>0.17199999999999999</v>
      </c>
    </row>
    <row r="4314" spans="1:42" hidden="1" x14ac:dyDescent="0.35">
      <c r="A4314" t="s">
        <v>5286</v>
      </c>
      <c r="B4314" s="1">
        <v>46063</v>
      </c>
      <c r="C4314" t="s">
        <v>983</v>
      </c>
      <c r="D4314" t="s">
        <v>47</v>
      </c>
      <c r="E4314">
        <v>1</v>
      </c>
      <c r="F4314" t="s">
        <v>128</v>
      </c>
      <c r="G4314" t="s">
        <v>16</v>
      </c>
      <c r="H4314" t="s">
        <v>25</v>
      </c>
      <c r="I4314" t="s">
        <v>43</v>
      </c>
      <c r="J4314" t="s">
        <v>19</v>
      </c>
      <c r="K4314">
        <v>2026</v>
      </c>
      <c r="L4314" t="s">
        <v>20</v>
      </c>
      <c r="M4314" t="s">
        <v>5995</v>
      </c>
      <c r="N4314" t="s">
        <v>5989</v>
      </c>
      <c r="O4314" t="s">
        <v>5996</v>
      </c>
      <c r="P4314" t="s">
        <v>5997</v>
      </c>
      <c r="Q4314" t="s">
        <v>5998</v>
      </c>
      <c r="R4314">
        <v>280</v>
      </c>
      <c r="S4314">
        <v>450</v>
      </c>
      <c r="T4314">
        <v>0.37780000000000002</v>
      </c>
      <c r="U4314" t="s">
        <v>5909</v>
      </c>
      <c r="V4314">
        <v>6</v>
      </c>
      <c r="W4314" s="1">
        <v>45144</v>
      </c>
      <c r="X4314" t="s">
        <v>5894</v>
      </c>
      <c r="Y4314">
        <v>217</v>
      </c>
      <c r="Z4314">
        <v>86</v>
      </c>
      <c r="AA4314">
        <v>212</v>
      </c>
      <c r="AB4314">
        <v>73</v>
      </c>
      <c r="AC4314">
        <v>10</v>
      </c>
      <c r="AD4314">
        <v>20440</v>
      </c>
      <c r="AE4314" t="s">
        <v>6025</v>
      </c>
      <c r="AF4314" s="1">
        <v>46203</v>
      </c>
      <c r="AG4314" t="s">
        <v>6489</v>
      </c>
      <c r="AH4314" t="s">
        <v>6027</v>
      </c>
      <c r="AI4314" t="s">
        <v>6028</v>
      </c>
      <c r="AJ4314" t="s">
        <v>6924</v>
      </c>
      <c r="AK4314">
        <v>450</v>
      </c>
      <c r="AL4314">
        <v>24.93</v>
      </c>
      <c r="AM4314">
        <v>425.07</v>
      </c>
      <c r="AN4314">
        <v>280</v>
      </c>
      <c r="AO4314">
        <v>145.07</v>
      </c>
      <c r="AP4314">
        <v>0.34129999999999999</v>
      </c>
    </row>
    <row r="4315" spans="1:42" hidden="1" x14ac:dyDescent="0.35">
      <c r="A4315" t="s">
        <v>5287</v>
      </c>
      <c r="B4315" s="1">
        <v>46131</v>
      </c>
      <c r="C4315" t="s">
        <v>1175</v>
      </c>
      <c r="D4315" t="s">
        <v>82</v>
      </c>
      <c r="E4315">
        <v>1</v>
      </c>
      <c r="F4315" t="s">
        <v>128</v>
      </c>
      <c r="G4315" t="s">
        <v>67</v>
      </c>
      <c r="H4315" t="s">
        <v>17</v>
      </c>
      <c r="I4315" t="s">
        <v>43</v>
      </c>
      <c r="J4315" t="s">
        <v>44</v>
      </c>
      <c r="K4315">
        <v>2026</v>
      </c>
      <c r="L4315" t="s">
        <v>35</v>
      </c>
      <c r="M4315" t="s">
        <v>5895</v>
      </c>
      <c r="N4315" t="s">
        <v>5889</v>
      </c>
      <c r="O4315" t="s">
        <v>5890</v>
      </c>
      <c r="P4315" t="s">
        <v>5891</v>
      </c>
      <c r="Q4315" t="s">
        <v>5896</v>
      </c>
      <c r="R4315">
        <v>78000</v>
      </c>
      <c r="S4315">
        <v>95000</v>
      </c>
      <c r="T4315">
        <v>0.1789</v>
      </c>
      <c r="U4315" t="s">
        <v>5893</v>
      </c>
      <c r="V4315">
        <v>12</v>
      </c>
      <c r="W4315" s="1">
        <v>45187</v>
      </c>
      <c r="X4315" t="s">
        <v>5894</v>
      </c>
      <c r="Y4315">
        <v>351</v>
      </c>
      <c r="Z4315">
        <v>112</v>
      </c>
      <c r="AA4315">
        <v>335</v>
      </c>
      <c r="AB4315">
        <v>32</v>
      </c>
      <c r="AC4315">
        <v>10</v>
      </c>
      <c r="AD4315">
        <v>2496000</v>
      </c>
      <c r="AE4315" t="s">
        <v>6025</v>
      </c>
      <c r="AF4315" s="1">
        <v>46203</v>
      </c>
      <c r="AG4315" t="s">
        <v>6219</v>
      </c>
      <c r="AH4315" t="s">
        <v>6027</v>
      </c>
      <c r="AI4315" t="s">
        <v>6028</v>
      </c>
      <c r="AJ4315" t="s">
        <v>6924</v>
      </c>
      <c r="AK4315">
        <v>95000</v>
      </c>
      <c r="AL4315">
        <v>16701</v>
      </c>
      <c r="AM4315">
        <v>78299</v>
      </c>
      <c r="AN4315">
        <v>78000</v>
      </c>
      <c r="AO4315">
        <v>299</v>
      </c>
      <c r="AP4315">
        <v>3.8E-3</v>
      </c>
    </row>
    <row r="4316" spans="1:42" hidden="1" x14ac:dyDescent="0.35">
      <c r="A4316" t="s">
        <v>5288</v>
      </c>
      <c r="B4316" s="1">
        <v>46081</v>
      </c>
      <c r="C4316" t="s">
        <v>1380</v>
      </c>
      <c r="D4316" t="s">
        <v>180</v>
      </c>
      <c r="E4316">
        <v>1</v>
      </c>
      <c r="F4316" t="s">
        <v>58</v>
      </c>
      <c r="G4316" t="s">
        <v>16</v>
      </c>
      <c r="H4316" t="s">
        <v>17</v>
      </c>
      <c r="I4316" t="s">
        <v>33</v>
      </c>
      <c r="J4316" t="s">
        <v>19</v>
      </c>
      <c r="K4316">
        <v>2026</v>
      </c>
      <c r="L4316" t="s">
        <v>20</v>
      </c>
      <c r="M4316" t="s">
        <v>5956</v>
      </c>
      <c r="N4316" t="s">
        <v>5949</v>
      </c>
      <c r="O4316" t="s">
        <v>5957</v>
      </c>
      <c r="P4316" t="s">
        <v>5958</v>
      </c>
      <c r="Q4316" t="s">
        <v>5959</v>
      </c>
      <c r="R4316">
        <v>3100</v>
      </c>
      <c r="S4316">
        <v>4200</v>
      </c>
      <c r="T4316">
        <v>0.26190000000000002</v>
      </c>
      <c r="U4316" t="s">
        <v>5909</v>
      </c>
      <c r="V4316">
        <v>12</v>
      </c>
      <c r="W4316" s="1">
        <v>45029</v>
      </c>
      <c r="X4316" t="s">
        <v>5894</v>
      </c>
      <c r="Y4316">
        <v>165</v>
      </c>
      <c r="Z4316">
        <v>119</v>
      </c>
      <c r="AA4316">
        <v>218</v>
      </c>
      <c r="AB4316">
        <v>22</v>
      </c>
      <c r="AC4316">
        <v>10</v>
      </c>
      <c r="AD4316">
        <v>68200</v>
      </c>
      <c r="AE4316" t="s">
        <v>6025</v>
      </c>
      <c r="AF4316" s="1">
        <v>46203</v>
      </c>
      <c r="AG4316" t="s">
        <v>6122</v>
      </c>
      <c r="AH4316" t="s">
        <v>6027</v>
      </c>
      <c r="AI4316" t="s">
        <v>6028</v>
      </c>
      <c r="AJ4316" t="s">
        <v>6924</v>
      </c>
      <c r="AK4316">
        <v>4200</v>
      </c>
      <c r="AL4316">
        <v>827.4</v>
      </c>
      <c r="AM4316">
        <v>3372.6</v>
      </c>
      <c r="AN4316">
        <v>3100</v>
      </c>
      <c r="AO4316">
        <v>272.60000000000002</v>
      </c>
      <c r="AP4316">
        <v>8.0799999999999997E-2</v>
      </c>
    </row>
    <row r="4317" spans="1:42" hidden="1" x14ac:dyDescent="0.35">
      <c r="A4317" t="s">
        <v>5289</v>
      </c>
      <c r="B4317" s="1">
        <v>46184</v>
      </c>
      <c r="C4317" t="s">
        <v>1286</v>
      </c>
      <c r="D4317" t="s">
        <v>216</v>
      </c>
      <c r="E4317">
        <v>1</v>
      </c>
      <c r="F4317" t="s">
        <v>15</v>
      </c>
      <c r="G4317" t="s">
        <v>96</v>
      </c>
      <c r="H4317" t="s">
        <v>32</v>
      </c>
      <c r="I4317" t="s">
        <v>18</v>
      </c>
      <c r="J4317" t="s">
        <v>34</v>
      </c>
      <c r="K4317">
        <v>2026</v>
      </c>
      <c r="L4317" t="s">
        <v>35</v>
      </c>
      <c r="M4317" t="s">
        <v>5999</v>
      </c>
      <c r="N4317" t="s">
        <v>5989</v>
      </c>
      <c r="O4317" t="s">
        <v>6000</v>
      </c>
      <c r="P4317" t="s">
        <v>6001</v>
      </c>
      <c r="Q4317" t="s">
        <v>6002</v>
      </c>
      <c r="R4317">
        <v>300</v>
      </c>
      <c r="S4317">
        <v>500</v>
      </c>
      <c r="T4317">
        <v>0.4</v>
      </c>
      <c r="U4317" t="s">
        <v>5940</v>
      </c>
      <c r="V4317">
        <v>3</v>
      </c>
      <c r="W4317" s="1">
        <v>45115</v>
      </c>
      <c r="X4317" t="s">
        <v>5894</v>
      </c>
      <c r="Y4317">
        <v>197</v>
      </c>
      <c r="Z4317">
        <v>100</v>
      </c>
      <c r="AA4317">
        <v>205</v>
      </c>
      <c r="AB4317">
        <v>66</v>
      </c>
      <c r="AC4317">
        <v>10</v>
      </c>
      <c r="AD4317">
        <v>19800</v>
      </c>
      <c r="AE4317" t="s">
        <v>6025</v>
      </c>
      <c r="AF4317" s="1">
        <v>46203</v>
      </c>
      <c r="AG4317" t="s">
        <v>6572</v>
      </c>
      <c r="AH4317" t="s">
        <v>6027</v>
      </c>
      <c r="AI4317" t="s">
        <v>6028</v>
      </c>
      <c r="AJ4317" t="s">
        <v>6924</v>
      </c>
      <c r="AK4317">
        <v>500</v>
      </c>
      <c r="AL4317">
        <v>75.099999999999994</v>
      </c>
      <c r="AM4317">
        <v>424.9</v>
      </c>
      <c r="AN4317">
        <v>300</v>
      </c>
      <c r="AO4317">
        <v>124.9</v>
      </c>
      <c r="AP4317">
        <v>0.29399999999999998</v>
      </c>
    </row>
    <row r="4318" spans="1:42" hidden="1" x14ac:dyDescent="0.35">
      <c r="A4318" t="s">
        <v>5290</v>
      </c>
      <c r="B4318" s="1">
        <v>46152</v>
      </c>
      <c r="C4318" t="s">
        <v>2356</v>
      </c>
      <c r="D4318" t="s">
        <v>188</v>
      </c>
      <c r="E4318">
        <v>2</v>
      </c>
      <c r="F4318" t="s">
        <v>128</v>
      </c>
      <c r="G4318" t="s">
        <v>16</v>
      </c>
      <c r="H4318" t="s">
        <v>25</v>
      </c>
      <c r="I4318" t="s">
        <v>26</v>
      </c>
      <c r="J4318" t="s">
        <v>75</v>
      </c>
      <c r="K4318">
        <v>2026</v>
      </c>
      <c r="L4318" t="s">
        <v>35</v>
      </c>
      <c r="M4318" t="s">
        <v>5936</v>
      </c>
      <c r="N4318" t="s">
        <v>5931</v>
      </c>
      <c r="O4318" t="s">
        <v>5937</v>
      </c>
      <c r="P4318" t="s">
        <v>5938</v>
      </c>
      <c r="Q4318" t="s">
        <v>5939</v>
      </c>
      <c r="R4318">
        <v>3400</v>
      </c>
      <c r="S4318">
        <v>4500</v>
      </c>
      <c r="T4318">
        <v>0.24440000000000001</v>
      </c>
      <c r="U4318" t="s">
        <v>5940</v>
      </c>
      <c r="V4318">
        <v>6</v>
      </c>
      <c r="W4318" s="1">
        <v>45061</v>
      </c>
      <c r="X4318" t="s">
        <v>5894</v>
      </c>
      <c r="Y4318">
        <v>200</v>
      </c>
      <c r="Z4318">
        <v>91</v>
      </c>
      <c r="AA4318">
        <v>223</v>
      </c>
      <c r="AB4318">
        <v>18</v>
      </c>
      <c r="AC4318">
        <v>10</v>
      </c>
      <c r="AD4318">
        <v>61200</v>
      </c>
      <c r="AE4318" t="s">
        <v>6025</v>
      </c>
      <c r="AF4318" s="1">
        <v>46203</v>
      </c>
      <c r="AG4318" t="s">
        <v>6788</v>
      </c>
      <c r="AH4318" t="s">
        <v>6027</v>
      </c>
      <c r="AI4318" t="s">
        <v>6028</v>
      </c>
      <c r="AJ4318" t="s">
        <v>6924</v>
      </c>
      <c r="AK4318">
        <v>9000</v>
      </c>
      <c r="AL4318">
        <v>1279.8</v>
      </c>
      <c r="AM4318">
        <v>7720.2</v>
      </c>
      <c r="AN4318">
        <v>6800</v>
      </c>
      <c r="AO4318">
        <v>920.2</v>
      </c>
      <c r="AP4318">
        <v>0.1192</v>
      </c>
    </row>
    <row r="4319" spans="1:42" hidden="1" x14ac:dyDescent="0.35">
      <c r="A4319" t="s">
        <v>5291</v>
      </c>
      <c r="B4319" s="1">
        <v>46139</v>
      </c>
      <c r="C4319" t="s">
        <v>264</v>
      </c>
      <c r="D4319" t="s">
        <v>183</v>
      </c>
      <c r="E4319">
        <v>1</v>
      </c>
      <c r="F4319" t="s">
        <v>30</v>
      </c>
      <c r="G4319" t="s">
        <v>16</v>
      </c>
      <c r="H4319" t="s">
        <v>25</v>
      </c>
      <c r="I4319" t="s">
        <v>26</v>
      </c>
      <c r="J4319" t="s">
        <v>44</v>
      </c>
      <c r="K4319">
        <v>2026</v>
      </c>
      <c r="L4319" t="s">
        <v>35</v>
      </c>
      <c r="M4319" t="s">
        <v>6010</v>
      </c>
      <c r="N4319" t="s">
        <v>5949</v>
      </c>
      <c r="O4319" t="s">
        <v>6011</v>
      </c>
      <c r="P4319" t="s">
        <v>6012</v>
      </c>
      <c r="Q4319" t="s">
        <v>6013</v>
      </c>
      <c r="R4319">
        <v>2700</v>
      </c>
      <c r="S4319">
        <v>3500</v>
      </c>
      <c r="T4319">
        <v>0.2286</v>
      </c>
      <c r="U4319" t="s">
        <v>5920</v>
      </c>
      <c r="V4319">
        <v>12</v>
      </c>
      <c r="W4319" s="1">
        <v>45369</v>
      </c>
      <c r="X4319" t="s">
        <v>5894</v>
      </c>
      <c r="Y4319">
        <v>71</v>
      </c>
      <c r="Z4319">
        <v>95</v>
      </c>
      <c r="AA4319">
        <v>147</v>
      </c>
      <c r="AB4319">
        <v>51</v>
      </c>
      <c r="AC4319">
        <v>10</v>
      </c>
      <c r="AD4319">
        <v>137700</v>
      </c>
      <c r="AE4319" t="s">
        <v>6025</v>
      </c>
      <c r="AF4319" s="1">
        <v>46203</v>
      </c>
      <c r="AG4319" t="s">
        <v>6161</v>
      </c>
      <c r="AH4319" t="s">
        <v>6035</v>
      </c>
      <c r="AI4319" t="s">
        <v>6028</v>
      </c>
      <c r="AJ4319" t="s">
        <v>6924</v>
      </c>
      <c r="AK4319">
        <v>3500</v>
      </c>
      <c r="AL4319">
        <v>249.9</v>
      </c>
      <c r="AM4319">
        <v>3250.1</v>
      </c>
      <c r="AN4319">
        <v>2700</v>
      </c>
      <c r="AO4319">
        <v>550.1</v>
      </c>
      <c r="AP4319">
        <v>0.16930000000000001</v>
      </c>
    </row>
    <row r="4320" spans="1:42" hidden="1" x14ac:dyDescent="0.35">
      <c r="A4320" t="s">
        <v>5292</v>
      </c>
      <c r="B4320" s="1">
        <v>46034</v>
      </c>
      <c r="C4320" t="s">
        <v>2060</v>
      </c>
      <c r="D4320" t="s">
        <v>29</v>
      </c>
      <c r="E4320">
        <v>2</v>
      </c>
      <c r="F4320" t="s">
        <v>48</v>
      </c>
      <c r="G4320" t="s">
        <v>16</v>
      </c>
      <c r="H4320" t="s">
        <v>32</v>
      </c>
      <c r="I4320" t="s">
        <v>18</v>
      </c>
      <c r="J4320" t="s">
        <v>112</v>
      </c>
      <c r="K4320">
        <v>2026</v>
      </c>
      <c r="L4320" t="s">
        <v>20</v>
      </c>
      <c r="M4320" t="s">
        <v>5985</v>
      </c>
      <c r="N4320" t="s">
        <v>5974</v>
      </c>
      <c r="O4320" t="s">
        <v>5986</v>
      </c>
      <c r="P4320" t="s">
        <v>5979</v>
      </c>
      <c r="Q4320" t="s">
        <v>5987</v>
      </c>
      <c r="R4320">
        <v>500</v>
      </c>
      <c r="S4320">
        <v>750</v>
      </c>
      <c r="T4320">
        <v>0.33329999999999999</v>
      </c>
      <c r="U4320" t="s">
        <v>5920</v>
      </c>
      <c r="V4320">
        <v>24</v>
      </c>
      <c r="W4320" s="1">
        <v>45007</v>
      </c>
      <c r="X4320" t="s">
        <v>5894</v>
      </c>
      <c r="Y4320">
        <v>294</v>
      </c>
      <c r="Z4320">
        <v>81</v>
      </c>
      <c r="AA4320">
        <v>264</v>
      </c>
      <c r="AB4320">
        <v>82</v>
      </c>
      <c r="AC4320">
        <v>10</v>
      </c>
      <c r="AD4320">
        <v>41000</v>
      </c>
      <c r="AE4320" t="s">
        <v>6025</v>
      </c>
      <c r="AF4320" s="1">
        <v>46203</v>
      </c>
      <c r="AG4320" t="s">
        <v>6713</v>
      </c>
      <c r="AH4320" t="s">
        <v>6035</v>
      </c>
      <c r="AI4320" t="s">
        <v>6028</v>
      </c>
      <c r="AJ4320" t="s">
        <v>6924</v>
      </c>
      <c r="AK4320">
        <v>1500</v>
      </c>
      <c r="AL4320">
        <v>129.15</v>
      </c>
      <c r="AM4320">
        <v>1370.85</v>
      </c>
      <c r="AN4320">
        <v>1000</v>
      </c>
      <c r="AO4320">
        <v>370.85</v>
      </c>
      <c r="AP4320">
        <v>0.27050000000000002</v>
      </c>
    </row>
    <row r="4321" spans="1:42" hidden="1" x14ac:dyDescent="0.35">
      <c r="A4321" t="s">
        <v>5293</v>
      </c>
      <c r="B4321" s="1">
        <v>46131</v>
      </c>
      <c r="C4321" t="s">
        <v>1092</v>
      </c>
      <c r="D4321" t="s">
        <v>183</v>
      </c>
      <c r="E4321">
        <v>1</v>
      </c>
      <c r="F4321" t="s">
        <v>48</v>
      </c>
      <c r="G4321" t="s">
        <v>16</v>
      </c>
      <c r="H4321" t="s">
        <v>32</v>
      </c>
      <c r="I4321" t="s">
        <v>33</v>
      </c>
      <c r="J4321" t="s">
        <v>44</v>
      </c>
      <c r="K4321">
        <v>2026</v>
      </c>
      <c r="L4321" t="s">
        <v>35</v>
      </c>
      <c r="M4321" t="s">
        <v>6010</v>
      </c>
      <c r="N4321" t="s">
        <v>5949</v>
      </c>
      <c r="O4321" t="s">
        <v>6011</v>
      </c>
      <c r="P4321" t="s">
        <v>6012</v>
      </c>
      <c r="Q4321" t="s">
        <v>6013</v>
      </c>
      <c r="R4321">
        <v>2700</v>
      </c>
      <c r="S4321">
        <v>3500</v>
      </c>
      <c r="T4321">
        <v>0.2286</v>
      </c>
      <c r="U4321" t="s">
        <v>5920</v>
      </c>
      <c r="V4321">
        <v>12</v>
      </c>
      <c r="W4321" s="1">
        <v>45369</v>
      </c>
      <c r="X4321" t="s">
        <v>5894</v>
      </c>
      <c r="Y4321">
        <v>71</v>
      </c>
      <c r="Z4321">
        <v>95</v>
      </c>
      <c r="AA4321">
        <v>147</v>
      </c>
      <c r="AB4321">
        <v>51</v>
      </c>
      <c r="AC4321">
        <v>10</v>
      </c>
      <c r="AD4321">
        <v>137700</v>
      </c>
      <c r="AE4321" t="s">
        <v>6025</v>
      </c>
      <c r="AF4321" s="1">
        <v>46203</v>
      </c>
      <c r="AG4321" t="s">
        <v>6538</v>
      </c>
      <c r="AH4321" t="s">
        <v>6027</v>
      </c>
      <c r="AI4321" t="s">
        <v>6028</v>
      </c>
      <c r="AJ4321" t="s">
        <v>6924</v>
      </c>
      <c r="AK4321">
        <v>3500</v>
      </c>
      <c r="AL4321">
        <v>421.4</v>
      </c>
      <c r="AM4321">
        <v>3078.6</v>
      </c>
      <c r="AN4321">
        <v>2700</v>
      </c>
      <c r="AO4321">
        <v>378.6</v>
      </c>
      <c r="AP4321">
        <v>0.123</v>
      </c>
    </row>
    <row r="4322" spans="1:42" hidden="1" x14ac:dyDescent="0.35">
      <c r="A4322" t="s">
        <v>5294</v>
      </c>
      <c r="B4322" s="1">
        <v>46047</v>
      </c>
      <c r="C4322" t="s">
        <v>505</v>
      </c>
      <c r="D4322" t="s">
        <v>183</v>
      </c>
      <c r="E4322">
        <v>1</v>
      </c>
      <c r="F4322" t="s">
        <v>128</v>
      </c>
      <c r="G4322" t="s">
        <v>16</v>
      </c>
      <c r="H4322" t="s">
        <v>32</v>
      </c>
      <c r="I4322" t="s">
        <v>43</v>
      </c>
      <c r="J4322" t="s">
        <v>112</v>
      </c>
      <c r="K4322">
        <v>2026</v>
      </c>
      <c r="L4322" t="s">
        <v>20</v>
      </c>
      <c r="M4322" t="s">
        <v>6010</v>
      </c>
      <c r="N4322" t="s">
        <v>5949</v>
      </c>
      <c r="O4322" t="s">
        <v>6011</v>
      </c>
      <c r="P4322" t="s">
        <v>6012</v>
      </c>
      <c r="Q4322" t="s">
        <v>6013</v>
      </c>
      <c r="R4322">
        <v>2700</v>
      </c>
      <c r="S4322">
        <v>3500</v>
      </c>
      <c r="T4322">
        <v>0.2286</v>
      </c>
      <c r="U4322" t="s">
        <v>5920</v>
      </c>
      <c r="V4322">
        <v>12</v>
      </c>
      <c r="W4322" s="1">
        <v>45369</v>
      </c>
      <c r="X4322" t="s">
        <v>5894</v>
      </c>
      <c r="Y4322">
        <v>71</v>
      </c>
      <c r="Z4322">
        <v>95</v>
      </c>
      <c r="AA4322">
        <v>147</v>
      </c>
      <c r="AB4322">
        <v>51</v>
      </c>
      <c r="AC4322">
        <v>10</v>
      </c>
      <c r="AD4322">
        <v>137700</v>
      </c>
      <c r="AE4322" t="s">
        <v>6025</v>
      </c>
      <c r="AF4322" s="1">
        <v>46203</v>
      </c>
      <c r="AG4322" t="s">
        <v>6308</v>
      </c>
      <c r="AH4322" t="s">
        <v>6027</v>
      </c>
      <c r="AI4322" t="s">
        <v>6028</v>
      </c>
      <c r="AJ4322" t="s">
        <v>6924</v>
      </c>
      <c r="AK4322">
        <v>3500</v>
      </c>
      <c r="AL4322">
        <v>303.8</v>
      </c>
      <c r="AM4322">
        <v>3196.2</v>
      </c>
      <c r="AN4322">
        <v>2700</v>
      </c>
      <c r="AO4322">
        <v>496.2</v>
      </c>
      <c r="AP4322">
        <v>0.1552</v>
      </c>
    </row>
    <row r="4323" spans="1:42" hidden="1" x14ac:dyDescent="0.35">
      <c r="A4323" t="s">
        <v>5295</v>
      </c>
      <c r="B4323" s="1">
        <v>46058</v>
      </c>
      <c r="C4323" t="s">
        <v>732</v>
      </c>
      <c r="D4323" t="s">
        <v>188</v>
      </c>
      <c r="E4323">
        <v>1</v>
      </c>
      <c r="F4323" t="s">
        <v>30</v>
      </c>
      <c r="G4323" t="s">
        <v>16</v>
      </c>
      <c r="H4323" t="s">
        <v>25</v>
      </c>
      <c r="I4323" t="s">
        <v>43</v>
      </c>
      <c r="J4323" t="s">
        <v>19</v>
      </c>
      <c r="K4323">
        <v>2026</v>
      </c>
      <c r="L4323" t="s">
        <v>20</v>
      </c>
      <c r="M4323" t="s">
        <v>5936</v>
      </c>
      <c r="N4323" t="s">
        <v>5931</v>
      </c>
      <c r="O4323" t="s">
        <v>5937</v>
      </c>
      <c r="P4323" t="s">
        <v>5938</v>
      </c>
      <c r="Q4323" t="s">
        <v>5939</v>
      </c>
      <c r="R4323">
        <v>3400</v>
      </c>
      <c r="S4323">
        <v>4500</v>
      </c>
      <c r="T4323">
        <v>0.24440000000000001</v>
      </c>
      <c r="U4323" t="s">
        <v>5940</v>
      </c>
      <c r="V4323">
        <v>6</v>
      </c>
      <c r="W4323" s="1">
        <v>45061</v>
      </c>
      <c r="X4323" t="s">
        <v>5894</v>
      </c>
      <c r="Y4323">
        <v>200</v>
      </c>
      <c r="Z4323">
        <v>91</v>
      </c>
      <c r="AA4323">
        <v>223</v>
      </c>
      <c r="AB4323">
        <v>18</v>
      </c>
      <c r="AC4323">
        <v>10</v>
      </c>
      <c r="AD4323">
        <v>61200</v>
      </c>
      <c r="AE4323" t="s">
        <v>6025</v>
      </c>
      <c r="AF4323" s="1">
        <v>46203</v>
      </c>
      <c r="AG4323" t="s">
        <v>6419</v>
      </c>
      <c r="AH4323" t="s">
        <v>6027</v>
      </c>
      <c r="AI4323" t="s">
        <v>6028</v>
      </c>
      <c r="AJ4323" t="s">
        <v>6924</v>
      </c>
      <c r="AK4323">
        <v>4500</v>
      </c>
      <c r="AL4323">
        <v>758.7</v>
      </c>
      <c r="AM4323">
        <v>3741.3</v>
      </c>
      <c r="AN4323">
        <v>3400</v>
      </c>
      <c r="AO4323">
        <v>341.3</v>
      </c>
      <c r="AP4323">
        <v>9.1200000000000003E-2</v>
      </c>
    </row>
    <row r="4324" spans="1:42" hidden="1" x14ac:dyDescent="0.35">
      <c r="A4324" t="s">
        <v>5296</v>
      </c>
      <c r="B4324" s="1">
        <v>46092</v>
      </c>
      <c r="C4324" t="s">
        <v>2102</v>
      </c>
      <c r="D4324" t="s">
        <v>47</v>
      </c>
      <c r="E4324">
        <v>4</v>
      </c>
      <c r="F4324" t="s">
        <v>48</v>
      </c>
      <c r="G4324" t="s">
        <v>96</v>
      </c>
      <c r="H4324" t="s">
        <v>17</v>
      </c>
      <c r="I4324" t="s">
        <v>43</v>
      </c>
      <c r="J4324" t="s">
        <v>39</v>
      </c>
      <c r="K4324">
        <v>2026</v>
      </c>
      <c r="L4324" t="s">
        <v>20</v>
      </c>
      <c r="M4324" t="s">
        <v>5995</v>
      </c>
      <c r="N4324" t="s">
        <v>5989</v>
      </c>
      <c r="O4324" t="s">
        <v>5996</v>
      </c>
      <c r="P4324" t="s">
        <v>5997</v>
      </c>
      <c r="Q4324" t="s">
        <v>5998</v>
      </c>
      <c r="R4324">
        <v>280</v>
      </c>
      <c r="S4324">
        <v>450</v>
      </c>
      <c r="T4324">
        <v>0.37780000000000002</v>
      </c>
      <c r="U4324" t="s">
        <v>5909</v>
      </c>
      <c r="V4324">
        <v>6</v>
      </c>
      <c r="W4324" s="1">
        <v>45144</v>
      </c>
      <c r="X4324" t="s">
        <v>5894</v>
      </c>
      <c r="Y4324">
        <v>217</v>
      </c>
      <c r="Z4324">
        <v>86</v>
      </c>
      <c r="AA4324">
        <v>212</v>
      </c>
      <c r="AB4324">
        <v>73</v>
      </c>
      <c r="AC4324">
        <v>10</v>
      </c>
      <c r="AD4324">
        <v>20440</v>
      </c>
      <c r="AE4324" t="s">
        <v>6025</v>
      </c>
      <c r="AF4324" s="1">
        <v>46203</v>
      </c>
      <c r="AG4324" t="s">
        <v>6725</v>
      </c>
      <c r="AH4324" t="s">
        <v>6035</v>
      </c>
      <c r="AI4324" t="s">
        <v>6028</v>
      </c>
      <c r="AJ4324" t="s">
        <v>6924</v>
      </c>
      <c r="AK4324">
        <v>1800</v>
      </c>
      <c r="AL4324">
        <v>93.78</v>
      </c>
      <c r="AM4324">
        <v>1706.22</v>
      </c>
      <c r="AN4324">
        <v>1120</v>
      </c>
      <c r="AO4324">
        <v>586.22</v>
      </c>
      <c r="AP4324">
        <v>0.34360000000000002</v>
      </c>
    </row>
    <row r="4325" spans="1:42" hidden="1" x14ac:dyDescent="0.35">
      <c r="A4325" t="s">
        <v>5297</v>
      </c>
      <c r="B4325" s="1">
        <v>46088</v>
      </c>
      <c r="C4325" t="s">
        <v>3718</v>
      </c>
      <c r="D4325" t="s">
        <v>200</v>
      </c>
      <c r="E4325">
        <v>1</v>
      </c>
      <c r="F4325" t="s">
        <v>48</v>
      </c>
      <c r="G4325" t="s">
        <v>96</v>
      </c>
      <c r="H4325" t="s">
        <v>17</v>
      </c>
      <c r="I4325" t="s">
        <v>33</v>
      </c>
      <c r="J4325" t="s">
        <v>39</v>
      </c>
      <c r="K4325">
        <v>2026</v>
      </c>
      <c r="L4325" t="s">
        <v>20</v>
      </c>
      <c r="M4325" t="s">
        <v>5960</v>
      </c>
      <c r="N4325" t="s">
        <v>5949</v>
      </c>
      <c r="O4325" t="s">
        <v>5961</v>
      </c>
      <c r="P4325" t="s">
        <v>5951</v>
      </c>
      <c r="Q4325" t="s">
        <v>5962</v>
      </c>
      <c r="R4325">
        <v>2100</v>
      </c>
      <c r="S4325">
        <v>2800</v>
      </c>
      <c r="T4325">
        <v>0.25</v>
      </c>
      <c r="U4325" t="s">
        <v>5940</v>
      </c>
      <c r="V4325">
        <v>12</v>
      </c>
      <c r="W4325" s="1">
        <v>45378</v>
      </c>
      <c r="X4325" t="s">
        <v>5894</v>
      </c>
      <c r="Y4325">
        <v>198</v>
      </c>
      <c r="Z4325">
        <v>79</v>
      </c>
      <c r="AA4325">
        <v>243</v>
      </c>
      <c r="AB4325">
        <v>87</v>
      </c>
      <c r="AC4325">
        <v>10</v>
      </c>
      <c r="AD4325">
        <v>182700</v>
      </c>
      <c r="AE4325" t="s">
        <v>6025</v>
      </c>
      <c r="AF4325" s="1">
        <v>46203</v>
      </c>
      <c r="AG4325" t="s">
        <v>6893</v>
      </c>
      <c r="AH4325" t="s">
        <v>6027</v>
      </c>
      <c r="AI4325" t="s">
        <v>6028</v>
      </c>
      <c r="AJ4325" t="s">
        <v>6924</v>
      </c>
      <c r="AK4325">
        <v>2800</v>
      </c>
      <c r="AL4325">
        <v>232.12</v>
      </c>
      <c r="AM4325">
        <v>2567.88</v>
      </c>
      <c r="AN4325">
        <v>2100</v>
      </c>
      <c r="AO4325">
        <v>467.88</v>
      </c>
      <c r="AP4325">
        <v>0.1822</v>
      </c>
    </row>
    <row r="4326" spans="1:42" hidden="1" x14ac:dyDescent="0.35">
      <c r="A4326" t="s">
        <v>5298</v>
      </c>
      <c r="B4326" s="1">
        <v>46156</v>
      </c>
      <c r="C4326" t="s">
        <v>929</v>
      </c>
      <c r="D4326" t="s">
        <v>82</v>
      </c>
      <c r="E4326">
        <v>1</v>
      </c>
      <c r="F4326" t="s">
        <v>30</v>
      </c>
      <c r="G4326" t="s">
        <v>16</v>
      </c>
      <c r="H4326" t="s">
        <v>17</v>
      </c>
      <c r="I4326" t="s">
        <v>43</v>
      </c>
      <c r="J4326" t="s">
        <v>75</v>
      </c>
      <c r="K4326">
        <v>2026</v>
      </c>
      <c r="L4326" t="s">
        <v>35</v>
      </c>
      <c r="M4326" t="s">
        <v>5895</v>
      </c>
      <c r="N4326" t="s">
        <v>5889</v>
      </c>
      <c r="O4326" t="s">
        <v>5890</v>
      </c>
      <c r="P4326" t="s">
        <v>5891</v>
      </c>
      <c r="Q4326" t="s">
        <v>5896</v>
      </c>
      <c r="R4326">
        <v>78000</v>
      </c>
      <c r="S4326">
        <v>95000</v>
      </c>
      <c r="T4326">
        <v>0.1789</v>
      </c>
      <c r="U4326" t="s">
        <v>5893</v>
      </c>
      <c r="V4326">
        <v>12</v>
      </c>
      <c r="W4326" s="1">
        <v>45187</v>
      </c>
      <c r="X4326" t="s">
        <v>5894</v>
      </c>
      <c r="Y4326">
        <v>351</v>
      </c>
      <c r="Z4326">
        <v>112</v>
      </c>
      <c r="AA4326">
        <v>335</v>
      </c>
      <c r="AB4326">
        <v>32</v>
      </c>
      <c r="AC4326">
        <v>10</v>
      </c>
      <c r="AD4326">
        <v>2496000</v>
      </c>
      <c r="AE4326" t="s">
        <v>6025</v>
      </c>
      <c r="AF4326" s="1">
        <v>46203</v>
      </c>
      <c r="AG4326" t="s">
        <v>6492</v>
      </c>
      <c r="AH4326" t="s">
        <v>6027</v>
      </c>
      <c r="AI4326" t="s">
        <v>6028</v>
      </c>
      <c r="AJ4326" t="s">
        <v>6924</v>
      </c>
      <c r="AK4326">
        <v>95000</v>
      </c>
      <c r="AL4326">
        <v>7666.5</v>
      </c>
      <c r="AM4326">
        <v>87333.5</v>
      </c>
      <c r="AN4326">
        <v>78000</v>
      </c>
      <c r="AO4326">
        <v>9333.5</v>
      </c>
      <c r="AP4326">
        <v>0.1069</v>
      </c>
    </row>
    <row r="4327" spans="1:42" hidden="1" x14ac:dyDescent="0.35">
      <c r="A4327" t="s">
        <v>5299</v>
      </c>
      <c r="B4327" s="1">
        <v>46142</v>
      </c>
      <c r="C4327" t="s">
        <v>1244</v>
      </c>
      <c r="D4327" t="s">
        <v>118</v>
      </c>
      <c r="E4327">
        <v>1</v>
      </c>
      <c r="F4327" t="s">
        <v>48</v>
      </c>
      <c r="G4327" t="s">
        <v>16</v>
      </c>
      <c r="H4327" t="s">
        <v>17</v>
      </c>
      <c r="I4327" t="s">
        <v>26</v>
      </c>
      <c r="J4327" t="s">
        <v>44</v>
      </c>
      <c r="K4327">
        <v>2026</v>
      </c>
      <c r="L4327" t="s">
        <v>35</v>
      </c>
      <c r="M4327" t="s">
        <v>5902</v>
      </c>
      <c r="N4327" t="s">
        <v>5889</v>
      </c>
      <c r="O4327" t="s">
        <v>5898</v>
      </c>
      <c r="P4327" t="s">
        <v>5899</v>
      </c>
      <c r="Q4327" t="s">
        <v>5903</v>
      </c>
      <c r="R4327">
        <v>74000</v>
      </c>
      <c r="S4327">
        <v>88000</v>
      </c>
      <c r="T4327">
        <v>0.15909999999999999</v>
      </c>
      <c r="U4327" t="s">
        <v>5901</v>
      </c>
      <c r="V4327">
        <v>12</v>
      </c>
      <c r="W4327" s="1">
        <v>45459</v>
      </c>
      <c r="X4327" t="s">
        <v>5894</v>
      </c>
      <c r="Y4327">
        <v>214</v>
      </c>
      <c r="Z4327">
        <v>97</v>
      </c>
      <c r="AA4327">
        <v>218</v>
      </c>
      <c r="AB4327">
        <v>43</v>
      </c>
      <c r="AC4327">
        <v>10</v>
      </c>
      <c r="AD4327">
        <v>3182000</v>
      </c>
      <c r="AE4327" t="s">
        <v>6025</v>
      </c>
      <c r="AF4327" s="1">
        <v>46203</v>
      </c>
      <c r="AG4327" t="s">
        <v>6494</v>
      </c>
      <c r="AH4327" t="s">
        <v>6035</v>
      </c>
      <c r="AI4327" t="s">
        <v>6028</v>
      </c>
      <c r="AJ4327" t="s">
        <v>6924</v>
      </c>
      <c r="AK4327">
        <v>88000</v>
      </c>
      <c r="AL4327">
        <v>18964</v>
      </c>
      <c r="AM4327">
        <v>69036</v>
      </c>
      <c r="AN4327">
        <v>74000</v>
      </c>
      <c r="AO4327">
        <v>-4964</v>
      </c>
      <c r="AP4327">
        <v>-7.1900000000000006E-2</v>
      </c>
    </row>
    <row r="4328" spans="1:42" hidden="1" x14ac:dyDescent="0.35">
      <c r="A4328" t="s">
        <v>5300</v>
      </c>
      <c r="B4328" s="1">
        <v>46132</v>
      </c>
      <c r="C4328" t="s">
        <v>1441</v>
      </c>
      <c r="D4328" t="s">
        <v>70</v>
      </c>
      <c r="E4328">
        <v>2</v>
      </c>
      <c r="F4328" t="s">
        <v>128</v>
      </c>
      <c r="G4328" t="s">
        <v>16</v>
      </c>
      <c r="H4328" t="s">
        <v>25</v>
      </c>
      <c r="I4328" t="s">
        <v>43</v>
      </c>
      <c r="J4328" t="s">
        <v>44</v>
      </c>
      <c r="K4328">
        <v>2026</v>
      </c>
      <c r="L4328" t="s">
        <v>35</v>
      </c>
      <c r="M4328" t="s">
        <v>5970</v>
      </c>
      <c r="N4328" t="s">
        <v>5949</v>
      </c>
      <c r="O4328" t="s">
        <v>5971</v>
      </c>
      <c r="P4328" t="s">
        <v>5922</v>
      </c>
      <c r="Q4328" t="s">
        <v>5972</v>
      </c>
      <c r="R4328">
        <v>9500</v>
      </c>
      <c r="S4328">
        <v>12000</v>
      </c>
      <c r="T4328">
        <v>0.20830000000000001</v>
      </c>
      <c r="U4328" t="s">
        <v>5920</v>
      </c>
      <c r="V4328">
        <v>12</v>
      </c>
      <c r="W4328" s="1">
        <v>44840</v>
      </c>
      <c r="X4328" t="s">
        <v>5894</v>
      </c>
      <c r="Y4328">
        <v>160</v>
      </c>
      <c r="Z4328">
        <v>82</v>
      </c>
      <c r="AA4328">
        <v>171</v>
      </c>
      <c r="AB4328">
        <v>27</v>
      </c>
      <c r="AC4328">
        <v>10</v>
      </c>
      <c r="AD4328">
        <v>256500</v>
      </c>
      <c r="AE4328" t="s">
        <v>6025</v>
      </c>
      <c r="AF4328" s="1">
        <v>46203</v>
      </c>
      <c r="AG4328" t="s">
        <v>6496</v>
      </c>
      <c r="AH4328" t="s">
        <v>6027</v>
      </c>
      <c r="AI4328" t="s">
        <v>6028</v>
      </c>
      <c r="AJ4328" t="s">
        <v>6924</v>
      </c>
      <c r="AK4328">
        <v>24000</v>
      </c>
      <c r="AL4328">
        <v>2064</v>
      </c>
      <c r="AM4328">
        <v>21936</v>
      </c>
      <c r="AN4328">
        <v>19000</v>
      </c>
      <c r="AO4328">
        <v>2936</v>
      </c>
      <c r="AP4328">
        <v>0.1338</v>
      </c>
    </row>
    <row r="4329" spans="1:42" hidden="1" x14ac:dyDescent="0.35">
      <c r="A4329" t="s">
        <v>5301</v>
      </c>
      <c r="B4329" s="1">
        <v>46130</v>
      </c>
      <c r="C4329" t="s">
        <v>2057</v>
      </c>
      <c r="D4329" t="s">
        <v>137</v>
      </c>
      <c r="E4329">
        <v>1</v>
      </c>
      <c r="F4329" t="s">
        <v>48</v>
      </c>
      <c r="G4329" t="s">
        <v>71</v>
      </c>
      <c r="H4329" t="s">
        <v>32</v>
      </c>
      <c r="I4329" t="s">
        <v>33</v>
      </c>
      <c r="J4329" t="s">
        <v>44</v>
      </c>
      <c r="K4329">
        <v>2026</v>
      </c>
      <c r="L4329" t="s">
        <v>35</v>
      </c>
      <c r="M4329" t="s">
        <v>5930</v>
      </c>
      <c r="N4329" t="s">
        <v>5931</v>
      </c>
      <c r="O4329" t="s">
        <v>5932</v>
      </c>
      <c r="P4329" t="s">
        <v>5891</v>
      </c>
      <c r="Q4329" t="s">
        <v>5933</v>
      </c>
      <c r="R4329">
        <v>14800</v>
      </c>
      <c r="S4329">
        <v>18500</v>
      </c>
      <c r="T4329">
        <v>0.2</v>
      </c>
      <c r="U4329" t="s">
        <v>5893</v>
      </c>
      <c r="V4329">
        <v>12</v>
      </c>
      <c r="W4329" s="1">
        <v>45474</v>
      </c>
      <c r="X4329" t="s">
        <v>5894</v>
      </c>
      <c r="Y4329">
        <v>213</v>
      </c>
      <c r="Z4329">
        <v>93</v>
      </c>
      <c r="AA4329">
        <v>278</v>
      </c>
      <c r="AB4329">
        <v>42</v>
      </c>
      <c r="AC4329">
        <v>10</v>
      </c>
      <c r="AD4329">
        <v>621600</v>
      </c>
      <c r="AE4329" t="s">
        <v>6025</v>
      </c>
      <c r="AF4329" s="1">
        <v>46203</v>
      </c>
      <c r="AG4329" t="s">
        <v>6712</v>
      </c>
      <c r="AH4329" t="s">
        <v>6027</v>
      </c>
      <c r="AI4329" t="s">
        <v>6028</v>
      </c>
      <c r="AJ4329" t="s">
        <v>6924</v>
      </c>
      <c r="AK4329">
        <v>18500</v>
      </c>
      <c r="AL4329">
        <v>3152.4</v>
      </c>
      <c r="AM4329">
        <v>15347.6</v>
      </c>
      <c r="AN4329">
        <v>14800</v>
      </c>
      <c r="AO4329">
        <v>547.6</v>
      </c>
      <c r="AP4329">
        <v>3.5700000000000003E-2</v>
      </c>
    </row>
    <row r="4330" spans="1:42" hidden="1" x14ac:dyDescent="0.35">
      <c r="A4330" t="s">
        <v>5302</v>
      </c>
      <c r="B4330" s="1">
        <v>46133</v>
      </c>
      <c r="C4330" t="s">
        <v>3558</v>
      </c>
      <c r="D4330" t="s">
        <v>200</v>
      </c>
      <c r="E4330">
        <v>1</v>
      </c>
      <c r="F4330" t="s">
        <v>128</v>
      </c>
      <c r="G4330" t="s">
        <v>71</v>
      </c>
      <c r="H4330" t="s">
        <v>17</v>
      </c>
      <c r="I4330" t="s">
        <v>43</v>
      </c>
      <c r="J4330" t="s">
        <v>44</v>
      </c>
      <c r="K4330">
        <v>2026</v>
      </c>
      <c r="L4330" t="s">
        <v>35</v>
      </c>
      <c r="M4330" t="s">
        <v>5960</v>
      </c>
      <c r="N4330" t="s">
        <v>5949</v>
      </c>
      <c r="O4330" t="s">
        <v>5961</v>
      </c>
      <c r="P4330" t="s">
        <v>5951</v>
      </c>
      <c r="Q4330" t="s">
        <v>5962</v>
      </c>
      <c r="R4330">
        <v>2100</v>
      </c>
      <c r="S4330">
        <v>2800</v>
      </c>
      <c r="T4330">
        <v>0.25</v>
      </c>
      <c r="U4330" t="s">
        <v>5940</v>
      </c>
      <c r="V4330">
        <v>12</v>
      </c>
      <c r="W4330" s="1">
        <v>45378</v>
      </c>
      <c r="X4330" t="s">
        <v>5894</v>
      </c>
      <c r="Y4330">
        <v>198</v>
      </c>
      <c r="Z4330">
        <v>79</v>
      </c>
      <c r="AA4330">
        <v>243</v>
      </c>
      <c r="AB4330">
        <v>87</v>
      </c>
      <c r="AC4330">
        <v>10</v>
      </c>
      <c r="AD4330">
        <v>182700</v>
      </c>
      <c r="AE4330" t="s">
        <v>6025</v>
      </c>
      <c r="AF4330" s="1">
        <v>46203</v>
      </c>
      <c r="AG4330" t="s">
        <v>6883</v>
      </c>
      <c r="AH4330" t="s">
        <v>6027</v>
      </c>
      <c r="AI4330" t="s">
        <v>6028</v>
      </c>
      <c r="AJ4330" t="s">
        <v>6924</v>
      </c>
      <c r="AK4330">
        <v>2800</v>
      </c>
      <c r="AL4330">
        <v>163.24</v>
      </c>
      <c r="AM4330">
        <v>2636.76</v>
      </c>
      <c r="AN4330">
        <v>2100</v>
      </c>
      <c r="AO4330">
        <v>536.76</v>
      </c>
      <c r="AP4330">
        <v>0.2036</v>
      </c>
    </row>
    <row r="4331" spans="1:42" hidden="1" x14ac:dyDescent="0.35">
      <c r="A4331" t="s">
        <v>5303</v>
      </c>
      <c r="B4331" s="1">
        <v>46057</v>
      </c>
      <c r="C4331" t="s">
        <v>558</v>
      </c>
      <c r="D4331" t="s">
        <v>439</v>
      </c>
      <c r="E4331">
        <v>1</v>
      </c>
      <c r="F4331" t="s">
        <v>30</v>
      </c>
      <c r="G4331" t="s">
        <v>16</v>
      </c>
      <c r="H4331" t="s">
        <v>17</v>
      </c>
      <c r="I4331" t="s">
        <v>26</v>
      </c>
      <c r="J4331" t="s">
        <v>19</v>
      </c>
      <c r="K4331">
        <v>2026</v>
      </c>
      <c r="L4331" t="s">
        <v>20</v>
      </c>
      <c r="M4331" t="s">
        <v>5953</v>
      </c>
      <c r="N4331" t="s">
        <v>5949</v>
      </c>
      <c r="O4331" t="s">
        <v>5954</v>
      </c>
      <c r="P4331" t="s">
        <v>5951</v>
      </c>
      <c r="Q4331" t="s">
        <v>5955</v>
      </c>
      <c r="R4331">
        <v>1400</v>
      </c>
      <c r="S4331">
        <v>1900</v>
      </c>
      <c r="T4331">
        <v>0.26319999999999999</v>
      </c>
      <c r="U4331" t="s">
        <v>5940</v>
      </c>
      <c r="V4331">
        <v>12</v>
      </c>
      <c r="W4331" s="1">
        <v>44681</v>
      </c>
      <c r="X4331" t="s">
        <v>5894</v>
      </c>
      <c r="Y4331">
        <v>129</v>
      </c>
      <c r="Z4331">
        <v>73</v>
      </c>
      <c r="AA4331">
        <v>194</v>
      </c>
      <c r="AB4331">
        <v>7</v>
      </c>
      <c r="AC4331">
        <v>10</v>
      </c>
      <c r="AD4331">
        <v>9800</v>
      </c>
      <c r="AE4331" t="s">
        <v>6025</v>
      </c>
      <c r="AF4331" s="1">
        <v>46203</v>
      </c>
      <c r="AG4331" t="s">
        <v>6173</v>
      </c>
      <c r="AH4331" t="s">
        <v>6027</v>
      </c>
      <c r="AI4331" t="s">
        <v>6028</v>
      </c>
      <c r="AJ4331" t="s">
        <v>6924</v>
      </c>
      <c r="AK4331">
        <v>1900</v>
      </c>
      <c r="AL4331">
        <v>234.84</v>
      </c>
      <c r="AM4331">
        <v>1665.16</v>
      </c>
      <c r="AN4331">
        <v>1400</v>
      </c>
      <c r="AO4331">
        <v>265.16000000000003</v>
      </c>
      <c r="AP4331">
        <v>0.15920000000000001</v>
      </c>
    </row>
    <row r="4332" spans="1:42" hidden="1" x14ac:dyDescent="0.35">
      <c r="A4332" t="s">
        <v>5304</v>
      </c>
      <c r="B4332" s="1">
        <v>46035</v>
      </c>
      <c r="C4332" t="s">
        <v>2401</v>
      </c>
      <c r="D4332" t="s">
        <v>14</v>
      </c>
      <c r="E4332">
        <v>1</v>
      </c>
      <c r="F4332" t="s">
        <v>58</v>
      </c>
      <c r="G4332" t="s">
        <v>16</v>
      </c>
      <c r="H4332" t="s">
        <v>32</v>
      </c>
      <c r="I4332" t="s">
        <v>26</v>
      </c>
      <c r="J4332" t="s">
        <v>112</v>
      </c>
      <c r="K4332">
        <v>2026</v>
      </c>
      <c r="L4332" t="s">
        <v>20</v>
      </c>
      <c r="M4332" t="s">
        <v>5934</v>
      </c>
      <c r="N4332" t="s">
        <v>5931</v>
      </c>
      <c r="O4332" t="s">
        <v>5932</v>
      </c>
      <c r="P4332" t="s">
        <v>5891</v>
      </c>
      <c r="Q4332" t="s">
        <v>5935</v>
      </c>
      <c r="R4332">
        <v>10800</v>
      </c>
      <c r="S4332">
        <v>13500</v>
      </c>
      <c r="T4332">
        <v>0.2</v>
      </c>
      <c r="U4332" t="s">
        <v>5893</v>
      </c>
      <c r="V4332">
        <v>12</v>
      </c>
      <c r="W4332" s="1">
        <v>44567</v>
      </c>
      <c r="X4332" t="s">
        <v>5894</v>
      </c>
      <c r="Y4332">
        <v>169</v>
      </c>
      <c r="Z4332">
        <v>68</v>
      </c>
      <c r="AA4332">
        <v>202</v>
      </c>
      <c r="AB4332">
        <v>85</v>
      </c>
      <c r="AC4332">
        <v>10</v>
      </c>
      <c r="AD4332">
        <v>918000</v>
      </c>
      <c r="AE4332" t="s">
        <v>6025</v>
      </c>
      <c r="AF4332" s="1">
        <v>46203</v>
      </c>
      <c r="AG4332" t="s">
        <v>6762</v>
      </c>
      <c r="AH4332" t="s">
        <v>6027</v>
      </c>
      <c r="AI4332" t="s">
        <v>6028</v>
      </c>
      <c r="AJ4332" t="s">
        <v>6924</v>
      </c>
      <c r="AK4332">
        <v>13500</v>
      </c>
      <c r="AL4332">
        <v>1763.1</v>
      </c>
      <c r="AM4332">
        <v>11736.9</v>
      </c>
      <c r="AN4332">
        <v>10800</v>
      </c>
      <c r="AO4332">
        <v>936.9</v>
      </c>
      <c r="AP4332">
        <v>7.9799999999999996E-2</v>
      </c>
    </row>
    <row r="4333" spans="1:42" hidden="1" x14ac:dyDescent="0.35">
      <c r="A4333" t="s">
        <v>5305</v>
      </c>
      <c r="B4333" s="1">
        <v>46199</v>
      </c>
      <c r="C4333" t="s">
        <v>246</v>
      </c>
      <c r="D4333" t="s">
        <v>200</v>
      </c>
      <c r="E4333">
        <v>2</v>
      </c>
      <c r="F4333" t="s">
        <v>128</v>
      </c>
      <c r="G4333" t="s">
        <v>31</v>
      </c>
      <c r="H4333" t="s">
        <v>32</v>
      </c>
      <c r="I4333" t="s">
        <v>43</v>
      </c>
      <c r="J4333" t="s">
        <v>34</v>
      </c>
      <c r="K4333">
        <v>2026</v>
      </c>
      <c r="L4333" t="s">
        <v>35</v>
      </c>
      <c r="M4333" t="s">
        <v>5960</v>
      </c>
      <c r="N4333" t="s">
        <v>5949</v>
      </c>
      <c r="O4333" t="s">
        <v>5961</v>
      </c>
      <c r="P4333" t="s">
        <v>5951</v>
      </c>
      <c r="Q4333" t="s">
        <v>5962</v>
      </c>
      <c r="R4333">
        <v>2100</v>
      </c>
      <c r="S4333">
        <v>2800</v>
      </c>
      <c r="T4333">
        <v>0.25</v>
      </c>
      <c r="U4333" t="s">
        <v>5940</v>
      </c>
      <c r="V4333">
        <v>12</v>
      </c>
      <c r="W4333" s="1">
        <v>45378</v>
      </c>
      <c r="X4333" t="s">
        <v>5894</v>
      </c>
      <c r="Y4333">
        <v>198</v>
      </c>
      <c r="Z4333">
        <v>79</v>
      </c>
      <c r="AA4333">
        <v>243</v>
      </c>
      <c r="AB4333">
        <v>87</v>
      </c>
      <c r="AC4333">
        <v>10</v>
      </c>
      <c r="AD4333">
        <v>182700</v>
      </c>
      <c r="AE4333" t="s">
        <v>6025</v>
      </c>
      <c r="AF4333" s="1">
        <v>46203</v>
      </c>
      <c r="AG4333" t="s">
        <v>6148</v>
      </c>
      <c r="AH4333" t="s">
        <v>6035</v>
      </c>
      <c r="AI4333" t="s">
        <v>6028</v>
      </c>
      <c r="AJ4333" t="s">
        <v>6924</v>
      </c>
      <c r="AK4333">
        <v>5600</v>
      </c>
      <c r="AL4333">
        <v>589.12</v>
      </c>
      <c r="AM4333">
        <v>5010.88</v>
      </c>
      <c r="AN4333">
        <v>4200</v>
      </c>
      <c r="AO4333">
        <v>810.88</v>
      </c>
      <c r="AP4333">
        <v>0.1618</v>
      </c>
    </row>
    <row r="4334" spans="1:42" hidden="1" x14ac:dyDescent="0.35">
      <c r="A4334" t="s">
        <v>5306</v>
      </c>
      <c r="B4334" s="1">
        <v>46186</v>
      </c>
      <c r="C4334" t="s">
        <v>3089</v>
      </c>
      <c r="D4334" t="s">
        <v>439</v>
      </c>
      <c r="E4334">
        <v>1</v>
      </c>
      <c r="F4334" t="s">
        <v>128</v>
      </c>
      <c r="G4334" t="s">
        <v>16</v>
      </c>
      <c r="H4334" t="s">
        <v>25</v>
      </c>
      <c r="I4334" t="s">
        <v>43</v>
      </c>
      <c r="J4334" t="s">
        <v>34</v>
      </c>
      <c r="K4334">
        <v>2026</v>
      </c>
      <c r="L4334" t="s">
        <v>35</v>
      </c>
      <c r="M4334" t="s">
        <v>5953</v>
      </c>
      <c r="N4334" t="s">
        <v>5949</v>
      </c>
      <c r="O4334" t="s">
        <v>5954</v>
      </c>
      <c r="P4334" t="s">
        <v>5951</v>
      </c>
      <c r="Q4334" t="s">
        <v>5955</v>
      </c>
      <c r="R4334">
        <v>1400</v>
      </c>
      <c r="S4334">
        <v>1900</v>
      </c>
      <c r="T4334">
        <v>0.26319999999999999</v>
      </c>
      <c r="U4334" t="s">
        <v>5940</v>
      </c>
      <c r="V4334">
        <v>12</v>
      </c>
      <c r="W4334" s="1">
        <v>44681</v>
      </c>
      <c r="X4334" t="s">
        <v>5894</v>
      </c>
      <c r="Y4334">
        <v>129</v>
      </c>
      <c r="Z4334">
        <v>73</v>
      </c>
      <c r="AA4334">
        <v>194</v>
      </c>
      <c r="AB4334">
        <v>7</v>
      </c>
      <c r="AC4334">
        <v>10</v>
      </c>
      <c r="AD4334">
        <v>9800</v>
      </c>
      <c r="AE4334" t="s">
        <v>6025</v>
      </c>
      <c r="AF4334" s="1">
        <v>46203</v>
      </c>
      <c r="AG4334" t="s">
        <v>6820</v>
      </c>
      <c r="AH4334" t="s">
        <v>6035</v>
      </c>
      <c r="AI4334" t="s">
        <v>6028</v>
      </c>
      <c r="AJ4334" t="s">
        <v>6924</v>
      </c>
      <c r="AK4334">
        <v>1900</v>
      </c>
      <c r="AL4334">
        <v>246.81</v>
      </c>
      <c r="AM4334">
        <v>1653.19</v>
      </c>
      <c r="AN4334">
        <v>1400</v>
      </c>
      <c r="AO4334">
        <v>253.19</v>
      </c>
      <c r="AP4334">
        <v>0.1532</v>
      </c>
    </row>
    <row r="4335" spans="1:42" hidden="1" x14ac:dyDescent="0.35">
      <c r="A4335" t="s">
        <v>5307</v>
      </c>
      <c r="B4335" s="1">
        <v>46142</v>
      </c>
      <c r="C4335" t="s">
        <v>667</v>
      </c>
      <c r="D4335" t="s">
        <v>140</v>
      </c>
      <c r="E4335">
        <v>1</v>
      </c>
      <c r="F4335" t="s">
        <v>48</v>
      </c>
      <c r="G4335" t="s">
        <v>96</v>
      </c>
      <c r="H4335" t="s">
        <v>32</v>
      </c>
      <c r="I4335" t="s">
        <v>33</v>
      </c>
      <c r="J4335" t="s">
        <v>44</v>
      </c>
      <c r="K4335">
        <v>2026</v>
      </c>
      <c r="L4335" t="s">
        <v>35</v>
      </c>
      <c r="M4335" t="s">
        <v>5944</v>
      </c>
      <c r="N4335" t="s">
        <v>5931</v>
      </c>
      <c r="O4335" t="s">
        <v>5945</v>
      </c>
      <c r="P4335" t="s">
        <v>5946</v>
      </c>
      <c r="Q4335" t="s">
        <v>5947</v>
      </c>
      <c r="R4335">
        <v>6500</v>
      </c>
      <c r="S4335">
        <v>8500</v>
      </c>
      <c r="T4335">
        <v>0.23530000000000001</v>
      </c>
      <c r="U4335" t="s">
        <v>5940</v>
      </c>
      <c r="V4335">
        <v>6</v>
      </c>
      <c r="W4335" s="1">
        <v>44693</v>
      </c>
      <c r="X4335" t="s">
        <v>5894</v>
      </c>
      <c r="Y4335">
        <v>116</v>
      </c>
      <c r="Z4335">
        <v>117</v>
      </c>
      <c r="AA4335">
        <v>124</v>
      </c>
      <c r="AB4335">
        <v>67</v>
      </c>
      <c r="AC4335">
        <v>10</v>
      </c>
      <c r="AD4335">
        <v>435500</v>
      </c>
      <c r="AE4335" t="s">
        <v>6025</v>
      </c>
      <c r="AF4335" s="1">
        <v>46203</v>
      </c>
      <c r="AG4335" t="s">
        <v>6392</v>
      </c>
      <c r="AH4335" t="s">
        <v>6027</v>
      </c>
      <c r="AI4335" t="s">
        <v>6028</v>
      </c>
      <c r="AJ4335" t="s">
        <v>6924</v>
      </c>
      <c r="AK4335">
        <v>8500</v>
      </c>
      <c r="AL4335">
        <v>918</v>
      </c>
      <c r="AM4335">
        <v>7582</v>
      </c>
      <c r="AN4335">
        <v>6500</v>
      </c>
      <c r="AO4335">
        <v>1082</v>
      </c>
      <c r="AP4335">
        <v>0.14269999999999999</v>
      </c>
    </row>
    <row r="4336" spans="1:42" hidden="1" x14ac:dyDescent="0.35">
      <c r="A4336" t="s">
        <v>5308</v>
      </c>
      <c r="B4336" s="1">
        <v>46078</v>
      </c>
      <c r="C4336" t="s">
        <v>3410</v>
      </c>
      <c r="D4336" t="s">
        <v>118</v>
      </c>
      <c r="E4336">
        <v>1</v>
      </c>
      <c r="F4336" t="s">
        <v>30</v>
      </c>
      <c r="G4336" t="s">
        <v>16</v>
      </c>
      <c r="H4336" t="s">
        <v>17</v>
      </c>
      <c r="I4336" t="s">
        <v>18</v>
      </c>
      <c r="J4336" t="s">
        <v>19</v>
      </c>
      <c r="K4336">
        <v>2026</v>
      </c>
      <c r="L4336" t="s">
        <v>20</v>
      </c>
      <c r="M4336" t="s">
        <v>5902</v>
      </c>
      <c r="N4336" t="s">
        <v>5889</v>
      </c>
      <c r="O4336" t="s">
        <v>5898</v>
      </c>
      <c r="P4336" t="s">
        <v>5899</v>
      </c>
      <c r="Q4336" t="s">
        <v>5903</v>
      </c>
      <c r="R4336">
        <v>74000</v>
      </c>
      <c r="S4336">
        <v>88000</v>
      </c>
      <c r="T4336">
        <v>0.15909999999999999</v>
      </c>
      <c r="U4336" t="s">
        <v>5901</v>
      </c>
      <c r="V4336">
        <v>12</v>
      </c>
      <c r="W4336" s="1">
        <v>45459</v>
      </c>
      <c r="X4336" t="s">
        <v>5894</v>
      </c>
      <c r="Y4336">
        <v>214</v>
      </c>
      <c r="Z4336">
        <v>97</v>
      </c>
      <c r="AA4336">
        <v>218</v>
      </c>
      <c r="AB4336">
        <v>43</v>
      </c>
      <c r="AC4336">
        <v>10</v>
      </c>
      <c r="AD4336">
        <v>3182000</v>
      </c>
      <c r="AE4336" t="s">
        <v>6025</v>
      </c>
      <c r="AF4336" s="1">
        <v>46203</v>
      </c>
      <c r="AG4336" t="s">
        <v>6874</v>
      </c>
      <c r="AH4336" t="s">
        <v>6035</v>
      </c>
      <c r="AI4336" t="s">
        <v>6028</v>
      </c>
      <c r="AJ4336" t="s">
        <v>6924</v>
      </c>
      <c r="AK4336">
        <v>88000</v>
      </c>
      <c r="AL4336">
        <v>13094.4</v>
      </c>
      <c r="AM4336">
        <v>74905.600000000006</v>
      </c>
      <c r="AN4336">
        <v>74000</v>
      </c>
      <c r="AO4336">
        <v>905.6</v>
      </c>
      <c r="AP4336">
        <v>1.21E-2</v>
      </c>
    </row>
    <row r="4337" spans="1:42" hidden="1" x14ac:dyDescent="0.35">
      <c r="A4337" t="s">
        <v>5309</v>
      </c>
      <c r="B4337" s="1">
        <v>46180</v>
      </c>
      <c r="C4337" t="s">
        <v>1409</v>
      </c>
      <c r="D4337" t="s">
        <v>188</v>
      </c>
      <c r="E4337">
        <v>1</v>
      </c>
      <c r="F4337" t="s">
        <v>66</v>
      </c>
      <c r="G4337" t="s">
        <v>16</v>
      </c>
      <c r="H4337" t="s">
        <v>32</v>
      </c>
      <c r="I4337" t="s">
        <v>18</v>
      </c>
      <c r="J4337" t="s">
        <v>34</v>
      </c>
      <c r="K4337">
        <v>2026</v>
      </c>
      <c r="L4337" t="s">
        <v>35</v>
      </c>
      <c r="M4337" t="s">
        <v>5936</v>
      </c>
      <c r="N4337" t="s">
        <v>5931</v>
      </c>
      <c r="O4337" t="s">
        <v>5937</v>
      </c>
      <c r="P4337" t="s">
        <v>5938</v>
      </c>
      <c r="Q4337" t="s">
        <v>5939</v>
      </c>
      <c r="R4337">
        <v>3400</v>
      </c>
      <c r="S4337">
        <v>4500</v>
      </c>
      <c r="T4337">
        <v>0.24440000000000001</v>
      </c>
      <c r="U4337" t="s">
        <v>5940</v>
      </c>
      <c r="V4337">
        <v>6</v>
      </c>
      <c r="W4337" s="1">
        <v>45061</v>
      </c>
      <c r="X4337" t="s">
        <v>5894</v>
      </c>
      <c r="Y4337">
        <v>200</v>
      </c>
      <c r="Z4337">
        <v>91</v>
      </c>
      <c r="AA4337">
        <v>223</v>
      </c>
      <c r="AB4337">
        <v>18</v>
      </c>
      <c r="AC4337">
        <v>10</v>
      </c>
      <c r="AD4337">
        <v>61200</v>
      </c>
      <c r="AE4337" t="s">
        <v>6025</v>
      </c>
      <c r="AF4337" s="1">
        <v>46203</v>
      </c>
      <c r="AG4337" t="s">
        <v>6479</v>
      </c>
      <c r="AH4337" t="s">
        <v>6035</v>
      </c>
      <c r="AI4337" t="s">
        <v>6028</v>
      </c>
      <c r="AJ4337" t="s">
        <v>6924</v>
      </c>
      <c r="AK4337">
        <v>4500</v>
      </c>
      <c r="AL4337">
        <v>373.05</v>
      </c>
      <c r="AM4337">
        <v>4126.95</v>
      </c>
      <c r="AN4337">
        <v>3400</v>
      </c>
      <c r="AO4337">
        <v>726.95</v>
      </c>
      <c r="AP4337">
        <v>0.17610000000000001</v>
      </c>
    </row>
    <row r="4338" spans="1:42" hidden="1" x14ac:dyDescent="0.35">
      <c r="A4338" t="s">
        <v>5310</v>
      </c>
      <c r="B4338" s="1">
        <v>46048</v>
      </c>
      <c r="C4338" t="s">
        <v>2090</v>
      </c>
      <c r="D4338" t="s">
        <v>29</v>
      </c>
      <c r="E4338">
        <v>5</v>
      </c>
      <c r="F4338" t="s">
        <v>30</v>
      </c>
      <c r="G4338" t="s">
        <v>16</v>
      </c>
      <c r="H4338" t="s">
        <v>25</v>
      </c>
      <c r="I4338" t="s">
        <v>43</v>
      </c>
      <c r="J4338" t="s">
        <v>112</v>
      </c>
      <c r="K4338">
        <v>2026</v>
      </c>
      <c r="L4338" t="s">
        <v>20</v>
      </c>
      <c r="M4338" t="s">
        <v>5985</v>
      </c>
      <c r="N4338" t="s">
        <v>5974</v>
      </c>
      <c r="O4338" t="s">
        <v>5986</v>
      </c>
      <c r="P4338" t="s">
        <v>5979</v>
      </c>
      <c r="Q4338" t="s">
        <v>5987</v>
      </c>
      <c r="R4338">
        <v>500</v>
      </c>
      <c r="S4338">
        <v>750</v>
      </c>
      <c r="T4338">
        <v>0.33329999999999999</v>
      </c>
      <c r="U4338" t="s">
        <v>5920</v>
      </c>
      <c r="V4338">
        <v>24</v>
      </c>
      <c r="W4338" s="1">
        <v>45007</v>
      </c>
      <c r="X4338" t="s">
        <v>5894</v>
      </c>
      <c r="Y4338">
        <v>294</v>
      </c>
      <c r="Z4338">
        <v>81</v>
      </c>
      <c r="AA4338">
        <v>264</v>
      </c>
      <c r="AB4338">
        <v>82</v>
      </c>
      <c r="AC4338">
        <v>10</v>
      </c>
      <c r="AD4338">
        <v>41000</v>
      </c>
      <c r="AE4338" t="s">
        <v>6025</v>
      </c>
      <c r="AF4338" s="1">
        <v>46203</v>
      </c>
      <c r="AG4338" t="s">
        <v>6718</v>
      </c>
      <c r="AH4338" t="s">
        <v>6035</v>
      </c>
      <c r="AI4338" t="s">
        <v>6028</v>
      </c>
      <c r="AJ4338" t="s">
        <v>6924</v>
      </c>
      <c r="AK4338">
        <v>3750</v>
      </c>
      <c r="AL4338">
        <v>752.25</v>
      </c>
      <c r="AM4338">
        <v>2997.75</v>
      </c>
      <c r="AN4338">
        <v>2500</v>
      </c>
      <c r="AO4338">
        <v>497.75</v>
      </c>
      <c r="AP4338">
        <v>0.16600000000000001</v>
      </c>
    </row>
    <row r="4339" spans="1:42" hidden="1" x14ac:dyDescent="0.35">
      <c r="A4339" t="s">
        <v>5311</v>
      </c>
      <c r="B4339" s="1">
        <v>46111</v>
      </c>
      <c r="C4339" t="s">
        <v>749</v>
      </c>
      <c r="D4339" t="s">
        <v>78</v>
      </c>
      <c r="E4339">
        <v>2</v>
      </c>
      <c r="F4339" t="s">
        <v>58</v>
      </c>
      <c r="G4339" t="s">
        <v>96</v>
      </c>
      <c r="H4339" t="s">
        <v>25</v>
      </c>
      <c r="I4339" t="s">
        <v>18</v>
      </c>
      <c r="J4339" t="s">
        <v>39</v>
      </c>
      <c r="K4339">
        <v>2026</v>
      </c>
      <c r="L4339" t="s">
        <v>20</v>
      </c>
      <c r="M4339" t="s">
        <v>5992</v>
      </c>
      <c r="N4339" t="s">
        <v>5989</v>
      </c>
      <c r="O4339" t="s">
        <v>5993</v>
      </c>
      <c r="P4339" t="s">
        <v>5899</v>
      </c>
      <c r="Q4339" t="s">
        <v>5994</v>
      </c>
      <c r="R4339">
        <v>850</v>
      </c>
      <c r="S4339">
        <v>1200</v>
      </c>
      <c r="T4339">
        <v>0.29170000000000001</v>
      </c>
      <c r="U4339" t="s">
        <v>5901</v>
      </c>
      <c r="V4339">
        <v>6</v>
      </c>
      <c r="W4339" s="1">
        <v>45066</v>
      </c>
      <c r="X4339" t="s">
        <v>5894</v>
      </c>
      <c r="Y4339">
        <v>275</v>
      </c>
      <c r="Z4339">
        <v>92</v>
      </c>
      <c r="AA4339">
        <v>285</v>
      </c>
      <c r="AB4339">
        <v>78</v>
      </c>
      <c r="AC4339">
        <v>10</v>
      </c>
      <c r="AD4339">
        <v>66300</v>
      </c>
      <c r="AE4339" t="s">
        <v>6025</v>
      </c>
      <c r="AF4339" s="1">
        <v>46203</v>
      </c>
      <c r="AG4339" t="s">
        <v>6289</v>
      </c>
      <c r="AH4339" t="s">
        <v>6027</v>
      </c>
      <c r="AI4339" t="s">
        <v>6028</v>
      </c>
      <c r="AJ4339" t="s">
        <v>6924</v>
      </c>
      <c r="AK4339">
        <v>2400</v>
      </c>
      <c r="AL4339">
        <v>519.36</v>
      </c>
      <c r="AM4339">
        <v>1880.64</v>
      </c>
      <c r="AN4339">
        <v>1700</v>
      </c>
      <c r="AO4339">
        <v>180.64</v>
      </c>
      <c r="AP4339">
        <v>9.6100000000000005E-2</v>
      </c>
    </row>
    <row r="4340" spans="1:42" hidden="1" x14ac:dyDescent="0.35">
      <c r="A4340" t="s">
        <v>5312</v>
      </c>
      <c r="B4340" s="1">
        <v>46159</v>
      </c>
      <c r="C4340" t="s">
        <v>870</v>
      </c>
      <c r="D4340" t="s">
        <v>82</v>
      </c>
      <c r="E4340">
        <v>2</v>
      </c>
      <c r="F4340" t="s">
        <v>58</v>
      </c>
      <c r="G4340" t="s">
        <v>71</v>
      </c>
      <c r="H4340" t="s">
        <v>17</v>
      </c>
      <c r="I4340" t="s">
        <v>26</v>
      </c>
      <c r="J4340" t="s">
        <v>75</v>
      </c>
      <c r="K4340">
        <v>2026</v>
      </c>
      <c r="L4340" t="s">
        <v>35</v>
      </c>
      <c r="M4340" t="s">
        <v>5895</v>
      </c>
      <c r="N4340" t="s">
        <v>5889</v>
      </c>
      <c r="O4340" t="s">
        <v>5890</v>
      </c>
      <c r="P4340" t="s">
        <v>5891</v>
      </c>
      <c r="Q4340" t="s">
        <v>5896</v>
      </c>
      <c r="R4340">
        <v>78000</v>
      </c>
      <c r="S4340">
        <v>95000</v>
      </c>
      <c r="T4340">
        <v>0.1789</v>
      </c>
      <c r="U4340" t="s">
        <v>5893</v>
      </c>
      <c r="V4340">
        <v>12</v>
      </c>
      <c r="W4340" s="1">
        <v>45187</v>
      </c>
      <c r="X4340" t="s">
        <v>5894</v>
      </c>
      <c r="Y4340">
        <v>351</v>
      </c>
      <c r="Z4340">
        <v>112</v>
      </c>
      <c r="AA4340">
        <v>335</v>
      </c>
      <c r="AB4340">
        <v>32</v>
      </c>
      <c r="AC4340">
        <v>10</v>
      </c>
      <c r="AD4340">
        <v>2496000</v>
      </c>
      <c r="AE4340" t="s">
        <v>6025</v>
      </c>
      <c r="AF4340" s="1">
        <v>46203</v>
      </c>
      <c r="AG4340" t="s">
        <v>6318</v>
      </c>
      <c r="AH4340" t="s">
        <v>6027</v>
      </c>
      <c r="AI4340" t="s">
        <v>6028</v>
      </c>
      <c r="AJ4340" t="s">
        <v>6924</v>
      </c>
      <c r="AK4340">
        <v>190000</v>
      </c>
      <c r="AL4340">
        <v>21622</v>
      </c>
      <c r="AM4340">
        <v>168378</v>
      </c>
      <c r="AN4340">
        <v>156000</v>
      </c>
      <c r="AO4340">
        <v>12378</v>
      </c>
      <c r="AP4340">
        <v>7.3499999999999996E-2</v>
      </c>
    </row>
    <row r="4341" spans="1:42" hidden="1" x14ac:dyDescent="0.35">
      <c r="A4341" t="s">
        <v>5313</v>
      </c>
      <c r="B4341" s="1">
        <v>46027</v>
      </c>
      <c r="C4341" t="s">
        <v>746</v>
      </c>
      <c r="D4341" t="s">
        <v>216</v>
      </c>
      <c r="E4341">
        <v>1</v>
      </c>
      <c r="F4341" t="s">
        <v>58</v>
      </c>
      <c r="G4341" t="s">
        <v>16</v>
      </c>
      <c r="H4341" t="s">
        <v>17</v>
      </c>
      <c r="I4341" t="s">
        <v>18</v>
      </c>
      <c r="J4341" t="s">
        <v>112</v>
      </c>
      <c r="K4341">
        <v>2026</v>
      </c>
      <c r="L4341" t="s">
        <v>20</v>
      </c>
      <c r="M4341" t="s">
        <v>5999</v>
      </c>
      <c r="N4341" t="s">
        <v>5989</v>
      </c>
      <c r="O4341" t="s">
        <v>6000</v>
      </c>
      <c r="P4341" t="s">
        <v>6001</v>
      </c>
      <c r="Q4341" t="s">
        <v>6002</v>
      </c>
      <c r="R4341">
        <v>300</v>
      </c>
      <c r="S4341">
        <v>500</v>
      </c>
      <c r="T4341">
        <v>0.4</v>
      </c>
      <c r="U4341" t="s">
        <v>5940</v>
      </c>
      <c r="V4341">
        <v>3</v>
      </c>
      <c r="W4341" s="1">
        <v>45115</v>
      </c>
      <c r="X4341" t="s">
        <v>5894</v>
      </c>
      <c r="Y4341">
        <v>197</v>
      </c>
      <c r="Z4341">
        <v>100</v>
      </c>
      <c r="AA4341">
        <v>205</v>
      </c>
      <c r="AB4341">
        <v>66</v>
      </c>
      <c r="AC4341">
        <v>10</v>
      </c>
      <c r="AD4341">
        <v>19800</v>
      </c>
      <c r="AE4341" t="s">
        <v>6025</v>
      </c>
      <c r="AF4341" s="1">
        <v>46203</v>
      </c>
      <c r="AG4341" t="s">
        <v>6426</v>
      </c>
      <c r="AH4341" t="s">
        <v>6027</v>
      </c>
      <c r="AI4341" t="s">
        <v>6028</v>
      </c>
      <c r="AJ4341" t="s">
        <v>6924</v>
      </c>
      <c r="AK4341">
        <v>500</v>
      </c>
      <c r="AL4341">
        <v>86.5</v>
      </c>
      <c r="AM4341">
        <v>413.5</v>
      </c>
      <c r="AN4341">
        <v>300</v>
      </c>
      <c r="AO4341">
        <v>113.5</v>
      </c>
      <c r="AP4341">
        <v>0.27450000000000002</v>
      </c>
    </row>
    <row r="4342" spans="1:42" hidden="1" x14ac:dyDescent="0.35">
      <c r="A4342" t="s">
        <v>5314</v>
      </c>
      <c r="B4342" s="1">
        <v>46076</v>
      </c>
      <c r="C4342" t="s">
        <v>280</v>
      </c>
      <c r="D4342" t="s">
        <v>108</v>
      </c>
      <c r="E4342">
        <v>2</v>
      </c>
      <c r="F4342" t="s">
        <v>48</v>
      </c>
      <c r="G4342" t="s">
        <v>71</v>
      </c>
      <c r="H4342" t="s">
        <v>17</v>
      </c>
      <c r="I4342" t="s">
        <v>43</v>
      </c>
      <c r="J4342" t="s">
        <v>19</v>
      </c>
      <c r="K4342">
        <v>2026</v>
      </c>
      <c r="L4342" t="s">
        <v>20</v>
      </c>
      <c r="M4342" t="s">
        <v>5977</v>
      </c>
      <c r="N4342" t="s">
        <v>5974</v>
      </c>
      <c r="O4342" t="s">
        <v>5978</v>
      </c>
      <c r="P4342" t="s">
        <v>5979</v>
      </c>
      <c r="Q4342" t="s">
        <v>5980</v>
      </c>
      <c r="R4342">
        <v>3000</v>
      </c>
      <c r="S4342">
        <v>3900</v>
      </c>
      <c r="T4342">
        <v>0.23080000000000001</v>
      </c>
      <c r="U4342" t="s">
        <v>5920</v>
      </c>
      <c r="V4342">
        <v>36</v>
      </c>
      <c r="W4342" s="1">
        <v>44816</v>
      </c>
      <c r="X4342" t="s">
        <v>5894</v>
      </c>
      <c r="Y4342">
        <v>237</v>
      </c>
      <c r="Z4342">
        <v>110</v>
      </c>
      <c r="AA4342">
        <v>240</v>
      </c>
      <c r="AB4342">
        <v>48</v>
      </c>
      <c r="AC4342">
        <v>10</v>
      </c>
      <c r="AD4342">
        <v>144000</v>
      </c>
      <c r="AE4342" t="s">
        <v>6025</v>
      </c>
      <c r="AF4342" s="1">
        <v>46203</v>
      </c>
      <c r="AG4342" t="s">
        <v>6117</v>
      </c>
      <c r="AH4342" t="s">
        <v>6035</v>
      </c>
      <c r="AI4342" t="s">
        <v>6028</v>
      </c>
      <c r="AJ4342" t="s">
        <v>6924</v>
      </c>
      <c r="AK4342">
        <v>7800</v>
      </c>
      <c r="AL4342">
        <v>1113.06</v>
      </c>
      <c r="AM4342">
        <v>6686.94</v>
      </c>
      <c r="AN4342">
        <v>6000</v>
      </c>
      <c r="AO4342">
        <v>686.94</v>
      </c>
      <c r="AP4342">
        <v>0.1027</v>
      </c>
    </row>
    <row r="4343" spans="1:42" hidden="1" x14ac:dyDescent="0.35">
      <c r="A4343" t="s">
        <v>5315</v>
      </c>
      <c r="B4343" s="1">
        <v>46083</v>
      </c>
      <c r="C4343" t="s">
        <v>1469</v>
      </c>
      <c r="D4343" t="s">
        <v>108</v>
      </c>
      <c r="E4343">
        <v>5</v>
      </c>
      <c r="F4343" t="s">
        <v>48</v>
      </c>
      <c r="G4343" t="s">
        <v>16</v>
      </c>
      <c r="H4343" t="s">
        <v>17</v>
      </c>
      <c r="I4343" t="s">
        <v>18</v>
      </c>
      <c r="J4343" t="s">
        <v>39</v>
      </c>
      <c r="K4343">
        <v>2026</v>
      </c>
      <c r="L4343" t="s">
        <v>20</v>
      </c>
      <c r="M4343" t="s">
        <v>5977</v>
      </c>
      <c r="N4343" t="s">
        <v>5974</v>
      </c>
      <c r="O4343" t="s">
        <v>5978</v>
      </c>
      <c r="P4343" t="s">
        <v>5979</v>
      </c>
      <c r="Q4343" t="s">
        <v>5980</v>
      </c>
      <c r="R4343">
        <v>3000</v>
      </c>
      <c r="S4343">
        <v>3900</v>
      </c>
      <c r="T4343">
        <v>0.23080000000000001</v>
      </c>
      <c r="U4343" t="s">
        <v>5920</v>
      </c>
      <c r="V4343">
        <v>36</v>
      </c>
      <c r="W4343" s="1">
        <v>44816</v>
      </c>
      <c r="X4343" t="s">
        <v>5894</v>
      </c>
      <c r="Y4343">
        <v>237</v>
      </c>
      <c r="Z4343">
        <v>110</v>
      </c>
      <c r="AA4343">
        <v>240</v>
      </c>
      <c r="AB4343">
        <v>48</v>
      </c>
      <c r="AC4343">
        <v>10</v>
      </c>
      <c r="AD4343">
        <v>144000</v>
      </c>
      <c r="AE4343" t="s">
        <v>6025</v>
      </c>
      <c r="AF4343" s="1">
        <v>46203</v>
      </c>
      <c r="AG4343" t="s">
        <v>6524</v>
      </c>
      <c r="AH4343" t="s">
        <v>6027</v>
      </c>
      <c r="AI4343" t="s">
        <v>6028</v>
      </c>
      <c r="AJ4343" t="s">
        <v>6924</v>
      </c>
      <c r="AK4343">
        <v>19500</v>
      </c>
      <c r="AL4343">
        <v>3697.2</v>
      </c>
      <c r="AM4343">
        <v>15802.8</v>
      </c>
      <c r="AN4343">
        <v>15000</v>
      </c>
      <c r="AO4343">
        <v>802.8</v>
      </c>
      <c r="AP4343">
        <v>5.0799999999999998E-2</v>
      </c>
    </row>
    <row r="4344" spans="1:42" hidden="1" x14ac:dyDescent="0.35">
      <c r="A4344" t="s">
        <v>5316</v>
      </c>
      <c r="B4344" s="1">
        <v>46188</v>
      </c>
      <c r="C4344" t="s">
        <v>464</v>
      </c>
      <c r="D4344" t="s">
        <v>216</v>
      </c>
      <c r="E4344">
        <v>3</v>
      </c>
      <c r="F4344" t="s">
        <v>30</v>
      </c>
      <c r="G4344" t="s">
        <v>16</v>
      </c>
      <c r="H4344" t="s">
        <v>17</v>
      </c>
      <c r="I4344" t="s">
        <v>33</v>
      </c>
      <c r="J4344" t="s">
        <v>34</v>
      </c>
      <c r="K4344">
        <v>2026</v>
      </c>
      <c r="L4344" t="s">
        <v>35</v>
      </c>
      <c r="M4344" t="s">
        <v>5999</v>
      </c>
      <c r="N4344" t="s">
        <v>5989</v>
      </c>
      <c r="O4344" t="s">
        <v>6000</v>
      </c>
      <c r="P4344" t="s">
        <v>6001</v>
      </c>
      <c r="Q4344" t="s">
        <v>6002</v>
      </c>
      <c r="R4344">
        <v>300</v>
      </c>
      <c r="S4344">
        <v>500</v>
      </c>
      <c r="T4344">
        <v>0.4</v>
      </c>
      <c r="U4344" t="s">
        <v>5940</v>
      </c>
      <c r="V4344">
        <v>3</v>
      </c>
      <c r="W4344" s="1">
        <v>45115</v>
      </c>
      <c r="X4344" t="s">
        <v>5894</v>
      </c>
      <c r="Y4344">
        <v>197</v>
      </c>
      <c r="Z4344">
        <v>100</v>
      </c>
      <c r="AA4344">
        <v>205</v>
      </c>
      <c r="AB4344">
        <v>66</v>
      </c>
      <c r="AC4344">
        <v>10</v>
      </c>
      <c r="AD4344">
        <v>19800</v>
      </c>
      <c r="AE4344" t="s">
        <v>6025</v>
      </c>
      <c r="AF4344" s="1">
        <v>46203</v>
      </c>
      <c r="AG4344" t="s">
        <v>6290</v>
      </c>
      <c r="AH4344" t="s">
        <v>6035</v>
      </c>
      <c r="AI4344" t="s">
        <v>6028</v>
      </c>
      <c r="AJ4344" t="s">
        <v>6924</v>
      </c>
      <c r="AK4344">
        <v>1500</v>
      </c>
      <c r="AL4344">
        <v>144</v>
      </c>
      <c r="AM4344">
        <v>1356</v>
      </c>
      <c r="AN4344">
        <v>900</v>
      </c>
      <c r="AO4344">
        <v>456</v>
      </c>
      <c r="AP4344">
        <v>0.33629999999999999</v>
      </c>
    </row>
    <row r="4345" spans="1:42" hidden="1" x14ac:dyDescent="0.35">
      <c r="A4345" t="s">
        <v>5317</v>
      </c>
      <c r="B4345" s="1">
        <v>46146</v>
      </c>
      <c r="C4345" t="s">
        <v>1234</v>
      </c>
      <c r="D4345" t="s">
        <v>95</v>
      </c>
      <c r="E4345">
        <v>2</v>
      </c>
      <c r="F4345" t="s">
        <v>48</v>
      </c>
      <c r="G4345" t="s">
        <v>31</v>
      </c>
      <c r="H4345" t="s">
        <v>25</v>
      </c>
      <c r="I4345" t="s">
        <v>43</v>
      </c>
      <c r="J4345" t="s">
        <v>75</v>
      </c>
      <c r="K4345">
        <v>2026</v>
      </c>
      <c r="L4345" t="s">
        <v>35</v>
      </c>
      <c r="M4345" t="s">
        <v>5948</v>
      </c>
      <c r="N4345" t="s">
        <v>5949</v>
      </c>
      <c r="O4345" t="s">
        <v>5950</v>
      </c>
      <c r="P4345" t="s">
        <v>5951</v>
      </c>
      <c r="Q4345" t="s">
        <v>5952</v>
      </c>
      <c r="R4345">
        <v>2900</v>
      </c>
      <c r="S4345">
        <v>3800</v>
      </c>
      <c r="T4345">
        <v>0.23680000000000001</v>
      </c>
      <c r="U4345" t="s">
        <v>5940</v>
      </c>
      <c r="V4345">
        <v>12</v>
      </c>
      <c r="W4345" s="1">
        <v>45359</v>
      </c>
      <c r="X4345" t="s">
        <v>5894</v>
      </c>
      <c r="Y4345">
        <v>220</v>
      </c>
      <c r="Z4345">
        <v>49</v>
      </c>
      <c r="AA4345">
        <v>227</v>
      </c>
      <c r="AB4345">
        <v>23</v>
      </c>
      <c r="AC4345">
        <v>10</v>
      </c>
      <c r="AD4345">
        <v>66700</v>
      </c>
      <c r="AE4345" t="s">
        <v>6025</v>
      </c>
      <c r="AF4345" s="1">
        <v>46203</v>
      </c>
      <c r="AG4345" t="s">
        <v>6561</v>
      </c>
      <c r="AH4345" t="s">
        <v>6035</v>
      </c>
      <c r="AI4345" t="s">
        <v>6028</v>
      </c>
      <c r="AJ4345" t="s">
        <v>6924</v>
      </c>
      <c r="AK4345">
        <v>7600</v>
      </c>
      <c r="AL4345">
        <v>812.44</v>
      </c>
      <c r="AM4345">
        <v>6787.56</v>
      </c>
      <c r="AN4345">
        <v>5800</v>
      </c>
      <c r="AO4345">
        <v>987.56</v>
      </c>
      <c r="AP4345">
        <v>0.14549999999999999</v>
      </c>
    </row>
    <row r="4346" spans="1:42" hidden="1" x14ac:dyDescent="0.35">
      <c r="A4346" t="s">
        <v>5318</v>
      </c>
      <c r="B4346" s="1">
        <v>46059</v>
      </c>
      <c r="C4346" t="s">
        <v>225</v>
      </c>
      <c r="D4346" t="s">
        <v>14</v>
      </c>
      <c r="E4346">
        <v>1</v>
      </c>
      <c r="F4346" t="s">
        <v>48</v>
      </c>
      <c r="G4346" t="s">
        <v>71</v>
      </c>
      <c r="H4346" t="s">
        <v>32</v>
      </c>
      <c r="I4346" t="s">
        <v>18</v>
      </c>
      <c r="J4346" t="s">
        <v>19</v>
      </c>
      <c r="K4346">
        <v>2026</v>
      </c>
      <c r="L4346" t="s">
        <v>20</v>
      </c>
      <c r="M4346" t="s">
        <v>5934</v>
      </c>
      <c r="N4346" t="s">
        <v>5931</v>
      </c>
      <c r="O4346" t="s">
        <v>5932</v>
      </c>
      <c r="P4346" t="s">
        <v>5891</v>
      </c>
      <c r="Q4346" t="s">
        <v>5935</v>
      </c>
      <c r="R4346">
        <v>10800</v>
      </c>
      <c r="S4346">
        <v>13500</v>
      </c>
      <c r="T4346">
        <v>0.2</v>
      </c>
      <c r="U4346" t="s">
        <v>5893</v>
      </c>
      <c r="V4346">
        <v>12</v>
      </c>
      <c r="W4346" s="1">
        <v>44567</v>
      </c>
      <c r="X4346" t="s">
        <v>5894</v>
      </c>
      <c r="Y4346">
        <v>169</v>
      </c>
      <c r="Z4346">
        <v>68</v>
      </c>
      <c r="AA4346">
        <v>202</v>
      </c>
      <c r="AB4346">
        <v>85</v>
      </c>
      <c r="AC4346">
        <v>10</v>
      </c>
      <c r="AD4346">
        <v>918000</v>
      </c>
      <c r="AE4346" t="s">
        <v>6025</v>
      </c>
      <c r="AF4346" s="1">
        <v>46203</v>
      </c>
      <c r="AG4346" t="s">
        <v>6135</v>
      </c>
      <c r="AH4346" t="s">
        <v>6035</v>
      </c>
      <c r="AI4346" t="s">
        <v>6028</v>
      </c>
      <c r="AJ4346" t="s">
        <v>6924</v>
      </c>
      <c r="AK4346">
        <v>13500</v>
      </c>
      <c r="AL4346">
        <v>2043.9</v>
      </c>
      <c r="AM4346">
        <v>11456.1</v>
      </c>
      <c r="AN4346">
        <v>10800</v>
      </c>
      <c r="AO4346">
        <v>656.1</v>
      </c>
      <c r="AP4346">
        <v>5.7299999999999997E-2</v>
      </c>
    </row>
    <row r="4347" spans="1:42" hidden="1" x14ac:dyDescent="0.35">
      <c r="A4347" t="s">
        <v>5319</v>
      </c>
      <c r="B4347" s="1">
        <v>46155</v>
      </c>
      <c r="C4347" t="s">
        <v>1074</v>
      </c>
      <c r="D4347" t="s">
        <v>92</v>
      </c>
      <c r="E4347">
        <v>2</v>
      </c>
      <c r="F4347" t="s">
        <v>48</v>
      </c>
      <c r="G4347" t="s">
        <v>16</v>
      </c>
      <c r="H4347" t="s">
        <v>25</v>
      </c>
      <c r="I4347" t="s">
        <v>18</v>
      </c>
      <c r="J4347" t="s">
        <v>75</v>
      </c>
      <c r="K4347">
        <v>2026</v>
      </c>
      <c r="L4347" t="s">
        <v>35</v>
      </c>
      <c r="M4347" t="s">
        <v>5973</v>
      </c>
      <c r="N4347" t="s">
        <v>5974</v>
      </c>
      <c r="O4347" t="s">
        <v>5975</v>
      </c>
      <c r="P4347" t="s">
        <v>5899</v>
      </c>
      <c r="Q4347" t="s">
        <v>5976</v>
      </c>
      <c r="R4347">
        <v>7600</v>
      </c>
      <c r="S4347">
        <v>9800</v>
      </c>
      <c r="T4347">
        <v>0.22450000000000001</v>
      </c>
      <c r="U4347" t="s">
        <v>5901</v>
      </c>
      <c r="V4347">
        <v>36</v>
      </c>
      <c r="W4347" s="1">
        <v>45281</v>
      </c>
      <c r="X4347" t="s">
        <v>5894</v>
      </c>
      <c r="Y4347">
        <v>214</v>
      </c>
      <c r="Z4347">
        <v>101</v>
      </c>
      <c r="AA4347">
        <v>188</v>
      </c>
      <c r="AB4347">
        <v>51</v>
      </c>
      <c r="AC4347">
        <v>10</v>
      </c>
      <c r="AD4347">
        <v>387600</v>
      </c>
      <c r="AE4347" t="s">
        <v>6025</v>
      </c>
      <c r="AF4347" s="1">
        <v>46203</v>
      </c>
      <c r="AG4347" t="s">
        <v>6535</v>
      </c>
      <c r="AH4347" t="s">
        <v>6035</v>
      </c>
      <c r="AI4347" t="s">
        <v>6028</v>
      </c>
      <c r="AJ4347" t="s">
        <v>6924</v>
      </c>
      <c r="AK4347">
        <v>19600</v>
      </c>
      <c r="AL4347">
        <v>3465.28</v>
      </c>
      <c r="AM4347">
        <v>16134.72</v>
      </c>
      <c r="AN4347">
        <v>15200</v>
      </c>
      <c r="AO4347">
        <v>934.72</v>
      </c>
      <c r="AP4347">
        <v>5.79E-2</v>
      </c>
    </row>
    <row r="4348" spans="1:42" hidden="1" x14ac:dyDescent="0.35">
      <c r="A4348" t="s">
        <v>5320</v>
      </c>
      <c r="B4348" s="1">
        <v>46053</v>
      </c>
      <c r="C4348" t="s">
        <v>3187</v>
      </c>
      <c r="D4348" t="s">
        <v>23</v>
      </c>
      <c r="E4348">
        <v>1</v>
      </c>
      <c r="F4348" t="s">
        <v>128</v>
      </c>
      <c r="G4348" t="s">
        <v>16</v>
      </c>
      <c r="H4348" t="s">
        <v>32</v>
      </c>
      <c r="I4348" t="s">
        <v>43</v>
      </c>
      <c r="J4348" t="s">
        <v>112</v>
      </c>
      <c r="K4348">
        <v>2026</v>
      </c>
      <c r="L4348" t="s">
        <v>20</v>
      </c>
      <c r="M4348" t="s">
        <v>5921</v>
      </c>
      <c r="N4348" t="s">
        <v>5913</v>
      </c>
      <c r="O4348" t="s">
        <v>5917</v>
      </c>
      <c r="P4348" t="s">
        <v>5922</v>
      </c>
      <c r="Q4348" t="s">
        <v>5923</v>
      </c>
      <c r="R4348">
        <v>57000</v>
      </c>
      <c r="S4348">
        <v>69000</v>
      </c>
      <c r="T4348">
        <v>0.1739</v>
      </c>
      <c r="U4348" t="s">
        <v>5920</v>
      </c>
      <c r="V4348">
        <v>12</v>
      </c>
      <c r="W4348" s="1">
        <v>44862</v>
      </c>
      <c r="X4348" t="s">
        <v>5894</v>
      </c>
      <c r="Y4348">
        <v>244</v>
      </c>
      <c r="Z4348">
        <v>55</v>
      </c>
      <c r="AA4348">
        <v>276</v>
      </c>
      <c r="AB4348">
        <v>9</v>
      </c>
      <c r="AC4348">
        <v>10</v>
      </c>
      <c r="AD4348">
        <v>513000</v>
      </c>
      <c r="AE4348" t="s">
        <v>6025</v>
      </c>
      <c r="AF4348" s="1">
        <v>46203</v>
      </c>
      <c r="AG4348" t="s">
        <v>6863</v>
      </c>
      <c r="AH4348" t="s">
        <v>6027</v>
      </c>
      <c r="AI4348" t="s">
        <v>6028</v>
      </c>
      <c r="AJ4348" t="s">
        <v>6924</v>
      </c>
      <c r="AK4348">
        <v>81420</v>
      </c>
      <c r="AL4348">
        <v>9086.4699999999993</v>
      </c>
      <c r="AM4348">
        <v>72333.53</v>
      </c>
      <c r="AN4348">
        <v>57000</v>
      </c>
      <c r="AO4348">
        <v>15333.53</v>
      </c>
      <c r="AP4348">
        <v>0.21199999999999999</v>
      </c>
    </row>
    <row r="4349" spans="1:42" hidden="1" x14ac:dyDescent="0.35">
      <c r="A4349" t="s">
        <v>5321</v>
      </c>
      <c r="B4349" s="1">
        <v>46165</v>
      </c>
      <c r="C4349" t="s">
        <v>13</v>
      </c>
      <c r="D4349" t="s">
        <v>180</v>
      </c>
      <c r="E4349">
        <v>1</v>
      </c>
      <c r="F4349" t="s">
        <v>128</v>
      </c>
      <c r="G4349" t="s">
        <v>16</v>
      </c>
      <c r="H4349" t="s">
        <v>17</v>
      </c>
      <c r="I4349" t="s">
        <v>43</v>
      </c>
      <c r="J4349" t="s">
        <v>75</v>
      </c>
      <c r="K4349">
        <v>2026</v>
      </c>
      <c r="L4349" t="s">
        <v>35</v>
      </c>
      <c r="M4349" t="s">
        <v>5956</v>
      </c>
      <c r="N4349" t="s">
        <v>5949</v>
      </c>
      <c r="O4349" t="s">
        <v>5957</v>
      </c>
      <c r="P4349" t="s">
        <v>5958</v>
      </c>
      <c r="Q4349" t="s">
        <v>5959</v>
      </c>
      <c r="R4349">
        <v>3100</v>
      </c>
      <c r="S4349">
        <v>4200</v>
      </c>
      <c r="T4349">
        <v>0.26190000000000002</v>
      </c>
      <c r="U4349" t="s">
        <v>5909</v>
      </c>
      <c r="V4349">
        <v>12</v>
      </c>
      <c r="W4349" s="1">
        <v>45029</v>
      </c>
      <c r="X4349" t="s">
        <v>5894</v>
      </c>
      <c r="Y4349">
        <v>165</v>
      </c>
      <c r="Z4349">
        <v>119</v>
      </c>
      <c r="AA4349">
        <v>218</v>
      </c>
      <c r="AB4349">
        <v>22</v>
      </c>
      <c r="AC4349">
        <v>10</v>
      </c>
      <c r="AD4349">
        <v>68200</v>
      </c>
      <c r="AE4349" t="s">
        <v>6025</v>
      </c>
      <c r="AF4349" s="1">
        <v>46203</v>
      </c>
      <c r="AG4349" t="s">
        <v>6026</v>
      </c>
      <c r="AH4349" t="s">
        <v>6027</v>
      </c>
      <c r="AI4349" t="s">
        <v>6028</v>
      </c>
      <c r="AJ4349" t="s">
        <v>6924</v>
      </c>
      <c r="AK4349">
        <v>4200</v>
      </c>
      <c r="AL4349">
        <v>473.34</v>
      </c>
      <c r="AM4349">
        <v>3726.66</v>
      </c>
      <c r="AN4349">
        <v>3100</v>
      </c>
      <c r="AO4349">
        <v>626.66</v>
      </c>
      <c r="AP4349">
        <v>0.16819999999999999</v>
      </c>
    </row>
    <row r="4350" spans="1:42" hidden="1" x14ac:dyDescent="0.35">
      <c r="A4350" t="s">
        <v>5322</v>
      </c>
      <c r="B4350" s="1">
        <v>46144</v>
      </c>
      <c r="C4350" t="s">
        <v>309</v>
      </c>
      <c r="D4350" t="s">
        <v>140</v>
      </c>
      <c r="E4350">
        <v>3</v>
      </c>
      <c r="F4350" t="s">
        <v>58</v>
      </c>
      <c r="G4350" t="s">
        <v>16</v>
      </c>
      <c r="H4350" t="s">
        <v>17</v>
      </c>
      <c r="I4350" t="s">
        <v>18</v>
      </c>
      <c r="J4350" t="s">
        <v>75</v>
      </c>
      <c r="K4350">
        <v>2026</v>
      </c>
      <c r="L4350" t="s">
        <v>35</v>
      </c>
      <c r="M4350" t="s">
        <v>5944</v>
      </c>
      <c r="N4350" t="s">
        <v>5931</v>
      </c>
      <c r="O4350" t="s">
        <v>5945</v>
      </c>
      <c r="P4350" t="s">
        <v>5946</v>
      </c>
      <c r="Q4350" t="s">
        <v>5947</v>
      </c>
      <c r="R4350">
        <v>6500</v>
      </c>
      <c r="S4350">
        <v>8500</v>
      </c>
      <c r="T4350">
        <v>0.23530000000000001</v>
      </c>
      <c r="U4350" t="s">
        <v>5940</v>
      </c>
      <c r="V4350">
        <v>6</v>
      </c>
      <c r="W4350" s="1">
        <v>44693</v>
      </c>
      <c r="X4350" t="s">
        <v>5894</v>
      </c>
      <c r="Y4350">
        <v>116</v>
      </c>
      <c r="Z4350">
        <v>117</v>
      </c>
      <c r="AA4350">
        <v>124</v>
      </c>
      <c r="AB4350">
        <v>67</v>
      </c>
      <c r="AC4350">
        <v>10</v>
      </c>
      <c r="AD4350">
        <v>435500</v>
      </c>
      <c r="AE4350" t="s">
        <v>6025</v>
      </c>
      <c r="AF4350" s="1">
        <v>46203</v>
      </c>
      <c r="AG4350" t="s">
        <v>6197</v>
      </c>
      <c r="AH4350" t="s">
        <v>6027</v>
      </c>
      <c r="AI4350" t="s">
        <v>6028</v>
      </c>
      <c r="AJ4350" t="s">
        <v>6924</v>
      </c>
      <c r="AK4350">
        <v>25500</v>
      </c>
      <c r="AL4350">
        <v>3983.1</v>
      </c>
      <c r="AM4350">
        <v>21516.9</v>
      </c>
      <c r="AN4350">
        <v>19500</v>
      </c>
      <c r="AO4350">
        <v>2016.9</v>
      </c>
      <c r="AP4350">
        <v>9.3700000000000006E-2</v>
      </c>
    </row>
    <row r="4351" spans="1:42" hidden="1" x14ac:dyDescent="0.35">
      <c r="A4351" t="s">
        <v>5323</v>
      </c>
      <c r="B4351" s="1">
        <v>46095</v>
      </c>
      <c r="C4351" t="s">
        <v>566</v>
      </c>
      <c r="D4351" t="s">
        <v>82</v>
      </c>
      <c r="E4351">
        <v>3</v>
      </c>
      <c r="F4351" t="s">
        <v>48</v>
      </c>
      <c r="G4351" t="s">
        <v>16</v>
      </c>
      <c r="H4351" t="s">
        <v>32</v>
      </c>
      <c r="I4351" t="s">
        <v>18</v>
      </c>
      <c r="J4351" t="s">
        <v>39</v>
      </c>
      <c r="K4351">
        <v>2026</v>
      </c>
      <c r="L4351" t="s">
        <v>20</v>
      </c>
      <c r="M4351" t="s">
        <v>5895</v>
      </c>
      <c r="N4351" t="s">
        <v>5889</v>
      </c>
      <c r="O4351" t="s">
        <v>5890</v>
      </c>
      <c r="P4351" t="s">
        <v>5891</v>
      </c>
      <c r="Q4351" t="s">
        <v>5896</v>
      </c>
      <c r="R4351">
        <v>78000</v>
      </c>
      <c r="S4351">
        <v>95000</v>
      </c>
      <c r="T4351">
        <v>0.1789</v>
      </c>
      <c r="U4351" t="s">
        <v>5893</v>
      </c>
      <c r="V4351">
        <v>12</v>
      </c>
      <c r="W4351" s="1">
        <v>45187</v>
      </c>
      <c r="X4351" t="s">
        <v>5894</v>
      </c>
      <c r="Y4351">
        <v>351</v>
      </c>
      <c r="Z4351">
        <v>112</v>
      </c>
      <c r="AA4351">
        <v>335</v>
      </c>
      <c r="AB4351">
        <v>32</v>
      </c>
      <c r="AC4351">
        <v>10</v>
      </c>
      <c r="AD4351">
        <v>2496000</v>
      </c>
      <c r="AE4351" t="s">
        <v>6025</v>
      </c>
      <c r="AF4351" s="1">
        <v>46203</v>
      </c>
      <c r="AG4351" t="s">
        <v>6341</v>
      </c>
      <c r="AH4351" t="s">
        <v>6027</v>
      </c>
      <c r="AI4351" t="s">
        <v>6028</v>
      </c>
      <c r="AJ4351" t="s">
        <v>6924</v>
      </c>
      <c r="AK4351">
        <v>285000</v>
      </c>
      <c r="AL4351">
        <v>35625</v>
      </c>
      <c r="AM4351">
        <v>249375</v>
      </c>
      <c r="AN4351">
        <v>234000</v>
      </c>
      <c r="AO4351">
        <v>15375</v>
      </c>
      <c r="AP4351">
        <v>6.1699999999999998E-2</v>
      </c>
    </row>
    <row r="4352" spans="1:42" hidden="1" x14ac:dyDescent="0.35">
      <c r="A4352" t="s">
        <v>5324</v>
      </c>
      <c r="B4352" s="1">
        <v>46068</v>
      </c>
      <c r="C4352" t="s">
        <v>1555</v>
      </c>
      <c r="D4352" t="s">
        <v>188</v>
      </c>
      <c r="E4352">
        <v>1</v>
      </c>
      <c r="F4352" t="s">
        <v>48</v>
      </c>
      <c r="G4352" t="s">
        <v>16</v>
      </c>
      <c r="H4352" t="s">
        <v>25</v>
      </c>
      <c r="I4352" t="s">
        <v>18</v>
      </c>
      <c r="J4352" t="s">
        <v>19</v>
      </c>
      <c r="K4352">
        <v>2026</v>
      </c>
      <c r="L4352" t="s">
        <v>20</v>
      </c>
      <c r="M4352" t="s">
        <v>5936</v>
      </c>
      <c r="N4352" t="s">
        <v>5931</v>
      </c>
      <c r="O4352" t="s">
        <v>5937</v>
      </c>
      <c r="P4352" t="s">
        <v>5938</v>
      </c>
      <c r="Q4352" t="s">
        <v>5939</v>
      </c>
      <c r="R4352">
        <v>3400</v>
      </c>
      <c r="S4352">
        <v>4500</v>
      </c>
      <c r="T4352">
        <v>0.24440000000000001</v>
      </c>
      <c r="U4352" t="s">
        <v>5940</v>
      </c>
      <c r="V4352">
        <v>6</v>
      </c>
      <c r="W4352" s="1">
        <v>45061</v>
      </c>
      <c r="X4352" t="s">
        <v>5894</v>
      </c>
      <c r="Y4352">
        <v>200</v>
      </c>
      <c r="Z4352">
        <v>91</v>
      </c>
      <c r="AA4352">
        <v>223</v>
      </c>
      <c r="AB4352">
        <v>18</v>
      </c>
      <c r="AC4352">
        <v>10</v>
      </c>
      <c r="AD4352">
        <v>61200</v>
      </c>
      <c r="AE4352" t="s">
        <v>6025</v>
      </c>
      <c r="AF4352" s="1">
        <v>46203</v>
      </c>
      <c r="AG4352" t="s">
        <v>6587</v>
      </c>
      <c r="AH4352" t="s">
        <v>6035</v>
      </c>
      <c r="AI4352" t="s">
        <v>6028</v>
      </c>
      <c r="AJ4352" t="s">
        <v>6924</v>
      </c>
      <c r="AK4352">
        <v>4500</v>
      </c>
      <c r="AL4352">
        <v>536.4</v>
      </c>
      <c r="AM4352">
        <v>3963.6</v>
      </c>
      <c r="AN4352">
        <v>3400</v>
      </c>
      <c r="AO4352">
        <v>563.6</v>
      </c>
      <c r="AP4352">
        <v>0.14219999999999999</v>
      </c>
    </row>
    <row r="4353" spans="1:42" hidden="1" x14ac:dyDescent="0.35">
      <c r="A4353" t="s">
        <v>5325</v>
      </c>
      <c r="B4353" s="1">
        <v>46142</v>
      </c>
      <c r="C4353" t="s">
        <v>1642</v>
      </c>
      <c r="D4353" t="s">
        <v>183</v>
      </c>
      <c r="E4353">
        <v>3</v>
      </c>
      <c r="F4353" t="s">
        <v>48</v>
      </c>
      <c r="G4353" t="s">
        <v>31</v>
      </c>
      <c r="H4353" t="s">
        <v>17</v>
      </c>
      <c r="I4353" t="s">
        <v>18</v>
      </c>
      <c r="J4353" t="s">
        <v>44</v>
      </c>
      <c r="K4353">
        <v>2026</v>
      </c>
      <c r="L4353" t="s">
        <v>35</v>
      </c>
      <c r="M4353" t="s">
        <v>6010</v>
      </c>
      <c r="N4353" t="s">
        <v>5949</v>
      </c>
      <c r="O4353" t="s">
        <v>6011</v>
      </c>
      <c r="P4353" t="s">
        <v>6012</v>
      </c>
      <c r="Q4353" t="s">
        <v>6013</v>
      </c>
      <c r="R4353">
        <v>2700</v>
      </c>
      <c r="S4353">
        <v>3500</v>
      </c>
      <c r="T4353">
        <v>0.2286</v>
      </c>
      <c r="U4353" t="s">
        <v>5920</v>
      </c>
      <c r="V4353">
        <v>12</v>
      </c>
      <c r="W4353" s="1">
        <v>45369</v>
      </c>
      <c r="X4353" t="s">
        <v>5894</v>
      </c>
      <c r="Y4353">
        <v>71</v>
      </c>
      <c r="Z4353">
        <v>95</v>
      </c>
      <c r="AA4353">
        <v>147</v>
      </c>
      <c r="AB4353">
        <v>51</v>
      </c>
      <c r="AC4353">
        <v>10</v>
      </c>
      <c r="AD4353">
        <v>137700</v>
      </c>
      <c r="AE4353" t="s">
        <v>6025</v>
      </c>
      <c r="AF4353" s="1">
        <v>46203</v>
      </c>
      <c r="AG4353" t="s">
        <v>6610</v>
      </c>
      <c r="AH4353" t="s">
        <v>6027</v>
      </c>
      <c r="AI4353" t="s">
        <v>6028</v>
      </c>
      <c r="AJ4353" t="s">
        <v>6924</v>
      </c>
      <c r="AK4353">
        <v>10500</v>
      </c>
      <c r="AL4353">
        <v>1727.25</v>
      </c>
      <c r="AM4353">
        <v>8772.75</v>
      </c>
      <c r="AN4353">
        <v>8100</v>
      </c>
      <c r="AO4353">
        <v>672.75</v>
      </c>
      <c r="AP4353">
        <v>7.6700000000000004E-2</v>
      </c>
    </row>
    <row r="4354" spans="1:42" hidden="1" x14ac:dyDescent="0.35">
      <c r="A4354" t="s">
        <v>5326</v>
      </c>
      <c r="B4354" s="1">
        <v>46114</v>
      </c>
      <c r="C4354" t="s">
        <v>863</v>
      </c>
      <c r="D4354" t="s">
        <v>118</v>
      </c>
      <c r="E4354">
        <v>2</v>
      </c>
      <c r="F4354" t="s">
        <v>128</v>
      </c>
      <c r="G4354" t="s">
        <v>16</v>
      </c>
      <c r="H4354" t="s">
        <v>25</v>
      </c>
      <c r="I4354" t="s">
        <v>43</v>
      </c>
      <c r="J4354" t="s">
        <v>44</v>
      </c>
      <c r="K4354">
        <v>2026</v>
      </c>
      <c r="L4354" t="s">
        <v>35</v>
      </c>
      <c r="M4354" t="s">
        <v>5902</v>
      </c>
      <c r="N4354" t="s">
        <v>5889</v>
      </c>
      <c r="O4354" t="s">
        <v>5898</v>
      </c>
      <c r="P4354" t="s">
        <v>5899</v>
      </c>
      <c r="Q4354" t="s">
        <v>5903</v>
      </c>
      <c r="R4354">
        <v>74000</v>
      </c>
      <c r="S4354">
        <v>88000</v>
      </c>
      <c r="T4354">
        <v>0.15909999999999999</v>
      </c>
      <c r="U4354" t="s">
        <v>5901</v>
      </c>
      <c r="V4354">
        <v>12</v>
      </c>
      <c r="W4354" s="1">
        <v>45459</v>
      </c>
      <c r="X4354" t="s">
        <v>5894</v>
      </c>
      <c r="Y4354">
        <v>214</v>
      </c>
      <c r="Z4354">
        <v>97</v>
      </c>
      <c r="AA4354">
        <v>218</v>
      </c>
      <c r="AB4354">
        <v>43</v>
      </c>
      <c r="AC4354">
        <v>10</v>
      </c>
      <c r="AD4354">
        <v>3182000</v>
      </c>
      <c r="AE4354" t="s">
        <v>6025</v>
      </c>
      <c r="AF4354" s="1">
        <v>46203</v>
      </c>
      <c r="AG4354" t="s">
        <v>6083</v>
      </c>
      <c r="AH4354" t="s">
        <v>6027</v>
      </c>
      <c r="AI4354" t="s">
        <v>6028</v>
      </c>
      <c r="AJ4354" t="s">
        <v>6924</v>
      </c>
      <c r="AK4354">
        <v>176000</v>
      </c>
      <c r="AL4354">
        <v>31556.799999999999</v>
      </c>
      <c r="AM4354">
        <v>144443.20000000001</v>
      </c>
      <c r="AN4354">
        <v>148000</v>
      </c>
      <c r="AO4354">
        <v>-3556.8</v>
      </c>
      <c r="AP4354">
        <v>-2.46E-2</v>
      </c>
    </row>
    <row r="4355" spans="1:42" hidden="1" x14ac:dyDescent="0.35">
      <c r="A4355" t="s">
        <v>5327</v>
      </c>
      <c r="B4355" s="1">
        <v>46128</v>
      </c>
      <c r="C4355" t="s">
        <v>331</v>
      </c>
      <c r="D4355" t="s">
        <v>29</v>
      </c>
      <c r="E4355">
        <v>1</v>
      </c>
      <c r="F4355" t="s">
        <v>15</v>
      </c>
      <c r="G4355" t="s">
        <v>96</v>
      </c>
      <c r="H4355" t="s">
        <v>32</v>
      </c>
      <c r="I4355" t="s">
        <v>26</v>
      </c>
      <c r="J4355" t="s">
        <v>44</v>
      </c>
      <c r="K4355">
        <v>2026</v>
      </c>
      <c r="L4355" t="s">
        <v>35</v>
      </c>
      <c r="M4355" t="s">
        <v>5985</v>
      </c>
      <c r="N4355" t="s">
        <v>5974</v>
      </c>
      <c r="O4355" t="s">
        <v>5986</v>
      </c>
      <c r="P4355" t="s">
        <v>5979</v>
      </c>
      <c r="Q4355" t="s">
        <v>5987</v>
      </c>
      <c r="R4355">
        <v>500</v>
      </c>
      <c r="S4355">
        <v>750</v>
      </c>
      <c r="T4355">
        <v>0.33329999999999999</v>
      </c>
      <c r="U4355" t="s">
        <v>5920</v>
      </c>
      <c r="V4355">
        <v>24</v>
      </c>
      <c r="W4355" s="1">
        <v>45007</v>
      </c>
      <c r="X4355" t="s">
        <v>5894</v>
      </c>
      <c r="Y4355">
        <v>294</v>
      </c>
      <c r="Z4355">
        <v>81</v>
      </c>
      <c r="AA4355">
        <v>264</v>
      </c>
      <c r="AB4355">
        <v>82</v>
      </c>
      <c r="AC4355">
        <v>10</v>
      </c>
      <c r="AD4355">
        <v>41000</v>
      </c>
      <c r="AE4355" t="s">
        <v>6025</v>
      </c>
      <c r="AF4355" s="1">
        <v>46203</v>
      </c>
      <c r="AG4355" t="s">
        <v>6212</v>
      </c>
      <c r="AH4355" t="s">
        <v>6027</v>
      </c>
      <c r="AI4355" t="s">
        <v>6028</v>
      </c>
      <c r="AJ4355" t="s">
        <v>6924</v>
      </c>
      <c r="AK4355">
        <v>750</v>
      </c>
      <c r="AL4355">
        <v>129.97</v>
      </c>
      <c r="AM4355">
        <v>620.03</v>
      </c>
      <c r="AN4355">
        <v>500</v>
      </c>
      <c r="AO4355">
        <v>120.03</v>
      </c>
      <c r="AP4355">
        <v>0.19359999999999999</v>
      </c>
    </row>
    <row r="4356" spans="1:42" hidden="1" x14ac:dyDescent="0.35">
      <c r="A4356" t="s">
        <v>5328</v>
      </c>
      <c r="B4356" s="1">
        <v>46185</v>
      </c>
      <c r="C4356" t="s">
        <v>598</v>
      </c>
      <c r="D4356" t="s">
        <v>183</v>
      </c>
      <c r="E4356">
        <v>1</v>
      </c>
      <c r="F4356" t="s">
        <v>128</v>
      </c>
      <c r="G4356" t="s">
        <v>71</v>
      </c>
      <c r="H4356" t="s">
        <v>25</v>
      </c>
      <c r="I4356" t="s">
        <v>33</v>
      </c>
      <c r="J4356" t="s">
        <v>34</v>
      </c>
      <c r="K4356">
        <v>2026</v>
      </c>
      <c r="L4356" t="s">
        <v>35</v>
      </c>
      <c r="M4356" t="s">
        <v>6010</v>
      </c>
      <c r="N4356" t="s">
        <v>5949</v>
      </c>
      <c r="O4356" t="s">
        <v>6011</v>
      </c>
      <c r="P4356" t="s">
        <v>6012</v>
      </c>
      <c r="Q4356" t="s">
        <v>6013</v>
      </c>
      <c r="R4356">
        <v>2700</v>
      </c>
      <c r="S4356">
        <v>3500</v>
      </c>
      <c r="T4356">
        <v>0.2286</v>
      </c>
      <c r="U4356" t="s">
        <v>5920</v>
      </c>
      <c r="V4356">
        <v>12</v>
      </c>
      <c r="W4356" s="1">
        <v>45369</v>
      </c>
      <c r="X4356" t="s">
        <v>5894</v>
      </c>
      <c r="Y4356">
        <v>71</v>
      </c>
      <c r="Z4356">
        <v>95</v>
      </c>
      <c r="AA4356">
        <v>147</v>
      </c>
      <c r="AB4356">
        <v>51</v>
      </c>
      <c r="AC4356">
        <v>10</v>
      </c>
      <c r="AD4356">
        <v>137700</v>
      </c>
      <c r="AE4356" t="s">
        <v>6025</v>
      </c>
      <c r="AF4356" s="1">
        <v>46203</v>
      </c>
      <c r="AG4356" t="s">
        <v>6359</v>
      </c>
      <c r="AH4356" t="s">
        <v>6027</v>
      </c>
      <c r="AI4356" t="s">
        <v>6028</v>
      </c>
      <c r="AJ4356" t="s">
        <v>6924</v>
      </c>
      <c r="AK4356">
        <v>3500</v>
      </c>
      <c r="AL4356">
        <v>630</v>
      </c>
      <c r="AM4356">
        <v>2870</v>
      </c>
      <c r="AN4356">
        <v>2700</v>
      </c>
      <c r="AO4356">
        <v>170</v>
      </c>
      <c r="AP4356">
        <v>5.9200000000000003E-2</v>
      </c>
    </row>
    <row r="4357" spans="1:42" hidden="1" x14ac:dyDescent="0.35">
      <c r="A4357" t="s">
        <v>5329</v>
      </c>
      <c r="B4357" s="1">
        <v>46113</v>
      </c>
      <c r="C4357" t="s">
        <v>4911</v>
      </c>
      <c r="D4357" t="s">
        <v>78</v>
      </c>
      <c r="E4357">
        <v>2</v>
      </c>
      <c r="F4357" t="s">
        <v>48</v>
      </c>
      <c r="G4357" t="s">
        <v>16</v>
      </c>
      <c r="H4357" t="s">
        <v>49</v>
      </c>
      <c r="I4357" t="s">
        <v>43</v>
      </c>
      <c r="J4357" t="s">
        <v>44</v>
      </c>
      <c r="K4357">
        <v>2026</v>
      </c>
      <c r="L4357" t="s">
        <v>35</v>
      </c>
      <c r="M4357" t="s">
        <v>5992</v>
      </c>
      <c r="N4357" t="s">
        <v>5989</v>
      </c>
      <c r="O4357" t="s">
        <v>5993</v>
      </c>
      <c r="P4357" t="s">
        <v>5899</v>
      </c>
      <c r="Q4357" t="s">
        <v>5994</v>
      </c>
      <c r="R4357">
        <v>850</v>
      </c>
      <c r="S4357">
        <v>1200</v>
      </c>
      <c r="T4357">
        <v>0.29170000000000001</v>
      </c>
      <c r="U4357" t="s">
        <v>5901</v>
      </c>
      <c r="V4357">
        <v>6</v>
      </c>
      <c r="W4357" s="1">
        <v>45066</v>
      </c>
      <c r="X4357" t="s">
        <v>5894</v>
      </c>
      <c r="Y4357">
        <v>275</v>
      </c>
      <c r="Z4357">
        <v>92</v>
      </c>
      <c r="AA4357">
        <v>285</v>
      </c>
      <c r="AB4357">
        <v>78</v>
      </c>
      <c r="AC4357">
        <v>10</v>
      </c>
      <c r="AD4357">
        <v>66300</v>
      </c>
      <c r="AE4357" t="s">
        <v>6025</v>
      </c>
      <c r="AF4357" s="1">
        <v>46203</v>
      </c>
      <c r="AG4357" t="s">
        <v>6919</v>
      </c>
      <c r="AH4357" t="s">
        <v>6035</v>
      </c>
      <c r="AI4357" t="s">
        <v>6028</v>
      </c>
      <c r="AJ4357" t="s">
        <v>6924</v>
      </c>
      <c r="AK4357">
        <v>2400</v>
      </c>
      <c r="AL4357">
        <v>446.64</v>
      </c>
      <c r="AM4357">
        <v>1953.36</v>
      </c>
      <c r="AN4357">
        <v>1700</v>
      </c>
      <c r="AO4357">
        <v>253.36</v>
      </c>
      <c r="AP4357">
        <v>0.12970000000000001</v>
      </c>
    </row>
    <row r="4358" spans="1:42" hidden="1" x14ac:dyDescent="0.35">
      <c r="A4358" t="s">
        <v>5330</v>
      </c>
      <c r="B4358" s="1">
        <v>46068</v>
      </c>
      <c r="C4358" t="s">
        <v>4213</v>
      </c>
      <c r="D4358" t="s">
        <v>216</v>
      </c>
      <c r="E4358">
        <v>2</v>
      </c>
      <c r="F4358" t="s">
        <v>15</v>
      </c>
      <c r="G4358" t="s">
        <v>16</v>
      </c>
      <c r="H4358" t="s">
        <v>25</v>
      </c>
      <c r="I4358" t="s">
        <v>33</v>
      </c>
      <c r="J4358" t="s">
        <v>19</v>
      </c>
      <c r="K4358">
        <v>2026</v>
      </c>
      <c r="L4358" t="s">
        <v>20</v>
      </c>
      <c r="M4358" t="s">
        <v>5999</v>
      </c>
      <c r="N4358" t="s">
        <v>5989</v>
      </c>
      <c r="O4358" t="s">
        <v>6000</v>
      </c>
      <c r="P4358" t="s">
        <v>6001</v>
      </c>
      <c r="Q4358" t="s">
        <v>6002</v>
      </c>
      <c r="R4358">
        <v>300</v>
      </c>
      <c r="S4358">
        <v>500</v>
      </c>
      <c r="T4358">
        <v>0.4</v>
      </c>
      <c r="U4358" t="s">
        <v>5940</v>
      </c>
      <c r="V4358">
        <v>3</v>
      </c>
      <c r="W4358" s="1">
        <v>45115</v>
      </c>
      <c r="X4358" t="s">
        <v>5894</v>
      </c>
      <c r="Y4358">
        <v>197</v>
      </c>
      <c r="Z4358">
        <v>100</v>
      </c>
      <c r="AA4358">
        <v>205</v>
      </c>
      <c r="AB4358">
        <v>66</v>
      </c>
      <c r="AC4358">
        <v>10</v>
      </c>
      <c r="AD4358">
        <v>19800</v>
      </c>
      <c r="AE4358" t="s">
        <v>6025</v>
      </c>
      <c r="AF4358" s="1">
        <v>46203</v>
      </c>
      <c r="AG4358" t="s">
        <v>6910</v>
      </c>
      <c r="AH4358" t="s">
        <v>6027</v>
      </c>
      <c r="AI4358" t="s">
        <v>6028</v>
      </c>
      <c r="AJ4358" t="s">
        <v>6924</v>
      </c>
      <c r="AK4358">
        <v>1000</v>
      </c>
      <c r="AL4358">
        <v>146.6</v>
      </c>
      <c r="AM4358">
        <v>853.4</v>
      </c>
      <c r="AN4358">
        <v>600</v>
      </c>
      <c r="AO4358">
        <v>253.4</v>
      </c>
      <c r="AP4358">
        <v>0.2969</v>
      </c>
    </row>
    <row r="4359" spans="1:42" hidden="1" x14ac:dyDescent="0.35">
      <c r="A4359" t="s">
        <v>5331</v>
      </c>
      <c r="B4359" s="1">
        <v>46029</v>
      </c>
      <c r="C4359" t="s">
        <v>1859</v>
      </c>
      <c r="D4359" t="s">
        <v>221</v>
      </c>
      <c r="E4359">
        <v>1</v>
      </c>
      <c r="F4359" t="s">
        <v>30</v>
      </c>
      <c r="G4359" t="s">
        <v>96</v>
      </c>
      <c r="H4359" t="s">
        <v>32</v>
      </c>
      <c r="I4359" t="s">
        <v>26</v>
      </c>
      <c r="J4359" t="s">
        <v>112</v>
      </c>
      <c r="K4359">
        <v>2026</v>
      </c>
      <c r="L4359" t="s">
        <v>20</v>
      </c>
      <c r="M4359" t="s">
        <v>5966</v>
      </c>
      <c r="N4359" t="s">
        <v>5967</v>
      </c>
      <c r="O4359" t="s">
        <v>5968</v>
      </c>
      <c r="P4359" t="s">
        <v>5899</v>
      </c>
      <c r="Q4359" t="s">
        <v>5969</v>
      </c>
      <c r="R4359">
        <v>11500</v>
      </c>
      <c r="S4359">
        <v>14500</v>
      </c>
      <c r="T4359">
        <v>0.2069</v>
      </c>
      <c r="U4359" t="s">
        <v>5901</v>
      </c>
      <c r="V4359">
        <v>12</v>
      </c>
      <c r="W4359" s="1">
        <v>44903</v>
      </c>
      <c r="X4359" t="s">
        <v>5894</v>
      </c>
      <c r="Y4359">
        <v>217</v>
      </c>
      <c r="Z4359">
        <v>53</v>
      </c>
      <c r="AA4359">
        <v>253</v>
      </c>
      <c r="AB4359">
        <v>61</v>
      </c>
      <c r="AC4359">
        <v>10</v>
      </c>
      <c r="AD4359">
        <v>701500</v>
      </c>
      <c r="AE4359" t="s">
        <v>6025</v>
      </c>
      <c r="AF4359" s="1">
        <v>46203</v>
      </c>
      <c r="AG4359" t="s">
        <v>6672</v>
      </c>
      <c r="AH4359" t="s">
        <v>6027</v>
      </c>
      <c r="AI4359" t="s">
        <v>6028</v>
      </c>
      <c r="AJ4359" t="s">
        <v>6924</v>
      </c>
      <c r="AK4359">
        <v>14500</v>
      </c>
      <c r="AL4359">
        <v>2544.75</v>
      </c>
      <c r="AM4359">
        <v>11955.25</v>
      </c>
      <c r="AN4359">
        <v>11500</v>
      </c>
      <c r="AO4359">
        <v>455.25</v>
      </c>
      <c r="AP4359">
        <v>3.8100000000000002E-2</v>
      </c>
    </row>
    <row r="4360" spans="1:42" hidden="1" x14ac:dyDescent="0.35">
      <c r="A4360" t="s">
        <v>5332</v>
      </c>
      <c r="B4360" s="1">
        <v>46119</v>
      </c>
      <c r="C4360" t="s">
        <v>1730</v>
      </c>
      <c r="D4360" t="s">
        <v>65</v>
      </c>
      <c r="E4360">
        <v>1</v>
      </c>
      <c r="F4360" t="s">
        <v>48</v>
      </c>
      <c r="G4360" t="s">
        <v>16</v>
      </c>
      <c r="H4360" t="s">
        <v>32</v>
      </c>
      <c r="I4360" t="s">
        <v>18</v>
      </c>
      <c r="J4360" t="s">
        <v>44</v>
      </c>
      <c r="K4360">
        <v>2026</v>
      </c>
      <c r="L4360" t="s">
        <v>35</v>
      </c>
      <c r="M4360" t="s">
        <v>5906</v>
      </c>
      <c r="N4360" t="s">
        <v>5889</v>
      </c>
      <c r="O4360" t="s">
        <v>5898</v>
      </c>
      <c r="P4360" t="s">
        <v>5907</v>
      </c>
      <c r="Q4360" t="s">
        <v>5908</v>
      </c>
      <c r="R4360">
        <v>17500</v>
      </c>
      <c r="S4360">
        <v>22000</v>
      </c>
      <c r="T4360">
        <v>0.20449999999999999</v>
      </c>
      <c r="U4360" t="s">
        <v>5909</v>
      </c>
      <c r="V4360">
        <v>12</v>
      </c>
      <c r="W4360" s="1">
        <v>45337</v>
      </c>
      <c r="X4360" t="s">
        <v>5894</v>
      </c>
      <c r="Y4360">
        <v>373</v>
      </c>
      <c r="Z4360">
        <v>88</v>
      </c>
      <c r="AA4360">
        <v>389</v>
      </c>
      <c r="AB4360">
        <v>78</v>
      </c>
      <c r="AC4360">
        <v>10</v>
      </c>
      <c r="AD4360">
        <v>1365000</v>
      </c>
      <c r="AE4360" t="s">
        <v>6025</v>
      </c>
      <c r="AF4360" s="1">
        <v>46203</v>
      </c>
      <c r="AG4360" t="s">
        <v>6635</v>
      </c>
      <c r="AH4360" t="s">
        <v>6035</v>
      </c>
      <c r="AI4360" t="s">
        <v>6028</v>
      </c>
      <c r="AJ4360" t="s">
        <v>6924</v>
      </c>
      <c r="AK4360">
        <v>22000</v>
      </c>
      <c r="AL4360">
        <v>3020.6</v>
      </c>
      <c r="AM4360">
        <v>18979.400000000001</v>
      </c>
      <c r="AN4360">
        <v>17500</v>
      </c>
      <c r="AO4360">
        <v>1479.4</v>
      </c>
      <c r="AP4360">
        <v>7.7899999999999997E-2</v>
      </c>
    </row>
    <row r="4361" spans="1:42" hidden="1" x14ac:dyDescent="0.35">
      <c r="A4361" t="s">
        <v>5333</v>
      </c>
      <c r="B4361" s="1">
        <v>46159</v>
      </c>
      <c r="C4361" t="s">
        <v>417</v>
      </c>
      <c r="D4361" t="s">
        <v>38</v>
      </c>
      <c r="E4361">
        <v>3</v>
      </c>
      <c r="F4361" t="s">
        <v>48</v>
      </c>
      <c r="G4361" t="s">
        <v>16</v>
      </c>
      <c r="H4361" t="s">
        <v>32</v>
      </c>
      <c r="I4361" t="s">
        <v>43</v>
      </c>
      <c r="J4361" t="s">
        <v>75</v>
      </c>
      <c r="K4361">
        <v>2026</v>
      </c>
      <c r="L4361" t="s">
        <v>35</v>
      </c>
      <c r="M4361" t="s">
        <v>5981</v>
      </c>
      <c r="N4361" t="s">
        <v>5974</v>
      </c>
      <c r="O4361" t="s">
        <v>5982</v>
      </c>
      <c r="P4361" t="s">
        <v>5983</v>
      </c>
      <c r="Q4361" t="s">
        <v>5984</v>
      </c>
      <c r="R4361">
        <v>3700</v>
      </c>
      <c r="S4361">
        <v>4800</v>
      </c>
      <c r="T4361">
        <v>0.22919999999999999</v>
      </c>
      <c r="U4361" t="s">
        <v>5920</v>
      </c>
      <c r="V4361">
        <v>24</v>
      </c>
      <c r="W4361" s="1">
        <v>45552</v>
      </c>
      <c r="X4361" t="s">
        <v>5894</v>
      </c>
      <c r="Y4361">
        <v>158</v>
      </c>
      <c r="Z4361">
        <v>108</v>
      </c>
      <c r="AA4361">
        <v>132</v>
      </c>
      <c r="AB4361">
        <v>61</v>
      </c>
      <c r="AC4361">
        <v>10</v>
      </c>
      <c r="AD4361">
        <v>225700</v>
      </c>
      <c r="AE4361" t="s">
        <v>6025</v>
      </c>
      <c r="AF4361" s="1">
        <v>46203</v>
      </c>
      <c r="AG4361" t="s">
        <v>6261</v>
      </c>
      <c r="AH4361" t="s">
        <v>6027</v>
      </c>
      <c r="AI4361" t="s">
        <v>6028</v>
      </c>
      <c r="AJ4361" t="s">
        <v>6924</v>
      </c>
      <c r="AK4361">
        <v>14400</v>
      </c>
      <c r="AL4361">
        <v>2868.48</v>
      </c>
      <c r="AM4361">
        <v>11531.52</v>
      </c>
      <c r="AN4361">
        <v>11100</v>
      </c>
      <c r="AO4361">
        <v>431.52</v>
      </c>
      <c r="AP4361">
        <v>3.7400000000000003E-2</v>
      </c>
    </row>
    <row r="4362" spans="1:42" hidden="1" x14ac:dyDescent="0.35">
      <c r="A4362" t="s">
        <v>5334</v>
      </c>
      <c r="B4362" s="1">
        <v>46036</v>
      </c>
      <c r="C4362" t="s">
        <v>691</v>
      </c>
      <c r="D4362" t="s">
        <v>221</v>
      </c>
      <c r="E4362">
        <v>1</v>
      </c>
      <c r="F4362" t="s">
        <v>58</v>
      </c>
      <c r="G4362" t="s">
        <v>79</v>
      </c>
      <c r="H4362" t="s">
        <v>25</v>
      </c>
      <c r="I4362" t="s">
        <v>33</v>
      </c>
      <c r="J4362" t="s">
        <v>112</v>
      </c>
      <c r="K4362">
        <v>2026</v>
      </c>
      <c r="L4362" t="s">
        <v>20</v>
      </c>
      <c r="M4362" t="s">
        <v>5966</v>
      </c>
      <c r="N4362" t="s">
        <v>5967</v>
      </c>
      <c r="O4362" t="s">
        <v>5968</v>
      </c>
      <c r="P4362" t="s">
        <v>5899</v>
      </c>
      <c r="Q4362" t="s">
        <v>5969</v>
      </c>
      <c r="R4362">
        <v>11500</v>
      </c>
      <c r="S4362">
        <v>14500</v>
      </c>
      <c r="T4362">
        <v>0.2069</v>
      </c>
      <c r="U4362" t="s">
        <v>5901</v>
      </c>
      <c r="V4362">
        <v>12</v>
      </c>
      <c r="W4362" s="1">
        <v>44903</v>
      </c>
      <c r="X4362" t="s">
        <v>5894</v>
      </c>
      <c r="Y4362">
        <v>217</v>
      </c>
      <c r="Z4362">
        <v>53</v>
      </c>
      <c r="AA4362">
        <v>253</v>
      </c>
      <c r="AB4362">
        <v>61</v>
      </c>
      <c r="AC4362">
        <v>10</v>
      </c>
      <c r="AD4362">
        <v>701500</v>
      </c>
      <c r="AE4362" t="s">
        <v>6025</v>
      </c>
      <c r="AF4362" s="1">
        <v>46203</v>
      </c>
      <c r="AG4362" t="s">
        <v>6340</v>
      </c>
      <c r="AH4362" t="s">
        <v>6035</v>
      </c>
      <c r="AI4362" t="s">
        <v>6028</v>
      </c>
      <c r="AJ4362" t="s">
        <v>6924</v>
      </c>
      <c r="AK4362">
        <v>14500</v>
      </c>
      <c r="AL4362">
        <v>1754.5</v>
      </c>
      <c r="AM4362">
        <v>12745.5</v>
      </c>
      <c r="AN4362">
        <v>11500</v>
      </c>
      <c r="AO4362">
        <v>1245.5</v>
      </c>
      <c r="AP4362">
        <v>9.7699999999999995E-2</v>
      </c>
    </row>
    <row r="4363" spans="1:42" hidden="1" x14ac:dyDescent="0.35">
      <c r="A4363" t="s">
        <v>5335</v>
      </c>
      <c r="B4363" s="1">
        <v>46032</v>
      </c>
      <c r="C4363" t="s">
        <v>3684</v>
      </c>
      <c r="D4363" t="s">
        <v>123</v>
      </c>
      <c r="E4363">
        <v>1</v>
      </c>
      <c r="F4363" t="s">
        <v>15</v>
      </c>
      <c r="G4363" t="s">
        <v>31</v>
      </c>
      <c r="H4363" t="s">
        <v>25</v>
      </c>
      <c r="I4363" t="s">
        <v>18</v>
      </c>
      <c r="J4363" t="s">
        <v>112</v>
      </c>
      <c r="K4363">
        <v>2026</v>
      </c>
      <c r="L4363" t="s">
        <v>20</v>
      </c>
      <c r="M4363" t="s">
        <v>5927</v>
      </c>
      <c r="N4363" t="s">
        <v>5913</v>
      </c>
      <c r="O4363" t="s">
        <v>5917</v>
      </c>
      <c r="P4363" t="s">
        <v>5928</v>
      </c>
      <c r="Q4363" t="s">
        <v>5929</v>
      </c>
      <c r="R4363">
        <v>44000</v>
      </c>
      <c r="S4363">
        <v>53000</v>
      </c>
      <c r="T4363">
        <v>0.16980000000000001</v>
      </c>
      <c r="U4363" t="s">
        <v>5920</v>
      </c>
      <c r="V4363">
        <v>12</v>
      </c>
      <c r="W4363" s="1">
        <v>45435</v>
      </c>
      <c r="X4363" t="s">
        <v>5894</v>
      </c>
      <c r="Y4363">
        <v>246</v>
      </c>
      <c r="Z4363">
        <v>92</v>
      </c>
      <c r="AA4363">
        <v>223</v>
      </c>
      <c r="AB4363">
        <v>48</v>
      </c>
      <c r="AC4363">
        <v>10</v>
      </c>
      <c r="AD4363">
        <v>2112000</v>
      </c>
      <c r="AE4363" t="s">
        <v>6025</v>
      </c>
      <c r="AF4363" s="1">
        <v>46203</v>
      </c>
      <c r="AG4363" t="s">
        <v>6891</v>
      </c>
      <c r="AH4363" t="s">
        <v>6027</v>
      </c>
      <c r="AI4363" t="s">
        <v>6028</v>
      </c>
      <c r="AJ4363" t="s">
        <v>6924</v>
      </c>
      <c r="AK4363">
        <v>62540</v>
      </c>
      <c r="AL4363">
        <v>5678.63</v>
      </c>
      <c r="AM4363">
        <v>56861.37</v>
      </c>
      <c r="AN4363">
        <v>44000</v>
      </c>
      <c r="AO4363">
        <v>12861.37</v>
      </c>
      <c r="AP4363">
        <v>0.22620000000000001</v>
      </c>
    </row>
    <row r="4364" spans="1:42" hidden="1" x14ac:dyDescent="0.35">
      <c r="A4364" t="s">
        <v>5336</v>
      </c>
      <c r="B4364" s="1">
        <v>46152</v>
      </c>
      <c r="C4364" t="s">
        <v>1640</v>
      </c>
      <c r="D4364" t="s">
        <v>173</v>
      </c>
      <c r="E4364">
        <v>1</v>
      </c>
      <c r="F4364" t="s">
        <v>30</v>
      </c>
      <c r="G4364" t="s">
        <v>71</v>
      </c>
      <c r="H4364" t="s">
        <v>32</v>
      </c>
      <c r="I4364" t="s">
        <v>43</v>
      </c>
      <c r="J4364" t="s">
        <v>75</v>
      </c>
      <c r="K4364">
        <v>2026</v>
      </c>
      <c r="L4364" t="s">
        <v>35</v>
      </c>
      <c r="M4364" t="s">
        <v>5904</v>
      </c>
      <c r="N4364" t="s">
        <v>5889</v>
      </c>
      <c r="O4364" t="s">
        <v>5898</v>
      </c>
      <c r="P4364" t="s">
        <v>5899</v>
      </c>
      <c r="Q4364" t="s">
        <v>5905</v>
      </c>
      <c r="R4364">
        <v>12500</v>
      </c>
      <c r="S4364">
        <v>15500</v>
      </c>
      <c r="T4364">
        <v>0.19350000000000001</v>
      </c>
      <c r="U4364" t="s">
        <v>5901</v>
      </c>
      <c r="V4364">
        <v>12</v>
      </c>
      <c r="W4364" s="1">
        <v>45140</v>
      </c>
      <c r="X4364" t="s">
        <v>5894</v>
      </c>
      <c r="Y4364">
        <v>313</v>
      </c>
      <c r="Z4364">
        <v>58</v>
      </c>
      <c r="AA4364">
        <v>294</v>
      </c>
      <c r="AB4364">
        <v>65</v>
      </c>
      <c r="AC4364">
        <v>10</v>
      </c>
      <c r="AD4364">
        <v>812500</v>
      </c>
      <c r="AE4364" t="s">
        <v>6025</v>
      </c>
      <c r="AF4364" s="1">
        <v>46203</v>
      </c>
      <c r="AG4364" t="s">
        <v>6609</v>
      </c>
      <c r="AH4364" t="s">
        <v>6027</v>
      </c>
      <c r="AI4364" t="s">
        <v>6028</v>
      </c>
      <c r="AJ4364" t="s">
        <v>6924</v>
      </c>
      <c r="AK4364">
        <v>15500</v>
      </c>
      <c r="AL4364">
        <v>1243.0999999999999</v>
      </c>
      <c r="AM4364">
        <v>14256.9</v>
      </c>
      <c r="AN4364">
        <v>12500</v>
      </c>
      <c r="AO4364">
        <v>1756.9</v>
      </c>
      <c r="AP4364">
        <v>0.1232</v>
      </c>
    </row>
    <row r="4365" spans="1:42" hidden="1" x14ac:dyDescent="0.35">
      <c r="A4365" t="s">
        <v>5337</v>
      </c>
      <c r="B4365" s="1">
        <v>46139</v>
      </c>
      <c r="C4365" t="s">
        <v>5338</v>
      </c>
      <c r="D4365" t="s">
        <v>65</v>
      </c>
      <c r="E4365">
        <v>1</v>
      </c>
      <c r="F4365" t="s">
        <v>48</v>
      </c>
      <c r="G4365" t="s">
        <v>67</v>
      </c>
      <c r="H4365" t="s">
        <v>32</v>
      </c>
      <c r="I4365" t="s">
        <v>26</v>
      </c>
      <c r="J4365" t="s">
        <v>44</v>
      </c>
      <c r="K4365">
        <v>2026</v>
      </c>
      <c r="L4365" t="s">
        <v>35</v>
      </c>
      <c r="M4365" t="s">
        <v>5906</v>
      </c>
      <c r="N4365" t="s">
        <v>5889</v>
      </c>
      <c r="O4365" t="s">
        <v>5898</v>
      </c>
      <c r="P4365" t="s">
        <v>5907</v>
      </c>
      <c r="Q4365" t="s">
        <v>5908</v>
      </c>
      <c r="R4365">
        <v>17500</v>
      </c>
      <c r="S4365">
        <v>22000</v>
      </c>
      <c r="T4365">
        <v>0.20449999999999999</v>
      </c>
      <c r="U4365" t="s">
        <v>5909</v>
      </c>
      <c r="V4365">
        <v>12</v>
      </c>
      <c r="W4365" s="1">
        <v>45337</v>
      </c>
      <c r="X4365" t="s">
        <v>5894</v>
      </c>
      <c r="Y4365">
        <v>373</v>
      </c>
      <c r="Z4365">
        <v>88</v>
      </c>
      <c r="AA4365">
        <v>389</v>
      </c>
      <c r="AB4365">
        <v>78</v>
      </c>
      <c r="AC4365">
        <v>10</v>
      </c>
      <c r="AD4365">
        <v>1365000</v>
      </c>
      <c r="AE4365" t="s">
        <v>6025</v>
      </c>
      <c r="AF4365" s="1">
        <v>46203</v>
      </c>
      <c r="AG4365" t="s">
        <v>6920</v>
      </c>
      <c r="AH4365" t="s">
        <v>6035</v>
      </c>
      <c r="AI4365" t="s">
        <v>6921</v>
      </c>
      <c r="AJ4365" t="s">
        <v>6924</v>
      </c>
      <c r="AK4365">
        <v>22000</v>
      </c>
      <c r="AL4365">
        <v>2230.8000000000002</v>
      </c>
      <c r="AM4365">
        <v>19769.2</v>
      </c>
      <c r="AN4365">
        <v>17500</v>
      </c>
      <c r="AO4365">
        <v>2269.1999999999998</v>
      </c>
      <c r="AP4365">
        <v>0.1148</v>
      </c>
    </row>
    <row r="4366" spans="1:42" hidden="1" x14ac:dyDescent="0.35">
      <c r="A4366" t="s">
        <v>5339</v>
      </c>
      <c r="B4366" s="1">
        <v>46123</v>
      </c>
      <c r="C4366" t="s">
        <v>2261</v>
      </c>
      <c r="D4366" t="s">
        <v>95</v>
      </c>
      <c r="E4366">
        <v>1</v>
      </c>
      <c r="F4366" t="s">
        <v>30</v>
      </c>
      <c r="G4366" t="s">
        <v>16</v>
      </c>
      <c r="H4366" t="s">
        <v>17</v>
      </c>
      <c r="I4366" t="s">
        <v>43</v>
      </c>
      <c r="J4366" t="s">
        <v>44</v>
      </c>
      <c r="K4366">
        <v>2026</v>
      </c>
      <c r="L4366" t="s">
        <v>35</v>
      </c>
      <c r="M4366" t="s">
        <v>5948</v>
      </c>
      <c r="N4366" t="s">
        <v>5949</v>
      </c>
      <c r="O4366" t="s">
        <v>5950</v>
      </c>
      <c r="P4366" t="s">
        <v>5951</v>
      </c>
      <c r="Q4366" t="s">
        <v>5952</v>
      </c>
      <c r="R4366">
        <v>2900</v>
      </c>
      <c r="S4366">
        <v>3800</v>
      </c>
      <c r="T4366">
        <v>0.23680000000000001</v>
      </c>
      <c r="U4366" t="s">
        <v>5940</v>
      </c>
      <c r="V4366">
        <v>12</v>
      </c>
      <c r="W4366" s="1">
        <v>45359</v>
      </c>
      <c r="X4366" t="s">
        <v>5894</v>
      </c>
      <c r="Y4366">
        <v>220</v>
      </c>
      <c r="Z4366">
        <v>49</v>
      </c>
      <c r="AA4366">
        <v>227</v>
      </c>
      <c r="AB4366">
        <v>23</v>
      </c>
      <c r="AC4366">
        <v>10</v>
      </c>
      <c r="AD4366">
        <v>66700</v>
      </c>
      <c r="AE4366" t="s">
        <v>6025</v>
      </c>
      <c r="AF4366" s="1">
        <v>46203</v>
      </c>
      <c r="AG4366" t="s">
        <v>6767</v>
      </c>
      <c r="AH4366" t="s">
        <v>6027</v>
      </c>
      <c r="AI4366" t="s">
        <v>6028</v>
      </c>
      <c r="AJ4366" t="s">
        <v>6924</v>
      </c>
      <c r="AK4366">
        <v>3800</v>
      </c>
      <c r="AL4366">
        <v>793.44</v>
      </c>
      <c r="AM4366">
        <v>3006.56</v>
      </c>
      <c r="AN4366">
        <v>2900</v>
      </c>
      <c r="AO4366">
        <v>106.56</v>
      </c>
      <c r="AP4366">
        <v>3.5400000000000001E-2</v>
      </c>
    </row>
    <row r="4367" spans="1:42" hidden="1" x14ac:dyDescent="0.35">
      <c r="A4367" t="s">
        <v>5340</v>
      </c>
      <c r="B4367" s="1">
        <v>46103</v>
      </c>
      <c r="C4367" t="s">
        <v>1796</v>
      </c>
      <c r="D4367" t="s">
        <v>70</v>
      </c>
      <c r="E4367">
        <v>1</v>
      </c>
      <c r="F4367" t="s">
        <v>128</v>
      </c>
      <c r="G4367" t="s">
        <v>16</v>
      </c>
      <c r="H4367" t="s">
        <v>32</v>
      </c>
      <c r="I4367" t="s">
        <v>33</v>
      </c>
      <c r="J4367" t="s">
        <v>39</v>
      </c>
      <c r="K4367">
        <v>2026</v>
      </c>
      <c r="L4367" t="s">
        <v>20</v>
      </c>
      <c r="M4367" t="s">
        <v>5970</v>
      </c>
      <c r="N4367" t="s">
        <v>5949</v>
      </c>
      <c r="O4367" t="s">
        <v>5971</v>
      </c>
      <c r="P4367" t="s">
        <v>5922</v>
      </c>
      <c r="Q4367" t="s">
        <v>5972</v>
      </c>
      <c r="R4367">
        <v>9500</v>
      </c>
      <c r="S4367">
        <v>12000</v>
      </c>
      <c r="T4367">
        <v>0.20830000000000001</v>
      </c>
      <c r="U4367" t="s">
        <v>5920</v>
      </c>
      <c r="V4367">
        <v>12</v>
      </c>
      <c r="W4367" s="1">
        <v>44840</v>
      </c>
      <c r="X4367" t="s">
        <v>5894</v>
      </c>
      <c r="Y4367">
        <v>160</v>
      </c>
      <c r="Z4367">
        <v>82</v>
      </c>
      <c r="AA4367">
        <v>171</v>
      </c>
      <c r="AB4367">
        <v>27</v>
      </c>
      <c r="AC4367">
        <v>10</v>
      </c>
      <c r="AD4367">
        <v>256500</v>
      </c>
      <c r="AE4367" t="s">
        <v>6025</v>
      </c>
      <c r="AF4367" s="1">
        <v>46203</v>
      </c>
      <c r="AG4367" t="s">
        <v>6655</v>
      </c>
      <c r="AH4367" t="s">
        <v>6035</v>
      </c>
      <c r="AI4367" t="s">
        <v>6028</v>
      </c>
      <c r="AJ4367" t="s">
        <v>6924</v>
      </c>
      <c r="AK4367">
        <v>12000</v>
      </c>
      <c r="AL4367">
        <v>1260</v>
      </c>
      <c r="AM4367">
        <v>10740</v>
      </c>
      <c r="AN4367">
        <v>9500</v>
      </c>
      <c r="AO4367">
        <v>1240</v>
      </c>
      <c r="AP4367">
        <v>0.11550000000000001</v>
      </c>
    </row>
    <row r="4368" spans="1:42" hidden="1" x14ac:dyDescent="0.35">
      <c r="A4368" t="s">
        <v>5341</v>
      </c>
      <c r="B4368" s="1">
        <v>46087</v>
      </c>
      <c r="C4368" t="s">
        <v>1785</v>
      </c>
      <c r="D4368" t="s">
        <v>208</v>
      </c>
      <c r="E4368">
        <v>3</v>
      </c>
      <c r="F4368" t="s">
        <v>128</v>
      </c>
      <c r="G4368" t="s">
        <v>96</v>
      </c>
      <c r="H4368" t="s">
        <v>25</v>
      </c>
      <c r="I4368" t="s">
        <v>43</v>
      </c>
      <c r="J4368" t="s">
        <v>39</v>
      </c>
      <c r="K4368">
        <v>2026</v>
      </c>
      <c r="L4368" t="s">
        <v>20</v>
      </c>
      <c r="M4368" t="s">
        <v>5910</v>
      </c>
      <c r="N4368" t="s">
        <v>5889</v>
      </c>
      <c r="O4368" t="s">
        <v>5898</v>
      </c>
      <c r="P4368" t="s">
        <v>5907</v>
      </c>
      <c r="Q4368" t="s">
        <v>5911</v>
      </c>
      <c r="R4368">
        <v>10500</v>
      </c>
      <c r="S4368">
        <v>13000</v>
      </c>
      <c r="T4368">
        <v>0.1923</v>
      </c>
      <c r="U4368" t="s">
        <v>5909</v>
      </c>
      <c r="V4368">
        <v>12</v>
      </c>
      <c r="W4368" s="1">
        <v>45395</v>
      </c>
      <c r="X4368" t="s">
        <v>5894</v>
      </c>
      <c r="Y4368">
        <v>256</v>
      </c>
      <c r="Z4368">
        <v>119</v>
      </c>
      <c r="AA4368">
        <v>288</v>
      </c>
      <c r="AB4368">
        <v>32</v>
      </c>
      <c r="AC4368">
        <v>10</v>
      </c>
      <c r="AD4368">
        <v>336000</v>
      </c>
      <c r="AE4368" t="s">
        <v>6025</v>
      </c>
      <c r="AF4368" s="1">
        <v>46203</v>
      </c>
      <c r="AG4368" t="s">
        <v>6652</v>
      </c>
      <c r="AH4368" t="s">
        <v>6035</v>
      </c>
      <c r="AI4368" t="s">
        <v>6028</v>
      </c>
      <c r="AJ4368" t="s">
        <v>6924</v>
      </c>
      <c r="AK4368">
        <v>39000</v>
      </c>
      <c r="AL4368">
        <v>8299.2000000000007</v>
      </c>
      <c r="AM4368">
        <v>30700.799999999999</v>
      </c>
      <c r="AN4368">
        <v>31500</v>
      </c>
      <c r="AO4368">
        <v>-799.2</v>
      </c>
      <c r="AP4368">
        <v>-2.5999999999999999E-2</v>
      </c>
    </row>
    <row r="4369" spans="1:42" hidden="1" x14ac:dyDescent="0.35">
      <c r="A4369" t="s">
        <v>5342</v>
      </c>
      <c r="B4369" s="1">
        <v>46117</v>
      </c>
      <c r="C4369" t="s">
        <v>3856</v>
      </c>
      <c r="D4369" t="s">
        <v>105</v>
      </c>
      <c r="E4369">
        <v>1</v>
      </c>
      <c r="F4369" t="s">
        <v>66</v>
      </c>
      <c r="G4369" t="s">
        <v>16</v>
      </c>
      <c r="H4369" t="s">
        <v>32</v>
      </c>
      <c r="I4369" t="s">
        <v>43</v>
      </c>
      <c r="J4369" t="s">
        <v>44</v>
      </c>
      <c r="K4369">
        <v>2026</v>
      </c>
      <c r="L4369" t="s">
        <v>35</v>
      </c>
      <c r="M4369" t="s">
        <v>5916</v>
      </c>
      <c r="N4369" t="s">
        <v>5913</v>
      </c>
      <c r="O4369" t="s">
        <v>5917</v>
      </c>
      <c r="P4369" t="s">
        <v>5918</v>
      </c>
      <c r="Q4369" t="s">
        <v>5919</v>
      </c>
      <c r="R4369">
        <v>63000</v>
      </c>
      <c r="S4369">
        <v>76000</v>
      </c>
      <c r="T4369">
        <v>0.1711</v>
      </c>
      <c r="U4369" t="s">
        <v>5920</v>
      </c>
      <c r="V4369">
        <v>12</v>
      </c>
      <c r="W4369" s="1">
        <v>44617</v>
      </c>
      <c r="X4369" t="s">
        <v>5894</v>
      </c>
      <c r="Y4369">
        <v>252</v>
      </c>
      <c r="Z4369">
        <v>75</v>
      </c>
      <c r="AA4369">
        <v>289</v>
      </c>
      <c r="AB4369">
        <v>48</v>
      </c>
      <c r="AC4369">
        <v>10</v>
      </c>
      <c r="AD4369">
        <v>3024000</v>
      </c>
      <c r="AE4369" t="s">
        <v>6025</v>
      </c>
      <c r="AF4369" s="1">
        <v>46203</v>
      </c>
      <c r="AG4369" t="s">
        <v>6903</v>
      </c>
      <c r="AH4369" t="s">
        <v>6035</v>
      </c>
      <c r="AI4369" t="s">
        <v>6028</v>
      </c>
      <c r="AJ4369" t="s">
        <v>6924</v>
      </c>
      <c r="AK4369">
        <v>89680</v>
      </c>
      <c r="AL4369">
        <v>12295.13</v>
      </c>
      <c r="AM4369">
        <v>77384.87</v>
      </c>
      <c r="AN4369">
        <v>63000</v>
      </c>
      <c r="AO4369">
        <v>14384.87</v>
      </c>
      <c r="AP4369">
        <v>0.18590000000000001</v>
      </c>
    </row>
    <row r="4370" spans="1:42" hidden="1" x14ac:dyDescent="0.35">
      <c r="A4370" t="s">
        <v>5343</v>
      </c>
      <c r="B4370" s="1">
        <v>46073</v>
      </c>
      <c r="C4370" t="s">
        <v>397</v>
      </c>
      <c r="D4370" t="s">
        <v>180</v>
      </c>
      <c r="E4370">
        <v>1</v>
      </c>
      <c r="F4370" t="s">
        <v>48</v>
      </c>
      <c r="G4370" t="s">
        <v>96</v>
      </c>
      <c r="H4370" t="s">
        <v>32</v>
      </c>
      <c r="I4370" t="s">
        <v>26</v>
      </c>
      <c r="J4370" t="s">
        <v>19</v>
      </c>
      <c r="K4370">
        <v>2026</v>
      </c>
      <c r="L4370" t="s">
        <v>20</v>
      </c>
      <c r="M4370" t="s">
        <v>5956</v>
      </c>
      <c r="N4370" t="s">
        <v>5949</v>
      </c>
      <c r="O4370" t="s">
        <v>5957</v>
      </c>
      <c r="P4370" t="s">
        <v>5958</v>
      </c>
      <c r="Q4370" t="s">
        <v>5959</v>
      </c>
      <c r="R4370">
        <v>3100</v>
      </c>
      <c r="S4370">
        <v>4200</v>
      </c>
      <c r="T4370">
        <v>0.26190000000000002</v>
      </c>
      <c r="U4370" t="s">
        <v>5909</v>
      </c>
      <c r="V4370">
        <v>12</v>
      </c>
      <c r="W4370" s="1">
        <v>45029</v>
      </c>
      <c r="X4370" t="s">
        <v>5894</v>
      </c>
      <c r="Y4370">
        <v>165</v>
      </c>
      <c r="Z4370">
        <v>119</v>
      </c>
      <c r="AA4370">
        <v>218</v>
      </c>
      <c r="AB4370">
        <v>22</v>
      </c>
      <c r="AC4370">
        <v>10</v>
      </c>
      <c r="AD4370">
        <v>68200</v>
      </c>
      <c r="AE4370" t="s">
        <v>6025</v>
      </c>
      <c r="AF4370" s="1">
        <v>46203</v>
      </c>
      <c r="AG4370" t="s">
        <v>6252</v>
      </c>
      <c r="AH4370" t="s">
        <v>6027</v>
      </c>
      <c r="AI4370" t="s">
        <v>6028</v>
      </c>
      <c r="AJ4370" t="s">
        <v>6924</v>
      </c>
      <c r="AK4370">
        <v>4200</v>
      </c>
      <c r="AL4370">
        <v>670.32</v>
      </c>
      <c r="AM4370">
        <v>3529.68</v>
      </c>
      <c r="AN4370">
        <v>3100</v>
      </c>
      <c r="AO4370">
        <v>429.68</v>
      </c>
      <c r="AP4370">
        <v>0.1217</v>
      </c>
    </row>
    <row r="4371" spans="1:42" hidden="1" x14ac:dyDescent="0.35">
      <c r="A4371" t="s">
        <v>5344</v>
      </c>
      <c r="B4371" s="1">
        <v>46198</v>
      </c>
      <c r="C4371" t="s">
        <v>2004</v>
      </c>
      <c r="D4371" t="s">
        <v>65</v>
      </c>
      <c r="E4371">
        <v>1</v>
      </c>
      <c r="F4371" t="s">
        <v>48</v>
      </c>
      <c r="G4371" t="s">
        <v>96</v>
      </c>
      <c r="H4371" t="s">
        <v>17</v>
      </c>
      <c r="I4371" t="s">
        <v>18</v>
      </c>
      <c r="J4371" t="s">
        <v>34</v>
      </c>
      <c r="K4371">
        <v>2026</v>
      </c>
      <c r="L4371" t="s">
        <v>35</v>
      </c>
      <c r="M4371" t="s">
        <v>5906</v>
      </c>
      <c r="N4371" t="s">
        <v>5889</v>
      </c>
      <c r="O4371" t="s">
        <v>5898</v>
      </c>
      <c r="P4371" t="s">
        <v>5907</v>
      </c>
      <c r="Q4371" t="s">
        <v>5908</v>
      </c>
      <c r="R4371">
        <v>17500</v>
      </c>
      <c r="S4371">
        <v>22000</v>
      </c>
      <c r="T4371">
        <v>0.20449999999999999</v>
      </c>
      <c r="U4371" t="s">
        <v>5909</v>
      </c>
      <c r="V4371">
        <v>12</v>
      </c>
      <c r="W4371" s="1">
        <v>45337</v>
      </c>
      <c r="X4371" t="s">
        <v>5894</v>
      </c>
      <c r="Y4371">
        <v>373</v>
      </c>
      <c r="Z4371">
        <v>88</v>
      </c>
      <c r="AA4371">
        <v>389</v>
      </c>
      <c r="AB4371">
        <v>78</v>
      </c>
      <c r="AC4371">
        <v>10</v>
      </c>
      <c r="AD4371">
        <v>1365000</v>
      </c>
      <c r="AE4371" t="s">
        <v>6025</v>
      </c>
      <c r="AF4371" s="1">
        <v>46203</v>
      </c>
      <c r="AG4371" t="s">
        <v>6705</v>
      </c>
      <c r="AH4371" t="s">
        <v>6035</v>
      </c>
      <c r="AI4371" t="s">
        <v>6028</v>
      </c>
      <c r="AJ4371" t="s">
        <v>6924</v>
      </c>
      <c r="AK4371">
        <v>22000</v>
      </c>
      <c r="AL4371">
        <v>2277</v>
      </c>
      <c r="AM4371">
        <v>19723</v>
      </c>
      <c r="AN4371">
        <v>17500</v>
      </c>
      <c r="AO4371">
        <v>2223</v>
      </c>
      <c r="AP4371">
        <v>0.11269999999999999</v>
      </c>
    </row>
    <row r="4372" spans="1:42" hidden="1" x14ac:dyDescent="0.35">
      <c r="A4372" t="s">
        <v>5345</v>
      </c>
      <c r="B4372" s="1">
        <v>46074</v>
      </c>
      <c r="C4372" t="s">
        <v>466</v>
      </c>
      <c r="D4372" t="s">
        <v>208</v>
      </c>
      <c r="E4372">
        <v>5</v>
      </c>
      <c r="F4372" t="s">
        <v>30</v>
      </c>
      <c r="G4372" t="s">
        <v>71</v>
      </c>
      <c r="H4372" t="s">
        <v>25</v>
      </c>
      <c r="I4372" t="s">
        <v>26</v>
      </c>
      <c r="J4372" t="s">
        <v>19</v>
      </c>
      <c r="K4372">
        <v>2026</v>
      </c>
      <c r="L4372" t="s">
        <v>20</v>
      </c>
      <c r="M4372" t="s">
        <v>5910</v>
      </c>
      <c r="N4372" t="s">
        <v>5889</v>
      </c>
      <c r="O4372" t="s">
        <v>5898</v>
      </c>
      <c r="P4372" t="s">
        <v>5907</v>
      </c>
      <c r="Q4372" t="s">
        <v>5911</v>
      </c>
      <c r="R4372">
        <v>10500</v>
      </c>
      <c r="S4372">
        <v>13000</v>
      </c>
      <c r="T4372">
        <v>0.1923</v>
      </c>
      <c r="U4372" t="s">
        <v>5909</v>
      </c>
      <c r="V4372">
        <v>12</v>
      </c>
      <c r="W4372" s="1">
        <v>45395</v>
      </c>
      <c r="X4372" t="s">
        <v>5894</v>
      </c>
      <c r="Y4372">
        <v>256</v>
      </c>
      <c r="Z4372">
        <v>119</v>
      </c>
      <c r="AA4372">
        <v>288</v>
      </c>
      <c r="AB4372">
        <v>32</v>
      </c>
      <c r="AC4372">
        <v>10</v>
      </c>
      <c r="AD4372">
        <v>336000</v>
      </c>
      <c r="AE4372" t="s">
        <v>6025</v>
      </c>
      <c r="AF4372" s="1">
        <v>46203</v>
      </c>
      <c r="AG4372" t="s">
        <v>6291</v>
      </c>
      <c r="AH4372" t="s">
        <v>6035</v>
      </c>
      <c r="AI4372" t="s">
        <v>6028</v>
      </c>
      <c r="AJ4372" t="s">
        <v>6924</v>
      </c>
      <c r="AK4372">
        <v>65000</v>
      </c>
      <c r="AL4372">
        <v>7956</v>
      </c>
      <c r="AM4372">
        <v>57044</v>
      </c>
      <c r="AN4372">
        <v>52500</v>
      </c>
      <c r="AO4372">
        <v>4544</v>
      </c>
      <c r="AP4372">
        <v>7.9699999999999993E-2</v>
      </c>
    </row>
    <row r="4373" spans="1:42" hidden="1" x14ac:dyDescent="0.35">
      <c r="A4373" t="s">
        <v>5346</v>
      </c>
      <c r="B4373" s="1">
        <v>46070</v>
      </c>
      <c r="C4373" t="s">
        <v>2286</v>
      </c>
      <c r="D4373" t="s">
        <v>118</v>
      </c>
      <c r="E4373">
        <v>1</v>
      </c>
      <c r="F4373" t="s">
        <v>30</v>
      </c>
      <c r="G4373" t="s">
        <v>71</v>
      </c>
      <c r="H4373" t="s">
        <v>25</v>
      </c>
      <c r="I4373" t="s">
        <v>33</v>
      </c>
      <c r="J4373" t="s">
        <v>19</v>
      </c>
      <c r="K4373">
        <v>2026</v>
      </c>
      <c r="L4373" t="s">
        <v>20</v>
      </c>
      <c r="M4373" t="s">
        <v>5902</v>
      </c>
      <c r="N4373" t="s">
        <v>5889</v>
      </c>
      <c r="O4373" t="s">
        <v>5898</v>
      </c>
      <c r="P4373" t="s">
        <v>5899</v>
      </c>
      <c r="Q4373" t="s">
        <v>5903</v>
      </c>
      <c r="R4373">
        <v>74000</v>
      </c>
      <c r="S4373">
        <v>88000</v>
      </c>
      <c r="T4373">
        <v>0.15909999999999999</v>
      </c>
      <c r="U4373" t="s">
        <v>5901</v>
      </c>
      <c r="V4373">
        <v>12</v>
      </c>
      <c r="W4373" s="1">
        <v>45459</v>
      </c>
      <c r="X4373" t="s">
        <v>5894</v>
      </c>
      <c r="Y4373">
        <v>214</v>
      </c>
      <c r="Z4373">
        <v>97</v>
      </c>
      <c r="AA4373">
        <v>218</v>
      </c>
      <c r="AB4373">
        <v>43</v>
      </c>
      <c r="AC4373">
        <v>10</v>
      </c>
      <c r="AD4373">
        <v>3182000</v>
      </c>
      <c r="AE4373" t="s">
        <v>6025</v>
      </c>
      <c r="AF4373" s="1">
        <v>46203</v>
      </c>
      <c r="AG4373" t="s">
        <v>6775</v>
      </c>
      <c r="AH4373" t="s">
        <v>6035</v>
      </c>
      <c r="AI4373" t="s">
        <v>6028</v>
      </c>
      <c r="AJ4373" t="s">
        <v>6924</v>
      </c>
      <c r="AK4373">
        <v>88000</v>
      </c>
      <c r="AL4373">
        <v>9715.2000000000007</v>
      </c>
      <c r="AM4373">
        <v>78284.800000000003</v>
      </c>
      <c r="AN4373">
        <v>74000</v>
      </c>
      <c r="AO4373">
        <v>4284.8</v>
      </c>
      <c r="AP4373">
        <v>5.4699999999999999E-2</v>
      </c>
    </row>
    <row r="4374" spans="1:42" hidden="1" x14ac:dyDescent="0.35">
      <c r="A4374" t="s">
        <v>5347</v>
      </c>
      <c r="B4374" s="1">
        <v>46141</v>
      </c>
      <c r="C4374" t="s">
        <v>746</v>
      </c>
      <c r="D4374" t="s">
        <v>439</v>
      </c>
      <c r="E4374">
        <v>4</v>
      </c>
      <c r="F4374" t="s">
        <v>128</v>
      </c>
      <c r="G4374" t="s">
        <v>96</v>
      </c>
      <c r="H4374" t="s">
        <v>25</v>
      </c>
      <c r="I4374" t="s">
        <v>26</v>
      </c>
      <c r="J4374" t="s">
        <v>44</v>
      </c>
      <c r="K4374">
        <v>2026</v>
      </c>
      <c r="L4374" t="s">
        <v>35</v>
      </c>
      <c r="M4374" t="s">
        <v>5953</v>
      </c>
      <c r="N4374" t="s">
        <v>5949</v>
      </c>
      <c r="O4374" t="s">
        <v>5954</v>
      </c>
      <c r="P4374" t="s">
        <v>5951</v>
      </c>
      <c r="Q4374" t="s">
        <v>5955</v>
      </c>
      <c r="R4374">
        <v>1400</v>
      </c>
      <c r="S4374">
        <v>1900</v>
      </c>
      <c r="T4374">
        <v>0.26319999999999999</v>
      </c>
      <c r="U4374" t="s">
        <v>5940</v>
      </c>
      <c r="V4374">
        <v>12</v>
      </c>
      <c r="W4374" s="1">
        <v>44681</v>
      </c>
      <c r="X4374" t="s">
        <v>5894</v>
      </c>
      <c r="Y4374">
        <v>129</v>
      </c>
      <c r="Z4374">
        <v>73</v>
      </c>
      <c r="AA4374">
        <v>194</v>
      </c>
      <c r="AB4374">
        <v>7</v>
      </c>
      <c r="AC4374">
        <v>10</v>
      </c>
      <c r="AD4374">
        <v>9800</v>
      </c>
      <c r="AE4374" t="s">
        <v>6025</v>
      </c>
      <c r="AF4374" s="1">
        <v>46203</v>
      </c>
      <c r="AG4374" t="s">
        <v>6426</v>
      </c>
      <c r="AH4374" t="s">
        <v>6027</v>
      </c>
      <c r="AI4374" t="s">
        <v>6028</v>
      </c>
      <c r="AJ4374" t="s">
        <v>6924</v>
      </c>
      <c r="AK4374">
        <v>7600</v>
      </c>
      <c r="AL4374">
        <v>1368.76</v>
      </c>
      <c r="AM4374">
        <v>6231.24</v>
      </c>
      <c r="AN4374">
        <v>5600</v>
      </c>
      <c r="AO4374">
        <v>631.24</v>
      </c>
      <c r="AP4374">
        <v>0.1013</v>
      </c>
    </row>
    <row r="4375" spans="1:42" hidden="1" x14ac:dyDescent="0.35">
      <c r="A4375" t="s">
        <v>5348</v>
      </c>
      <c r="B4375" s="1">
        <v>46090</v>
      </c>
      <c r="C4375" t="s">
        <v>1816</v>
      </c>
      <c r="D4375" t="s">
        <v>87</v>
      </c>
      <c r="E4375">
        <v>1</v>
      </c>
      <c r="F4375" t="s">
        <v>58</v>
      </c>
      <c r="G4375" t="s">
        <v>16</v>
      </c>
      <c r="H4375" t="s">
        <v>32</v>
      </c>
      <c r="I4375" t="s">
        <v>18</v>
      </c>
      <c r="J4375" t="s">
        <v>39</v>
      </c>
      <c r="K4375">
        <v>2026</v>
      </c>
      <c r="L4375" t="s">
        <v>20</v>
      </c>
      <c r="M4375" t="s">
        <v>5924</v>
      </c>
      <c r="N4375" t="s">
        <v>5913</v>
      </c>
      <c r="O4375" t="s">
        <v>5917</v>
      </c>
      <c r="P4375" t="s">
        <v>5925</v>
      </c>
      <c r="Q4375" t="s">
        <v>5926</v>
      </c>
      <c r="R4375">
        <v>46000</v>
      </c>
      <c r="S4375">
        <v>56000</v>
      </c>
      <c r="T4375">
        <v>0.17860000000000001</v>
      </c>
      <c r="U4375" t="s">
        <v>5920</v>
      </c>
      <c r="V4375">
        <v>12</v>
      </c>
      <c r="W4375" s="1">
        <v>44847</v>
      </c>
      <c r="X4375" t="s">
        <v>5894</v>
      </c>
      <c r="Y4375">
        <v>224</v>
      </c>
      <c r="Z4375">
        <v>96</v>
      </c>
      <c r="AA4375">
        <v>304</v>
      </c>
      <c r="AB4375">
        <v>54</v>
      </c>
      <c r="AC4375">
        <v>10</v>
      </c>
      <c r="AD4375">
        <v>2484000</v>
      </c>
      <c r="AE4375" t="s">
        <v>6025</v>
      </c>
      <c r="AF4375" s="1">
        <v>46203</v>
      </c>
      <c r="AG4375" t="s">
        <v>6659</v>
      </c>
      <c r="AH4375" t="s">
        <v>6035</v>
      </c>
      <c r="AI4375" t="s">
        <v>6028</v>
      </c>
      <c r="AJ4375" t="s">
        <v>6924</v>
      </c>
      <c r="AK4375">
        <v>66080</v>
      </c>
      <c r="AL4375">
        <v>3304</v>
      </c>
      <c r="AM4375">
        <v>62776</v>
      </c>
      <c r="AN4375">
        <v>46000</v>
      </c>
      <c r="AO4375">
        <v>16776</v>
      </c>
      <c r="AP4375">
        <v>0.26719999999999999</v>
      </c>
    </row>
    <row r="4376" spans="1:42" hidden="1" x14ac:dyDescent="0.35">
      <c r="A4376" t="s">
        <v>5349</v>
      </c>
      <c r="B4376" s="1">
        <v>46183</v>
      </c>
      <c r="C4376" t="s">
        <v>777</v>
      </c>
      <c r="D4376" t="s">
        <v>82</v>
      </c>
      <c r="E4376">
        <v>1</v>
      </c>
      <c r="F4376" t="s">
        <v>128</v>
      </c>
      <c r="G4376" t="s">
        <v>67</v>
      </c>
      <c r="H4376" t="s">
        <v>32</v>
      </c>
      <c r="I4376" t="s">
        <v>18</v>
      </c>
      <c r="J4376" t="s">
        <v>34</v>
      </c>
      <c r="K4376">
        <v>2026</v>
      </c>
      <c r="L4376" t="s">
        <v>35</v>
      </c>
      <c r="M4376" t="s">
        <v>5895</v>
      </c>
      <c r="N4376" t="s">
        <v>5889</v>
      </c>
      <c r="O4376" t="s">
        <v>5890</v>
      </c>
      <c r="P4376" t="s">
        <v>5891</v>
      </c>
      <c r="Q4376" t="s">
        <v>5896</v>
      </c>
      <c r="R4376">
        <v>78000</v>
      </c>
      <c r="S4376">
        <v>95000</v>
      </c>
      <c r="T4376">
        <v>0.1789</v>
      </c>
      <c r="U4376" t="s">
        <v>5893</v>
      </c>
      <c r="V4376">
        <v>12</v>
      </c>
      <c r="W4376" s="1">
        <v>45187</v>
      </c>
      <c r="X4376" t="s">
        <v>5894</v>
      </c>
      <c r="Y4376">
        <v>351</v>
      </c>
      <c r="Z4376">
        <v>112</v>
      </c>
      <c r="AA4376">
        <v>335</v>
      </c>
      <c r="AB4376">
        <v>32</v>
      </c>
      <c r="AC4376">
        <v>10</v>
      </c>
      <c r="AD4376">
        <v>2496000</v>
      </c>
      <c r="AE4376" t="s">
        <v>6025</v>
      </c>
      <c r="AF4376" s="1">
        <v>46203</v>
      </c>
      <c r="AG4376" t="s">
        <v>6432</v>
      </c>
      <c r="AH4376" t="s">
        <v>6027</v>
      </c>
      <c r="AI4376" t="s">
        <v>6028</v>
      </c>
      <c r="AJ4376" t="s">
        <v>6924</v>
      </c>
      <c r="AK4376">
        <v>95000</v>
      </c>
      <c r="AL4376">
        <v>10839.5</v>
      </c>
      <c r="AM4376">
        <v>84160.5</v>
      </c>
      <c r="AN4376">
        <v>78000</v>
      </c>
      <c r="AO4376">
        <v>6160.5</v>
      </c>
      <c r="AP4376">
        <v>7.3200000000000001E-2</v>
      </c>
    </row>
    <row r="4377" spans="1:42" hidden="1" x14ac:dyDescent="0.35">
      <c r="A4377" t="s">
        <v>5350</v>
      </c>
      <c r="B4377" s="1">
        <v>46130</v>
      </c>
      <c r="C4377" t="s">
        <v>1067</v>
      </c>
      <c r="D4377" t="s">
        <v>29</v>
      </c>
      <c r="E4377">
        <v>5</v>
      </c>
      <c r="F4377" t="s">
        <v>58</v>
      </c>
      <c r="G4377" t="s">
        <v>16</v>
      </c>
      <c r="H4377" t="s">
        <v>25</v>
      </c>
      <c r="I4377" t="s">
        <v>26</v>
      </c>
      <c r="J4377" t="s">
        <v>44</v>
      </c>
      <c r="K4377">
        <v>2026</v>
      </c>
      <c r="L4377" t="s">
        <v>35</v>
      </c>
      <c r="M4377" t="s">
        <v>5985</v>
      </c>
      <c r="N4377" t="s">
        <v>5974</v>
      </c>
      <c r="O4377" t="s">
        <v>5986</v>
      </c>
      <c r="P4377" t="s">
        <v>5979</v>
      </c>
      <c r="Q4377" t="s">
        <v>5987</v>
      </c>
      <c r="R4377">
        <v>500</v>
      </c>
      <c r="S4377">
        <v>750</v>
      </c>
      <c r="T4377">
        <v>0.33329999999999999</v>
      </c>
      <c r="U4377" t="s">
        <v>5920</v>
      </c>
      <c r="V4377">
        <v>24</v>
      </c>
      <c r="W4377" s="1">
        <v>45007</v>
      </c>
      <c r="X4377" t="s">
        <v>5894</v>
      </c>
      <c r="Y4377">
        <v>294</v>
      </c>
      <c r="Z4377">
        <v>81</v>
      </c>
      <c r="AA4377">
        <v>264</v>
      </c>
      <c r="AB4377">
        <v>82</v>
      </c>
      <c r="AC4377">
        <v>10</v>
      </c>
      <c r="AD4377">
        <v>41000</v>
      </c>
      <c r="AE4377" t="s">
        <v>6025</v>
      </c>
      <c r="AF4377" s="1">
        <v>46203</v>
      </c>
      <c r="AG4377" t="s">
        <v>6174</v>
      </c>
      <c r="AH4377" t="s">
        <v>6027</v>
      </c>
      <c r="AI4377" t="s">
        <v>6028</v>
      </c>
      <c r="AJ4377" t="s">
        <v>6924</v>
      </c>
      <c r="AK4377">
        <v>3750</v>
      </c>
      <c r="AL4377">
        <v>477.75</v>
      </c>
      <c r="AM4377">
        <v>3272.25</v>
      </c>
      <c r="AN4377">
        <v>2500</v>
      </c>
      <c r="AO4377">
        <v>772.25</v>
      </c>
      <c r="AP4377">
        <v>0.23599999999999999</v>
      </c>
    </row>
    <row r="4378" spans="1:42" hidden="1" x14ac:dyDescent="0.35">
      <c r="A4378" t="s">
        <v>5351</v>
      </c>
      <c r="B4378" s="1">
        <v>46025</v>
      </c>
      <c r="C4378" t="s">
        <v>421</v>
      </c>
      <c r="D4378" t="s">
        <v>137</v>
      </c>
      <c r="E4378">
        <v>1</v>
      </c>
      <c r="F4378" t="s">
        <v>48</v>
      </c>
      <c r="G4378" t="s">
        <v>16</v>
      </c>
      <c r="H4378" t="s">
        <v>25</v>
      </c>
      <c r="I4378" t="s">
        <v>43</v>
      </c>
      <c r="J4378" t="s">
        <v>112</v>
      </c>
      <c r="K4378">
        <v>2026</v>
      </c>
      <c r="L4378" t="s">
        <v>20</v>
      </c>
      <c r="M4378" t="s">
        <v>5930</v>
      </c>
      <c r="N4378" t="s">
        <v>5931</v>
      </c>
      <c r="O4378" t="s">
        <v>5932</v>
      </c>
      <c r="P4378" t="s">
        <v>5891</v>
      </c>
      <c r="Q4378" t="s">
        <v>5933</v>
      </c>
      <c r="R4378">
        <v>14800</v>
      </c>
      <c r="S4378">
        <v>18500</v>
      </c>
      <c r="T4378">
        <v>0.2</v>
      </c>
      <c r="U4378" t="s">
        <v>5893</v>
      </c>
      <c r="V4378">
        <v>12</v>
      </c>
      <c r="W4378" s="1">
        <v>45474</v>
      </c>
      <c r="X4378" t="s">
        <v>5894</v>
      </c>
      <c r="Y4378">
        <v>213</v>
      </c>
      <c r="Z4378">
        <v>93</v>
      </c>
      <c r="AA4378">
        <v>278</v>
      </c>
      <c r="AB4378">
        <v>42</v>
      </c>
      <c r="AC4378">
        <v>10</v>
      </c>
      <c r="AD4378">
        <v>621600</v>
      </c>
      <c r="AE4378" t="s">
        <v>6025</v>
      </c>
      <c r="AF4378" s="1">
        <v>46203</v>
      </c>
      <c r="AG4378" t="s">
        <v>6264</v>
      </c>
      <c r="AH4378" t="s">
        <v>6035</v>
      </c>
      <c r="AI4378" t="s">
        <v>6028</v>
      </c>
      <c r="AJ4378" t="s">
        <v>6924</v>
      </c>
      <c r="AK4378">
        <v>18500</v>
      </c>
      <c r="AL4378">
        <v>2380.9499999999998</v>
      </c>
      <c r="AM4378">
        <v>16119.05</v>
      </c>
      <c r="AN4378">
        <v>14800</v>
      </c>
      <c r="AO4378">
        <v>1319.05</v>
      </c>
      <c r="AP4378">
        <v>8.1799999999999998E-2</v>
      </c>
    </row>
    <row r="4379" spans="1:42" hidden="1" x14ac:dyDescent="0.35">
      <c r="A4379" t="s">
        <v>5352</v>
      </c>
      <c r="B4379" s="1">
        <v>46037</v>
      </c>
      <c r="C4379" t="s">
        <v>1139</v>
      </c>
      <c r="D4379" t="s">
        <v>173</v>
      </c>
      <c r="E4379">
        <v>1</v>
      </c>
      <c r="F4379" t="s">
        <v>15</v>
      </c>
      <c r="G4379" t="s">
        <v>16</v>
      </c>
      <c r="H4379" t="s">
        <v>17</v>
      </c>
      <c r="I4379" t="s">
        <v>43</v>
      </c>
      <c r="J4379" t="s">
        <v>112</v>
      </c>
      <c r="K4379">
        <v>2026</v>
      </c>
      <c r="L4379" t="s">
        <v>20</v>
      </c>
      <c r="M4379" t="s">
        <v>5904</v>
      </c>
      <c r="N4379" t="s">
        <v>5889</v>
      </c>
      <c r="O4379" t="s">
        <v>5898</v>
      </c>
      <c r="P4379" t="s">
        <v>5899</v>
      </c>
      <c r="Q4379" t="s">
        <v>5905</v>
      </c>
      <c r="R4379">
        <v>12500</v>
      </c>
      <c r="S4379">
        <v>15500</v>
      </c>
      <c r="T4379">
        <v>0.19350000000000001</v>
      </c>
      <c r="U4379" t="s">
        <v>5901</v>
      </c>
      <c r="V4379">
        <v>12</v>
      </c>
      <c r="W4379" s="1">
        <v>45140</v>
      </c>
      <c r="X4379" t="s">
        <v>5894</v>
      </c>
      <c r="Y4379">
        <v>313</v>
      </c>
      <c r="Z4379">
        <v>58</v>
      </c>
      <c r="AA4379">
        <v>294</v>
      </c>
      <c r="AB4379">
        <v>65</v>
      </c>
      <c r="AC4379">
        <v>10</v>
      </c>
      <c r="AD4379">
        <v>812500</v>
      </c>
      <c r="AE4379" t="s">
        <v>6025</v>
      </c>
      <c r="AF4379" s="1">
        <v>46203</v>
      </c>
      <c r="AG4379" t="s">
        <v>6393</v>
      </c>
      <c r="AH4379" t="s">
        <v>6027</v>
      </c>
      <c r="AI4379" t="s">
        <v>6028</v>
      </c>
      <c r="AJ4379" t="s">
        <v>6924</v>
      </c>
      <c r="AK4379">
        <v>15500</v>
      </c>
      <c r="AL4379">
        <v>1870.85</v>
      </c>
      <c r="AM4379">
        <v>13629.15</v>
      </c>
      <c r="AN4379">
        <v>12500</v>
      </c>
      <c r="AO4379">
        <v>1129.1500000000001</v>
      </c>
      <c r="AP4379">
        <v>8.2799999999999999E-2</v>
      </c>
    </row>
    <row r="4380" spans="1:42" hidden="1" x14ac:dyDescent="0.35">
      <c r="A4380" t="s">
        <v>5353</v>
      </c>
      <c r="B4380" s="1">
        <v>46165</v>
      </c>
      <c r="C4380" t="s">
        <v>1881</v>
      </c>
      <c r="D4380" t="s">
        <v>23</v>
      </c>
      <c r="E4380">
        <v>2</v>
      </c>
      <c r="F4380" t="s">
        <v>66</v>
      </c>
      <c r="G4380" t="s">
        <v>71</v>
      </c>
      <c r="H4380" t="s">
        <v>32</v>
      </c>
      <c r="I4380" t="s">
        <v>43</v>
      </c>
      <c r="J4380" t="s">
        <v>75</v>
      </c>
      <c r="K4380">
        <v>2026</v>
      </c>
      <c r="L4380" t="s">
        <v>35</v>
      </c>
      <c r="M4380" t="s">
        <v>5921</v>
      </c>
      <c r="N4380" t="s">
        <v>5913</v>
      </c>
      <c r="O4380" t="s">
        <v>5917</v>
      </c>
      <c r="P4380" t="s">
        <v>5922</v>
      </c>
      <c r="Q4380" t="s">
        <v>5923</v>
      </c>
      <c r="R4380">
        <v>57000</v>
      </c>
      <c r="S4380">
        <v>69000</v>
      </c>
      <c r="T4380">
        <v>0.1739</v>
      </c>
      <c r="U4380" t="s">
        <v>5920</v>
      </c>
      <c r="V4380">
        <v>12</v>
      </c>
      <c r="W4380" s="1">
        <v>44862</v>
      </c>
      <c r="X4380" t="s">
        <v>5894</v>
      </c>
      <c r="Y4380">
        <v>244</v>
      </c>
      <c r="Z4380">
        <v>55</v>
      </c>
      <c r="AA4380">
        <v>276</v>
      </c>
      <c r="AB4380">
        <v>9</v>
      </c>
      <c r="AC4380">
        <v>10</v>
      </c>
      <c r="AD4380">
        <v>513000</v>
      </c>
      <c r="AE4380" t="s">
        <v>6025</v>
      </c>
      <c r="AF4380" s="1">
        <v>46203</v>
      </c>
      <c r="AG4380" t="s">
        <v>6676</v>
      </c>
      <c r="AH4380" t="s">
        <v>6027</v>
      </c>
      <c r="AI4380" t="s">
        <v>6028</v>
      </c>
      <c r="AJ4380" t="s">
        <v>6924</v>
      </c>
      <c r="AK4380">
        <v>162840</v>
      </c>
      <c r="AL4380">
        <v>22830.17</v>
      </c>
      <c r="AM4380">
        <v>140009.82999999999</v>
      </c>
      <c r="AN4380">
        <v>114000</v>
      </c>
      <c r="AO4380">
        <v>26009.83</v>
      </c>
      <c r="AP4380">
        <v>0.18579999999999999</v>
      </c>
    </row>
    <row r="4381" spans="1:42" hidden="1" x14ac:dyDescent="0.35">
      <c r="A4381" t="s">
        <v>5354</v>
      </c>
      <c r="B4381" s="1">
        <v>46124</v>
      </c>
      <c r="C4381" t="s">
        <v>815</v>
      </c>
      <c r="D4381" t="s">
        <v>87</v>
      </c>
      <c r="E4381">
        <v>1</v>
      </c>
      <c r="F4381" t="s">
        <v>48</v>
      </c>
      <c r="G4381" t="s">
        <v>16</v>
      </c>
      <c r="H4381" t="s">
        <v>32</v>
      </c>
      <c r="I4381" t="s">
        <v>26</v>
      </c>
      <c r="J4381" t="s">
        <v>44</v>
      </c>
      <c r="K4381">
        <v>2026</v>
      </c>
      <c r="L4381" t="s">
        <v>35</v>
      </c>
      <c r="M4381" t="s">
        <v>5924</v>
      </c>
      <c r="N4381" t="s">
        <v>5913</v>
      </c>
      <c r="O4381" t="s">
        <v>5917</v>
      </c>
      <c r="P4381" t="s">
        <v>5925</v>
      </c>
      <c r="Q4381" t="s">
        <v>5926</v>
      </c>
      <c r="R4381">
        <v>46000</v>
      </c>
      <c r="S4381">
        <v>56000</v>
      </c>
      <c r="T4381">
        <v>0.17860000000000001</v>
      </c>
      <c r="U4381" t="s">
        <v>5920</v>
      </c>
      <c r="V4381">
        <v>12</v>
      </c>
      <c r="W4381" s="1">
        <v>44847</v>
      </c>
      <c r="X4381" t="s">
        <v>5894</v>
      </c>
      <c r="Y4381">
        <v>224</v>
      </c>
      <c r="Z4381">
        <v>96</v>
      </c>
      <c r="AA4381">
        <v>304</v>
      </c>
      <c r="AB4381">
        <v>54</v>
      </c>
      <c r="AC4381">
        <v>10</v>
      </c>
      <c r="AD4381">
        <v>2484000</v>
      </c>
      <c r="AE4381" t="s">
        <v>6025</v>
      </c>
      <c r="AF4381" s="1">
        <v>46203</v>
      </c>
      <c r="AG4381" t="s">
        <v>6448</v>
      </c>
      <c r="AH4381" t="s">
        <v>6035</v>
      </c>
      <c r="AI4381" t="s">
        <v>6028</v>
      </c>
      <c r="AJ4381" t="s">
        <v>6924</v>
      </c>
      <c r="AK4381">
        <v>66080</v>
      </c>
      <c r="AL4381">
        <v>5603.58</v>
      </c>
      <c r="AM4381">
        <v>60476.42</v>
      </c>
      <c r="AN4381">
        <v>46000</v>
      </c>
      <c r="AO4381">
        <v>14476.42</v>
      </c>
      <c r="AP4381">
        <v>0.2394</v>
      </c>
    </row>
    <row r="4382" spans="1:42" hidden="1" x14ac:dyDescent="0.35">
      <c r="A4382" t="s">
        <v>5355</v>
      </c>
      <c r="B4382" s="1">
        <v>46136</v>
      </c>
      <c r="C4382" t="s">
        <v>3810</v>
      </c>
      <c r="D4382" t="s">
        <v>82</v>
      </c>
      <c r="E4382">
        <v>1</v>
      </c>
      <c r="F4382" t="s">
        <v>128</v>
      </c>
      <c r="G4382" t="s">
        <v>16</v>
      </c>
      <c r="H4382" t="s">
        <v>25</v>
      </c>
      <c r="I4382" t="s">
        <v>26</v>
      </c>
      <c r="J4382" t="s">
        <v>44</v>
      </c>
      <c r="K4382">
        <v>2026</v>
      </c>
      <c r="L4382" t="s">
        <v>35</v>
      </c>
      <c r="M4382" t="s">
        <v>5895</v>
      </c>
      <c r="N4382" t="s">
        <v>5889</v>
      </c>
      <c r="O4382" t="s">
        <v>5890</v>
      </c>
      <c r="P4382" t="s">
        <v>5891</v>
      </c>
      <c r="Q4382" t="s">
        <v>5896</v>
      </c>
      <c r="R4382">
        <v>78000</v>
      </c>
      <c r="S4382">
        <v>95000</v>
      </c>
      <c r="T4382">
        <v>0.1789</v>
      </c>
      <c r="U4382" t="s">
        <v>5893</v>
      </c>
      <c r="V4382">
        <v>12</v>
      </c>
      <c r="W4382" s="1">
        <v>45187</v>
      </c>
      <c r="X4382" t="s">
        <v>5894</v>
      </c>
      <c r="Y4382">
        <v>351</v>
      </c>
      <c r="Z4382">
        <v>112</v>
      </c>
      <c r="AA4382">
        <v>335</v>
      </c>
      <c r="AB4382">
        <v>32</v>
      </c>
      <c r="AC4382">
        <v>10</v>
      </c>
      <c r="AD4382">
        <v>2496000</v>
      </c>
      <c r="AE4382" t="s">
        <v>6025</v>
      </c>
      <c r="AF4382" s="1">
        <v>46203</v>
      </c>
      <c r="AG4382" t="s">
        <v>6900</v>
      </c>
      <c r="AH4382" t="s">
        <v>6027</v>
      </c>
      <c r="AI4382" t="s">
        <v>6028</v>
      </c>
      <c r="AJ4382" t="s">
        <v>6924</v>
      </c>
      <c r="AK4382">
        <v>95000</v>
      </c>
      <c r="AL4382">
        <v>13908</v>
      </c>
      <c r="AM4382">
        <v>81092</v>
      </c>
      <c r="AN4382">
        <v>78000</v>
      </c>
      <c r="AO4382">
        <v>3092</v>
      </c>
      <c r="AP4382">
        <v>3.8100000000000002E-2</v>
      </c>
    </row>
    <row r="4383" spans="1:42" hidden="1" x14ac:dyDescent="0.35">
      <c r="A4383" t="s">
        <v>5356</v>
      </c>
      <c r="B4383" s="1">
        <v>46119</v>
      </c>
      <c r="C4383" t="s">
        <v>3856</v>
      </c>
      <c r="D4383" t="s">
        <v>47</v>
      </c>
      <c r="E4383">
        <v>1</v>
      </c>
      <c r="F4383" t="s">
        <v>48</v>
      </c>
      <c r="G4383" t="s">
        <v>16</v>
      </c>
      <c r="H4383" t="s">
        <v>25</v>
      </c>
      <c r="I4383" t="s">
        <v>33</v>
      </c>
      <c r="J4383" t="s">
        <v>44</v>
      </c>
      <c r="K4383">
        <v>2026</v>
      </c>
      <c r="L4383" t="s">
        <v>35</v>
      </c>
      <c r="M4383" t="s">
        <v>5995</v>
      </c>
      <c r="N4383" t="s">
        <v>5989</v>
      </c>
      <c r="O4383" t="s">
        <v>5996</v>
      </c>
      <c r="P4383" t="s">
        <v>5997</v>
      </c>
      <c r="Q4383" t="s">
        <v>5998</v>
      </c>
      <c r="R4383">
        <v>280</v>
      </c>
      <c r="S4383">
        <v>450</v>
      </c>
      <c r="T4383">
        <v>0.37780000000000002</v>
      </c>
      <c r="U4383" t="s">
        <v>5909</v>
      </c>
      <c r="V4383">
        <v>6</v>
      </c>
      <c r="W4383" s="1">
        <v>45144</v>
      </c>
      <c r="X4383" t="s">
        <v>5894</v>
      </c>
      <c r="Y4383">
        <v>217</v>
      </c>
      <c r="Z4383">
        <v>86</v>
      </c>
      <c r="AA4383">
        <v>212</v>
      </c>
      <c r="AB4383">
        <v>73</v>
      </c>
      <c r="AC4383">
        <v>10</v>
      </c>
      <c r="AD4383">
        <v>20440</v>
      </c>
      <c r="AE4383" t="s">
        <v>6025</v>
      </c>
      <c r="AF4383" s="1">
        <v>46203</v>
      </c>
      <c r="AG4383" t="s">
        <v>6903</v>
      </c>
      <c r="AH4383" t="s">
        <v>6035</v>
      </c>
      <c r="AI4383" t="s">
        <v>6028</v>
      </c>
      <c r="AJ4383" t="s">
        <v>6924</v>
      </c>
      <c r="AK4383">
        <v>450</v>
      </c>
      <c r="AL4383">
        <v>47.79</v>
      </c>
      <c r="AM4383">
        <v>402.21</v>
      </c>
      <c r="AN4383">
        <v>280</v>
      </c>
      <c r="AO4383">
        <v>122.21</v>
      </c>
      <c r="AP4383">
        <v>0.30380000000000001</v>
      </c>
    </row>
    <row r="4384" spans="1:42" hidden="1" x14ac:dyDescent="0.35">
      <c r="A4384" t="s">
        <v>5357</v>
      </c>
      <c r="B4384" s="1">
        <v>46168</v>
      </c>
      <c r="C4384" t="s">
        <v>2849</v>
      </c>
      <c r="D4384" t="s">
        <v>70</v>
      </c>
      <c r="E4384">
        <v>1</v>
      </c>
      <c r="F4384" t="s">
        <v>66</v>
      </c>
      <c r="G4384" t="s">
        <v>16</v>
      </c>
      <c r="H4384" t="s">
        <v>25</v>
      </c>
      <c r="I4384" t="s">
        <v>33</v>
      </c>
      <c r="J4384" t="s">
        <v>75</v>
      </c>
      <c r="K4384">
        <v>2026</v>
      </c>
      <c r="L4384" t="s">
        <v>35</v>
      </c>
      <c r="M4384" t="s">
        <v>5970</v>
      </c>
      <c r="N4384" t="s">
        <v>5949</v>
      </c>
      <c r="O4384" t="s">
        <v>5971</v>
      </c>
      <c r="P4384" t="s">
        <v>5922</v>
      </c>
      <c r="Q4384" t="s">
        <v>5972</v>
      </c>
      <c r="R4384">
        <v>9500</v>
      </c>
      <c r="S4384">
        <v>12000</v>
      </c>
      <c r="T4384">
        <v>0.20830000000000001</v>
      </c>
      <c r="U4384" t="s">
        <v>5920</v>
      </c>
      <c r="V4384">
        <v>12</v>
      </c>
      <c r="W4384" s="1">
        <v>44840</v>
      </c>
      <c r="X4384" t="s">
        <v>5894</v>
      </c>
      <c r="Y4384">
        <v>160</v>
      </c>
      <c r="Z4384">
        <v>82</v>
      </c>
      <c r="AA4384">
        <v>171</v>
      </c>
      <c r="AB4384">
        <v>27</v>
      </c>
      <c r="AC4384">
        <v>10</v>
      </c>
      <c r="AD4384">
        <v>256500</v>
      </c>
      <c r="AE4384" t="s">
        <v>6025</v>
      </c>
      <c r="AF4384" s="1">
        <v>46203</v>
      </c>
      <c r="AG4384" t="s">
        <v>6853</v>
      </c>
      <c r="AH4384" t="s">
        <v>6035</v>
      </c>
      <c r="AI4384" t="s">
        <v>6028</v>
      </c>
      <c r="AJ4384" t="s">
        <v>6924</v>
      </c>
      <c r="AK4384">
        <v>12000</v>
      </c>
      <c r="AL4384">
        <v>1555.2</v>
      </c>
      <c r="AM4384">
        <v>10444.799999999999</v>
      </c>
      <c r="AN4384">
        <v>9500</v>
      </c>
      <c r="AO4384">
        <v>944.8</v>
      </c>
      <c r="AP4384">
        <v>9.0499999999999997E-2</v>
      </c>
    </row>
    <row r="4385" spans="1:42" hidden="1" x14ac:dyDescent="0.35">
      <c r="A4385" t="s">
        <v>5358</v>
      </c>
      <c r="B4385" s="1">
        <v>46128</v>
      </c>
      <c r="C4385" t="s">
        <v>629</v>
      </c>
      <c r="D4385" t="s">
        <v>92</v>
      </c>
      <c r="E4385">
        <v>1</v>
      </c>
      <c r="F4385" t="s">
        <v>48</v>
      </c>
      <c r="G4385" t="s">
        <v>16</v>
      </c>
      <c r="H4385" t="s">
        <v>25</v>
      </c>
      <c r="I4385" t="s">
        <v>26</v>
      </c>
      <c r="J4385" t="s">
        <v>44</v>
      </c>
      <c r="K4385">
        <v>2026</v>
      </c>
      <c r="L4385" t="s">
        <v>35</v>
      </c>
      <c r="M4385" t="s">
        <v>5973</v>
      </c>
      <c r="N4385" t="s">
        <v>5974</v>
      </c>
      <c r="O4385" t="s">
        <v>5975</v>
      </c>
      <c r="P4385" t="s">
        <v>5899</v>
      </c>
      <c r="Q4385" t="s">
        <v>5976</v>
      </c>
      <c r="R4385">
        <v>7600</v>
      </c>
      <c r="S4385">
        <v>9800</v>
      </c>
      <c r="T4385">
        <v>0.22450000000000001</v>
      </c>
      <c r="U4385" t="s">
        <v>5901</v>
      </c>
      <c r="V4385">
        <v>36</v>
      </c>
      <c r="W4385" s="1">
        <v>45281</v>
      </c>
      <c r="X4385" t="s">
        <v>5894</v>
      </c>
      <c r="Y4385">
        <v>214</v>
      </c>
      <c r="Z4385">
        <v>101</v>
      </c>
      <c r="AA4385">
        <v>188</v>
      </c>
      <c r="AB4385">
        <v>51</v>
      </c>
      <c r="AC4385">
        <v>10</v>
      </c>
      <c r="AD4385">
        <v>387600</v>
      </c>
      <c r="AE4385" t="s">
        <v>6025</v>
      </c>
      <c r="AF4385" s="1">
        <v>46203</v>
      </c>
      <c r="AG4385" t="s">
        <v>6375</v>
      </c>
      <c r="AH4385" t="s">
        <v>6027</v>
      </c>
      <c r="AI4385" t="s">
        <v>6028</v>
      </c>
      <c r="AJ4385" t="s">
        <v>6924</v>
      </c>
      <c r="AK4385">
        <v>9800</v>
      </c>
      <c r="AL4385">
        <v>883.96</v>
      </c>
      <c r="AM4385">
        <v>8916.0400000000009</v>
      </c>
      <c r="AN4385">
        <v>7600</v>
      </c>
      <c r="AO4385">
        <v>1316.04</v>
      </c>
      <c r="AP4385">
        <v>0.14760000000000001</v>
      </c>
    </row>
    <row r="4386" spans="1:42" hidden="1" x14ac:dyDescent="0.35">
      <c r="A4386" t="s">
        <v>5359</v>
      </c>
      <c r="B4386" s="1">
        <v>46091</v>
      </c>
      <c r="C4386" t="s">
        <v>3806</v>
      </c>
      <c r="D4386" t="s">
        <v>188</v>
      </c>
      <c r="E4386">
        <v>2</v>
      </c>
      <c r="F4386" t="s">
        <v>58</v>
      </c>
      <c r="G4386" t="s">
        <v>96</v>
      </c>
      <c r="H4386" t="s">
        <v>17</v>
      </c>
      <c r="I4386" t="s">
        <v>43</v>
      </c>
      <c r="J4386" t="s">
        <v>39</v>
      </c>
      <c r="K4386">
        <v>2026</v>
      </c>
      <c r="L4386" t="s">
        <v>20</v>
      </c>
      <c r="M4386" t="s">
        <v>5936</v>
      </c>
      <c r="N4386" t="s">
        <v>5931</v>
      </c>
      <c r="O4386" t="s">
        <v>5937</v>
      </c>
      <c r="P4386" t="s">
        <v>5938</v>
      </c>
      <c r="Q4386" t="s">
        <v>5939</v>
      </c>
      <c r="R4386">
        <v>3400</v>
      </c>
      <c r="S4386">
        <v>4500</v>
      </c>
      <c r="T4386">
        <v>0.24440000000000001</v>
      </c>
      <c r="U4386" t="s">
        <v>5940</v>
      </c>
      <c r="V4386">
        <v>6</v>
      </c>
      <c r="W4386" s="1">
        <v>45061</v>
      </c>
      <c r="X4386" t="s">
        <v>5894</v>
      </c>
      <c r="Y4386">
        <v>200</v>
      </c>
      <c r="Z4386">
        <v>91</v>
      </c>
      <c r="AA4386">
        <v>223</v>
      </c>
      <c r="AB4386">
        <v>18</v>
      </c>
      <c r="AC4386">
        <v>10</v>
      </c>
      <c r="AD4386">
        <v>61200</v>
      </c>
      <c r="AE4386" t="s">
        <v>6025</v>
      </c>
      <c r="AF4386" s="1">
        <v>46203</v>
      </c>
      <c r="AG4386" t="s">
        <v>6899</v>
      </c>
      <c r="AH4386" t="s">
        <v>6035</v>
      </c>
      <c r="AI4386" t="s">
        <v>6028</v>
      </c>
      <c r="AJ4386" t="s">
        <v>6924</v>
      </c>
      <c r="AK4386">
        <v>9000</v>
      </c>
      <c r="AL4386">
        <v>460.8</v>
      </c>
      <c r="AM4386">
        <v>8539.2000000000007</v>
      </c>
      <c r="AN4386">
        <v>6800</v>
      </c>
      <c r="AO4386">
        <v>1739.2</v>
      </c>
      <c r="AP4386">
        <v>0.20369999999999999</v>
      </c>
    </row>
    <row r="4387" spans="1:42" hidden="1" x14ac:dyDescent="0.35">
      <c r="A4387" t="s">
        <v>5360</v>
      </c>
      <c r="B4387" s="1">
        <v>46121</v>
      </c>
      <c r="C4387" t="s">
        <v>1908</v>
      </c>
      <c r="D4387" t="s">
        <v>208</v>
      </c>
      <c r="E4387">
        <v>2</v>
      </c>
      <c r="F4387" t="s">
        <v>48</v>
      </c>
      <c r="G4387" t="s">
        <v>31</v>
      </c>
      <c r="H4387" t="s">
        <v>25</v>
      </c>
      <c r="I4387" t="s">
        <v>18</v>
      </c>
      <c r="J4387" t="s">
        <v>44</v>
      </c>
      <c r="K4387">
        <v>2026</v>
      </c>
      <c r="L4387" t="s">
        <v>35</v>
      </c>
      <c r="M4387" t="s">
        <v>5910</v>
      </c>
      <c r="N4387" t="s">
        <v>5889</v>
      </c>
      <c r="O4387" t="s">
        <v>5898</v>
      </c>
      <c r="P4387" t="s">
        <v>5907</v>
      </c>
      <c r="Q4387" t="s">
        <v>5911</v>
      </c>
      <c r="R4387">
        <v>10500</v>
      </c>
      <c r="S4387">
        <v>13000</v>
      </c>
      <c r="T4387">
        <v>0.1923</v>
      </c>
      <c r="U4387" t="s">
        <v>5909</v>
      </c>
      <c r="V4387">
        <v>12</v>
      </c>
      <c r="W4387" s="1">
        <v>45395</v>
      </c>
      <c r="X4387" t="s">
        <v>5894</v>
      </c>
      <c r="Y4387">
        <v>256</v>
      </c>
      <c r="Z4387">
        <v>119</v>
      </c>
      <c r="AA4387">
        <v>288</v>
      </c>
      <c r="AB4387">
        <v>32</v>
      </c>
      <c r="AC4387">
        <v>10</v>
      </c>
      <c r="AD4387">
        <v>336000</v>
      </c>
      <c r="AE4387" t="s">
        <v>6025</v>
      </c>
      <c r="AF4387" s="1">
        <v>46203</v>
      </c>
      <c r="AG4387" t="s">
        <v>6681</v>
      </c>
      <c r="AH4387" t="s">
        <v>6035</v>
      </c>
      <c r="AI4387" t="s">
        <v>6028</v>
      </c>
      <c r="AJ4387" t="s">
        <v>6924</v>
      </c>
      <c r="AK4387">
        <v>26000</v>
      </c>
      <c r="AL4387">
        <v>4768.3999999999996</v>
      </c>
      <c r="AM4387">
        <v>21231.599999999999</v>
      </c>
      <c r="AN4387">
        <v>21000</v>
      </c>
      <c r="AO4387">
        <v>231.6</v>
      </c>
      <c r="AP4387">
        <v>1.09E-2</v>
      </c>
    </row>
    <row r="4388" spans="1:42" hidden="1" x14ac:dyDescent="0.35">
      <c r="A4388" t="s">
        <v>5361</v>
      </c>
      <c r="B4388" s="1">
        <v>46070</v>
      </c>
      <c r="C4388" t="s">
        <v>301</v>
      </c>
      <c r="D4388" t="s">
        <v>221</v>
      </c>
      <c r="E4388">
        <v>1</v>
      </c>
      <c r="F4388" t="s">
        <v>48</v>
      </c>
      <c r="G4388" t="s">
        <v>16</v>
      </c>
      <c r="H4388" t="s">
        <v>17</v>
      </c>
      <c r="I4388" t="s">
        <v>33</v>
      </c>
      <c r="J4388" t="s">
        <v>19</v>
      </c>
      <c r="K4388">
        <v>2026</v>
      </c>
      <c r="L4388" t="s">
        <v>20</v>
      </c>
      <c r="M4388" t="s">
        <v>5966</v>
      </c>
      <c r="N4388" t="s">
        <v>5967</v>
      </c>
      <c r="O4388" t="s">
        <v>5968</v>
      </c>
      <c r="P4388" t="s">
        <v>5899</v>
      </c>
      <c r="Q4388" t="s">
        <v>5969</v>
      </c>
      <c r="R4388">
        <v>11500</v>
      </c>
      <c r="S4388">
        <v>14500</v>
      </c>
      <c r="T4388">
        <v>0.2069</v>
      </c>
      <c r="U4388" t="s">
        <v>5901</v>
      </c>
      <c r="V4388">
        <v>12</v>
      </c>
      <c r="W4388" s="1">
        <v>44903</v>
      </c>
      <c r="X4388" t="s">
        <v>5894</v>
      </c>
      <c r="Y4388">
        <v>217</v>
      </c>
      <c r="Z4388">
        <v>53</v>
      </c>
      <c r="AA4388">
        <v>253</v>
      </c>
      <c r="AB4388">
        <v>61</v>
      </c>
      <c r="AC4388">
        <v>10</v>
      </c>
      <c r="AD4388">
        <v>701500</v>
      </c>
      <c r="AE4388" t="s">
        <v>6025</v>
      </c>
      <c r="AF4388" s="1">
        <v>46203</v>
      </c>
      <c r="AG4388" t="s">
        <v>6190</v>
      </c>
      <c r="AH4388" t="s">
        <v>6027</v>
      </c>
      <c r="AI4388" t="s">
        <v>6028</v>
      </c>
      <c r="AJ4388" t="s">
        <v>6924</v>
      </c>
      <c r="AK4388">
        <v>14500</v>
      </c>
      <c r="AL4388">
        <v>1244.0999999999999</v>
      </c>
      <c r="AM4388">
        <v>13255.9</v>
      </c>
      <c r="AN4388">
        <v>11500</v>
      </c>
      <c r="AO4388">
        <v>1755.9</v>
      </c>
      <c r="AP4388">
        <v>0.13250000000000001</v>
      </c>
    </row>
    <row r="4389" spans="1:42" hidden="1" x14ac:dyDescent="0.35">
      <c r="A4389" t="s">
        <v>5362</v>
      </c>
      <c r="B4389" s="1">
        <v>46174</v>
      </c>
      <c r="C4389" t="s">
        <v>1157</v>
      </c>
      <c r="D4389" t="s">
        <v>173</v>
      </c>
      <c r="E4389">
        <v>1</v>
      </c>
      <c r="F4389" t="s">
        <v>58</v>
      </c>
      <c r="G4389" t="s">
        <v>71</v>
      </c>
      <c r="H4389" t="s">
        <v>25</v>
      </c>
      <c r="I4389" t="s">
        <v>33</v>
      </c>
      <c r="J4389" t="s">
        <v>34</v>
      </c>
      <c r="K4389">
        <v>2026</v>
      </c>
      <c r="L4389" t="s">
        <v>35</v>
      </c>
      <c r="M4389" t="s">
        <v>5904</v>
      </c>
      <c r="N4389" t="s">
        <v>5889</v>
      </c>
      <c r="O4389" t="s">
        <v>5898</v>
      </c>
      <c r="P4389" t="s">
        <v>5899</v>
      </c>
      <c r="Q4389" t="s">
        <v>5905</v>
      </c>
      <c r="R4389">
        <v>12500</v>
      </c>
      <c r="S4389">
        <v>15500</v>
      </c>
      <c r="T4389">
        <v>0.19350000000000001</v>
      </c>
      <c r="U4389" t="s">
        <v>5901</v>
      </c>
      <c r="V4389">
        <v>12</v>
      </c>
      <c r="W4389" s="1">
        <v>45140</v>
      </c>
      <c r="X4389" t="s">
        <v>5894</v>
      </c>
      <c r="Y4389">
        <v>313</v>
      </c>
      <c r="Z4389">
        <v>58</v>
      </c>
      <c r="AA4389">
        <v>294</v>
      </c>
      <c r="AB4389">
        <v>65</v>
      </c>
      <c r="AC4389">
        <v>10</v>
      </c>
      <c r="AD4389">
        <v>812500</v>
      </c>
      <c r="AE4389" t="s">
        <v>6025</v>
      </c>
      <c r="AF4389" s="1">
        <v>46203</v>
      </c>
      <c r="AG4389" t="s">
        <v>6450</v>
      </c>
      <c r="AH4389" t="s">
        <v>6027</v>
      </c>
      <c r="AI4389" t="s">
        <v>6028</v>
      </c>
      <c r="AJ4389" t="s">
        <v>6924</v>
      </c>
      <c r="AK4389">
        <v>15500</v>
      </c>
      <c r="AL4389">
        <v>1215.2</v>
      </c>
      <c r="AM4389">
        <v>14284.8</v>
      </c>
      <c r="AN4389">
        <v>12500</v>
      </c>
      <c r="AO4389">
        <v>1784.8</v>
      </c>
      <c r="AP4389">
        <v>0.1249</v>
      </c>
    </row>
    <row r="4390" spans="1:42" hidden="1" x14ac:dyDescent="0.35">
      <c r="A4390" t="s">
        <v>5363</v>
      </c>
      <c r="B4390" s="1">
        <v>46045</v>
      </c>
      <c r="C4390" t="s">
        <v>1985</v>
      </c>
      <c r="D4390" t="s">
        <v>100</v>
      </c>
      <c r="E4390">
        <v>1</v>
      </c>
      <c r="F4390" t="s">
        <v>48</v>
      </c>
      <c r="G4390" t="s">
        <v>16</v>
      </c>
      <c r="H4390" t="s">
        <v>17</v>
      </c>
      <c r="I4390" t="s">
        <v>18</v>
      </c>
      <c r="J4390" t="s">
        <v>112</v>
      </c>
      <c r="K4390">
        <v>2026</v>
      </c>
      <c r="L4390" t="s">
        <v>20</v>
      </c>
      <c r="M4390" t="s">
        <v>5941</v>
      </c>
      <c r="N4390" t="s">
        <v>5931</v>
      </c>
      <c r="O4390" t="s">
        <v>5942</v>
      </c>
      <c r="P4390" t="s">
        <v>5938</v>
      </c>
      <c r="Q4390" t="s">
        <v>5943</v>
      </c>
      <c r="R4390">
        <v>9800</v>
      </c>
      <c r="S4390">
        <v>12500</v>
      </c>
      <c r="T4390">
        <v>0.216</v>
      </c>
      <c r="U4390" t="s">
        <v>5940</v>
      </c>
      <c r="V4390">
        <v>6</v>
      </c>
      <c r="W4390" s="1">
        <v>45383</v>
      </c>
      <c r="X4390" t="s">
        <v>5894</v>
      </c>
      <c r="Y4390">
        <v>102</v>
      </c>
      <c r="Z4390">
        <v>94</v>
      </c>
      <c r="AA4390">
        <v>142</v>
      </c>
      <c r="AB4390">
        <v>76</v>
      </c>
      <c r="AC4390">
        <v>10</v>
      </c>
      <c r="AD4390">
        <v>744800</v>
      </c>
      <c r="AE4390" t="s">
        <v>6025</v>
      </c>
      <c r="AF4390" s="1">
        <v>46203</v>
      </c>
      <c r="AG4390" t="s">
        <v>6699</v>
      </c>
      <c r="AH4390" t="s">
        <v>6027</v>
      </c>
      <c r="AI4390" t="s">
        <v>6028</v>
      </c>
      <c r="AJ4390" t="s">
        <v>6924</v>
      </c>
      <c r="AK4390">
        <v>12500</v>
      </c>
      <c r="AL4390">
        <v>2552.5</v>
      </c>
      <c r="AM4390">
        <v>9947.5</v>
      </c>
      <c r="AN4390">
        <v>9800</v>
      </c>
      <c r="AO4390">
        <v>147.5</v>
      </c>
      <c r="AP4390">
        <v>1.4800000000000001E-2</v>
      </c>
    </row>
    <row r="4391" spans="1:42" hidden="1" x14ac:dyDescent="0.35">
      <c r="A4391" t="s">
        <v>5364</v>
      </c>
      <c r="B4391" s="1">
        <v>46071</v>
      </c>
      <c r="C4391" t="s">
        <v>534</v>
      </c>
      <c r="D4391" t="s">
        <v>205</v>
      </c>
      <c r="E4391">
        <v>2</v>
      </c>
      <c r="F4391" t="s">
        <v>30</v>
      </c>
      <c r="G4391" t="s">
        <v>16</v>
      </c>
      <c r="H4391" t="s">
        <v>25</v>
      </c>
      <c r="I4391" t="s">
        <v>43</v>
      </c>
      <c r="J4391" t="s">
        <v>19</v>
      </c>
      <c r="K4391">
        <v>2026</v>
      </c>
      <c r="L4391" t="s">
        <v>20</v>
      </c>
      <c r="M4391" t="s">
        <v>6003</v>
      </c>
      <c r="N4391" t="s">
        <v>5989</v>
      </c>
      <c r="O4391" t="s">
        <v>6004</v>
      </c>
      <c r="P4391" t="s">
        <v>6005</v>
      </c>
      <c r="Q4391" t="s">
        <v>6006</v>
      </c>
      <c r="R4391">
        <v>420</v>
      </c>
      <c r="S4391">
        <v>650</v>
      </c>
      <c r="T4391">
        <v>0.3538</v>
      </c>
      <c r="U4391" t="s">
        <v>5909</v>
      </c>
      <c r="V4391">
        <v>6</v>
      </c>
      <c r="W4391" s="1">
        <v>45071</v>
      </c>
      <c r="X4391" t="s">
        <v>5894</v>
      </c>
      <c r="Y4391">
        <v>160</v>
      </c>
      <c r="Z4391">
        <v>85</v>
      </c>
      <c r="AA4391">
        <v>167</v>
      </c>
      <c r="AB4391">
        <v>56</v>
      </c>
      <c r="AC4391">
        <v>10</v>
      </c>
      <c r="AD4391">
        <v>23520</v>
      </c>
      <c r="AE4391" t="s">
        <v>6025</v>
      </c>
      <c r="AF4391" s="1">
        <v>46203</v>
      </c>
      <c r="AG4391" t="s">
        <v>6326</v>
      </c>
      <c r="AH4391" t="s">
        <v>6035</v>
      </c>
      <c r="AI4391" t="s">
        <v>6028</v>
      </c>
      <c r="AJ4391" t="s">
        <v>6924</v>
      </c>
      <c r="AK4391">
        <v>1300</v>
      </c>
      <c r="AL4391">
        <v>97.37</v>
      </c>
      <c r="AM4391">
        <v>1202.6300000000001</v>
      </c>
      <c r="AN4391">
        <v>840</v>
      </c>
      <c r="AO4391">
        <v>362.63</v>
      </c>
      <c r="AP4391">
        <v>0.30149999999999999</v>
      </c>
    </row>
    <row r="4392" spans="1:42" hidden="1" x14ac:dyDescent="0.35">
      <c r="A4392" t="s">
        <v>5365</v>
      </c>
      <c r="B4392" s="1">
        <v>46183</v>
      </c>
      <c r="C4392" t="s">
        <v>1826</v>
      </c>
      <c r="D4392" t="s">
        <v>173</v>
      </c>
      <c r="E4392">
        <v>2</v>
      </c>
      <c r="F4392" t="s">
        <v>128</v>
      </c>
      <c r="G4392" t="s">
        <v>16</v>
      </c>
      <c r="H4392" t="s">
        <v>17</v>
      </c>
      <c r="I4392" t="s">
        <v>18</v>
      </c>
      <c r="J4392" t="s">
        <v>34</v>
      </c>
      <c r="K4392">
        <v>2026</v>
      </c>
      <c r="L4392" t="s">
        <v>35</v>
      </c>
      <c r="M4392" t="s">
        <v>5904</v>
      </c>
      <c r="N4392" t="s">
        <v>5889</v>
      </c>
      <c r="O4392" t="s">
        <v>5898</v>
      </c>
      <c r="P4392" t="s">
        <v>5899</v>
      </c>
      <c r="Q4392" t="s">
        <v>5905</v>
      </c>
      <c r="R4392">
        <v>12500</v>
      </c>
      <c r="S4392">
        <v>15500</v>
      </c>
      <c r="T4392">
        <v>0.19350000000000001</v>
      </c>
      <c r="U4392" t="s">
        <v>5901</v>
      </c>
      <c r="V4392">
        <v>12</v>
      </c>
      <c r="W4392" s="1">
        <v>45140</v>
      </c>
      <c r="X4392" t="s">
        <v>5894</v>
      </c>
      <c r="Y4392">
        <v>313</v>
      </c>
      <c r="Z4392">
        <v>58</v>
      </c>
      <c r="AA4392">
        <v>294</v>
      </c>
      <c r="AB4392">
        <v>65</v>
      </c>
      <c r="AC4392">
        <v>10</v>
      </c>
      <c r="AD4392">
        <v>812500</v>
      </c>
      <c r="AE4392" t="s">
        <v>6025</v>
      </c>
      <c r="AF4392" s="1">
        <v>46203</v>
      </c>
      <c r="AG4392" t="s">
        <v>6663</v>
      </c>
      <c r="AH4392" t="s">
        <v>6027</v>
      </c>
      <c r="AI4392" t="s">
        <v>6028</v>
      </c>
      <c r="AJ4392" t="s">
        <v>6924</v>
      </c>
      <c r="AK4392">
        <v>31000</v>
      </c>
      <c r="AL4392">
        <v>3651.8</v>
      </c>
      <c r="AM4392">
        <v>27348.2</v>
      </c>
      <c r="AN4392">
        <v>25000</v>
      </c>
      <c r="AO4392">
        <v>2348.1999999999998</v>
      </c>
      <c r="AP4392">
        <v>8.5900000000000004E-2</v>
      </c>
    </row>
    <row r="4393" spans="1:42" hidden="1" x14ac:dyDescent="0.35">
      <c r="A4393" t="s">
        <v>5366</v>
      </c>
      <c r="B4393" s="1">
        <v>46202</v>
      </c>
      <c r="C4393" t="s">
        <v>2090</v>
      </c>
      <c r="D4393" t="s">
        <v>200</v>
      </c>
      <c r="E4393">
        <v>1</v>
      </c>
      <c r="F4393" t="s">
        <v>48</v>
      </c>
      <c r="G4393" t="s">
        <v>16</v>
      </c>
      <c r="H4393" t="s">
        <v>25</v>
      </c>
      <c r="I4393" t="s">
        <v>43</v>
      </c>
      <c r="J4393" t="s">
        <v>34</v>
      </c>
      <c r="K4393">
        <v>2026</v>
      </c>
      <c r="L4393" t="s">
        <v>35</v>
      </c>
      <c r="M4393" t="s">
        <v>5960</v>
      </c>
      <c r="N4393" t="s">
        <v>5949</v>
      </c>
      <c r="O4393" t="s">
        <v>5961</v>
      </c>
      <c r="P4393" t="s">
        <v>5951</v>
      </c>
      <c r="Q4393" t="s">
        <v>5962</v>
      </c>
      <c r="R4393">
        <v>2100</v>
      </c>
      <c r="S4393">
        <v>2800</v>
      </c>
      <c r="T4393">
        <v>0.25</v>
      </c>
      <c r="U4393" t="s">
        <v>5940</v>
      </c>
      <c r="V4393">
        <v>12</v>
      </c>
      <c r="W4393" s="1">
        <v>45378</v>
      </c>
      <c r="X4393" t="s">
        <v>5894</v>
      </c>
      <c r="Y4393">
        <v>198</v>
      </c>
      <c r="Z4393">
        <v>79</v>
      </c>
      <c r="AA4393">
        <v>243</v>
      </c>
      <c r="AB4393">
        <v>87</v>
      </c>
      <c r="AC4393">
        <v>10</v>
      </c>
      <c r="AD4393">
        <v>182700</v>
      </c>
      <c r="AE4393" t="s">
        <v>6025</v>
      </c>
      <c r="AF4393" s="1">
        <v>46203</v>
      </c>
      <c r="AG4393" t="s">
        <v>6718</v>
      </c>
      <c r="AH4393" t="s">
        <v>6035</v>
      </c>
      <c r="AI4393" t="s">
        <v>6028</v>
      </c>
      <c r="AJ4393" t="s">
        <v>6924</v>
      </c>
      <c r="AK4393">
        <v>2800</v>
      </c>
      <c r="AL4393">
        <v>559.16</v>
      </c>
      <c r="AM4393">
        <v>2240.84</v>
      </c>
      <c r="AN4393">
        <v>2100</v>
      </c>
      <c r="AO4393">
        <v>140.84</v>
      </c>
      <c r="AP4393">
        <v>6.2899999999999998E-2</v>
      </c>
    </row>
    <row r="4394" spans="1:42" hidden="1" x14ac:dyDescent="0.35">
      <c r="A4394" t="s">
        <v>5367</v>
      </c>
      <c r="B4394" s="1">
        <v>46050</v>
      </c>
      <c r="C4394" t="s">
        <v>2299</v>
      </c>
      <c r="D4394" t="s">
        <v>137</v>
      </c>
      <c r="E4394">
        <v>1</v>
      </c>
      <c r="F4394" t="s">
        <v>30</v>
      </c>
      <c r="G4394" t="s">
        <v>16</v>
      </c>
      <c r="H4394" t="s">
        <v>25</v>
      </c>
      <c r="I4394" t="s">
        <v>43</v>
      </c>
      <c r="J4394" t="s">
        <v>112</v>
      </c>
      <c r="K4394">
        <v>2026</v>
      </c>
      <c r="L4394" t="s">
        <v>20</v>
      </c>
      <c r="M4394" t="s">
        <v>5930</v>
      </c>
      <c r="N4394" t="s">
        <v>5931</v>
      </c>
      <c r="O4394" t="s">
        <v>5932</v>
      </c>
      <c r="P4394" t="s">
        <v>5891</v>
      </c>
      <c r="Q4394" t="s">
        <v>5933</v>
      </c>
      <c r="R4394">
        <v>14800</v>
      </c>
      <c r="S4394">
        <v>18500</v>
      </c>
      <c r="T4394">
        <v>0.2</v>
      </c>
      <c r="U4394" t="s">
        <v>5893</v>
      </c>
      <c r="V4394">
        <v>12</v>
      </c>
      <c r="W4394" s="1">
        <v>45474</v>
      </c>
      <c r="X4394" t="s">
        <v>5894</v>
      </c>
      <c r="Y4394">
        <v>213</v>
      </c>
      <c r="Z4394">
        <v>93</v>
      </c>
      <c r="AA4394">
        <v>278</v>
      </c>
      <c r="AB4394">
        <v>42</v>
      </c>
      <c r="AC4394">
        <v>10</v>
      </c>
      <c r="AD4394">
        <v>621600</v>
      </c>
      <c r="AE4394" t="s">
        <v>6025</v>
      </c>
      <c r="AF4394" s="1">
        <v>46203</v>
      </c>
      <c r="AG4394" t="s">
        <v>6777</v>
      </c>
      <c r="AH4394" t="s">
        <v>6027</v>
      </c>
      <c r="AI4394" t="s">
        <v>6028</v>
      </c>
      <c r="AJ4394" t="s">
        <v>6924</v>
      </c>
      <c r="AK4394">
        <v>18500</v>
      </c>
      <c r="AL4394">
        <v>1174.75</v>
      </c>
      <c r="AM4394">
        <v>17325.25</v>
      </c>
      <c r="AN4394">
        <v>14800</v>
      </c>
      <c r="AO4394">
        <v>2525.25</v>
      </c>
      <c r="AP4394">
        <v>0.14580000000000001</v>
      </c>
    </row>
    <row r="4395" spans="1:42" hidden="1" x14ac:dyDescent="0.35">
      <c r="A4395" t="s">
        <v>5368</v>
      </c>
      <c r="B4395" s="1">
        <v>46028</v>
      </c>
      <c r="C4395" t="s">
        <v>4911</v>
      </c>
      <c r="D4395" t="s">
        <v>105</v>
      </c>
      <c r="E4395">
        <v>2</v>
      </c>
      <c r="F4395" t="s">
        <v>58</v>
      </c>
      <c r="G4395" t="s">
        <v>71</v>
      </c>
      <c r="H4395" t="s">
        <v>25</v>
      </c>
      <c r="I4395" t="s">
        <v>33</v>
      </c>
      <c r="J4395" t="s">
        <v>112</v>
      </c>
      <c r="K4395">
        <v>2026</v>
      </c>
      <c r="L4395" t="s">
        <v>20</v>
      </c>
      <c r="M4395" t="s">
        <v>5916</v>
      </c>
      <c r="N4395" t="s">
        <v>5913</v>
      </c>
      <c r="O4395" t="s">
        <v>5917</v>
      </c>
      <c r="P4395" t="s">
        <v>5918</v>
      </c>
      <c r="Q4395" t="s">
        <v>5919</v>
      </c>
      <c r="R4395">
        <v>63000</v>
      </c>
      <c r="S4395">
        <v>76000</v>
      </c>
      <c r="T4395">
        <v>0.1711</v>
      </c>
      <c r="U4395" t="s">
        <v>5920</v>
      </c>
      <c r="V4395">
        <v>12</v>
      </c>
      <c r="W4395" s="1">
        <v>44617</v>
      </c>
      <c r="X4395" t="s">
        <v>5894</v>
      </c>
      <c r="Y4395">
        <v>252</v>
      </c>
      <c r="Z4395">
        <v>75</v>
      </c>
      <c r="AA4395">
        <v>289</v>
      </c>
      <c r="AB4395">
        <v>48</v>
      </c>
      <c r="AC4395">
        <v>10</v>
      </c>
      <c r="AD4395">
        <v>3024000</v>
      </c>
      <c r="AE4395" t="s">
        <v>6025</v>
      </c>
      <c r="AF4395" s="1">
        <v>46203</v>
      </c>
      <c r="AG4395" t="s">
        <v>6919</v>
      </c>
      <c r="AH4395" t="s">
        <v>6035</v>
      </c>
      <c r="AI4395" t="s">
        <v>6028</v>
      </c>
      <c r="AJ4395" t="s">
        <v>6924</v>
      </c>
      <c r="AK4395">
        <v>179360</v>
      </c>
      <c r="AL4395">
        <v>24357.09</v>
      </c>
      <c r="AM4395">
        <v>155002.91</v>
      </c>
      <c r="AN4395">
        <v>126000</v>
      </c>
      <c r="AO4395">
        <v>29002.91</v>
      </c>
      <c r="AP4395">
        <v>0.18709999999999999</v>
      </c>
    </row>
    <row r="4396" spans="1:42" hidden="1" x14ac:dyDescent="0.35">
      <c r="A4396" t="s">
        <v>5369</v>
      </c>
      <c r="B4396" s="1">
        <v>46159</v>
      </c>
      <c r="C4396" t="s">
        <v>1785</v>
      </c>
      <c r="D4396" t="s">
        <v>105</v>
      </c>
      <c r="E4396">
        <v>1</v>
      </c>
      <c r="F4396" t="s">
        <v>128</v>
      </c>
      <c r="G4396" t="s">
        <v>16</v>
      </c>
      <c r="H4396" t="s">
        <v>17</v>
      </c>
      <c r="I4396" t="s">
        <v>33</v>
      </c>
      <c r="J4396" t="s">
        <v>75</v>
      </c>
      <c r="K4396">
        <v>2026</v>
      </c>
      <c r="L4396" t="s">
        <v>35</v>
      </c>
      <c r="M4396" t="s">
        <v>5916</v>
      </c>
      <c r="N4396" t="s">
        <v>5913</v>
      </c>
      <c r="O4396" t="s">
        <v>5917</v>
      </c>
      <c r="P4396" t="s">
        <v>5918</v>
      </c>
      <c r="Q4396" t="s">
        <v>5919</v>
      </c>
      <c r="R4396">
        <v>63000</v>
      </c>
      <c r="S4396">
        <v>76000</v>
      </c>
      <c r="T4396">
        <v>0.1711</v>
      </c>
      <c r="U4396" t="s">
        <v>5920</v>
      </c>
      <c r="V4396">
        <v>12</v>
      </c>
      <c r="W4396" s="1">
        <v>44617</v>
      </c>
      <c r="X4396" t="s">
        <v>5894</v>
      </c>
      <c r="Y4396">
        <v>252</v>
      </c>
      <c r="Z4396">
        <v>75</v>
      </c>
      <c r="AA4396">
        <v>289</v>
      </c>
      <c r="AB4396">
        <v>48</v>
      </c>
      <c r="AC4396">
        <v>10</v>
      </c>
      <c r="AD4396">
        <v>3024000</v>
      </c>
      <c r="AE4396" t="s">
        <v>6025</v>
      </c>
      <c r="AF4396" s="1">
        <v>46203</v>
      </c>
      <c r="AG4396" t="s">
        <v>6652</v>
      </c>
      <c r="AH4396" t="s">
        <v>6035</v>
      </c>
      <c r="AI4396" t="s">
        <v>6028</v>
      </c>
      <c r="AJ4396" t="s">
        <v>6924</v>
      </c>
      <c r="AK4396">
        <v>89680</v>
      </c>
      <c r="AL4396">
        <v>18761.060000000001</v>
      </c>
      <c r="AM4396">
        <v>70918.94</v>
      </c>
      <c r="AN4396">
        <v>63000</v>
      </c>
      <c r="AO4396">
        <v>7918.94</v>
      </c>
      <c r="AP4396">
        <v>0.11169999999999999</v>
      </c>
    </row>
    <row r="4397" spans="1:42" hidden="1" x14ac:dyDescent="0.35">
      <c r="A4397" t="s">
        <v>5370</v>
      </c>
      <c r="B4397" s="1">
        <v>46065</v>
      </c>
      <c r="C4397" t="s">
        <v>2995</v>
      </c>
      <c r="D4397" t="s">
        <v>115</v>
      </c>
      <c r="E4397">
        <v>5</v>
      </c>
      <c r="F4397" t="s">
        <v>30</v>
      </c>
      <c r="G4397" t="s">
        <v>67</v>
      </c>
      <c r="H4397" t="s">
        <v>32</v>
      </c>
      <c r="I4397" t="s">
        <v>33</v>
      </c>
      <c r="J4397" t="s">
        <v>19</v>
      </c>
      <c r="K4397">
        <v>2026</v>
      </c>
      <c r="L4397" t="s">
        <v>20</v>
      </c>
      <c r="M4397" t="s">
        <v>5988</v>
      </c>
      <c r="N4397" t="s">
        <v>5989</v>
      </c>
      <c r="O4397" t="s">
        <v>5990</v>
      </c>
      <c r="P4397" t="s">
        <v>5907</v>
      </c>
      <c r="Q4397" t="s">
        <v>5991</v>
      </c>
      <c r="R4397">
        <v>1600</v>
      </c>
      <c r="S4397">
        <v>2200</v>
      </c>
      <c r="T4397">
        <v>0.2727</v>
      </c>
      <c r="U4397" t="s">
        <v>5909</v>
      </c>
      <c r="V4397">
        <v>6</v>
      </c>
      <c r="W4397" s="1">
        <v>45040</v>
      </c>
      <c r="X4397" t="s">
        <v>5894</v>
      </c>
      <c r="Y4397">
        <v>84</v>
      </c>
      <c r="Z4397">
        <v>117</v>
      </c>
      <c r="AA4397">
        <v>174</v>
      </c>
      <c r="AB4397">
        <v>47</v>
      </c>
      <c r="AC4397">
        <v>10</v>
      </c>
      <c r="AD4397">
        <v>75200</v>
      </c>
      <c r="AE4397" t="s">
        <v>6025</v>
      </c>
      <c r="AF4397" s="1">
        <v>46203</v>
      </c>
      <c r="AG4397" t="s">
        <v>6818</v>
      </c>
      <c r="AH4397" t="s">
        <v>6035</v>
      </c>
      <c r="AI4397" t="s">
        <v>6028</v>
      </c>
      <c r="AJ4397" t="s">
        <v>6924</v>
      </c>
      <c r="AK4397">
        <v>11000</v>
      </c>
      <c r="AL4397">
        <v>1184.7</v>
      </c>
      <c r="AM4397">
        <v>9815.2999999999993</v>
      </c>
      <c r="AN4397">
        <v>8000</v>
      </c>
      <c r="AO4397">
        <v>1815.3</v>
      </c>
      <c r="AP4397">
        <v>0.18490000000000001</v>
      </c>
    </row>
    <row r="4398" spans="1:42" hidden="1" x14ac:dyDescent="0.35">
      <c r="A4398" t="s">
        <v>5371</v>
      </c>
      <c r="B4398" s="1">
        <v>46033</v>
      </c>
      <c r="C4398" t="s">
        <v>303</v>
      </c>
      <c r="D4398" t="s">
        <v>82</v>
      </c>
      <c r="E4398">
        <v>2</v>
      </c>
      <c r="F4398" t="s">
        <v>30</v>
      </c>
      <c r="G4398" t="s">
        <v>67</v>
      </c>
      <c r="H4398" t="s">
        <v>32</v>
      </c>
      <c r="I4398" t="s">
        <v>43</v>
      </c>
      <c r="J4398" t="s">
        <v>112</v>
      </c>
      <c r="K4398">
        <v>2026</v>
      </c>
      <c r="L4398" t="s">
        <v>20</v>
      </c>
      <c r="M4398" t="s">
        <v>5895</v>
      </c>
      <c r="N4398" t="s">
        <v>5889</v>
      </c>
      <c r="O4398" t="s">
        <v>5890</v>
      </c>
      <c r="P4398" t="s">
        <v>5891</v>
      </c>
      <c r="Q4398" t="s">
        <v>5896</v>
      </c>
      <c r="R4398">
        <v>78000</v>
      </c>
      <c r="S4398">
        <v>95000</v>
      </c>
      <c r="T4398">
        <v>0.1789</v>
      </c>
      <c r="U4398" t="s">
        <v>5893</v>
      </c>
      <c r="V4398">
        <v>12</v>
      </c>
      <c r="W4398" s="1">
        <v>45187</v>
      </c>
      <c r="X4398" t="s">
        <v>5894</v>
      </c>
      <c r="Y4398">
        <v>351</v>
      </c>
      <c r="Z4398">
        <v>112</v>
      </c>
      <c r="AA4398">
        <v>335</v>
      </c>
      <c r="AB4398">
        <v>32</v>
      </c>
      <c r="AC4398">
        <v>10</v>
      </c>
      <c r="AD4398">
        <v>2496000</v>
      </c>
      <c r="AE4398" t="s">
        <v>6025</v>
      </c>
      <c r="AF4398" s="1">
        <v>46203</v>
      </c>
      <c r="AG4398" t="s">
        <v>6192</v>
      </c>
      <c r="AH4398" t="s">
        <v>6035</v>
      </c>
      <c r="AI4398" t="s">
        <v>6028</v>
      </c>
      <c r="AJ4398" t="s">
        <v>6924</v>
      </c>
      <c r="AK4398">
        <v>190000</v>
      </c>
      <c r="AL4398">
        <v>12692</v>
      </c>
      <c r="AM4398">
        <v>177308</v>
      </c>
      <c r="AN4398">
        <v>156000</v>
      </c>
      <c r="AO4398">
        <v>21308</v>
      </c>
      <c r="AP4398">
        <v>0.1202</v>
      </c>
    </row>
    <row r="4399" spans="1:42" hidden="1" x14ac:dyDescent="0.35">
      <c r="A4399" t="s">
        <v>5372</v>
      </c>
      <c r="B4399" s="1">
        <v>46131</v>
      </c>
      <c r="C4399" t="s">
        <v>1531</v>
      </c>
      <c r="D4399" t="s">
        <v>188</v>
      </c>
      <c r="E4399">
        <v>1</v>
      </c>
      <c r="F4399" t="s">
        <v>48</v>
      </c>
      <c r="G4399" t="s">
        <v>16</v>
      </c>
      <c r="H4399" t="s">
        <v>17</v>
      </c>
      <c r="I4399" t="s">
        <v>33</v>
      </c>
      <c r="J4399" t="s">
        <v>44</v>
      </c>
      <c r="K4399">
        <v>2026</v>
      </c>
      <c r="L4399" t="s">
        <v>35</v>
      </c>
      <c r="M4399" t="s">
        <v>5936</v>
      </c>
      <c r="N4399" t="s">
        <v>5931</v>
      </c>
      <c r="O4399" t="s">
        <v>5937</v>
      </c>
      <c r="P4399" t="s">
        <v>5938</v>
      </c>
      <c r="Q4399" t="s">
        <v>5939</v>
      </c>
      <c r="R4399">
        <v>3400</v>
      </c>
      <c r="S4399">
        <v>4500</v>
      </c>
      <c r="T4399">
        <v>0.24440000000000001</v>
      </c>
      <c r="U4399" t="s">
        <v>5940</v>
      </c>
      <c r="V4399">
        <v>6</v>
      </c>
      <c r="W4399" s="1">
        <v>45061</v>
      </c>
      <c r="X4399" t="s">
        <v>5894</v>
      </c>
      <c r="Y4399">
        <v>200</v>
      </c>
      <c r="Z4399">
        <v>91</v>
      </c>
      <c r="AA4399">
        <v>223</v>
      </c>
      <c r="AB4399">
        <v>18</v>
      </c>
      <c r="AC4399">
        <v>10</v>
      </c>
      <c r="AD4399">
        <v>61200</v>
      </c>
      <c r="AE4399" t="s">
        <v>6025</v>
      </c>
      <c r="AF4399" s="1">
        <v>46203</v>
      </c>
      <c r="AG4399" t="s">
        <v>6465</v>
      </c>
      <c r="AH4399" t="s">
        <v>6027</v>
      </c>
      <c r="AI4399" t="s">
        <v>6028</v>
      </c>
      <c r="AJ4399" t="s">
        <v>6924</v>
      </c>
      <c r="AK4399">
        <v>4500</v>
      </c>
      <c r="AL4399">
        <v>548.1</v>
      </c>
      <c r="AM4399">
        <v>3951.9</v>
      </c>
      <c r="AN4399">
        <v>3400</v>
      </c>
      <c r="AO4399">
        <v>551.9</v>
      </c>
      <c r="AP4399">
        <v>0.13969999999999999</v>
      </c>
    </row>
    <row r="4400" spans="1:42" hidden="1" x14ac:dyDescent="0.35">
      <c r="A4400" t="s">
        <v>5373</v>
      </c>
      <c r="B4400" s="1">
        <v>46064</v>
      </c>
      <c r="C4400" t="s">
        <v>2585</v>
      </c>
      <c r="D4400" t="s">
        <v>221</v>
      </c>
      <c r="E4400">
        <v>1</v>
      </c>
      <c r="F4400" t="s">
        <v>30</v>
      </c>
      <c r="G4400" t="s">
        <v>16</v>
      </c>
      <c r="H4400" t="s">
        <v>17</v>
      </c>
      <c r="I4400" t="s">
        <v>18</v>
      </c>
      <c r="J4400" t="s">
        <v>19</v>
      </c>
      <c r="K4400">
        <v>2026</v>
      </c>
      <c r="L4400" t="s">
        <v>20</v>
      </c>
      <c r="M4400" t="s">
        <v>5966</v>
      </c>
      <c r="N4400" t="s">
        <v>5967</v>
      </c>
      <c r="O4400" t="s">
        <v>5968</v>
      </c>
      <c r="P4400" t="s">
        <v>5899</v>
      </c>
      <c r="Q4400" t="s">
        <v>5969</v>
      </c>
      <c r="R4400">
        <v>11500</v>
      </c>
      <c r="S4400">
        <v>14500</v>
      </c>
      <c r="T4400">
        <v>0.2069</v>
      </c>
      <c r="U4400" t="s">
        <v>5901</v>
      </c>
      <c r="V4400">
        <v>12</v>
      </c>
      <c r="W4400" s="1">
        <v>44903</v>
      </c>
      <c r="X4400" t="s">
        <v>5894</v>
      </c>
      <c r="Y4400">
        <v>217</v>
      </c>
      <c r="Z4400">
        <v>53</v>
      </c>
      <c r="AA4400">
        <v>253</v>
      </c>
      <c r="AB4400">
        <v>61</v>
      </c>
      <c r="AC4400">
        <v>10</v>
      </c>
      <c r="AD4400">
        <v>701500</v>
      </c>
      <c r="AE4400" t="s">
        <v>6025</v>
      </c>
      <c r="AF4400" s="1">
        <v>46203</v>
      </c>
      <c r="AG4400" t="s">
        <v>6822</v>
      </c>
      <c r="AH4400" t="s">
        <v>6035</v>
      </c>
      <c r="AI4400" t="s">
        <v>6028</v>
      </c>
      <c r="AJ4400" t="s">
        <v>6924</v>
      </c>
      <c r="AK4400">
        <v>14500</v>
      </c>
      <c r="AL4400">
        <v>2494</v>
      </c>
      <c r="AM4400">
        <v>12006</v>
      </c>
      <c r="AN4400">
        <v>11500</v>
      </c>
      <c r="AO4400">
        <v>506</v>
      </c>
      <c r="AP4400">
        <v>4.2099999999999999E-2</v>
      </c>
    </row>
    <row r="4401" spans="1:42" hidden="1" x14ac:dyDescent="0.35">
      <c r="A4401" t="s">
        <v>5374</v>
      </c>
      <c r="B4401" s="1">
        <v>46064</v>
      </c>
      <c r="C4401" t="s">
        <v>1627</v>
      </c>
      <c r="D4401" t="s">
        <v>65</v>
      </c>
      <c r="E4401">
        <v>1</v>
      </c>
      <c r="F4401" t="s">
        <v>48</v>
      </c>
      <c r="G4401" t="s">
        <v>16</v>
      </c>
      <c r="H4401" t="s">
        <v>32</v>
      </c>
      <c r="I4401" t="s">
        <v>18</v>
      </c>
      <c r="J4401" t="s">
        <v>19</v>
      </c>
      <c r="K4401">
        <v>2026</v>
      </c>
      <c r="L4401" t="s">
        <v>20</v>
      </c>
      <c r="M4401" t="s">
        <v>5906</v>
      </c>
      <c r="N4401" t="s">
        <v>5889</v>
      </c>
      <c r="O4401" t="s">
        <v>5898</v>
      </c>
      <c r="P4401" t="s">
        <v>5907</v>
      </c>
      <c r="Q4401" t="s">
        <v>5908</v>
      </c>
      <c r="R4401">
        <v>17500</v>
      </c>
      <c r="S4401">
        <v>22000</v>
      </c>
      <c r="T4401">
        <v>0.20449999999999999</v>
      </c>
      <c r="U4401" t="s">
        <v>5909</v>
      </c>
      <c r="V4401">
        <v>12</v>
      </c>
      <c r="W4401" s="1">
        <v>45337</v>
      </c>
      <c r="X4401" t="s">
        <v>5894</v>
      </c>
      <c r="Y4401">
        <v>373</v>
      </c>
      <c r="Z4401">
        <v>88</v>
      </c>
      <c r="AA4401">
        <v>389</v>
      </c>
      <c r="AB4401">
        <v>78</v>
      </c>
      <c r="AC4401">
        <v>10</v>
      </c>
      <c r="AD4401">
        <v>1365000</v>
      </c>
      <c r="AE4401" t="s">
        <v>6025</v>
      </c>
      <c r="AF4401" s="1">
        <v>46203</v>
      </c>
      <c r="AG4401" t="s">
        <v>6603</v>
      </c>
      <c r="AH4401" t="s">
        <v>6035</v>
      </c>
      <c r="AI4401" t="s">
        <v>6028</v>
      </c>
      <c r="AJ4401" t="s">
        <v>6924</v>
      </c>
      <c r="AK4401">
        <v>22000</v>
      </c>
      <c r="AL4401">
        <v>3097.6</v>
      </c>
      <c r="AM4401">
        <v>18902.400000000001</v>
      </c>
      <c r="AN4401">
        <v>17500</v>
      </c>
      <c r="AO4401">
        <v>1402.4</v>
      </c>
      <c r="AP4401">
        <v>7.4200000000000002E-2</v>
      </c>
    </row>
    <row r="4402" spans="1:42" hidden="1" x14ac:dyDescent="0.35">
      <c r="A4402" t="s">
        <v>5375</v>
      </c>
      <c r="B4402" s="1">
        <v>46148</v>
      </c>
      <c r="C4402" t="s">
        <v>163</v>
      </c>
      <c r="D4402" t="s">
        <v>137</v>
      </c>
      <c r="E4402">
        <v>3</v>
      </c>
      <c r="F4402" t="s">
        <v>48</v>
      </c>
      <c r="G4402" t="s">
        <v>16</v>
      </c>
      <c r="H4402" t="s">
        <v>25</v>
      </c>
      <c r="I4402" t="s">
        <v>43</v>
      </c>
      <c r="J4402" t="s">
        <v>75</v>
      </c>
      <c r="K4402">
        <v>2026</v>
      </c>
      <c r="L4402" t="s">
        <v>35</v>
      </c>
      <c r="M4402" t="s">
        <v>5930</v>
      </c>
      <c r="N4402" t="s">
        <v>5931</v>
      </c>
      <c r="O4402" t="s">
        <v>5932</v>
      </c>
      <c r="P4402" t="s">
        <v>5891</v>
      </c>
      <c r="Q4402" t="s">
        <v>5933</v>
      </c>
      <c r="R4402">
        <v>14800</v>
      </c>
      <c r="S4402">
        <v>18500</v>
      </c>
      <c r="T4402">
        <v>0.2</v>
      </c>
      <c r="U4402" t="s">
        <v>5893</v>
      </c>
      <c r="V4402">
        <v>12</v>
      </c>
      <c r="W4402" s="1">
        <v>45474</v>
      </c>
      <c r="X4402" t="s">
        <v>5894</v>
      </c>
      <c r="Y4402">
        <v>213</v>
      </c>
      <c r="Z4402">
        <v>93</v>
      </c>
      <c r="AA4402">
        <v>278</v>
      </c>
      <c r="AB4402">
        <v>42</v>
      </c>
      <c r="AC4402">
        <v>10</v>
      </c>
      <c r="AD4402">
        <v>621600</v>
      </c>
      <c r="AE4402" t="s">
        <v>6025</v>
      </c>
      <c r="AF4402" s="1">
        <v>46203</v>
      </c>
      <c r="AG4402" t="s">
        <v>6099</v>
      </c>
      <c r="AH4402" t="s">
        <v>6035</v>
      </c>
      <c r="AI4402" t="s">
        <v>6028</v>
      </c>
      <c r="AJ4402" t="s">
        <v>6924</v>
      </c>
      <c r="AK4402">
        <v>55500</v>
      </c>
      <c r="AL4402">
        <v>8108.55</v>
      </c>
      <c r="AM4402">
        <v>47391.45</v>
      </c>
      <c r="AN4402">
        <v>44400</v>
      </c>
      <c r="AO4402">
        <v>2991.45</v>
      </c>
      <c r="AP4402">
        <v>6.3100000000000003E-2</v>
      </c>
    </row>
    <row r="4403" spans="1:42" hidden="1" x14ac:dyDescent="0.35">
      <c r="A4403" t="s">
        <v>5376</v>
      </c>
      <c r="B4403" s="1">
        <v>46091</v>
      </c>
      <c r="C4403" t="s">
        <v>1773</v>
      </c>
      <c r="D4403" t="s">
        <v>29</v>
      </c>
      <c r="E4403">
        <v>2</v>
      </c>
      <c r="F4403" t="s">
        <v>58</v>
      </c>
      <c r="G4403" t="s">
        <v>31</v>
      </c>
      <c r="H4403" t="s">
        <v>32</v>
      </c>
      <c r="I4403" t="s">
        <v>26</v>
      </c>
      <c r="J4403" t="s">
        <v>39</v>
      </c>
      <c r="K4403">
        <v>2026</v>
      </c>
      <c r="L4403" t="s">
        <v>20</v>
      </c>
      <c r="M4403" t="s">
        <v>5985</v>
      </c>
      <c r="N4403" t="s">
        <v>5974</v>
      </c>
      <c r="O4403" t="s">
        <v>5986</v>
      </c>
      <c r="P4403" t="s">
        <v>5979</v>
      </c>
      <c r="Q4403" t="s">
        <v>5987</v>
      </c>
      <c r="R4403">
        <v>500</v>
      </c>
      <c r="S4403">
        <v>750</v>
      </c>
      <c r="T4403">
        <v>0.33329999999999999</v>
      </c>
      <c r="U4403" t="s">
        <v>5920</v>
      </c>
      <c r="V4403">
        <v>24</v>
      </c>
      <c r="W4403" s="1">
        <v>45007</v>
      </c>
      <c r="X4403" t="s">
        <v>5894</v>
      </c>
      <c r="Y4403">
        <v>294</v>
      </c>
      <c r="Z4403">
        <v>81</v>
      </c>
      <c r="AA4403">
        <v>264</v>
      </c>
      <c r="AB4403">
        <v>82</v>
      </c>
      <c r="AC4403">
        <v>10</v>
      </c>
      <c r="AD4403">
        <v>41000</v>
      </c>
      <c r="AE4403" t="s">
        <v>6025</v>
      </c>
      <c r="AF4403" s="1">
        <v>46203</v>
      </c>
      <c r="AG4403" t="s">
        <v>6649</v>
      </c>
      <c r="AH4403" t="s">
        <v>6027</v>
      </c>
      <c r="AI4403" t="s">
        <v>6028</v>
      </c>
      <c r="AJ4403" t="s">
        <v>6924</v>
      </c>
      <c r="AK4403">
        <v>1500</v>
      </c>
      <c r="AL4403">
        <v>146.85</v>
      </c>
      <c r="AM4403">
        <v>1353.15</v>
      </c>
      <c r="AN4403">
        <v>1000</v>
      </c>
      <c r="AO4403">
        <v>353.15</v>
      </c>
      <c r="AP4403">
        <v>0.26100000000000001</v>
      </c>
    </row>
    <row r="4404" spans="1:42" hidden="1" x14ac:dyDescent="0.35">
      <c r="A4404" t="s">
        <v>5377</v>
      </c>
      <c r="B4404" s="1">
        <v>46079</v>
      </c>
      <c r="C4404" t="s">
        <v>536</v>
      </c>
      <c r="D4404" t="s">
        <v>82</v>
      </c>
      <c r="E4404">
        <v>1</v>
      </c>
      <c r="F4404" t="s">
        <v>58</v>
      </c>
      <c r="G4404" t="s">
        <v>71</v>
      </c>
      <c r="H4404" t="s">
        <v>17</v>
      </c>
      <c r="I4404" t="s">
        <v>43</v>
      </c>
      <c r="J4404" t="s">
        <v>19</v>
      </c>
      <c r="K4404">
        <v>2026</v>
      </c>
      <c r="L4404" t="s">
        <v>20</v>
      </c>
      <c r="M4404" t="s">
        <v>5895</v>
      </c>
      <c r="N4404" t="s">
        <v>5889</v>
      </c>
      <c r="O4404" t="s">
        <v>5890</v>
      </c>
      <c r="P4404" t="s">
        <v>5891</v>
      </c>
      <c r="Q4404" t="s">
        <v>5896</v>
      </c>
      <c r="R4404">
        <v>78000</v>
      </c>
      <c r="S4404">
        <v>95000</v>
      </c>
      <c r="T4404">
        <v>0.1789</v>
      </c>
      <c r="U4404" t="s">
        <v>5893</v>
      </c>
      <c r="V4404">
        <v>12</v>
      </c>
      <c r="W4404" s="1">
        <v>45187</v>
      </c>
      <c r="X4404" t="s">
        <v>5894</v>
      </c>
      <c r="Y4404">
        <v>351</v>
      </c>
      <c r="Z4404">
        <v>112</v>
      </c>
      <c r="AA4404">
        <v>335</v>
      </c>
      <c r="AB4404">
        <v>32</v>
      </c>
      <c r="AC4404">
        <v>10</v>
      </c>
      <c r="AD4404">
        <v>2496000</v>
      </c>
      <c r="AE4404" t="s">
        <v>6025</v>
      </c>
      <c r="AF4404" s="1">
        <v>46203</v>
      </c>
      <c r="AG4404" t="s">
        <v>6328</v>
      </c>
      <c r="AH4404" t="s">
        <v>6035</v>
      </c>
      <c r="AI4404" t="s">
        <v>6028</v>
      </c>
      <c r="AJ4404" t="s">
        <v>6924</v>
      </c>
      <c r="AK4404">
        <v>95000</v>
      </c>
      <c r="AL4404">
        <v>6887.5</v>
      </c>
      <c r="AM4404">
        <v>88112.5</v>
      </c>
      <c r="AN4404">
        <v>78000</v>
      </c>
      <c r="AO4404">
        <v>10112.5</v>
      </c>
      <c r="AP4404">
        <v>0.1148</v>
      </c>
    </row>
    <row r="4405" spans="1:42" hidden="1" x14ac:dyDescent="0.35">
      <c r="A4405" t="s">
        <v>5378</v>
      </c>
      <c r="B4405" s="1">
        <v>46106</v>
      </c>
      <c r="C4405" t="s">
        <v>798</v>
      </c>
      <c r="D4405" t="s">
        <v>137</v>
      </c>
      <c r="E4405">
        <v>1</v>
      </c>
      <c r="F4405" t="s">
        <v>48</v>
      </c>
      <c r="G4405" t="s">
        <v>71</v>
      </c>
      <c r="H4405" t="s">
        <v>25</v>
      </c>
      <c r="I4405" t="s">
        <v>33</v>
      </c>
      <c r="J4405" t="s">
        <v>39</v>
      </c>
      <c r="K4405">
        <v>2026</v>
      </c>
      <c r="L4405" t="s">
        <v>20</v>
      </c>
      <c r="M4405" t="s">
        <v>5930</v>
      </c>
      <c r="N4405" t="s">
        <v>5931</v>
      </c>
      <c r="O4405" t="s">
        <v>5932</v>
      </c>
      <c r="P4405" t="s">
        <v>5891</v>
      </c>
      <c r="Q4405" t="s">
        <v>5933</v>
      </c>
      <c r="R4405">
        <v>14800</v>
      </c>
      <c r="S4405">
        <v>18500</v>
      </c>
      <c r="T4405">
        <v>0.2</v>
      </c>
      <c r="U4405" t="s">
        <v>5893</v>
      </c>
      <c r="V4405">
        <v>12</v>
      </c>
      <c r="W4405" s="1">
        <v>45474</v>
      </c>
      <c r="X4405" t="s">
        <v>5894</v>
      </c>
      <c r="Y4405">
        <v>213</v>
      </c>
      <c r="Z4405">
        <v>93</v>
      </c>
      <c r="AA4405">
        <v>278</v>
      </c>
      <c r="AB4405">
        <v>42</v>
      </c>
      <c r="AC4405">
        <v>10</v>
      </c>
      <c r="AD4405">
        <v>621600</v>
      </c>
      <c r="AE4405" t="s">
        <v>6025</v>
      </c>
      <c r="AF4405" s="1">
        <v>46203</v>
      </c>
      <c r="AG4405" t="s">
        <v>6444</v>
      </c>
      <c r="AH4405" t="s">
        <v>6027</v>
      </c>
      <c r="AI4405" t="s">
        <v>6028</v>
      </c>
      <c r="AJ4405" t="s">
        <v>6924</v>
      </c>
      <c r="AK4405">
        <v>18500</v>
      </c>
      <c r="AL4405">
        <v>2131.1999999999998</v>
      </c>
      <c r="AM4405">
        <v>16368.8</v>
      </c>
      <c r="AN4405">
        <v>14800</v>
      </c>
      <c r="AO4405">
        <v>1568.8</v>
      </c>
      <c r="AP4405">
        <v>9.5799999999999996E-2</v>
      </c>
    </row>
    <row r="4406" spans="1:42" hidden="1" x14ac:dyDescent="0.35">
      <c r="A4406" t="s">
        <v>5379</v>
      </c>
      <c r="B4406" s="1">
        <v>46149</v>
      </c>
      <c r="C4406" t="s">
        <v>2533</v>
      </c>
      <c r="D4406" t="s">
        <v>216</v>
      </c>
      <c r="E4406">
        <v>1</v>
      </c>
      <c r="F4406" t="s">
        <v>58</v>
      </c>
      <c r="G4406" t="s">
        <v>71</v>
      </c>
      <c r="H4406" t="s">
        <v>25</v>
      </c>
      <c r="I4406" t="s">
        <v>26</v>
      </c>
      <c r="J4406" t="s">
        <v>75</v>
      </c>
      <c r="K4406">
        <v>2026</v>
      </c>
      <c r="L4406" t="s">
        <v>35</v>
      </c>
      <c r="M4406" t="s">
        <v>5999</v>
      </c>
      <c r="N4406" t="s">
        <v>5989</v>
      </c>
      <c r="O4406" t="s">
        <v>6000</v>
      </c>
      <c r="P4406" t="s">
        <v>6001</v>
      </c>
      <c r="Q4406" t="s">
        <v>6002</v>
      </c>
      <c r="R4406">
        <v>300</v>
      </c>
      <c r="S4406">
        <v>500</v>
      </c>
      <c r="T4406">
        <v>0.4</v>
      </c>
      <c r="U4406" t="s">
        <v>5940</v>
      </c>
      <c r="V4406">
        <v>3</v>
      </c>
      <c r="W4406" s="1">
        <v>45115</v>
      </c>
      <c r="X4406" t="s">
        <v>5894</v>
      </c>
      <c r="Y4406">
        <v>197</v>
      </c>
      <c r="Z4406">
        <v>100</v>
      </c>
      <c r="AA4406">
        <v>205</v>
      </c>
      <c r="AB4406">
        <v>66</v>
      </c>
      <c r="AC4406">
        <v>10</v>
      </c>
      <c r="AD4406">
        <v>19800</v>
      </c>
      <c r="AE4406" t="s">
        <v>6025</v>
      </c>
      <c r="AF4406" s="1">
        <v>46203</v>
      </c>
      <c r="AG4406" t="s">
        <v>6819</v>
      </c>
      <c r="AH4406" t="s">
        <v>6027</v>
      </c>
      <c r="AI4406" t="s">
        <v>6028</v>
      </c>
      <c r="AJ4406" t="s">
        <v>6924</v>
      </c>
      <c r="AK4406">
        <v>500</v>
      </c>
      <c r="AL4406">
        <v>65.55</v>
      </c>
      <c r="AM4406">
        <v>434.45</v>
      </c>
      <c r="AN4406">
        <v>300</v>
      </c>
      <c r="AO4406">
        <v>134.44999999999999</v>
      </c>
      <c r="AP4406">
        <v>0.3095</v>
      </c>
    </row>
    <row r="4407" spans="1:42" hidden="1" x14ac:dyDescent="0.35">
      <c r="A4407" t="s">
        <v>5380</v>
      </c>
      <c r="B4407" s="1">
        <v>46089</v>
      </c>
      <c r="C4407" t="s">
        <v>1638</v>
      </c>
      <c r="D4407" t="s">
        <v>65</v>
      </c>
      <c r="E4407">
        <v>2</v>
      </c>
      <c r="F4407" t="s">
        <v>58</v>
      </c>
      <c r="G4407" t="s">
        <v>71</v>
      </c>
      <c r="H4407" t="s">
        <v>32</v>
      </c>
      <c r="I4407" t="s">
        <v>33</v>
      </c>
      <c r="J4407" t="s">
        <v>39</v>
      </c>
      <c r="K4407">
        <v>2026</v>
      </c>
      <c r="L4407" t="s">
        <v>20</v>
      </c>
      <c r="M4407" t="s">
        <v>5906</v>
      </c>
      <c r="N4407" t="s">
        <v>5889</v>
      </c>
      <c r="O4407" t="s">
        <v>5898</v>
      </c>
      <c r="P4407" t="s">
        <v>5907</v>
      </c>
      <c r="Q4407" t="s">
        <v>5908</v>
      </c>
      <c r="R4407">
        <v>17500</v>
      </c>
      <c r="S4407">
        <v>22000</v>
      </c>
      <c r="T4407">
        <v>0.20449999999999999</v>
      </c>
      <c r="U4407" t="s">
        <v>5909</v>
      </c>
      <c r="V4407">
        <v>12</v>
      </c>
      <c r="W4407" s="1">
        <v>45337</v>
      </c>
      <c r="X4407" t="s">
        <v>5894</v>
      </c>
      <c r="Y4407">
        <v>373</v>
      </c>
      <c r="Z4407">
        <v>88</v>
      </c>
      <c r="AA4407">
        <v>389</v>
      </c>
      <c r="AB4407">
        <v>78</v>
      </c>
      <c r="AC4407">
        <v>10</v>
      </c>
      <c r="AD4407">
        <v>1365000</v>
      </c>
      <c r="AE4407" t="s">
        <v>6025</v>
      </c>
      <c r="AF4407" s="1">
        <v>46203</v>
      </c>
      <c r="AG4407" t="s">
        <v>6608</v>
      </c>
      <c r="AH4407" t="s">
        <v>6027</v>
      </c>
      <c r="AI4407" t="s">
        <v>6028</v>
      </c>
      <c r="AJ4407" t="s">
        <v>6924</v>
      </c>
      <c r="AK4407">
        <v>44000</v>
      </c>
      <c r="AL4407">
        <v>3379.2</v>
      </c>
      <c r="AM4407">
        <v>40620.800000000003</v>
      </c>
      <c r="AN4407">
        <v>35000</v>
      </c>
      <c r="AO4407">
        <v>5620.8</v>
      </c>
      <c r="AP4407">
        <v>0.1384</v>
      </c>
    </row>
    <row r="4408" spans="1:42" hidden="1" x14ac:dyDescent="0.35">
      <c r="A4408" t="s">
        <v>5381</v>
      </c>
      <c r="B4408" s="1">
        <v>46179</v>
      </c>
      <c r="C4408" t="s">
        <v>2382</v>
      </c>
      <c r="D4408" t="s">
        <v>137</v>
      </c>
      <c r="E4408">
        <v>4</v>
      </c>
      <c r="F4408" t="s">
        <v>58</v>
      </c>
      <c r="G4408" t="s">
        <v>96</v>
      </c>
      <c r="H4408" t="s">
        <v>17</v>
      </c>
      <c r="I4408" t="s">
        <v>26</v>
      </c>
      <c r="J4408" t="s">
        <v>34</v>
      </c>
      <c r="K4408">
        <v>2026</v>
      </c>
      <c r="L4408" t="s">
        <v>35</v>
      </c>
      <c r="M4408" t="s">
        <v>5930</v>
      </c>
      <c r="N4408" t="s">
        <v>5931</v>
      </c>
      <c r="O4408" t="s">
        <v>5932</v>
      </c>
      <c r="P4408" t="s">
        <v>5891</v>
      </c>
      <c r="Q4408" t="s">
        <v>5933</v>
      </c>
      <c r="R4408">
        <v>14800</v>
      </c>
      <c r="S4408">
        <v>18500</v>
      </c>
      <c r="T4408">
        <v>0.2</v>
      </c>
      <c r="U4408" t="s">
        <v>5893</v>
      </c>
      <c r="V4408">
        <v>12</v>
      </c>
      <c r="W4408" s="1">
        <v>45474</v>
      </c>
      <c r="X4408" t="s">
        <v>5894</v>
      </c>
      <c r="Y4408">
        <v>213</v>
      </c>
      <c r="Z4408">
        <v>93</v>
      </c>
      <c r="AA4408">
        <v>278</v>
      </c>
      <c r="AB4408">
        <v>42</v>
      </c>
      <c r="AC4408">
        <v>10</v>
      </c>
      <c r="AD4408">
        <v>621600</v>
      </c>
      <c r="AE4408" t="s">
        <v>6025</v>
      </c>
      <c r="AF4408" s="1">
        <v>46203</v>
      </c>
      <c r="AG4408" t="s">
        <v>6794</v>
      </c>
      <c r="AH4408" t="s">
        <v>6035</v>
      </c>
      <c r="AI4408" t="s">
        <v>6028</v>
      </c>
      <c r="AJ4408" t="s">
        <v>6924</v>
      </c>
      <c r="AK4408">
        <v>74000</v>
      </c>
      <c r="AL4408">
        <v>8717.2000000000007</v>
      </c>
      <c r="AM4408">
        <v>65282.8</v>
      </c>
      <c r="AN4408">
        <v>59200</v>
      </c>
      <c r="AO4408">
        <v>6082.8</v>
      </c>
      <c r="AP4408">
        <v>9.3200000000000005E-2</v>
      </c>
    </row>
    <row r="4409" spans="1:42" hidden="1" x14ac:dyDescent="0.35">
      <c r="A4409" t="s">
        <v>5382</v>
      </c>
      <c r="B4409" s="1">
        <v>46180</v>
      </c>
      <c r="C4409" t="s">
        <v>3410</v>
      </c>
      <c r="D4409" t="s">
        <v>74</v>
      </c>
      <c r="E4409">
        <v>5</v>
      </c>
      <c r="F4409" t="s">
        <v>30</v>
      </c>
      <c r="G4409" t="s">
        <v>71</v>
      </c>
      <c r="H4409" t="s">
        <v>17</v>
      </c>
      <c r="I4409" t="s">
        <v>33</v>
      </c>
      <c r="J4409" t="s">
        <v>34</v>
      </c>
      <c r="K4409">
        <v>2026</v>
      </c>
      <c r="L4409" t="s">
        <v>35</v>
      </c>
      <c r="M4409" t="s">
        <v>5963</v>
      </c>
      <c r="N4409" t="s">
        <v>5949</v>
      </c>
      <c r="O4409" t="s">
        <v>5964</v>
      </c>
      <c r="P4409" t="s">
        <v>5951</v>
      </c>
      <c r="Q4409" t="s">
        <v>5965</v>
      </c>
      <c r="R4409">
        <v>5700</v>
      </c>
      <c r="S4409">
        <v>7500</v>
      </c>
      <c r="T4409">
        <v>0.24</v>
      </c>
      <c r="U4409" t="s">
        <v>5940</v>
      </c>
      <c r="V4409">
        <v>12</v>
      </c>
      <c r="W4409" s="1">
        <v>44865</v>
      </c>
      <c r="X4409" t="s">
        <v>5894</v>
      </c>
      <c r="Y4409">
        <v>145</v>
      </c>
      <c r="Z4409">
        <v>60</v>
      </c>
      <c r="AA4409">
        <v>189</v>
      </c>
      <c r="AB4409">
        <v>10</v>
      </c>
      <c r="AC4409">
        <v>10</v>
      </c>
      <c r="AD4409">
        <v>57000</v>
      </c>
      <c r="AE4409" t="s">
        <v>6025</v>
      </c>
      <c r="AF4409" s="1">
        <v>46203</v>
      </c>
      <c r="AG4409" t="s">
        <v>6874</v>
      </c>
      <c r="AH4409" t="s">
        <v>6035</v>
      </c>
      <c r="AI4409" t="s">
        <v>6028</v>
      </c>
      <c r="AJ4409" t="s">
        <v>6924</v>
      </c>
      <c r="AK4409">
        <v>37500</v>
      </c>
      <c r="AL4409">
        <v>5002.5</v>
      </c>
      <c r="AM4409">
        <v>32497.5</v>
      </c>
      <c r="AN4409">
        <v>28500</v>
      </c>
      <c r="AO4409">
        <v>3997.5</v>
      </c>
      <c r="AP4409">
        <v>0.123</v>
      </c>
    </row>
    <row r="4410" spans="1:42" hidden="1" x14ac:dyDescent="0.35">
      <c r="A4410" t="s">
        <v>5383</v>
      </c>
      <c r="B4410" s="1">
        <v>46189</v>
      </c>
      <c r="C4410" t="s">
        <v>712</v>
      </c>
      <c r="D4410" t="s">
        <v>29</v>
      </c>
      <c r="E4410">
        <v>2</v>
      </c>
      <c r="F4410" t="s">
        <v>30</v>
      </c>
      <c r="G4410" t="s">
        <v>16</v>
      </c>
      <c r="H4410" t="s">
        <v>25</v>
      </c>
      <c r="I4410" t="s">
        <v>26</v>
      </c>
      <c r="J4410" t="s">
        <v>34</v>
      </c>
      <c r="K4410">
        <v>2026</v>
      </c>
      <c r="L4410" t="s">
        <v>35</v>
      </c>
      <c r="M4410" t="s">
        <v>5985</v>
      </c>
      <c r="N4410" t="s">
        <v>5974</v>
      </c>
      <c r="O4410" t="s">
        <v>5986</v>
      </c>
      <c r="P4410" t="s">
        <v>5979</v>
      </c>
      <c r="Q4410" t="s">
        <v>5987</v>
      </c>
      <c r="R4410">
        <v>500</v>
      </c>
      <c r="S4410">
        <v>750</v>
      </c>
      <c r="T4410">
        <v>0.33329999999999999</v>
      </c>
      <c r="U4410" t="s">
        <v>5920</v>
      </c>
      <c r="V4410">
        <v>24</v>
      </c>
      <c r="W4410" s="1">
        <v>45007</v>
      </c>
      <c r="X4410" t="s">
        <v>5894</v>
      </c>
      <c r="Y4410">
        <v>294</v>
      </c>
      <c r="Z4410">
        <v>81</v>
      </c>
      <c r="AA4410">
        <v>264</v>
      </c>
      <c r="AB4410">
        <v>82</v>
      </c>
      <c r="AC4410">
        <v>10</v>
      </c>
      <c r="AD4410">
        <v>41000</v>
      </c>
      <c r="AE4410" t="s">
        <v>6025</v>
      </c>
      <c r="AF4410" s="1">
        <v>46203</v>
      </c>
      <c r="AG4410" t="s">
        <v>6097</v>
      </c>
      <c r="AH4410" t="s">
        <v>6027</v>
      </c>
      <c r="AI4410" t="s">
        <v>6028</v>
      </c>
      <c r="AJ4410" t="s">
        <v>6924</v>
      </c>
      <c r="AK4410">
        <v>1500</v>
      </c>
      <c r="AL4410">
        <v>152.1</v>
      </c>
      <c r="AM4410">
        <v>1347.9</v>
      </c>
      <c r="AN4410">
        <v>1000</v>
      </c>
      <c r="AO4410">
        <v>347.9</v>
      </c>
      <c r="AP4410">
        <v>0.2581</v>
      </c>
    </row>
    <row r="4411" spans="1:42" hidden="1" x14ac:dyDescent="0.35">
      <c r="A4411" t="s">
        <v>5384</v>
      </c>
      <c r="B4411" s="1">
        <v>46088</v>
      </c>
      <c r="C4411" t="s">
        <v>549</v>
      </c>
      <c r="D4411" t="s">
        <v>87</v>
      </c>
      <c r="E4411">
        <v>3</v>
      </c>
      <c r="F4411" t="s">
        <v>48</v>
      </c>
      <c r="G4411" t="s">
        <v>67</v>
      </c>
      <c r="H4411" t="s">
        <v>32</v>
      </c>
      <c r="I4411" t="s">
        <v>43</v>
      </c>
      <c r="J4411" t="s">
        <v>39</v>
      </c>
      <c r="K4411">
        <v>2026</v>
      </c>
      <c r="L4411" t="s">
        <v>20</v>
      </c>
      <c r="M4411" t="s">
        <v>5924</v>
      </c>
      <c r="N4411" t="s">
        <v>5913</v>
      </c>
      <c r="O4411" t="s">
        <v>5917</v>
      </c>
      <c r="P4411" t="s">
        <v>5925</v>
      </c>
      <c r="Q4411" t="s">
        <v>5926</v>
      </c>
      <c r="R4411">
        <v>46000</v>
      </c>
      <c r="S4411">
        <v>56000</v>
      </c>
      <c r="T4411">
        <v>0.17860000000000001</v>
      </c>
      <c r="U4411" t="s">
        <v>5920</v>
      </c>
      <c r="V4411">
        <v>12</v>
      </c>
      <c r="W4411" s="1">
        <v>44847</v>
      </c>
      <c r="X4411" t="s">
        <v>5894</v>
      </c>
      <c r="Y4411">
        <v>224</v>
      </c>
      <c r="Z4411">
        <v>96</v>
      </c>
      <c r="AA4411">
        <v>304</v>
      </c>
      <c r="AB4411">
        <v>54</v>
      </c>
      <c r="AC4411">
        <v>10</v>
      </c>
      <c r="AD4411">
        <v>2484000</v>
      </c>
      <c r="AE4411" t="s">
        <v>6025</v>
      </c>
      <c r="AF4411" s="1">
        <v>46203</v>
      </c>
      <c r="AG4411" t="s">
        <v>6243</v>
      </c>
      <c r="AH4411" t="s">
        <v>6035</v>
      </c>
      <c r="AI4411" t="s">
        <v>6028</v>
      </c>
      <c r="AJ4411" t="s">
        <v>6924</v>
      </c>
      <c r="AK4411">
        <v>198240</v>
      </c>
      <c r="AL4411">
        <v>24324.05</v>
      </c>
      <c r="AM4411">
        <v>173915.95</v>
      </c>
      <c r="AN4411">
        <v>138000</v>
      </c>
      <c r="AO4411">
        <v>35915.949999999997</v>
      </c>
      <c r="AP4411">
        <v>0.20649999999999999</v>
      </c>
    </row>
    <row r="4412" spans="1:42" hidden="1" x14ac:dyDescent="0.35">
      <c r="A4412" t="s">
        <v>5385</v>
      </c>
      <c r="B4412" s="1">
        <v>46141</v>
      </c>
      <c r="C4412" t="s">
        <v>1358</v>
      </c>
      <c r="D4412" t="s">
        <v>105</v>
      </c>
      <c r="E4412">
        <v>2</v>
      </c>
      <c r="F4412" t="s">
        <v>48</v>
      </c>
      <c r="G4412" t="s">
        <v>67</v>
      </c>
      <c r="H4412" t="s">
        <v>32</v>
      </c>
      <c r="I4412" t="s">
        <v>33</v>
      </c>
      <c r="J4412" t="s">
        <v>44</v>
      </c>
      <c r="K4412">
        <v>2026</v>
      </c>
      <c r="L4412" t="s">
        <v>35</v>
      </c>
      <c r="M4412" t="s">
        <v>5916</v>
      </c>
      <c r="N4412" t="s">
        <v>5913</v>
      </c>
      <c r="O4412" t="s">
        <v>5917</v>
      </c>
      <c r="P4412" t="s">
        <v>5918</v>
      </c>
      <c r="Q4412" t="s">
        <v>5919</v>
      </c>
      <c r="R4412">
        <v>63000</v>
      </c>
      <c r="S4412">
        <v>76000</v>
      </c>
      <c r="T4412">
        <v>0.1711</v>
      </c>
      <c r="U4412" t="s">
        <v>5920</v>
      </c>
      <c r="V4412">
        <v>12</v>
      </c>
      <c r="W4412" s="1">
        <v>44617</v>
      </c>
      <c r="X4412" t="s">
        <v>5894</v>
      </c>
      <c r="Y4412">
        <v>252</v>
      </c>
      <c r="Z4412">
        <v>75</v>
      </c>
      <c r="AA4412">
        <v>289</v>
      </c>
      <c r="AB4412">
        <v>48</v>
      </c>
      <c r="AC4412">
        <v>10</v>
      </c>
      <c r="AD4412">
        <v>3024000</v>
      </c>
      <c r="AE4412" t="s">
        <v>6025</v>
      </c>
      <c r="AF4412" s="1">
        <v>46203</v>
      </c>
      <c r="AG4412" t="s">
        <v>6568</v>
      </c>
      <c r="AH4412" t="s">
        <v>6027</v>
      </c>
      <c r="AI4412" t="s">
        <v>6028</v>
      </c>
      <c r="AJ4412" t="s">
        <v>6924</v>
      </c>
      <c r="AK4412">
        <v>179360</v>
      </c>
      <c r="AL4412">
        <v>30455.33</v>
      </c>
      <c r="AM4412">
        <v>148904.67000000001</v>
      </c>
      <c r="AN4412">
        <v>126000</v>
      </c>
      <c r="AO4412">
        <v>22904.67</v>
      </c>
      <c r="AP4412">
        <v>0.15379999999999999</v>
      </c>
    </row>
    <row r="4413" spans="1:42" hidden="1" x14ac:dyDescent="0.35">
      <c r="A4413" t="s">
        <v>5386</v>
      </c>
      <c r="B4413" s="1">
        <v>46163</v>
      </c>
      <c r="C4413" t="s">
        <v>443</v>
      </c>
      <c r="D4413" t="s">
        <v>208</v>
      </c>
      <c r="E4413">
        <v>1</v>
      </c>
      <c r="F4413" t="s">
        <v>58</v>
      </c>
      <c r="G4413" t="s">
        <v>16</v>
      </c>
      <c r="H4413" t="s">
        <v>25</v>
      </c>
      <c r="I4413" t="s">
        <v>26</v>
      </c>
      <c r="J4413" t="s">
        <v>75</v>
      </c>
      <c r="K4413">
        <v>2026</v>
      </c>
      <c r="L4413" t="s">
        <v>35</v>
      </c>
      <c r="M4413" t="s">
        <v>5910</v>
      </c>
      <c r="N4413" t="s">
        <v>5889</v>
      </c>
      <c r="O4413" t="s">
        <v>5898</v>
      </c>
      <c r="P4413" t="s">
        <v>5907</v>
      </c>
      <c r="Q4413" t="s">
        <v>5911</v>
      </c>
      <c r="R4413">
        <v>10500</v>
      </c>
      <c r="S4413">
        <v>13000</v>
      </c>
      <c r="T4413">
        <v>0.1923</v>
      </c>
      <c r="U4413" t="s">
        <v>5909</v>
      </c>
      <c r="V4413">
        <v>12</v>
      </c>
      <c r="W4413" s="1">
        <v>45395</v>
      </c>
      <c r="X4413" t="s">
        <v>5894</v>
      </c>
      <c r="Y4413">
        <v>256</v>
      </c>
      <c r="Z4413">
        <v>119</v>
      </c>
      <c r="AA4413">
        <v>288</v>
      </c>
      <c r="AB4413">
        <v>32</v>
      </c>
      <c r="AC4413">
        <v>10</v>
      </c>
      <c r="AD4413">
        <v>336000</v>
      </c>
      <c r="AE4413" t="s">
        <v>6025</v>
      </c>
      <c r="AF4413" s="1">
        <v>46203</v>
      </c>
      <c r="AG4413" t="s">
        <v>6278</v>
      </c>
      <c r="AH4413" t="s">
        <v>6027</v>
      </c>
      <c r="AI4413" t="s">
        <v>6028</v>
      </c>
      <c r="AJ4413" t="s">
        <v>6924</v>
      </c>
      <c r="AK4413">
        <v>13000</v>
      </c>
      <c r="AL4413">
        <v>1032.2</v>
      </c>
      <c r="AM4413">
        <v>11967.8</v>
      </c>
      <c r="AN4413">
        <v>10500</v>
      </c>
      <c r="AO4413">
        <v>1467.8</v>
      </c>
      <c r="AP4413">
        <v>0.1226</v>
      </c>
    </row>
    <row r="4414" spans="1:42" hidden="1" x14ac:dyDescent="0.35">
      <c r="A4414" t="s">
        <v>5387</v>
      </c>
      <c r="B4414" s="1">
        <v>46045</v>
      </c>
      <c r="C4414" t="s">
        <v>1179</v>
      </c>
      <c r="D4414" t="s">
        <v>82</v>
      </c>
      <c r="E4414">
        <v>2</v>
      </c>
      <c r="F4414" t="s">
        <v>128</v>
      </c>
      <c r="G4414" t="s">
        <v>16</v>
      </c>
      <c r="H4414" t="s">
        <v>17</v>
      </c>
      <c r="I4414" t="s">
        <v>33</v>
      </c>
      <c r="J4414" t="s">
        <v>112</v>
      </c>
      <c r="K4414">
        <v>2026</v>
      </c>
      <c r="L4414" t="s">
        <v>20</v>
      </c>
      <c r="M4414" t="s">
        <v>5895</v>
      </c>
      <c r="N4414" t="s">
        <v>5889</v>
      </c>
      <c r="O4414" t="s">
        <v>5890</v>
      </c>
      <c r="P4414" t="s">
        <v>5891</v>
      </c>
      <c r="Q4414" t="s">
        <v>5896</v>
      </c>
      <c r="R4414">
        <v>78000</v>
      </c>
      <c r="S4414">
        <v>95000</v>
      </c>
      <c r="T4414">
        <v>0.1789</v>
      </c>
      <c r="U4414" t="s">
        <v>5893</v>
      </c>
      <c r="V4414">
        <v>12</v>
      </c>
      <c r="W4414" s="1">
        <v>45187</v>
      </c>
      <c r="X4414" t="s">
        <v>5894</v>
      </c>
      <c r="Y4414">
        <v>351</v>
      </c>
      <c r="Z4414">
        <v>112</v>
      </c>
      <c r="AA4414">
        <v>335</v>
      </c>
      <c r="AB4414">
        <v>32</v>
      </c>
      <c r="AC4414">
        <v>10</v>
      </c>
      <c r="AD4414">
        <v>2496000</v>
      </c>
      <c r="AE4414" t="s">
        <v>6025</v>
      </c>
      <c r="AF4414" s="1">
        <v>46203</v>
      </c>
      <c r="AG4414" t="s">
        <v>6493</v>
      </c>
      <c r="AH4414" t="s">
        <v>6027</v>
      </c>
      <c r="AI4414" t="s">
        <v>6028</v>
      </c>
      <c r="AJ4414" t="s">
        <v>6924</v>
      </c>
      <c r="AK4414">
        <v>190000</v>
      </c>
      <c r="AL4414">
        <v>25270</v>
      </c>
      <c r="AM4414">
        <v>164730</v>
      </c>
      <c r="AN4414">
        <v>156000</v>
      </c>
      <c r="AO4414">
        <v>8730</v>
      </c>
      <c r="AP4414">
        <v>5.2999999999999999E-2</v>
      </c>
    </row>
    <row r="4415" spans="1:42" hidden="1" x14ac:dyDescent="0.35">
      <c r="A4415" t="s">
        <v>5388</v>
      </c>
      <c r="B4415" s="1">
        <v>46072</v>
      </c>
      <c r="C4415" t="s">
        <v>503</v>
      </c>
      <c r="D4415" t="s">
        <v>188</v>
      </c>
      <c r="E4415">
        <v>1</v>
      </c>
      <c r="F4415" t="s">
        <v>58</v>
      </c>
      <c r="G4415" t="s">
        <v>96</v>
      </c>
      <c r="H4415" t="s">
        <v>25</v>
      </c>
      <c r="I4415" t="s">
        <v>43</v>
      </c>
      <c r="J4415" t="s">
        <v>19</v>
      </c>
      <c r="K4415">
        <v>2026</v>
      </c>
      <c r="L4415" t="s">
        <v>20</v>
      </c>
      <c r="M4415" t="s">
        <v>5936</v>
      </c>
      <c r="N4415" t="s">
        <v>5931</v>
      </c>
      <c r="O4415" t="s">
        <v>5937</v>
      </c>
      <c r="P4415" t="s">
        <v>5938</v>
      </c>
      <c r="Q4415" t="s">
        <v>5939</v>
      </c>
      <c r="R4415">
        <v>3400</v>
      </c>
      <c r="S4415">
        <v>4500</v>
      </c>
      <c r="T4415">
        <v>0.24440000000000001</v>
      </c>
      <c r="U4415" t="s">
        <v>5940</v>
      </c>
      <c r="V4415">
        <v>6</v>
      </c>
      <c r="W4415" s="1">
        <v>45061</v>
      </c>
      <c r="X4415" t="s">
        <v>5894</v>
      </c>
      <c r="Y4415">
        <v>200</v>
      </c>
      <c r="Z4415">
        <v>91</v>
      </c>
      <c r="AA4415">
        <v>223</v>
      </c>
      <c r="AB4415">
        <v>18</v>
      </c>
      <c r="AC4415">
        <v>10</v>
      </c>
      <c r="AD4415">
        <v>61200</v>
      </c>
      <c r="AE4415" t="s">
        <v>6025</v>
      </c>
      <c r="AF4415" s="1">
        <v>46203</v>
      </c>
      <c r="AG4415" t="s">
        <v>6307</v>
      </c>
      <c r="AH4415" t="s">
        <v>6035</v>
      </c>
      <c r="AI4415" t="s">
        <v>6028</v>
      </c>
      <c r="AJ4415" t="s">
        <v>6924</v>
      </c>
      <c r="AK4415">
        <v>4500</v>
      </c>
      <c r="AL4415">
        <v>914.4</v>
      </c>
      <c r="AM4415">
        <v>3585.6</v>
      </c>
      <c r="AN4415">
        <v>3400</v>
      </c>
      <c r="AO4415">
        <v>185.6</v>
      </c>
      <c r="AP4415">
        <v>5.1799999999999999E-2</v>
      </c>
    </row>
    <row r="4416" spans="1:42" hidden="1" x14ac:dyDescent="0.35">
      <c r="A4416" t="s">
        <v>5389</v>
      </c>
      <c r="B4416" s="1">
        <v>46166</v>
      </c>
      <c r="C4416" t="s">
        <v>1268</v>
      </c>
      <c r="D4416" t="s">
        <v>105</v>
      </c>
      <c r="E4416">
        <v>1</v>
      </c>
      <c r="F4416" t="s">
        <v>48</v>
      </c>
      <c r="G4416" t="s">
        <v>71</v>
      </c>
      <c r="H4416" t="s">
        <v>25</v>
      </c>
      <c r="I4416" t="s">
        <v>43</v>
      </c>
      <c r="J4416" t="s">
        <v>75</v>
      </c>
      <c r="K4416">
        <v>2026</v>
      </c>
      <c r="L4416" t="s">
        <v>35</v>
      </c>
      <c r="M4416" t="s">
        <v>5916</v>
      </c>
      <c r="N4416" t="s">
        <v>5913</v>
      </c>
      <c r="O4416" t="s">
        <v>5917</v>
      </c>
      <c r="P4416" t="s">
        <v>5918</v>
      </c>
      <c r="Q4416" t="s">
        <v>5919</v>
      </c>
      <c r="R4416">
        <v>63000</v>
      </c>
      <c r="S4416">
        <v>76000</v>
      </c>
      <c r="T4416">
        <v>0.1711</v>
      </c>
      <c r="U4416" t="s">
        <v>5920</v>
      </c>
      <c r="V4416">
        <v>12</v>
      </c>
      <c r="W4416" s="1">
        <v>44617</v>
      </c>
      <c r="X4416" t="s">
        <v>5894</v>
      </c>
      <c r="Y4416">
        <v>252</v>
      </c>
      <c r="Z4416">
        <v>75</v>
      </c>
      <c r="AA4416">
        <v>289</v>
      </c>
      <c r="AB4416">
        <v>48</v>
      </c>
      <c r="AC4416">
        <v>10</v>
      </c>
      <c r="AD4416">
        <v>3024000</v>
      </c>
      <c r="AE4416" t="s">
        <v>6025</v>
      </c>
      <c r="AF4416" s="1">
        <v>46203</v>
      </c>
      <c r="AG4416" t="s">
        <v>6512</v>
      </c>
      <c r="AH4416" t="s">
        <v>6035</v>
      </c>
      <c r="AI4416" t="s">
        <v>6028</v>
      </c>
      <c r="AJ4416" t="s">
        <v>6924</v>
      </c>
      <c r="AK4416">
        <v>89680</v>
      </c>
      <c r="AL4416">
        <v>10295.26</v>
      </c>
      <c r="AM4416">
        <v>79384.740000000005</v>
      </c>
      <c r="AN4416">
        <v>63000</v>
      </c>
      <c r="AO4416">
        <v>16384.740000000002</v>
      </c>
      <c r="AP4416">
        <v>0.2064</v>
      </c>
    </row>
    <row r="4417" spans="1:42" hidden="1" x14ac:dyDescent="0.35">
      <c r="A4417" t="s">
        <v>5390</v>
      </c>
      <c r="B4417" s="1">
        <v>46106</v>
      </c>
      <c r="C4417" t="s">
        <v>3004</v>
      </c>
      <c r="D4417" t="s">
        <v>95</v>
      </c>
      <c r="E4417">
        <v>5</v>
      </c>
      <c r="F4417" t="s">
        <v>30</v>
      </c>
      <c r="G4417" t="s">
        <v>96</v>
      </c>
      <c r="H4417" t="s">
        <v>25</v>
      </c>
      <c r="I4417" t="s">
        <v>43</v>
      </c>
      <c r="J4417" t="s">
        <v>39</v>
      </c>
      <c r="K4417">
        <v>2026</v>
      </c>
      <c r="L4417" t="s">
        <v>20</v>
      </c>
      <c r="M4417" t="s">
        <v>5948</v>
      </c>
      <c r="N4417" t="s">
        <v>5949</v>
      </c>
      <c r="O4417" t="s">
        <v>5950</v>
      </c>
      <c r="P4417" t="s">
        <v>5951</v>
      </c>
      <c r="Q4417" t="s">
        <v>5952</v>
      </c>
      <c r="R4417">
        <v>2900</v>
      </c>
      <c r="S4417">
        <v>3800</v>
      </c>
      <c r="T4417">
        <v>0.23680000000000001</v>
      </c>
      <c r="U4417" t="s">
        <v>5940</v>
      </c>
      <c r="V4417">
        <v>12</v>
      </c>
      <c r="W4417" s="1">
        <v>45359</v>
      </c>
      <c r="X4417" t="s">
        <v>5894</v>
      </c>
      <c r="Y4417">
        <v>220</v>
      </c>
      <c r="Z4417">
        <v>49</v>
      </c>
      <c r="AA4417">
        <v>227</v>
      </c>
      <c r="AB4417">
        <v>23</v>
      </c>
      <c r="AC4417">
        <v>10</v>
      </c>
      <c r="AD4417">
        <v>66700</v>
      </c>
      <c r="AE4417" t="s">
        <v>6025</v>
      </c>
      <c r="AF4417" s="1">
        <v>46203</v>
      </c>
      <c r="AG4417" t="s">
        <v>6821</v>
      </c>
      <c r="AH4417" t="s">
        <v>6027</v>
      </c>
      <c r="AI4417" t="s">
        <v>6028</v>
      </c>
      <c r="AJ4417" t="s">
        <v>6924</v>
      </c>
      <c r="AK4417">
        <v>19000</v>
      </c>
      <c r="AL4417">
        <v>2243.9</v>
      </c>
      <c r="AM4417">
        <v>16756.099999999999</v>
      </c>
      <c r="AN4417">
        <v>14500</v>
      </c>
      <c r="AO4417">
        <v>2256.1</v>
      </c>
      <c r="AP4417">
        <v>0.1346</v>
      </c>
    </row>
    <row r="4418" spans="1:42" hidden="1" x14ac:dyDescent="0.35">
      <c r="A4418" t="s">
        <v>5391</v>
      </c>
      <c r="B4418" s="1">
        <v>46129</v>
      </c>
      <c r="C4418" t="s">
        <v>568</v>
      </c>
      <c r="D4418" t="s">
        <v>29</v>
      </c>
      <c r="E4418">
        <v>1</v>
      </c>
      <c r="F4418" t="s">
        <v>30</v>
      </c>
      <c r="G4418" t="s">
        <v>71</v>
      </c>
      <c r="H4418" t="s">
        <v>17</v>
      </c>
      <c r="I4418" t="s">
        <v>26</v>
      </c>
      <c r="J4418" t="s">
        <v>44</v>
      </c>
      <c r="K4418">
        <v>2026</v>
      </c>
      <c r="L4418" t="s">
        <v>35</v>
      </c>
      <c r="M4418" t="s">
        <v>5985</v>
      </c>
      <c r="N4418" t="s">
        <v>5974</v>
      </c>
      <c r="O4418" t="s">
        <v>5986</v>
      </c>
      <c r="P4418" t="s">
        <v>5979</v>
      </c>
      <c r="Q4418" t="s">
        <v>5987</v>
      </c>
      <c r="R4418">
        <v>500</v>
      </c>
      <c r="S4418">
        <v>750</v>
      </c>
      <c r="T4418">
        <v>0.33329999999999999</v>
      </c>
      <c r="U4418" t="s">
        <v>5920</v>
      </c>
      <c r="V4418">
        <v>24</v>
      </c>
      <c r="W4418" s="1">
        <v>45007</v>
      </c>
      <c r="X4418" t="s">
        <v>5894</v>
      </c>
      <c r="Y4418">
        <v>294</v>
      </c>
      <c r="Z4418">
        <v>81</v>
      </c>
      <c r="AA4418">
        <v>264</v>
      </c>
      <c r="AB4418">
        <v>82</v>
      </c>
      <c r="AC4418">
        <v>10</v>
      </c>
      <c r="AD4418">
        <v>41000</v>
      </c>
      <c r="AE4418" t="s">
        <v>6025</v>
      </c>
      <c r="AF4418" s="1">
        <v>46203</v>
      </c>
      <c r="AG4418" t="s">
        <v>6342</v>
      </c>
      <c r="AH4418" t="s">
        <v>6027</v>
      </c>
      <c r="AI4418" t="s">
        <v>6028</v>
      </c>
      <c r="AJ4418" t="s">
        <v>6924</v>
      </c>
      <c r="AK4418">
        <v>750</v>
      </c>
      <c r="AL4418">
        <v>114.22</v>
      </c>
      <c r="AM4418">
        <v>635.78</v>
      </c>
      <c r="AN4418">
        <v>500</v>
      </c>
      <c r="AO4418">
        <v>135.78</v>
      </c>
      <c r="AP4418">
        <v>0.21360000000000001</v>
      </c>
    </row>
    <row r="4419" spans="1:42" hidden="1" x14ac:dyDescent="0.35">
      <c r="A4419" t="s">
        <v>5392</v>
      </c>
      <c r="B4419" s="1">
        <v>46145</v>
      </c>
      <c r="C4419" t="s">
        <v>746</v>
      </c>
      <c r="D4419" t="s">
        <v>108</v>
      </c>
      <c r="E4419">
        <v>1</v>
      </c>
      <c r="F4419" t="s">
        <v>128</v>
      </c>
      <c r="G4419" t="s">
        <v>71</v>
      </c>
      <c r="H4419" t="s">
        <v>17</v>
      </c>
      <c r="I4419" t="s">
        <v>43</v>
      </c>
      <c r="J4419" t="s">
        <v>75</v>
      </c>
      <c r="K4419">
        <v>2026</v>
      </c>
      <c r="L4419" t="s">
        <v>35</v>
      </c>
      <c r="M4419" t="s">
        <v>5977</v>
      </c>
      <c r="N4419" t="s">
        <v>5974</v>
      </c>
      <c r="O4419" t="s">
        <v>5978</v>
      </c>
      <c r="P4419" t="s">
        <v>5979</v>
      </c>
      <c r="Q4419" t="s">
        <v>5980</v>
      </c>
      <c r="R4419">
        <v>3000</v>
      </c>
      <c r="S4419">
        <v>3900</v>
      </c>
      <c r="T4419">
        <v>0.23080000000000001</v>
      </c>
      <c r="U4419" t="s">
        <v>5920</v>
      </c>
      <c r="V4419">
        <v>36</v>
      </c>
      <c r="W4419" s="1">
        <v>44816</v>
      </c>
      <c r="X4419" t="s">
        <v>5894</v>
      </c>
      <c r="Y4419">
        <v>237</v>
      </c>
      <c r="Z4419">
        <v>110</v>
      </c>
      <c r="AA4419">
        <v>240</v>
      </c>
      <c r="AB4419">
        <v>48</v>
      </c>
      <c r="AC4419">
        <v>10</v>
      </c>
      <c r="AD4419">
        <v>144000</v>
      </c>
      <c r="AE4419" t="s">
        <v>6025</v>
      </c>
      <c r="AF4419" s="1">
        <v>46203</v>
      </c>
      <c r="AG4419" t="s">
        <v>6426</v>
      </c>
      <c r="AH4419" t="s">
        <v>6027</v>
      </c>
      <c r="AI4419" t="s">
        <v>6028</v>
      </c>
      <c r="AJ4419" t="s">
        <v>6924</v>
      </c>
      <c r="AK4419">
        <v>3900</v>
      </c>
      <c r="AL4419">
        <v>819.78</v>
      </c>
      <c r="AM4419">
        <v>3080.22</v>
      </c>
      <c r="AN4419">
        <v>3000</v>
      </c>
      <c r="AO4419">
        <v>80.22</v>
      </c>
      <c r="AP4419">
        <v>2.5999999999999999E-2</v>
      </c>
    </row>
    <row r="4420" spans="1:42" hidden="1" x14ac:dyDescent="0.35">
      <c r="A4420" t="s">
        <v>5393</v>
      </c>
      <c r="B4420" s="1">
        <v>46057</v>
      </c>
      <c r="C4420" t="s">
        <v>1504</v>
      </c>
      <c r="D4420" t="s">
        <v>439</v>
      </c>
      <c r="E4420">
        <v>3</v>
      </c>
      <c r="F4420" t="s">
        <v>48</v>
      </c>
      <c r="G4420" t="s">
        <v>16</v>
      </c>
      <c r="H4420" t="s">
        <v>32</v>
      </c>
      <c r="I4420" t="s">
        <v>18</v>
      </c>
      <c r="J4420" t="s">
        <v>19</v>
      </c>
      <c r="K4420">
        <v>2026</v>
      </c>
      <c r="L4420" t="s">
        <v>20</v>
      </c>
      <c r="M4420" t="s">
        <v>5953</v>
      </c>
      <c r="N4420" t="s">
        <v>5949</v>
      </c>
      <c r="O4420" t="s">
        <v>5954</v>
      </c>
      <c r="P4420" t="s">
        <v>5951</v>
      </c>
      <c r="Q4420" t="s">
        <v>5955</v>
      </c>
      <c r="R4420">
        <v>1400</v>
      </c>
      <c r="S4420">
        <v>1900</v>
      </c>
      <c r="T4420">
        <v>0.26319999999999999</v>
      </c>
      <c r="U4420" t="s">
        <v>5940</v>
      </c>
      <c r="V4420">
        <v>12</v>
      </c>
      <c r="W4420" s="1">
        <v>44681</v>
      </c>
      <c r="X4420" t="s">
        <v>5894</v>
      </c>
      <c r="Y4420">
        <v>129</v>
      </c>
      <c r="Z4420">
        <v>73</v>
      </c>
      <c r="AA4420">
        <v>194</v>
      </c>
      <c r="AB4420">
        <v>7</v>
      </c>
      <c r="AC4420">
        <v>10</v>
      </c>
      <c r="AD4420">
        <v>9800</v>
      </c>
      <c r="AE4420" t="s">
        <v>6025</v>
      </c>
      <c r="AF4420" s="1">
        <v>46203</v>
      </c>
      <c r="AG4420" t="s">
        <v>6467</v>
      </c>
      <c r="AH4420" t="s">
        <v>6027</v>
      </c>
      <c r="AI4420" t="s">
        <v>6028</v>
      </c>
      <c r="AJ4420" t="s">
        <v>6924</v>
      </c>
      <c r="AK4420">
        <v>5700</v>
      </c>
      <c r="AL4420">
        <v>1122.9000000000001</v>
      </c>
      <c r="AM4420">
        <v>4577.1000000000004</v>
      </c>
      <c r="AN4420">
        <v>4200</v>
      </c>
      <c r="AO4420">
        <v>377.1</v>
      </c>
      <c r="AP4420">
        <v>8.2400000000000001E-2</v>
      </c>
    </row>
    <row r="4421" spans="1:42" hidden="1" x14ac:dyDescent="0.35">
      <c r="A4421" t="s">
        <v>5394</v>
      </c>
      <c r="B4421" s="1">
        <v>46051</v>
      </c>
      <c r="C4421" t="s">
        <v>1323</v>
      </c>
      <c r="D4421" t="s">
        <v>180</v>
      </c>
      <c r="E4421">
        <v>1</v>
      </c>
      <c r="F4421" t="s">
        <v>128</v>
      </c>
      <c r="G4421" t="s">
        <v>16</v>
      </c>
      <c r="H4421" t="s">
        <v>32</v>
      </c>
      <c r="I4421" t="s">
        <v>26</v>
      </c>
      <c r="J4421" t="s">
        <v>112</v>
      </c>
      <c r="K4421">
        <v>2026</v>
      </c>
      <c r="L4421" t="s">
        <v>20</v>
      </c>
      <c r="M4421" t="s">
        <v>5956</v>
      </c>
      <c r="N4421" t="s">
        <v>5949</v>
      </c>
      <c r="O4421" t="s">
        <v>5957</v>
      </c>
      <c r="P4421" t="s">
        <v>5958</v>
      </c>
      <c r="Q4421" t="s">
        <v>5959</v>
      </c>
      <c r="R4421">
        <v>3100</v>
      </c>
      <c r="S4421">
        <v>4200</v>
      </c>
      <c r="T4421">
        <v>0.26190000000000002</v>
      </c>
      <c r="U4421" t="s">
        <v>5909</v>
      </c>
      <c r="V4421">
        <v>12</v>
      </c>
      <c r="W4421" s="1">
        <v>45029</v>
      </c>
      <c r="X4421" t="s">
        <v>5894</v>
      </c>
      <c r="Y4421">
        <v>165</v>
      </c>
      <c r="Z4421">
        <v>119</v>
      </c>
      <c r="AA4421">
        <v>218</v>
      </c>
      <c r="AB4421">
        <v>22</v>
      </c>
      <c r="AC4421">
        <v>10</v>
      </c>
      <c r="AD4421">
        <v>68200</v>
      </c>
      <c r="AE4421" t="s">
        <v>6025</v>
      </c>
      <c r="AF4421" s="1">
        <v>46203</v>
      </c>
      <c r="AG4421" t="s">
        <v>6551</v>
      </c>
      <c r="AH4421" t="s">
        <v>6027</v>
      </c>
      <c r="AI4421" t="s">
        <v>6028</v>
      </c>
      <c r="AJ4421" t="s">
        <v>6924</v>
      </c>
      <c r="AK4421">
        <v>4200</v>
      </c>
      <c r="AL4421">
        <v>887.88</v>
      </c>
      <c r="AM4421">
        <v>3312.12</v>
      </c>
      <c r="AN4421">
        <v>3100</v>
      </c>
      <c r="AO4421">
        <v>212.12</v>
      </c>
      <c r="AP4421">
        <v>6.4000000000000001E-2</v>
      </c>
    </row>
    <row r="4422" spans="1:42" hidden="1" x14ac:dyDescent="0.35">
      <c r="A4422" t="s">
        <v>5395</v>
      </c>
      <c r="B4422" s="1">
        <v>46128</v>
      </c>
      <c r="C4422" t="s">
        <v>127</v>
      </c>
      <c r="D4422" t="s">
        <v>216</v>
      </c>
      <c r="E4422">
        <v>1</v>
      </c>
      <c r="F4422" t="s">
        <v>58</v>
      </c>
      <c r="G4422" t="s">
        <v>79</v>
      </c>
      <c r="H4422" t="s">
        <v>32</v>
      </c>
      <c r="I4422" t="s">
        <v>43</v>
      </c>
      <c r="J4422" t="s">
        <v>44</v>
      </c>
      <c r="K4422">
        <v>2026</v>
      </c>
      <c r="L4422" t="s">
        <v>35</v>
      </c>
      <c r="M4422" t="s">
        <v>5999</v>
      </c>
      <c r="N4422" t="s">
        <v>5989</v>
      </c>
      <c r="O4422" t="s">
        <v>6000</v>
      </c>
      <c r="P4422" t="s">
        <v>6001</v>
      </c>
      <c r="Q4422" t="s">
        <v>6002</v>
      </c>
      <c r="R4422">
        <v>300</v>
      </c>
      <c r="S4422">
        <v>500</v>
      </c>
      <c r="T4422">
        <v>0.4</v>
      </c>
      <c r="U4422" t="s">
        <v>5940</v>
      </c>
      <c r="V4422">
        <v>3</v>
      </c>
      <c r="W4422" s="1">
        <v>45115</v>
      </c>
      <c r="X4422" t="s">
        <v>5894</v>
      </c>
      <c r="Y4422">
        <v>197</v>
      </c>
      <c r="Z4422">
        <v>100</v>
      </c>
      <c r="AA4422">
        <v>205</v>
      </c>
      <c r="AB4422">
        <v>66</v>
      </c>
      <c r="AC4422">
        <v>10</v>
      </c>
      <c r="AD4422">
        <v>19800</v>
      </c>
      <c r="AE4422" t="s">
        <v>6025</v>
      </c>
      <c r="AF4422" s="1">
        <v>46203</v>
      </c>
      <c r="AG4422" t="s">
        <v>6079</v>
      </c>
      <c r="AH4422" t="s">
        <v>6027</v>
      </c>
      <c r="AI4422" t="s">
        <v>6028</v>
      </c>
      <c r="AJ4422" t="s">
        <v>6924</v>
      </c>
      <c r="AK4422">
        <v>500</v>
      </c>
      <c r="AL4422">
        <v>95.3</v>
      </c>
      <c r="AM4422">
        <v>404.7</v>
      </c>
      <c r="AN4422">
        <v>300</v>
      </c>
      <c r="AO4422">
        <v>104.7</v>
      </c>
      <c r="AP4422">
        <v>0.25869999999999999</v>
      </c>
    </row>
    <row r="4423" spans="1:42" hidden="1" x14ac:dyDescent="0.35">
      <c r="A4423" t="s">
        <v>5396</v>
      </c>
      <c r="B4423" s="1">
        <v>46093</v>
      </c>
      <c r="C4423" t="s">
        <v>207</v>
      </c>
      <c r="D4423" t="s">
        <v>65</v>
      </c>
      <c r="E4423">
        <v>5</v>
      </c>
      <c r="F4423" t="s">
        <v>30</v>
      </c>
      <c r="G4423" t="s">
        <v>71</v>
      </c>
      <c r="H4423" t="s">
        <v>17</v>
      </c>
      <c r="I4423" t="s">
        <v>18</v>
      </c>
      <c r="J4423" t="s">
        <v>39</v>
      </c>
      <c r="K4423">
        <v>2026</v>
      </c>
      <c r="L4423" t="s">
        <v>20</v>
      </c>
      <c r="M4423" t="s">
        <v>5906</v>
      </c>
      <c r="N4423" t="s">
        <v>5889</v>
      </c>
      <c r="O4423" t="s">
        <v>5898</v>
      </c>
      <c r="P4423" t="s">
        <v>5907</v>
      </c>
      <c r="Q4423" t="s">
        <v>5908</v>
      </c>
      <c r="R4423">
        <v>17500</v>
      </c>
      <c r="S4423">
        <v>22000</v>
      </c>
      <c r="T4423">
        <v>0.20449999999999999</v>
      </c>
      <c r="U4423" t="s">
        <v>5909</v>
      </c>
      <c r="V4423">
        <v>12</v>
      </c>
      <c r="W4423" s="1">
        <v>45337</v>
      </c>
      <c r="X4423" t="s">
        <v>5894</v>
      </c>
      <c r="Y4423">
        <v>373</v>
      </c>
      <c r="Z4423">
        <v>88</v>
      </c>
      <c r="AA4423">
        <v>389</v>
      </c>
      <c r="AB4423">
        <v>78</v>
      </c>
      <c r="AC4423">
        <v>10</v>
      </c>
      <c r="AD4423">
        <v>1365000</v>
      </c>
      <c r="AE4423" t="s">
        <v>6025</v>
      </c>
      <c r="AF4423" s="1">
        <v>46203</v>
      </c>
      <c r="AG4423" t="s">
        <v>6124</v>
      </c>
      <c r="AH4423" t="s">
        <v>6027</v>
      </c>
      <c r="AI4423" t="s">
        <v>6028</v>
      </c>
      <c r="AJ4423" t="s">
        <v>6924</v>
      </c>
      <c r="AK4423">
        <v>110000</v>
      </c>
      <c r="AL4423">
        <v>8008</v>
      </c>
      <c r="AM4423">
        <v>101992</v>
      </c>
      <c r="AN4423">
        <v>87500</v>
      </c>
      <c r="AO4423">
        <v>14492</v>
      </c>
      <c r="AP4423">
        <v>0.1421</v>
      </c>
    </row>
    <row r="4424" spans="1:42" hidden="1" x14ac:dyDescent="0.35">
      <c r="A4424" t="s">
        <v>5397</v>
      </c>
      <c r="B4424" s="1">
        <v>46024</v>
      </c>
      <c r="C4424" t="s">
        <v>3445</v>
      </c>
      <c r="D4424" t="s">
        <v>65</v>
      </c>
      <c r="E4424">
        <v>1</v>
      </c>
      <c r="F4424" t="s">
        <v>58</v>
      </c>
      <c r="G4424" t="s">
        <v>71</v>
      </c>
      <c r="H4424" t="s">
        <v>25</v>
      </c>
      <c r="I4424" t="s">
        <v>26</v>
      </c>
      <c r="J4424" t="s">
        <v>112</v>
      </c>
      <c r="K4424">
        <v>2026</v>
      </c>
      <c r="L4424" t="s">
        <v>20</v>
      </c>
      <c r="M4424" t="s">
        <v>5906</v>
      </c>
      <c r="N4424" t="s">
        <v>5889</v>
      </c>
      <c r="O4424" t="s">
        <v>5898</v>
      </c>
      <c r="P4424" t="s">
        <v>5907</v>
      </c>
      <c r="Q4424" t="s">
        <v>5908</v>
      </c>
      <c r="R4424">
        <v>17500</v>
      </c>
      <c r="S4424">
        <v>22000</v>
      </c>
      <c r="T4424">
        <v>0.20449999999999999</v>
      </c>
      <c r="U4424" t="s">
        <v>5909</v>
      </c>
      <c r="V4424">
        <v>12</v>
      </c>
      <c r="W4424" s="1">
        <v>45337</v>
      </c>
      <c r="X4424" t="s">
        <v>5894</v>
      </c>
      <c r="Y4424">
        <v>373</v>
      </c>
      <c r="Z4424">
        <v>88</v>
      </c>
      <c r="AA4424">
        <v>389</v>
      </c>
      <c r="AB4424">
        <v>78</v>
      </c>
      <c r="AC4424">
        <v>10</v>
      </c>
      <c r="AD4424">
        <v>1365000</v>
      </c>
      <c r="AE4424" t="s">
        <v>6025</v>
      </c>
      <c r="AF4424" s="1">
        <v>46203</v>
      </c>
      <c r="AG4424" t="s">
        <v>6878</v>
      </c>
      <c r="AH4424" t="s">
        <v>6027</v>
      </c>
      <c r="AI4424" t="s">
        <v>6028</v>
      </c>
      <c r="AJ4424" t="s">
        <v>6924</v>
      </c>
      <c r="AK4424">
        <v>22000</v>
      </c>
      <c r="AL4424">
        <v>3687.2</v>
      </c>
      <c r="AM4424">
        <v>18312.8</v>
      </c>
      <c r="AN4424">
        <v>17500</v>
      </c>
      <c r="AO4424">
        <v>812.8</v>
      </c>
      <c r="AP4424">
        <v>4.4400000000000002E-2</v>
      </c>
    </row>
    <row r="4425" spans="1:42" hidden="1" x14ac:dyDescent="0.35">
      <c r="A4425" t="s">
        <v>5398</v>
      </c>
      <c r="B4425" s="1">
        <v>46147</v>
      </c>
      <c r="C4425" t="s">
        <v>1217</v>
      </c>
      <c r="D4425" t="s">
        <v>23</v>
      </c>
      <c r="E4425">
        <v>5</v>
      </c>
      <c r="F4425" t="s">
        <v>66</v>
      </c>
      <c r="G4425" t="s">
        <v>71</v>
      </c>
      <c r="H4425" t="s">
        <v>17</v>
      </c>
      <c r="I4425" t="s">
        <v>43</v>
      </c>
      <c r="J4425" t="s">
        <v>75</v>
      </c>
      <c r="K4425">
        <v>2026</v>
      </c>
      <c r="L4425" t="s">
        <v>35</v>
      </c>
      <c r="M4425" t="s">
        <v>5921</v>
      </c>
      <c r="N4425" t="s">
        <v>5913</v>
      </c>
      <c r="O4425" t="s">
        <v>5917</v>
      </c>
      <c r="P4425" t="s">
        <v>5922</v>
      </c>
      <c r="Q4425" t="s">
        <v>5923</v>
      </c>
      <c r="R4425">
        <v>57000</v>
      </c>
      <c r="S4425">
        <v>69000</v>
      </c>
      <c r="T4425">
        <v>0.1739</v>
      </c>
      <c r="U4425" t="s">
        <v>5920</v>
      </c>
      <c r="V4425">
        <v>12</v>
      </c>
      <c r="W4425" s="1">
        <v>44862</v>
      </c>
      <c r="X4425" t="s">
        <v>5894</v>
      </c>
      <c r="Y4425">
        <v>244</v>
      </c>
      <c r="Z4425">
        <v>55</v>
      </c>
      <c r="AA4425">
        <v>276</v>
      </c>
      <c r="AB4425">
        <v>9</v>
      </c>
      <c r="AC4425">
        <v>10</v>
      </c>
      <c r="AD4425">
        <v>513000</v>
      </c>
      <c r="AE4425" t="s">
        <v>6025</v>
      </c>
      <c r="AF4425" s="1">
        <v>46203</v>
      </c>
      <c r="AG4425" t="s">
        <v>6562</v>
      </c>
      <c r="AH4425" t="s">
        <v>6027</v>
      </c>
      <c r="AI4425" t="s">
        <v>6028</v>
      </c>
      <c r="AJ4425" t="s">
        <v>6924</v>
      </c>
      <c r="AK4425">
        <v>407100</v>
      </c>
      <c r="AL4425">
        <v>76249.83</v>
      </c>
      <c r="AM4425">
        <v>330850.17</v>
      </c>
      <c r="AN4425">
        <v>285000</v>
      </c>
      <c r="AO4425">
        <v>45850.17</v>
      </c>
      <c r="AP4425">
        <v>0.1386</v>
      </c>
    </row>
    <row r="4426" spans="1:42" hidden="1" x14ac:dyDescent="0.35">
      <c r="A4426" t="s">
        <v>5399</v>
      </c>
      <c r="B4426" s="1">
        <v>46054</v>
      </c>
      <c r="C4426" t="s">
        <v>2153</v>
      </c>
      <c r="D4426" t="s">
        <v>173</v>
      </c>
      <c r="E4426">
        <v>1</v>
      </c>
      <c r="F4426" t="s">
        <v>48</v>
      </c>
      <c r="G4426" t="s">
        <v>71</v>
      </c>
      <c r="H4426" t="s">
        <v>17</v>
      </c>
      <c r="I4426" t="s">
        <v>43</v>
      </c>
      <c r="J4426" t="s">
        <v>19</v>
      </c>
      <c r="K4426">
        <v>2026</v>
      </c>
      <c r="L4426" t="s">
        <v>20</v>
      </c>
      <c r="M4426" t="s">
        <v>5904</v>
      </c>
      <c r="N4426" t="s">
        <v>5889</v>
      </c>
      <c r="O4426" t="s">
        <v>5898</v>
      </c>
      <c r="P4426" t="s">
        <v>5899</v>
      </c>
      <c r="Q4426" t="s">
        <v>5905</v>
      </c>
      <c r="R4426">
        <v>12500</v>
      </c>
      <c r="S4426">
        <v>15500</v>
      </c>
      <c r="T4426">
        <v>0.19350000000000001</v>
      </c>
      <c r="U4426" t="s">
        <v>5901</v>
      </c>
      <c r="V4426">
        <v>12</v>
      </c>
      <c r="W4426" s="1">
        <v>45140</v>
      </c>
      <c r="X4426" t="s">
        <v>5894</v>
      </c>
      <c r="Y4426">
        <v>313</v>
      </c>
      <c r="Z4426">
        <v>58</v>
      </c>
      <c r="AA4426">
        <v>294</v>
      </c>
      <c r="AB4426">
        <v>65</v>
      </c>
      <c r="AC4426">
        <v>10</v>
      </c>
      <c r="AD4426">
        <v>812500</v>
      </c>
      <c r="AE4426" t="s">
        <v>6025</v>
      </c>
      <c r="AF4426" s="1">
        <v>46203</v>
      </c>
      <c r="AG4426" t="s">
        <v>6741</v>
      </c>
      <c r="AH4426" t="s">
        <v>6035</v>
      </c>
      <c r="AI4426" t="s">
        <v>6028</v>
      </c>
      <c r="AJ4426" t="s">
        <v>6924</v>
      </c>
      <c r="AK4426">
        <v>15500</v>
      </c>
      <c r="AL4426">
        <v>2435.0500000000002</v>
      </c>
      <c r="AM4426">
        <v>13064.95</v>
      </c>
      <c r="AN4426">
        <v>12500</v>
      </c>
      <c r="AO4426">
        <v>564.95000000000005</v>
      </c>
      <c r="AP4426">
        <v>4.3200000000000002E-2</v>
      </c>
    </row>
    <row r="4427" spans="1:42" hidden="1" x14ac:dyDescent="0.35">
      <c r="A4427" t="s">
        <v>5400</v>
      </c>
      <c r="B4427" s="1">
        <v>46059</v>
      </c>
      <c r="C4427" t="s">
        <v>1177</v>
      </c>
      <c r="D4427" t="s">
        <v>180</v>
      </c>
      <c r="E4427">
        <v>1</v>
      </c>
      <c r="F4427" t="s">
        <v>58</v>
      </c>
      <c r="G4427" t="s">
        <v>16</v>
      </c>
      <c r="H4427" t="s">
        <v>32</v>
      </c>
      <c r="I4427" t="s">
        <v>33</v>
      </c>
      <c r="J4427" t="s">
        <v>19</v>
      </c>
      <c r="K4427">
        <v>2026</v>
      </c>
      <c r="L4427" t="s">
        <v>20</v>
      </c>
      <c r="M4427" t="s">
        <v>5956</v>
      </c>
      <c r="N4427" t="s">
        <v>5949</v>
      </c>
      <c r="O4427" t="s">
        <v>5957</v>
      </c>
      <c r="P4427" t="s">
        <v>5958</v>
      </c>
      <c r="Q4427" t="s">
        <v>5959</v>
      </c>
      <c r="R4427">
        <v>3100</v>
      </c>
      <c r="S4427">
        <v>4200</v>
      </c>
      <c r="T4427">
        <v>0.26190000000000002</v>
      </c>
      <c r="U4427" t="s">
        <v>5909</v>
      </c>
      <c r="V4427">
        <v>12</v>
      </c>
      <c r="W4427" s="1">
        <v>45029</v>
      </c>
      <c r="X4427" t="s">
        <v>5894</v>
      </c>
      <c r="Y4427">
        <v>165</v>
      </c>
      <c r="Z4427">
        <v>119</v>
      </c>
      <c r="AA4427">
        <v>218</v>
      </c>
      <c r="AB4427">
        <v>22</v>
      </c>
      <c r="AC4427">
        <v>10</v>
      </c>
      <c r="AD4427">
        <v>68200</v>
      </c>
      <c r="AE4427" t="s">
        <v>6025</v>
      </c>
      <c r="AF4427" s="1">
        <v>46203</v>
      </c>
      <c r="AG4427" t="s">
        <v>6157</v>
      </c>
      <c r="AH4427" t="s">
        <v>6035</v>
      </c>
      <c r="AI4427" t="s">
        <v>6028</v>
      </c>
      <c r="AJ4427" t="s">
        <v>6924</v>
      </c>
      <c r="AK4427">
        <v>4200</v>
      </c>
      <c r="AL4427">
        <v>516.6</v>
      </c>
      <c r="AM4427">
        <v>3683.4</v>
      </c>
      <c r="AN4427">
        <v>3100</v>
      </c>
      <c r="AO4427">
        <v>583.4</v>
      </c>
      <c r="AP4427">
        <v>0.15840000000000001</v>
      </c>
    </row>
    <row r="4428" spans="1:42" hidden="1" x14ac:dyDescent="0.35">
      <c r="A4428" t="s">
        <v>5401</v>
      </c>
      <c r="B4428" s="1">
        <v>46128</v>
      </c>
      <c r="C4428" t="s">
        <v>177</v>
      </c>
      <c r="D4428" t="s">
        <v>180</v>
      </c>
      <c r="E4428">
        <v>3</v>
      </c>
      <c r="F4428" t="s">
        <v>128</v>
      </c>
      <c r="G4428" t="s">
        <v>16</v>
      </c>
      <c r="H4428" t="s">
        <v>25</v>
      </c>
      <c r="I4428" t="s">
        <v>33</v>
      </c>
      <c r="J4428" t="s">
        <v>44</v>
      </c>
      <c r="K4428">
        <v>2026</v>
      </c>
      <c r="L4428" t="s">
        <v>35</v>
      </c>
      <c r="M4428" t="s">
        <v>5956</v>
      </c>
      <c r="N4428" t="s">
        <v>5949</v>
      </c>
      <c r="O4428" t="s">
        <v>5957</v>
      </c>
      <c r="P4428" t="s">
        <v>5958</v>
      </c>
      <c r="Q4428" t="s">
        <v>5959</v>
      </c>
      <c r="R4428">
        <v>3100</v>
      </c>
      <c r="S4428">
        <v>4200</v>
      </c>
      <c r="T4428">
        <v>0.26190000000000002</v>
      </c>
      <c r="U4428" t="s">
        <v>5909</v>
      </c>
      <c r="V4428">
        <v>12</v>
      </c>
      <c r="W4428" s="1">
        <v>45029</v>
      </c>
      <c r="X4428" t="s">
        <v>5894</v>
      </c>
      <c r="Y4428">
        <v>165</v>
      </c>
      <c r="Z4428">
        <v>119</v>
      </c>
      <c r="AA4428">
        <v>218</v>
      </c>
      <c r="AB4428">
        <v>22</v>
      </c>
      <c r="AC4428">
        <v>10</v>
      </c>
      <c r="AD4428">
        <v>68200</v>
      </c>
      <c r="AE4428" t="s">
        <v>6025</v>
      </c>
      <c r="AF4428" s="1">
        <v>46203</v>
      </c>
      <c r="AG4428" t="s">
        <v>6108</v>
      </c>
      <c r="AH4428" t="s">
        <v>6027</v>
      </c>
      <c r="AI4428" t="s">
        <v>6028</v>
      </c>
      <c r="AJ4428" t="s">
        <v>6924</v>
      </c>
      <c r="AK4428">
        <v>12600</v>
      </c>
      <c r="AL4428">
        <v>2657.34</v>
      </c>
      <c r="AM4428">
        <v>9942.66</v>
      </c>
      <c r="AN4428">
        <v>9300</v>
      </c>
      <c r="AO4428">
        <v>642.66</v>
      </c>
      <c r="AP4428">
        <v>6.4600000000000005E-2</v>
      </c>
    </row>
    <row r="4429" spans="1:42" hidden="1" x14ac:dyDescent="0.35">
      <c r="A4429" t="s">
        <v>5402</v>
      </c>
      <c r="B4429" s="1">
        <v>46141</v>
      </c>
      <c r="C4429" t="s">
        <v>710</v>
      </c>
      <c r="D4429" t="s">
        <v>105</v>
      </c>
      <c r="E4429">
        <v>2</v>
      </c>
      <c r="F4429" t="s">
        <v>48</v>
      </c>
      <c r="G4429" t="s">
        <v>96</v>
      </c>
      <c r="H4429" t="s">
        <v>17</v>
      </c>
      <c r="I4429" t="s">
        <v>33</v>
      </c>
      <c r="J4429" t="s">
        <v>44</v>
      </c>
      <c r="K4429">
        <v>2026</v>
      </c>
      <c r="L4429" t="s">
        <v>35</v>
      </c>
      <c r="M4429" t="s">
        <v>5916</v>
      </c>
      <c r="N4429" t="s">
        <v>5913</v>
      </c>
      <c r="O4429" t="s">
        <v>5917</v>
      </c>
      <c r="P4429" t="s">
        <v>5918</v>
      </c>
      <c r="Q4429" t="s">
        <v>5919</v>
      </c>
      <c r="R4429">
        <v>63000</v>
      </c>
      <c r="S4429">
        <v>76000</v>
      </c>
      <c r="T4429">
        <v>0.1711</v>
      </c>
      <c r="U4429" t="s">
        <v>5920</v>
      </c>
      <c r="V4429">
        <v>12</v>
      </c>
      <c r="W4429" s="1">
        <v>44617</v>
      </c>
      <c r="X4429" t="s">
        <v>5894</v>
      </c>
      <c r="Y4429">
        <v>252</v>
      </c>
      <c r="Z4429">
        <v>75</v>
      </c>
      <c r="AA4429">
        <v>289</v>
      </c>
      <c r="AB4429">
        <v>48</v>
      </c>
      <c r="AC4429">
        <v>10</v>
      </c>
      <c r="AD4429">
        <v>3024000</v>
      </c>
      <c r="AE4429" t="s">
        <v>6025</v>
      </c>
      <c r="AF4429" s="1">
        <v>46203</v>
      </c>
      <c r="AG4429" t="s">
        <v>6411</v>
      </c>
      <c r="AH4429" t="s">
        <v>6027</v>
      </c>
      <c r="AI4429" t="s">
        <v>6028</v>
      </c>
      <c r="AJ4429" t="s">
        <v>6924</v>
      </c>
      <c r="AK4429">
        <v>179360</v>
      </c>
      <c r="AL4429">
        <v>31639.1</v>
      </c>
      <c r="AM4429">
        <v>147720.9</v>
      </c>
      <c r="AN4429">
        <v>126000</v>
      </c>
      <c r="AO4429">
        <v>21720.9</v>
      </c>
      <c r="AP4429">
        <v>0.14699999999999999</v>
      </c>
    </row>
    <row r="4430" spans="1:42" hidden="1" x14ac:dyDescent="0.35">
      <c r="A4430" t="s">
        <v>5403</v>
      </c>
      <c r="B4430" s="1">
        <v>46058</v>
      </c>
      <c r="C4430" t="s">
        <v>1960</v>
      </c>
      <c r="D4430" t="s">
        <v>188</v>
      </c>
      <c r="E4430">
        <v>1</v>
      </c>
      <c r="F4430" t="s">
        <v>48</v>
      </c>
      <c r="G4430" t="s">
        <v>16</v>
      </c>
      <c r="H4430" t="s">
        <v>25</v>
      </c>
      <c r="I4430" t="s">
        <v>43</v>
      </c>
      <c r="J4430" t="s">
        <v>19</v>
      </c>
      <c r="K4430">
        <v>2026</v>
      </c>
      <c r="L4430" t="s">
        <v>20</v>
      </c>
      <c r="M4430" t="s">
        <v>5936</v>
      </c>
      <c r="N4430" t="s">
        <v>5931</v>
      </c>
      <c r="O4430" t="s">
        <v>5937</v>
      </c>
      <c r="P4430" t="s">
        <v>5938</v>
      </c>
      <c r="Q4430" t="s">
        <v>5939</v>
      </c>
      <c r="R4430">
        <v>3400</v>
      </c>
      <c r="S4430">
        <v>4500</v>
      </c>
      <c r="T4430">
        <v>0.24440000000000001</v>
      </c>
      <c r="U4430" t="s">
        <v>5940</v>
      </c>
      <c r="V4430">
        <v>6</v>
      </c>
      <c r="W4430" s="1">
        <v>45061</v>
      </c>
      <c r="X4430" t="s">
        <v>5894</v>
      </c>
      <c r="Y4430">
        <v>200</v>
      </c>
      <c r="Z4430">
        <v>91</v>
      </c>
      <c r="AA4430">
        <v>223</v>
      </c>
      <c r="AB4430">
        <v>18</v>
      </c>
      <c r="AC4430">
        <v>10</v>
      </c>
      <c r="AD4430">
        <v>61200</v>
      </c>
      <c r="AE4430" t="s">
        <v>6025</v>
      </c>
      <c r="AF4430" s="1">
        <v>46203</v>
      </c>
      <c r="AG4430" t="s">
        <v>6693</v>
      </c>
      <c r="AH4430" t="s">
        <v>6027</v>
      </c>
      <c r="AI4430" t="s">
        <v>6028</v>
      </c>
      <c r="AJ4430" t="s">
        <v>6924</v>
      </c>
      <c r="AK4430">
        <v>4500</v>
      </c>
      <c r="AL4430">
        <v>267.3</v>
      </c>
      <c r="AM4430">
        <v>4232.7</v>
      </c>
      <c r="AN4430">
        <v>3400</v>
      </c>
      <c r="AO4430">
        <v>832.7</v>
      </c>
      <c r="AP4430">
        <v>0.19670000000000001</v>
      </c>
    </row>
    <row r="4431" spans="1:42" hidden="1" x14ac:dyDescent="0.35">
      <c r="A4431" t="s">
        <v>5404</v>
      </c>
      <c r="B4431" s="1">
        <v>46077</v>
      </c>
      <c r="C4431" t="s">
        <v>963</v>
      </c>
      <c r="D4431" t="s">
        <v>14</v>
      </c>
      <c r="E4431">
        <v>4</v>
      </c>
      <c r="F4431" t="s">
        <v>48</v>
      </c>
      <c r="G4431" t="s">
        <v>16</v>
      </c>
      <c r="H4431" t="s">
        <v>32</v>
      </c>
      <c r="I4431" t="s">
        <v>26</v>
      </c>
      <c r="J4431" t="s">
        <v>19</v>
      </c>
      <c r="K4431">
        <v>2026</v>
      </c>
      <c r="L4431" t="s">
        <v>20</v>
      </c>
      <c r="M4431" t="s">
        <v>5934</v>
      </c>
      <c r="N4431" t="s">
        <v>5931</v>
      </c>
      <c r="O4431" t="s">
        <v>5932</v>
      </c>
      <c r="P4431" t="s">
        <v>5891</v>
      </c>
      <c r="Q4431" t="s">
        <v>5935</v>
      </c>
      <c r="R4431">
        <v>10800</v>
      </c>
      <c r="S4431">
        <v>13500</v>
      </c>
      <c r="T4431">
        <v>0.2</v>
      </c>
      <c r="U4431" t="s">
        <v>5893</v>
      </c>
      <c r="V4431">
        <v>12</v>
      </c>
      <c r="W4431" s="1">
        <v>44567</v>
      </c>
      <c r="X4431" t="s">
        <v>5894</v>
      </c>
      <c r="Y4431">
        <v>169</v>
      </c>
      <c r="Z4431">
        <v>68</v>
      </c>
      <c r="AA4431">
        <v>202</v>
      </c>
      <c r="AB4431">
        <v>85</v>
      </c>
      <c r="AC4431">
        <v>10</v>
      </c>
      <c r="AD4431">
        <v>918000</v>
      </c>
      <c r="AE4431" t="s">
        <v>6025</v>
      </c>
      <c r="AF4431" s="1">
        <v>46203</v>
      </c>
      <c r="AG4431" t="s">
        <v>6061</v>
      </c>
      <c r="AH4431" t="s">
        <v>6027</v>
      </c>
      <c r="AI4431" t="s">
        <v>6028</v>
      </c>
      <c r="AJ4431" t="s">
        <v>6924</v>
      </c>
      <c r="AK4431">
        <v>54000</v>
      </c>
      <c r="AL4431">
        <v>6010.2</v>
      </c>
      <c r="AM4431">
        <v>47989.8</v>
      </c>
      <c r="AN4431">
        <v>43200</v>
      </c>
      <c r="AO4431">
        <v>4789.8</v>
      </c>
      <c r="AP4431">
        <v>9.98E-2</v>
      </c>
    </row>
    <row r="4432" spans="1:42" hidden="1" x14ac:dyDescent="0.35">
      <c r="A4432" t="s">
        <v>5405</v>
      </c>
      <c r="B4432" s="1">
        <v>46063</v>
      </c>
      <c r="C4432" t="s">
        <v>934</v>
      </c>
      <c r="D4432" t="s">
        <v>95</v>
      </c>
      <c r="E4432">
        <v>1</v>
      </c>
      <c r="F4432" t="s">
        <v>128</v>
      </c>
      <c r="G4432" t="s">
        <v>71</v>
      </c>
      <c r="H4432" t="s">
        <v>32</v>
      </c>
      <c r="I4432" t="s">
        <v>33</v>
      </c>
      <c r="J4432" t="s">
        <v>19</v>
      </c>
      <c r="K4432">
        <v>2026</v>
      </c>
      <c r="L4432" t="s">
        <v>20</v>
      </c>
      <c r="M4432" t="s">
        <v>5948</v>
      </c>
      <c r="N4432" t="s">
        <v>5949</v>
      </c>
      <c r="O4432" t="s">
        <v>5950</v>
      </c>
      <c r="P4432" t="s">
        <v>5951</v>
      </c>
      <c r="Q4432" t="s">
        <v>5952</v>
      </c>
      <c r="R4432">
        <v>2900</v>
      </c>
      <c r="S4432">
        <v>3800</v>
      </c>
      <c r="T4432">
        <v>0.23680000000000001</v>
      </c>
      <c r="U4432" t="s">
        <v>5940</v>
      </c>
      <c r="V4432">
        <v>12</v>
      </c>
      <c r="W4432" s="1">
        <v>45359</v>
      </c>
      <c r="X4432" t="s">
        <v>5894</v>
      </c>
      <c r="Y4432">
        <v>220</v>
      </c>
      <c r="Z4432">
        <v>49</v>
      </c>
      <c r="AA4432">
        <v>227</v>
      </c>
      <c r="AB4432">
        <v>23</v>
      </c>
      <c r="AC4432">
        <v>10</v>
      </c>
      <c r="AD4432">
        <v>66700</v>
      </c>
      <c r="AE4432" t="s">
        <v>6025</v>
      </c>
      <c r="AF4432" s="1">
        <v>46203</v>
      </c>
      <c r="AG4432" t="s">
        <v>6106</v>
      </c>
      <c r="AH4432" t="s">
        <v>6027</v>
      </c>
      <c r="AI4432" t="s">
        <v>6028</v>
      </c>
      <c r="AJ4432" t="s">
        <v>6924</v>
      </c>
      <c r="AK4432">
        <v>3800</v>
      </c>
      <c r="AL4432">
        <v>790.4</v>
      </c>
      <c r="AM4432">
        <v>3009.6</v>
      </c>
      <c r="AN4432">
        <v>2900</v>
      </c>
      <c r="AO4432">
        <v>109.6</v>
      </c>
      <c r="AP4432">
        <v>3.6400000000000002E-2</v>
      </c>
    </row>
    <row r="4433" spans="1:42" hidden="1" x14ac:dyDescent="0.35">
      <c r="A4433" t="s">
        <v>5406</v>
      </c>
      <c r="B4433" s="1">
        <v>46099</v>
      </c>
      <c r="C4433" t="s">
        <v>2763</v>
      </c>
      <c r="D4433" t="s">
        <v>108</v>
      </c>
      <c r="E4433">
        <v>1</v>
      </c>
      <c r="F4433" t="s">
        <v>58</v>
      </c>
      <c r="G4433" t="s">
        <v>16</v>
      </c>
      <c r="H4433" t="s">
        <v>32</v>
      </c>
      <c r="I4433" t="s">
        <v>33</v>
      </c>
      <c r="J4433" t="s">
        <v>39</v>
      </c>
      <c r="K4433">
        <v>2026</v>
      </c>
      <c r="L4433" t="s">
        <v>20</v>
      </c>
      <c r="M4433" t="s">
        <v>5977</v>
      </c>
      <c r="N4433" t="s">
        <v>5974</v>
      </c>
      <c r="O4433" t="s">
        <v>5978</v>
      </c>
      <c r="P4433" t="s">
        <v>5979</v>
      </c>
      <c r="Q4433" t="s">
        <v>5980</v>
      </c>
      <c r="R4433">
        <v>3000</v>
      </c>
      <c r="S4433">
        <v>3900</v>
      </c>
      <c r="T4433">
        <v>0.23080000000000001</v>
      </c>
      <c r="U4433" t="s">
        <v>5920</v>
      </c>
      <c r="V4433">
        <v>36</v>
      </c>
      <c r="W4433" s="1">
        <v>44816</v>
      </c>
      <c r="X4433" t="s">
        <v>5894</v>
      </c>
      <c r="Y4433">
        <v>237</v>
      </c>
      <c r="Z4433">
        <v>110</v>
      </c>
      <c r="AA4433">
        <v>240</v>
      </c>
      <c r="AB4433">
        <v>48</v>
      </c>
      <c r="AC4433">
        <v>10</v>
      </c>
      <c r="AD4433">
        <v>144000</v>
      </c>
      <c r="AE4433" t="s">
        <v>6025</v>
      </c>
      <c r="AF4433" s="1">
        <v>46203</v>
      </c>
      <c r="AG4433" t="s">
        <v>6844</v>
      </c>
      <c r="AH4433" t="s">
        <v>6035</v>
      </c>
      <c r="AI4433" t="s">
        <v>6028</v>
      </c>
      <c r="AJ4433" t="s">
        <v>6924</v>
      </c>
      <c r="AK4433">
        <v>3900</v>
      </c>
      <c r="AL4433">
        <v>368.16</v>
      </c>
      <c r="AM4433">
        <v>3531.84</v>
      </c>
      <c r="AN4433">
        <v>3000</v>
      </c>
      <c r="AO4433">
        <v>531.84</v>
      </c>
      <c r="AP4433">
        <v>0.15060000000000001</v>
      </c>
    </row>
    <row r="4434" spans="1:42" hidden="1" x14ac:dyDescent="0.35">
      <c r="A4434" t="s">
        <v>5407</v>
      </c>
      <c r="B4434" s="1">
        <v>46046</v>
      </c>
      <c r="C4434" t="s">
        <v>1651</v>
      </c>
      <c r="D4434" t="s">
        <v>221</v>
      </c>
      <c r="E4434">
        <v>1</v>
      </c>
      <c r="F4434" t="s">
        <v>48</v>
      </c>
      <c r="G4434" t="s">
        <v>16</v>
      </c>
      <c r="H4434" t="s">
        <v>17</v>
      </c>
      <c r="I4434" t="s">
        <v>33</v>
      </c>
      <c r="J4434" t="s">
        <v>112</v>
      </c>
      <c r="K4434">
        <v>2026</v>
      </c>
      <c r="L4434" t="s">
        <v>20</v>
      </c>
      <c r="M4434" t="s">
        <v>5966</v>
      </c>
      <c r="N4434" t="s">
        <v>5967</v>
      </c>
      <c r="O4434" t="s">
        <v>5968</v>
      </c>
      <c r="P4434" t="s">
        <v>5899</v>
      </c>
      <c r="Q4434" t="s">
        <v>5969</v>
      </c>
      <c r="R4434">
        <v>11500</v>
      </c>
      <c r="S4434">
        <v>14500</v>
      </c>
      <c r="T4434">
        <v>0.2069</v>
      </c>
      <c r="U4434" t="s">
        <v>5901</v>
      </c>
      <c r="V4434">
        <v>12</v>
      </c>
      <c r="W4434" s="1">
        <v>44903</v>
      </c>
      <c r="X4434" t="s">
        <v>5894</v>
      </c>
      <c r="Y4434">
        <v>217</v>
      </c>
      <c r="Z4434">
        <v>53</v>
      </c>
      <c r="AA4434">
        <v>253</v>
      </c>
      <c r="AB4434">
        <v>61</v>
      </c>
      <c r="AC4434">
        <v>10</v>
      </c>
      <c r="AD4434">
        <v>701500</v>
      </c>
      <c r="AE4434" t="s">
        <v>6025</v>
      </c>
      <c r="AF4434" s="1">
        <v>46203</v>
      </c>
      <c r="AG4434" t="s">
        <v>6612</v>
      </c>
      <c r="AH4434" t="s">
        <v>6035</v>
      </c>
      <c r="AI4434" t="s">
        <v>6028</v>
      </c>
      <c r="AJ4434" t="s">
        <v>6924</v>
      </c>
      <c r="AK4434">
        <v>14500</v>
      </c>
      <c r="AL4434">
        <v>1086.05</v>
      </c>
      <c r="AM4434">
        <v>13413.95</v>
      </c>
      <c r="AN4434">
        <v>11500</v>
      </c>
      <c r="AO4434">
        <v>1913.95</v>
      </c>
      <c r="AP4434">
        <v>0.14269999999999999</v>
      </c>
    </row>
    <row r="4435" spans="1:42" hidden="1" x14ac:dyDescent="0.35">
      <c r="A4435" t="s">
        <v>5408</v>
      </c>
      <c r="B4435" s="1">
        <v>46095</v>
      </c>
      <c r="C4435" t="s">
        <v>1473</v>
      </c>
      <c r="D4435" t="s">
        <v>377</v>
      </c>
      <c r="E4435">
        <v>1</v>
      </c>
      <c r="F4435" t="s">
        <v>48</v>
      </c>
      <c r="G4435" t="s">
        <v>16</v>
      </c>
      <c r="H4435" t="s">
        <v>17</v>
      </c>
      <c r="I4435" t="s">
        <v>43</v>
      </c>
      <c r="J4435" t="s">
        <v>39</v>
      </c>
      <c r="K4435">
        <v>2026</v>
      </c>
      <c r="L4435" t="s">
        <v>20</v>
      </c>
      <c r="M4435" t="s">
        <v>6007</v>
      </c>
      <c r="N4435" t="s">
        <v>5889</v>
      </c>
      <c r="O4435" t="s">
        <v>6008</v>
      </c>
      <c r="P4435" t="s">
        <v>5899</v>
      </c>
      <c r="Q4435" t="s">
        <v>6009</v>
      </c>
      <c r="R4435">
        <v>12000</v>
      </c>
      <c r="S4435">
        <v>15000</v>
      </c>
      <c r="T4435">
        <v>0.2</v>
      </c>
      <c r="U4435" t="s">
        <v>5901</v>
      </c>
      <c r="V4435">
        <v>12</v>
      </c>
      <c r="W4435" s="1">
        <v>45557</v>
      </c>
      <c r="X4435" t="s">
        <v>5894</v>
      </c>
      <c r="Y4435">
        <v>118</v>
      </c>
      <c r="Z4435">
        <v>87</v>
      </c>
      <c r="AA4435">
        <v>209</v>
      </c>
      <c r="AB4435">
        <v>10</v>
      </c>
      <c r="AC4435">
        <v>10</v>
      </c>
      <c r="AD4435">
        <v>120000</v>
      </c>
      <c r="AE4435" t="s">
        <v>6025</v>
      </c>
      <c r="AF4435" s="1">
        <v>46203</v>
      </c>
      <c r="AG4435" t="s">
        <v>6581</v>
      </c>
      <c r="AH4435" t="s">
        <v>6027</v>
      </c>
      <c r="AI4435" t="s">
        <v>6028</v>
      </c>
      <c r="AJ4435" t="s">
        <v>6924</v>
      </c>
      <c r="AK4435">
        <v>15000</v>
      </c>
      <c r="AL4435">
        <v>1239</v>
      </c>
      <c r="AM4435">
        <v>13761</v>
      </c>
      <c r="AN4435">
        <v>12000</v>
      </c>
      <c r="AO4435">
        <v>1761</v>
      </c>
      <c r="AP4435">
        <v>0.128</v>
      </c>
    </row>
    <row r="4436" spans="1:42" hidden="1" x14ac:dyDescent="0.35">
      <c r="A4436" t="s">
        <v>5409</v>
      </c>
      <c r="B4436" s="1">
        <v>46041</v>
      </c>
      <c r="C4436" t="s">
        <v>1388</v>
      </c>
      <c r="D4436" t="s">
        <v>200</v>
      </c>
      <c r="E4436">
        <v>1</v>
      </c>
      <c r="F4436" t="s">
        <v>30</v>
      </c>
      <c r="G4436" t="s">
        <v>16</v>
      </c>
      <c r="H4436" t="s">
        <v>25</v>
      </c>
      <c r="I4436" t="s">
        <v>26</v>
      </c>
      <c r="J4436" t="s">
        <v>112</v>
      </c>
      <c r="K4436">
        <v>2026</v>
      </c>
      <c r="L4436" t="s">
        <v>20</v>
      </c>
      <c r="M4436" t="s">
        <v>5960</v>
      </c>
      <c r="N4436" t="s">
        <v>5949</v>
      </c>
      <c r="O4436" t="s">
        <v>5961</v>
      </c>
      <c r="P4436" t="s">
        <v>5951</v>
      </c>
      <c r="Q4436" t="s">
        <v>5962</v>
      </c>
      <c r="R4436">
        <v>2100</v>
      </c>
      <c r="S4436">
        <v>2800</v>
      </c>
      <c r="T4436">
        <v>0.25</v>
      </c>
      <c r="U4436" t="s">
        <v>5940</v>
      </c>
      <c r="V4436">
        <v>12</v>
      </c>
      <c r="W4436" s="1">
        <v>45378</v>
      </c>
      <c r="X4436" t="s">
        <v>5894</v>
      </c>
      <c r="Y4436">
        <v>198</v>
      </c>
      <c r="Z4436">
        <v>79</v>
      </c>
      <c r="AA4436">
        <v>243</v>
      </c>
      <c r="AB4436">
        <v>87</v>
      </c>
      <c r="AC4436">
        <v>10</v>
      </c>
      <c r="AD4436">
        <v>182700</v>
      </c>
      <c r="AE4436" t="s">
        <v>6025</v>
      </c>
      <c r="AF4436" s="1">
        <v>46203</v>
      </c>
      <c r="AG4436" t="s">
        <v>6578</v>
      </c>
      <c r="AH4436" t="s">
        <v>6027</v>
      </c>
      <c r="AI4436" t="s">
        <v>6028</v>
      </c>
      <c r="AJ4436" t="s">
        <v>6924</v>
      </c>
      <c r="AK4436">
        <v>2800</v>
      </c>
      <c r="AL4436">
        <v>476.84</v>
      </c>
      <c r="AM4436">
        <v>2323.16</v>
      </c>
      <c r="AN4436">
        <v>2100</v>
      </c>
      <c r="AO4436">
        <v>223.16</v>
      </c>
      <c r="AP4436">
        <v>9.6100000000000005E-2</v>
      </c>
    </row>
    <row r="4437" spans="1:42" hidden="1" x14ac:dyDescent="0.35">
      <c r="A4437" t="s">
        <v>5410</v>
      </c>
      <c r="B4437" s="1">
        <v>46187</v>
      </c>
      <c r="C4437" t="s">
        <v>375</v>
      </c>
      <c r="D4437" t="s">
        <v>173</v>
      </c>
      <c r="E4437">
        <v>2</v>
      </c>
      <c r="F4437" t="s">
        <v>48</v>
      </c>
      <c r="G4437" t="s">
        <v>16</v>
      </c>
      <c r="H4437" t="s">
        <v>32</v>
      </c>
      <c r="I4437" t="s">
        <v>18</v>
      </c>
      <c r="J4437" t="s">
        <v>34</v>
      </c>
      <c r="K4437">
        <v>2026</v>
      </c>
      <c r="L4437" t="s">
        <v>35</v>
      </c>
      <c r="M4437" t="s">
        <v>5904</v>
      </c>
      <c r="N4437" t="s">
        <v>5889</v>
      </c>
      <c r="O4437" t="s">
        <v>5898</v>
      </c>
      <c r="P4437" t="s">
        <v>5899</v>
      </c>
      <c r="Q4437" t="s">
        <v>5905</v>
      </c>
      <c r="R4437">
        <v>12500</v>
      </c>
      <c r="S4437">
        <v>15500</v>
      </c>
      <c r="T4437">
        <v>0.19350000000000001</v>
      </c>
      <c r="U4437" t="s">
        <v>5901</v>
      </c>
      <c r="V4437">
        <v>12</v>
      </c>
      <c r="W4437" s="1">
        <v>45140</v>
      </c>
      <c r="X4437" t="s">
        <v>5894</v>
      </c>
      <c r="Y4437">
        <v>313</v>
      </c>
      <c r="Z4437">
        <v>58</v>
      </c>
      <c r="AA4437">
        <v>294</v>
      </c>
      <c r="AB4437">
        <v>65</v>
      </c>
      <c r="AC4437">
        <v>10</v>
      </c>
      <c r="AD4437">
        <v>812500</v>
      </c>
      <c r="AE4437" t="s">
        <v>6025</v>
      </c>
      <c r="AF4437" s="1">
        <v>46203</v>
      </c>
      <c r="AG4437" t="s">
        <v>6241</v>
      </c>
      <c r="AH4437" t="s">
        <v>6027</v>
      </c>
      <c r="AI4437" t="s">
        <v>6028</v>
      </c>
      <c r="AJ4437" t="s">
        <v>6924</v>
      </c>
      <c r="AK4437">
        <v>31000</v>
      </c>
      <c r="AL4437">
        <v>5434.3</v>
      </c>
      <c r="AM4437">
        <v>25565.7</v>
      </c>
      <c r="AN4437">
        <v>25000</v>
      </c>
      <c r="AO4437">
        <v>565.70000000000005</v>
      </c>
      <c r="AP4437">
        <v>2.2100000000000002E-2</v>
      </c>
    </row>
    <row r="4438" spans="1:42" hidden="1" x14ac:dyDescent="0.35">
      <c r="A4438" t="s">
        <v>5411</v>
      </c>
      <c r="B4438" s="1">
        <v>46041</v>
      </c>
      <c r="C4438" t="s">
        <v>387</v>
      </c>
      <c r="D4438" t="s">
        <v>65</v>
      </c>
      <c r="E4438">
        <v>2</v>
      </c>
      <c r="F4438" t="s">
        <v>30</v>
      </c>
      <c r="G4438" t="s">
        <v>16</v>
      </c>
      <c r="H4438" t="s">
        <v>17</v>
      </c>
      <c r="I4438" t="s">
        <v>43</v>
      </c>
      <c r="J4438" t="s">
        <v>112</v>
      </c>
      <c r="K4438">
        <v>2026</v>
      </c>
      <c r="L4438" t="s">
        <v>20</v>
      </c>
      <c r="M4438" t="s">
        <v>5906</v>
      </c>
      <c r="N4438" t="s">
        <v>5889</v>
      </c>
      <c r="O4438" t="s">
        <v>5898</v>
      </c>
      <c r="P4438" t="s">
        <v>5907</v>
      </c>
      <c r="Q4438" t="s">
        <v>5908</v>
      </c>
      <c r="R4438">
        <v>17500</v>
      </c>
      <c r="S4438">
        <v>22000</v>
      </c>
      <c r="T4438">
        <v>0.20449999999999999</v>
      </c>
      <c r="U4438" t="s">
        <v>5909</v>
      </c>
      <c r="V4438">
        <v>12</v>
      </c>
      <c r="W4438" s="1">
        <v>45337</v>
      </c>
      <c r="X4438" t="s">
        <v>5894</v>
      </c>
      <c r="Y4438">
        <v>373</v>
      </c>
      <c r="Z4438">
        <v>88</v>
      </c>
      <c r="AA4438">
        <v>389</v>
      </c>
      <c r="AB4438">
        <v>78</v>
      </c>
      <c r="AC4438">
        <v>10</v>
      </c>
      <c r="AD4438">
        <v>1365000</v>
      </c>
      <c r="AE4438" t="s">
        <v>6025</v>
      </c>
      <c r="AF4438" s="1">
        <v>46203</v>
      </c>
      <c r="AG4438" t="s">
        <v>6247</v>
      </c>
      <c r="AH4438" t="s">
        <v>6035</v>
      </c>
      <c r="AI4438" t="s">
        <v>6028</v>
      </c>
      <c r="AJ4438" t="s">
        <v>6924</v>
      </c>
      <c r="AK4438">
        <v>44000</v>
      </c>
      <c r="AL4438">
        <v>7774.8</v>
      </c>
      <c r="AM4438">
        <v>36225.199999999997</v>
      </c>
      <c r="AN4438">
        <v>35000</v>
      </c>
      <c r="AO4438">
        <v>1225.2</v>
      </c>
      <c r="AP4438">
        <v>3.3799999999999997E-2</v>
      </c>
    </row>
    <row r="4439" spans="1:42" hidden="1" x14ac:dyDescent="0.35">
      <c r="A4439" t="s">
        <v>5412</v>
      </c>
      <c r="B4439" s="1">
        <v>46037</v>
      </c>
      <c r="C4439" t="s">
        <v>1151</v>
      </c>
      <c r="D4439" t="s">
        <v>221</v>
      </c>
      <c r="E4439">
        <v>1</v>
      </c>
      <c r="F4439" t="s">
        <v>128</v>
      </c>
      <c r="G4439" t="s">
        <v>16</v>
      </c>
      <c r="H4439" t="s">
        <v>17</v>
      </c>
      <c r="I4439" t="s">
        <v>18</v>
      </c>
      <c r="J4439" t="s">
        <v>112</v>
      </c>
      <c r="K4439">
        <v>2026</v>
      </c>
      <c r="L4439" t="s">
        <v>20</v>
      </c>
      <c r="M4439" t="s">
        <v>5966</v>
      </c>
      <c r="N4439" t="s">
        <v>5967</v>
      </c>
      <c r="O4439" t="s">
        <v>5968</v>
      </c>
      <c r="P4439" t="s">
        <v>5899</v>
      </c>
      <c r="Q4439" t="s">
        <v>5969</v>
      </c>
      <c r="R4439">
        <v>11500</v>
      </c>
      <c r="S4439">
        <v>14500</v>
      </c>
      <c r="T4439">
        <v>0.2069</v>
      </c>
      <c r="U4439" t="s">
        <v>5901</v>
      </c>
      <c r="V4439">
        <v>12</v>
      </c>
      <c r="W4439" s="1">
        <v>44903</v>
      </c>
      <c r="X4439" t="s">
        <v>5894</v>
      </c>
      <c r="Y4439">
        <v>217</v>
      </c>
      <c r="Z4439">
        <v>53</v>
      </c>
      <c r="AA4439">
        <v>253</v>
      </c>
      <c r="AB4439">
        <v>61</v>
      </c>
      <c r="AC4439">
        <v>10</v>
      </c>
      <c r="AD4439">
        <v>701500</v>
      </c>
      <c r="AE4439" t="s">
        <v>6025</v>
      </c>
      <c r="AF4439" s="1">
        <v>46203</v>
      </c>
      <c r="AG4439" t="s">
        <v>6554</v>
      </c>
      <c r="AH4439" t="s">
        <v>6027</v>
      </c>
      <c r="AI4439" t="s">
        <v>6028</v>
      </c>
      <c r="AJ4439" t="s">
        <v>6924</v>
      </c>
      <c r="AK4439">
        <v>14500</v>
      </c>
      <c r="AL4439">
        <v>2820.25</v>
      </c>
      <c r="AM4439">
        <v>11679.75</v>
      </c>
      <c r="AN4439">
        <v>11500</v>
      </c>
      <c r="AO4439">
        <v>179.75</v>
      </c>
      <c r="AP4439">
        <v>1.54E-2</v>
      </c>
    </row>
    <row r="4440" spans="1:42" hidden="1" x14ac:dyDescent="0.35">
      <c r="A4440" t="s">
        <v>5413</v>
      </c>
      <c r="B4440" s="1">
        <v>46126</v>
      </c>
      <c r="C4440" t="s">
        <v>1822</v>
      </c>
      <c r="D4440" t="s">
        <v>180</v>
      </c>
      <c r="E4440">
        <v>3</v>
      </c>
      <c r="F4440" t="s">
        <v>58</v>
      </c>
      <c r="G4440" t="s">
        <v>96</v>
      </c>
      <c r="H4440" t="s">
        <v>32</v>
      </c>
      <c r="I4440" t="s">
        <v>43</v>
      </c>
      <c r="J4440" t="s">
        <v>44</v>
      </c>
      <c r="K4440">
        <v>2026</v>
      </c>
      <c r="L4440" t="s">
        <v>35</v>
      </c>
      <c r="M4440" t="s">
        <v>5956</v>
      </c>
      <c r="N4440" t="s">
        <v>5949</v>
      </c>
      <c r="O4440" t="s">
        <v>5957</v>
      </c>
      <c r="P4440" t="s">
        <v>5958</v>
      </c>
      <c r="Q4440" t="s">
        <v>5959</v>
      </c>
      <c r="R4440">
        <v>3100</v>
      </c>
      <c r="S4440">
        <v>4200</v>
      </c>
      <c r="T4440">
        <v>0.26190000000000002</v>
      </c>
      <c r="U4440" t="s">
        <v>5909</v>
      </c>
      <c r="V4440">
        <v>12</v>
      </c>
      <c r="W4440" s="1">
        <v>45029</v>
      </c>
      <c r="X4440" t="s">
        <v>5894</v>
      </c>
      <c r="Y4440">
        <v>165</v>
      </c>
      <c r="Z4440">
        <v>119</v>
      </c>
      <c r="AA4440">
        <v>218</v>
      </c>
      <c r="AB4440">
        <v>22</v>
      </c>
      <c r="AC4440">
        <v>10</v>
      </c>
      <c r="AD4440">
        <v>68200</v>
      </c>
      <c r="AE4440" t="s">
        <v>6025</v>
      </c>
      <c r="AF4440" s="1">
        <v>46203</v>
      </c>
      <c r="AG4440" t="s">
        <v>6661</v>
      </c>
      <c r="AH4440" t="s">
        <v>6035</v>
      </c>
      <c r="AI4440" t="s">
        <v>6028</v>
      </c>
      <c r="AJ4440" t="s">
        <v>6924</v>
      </c>
      <c r="AK4440">
        <v>12600</v>
      </c>
      <c r="AL4440">
        <v>2499.84</v>
      </c>
      <c r="AM4440">
        <v>10100.16</v>
      </c>
      <c r="AN4440">
        <v>9300</v>
      </c>
      <c r="AO4440">
        <v>800.16</v>
      </c>
      <c r="AP4440">
        <v>7.9200000000000007E-2</v>
      </c>
    </row>
    <row r="4441" spans="1:42" hidden="1" x14ac:dyDescent="0.35">
      <c r="A4441" t="s">
        <v>5414</v>
      </c>
      <c r="B4441" s="1">
        <v>46113</v>
      </c>
      <c r="C4441" t="s">
        <v>2444</v>
      </c>
      <c r="D4441" t="s">
        <v>78</v>
      </c>
      <c r="E4441">
        <v>4</v>
      </c>
      <c r="F4441" t="s">
        <v>128</v>
      </c>
      <c r="G4441" t="s">
        <v>96</v>
      </c>
      <c r="H4441" t="s">
        <v>17</v>
      </c>
      <c r="I4441" t="s">
        <v>26</v>
      </c>
      <c r="J4441" t="s">
        <v>44</v>
      </c>
      <c r="K4441">
        <v>2026</v>
      </c>
      <c r="L4441" t="s">
        <v>35</v>
      </c>
      <c r="M4441" t="s">
        <v>5992</v>
      </c>
      <c r="N4441" t="s">
        <v>5989</v>
      </c>
      <c r="O4441" t="s">
        <v>5993</v>
      </c>
      <c r="P4441" t="s">
        <v>5899</v>
      </c>
      <c r="Q4441" t="s">
        <v>5994</v>
      </c>
      <c r="R4441">
        <v>850</v>
      </c>
      <c r="S4441">
        <v>1200</v>
      </c>
      <c r="T4441">
        <v>0.29170000000000001</v>
      </c>
      <c r="U4441" t="s">
        <v>5901</v>
      </c>
      <c r="V4441">
        <v>6</v>
      </c>
      <c r="W4441" s="1">
        <v>45066</v>
      </c>
      <c r="X4441" t="s">
        <v>5894</v>
      </c>
      <c r="Y4441">
        <v>275</v>
      </c>
      <c r="Z4441">
        <v>92</v>
      </c>
      <c r="AA4441">
        <v>285</v>
      </c>
      <c r="AB4441">
        <v>78</v>
      </c>
      <c r="AC4441">
        <v>10</v>
      </c>
      <c r="AD4441">
        <v>66300</v>
      </c>
      <c r="AE4441" t="s">
        <v>6025</v>
      </c>
      <c r="AF4441" s="1">
        <v>46203</v>
      </c>
      <c r="AG4441" t="s">
        <v>6804</v>
      </c>
      <c r="AH4441" t="s">
        <v>6027</v>
      </c>
      <c r="AI4441" t="s">
        <v>6028</v>
      </c>
      <c r="AJ4441" t="s">
        <v>6924</v>
      </c>
      <c r="AK4441">
        <v>4800</v>
      </c>
      <c r="AL4441">
        <v>629.28</v>
      </c>
      <c r="AM4441">
        <v>4170.72</v>
      </c>
      <c r="AN4441">
        <v>3400</v>
      </c>
      <c r="AO4441">
        <v>770.72</v>
      </c>
      <c r="AP4441">
        <v>0.18479999999999999</v>
      </c>
    </row>
    <row r="4442" spans="1:42" hidden="1" x14ac:dyDescent="0.35">
      <c r="A4442" t="s">
        <v>5415</v>
      </c>
      <c r="B4442" s="1">
        <v>46131</v>
      </c>
      <c r="C4442" t="s">
        <v>789</v>
      </c>
      <c r="D4442" t="s">
        <v>14</v>
      </c>
      <c r="E4442">
        <v>3</v>
      </c>
      <c r="F4442" t="s">
        <v>58</v>
      </c>
      <c r="G4442" t="s">
        <v>96</v>
      </c>
      <c r="H4442" t="s">
        <v>25</v>
      </c>
      <c r="I4442" t="s">
        <v>43</v>
      </c>
      <c r="J4442" t="s">
        <v>44</v>
      </c>
      <c r="K4442">
        <v>2026</v>
      </c>
      <c r="L4442" t="s">
        <v>35</v>
      </c>
      <c r="M4442" t="s">
        <v>5934</v>
      </c>
      <c r="N4442" t="s">
        <v>5931</v>
      </c>
      <c r="O4442" t="s">
        <v>5932</v>
      </c>
      <c r="P4442" t="s">
        <v>5891</v>
      </c>
      <c r="Q4442" t="s">
        <v>5935</v>
      </c>
      <c r="R4442">
        <v>10800</v>
      </c>
      <c r="S4442">
        <v>13500</v>
      </c>
      <c r="T4442">
        <v>0.2</v>
      </c>
      <c r="U4442" t="s">
        <v>5893</v>
      </c>
      <c r="V4442">
        <v>12</v>
      </c>
      <c r="W4442" s="1">
        <v>44567</v>
      </c>
      <c r="X4442" t="s">
        <v>5894</v>
      </c>
      <c r="Y4442">
        <v>169</v>
      </c>
      <c r="Z4442">
        <v>68</v>
      </c>
      <c r="AA4442">
        <v>202</v>
      </c>
      <c r="AB4442">
        <v>85</v>
      </c>
      <c r="AC4442">
        <v>10</v>
      </c>
      <c r="AD4442">
        <v>918000</v>
      </c>
      <c r="AE4442" t="s">
        <v>6025</v>
      </c>
      <c r="AF4442" s="1">
        <v>46203</v>
      </c>
      <c r="AG4442" t="s">
        <v>6439</v>
      </c>
      <c r="AH4442" t="s">
        <v>6035</v>
      </c>
      <c r="AI4442" t="s">
        <v>6028</v>
      </c>
      <c r="AJ4442" t="s">
        <v>6924</v>
      </c>
      <c r="AK4442">
        <v>40500</v>
      </c>
      <c r="AL4442">
        <v>8679.15</v>
      </c>
      <c r="AM4442">
        <v>31820.85</v>
      </c>
      <c r="AN4442">
        <v>32400</v>
      </c>
      <c r="AO4442">
        <v>-579.15</v>
      </c>
      <c r="AP4442">
        <v>-1.8200000000000001E-2</v>
      </c>
    </row>
    <row r="4443" spans="1:42" hidden="1" x14ac:dyDescent="0.35">
      <c r="A4443" t="s">
        <v>5416</v>
      </c>
      <c r="B4443" s="1">
        <v>46201</v>
      </c>
      <c r="C4443" t="s">
        <v>3089</v>
      </c>
      <c r="D4443" t="s">
        <v>439</v>
      </c>
      <c r="E4443">
        <v>1</v>
      </c>
      <c r="F4443" t="s">
        <v>58</v>
      </c>
      <c r="G4443" t="s">
        <v>16</v>
      </c>
      <c r="H4443" t="s">
        <v>32</v>
      </c>
      <c r="I4443" t="s">
        <v>26</v>
      </c>
      <c r="J4443" t="s">
        <v>34</v>
      </c>
      <c r="K4443">
        <v>2026</v>
      </c>
      <c r="L4443" t="s">
        <v>35</v>
      </c>
      <c r="M4443" t="s">
        <v>5953</v>
      </c>
      <c r="N4443" t="s">
        <v>5949</v>
      </c>
      <c r="O4443" t="s">
        <v>5954</v>
      </c>
      <c r="P4443" t="s">
        <v>5951</v>
      </c>
      <c r="Q4443" t="s">
        <v>5955</v>
      </c>
      <c r="R4443">
        <v>1400</v>
      </c>
      <c r="S4443">
        <v>1900</v>
      </c>
      <c r="T4443">
        <v>0.26319999999999999</v>
      </c>
      <c r="U4443" t="s">
        <v>5940</v>
      </c>
      <c r="V4443">
        <v>12</v>
      </c>
      <c r="W4443" s="1">
        <v>44681</v>
      </c>
      <c r="X4443" t="s">
        <v>5894</v>
      </c>
      <c r="Y4443">
        <v>129</v>
      </c>
      <c r="Z4443">
        <v>73</v>
      </c>
      <c r="AA4443">
        <v>194</v>
      </c>
      <c r="AB4443">
        <v>7</v>
      </c>
      <c r="AC4443">
        <v>10</v>
      </c>
      <c r="AD4443">
        <v>9800</v>
      </c>
      <c r="AE4443" t="s">
        <v>6025</v>
      </c>
      <c r="AF4443" s="1">
        <v>46203</v>
      </c>
      <c r="AG4443" t="s">
        <v>6820</v>
      </c>
      <c r="AH4443" t="s">
        <v>6035</v>
      </c>
      <c r="AI4443" t="s">
        <v>6028</v>
      </c>
      <c r="AJ4443" t="s">
        <v>6924</v>
      </c>
      <c r="AK4443">
        <v>1900</v>
      </c>
      <c r="AL4443">
        <v>208.24</v>
      </c>
      <c r="AM4443">
        <v>1691.76</v>
      </c>
      <c r="AN4443">
        <v>1400</v>
      </c>
      <c r="AO4443">
        <v>291.76</v>
      </c>
      <c r="AP4443">
        <v>0.17249999999999999</v>
      </c>
    </row>
    <row r="4444" spans="1:42" hidden="1" x14ac:dyDescent="0.35">
      <c r="A4444" t="s">
        <v>5417</v>
      </c>
      <c r="B4444" s="1">
        <v>46111</v>
      </c>
      <c r="C4444" t="s">
        <v>199</v>
      </c>
      <c r="D4444" t="s">
        <v>38</v>
      </c>
      <c r="E4444">
        <v>4</v>
      </c>
      <c r="F4444" t="s">
        <v>15</v>
      </c>
      <c r="G4444" t="s">
        <v>67</v>
      </c>
      <c r="H4444" t="s">
        <v>17</v>
      </c>
      <c r="I4444" t="s">
        <v>43</v>
      </c>
      <c r="J4444" t="s">
        <v>39</v>
      </c>
      <c r="K4444">
        <v>2026</v>
      </c>
      <c r="L4444" t="s">
        <v>20</v>
      </c>
      <c r="M4444" t="s">
        <v>5981</v>
      </c>
      <c r="N4444" t="s">
        <v>5974</v>
      </c>
      <c r="O4444" t="s">
        <v>5982</v>
      </c>
      <c r="P4444" t="s">
        <v>5983</v>
      </c>
      <c r="Q4444" t="s">
        <v>5984</v>
      </c>
      <c r="R4444">
        <v>3700</v>
      </c>
      <c r="S4444">
        <v>4800</v>
      </c>
      <c r="T4444">
        <v>0.22919999999999999</v>
      </c>
      <c r="U4444" t="s">
        <v>5920</v>
      </c>
      <c r="V4444">
        <v>24</v>
      </c>
      <c r="W4444" s="1">
        <v>45552</v>
      </c>
      <c r="X4444" t="s">
        <v>5894</v>
      </c>
      <c r="Y4444">
        <v>158</v>
      </c>
      <c r="Z4444">
        <v>108</v>
      </c>
      <c r="AA4444">
        <v>132</v>
      </c>
      <c r="AB4444">
        <v>61</v>
      </c>
      <c r="AC4444">
        <v>10</v>
      </c>
      <c r="AD4444">
        <v>225700</v>
      </c>
      <c r="AE4444" t="s">
        <v>6025</v>
      </c>
      <c r="AF4444" s="1">
        <v>46203</v>
      </c>
      <c r="AG4444" t="s">
        <v>6119</v>
      </c>
      <c r="AH4444" t="s">
        <v>6035</v>
      </c>
      <c r="AI4444" t="s">
        <v>6028</v>
      </c>
      <c r="AJ4444" t="s">
        <v>6924</v>
      </c>
      <c r="AK4444">
        <v>19200</v>
      </c>
      <c r="AL4444">
        <v>3861.12</v>
      </c>
      <c r="AM4444">
        <v>15338.88</v>
      </c>
      <c r="AN4444">
        <v>14800</v>
      </c>
      <c r="AO4444">
        <v>538.88</v>
      </c>
      <c r="AP4444">
        <v>3.5099999999999999E-2</v>
      </c>
    </row>
    <row r="4445" spans="1:42" hidden="1" x14ac:dyDescent="0.35">
      <c r="A4445" t="s">
        <v>5418</v>
      </c>
      <c r="B4445" s="1">
        <v>46099</v>
      </c>
      <c r="C4445" t="s">
        <v>1754</v>
      </c>
      <c r="D4445" t="s">
        <v>221</v>
      </c>
      <c r="E4445">
        <v>1</v>
      </c>
      <c r="F4445" t="s">
        <v>30</v>
      </c>
      <c r="G4445" t="s">
        <v>96</v>
      </c>
      <c r="H4445" t="s">
        <v>17</v>
      </c>
      <c r="I4445" t="s">
        <v>43</v>
      </c>
      <c r="J4445" t="s">
        <v>39</v>
      </c>
      <c r="K4445">
        <v>2026</v>
      </c>
      <c r="L4445" t="s">
        <v>20</v>
      </c>
      <c r="M4445" t="s">
        <v>5966</v>
      </c>
      <c r="N4445" t="s">
        <v>5967</v>
      </c>
      <c r="O4445" t="s">
        <v>5968</v>
      </c>
      <c r="P4445" t="s">
        <v>5899</v>
      </c>
      <c r="Q4445" t="s">
        <v>5969</v>
      </c>
      <c r="R4445">
        <v>11500</v>
      </c>
      <c r="S4445">
        <v>14500</v>
      </c>
      <c r="T4445">
        <v>0.2069</v>
      </c>
      <c r="U4445" t="s">
        <v>5901</v>
      </c>
      <c r="V4445">
        <v>12</v>
      </c>
      <c r="W4445" s="1">
        <v>44903</v>
      </c>
      <c r="X4445" t="s">
        <v>5894</v>
      </c>
      <c r="Y4445">
        <v>217</v>
      </c>
      <c r="Z4445">
        <v>53</v>
      </c>
      <c r="AA4445">
        <v>253</v>
      </c>
      <c r="AB4445">
        <v>61</v>
      </c>
      <c r="AC4445">
        <v>10</v>
      </c>
      <c r="AD4445">
        <v>701500</v>
      </c>
      <c r="AE4445" t="s">
        <v>6025</v>
      </c>
      <c r="AF4445" s="1">
        <v>46203</v>
      </c>
      <c r="AG4445" t="s">
        <v>6645</v>
      </c>
      <c r="AH4445" t="s">
        <v>6027</v>
      </c>
      <c r="AI4445" t="s">
        <v>6028</v>
      </c>
      <c r="AJ4445" t="s">
        <v>6924</v>
      </c>
      <c r="AK4445">
        <v>14500</v>
      </c>
      <c r="AL4445">
        <v>851.15</v>
      </c>
      <c r="AM4445">
        <v>13648.85</v>
      </c>
      <c r="AN4445">
        <v>11500</v>
      </c>
      <c r="AO4445">
        <v>2148.85</v>
      </c>
      <c r="AP4445">
        <v>0.15740000000000001</v>
      </c>
    </row>
    <row r="4446" spans="1:42" hidden="1" x14ac:dyDescent="0.35">
      <c r="A4446" t="s">
        <v>5419</v>
      </c>
      <c r="B4446" s="1">
        <v>46095</v>
      </c>
      <c r="C4446" t="s">
        <v>2379</v>
      </c>
      <c r="D4446" t="s">
        <v>87</v>
      </c>
      <c r="E4446">
        <v>1</v>
      </c>
      <c r="F4446" t="s">
        <v>15</v>
      </c>
      <c r="G4446" t="s">
        <v>16</v>
      </c>
      <c r="H4446" t="s">
        <v>17</v>
      </c>
      <c r="I4446" t="s">
        <v>26</v>
      </c>
      <c r="J4446" t="s">
        <v>39</v>
      </c>
      <c r="K4446">
        <v>2026</v>
      </c>
      <c r="L4446" t="s">
        <v>20</v>
      </c>
      <c r="M4446" t="s">
        <v>5924</v>
      </c>
      <c r="N4446" t="s">
        <v>5913</v>
      </c>
      <c r="O4446" t="s">
        <v>5917</v>
      </c>
      <c r="P4446" t="s">
        <v>5925</v>
      </c>
      <c r="Q4446" t="s">
        <v>5926</v>
      </c>
      <c r="R4446">
        <v>46000</v>
      </c>
      <c r="S4446">
        <v>56000</v>
      </c>
      <c r="T4446">
        <v>0.17860000000000001</v>
      </c>
      <c r="U4446" t="s">
        <v>5920</v>
      </c>
      <c r="V4446">
        <v>12</v>
      </c>
      <c r="W4446" s="1">
        <v>44847</v>
      </c>
      <c r="X4446" t="s">
        <v>5894</v>
      </c>
      <c r="Y4446">
        <v>224</v>
      </c>
      <c r="Z4446">
        <v>96</v>
      </c>
      <c r="AA4446">
        <v>304</v>
      </c>
      <c r="AB4446">
        <v>54</v>
      </c>
      <c r="AC4446">
        <v>10</v>
      </c>
      <c r="AD4446">
        <v>2484000</v>
      </c>
      <c r="AE4446" t="s">
        <v>6025</v>
      </c>
      <c r="AF4446" s="1">
        <v>46203</v>
      </c>
      <c r="AG4446" t="s">
        <v>6751</v>
      </c>
      <c r="AH4446" t="s">
        <v>6035</v>
      </c>
      <c r="AI4446" t="s">
        <v>6028</v>
      </c>
      <c r="AJ4446" t="s">
        <v>6924</v>
      </c>
      <c r="AK4446">
        <v>66080</v>
      </c>
      <c r="AL4446">
        <v>11782.06</v>
      </c>
      <c r="AM4446">
        <v>54297.94</v>
      </c>
      <c r="AN4446">
        <v>46000</v>
      </c>
      <c r="AO4446">
        <v>8297.94</v>
      </c>
      <c r="AP4446">
        <v>0.15279999999999999</v>
      </c>
    </row>
    <row r="4447" spans="1:42" hidden="1" x14ac:dyDescent="0.35">
      <c r="A4447" t="s">
        <v>5420</v>
      </c>
      <c r="B4447" s="1">
        <v>46097</v>
      </c>
      <c r="C4447" t="s">
        <v>2889</v>
      </c>
      <c r="D4447" t="s">
        <v>65</v>
      </c>
      <c r="E4447">
        <v>1</v>
      </c>
      <c r="F4447" t="s">
        <v>128</v>
      </c>
      <c r="G4447" t="s">
        <v>71</v>
      </c>
      <c r="H4447" t="s">
        <v>17</v>
      </c>
      <c r="I4447" t="s">
        <v>33</v>
      </c>
      <c r="J4447" t="s">
        <v>39</v>
      </c>
      <c r="K4447">
        <v>2026</v>
      </c>
      <c r="L4447" t="s">
        <v>20</v>
      </c>
      <c r="M4447" t="s">
        <v>5906</v>
      </c>
      <c r="N4447" t="s">
        <v>5889</v>
      </c>
      <c r="O4447" t="s">
        <v>5898</v>
      </c>
      <c r="P4447" t="s">
        <v>5907</v>
      </c>
      <c r="Q4447" t="s">
        <v>5908</v>
      </c>
      <c r="R4447">
        <v>17500</v>
      </c>
      <c r="S4447">
        <v>22000</v>
      </c>
      <c r="T4447">
        <v>0.20449999999999999</v>
      </c>
      <c r="U4447" t="s">
        <v>5909</v>
      </c>
      <c r="V4447">
        <v>12</v>
      </c>
      <c r="W4447" s="1">
        <v>45337</v>
      </c>
      <c r="X4447" t="s">
        <v>5894</v>
      </c>
      <c r="Y4447">
        <v>373</v>
      </c>
      <c r="Z4447">
        <v>88</v>
      </c>
      <c r="AA4447">
        <v>389</v>
      </c>
      <c r="AB4447">
        <v>78</v>
      </c>
      <c r="AC4447">
        <v>10</v>
      </c>
      <c r="AD4447">
        <v>1365000</v>
      </c>
      <c r="AE4447" t="s">
        <v>6025</v>
      </c>
      <c r="AF4447" s="1">
        <v>46203</v>
      </c>
      <c r="AG4447" t="s">
        <v>6748</v>
      </c>
      <c r="AH4447" t="s">
        <v>6035</v>
      </c>
      <c r="AI4447" t="s">
        <v>6028</v>
      </c>
      <c r="AJ4447" t="s">
        <v>6924</v>
      </c>
      <c r="AK4447">
        <v>22000</v>
      </c>
      <c r="AL4447">
        <v>4265.8</v>
      </c>
      <c r="AM4447">
        <v>17734.2</v>
      </c>
      <c r="AN4447">
        <v>17500</v>
      </c>
      <c r="AO4447">
        <v>234.2</v>
      </c>
      <c r="AP4447">
        <v>1.32E-2</v>
      </c>
    </row>
    <row r="4448" spans="1:42" hidden="1" x14ac:dyDescent="0.35">
      <c r="A4448" t="s">
        <v>5421</v>
      </c>
      <c r="B4448" s="1">
        <v>46094</v>
      </c>
      <c r="C4448" t="s">
        <v>1557</v>
      </c>
      <c r="D4448" t="s">
        <v>123</v>
      </c>
      <c r="E4448">
        <v>2</v>
      </c>
      <c r="F4448" t="s">
        <v>30</v>
      </c>
      <c r="G4448" t="s">
        <v>71</v>
      </c>
      <c r="H4448" t="s">
        <v>17</v>
      </c>
      <c r="I4448" t="s">
        <v>43</v>
      </c>
      <c r="J4448" t="s">
        <v>39</v>
      </c>
      <c r="K4448">
        <v>2026</v>
      </c>
      <c r="L4448" t="s">
        <v>20</v>
      </c>
      <c r="M4448" t="s">
        <v>5927</v>
      </c>
      <c r="N4448" t="s">
        <v>5913</v>
      </c>
      <c r="O4448" t="s">
        <v>5917</v>
      </c>
      <c r="P4448" t="s">
        <v>5928</v>
      </c>
      <c r="Q4448" t="s">
        <v>5929</v>
      </c>
      <c r="R4448">
        <v>44000</v>
      </c>
      <c r="S4448">
        <v>53000</v>
      </c>
      <c r="T4448">
        <v>0.16980000000000001</v>
      </c>
      <c r="U4448" t="s">
        <v>5920</v>
      </c>
      <c r="V4448">
        <v>12</v>
      </c>
      <c r="W4448" s="1">
        <v>45435</v>
      </c>
      <c r="X4448" t="s">
        <v>5894</v>
      </c>
      <c r="Y4448">
        <v>246</v>
      </c>
      <c r="Z4448">
        <v>92</v>
      </c>
      <c r="AA4448">
        <v>223</v>
      </c>
      <c r="AB4448">
        <v>48</v>
      </c>
      <c r="AC4448">
        <v>10</v>
      </c>
      <c r="AD4448">
        <v>2112000</v>
      </c>
      <c r="AE4448" t="s">
        <v>6025</v>
      </c>
      <c r="AF4448" s="1">
        <v>46203</v>
      </c>
      <c r="AG4448" t="s">
        <v>6588</v>
      </c>
      <c r="AH4448" t="s">
        <v>6035</v>
      </c>
      <c r="AI4448" t="s">
        <v>6028</v>
      </c>
      <c r="AJ4448" t="s">
        <v>6924</v>
      </c>
      <c r="AK4448">
        <v>125080</v>
      </c>
      <c r="AL4448">
        <v>19537.5</v>
      </c>
      <c r="AM4448">
        <v>105542.5</v>
      </c>
      <c r="AN4448">
        <v>88000</v>
      </c>
      <c r="AO4448">
        <v>17542.5</v>
      </c>
      <c r="AP4448">
        <v>0.16619999999999999</v>
      </c>
    </row>
    <row r="4449" spans="1:42" hidden="1" x14ac:dyDescent="0.35">
      <c r="A4449" t="s">
        <v>5422</v>
      </c>
      <c r="B4449" s="1">
        <v>46149</v>
      </c>
      <c r="C4449" t="s">
        <v>2269</v>
      </c>
      <c r="D4449" t="s">
        <v>78</v>
      </c>
      <c r="E4449">
        <v>1</v>
      </c>
      <c r="F4449" t="s">
        <v>128</v>
      </c>
      <c r="G4449" t="s">
        <v>96</v>
      </c>
      <c r="H4449" t="s">
        <v>17</v>
      </c>
      <c r="I4449" t="s">
        <v>43</v>
      </c>
      <c r="J4449" t="s">
        <v>75</v>
      </c>
      <c r="K4449">
        <v>2026</v>
      </c>
      <c r="L4449" t="s">
        <v>35</v>
      </c>
      <c r="M4449" t="s">
        <v>5992</v>
      </c>
      <c r="N4449" t="s">
        <v>5989</v>
      </c>
      <c r="O4449" t="s">
        <v>5993</v>
      </c>
      <c r="P4449" t="s">
        <v>5899</v>
      </c>
      <c r="Q4449" t="s">
        <v>5994</v>
      </c>
      <c r="R4449">
        <v>850</v>
      </c>
      <c r="S4449">
        <v>1200</v>
      </c>
      <c r="T4449">
        <v>0.29170000000000001</v>
      </c>
      <c r="U4449" t="s">
        <v>5901</v>
      </c>
      <c r="V4449">
        <v>6</v>
      </c>
      <c r="W4449" s="1">
        <v>45066</v>
      </c>
      <c r="X4449" t="s">
        <v>5894</v>
      </c>
      <c r="Y4449">
        <v>275</v>
      </c>
      <c r="Z4449">
        <v>92</v>
      </c>
      <c r="AA4449">
        <v>285</v>
      </c>
      <c r="AB4449">
        <v>78</v>
      </c>
      <c r="AC4449">
        <v>10</v>
      </c>
      <c r="AD4449">
        <v>66300</v>
      </c>
      <c r="AE4449" t="s">
        <v>6025</v>
      </c>
      <c r="AF4449" s="1">
        <v>46203</v>
      </c>
      <c r="AG4449" t="s">
        <v>6770</v>
      </c>
      <c r="AH4449" t="s">
        <v>6035</v>
      </c>
      <c r="AI4449" t="s">
        <v>6028</v>
      </c>
      <c r="AJ4449" t="s">
        <v>6924</v>
      </c>
      <c r="AK4449">
        <v>1200</v>
      </c>
      <c r="AL4449">
        <v>213.96</v>
      </c>
      <c r="AM4449">
        <v>986.04</v>
      </c>
      <c r="AN4449">
        <v>850</v>
      </c>
      <c r="AO4449">
        <v>136.04</v>
      </c>
      <c r="AP4449">
        <v>0.13800000000000001</v>
      </c>
    </row>
    <row r="4450" spans="1:42" hidden="1" x14ac:dyDescent="0.35">
      <c r="A4450" t="s">
        <v>5423</v>
      </c>
      <c r="B4450" s="1">
        <v>46146</v>
      </c>
      <c r="C4450" t="s">
        <v>1890</v>
      </c>
      <c r="D4450" t="s">
        <v>216</v>
      </c>
      <c r="E4450">
        <v>2</v>
      </c>
      <c r="F4450" t="s">
        <v>58</v>
      </c>
      <c r="G4450" t="s">
        <v>96</v>
      </c>
      <c r="H4450" t="s">
        <v>32</v>
      </c>
      <c r="I4450" t="s">
        <v>33</v>
      </c>
      <c r="J4450" t="s">
        <v>75</v>
      </c>
      <c r="K4450">
        <v>2026</v>
      </c>
      <c r="L4450" t="s">
        <v>35</v>
      </c>
      <c r="M4450" t="s">
        <v>5999</v>
      </c>
      <c r="N4450" t="s">
        <v>5989</v>
      </c>
      <c r="O4450" t="s">
        <v>6000</v>
      </c>
      <c r="P4450" t="s">
        <v>6001</v>
      </c>
      <c r="Q4450" t="s">
        <v>6002</v>
      </c>
      <c r="R4450">
        <v>300</v>
      </c>
      <c r="S4450">
        <v>500</v>
      </c>
      <c r="T4450">
        <v>0.4</v>
      </c>
      <c r="U4450" t="s">
        <v>5940</v>
      </c>
      <c r="V4450">
        <v>3</v>
      </c>
      <c r="W4450" s="1">
        <v>45115</v>
      </c>
      <c r="X4450" t="s">
        <v>5894</v>
      </c>
      <c r="Y4450">
        <v>197</v>
      </c>
      <c r="Z4450">
        <v>100</v>
      </c>
      <c r="AA4450">
        <v>205</v>
      </c>
      <c r="AB4450">
        <v>66</v>
      </c>
      <c r="AC4450">
        <v>10</v>
      </c>
      <c r="AD4450">
        <v>19800</v>
      </c>
      <c r="AE4450" t="s">
        <v>6025</v>
      </c>
      <c r="AF4450" s="1">
        <v>46203</v>
      </c>
      <c r="AG4450" t="s">
        <v>6677</v>
      </c>
      <c r="AH4450" t="s">
        <v>6027</v>
      </c>
      <c r="AI4450" t="s">
        <v>6028</v>
      </c>
      <c r="AJ4450" t="s">
        <v>6924</v>
      </c>
      <c r="AK4450">
        <v>1000</v>
      </c>
      <c r="AL4450">
        <v>57.2</v>
      </c>
      <c r="AM4450">
        <v>942.8</v>
      </c>
      <c r="AN4450">
        <v>600</v>
      </c>
      <c r="AO4450">
        <v>342.8</v>
      </c>
      <c r="AP4450">
        <v>0.36359999999999998</v>
      </c>
    </row>
    <row r="4451" spans="1:42" hidden="1" x14ac:dyDescent="0.35">
      <c r="A4451" t="s">
        <v>5424</v>
      </c>
      <c r="B4451" s="1">
        <v>46131</v>
      </c>
      <c r="C4451" t="s">
        <v>1814</v>
      </c>
      <c r="D4451" t="s">
        <v>140</v>
      </c>
      <c r="E4451">
        <v>1</v>
      </c>
      <c r="F4451" t="s">
        <v>128</v>
      </c>
      <c r="G4451" t="s">
        <v>96</v>
      </c>
      <c r="H4451" t="s">
        <v>32</v>
      </c>
      <c r="I4451" t="s">
        <v>43</v>
      </c>
      <c r="J4451" t="s">
        <v>44</v>
      </c>
      <c r="K4451">
        <v>2026</v>
      </c>
      <c r="L4451" t="s">
        <v>35</v>
      </c>
      <c r="M4451" t="s">
        <v>5944</v>
      </c>
      <c r="N4451" t="s">
        <v>5931</v>
      </c>
      <c r="O4451" t="s">
        <v>5945</v>
      </c>
      <c r="P4451" t="s">
        <v>5946</v>
      </c>
      <c r="Q4451" t="s">
        <v>5947</v>
      </c>
      <c r="R4451">
        <v>6500</v>
      </c>
      <c r="S4451">
        <v>8500</v>
      </c>
      <c r="T4451">
        <v>0.23530000000000001</v>
      </c>
      <c r="U4451" t="s">
        <v>5940</v>
      </c>
      <c r="V4451">
        <v>6</v>
      </c>
      <c r="W4451" s="1">
        <v>44693</v>
      </c>
      <c r="X4451" t="s">
        <v>5894</v>
      </c>
      <c r="Y4451">
        <v>116</v>
      </c>
      <c r="Z4451">
        <v>117</v>
      </c>
      <c r="AA4451">
        <v>124</v>
      </c>
      <c r="AB4451">
        <v>67</v>
      </c>
      <c r="AC4451">
        <v>10</v>
      </c>
      <c r="AD4451">
        <v>435500</v>
      </c>
      <c r="AE4451" t="s">
        <v>6025</v>
      </c>
      <c r="AF4451" s="1">
        <v>46203</v>
      </c>
      <c r="AG4451" t="s">
        <v>6658</v>
      </c>
      <c r="AH4451" t="s">
        <v>6035</v>
      </c>
      <c r="AI4451" t="s">
        <v>6028</v>
      </c>
      <c r="AJ4451" t="s">
        <v>6924</v>
      </c>
      <c r="AK4451">
        <v>8500</v>
      </c>
      <c r="AL4451">
        <v>1825.8</v>
      </c>
      <c r="AM4451">
        <v>6674.2</v>
      </c>
      <c r="AN4451">
        <v>6500</v>
      </c>
      <c r="AO4451">
        <v>174.2</v>
      </c>
      <c r="AP4451">
        <v>2.6100000000000002E-2</v>
      </c>
    </row>
    <row r="4452" spans="1:42" hidden="1" x14ac:dyDescent="0.35">
      <c r="A4452" t="s">
        <v>5425</v>
      </c>
      <c r="B4452" s="1">
        <v>46106</v>
      </c>
      <c r="C4452" t="s">
        <v>1248</v>
      </c>
      <c r="D4452" t="s">
        <v>47</v>
      </c>
      <c r="E4452">
        <v>4</v>
      </c>
      <c r="F4452" t="s">
        <v>66</v>
      </c>
      <c r="G4452" t="s">
        <v>16</v>
      </c>
      <c r="H4452" t="s">
        <v>32</v>
      </c>
      <c r="I4452" t="s">
        <v>26</v>
      </c>
      <c r="J4452" t="s">
        <v>39</v>
      </c>
      <c r="K4452">
        <v>2026</v>
      </c>
      <c r="L4452" t="s">
        <v>20</v>
      </c>
      <c r="M4452" t="s">
        <v>5995</v>
      </c>
      <c r="N4452" t="s">
        <v>5989</v>
      </c>
      <c r="O4452" t="s">
        <v>5996</v>
      </c>
      <c r="P4452" t="s">
        <v>5997</v>
      </c>
      <c r="Q4452" t="s">
        <v>5998</v>
      </c>
      <c r="R4452">
        <v>280</v>
      </c>
      <c r="S4452">
        <v>450</v>
      </c>
      <c r="T4452">
        <v>0.37780000000000002</v>
      </c>
      <c r="U4452" t="s">
        <v>5909</v>
      </c>
      <c r="V4452">
        <v>6</v>
      </c>
      <c r="W4452" s="1">
        <v>45144</v>
      </c>
      <c r="X4452" t="s">
        <v>5894</v>
      </c>
      <c r="Y4452">
        <v>217</v>
      </c>
      <c r="Z4452">
        <v>86</v>
      </c>
      <c r="AA4452">
        <v>212</v>
      </c>
      <c r="AB4452">
        <v>73</v>
      </c>
      <c r="AC4452">
        <v>10</v>
      </c>
      <c r="AD4452">
        <v>20440</v>
      </c>
      <c r="AE4452" t="s">
        <v>6025</v>
      </c>
      <c r="AF4452" s="1">
        <v>46203</v>
      </c>
      <c r="AG4452" t="s">
        <v>6198</v>
      </c>
      <c r="AH4452" t="s">
        <v>6035</v>
      </c>
      <c r="AI4452" t="s">
        <v>6028</v>
      </c>
      <c r="AJ4452" t="s">
        <v>6924</v>
      </c>
      <c r="AK4452">
        <v>1800</v>
      </c>
      <c r="AL4452">
        <v>276.66000000000003</v>
      </c>
      <c r="AM4452">
        <v>1523.34</v>
      </c>
      <c r="AN4452">
        <v>1120</v>
      </c>
      <c r="AO4452">
        <v>403.34</v>
      </c>
      <c r="AP4452">
        <v>0.26479999999999998</v>
      </c>
    </row>
    <row r="4453" spans="1:42" hidden="1" x14ac:dyDescent="0.35">
      <c r="A4453" t="s">
        <v>5426</v>
      </c>
      <c r="B4453" s="1">
        <v>46093</v>
      </c>
      <c r="C4453" t="s">
        <v>2301</v>
      </c>
      <c r="D4453" t="s">
        <v>173</v>
      </c>
      <c r="E4453">
        <v>2</v>
      </c>
      <c r="F4453" t="s">
        <v>30</v>
      </c>
      <c r="G4453" t="s">
        <v>96</v>
      </c>
      <c r="H4453" t="s">
        <v>17</v>
      </c>
      <c r="I4453" t="s">
        <v>18</v>
      </c>
      <c r="J4453" t="s">
        <v>39</v>
      </c>
      <c r="K4453">
        <v>2026</v>
      </c>
      <c r="L4453" t="s">
        <v>20</v>
      </c>
      <c r="M4453" t="s">
        <v>5904</v>
      </c>
      <c r="N4453" t="s">
        <v>5889</v>
      </c>
      <c r="O4453" t="s">
        <v>5898</v>
      </c>
      <c r="P4453" t="s">
        <v>5899</v>
      </c>
      <c r="Q4453" t="s">
        <v>5905</v>
      </c>
      <c r="R4453">
        <v>12500</v>
      </c>
      <c r="S4453">
        <v>15500</v>
      </c>
      <c r="T4453">
        <v>0.19350000000000001</v>
      </c>
      <c r="U4453" t="s">
        <v>5901</v>
      </c>
      <c r="V4453">
        <v>12</v>
      </c>
      <c r="W4453" s="1">
        <v>45140</v>
      </c>
      <c r="X4453" t="s">
        <v>5894</v>
      </c>
      <c r="Y4453">
        <v>313</v>
      </c>
      <c r="Z4453">
        <v>58</v>
      </c>
      <c r="AA4453">
        <v>294</v>
      </c>
      <c r="AB4453">
        <v>65</v>
      </c>
      <c r="AC4453">
        <v>10</v>
      </c>
      <c r="AD4453">
        <v>812500</v>
      </c>
      <c r="AE4453" t="s">
        <v>6025</v>
      </c>
      <c r="AF4453" s="1">
        <v>46203</v>
      </c>
      <c r="AG4453" t="s">
        <v>6778</v>
      </c>
      <c r="AH4453" t="s">
        <v>6027</v>
      </c>
      <c r="AI4453" t="s">
        <v>6028</v>
      </c>
      <c r="AJ4453" t="s">
        <v>6924</v>
      </c>
      <c r="AK4453">
        <v>31000</v>
      </c>
      <c r="AL4453">
        <v>2185.5</v>
      </c>
      <c r="AM4453">
        <v>28814.5</v>
      </c>
      <c r="AN4453">
        <v>25000</v>
      </c>
      <c r="AO4453">
        <v>3814.5</v>
      </c>
      <c r="AP4453">
        <v>0.13239999999999999</v>
      </c>
    </row>
    <row r="4454" spans="1:42" hidden="1" x14ac:dyDescent="0.35">
      <c r="A4454" t="s">
        <v>5427</v>
      </c>
      <c r="B4454" s="1">
        <v>46064</v>
      </c>
      <c r="C4454" t="s">
        <v>1501</v>
      </c>
      <c r="D4454" t="s">
        <v>180</v>
      </c>
      <c r="E4454">
        <v>2</v>
      </c>
      <c r="F4454" t="s">
        <v>15</v>
      </c>
      <c r="G4454" t="s">
        <v>16</v>
      </c>
      <c r="H4454" t="s">
        <v>25</v>
      </c>
      <c r="I4454" t="s">
        <v>43</v>
      </c>
      <c r="J4454" t="s">
        <v>19</v>
      </c>
      <c r="K4454">
        <v>2026</v>
      </c>
      <c r="L4454" t="s">
        <v>20</v>
      </c>
      <c r="M4454" t="s">
        <v>5956</v>
      </c>
      <c r="N4454" t="s">
        <v>5949</v>
      </c>
      <c r="O4454" t="s">
        <v>5957</v>
      </c>
      <c r="P4454" t="s">
        <v>5958</v>
      </c>
      <c r="Q4454" t="s">
        <v>5959</v>
      </c>
      <c r="R4454">
        <v>3100</v>
      </c>
      <c r="S4454">
        <v>4200</v>
      </c>
      <c r="T4454">
        <v>0.26190000000000002</v>
      </c>
      <c r="U4454" t="s">
        <v>5909</v>
      </c>
      <c r="V4454">
        <v>12</v>
      </c>
      <c r="W4454" s="1">
        <v>45029</v>
      </c>
      <c r="X4454" t="s">
        <v>5894</v>
      </c>
      <c r="Y4454">
        <v>165</v>
      </c>
      <c r="Z4454">
        <v>119</v>
      </c>
      <c r="AA4454">
        <v>218</v>
      </c>
      <c r="AB4454">
        <v>22</v>
      </c>
      <c r="AC4454">
        <v>10</v>
      </c>
      <c r="AD4454">
        <v>68200</v>
      </c>
      <c r="AE4454" t="s">
        <v>6025</v>
      </c>
      <c r="AF4454" s="1">
        <v>46203</v>
      </c>
      <c r="AG4454" t="s">
        <v>6280</v>
      </c>
      <c r="AH4454" t="s">
        <v>6035</v>
      </c>
      <c r="AI4454" t="s">
        <v>6028</v>
      </c>
      <c r="AJ4454" t="s">
        <v>6924</v>
      </c>
      <c r="AK4454">
        <v>8400</v>
      </c>
      <c r="AL4454">
        <v>998.76</v>
      </c>
      <c r="AM4454">
        <v>7401.24</v>
      </c>
      <c r="AN4454">
        <v>6200</v>
      </c>
      <c r="AO4454">
        <v>1201.24</v>
      </c>
      <c r="AP4454">
        <v>0.1623</v>
      </c>
    </row>
    <row r="4455" spans="1:42" hidden="1" x14ac:dyDescent="0.35">
      <c r="A4455" t="s">
        <v>5428</v>
      </c>
      <c r="B4455" s="1">
        <v>46190</v>
      </c>
      <c r="C4455" t="s">
        <v>456</v>
      </c>
      <c r="D4455" t="s">
        <v>118</v>
      </c>
      <c r="E4455">
        <v>1</v>
      </c>
      <c r="F4455" t="s">
        <v>48</v>
      </c>
      <c r="G4455" t="s">
        <v>16</v>
      </c>
      <c r="H4455" t="s">
        <v>32</v>
      </c>
      <c r="I4455" t="s">
        <v>43</v>
      </c>
      <c r="J4455" t="s">
        <v>34</v>
      </c>
      <c r="K4455">
        <v>2026</v>
      </c>
      <c r="L4455" t="s">
        <v>35</v>
      </c>
      <c r="M4455" t="s">
        <v>5902</v>
      </c>
      <c r="N4455" t="s">
        <v>5889</v>
      </c>
      <c r="O4455" t="s">
        <v>5898</v>
      </c>
      <c r="P4455" t="s">
        <v>5899</v>
      </c>
      <c r="Q4455" t="s">
        <v>5903</v>
      </c>
      <c r="R4455">
        <v>74000</v>
      </c>
      <c r="S4455">
        <v>88000</v>
      </c>
      <c r="T4455">
        <v>0.15909999999999999</v>
      </c>
      <c r="U4455" t="s">
        <v>5901</v>
      </c>
      <c r="V4455">
        <v>12</v>
      </c>
      <c r="W4455" s="1">
        <v>45459</v>
      </c>
      <c r="X4455" t="s">
        <v>5894</v>
      </c>
      <c r="Y4455">
        <v>214</v>
      </c>
      <c r="Z4455">
        <v>97</v>
      </c>
      <c r="AA4455">
        <v>218</v>
      </c>
      <c r="AB4455">
        <v>43</v>
      </c>
      <c r="AC4455">
        <v>10</v>
      </c>
      <c r="AD4455">
        <v>3182000</v>
      </c>
      <c r="AE4455" t="s">
        <v>6025</v>
      </c>
      <c r="AF4455" s="1">
        <v>46203</v>
      </c>
      <c r="AG4455" t="s">
        <v>6286</v>
      </c>
      <c r="AH4455" t="s">
        <v>6035</v>
      </c>
      <c r="AI4455" t="s">
        <v>6028</v>
      </c>
      <c r="AJ4455" t="s">
        <v>6924</v>
      </c>
      <c r="AK4455">
        <v>88000</v>
      </c>
      <c r="AL4455">
        <v>9116.7999999999993</v>
      </c>
      <c r="AM4455">
        <v>78883.199999999997</v>
      </c>
      <c r="AN4455">
        <v>74000</v>
      </c>
      <c r="AO4455">
        <v>4883.2</v>
      </c>
      <c r="AP4455">
        <v>6.1899999999999997E-2</v>
      </c>
    </row>
    <row r="4456" spans="1:42" hidden="1" x14ac:dyDescent="0.35">
      <c r="A4456" t="s">
        <v>5429</v>
      </c>
      <c r="B4456" s="1">
        <v>46034</v>
      </c>
      <c r="C4456" t="s">
        <v>1062</v>
      </c>
      <c r="D4456" t="s">
        <v>208</v>
      </c>
      <c r="E4456">
        <v>1</v>
      </c>
      <c r="F4456" t="s">
        <v>30</v>
      </c>
      <c r="G4456" t="s">
        <v>71</v>
      </c>
      <c r="H4456" t="s">
        <v>32</v>
      </c>
      <c r="I4456" t="s">
        <v>18</v>
      </c>
      <c r="J4456" t="s">
        <v>112</v>
      </c>
      <c r="K4456">
        <v>2026</v>
      </c>
      <c r="L4456" t="s">
        <v>20</v>
      </c>
      <c r="M4456" t="s">
        <v>5910</v>
      </c>
      <c r="N4456" t="s">
        <v>5889</v>
      </c>
      <c r="O4456" t="s">
        <v>5898</v>
      </c>
      <c r="P4456" t="s">
        <v>5907</v>
      </c>
      <c r="Q4456" t="s">
        <v>5911</v>
      </c>
      <c r="R4456">
        <v>10500</v>
      </c>
      <c r="S4456">
        <v>13000</v>
      </c>
      <c r="T4456">
        <v>0.1923</v>
      </c>
      <c r="U4456" t="s">
        <v>5909</v>
      </c>
      <c r="V4456">
        <v>12</v>
      </c>
      <c r="W4456" s="1">
        <v>45395</v>
      </c>
      <c r="X4456" t="s">
        <v>5894</v>
      </c>
      <c r="Y4456">
        <v>256</v>
      </c>
      <c r="Z4456">
        <v>119</v>
      </c>
      <c r="AA4456">
        <v>288</v>
      </c>
      <c r="AB4456">
        <v>32</v>
      </c>
      <c r="AC4456">
        <v>10</v>
      </c>
      <c r="AD4456">
        <v>336000</v>
      </c>
      <c r="AE4456" t="s">
        <v>6025</v>
      </c>
      <c r="AF4456" s="1">
        <v>46203</v>
      </c>
      <c r="AG4456" t="s">
        <v>6532</v>
      </c>
      <c r="AH4456" t="s">
        <v>6035</v>
      </c>
      <c r="AI4456" t="s">
        <v>6028</v>
      </c>
      <c r="AJ4456" t="s">
        <v>6924</v>
      </c>
      <c r="AK4456">
        <v>13000</v>
      </c>
      <c r="AL4456">
        <v>1237.5999999999999</v>
      </c>
      <c r="AM4456">
        <v>11762.4</v>
      </c>
      <c r="AN4456">
        <v>10500</v>
      </c>
      <c r="AO4456">
        <v>1262.4000000000001</v>
      </c>
      <c r="AP4456">
        <v>0.10730000000000001</v>
      </c>
    </row>
    <row r="4457" spans="1:42" hidden="1" x14ac:dyDescent="0.35">
      <c r="A4457" t="s">
        <v>5430</v>
      </c>
      <c r="B4457" s="1">
        <v>46087</v>
      </c>
      <c r="C4457" t="s">
        <v>890</v>
      </c>
      <c r="D4457" t="s">
        <v>108</v>
      </c>
      <c r="E4457">
        <v>2</v>
      </c>
      <c r="F4457" t="s">
        <v>48</v>
      </c>
      <c r="G4457" t="s">
        <v>16</v>
      </c>
      <c r="H4457" t="s">
        <v>17</v>
      </c>
      <c r="I4457" t="s">
        <v>18</v>
      </c>
      <c r="J4457" t="s">
        <v>39</v>
      </c>
      <c r="K4457">
        <v>2026</v>
      </c>
      <c r="L4457" t="s">
        <v>20</v>
      </c>
      <c r="M4457" t="s">
        <v>5977</v>
      </c>
      <c r="N4457" t="s">
        <v>5974</v>
      </c>
      <c r="O4457" t="s">
        <v>5978</v>
      </c>
      <c r="P4457" t="s">
        <v>5979</v>
      </c>
      <c r="Q4457" t="s">
        <v>5980</v>
      </c>
      <c r="R4457">
        <v>3000</v>
      </c>
      <c r="S4457">
        <v>3900</v>
      </c>
      <c r="T4457">
        <v>0.23080000000000001</v>
      </c>
      <c r="U4457" t="s">
        <v>5920</v>
      </c>
      <c r="V4457">
        <v>36</v>
      </c>
      <c r="W4457" s="1">
        <v>44816</v>
      </c>
      <c r="X4457" t="s">
        <v>5894</v>
      </c>
      <c r="Y4457">
        <v>237</v>
      </c>
      <c r="Z4457">
        <v>110</v>
      </c>
      <c r="AA4457">
        <v>240</v>
      </c>
      <c r="AB4457">
        <v>48</v>
      </c>
      <c r="AC4457">
        <v>10</v>
      </c>
      <c r="AD4457">
        <v>144000</v>
      </c>
      <c r="AE4457" t="s">
        <v>6025</v>
      </c>
      <c r="AF4457" s="1">
        <v>46203</v>
      </c>
      <c r="AG4457" t="s">
        <v>6045</v>
      </c>
      <c r="AH4457" t="s">
        <v>6035</v>
      </c>
      <c r="AI4457" t="s">
        <v>6028</v>
      </c>
      <c r="AJ4457" t="s">
        <v>6924</v>
      </c>
      <c r="AK4457">
        <v>7800</v>
      </c>
      <c r="AL4457">
        <v>1446.12</v>
      </c>
      <c r="AM4457">
        <v>6353.88</v>
      </c>
      <c r="AN4457">
        <v>6000</v>
      </c>
      <c r="AO4457">
        <v>353.88</v>
      </c>
      <c r="AP4457">
        <v>5.57E-2</v>
      </c>
    </row>
    <row r="4458" spans="1:42" hidden="1" x14ac:dyDescent="0.35">
      <c r="A4458" t="s">
        <v>5431</v>
      </c>
      <c r="B4458" s="1">
        <v>46159</v>
      </c>
      <c r="C4458" t="s">
        <v>431</v>
      </c>
      <c r="D4458" t="s">
        <v>439</v>
      </c>
      <c r="E4458">
        <v>1</v>
      </c>
      <c r="F4458" t="s">
        <v>58</v>
      </c>
      <c r="G4458" t="s">
        <v>16</v>
      </c>
      <c r="H4458" t="s">
        <v>32</v>
      </c>
      <c r="I4458" t="s">
        <v>33</v>
      </c>
      <c r="J4458" t="s">
        <v>75</v>
      </c>
      <c r="K4458">
        <v>2026</v>
      </c>
      <c r="L4458" t="s">
        <v>35</v>
      </c>
      <c r="M4458" t="s">
        <v>5953</v>
      </c>
      <c r="N4458" t="s">
        <v>5949</v>
      </c>
      <c r="O4458" t="s">
        <v>5954</v>
      </c>
      <c r="P4458" t="s">
        <v>5951</v>
      </c>
      <c r="Q4458" t="s">
        <v>5955</v>
      </c>
      <c r="R4458">
        <v>1400</v>
      </c>
      <c r="S4458">
        <v>1900</v>
      </c>
      <c r="T4458">
        <v>0.26319999999999999</v>
      </c>
      <c r="U4458" t="s">
        <v>5940</v>
      </c>
      <c r="V4458">
        <v>12</v>
      </c>
      <c r="W4458" s="1">
        <v>44681</v>
      </c>
      <c r="X4458" t="s">
        <v>5894</v>
      </c>
      <c r="Y4458">
        <v>129</v>
      </c>
      <c r="Z4458">
        <v>73</v>
      </c>
      <c r="AA4458">
        <v>194</v>
      </c>
      <c r="AB4458">
        <v>7</v>
      </c>
      <c r="AC4458">
        <v>10</v>
      </c>
      <c r="AD4458">
        <v>9800</v>
      </c>
      <c r="AE4458" t="s">
        <v>6025</v>
      </c>
      <c r="AF4458" s="1">
        <v>46203</v>
      </c>
      <c r="AG4458" t="s">
        <v>6269</v>
      </c>
      <c r="AH4458" t="s">
        <v>6027</v>
      </c>
      <c r="AI4458" t="s">
        <v>6028</v>
      </c>
      <c r="AJ4458" t="s">
        <v>6924</v>
      </c>
      <c r="AK4458">
        <v>1900</v>
      </c>
      <c r="AL4458">
        <v>416.86</v>
      </c>
      <c r="AM4458">
        <v>1483.14</v>
      </c>
      <c r="AN4458">
        <v>1400</v>
      </c>
      <c r="AO4458">
        <v>83.14</v>
      </c>
      <c r="AP4458">
        <v>5.6099999999999997E-2</v>
      </c>
    </row>
    <row r="4459" spans="1:42" hidden="1" x14ac:dyDescent="0.35">
      <c r="A4459" t="s">
        <v>5432</v>
      </c>
      <c r="B4459" s="1">
        <v>46070</v>
      </c>
      <c r="C4459" t="s">
        <v>1423</v>
      </c>
      <c r="D4459" t="s">
        <v>105</v>
      </c>
      <c r="E4459">
        <v>2</v>
      </c>
      <c r="F4459" t="s">
        <v>30</v>
      </c>
      <c r="G4459" t="s">
        <v>71</v>
      </c>
      <c r="H4459" t="s">
        <v>25</v>
      </c>
      <c r="I4459" t="s">
        <v>43</v>
      </c>
      <c r="J4459" t="s">
        <v>19</v>
      </c>
      <c r="K4459">
        <v>2026</v>
      </c>
      <c r="L4459" t="s">
        <v>20</v>
      </c>
      <c r="M4459" t="s">
        <v>5916</v>
      </c>
      <c r="N4459" t="s">
        <v>5913</v>
      </c>
      <c r="O4459" t="s">
        <v>5917</v>
      </c>
      <c r="P4459" t="s">
        <v>5918</v>
      </c>
      <c r="Q4459" t="s">
        <v>5919</v>
      </c>
      <c r="R4459">
        <v>63000</v>
      </c>
      <c r="S4459">
        <v>76000</v>
      </c>
      <c r="T4459">
        <v>0.1711</v>
      </c>
      <c r="U4459" t="s">
        <v>5920</v>
      </c>
      <c r="V4459">
        <v>12</v>
      </c>
      <c r="W4459" s="1">
        <v>44617</v>
      </c>
      <c r="X4459" t="s">
        <v>5894</v>
      </c>
      <c r="Y4459">
        <v>252</v>
      </c>
      <c r="Z4459">
        <v>75</v>
      </c>
      <c r="AA4459">
        <v>289</v>
      </c>
      <c r="AB4459">
        <v>48</v>
      </c>
      <c r="AC4459">
        <v>10</v>
      </c>
      <c r="AD4459">
        <v>3024000</v>
      </c>
      <c r="AE4459" t="s">
        <v>6025</v>
      </c>
      <c r="AF4459" s="1">
        <v>46203</v>
      </c>
      <c r="AG4459" t="s">
        <v>6352</v>
      </c>
      <c r="AH4459" t="s">
        <v>6027</v>
      </c>
      <c r="AI4459" t="s">
        <v>6028</v>
      </c>
      <c r="AJ4459" t="s">
        <v>6924</v>
      </c>
      <c r="AK4459">
        <v>179360</v>
      </c>
      <c r="AL4459">
        <v>38042.26</v>
      </c>
      <c r="AM4459">
        <v>141317.74</v>
      </c>
      <c r="AN4459">
        <v>126000</v>
      </c>
      <c r="AO4459">
        <v>15317.74</v>
      </c>
      <c r="AP4459">
        <v>0.1084</v>
      </c>
    </row>
    <row r="4460" spans="1:42" hidden="1" x14ac:dyDescent="0.35">
      <c r="A4460" t="s">
        <v>5433</v>
      </c>
      <c r="B4460" s="1">
        <v>46033</v>
      </c>
      <c r="C4460" t="s">
        <v>4286</v>
      </c>
      <c r="D4460" t="s">
        <v>47</v>
      </c>
      <c r="E4460">
        <v>3</v>
      </c>
      <c r="F4460" t="s">
        <v>30</v>
      </c>
      <c r="G4460" t="s">
        <v>31</v>
      </c>
      <c r="H4460" t="s">
        <v>17</v>
      </c>
      <c r="I4460" t="s">
        <v>43</v>
      </c>
      <c r="J4460" t="s">
        <v>112</v>
      </c>
      <c r="K4460">
        <v>2026</v>
      </c>
      <c r="L4460" t="s">
        <v>20</v>
      </c>
      <c r="M4460" t="s">
        <v>5995</v>
      </c>
      <c r="N4460" t="s">
        <v>5989</v>
      </c>
      <c r="O4460" t="s">
        <v>5996</v>
      </c>
      <c r="P4460" t="s">
        <v>5997</v>
      </c>
      <c r="Q4460" t="s">
        <v>5998</v>
      </c>
      <c r="R4460">
        <v>280</v>
      </c>
      <c r="S4460">
        <v>450</v>
      </c>
      <c r="T4460">
        <v>0.37780000000000002</v>
      </c>
      <c r="U4460" t="s">
        <v>5909</v>
      </c>
      <c r="V4460">
        <v>6</v>
      </c>
      <c r="W4460" s="1">
        <v>45144</v>
      </c>
      <c r="X4460" t="s">
        <v>5894</v>
      </c>
      <c r="Y4460">
        <v>217</v>
      </c>
      <c r="Z4460">
        <v>86</v>
      </c>
      <c r="AA4460">
        <v>212</v>
      </c>
      <c r="AB4460">
        <v>73</v>
      </c>
      <c r="AC4460">
        <v>10</v>
      </c>
      <c r="AD4460">
        <v>20440</v>
      </c>
      <c r="AE4460" t="s">
        <v>6025</v>
      </c>
      <c r="AF4460" s="1">
        <v>46203</v>
      </c>
      <c r="AG4460" t="s">
        <v>6887</v>
      </c>
      <c r="AH4460" t="s">
        <v>6035</v>
      </c>
      <c r="AI4460" t="s">
        <v>6028</v>
      </c>
      <c r="AJ4460" t="s">
        <v>6924</v>
      </c>
      <c r="AK4460">
        <v>1350</v>
      </c>
      <c r="AL4460">
        <v>198.99</v>
      </c>
      <c r="AM4460">
        <v>1151.01</v>
      </c>
      <c r="AN4460">
        <v>840</v>
      </c>
      <c r="AO4460">
        <v>311.01</v>
      </c>
      <c r="AP4460">
        <v>0.2702</v>
      </c>
    </row>
    <row r="4461" spans="1:42" hidden="1" x14ac:dyDescent="0.35">
      <c r="A4461" t="s">
        <v>5434</v>
      </c>
      <c r="B4461" s="1">
        <v>46148</v>
      </c>
      <c r="C4461" t="s">
        <v>2995</v>
      </c>
      <c r="D4461" t="s">
        <v>137</v>
      </c>
      <c r="E4461">
        <v>1</v>
      </c>
      <c r="F4461" t="s">
        <v>30</v>
      </c>
      <c r="G4461" t="s">
        <v>71</v>
      </c>
      <c r="H4461" t="s">
        <v>25</v>
      </c>
      <c r="I4461" t="s">
        <v>33</v>
      </c>
      <c r="J4461" t="s">
        <v>75</v>
      </c>
      <c r="K4461">
        <v>2026</v>
      </c>
      <c r="L4461" t="s">
        <v>35</v>
      </c>
      <c r="M4461" t="s">
        <v>5930</v>
      </c>
      <c r="N4461" t="s">
        <v>5931</v>
      </c>
      <c r="O4461" t="s">
        <v>5932</v>
      </c>
      <c r="P4461" t="s">
        <v>5891</v>
      </c>
      <c r="Q4461" t="s">
        <v>5933</v>
      </c>
      <c r="R4461">
        <v>14800</v>
      </c>
      <c r="S4461">
        <v>18500</v>
      </c>
      <c r="T4461">
        <v>0.2</v>
      </c>
      <c r="U4461" t="s">
        <v>5893</v>
      </c>
      <c r="V4461">
        <v>12</v>
      </c>
      <c r="W4461" s="1">
        <v>45474</v>
      </c>
      <c r="X4461" t="s">
        <v>5894</v>
      </c>
      <c r="Y4461">
        <v>213</v>
      </c>
      <c r="Z4461">
        <v>93</v>
      </c>
      <c r="AA4461">
        <v>278</v>
      </c>
      <c r="AB4461">
        <v>42</v>
      </c>
      <c r="AC4461">
        <v>10</v>
      </c>
      <c r="AD4461">
        <v>621600</v>
      </c>
      <c r="AE4461" t="s">
        <v>6025</v>
      </c>
      <c r="AF4461" s="1">
        <v>46203</v>
      </c>
      <c r="AG4461" t="s">
        <v>6818</v>
      </c>
      <c r="AH4461" t="s">
        <v>6035</v>
      </c>
      <c r="AI4461" t="s">
        <v>6028</v>
      </c>
      <c r="AJ4461" t="s">
        <v>6924</v>
      </c>
      <c r="AK4461">
        <v>18500</v>
      </c>
      <c r="AL4461">
        <v>1805.6</v>
      </c>
      <c r="AM4461">
        <v>16694.400000000001</v>
      </c>
      <c r="AN4461">
        <v>14800</v>
      </c>
      <c r="AO4461">
        <v>1894.4</v>
      </c>
      <c r="AP4461">
        <v>0.1135</v>
      </c>
    </row>
    <row r="4462" spans="1:42" hidden="1" x14ac:dyDescent="0.35">
      <c r="A4462" t="s">
        <v>5435</v>
      </c>
      <c r="B4462" s="1">
        <v>46077</v>
      </c>
      <c r="C4462" t="s">
        <v>1998</v>
      </c>
      <c r="D4462" t="s">
        <v>183</v>
      </c>
      <c r="E4462">
        <v>1</v>
      </c>
      <c r="F4462" t="s">
        <v>15</v>
      </c>
      <c r="G4462" t="s">
        <v>16</v>
      </c>
      <c r="H4462" t="s">
        <v>25</v>
      </c>
      <c r="I4462" t="s">
        <v>43</v>
      </c>
      <c r="J4462" t="s">
        <v>19</v>
      </c>
      <c r="K4462">
        <v>2026</v>
      </c>
      <c r="L4462" t="s">
        <v>20</v>
      </c>
      <c r="M4462" t="s">
        <v>6010</v>
      </c>
      <c r="N4462" t="s">
        <v>5949</v>
      </c>
      <c r="O4462" t="s">
        <v>6011</v>
      </c>
      <c r="P4462" t="s">
        <v>6012</v>
      </c>
      <c r="Q4462" t="s">
        <v>6013</v>
      </c>
      <c r="R4462">
        <v>2700</v>
      </c>
      <c r="S4462">
        <v>3500</v>
      </c>
      <c r="T4462">
        <v>0.2286</v>
      </c>
      <c r="U4462" t="s">
        <v>5920</v>
      </c>
      <c r="V4462">
        <v>12</v>
      </c>
      <c r="W4462" s="1">
        <v>45369</v>
      </c>
      <c r="X4462" t="s">
        <v>5894</v>
      </c>
      <c r="Y4462">
        <v>71</v>
      </c>
      <c r="Z4462">
        <v>95</v>
      </c>
      <c r="AA4462">
        <v>147</v>
      </c>
      <c r="AB4462">
        <v>51</v>
      </c>
      <c r="AC4462">
        <v>10</v>
      </c>
      <c r="AD4462">
        <v>137700</v>
      </c>
      <c r="AE4462" t="s">
        <v>6025</v>
      </c>
      <c r="AF4462" s="1">
        <v>46203</v>
      </c>
      <c r="AG4462" t="s">
        <v>6703</v>
      </c>
      <c r="AH4462" t="s">
        <v>6027</v>
      </c>
      <c r="AI4462" t="s">
        <v>6028</v>
      </c>
      <c r="AJ4462" t="s">
        <v>6924</v>
      </c>
      <c r="AK4462">
        <v>3500</v>
      </c>
      <c r="AL4462">
        <v>665.7</v>
      </c>
      <c r="AM4462">
        <v>2834.3</v>
      </c>
      <c r="AN4462">
        <v>2700</v>
      </c>
      <c r="AO4462">
        <v>134.30000000000001</v>
      </c>
      <c r="AP4462">
        <v>4.7399999999999998E-2</v>
      </c>
    </row>
    <row r="4463" spans="1:42" hidden="1" x14ac:dyDescent="0.35">
      <c r="A4463" t="s">
        <v>5436</v>
      </c>
      <c r="B4463" s="1">
        <v>46105</v>
      </c>
      <c r="C4463" t="s">
        <v>202</v>
      </c>
      <c r="D4463" t="s">
        <v>221</v>
      </c>
      <c r="E4463">
        <v>4</v>
      </c>
      <c r="F4463" t="s">
        <v>15</v>
      </c>
      <c r="G4463" t="s">
        <v>67</v>
      </c>
      <c r="H4463" t="s">
        <v>32</v>
      </c>
      <c r="I4463" t="s">
        <v>43</v>
      </c>
      <c r="J4463" t="s">
        <v>39</v>
      </c>
      <c r="K4463">
        <v>2026</v>
      </c>
      <c r="L4463" t="s">
        <v>20</v>
      </c>
      <c r="M4463" t="s">
        <v>5966</v>
      </c>
      <c r="N4463" t="s">
        <v>5967</v>
      </c>
      <c r="O4463" t="s">
        <v>5968</v>
      </c>
      <c r="P4463" t="s">
        <v>5899</v>
      </c>
      <c r="Q4463" t="s">
        <v>5969</v>
      </c>
      <c r="R4463">
        <v>11500</v>
      </c>
      <c r="S4463">
        <v>14500</v>
      </c>
      <c r="T4463">
        <v>0.2069</v>
      </c>
      <c r="U4463" t="s">
        <v>5901</v>
      </c>
      <c r="V4463">
        <v>12</v>
      </c>
      <c r="W4463" s="1">
        <v>44903</v>
      </c>
      <c r="X4463" t="s">
        <v>5894</v>
      </c>
      <c r="Y4463">
        <v>217</v>
      </c>
      <c r="Z4463">
        <v>53</v>
      </c>
      <c r="AA4463">
        <v>253</v>
      </c>
      <c r="AB4463">
        <v>61</v>
      </c>
      <c r="AC4463">
        <v>10</v>
      </c>
      <c r="AD4463">
        <v>701500</v>
      </c>
      <c r="AE4463" t="s">
        <v>6025</v>
      </c>
      <c r="AF4463" s="1">
        <v>46203</v>
      </c>
      <c r="AG4463" t="s">
        <v>6121</v>
      </c>
      <c r="AH4463" t="s">
        <v>6027</v>
      </c>
      <c r="AI4463" t="s">
        <v>6028</v>
      </c>
      <c r="AJ4463" t="s">
        <v>6924</v>
      </c>
      <c r="AK4463">
        <v>58000</v>
      </c>
      <c r="AL4463">
        <v>3717.8</v>
      </c>
      <c r="AM4463">
        <v>54282.2</v>
      </c>
      <c r="AN4463">
        <v>46000</v>
      </c>
      <c r="AO4463">
        <v>8282.2000000000007</v>
      </c>
      <c r="AP4463">
        <v>0.15260000000000001</v>
      </c>
    </row>
    <row r="4464" spans="1:42" hidden="1" x14ac:dyDescent="0.35">
      <c r="A4464" t="s">
        <v>5437</v>
      </c>
      <c r="B4464" s="1">
        <v>46139</v>
      </c>
      <c r="C4464" t="s">
        <v>501</v>
      </c>
      <c r="D4464" t="s">
        <v>439</v>
      </c>
      <c r="E4464">
        <v>1</v>
      </c>
      <c r="F4464" t="s">
        <v>30</v>
      </c>
      <c r="G4464" t="s">
        <v>16</v>
      </c>
      <c r="H4464" t="s">
        <v>25</v>
      </c>
      <c r="I4464" t="s">
        <v>43</v>
      </c>
      <c r="J4464" t="s">
        <v>44</v>
      </c>
      <c r="K4464">
        <v>2026</v>
      </c>
      <c r="L4464" t="s">
        <v>35</v>
      </c>
      <c r="M4464" t="s">
        <v>5953</v>
      </c>
      <c r="N4464" t="s">
        <v>5949</v>
      </c>
      <c r="O4464" t="s">
        <v>5954</v>
      </c>
      <c r="P4464" t="s">
        <v>5951</v>
      </c>
      <c r="Q4464" t="s">
        <v>5955</v>
      </c>
      <c r="R4464">
        <v>1400</v>
      </c>
      <c r="S4464">
        <v>1900</v>
      </c>
      <c r="T4464">
        <v>0.26319999999999999</v>
      </c>
      <c r="U4464" t="s">
        <v>5940</v>
      </c>
      <c r="V4464">
        <v>12</v>
      </c>
      <c r="W4464" s="1">
        <v>44681</v>
      </c>
      <c r="X4464" t="s">
        <v>5894</v>
      </c>
      <c r="Y4464">
        <v>129</v>
      </c>
      <c r="Z4464">
        <v>73</v>
      </c>
      <c r="AA4464">
        <v>194</v>
      </c>
      <c r="AB4464">
        <v>7</v>
      </c>
      <c r="AC4464">
        <v>10</v>
      </c>
      <c r="AD4464">
        <v>9800</v>
      </c>
      <c r="AE4464" t="s">
        <v>6025</v>
      </c>
      <c r="AF4464" s="1">
        <v>46203</v>
      </c>
      <c r="AG4464" t="s">
        <v>6222</v>
      </c>
      <c r="AH4464" t="s">
        <v>6035</v>
      </c>
      <c r="AI4464" t="s">
        <v>6028</v>
      </c>
      <c r="AJ4464" t="s">
        <v>6924</v>
      </c>
      <c r="AK4464">
        <v>1900</v>
      </c>
      <c r="AL4464">
        <v>393.11</v>
      </c>
      <c r="AM4464">
        <v>1506.89</v>
      </c>
      <c r="AN4464">
        <v>1400</v>
      </c>
      <c r="AO4464">
        <v>106.89</v>
      </c>
      <c r="AP4464">
        <v>7.0900000000000005E-2</v>
      </c>
    </row>
    <row r="4465" spans="1:42" hidden="1" x14ac:dyDescent="0.35">
      <c r="A4465" t="s">
        <v>5438</v>
      </c>
      <c r="B4465" s="1">
        <v>46117</v>
      </c>
      <c r="C4465" t="s">
        <v>967</v>
      </c>
      <c r="D4465" t="s">
        <v>70</v>
      </c>
      <c r="E4465">
        <v>4</v>
      </c>
      <c r="F4465" t="s">
        <v>30</v>
      </c>
      <c r="G4465" t="s">
        <v>67</v>
      </c>
      <c r="H4465" t="s">
        <v>17</v>
      </c>
      <c r="I4465" t="s">
        <v>18</v>
      </c>
      <c r="J4465" t="s">
        <v>44</v>
      </c>
      <c r="K4465">
        <v>2026</v>
      </c>
      <c r="L4465" t="s">
        <v>35</v>
      </c>
      <c r="M4465" t="s">
        <v>5970</v>
      </c>
      <c r="N4465" t="s">
        <v>5949</v>
      </c>
      <c r="O4465" t="s">
        <v>5971</v>
      </c>
      <c r="P4465" t="s">
        <v>5922</v>
      </c>
      <c r="Q4465" t="s">
        <v>5972</v>
      </c>
      <c r="R4465">
        <v>9500</v>
      </c>
      <c r="S4465">
        <v>12000</v>
      </c>
      <c r="T4465">
        <v>0.20830000000000001</v>
      </c>
      <c r="U4465" t="s">
        <v>5920</v>
      </c>
      <c r="V4465">
        <v>12</v>
      </c>
      <c r="W4465" s="1">
        <v>44840</v>
      </c>
      <c r="X4465" t="s">
        <v>5894</v>
      </c>
      <c r="Y4465">
        <v>160</v>
      </c>
      <c r="Z4465">
        <v>82</v>
      </c>
      <c r="AA4465">
        <v>171</v>
      </c>
      <c r="AB4465">
        <v>27</v>
      </c>
      <c r="AC4465">
        <v>10</v>
      </c>
      <c r="AD4465">
        <v>256500</v>
      </c>
      <c r="AE4465" t="s">
        <v>6025</v>
      </c>
      <c r="AF4465" s="1">
        <v>46203</v>
      </c>
      <c r="AG4465" t="s">
        <v>6440</v>
      </c>
      <c r="AH4465" t="s">
        <v>6035</v>
      </c>
      <c r="AI4465" t="s">
        <v>6028</v>
      </c>
      <c r="AJ4465" t="s">
        <v>6924</v>
      </c>
      <c r="AK4465">
        <v>48000</v>
      </c>
      <c r="AL4465">
        <v>8232</v>
      </c>
      <c r="AM4465">
        <v>39768</v>
      </c>
      <c r="AN4465">
        <v>38000</v>
      </c>
      <c r="AO4465">
        <v>1768</v>
      </c>
      <c r="AP4465">
        <v>4.4499999999999998E-2</v>
      </c>
    </row>
    <row r="4466" spans="1:42" hidden="1" x14ac:dyDescent="0.35">
      <c r="A4466" t="s">
        <v>5439</v>
      </c>
      <c r="B4466" s="1">
        <v>46134</v>
      </c>
      <c r="C4466" t="s">
        <v>1430</v>
      </c>
      <c r="D4466" t="s">
        <v>74</v>
      </c>
      <c r="E4466">
        <v>2</v>
      </c>
      <c r="F4466" t="s">
        <v>15</v>
      </c>
      <c r="G4466" t="s">
        <v>16</v>
      </c>
      <c r="H4466" t="s">
        <v>32</v>
      </c>
      <c r="I4466" t="s">
        <v>18</v>
      </c>
      <c r="J4466" t="s">
        <v>44</v>
      </c>
      <c r="K4466">
        <v>2026</v>
      </c>
      <c r="L4466" t="s">
        <v>35</v>
      </c>
      <c r="M4466" t="s">
        <v>5963</v>
      </c>
      <c r="N4466" t="s">
        <v>5949</v>
      </c>
      <c r="O4466" t="s">
        <v>5964</v>
      </c>
      <c r="P4466" t="s">
        <v>5951</v>
      </c>
      <c r="Q4466" t="s">
        <v>5965</v>
      </c>
      <c r="R4466">
        <v>5700</v>
      </c>
      <c r="S4466">
        <v>7500</v>
      </c>
      <c r="T4466">
        <v>0.24</v>
      </c>
      <c r="U4466" t="s">
        <v>5940</v>
      </c>
      <c r="V4466">
        <v>12</v>
      </c>
      <c r="W4466" s="1">
        <v>44865</v>
      </c>
      <c r="X4466" t="s">
        <v>5894</v>
      </c>
      <c r="Y4466">
        <v>145</v>
      </c>
      <c r="Z4466">
        <v>60</v>
      </c>
      <c r="AA4466">
        <v>189</v>
      </c>
      <c r="AB4466">
        <v>10</v>
      </c>
      <c r="AC4466">
        <v>10</v>
      </c>
      <c r="AD4466">
        <v>57000</v>
      </c>
      <c r="AE4466" t="s">
        <v>6025</v>
      </c>
      <c r="AF4466" s="1">
        <v>46203</v>
      </c>
      <c r="AG4466" t="s">
        <v>6442</v>
      </c>
      <c r="AH4466" t="s">
        <v>6035</v>
      </c>
      <c r="AI4466" t="s">
        <v>6028</v>
      </c>
      <c r="AJ4466" t="s">
        <v>6924</v>
      </c>
      <c r="AK4466">
        <v>15000</v>
      </c>
      <c r="AL4466">
        <v>2524.5</v>
      </c>
      <c r="AM4466">
        <v>12475.5</v>
      </c>
      <c r="AN4466">
        <v>11400</v>
      </c>
      <c r="AO4466">
        <v>1075.5</v>
      </c>
      <c r="AP4466">
        <v>8.6199999999999999E-2</v>
      </c>
    </row>
    <row r="4467" spans="1:42" hidden="1" x14ac:dyDescent="0.35">
      <c r="A4467" t="s">
        <v>5440</v>
      </c>
      <c r="B4467" s="1">
        <v>46147</v>
      </c>
      <c r="C4467" t="s">
        <v>2127</v>
      </c>
      <c r="D4467" t="s">
        <v>208</v>
      </c>
      <c r="E4467">
        <v>1</v>
      </c>
      <c r="F4467" t="s">
        <v>48</v>
      </c>
      <c r="G4467" t="s">
        <v>96</v>
      </c>
      <c r="H4467" t="s">
        <v>32</v>
      </c>
      <c r="I4467" t="s">
        <v>43</v>
      </c>
      <c r="J4467" t="s">
        <v>75</v>
      </c>
      <c r="K4467">
        <v>2026</v>
      </c>
      <c r="L4467" t="s">
        <v>35</v>
      </c>
      <c r="M4467" t="s">
        <v>5910</v>
      </c>
      <c r="N4467" t="s">
        <v>5889</v>
      </c>
      <c r="O4467" t="s">
        <v>5898</v>
      </c>
      <c r="P4467" t="s">
        <v>5907</v>
      </c>
      <c r="Q4467" t="s">
        <v>5911</v>
      </c>
      <c r="R4467">
        <v>10500</v>
      </c>
      <c r="S4467">
        <v>13000</v>
      </c>
      <c r="T4467">
        <v>0.1923</v>
      </c>
      <c r="U4467" t="s">
        <v>5909</v>
      </c>
      <c r="V4467">
        <v>12</v>
      </c>
      <c r="W4467" s="1">
        <v>45395</v>
      </c>
      <c r="X4467" t="s">
        <v>5894</v>
      </c>
      <c r="Y4467">
        <v>256</v>
      </c>
      <c r="Z4467">
        <v>119</v>
      </c>
      <c r="AA4467">
        <v>288</v>
      </c>
      <c r="AB4467">
        <v>32</v>
      </c>
      <c r="AC4467">
        <v>10</v>
      </c>
      <c r="AD4467">
        <v>336000</v>
      </c>
      <c r="AE4467" t="s">
        <v>6025</v>
      </c>
      <c r="AF4467" s="1">
        <v>46203</v>
      </c>
      <c r="AG4467" t="s">
        <v>6733</v>
      </c>
      <c r="AH4467" t="s">
        <v>6027</v>
      </c>
      <c r="AI4467" t="s">
        <v>6028</v>
      </c>
      <c r="AJ4467" t="s">
        <v>6924</v>
      </c>
      <c r="AK4467">
        <v>13000</v>
      </c>
      <c r="AL4467">
        <v>899.6</v>
      </c>
      <c r="AM4467">
        <v>12100.4</v>
      </c>
      <c r="AN4467">
        <v>10500</v>
      </c>
      <c r="AO4467">
        <v>1600.4</v>
      </c>
      <c r="AP4467">
        <v>0.1323</v>
      </c>
    </row>
    <row r="4468" spans="1:42" hidden="1" x14ac:dyDescent="0.35">
      <c r="A4468" t="s">
        <v>5441</v>
      </c>
      <c r="B4468" s="1">
        <v>46160</v>
      </c>
      <c r="C4468" t="s">
        <v>551</v>
      </c>
      <c r="D4468" t="s">
        <v>65</v>
      </c>
      <c r="E4468">
        <v>4</v>
      </c>
      <c r="F4468" t="s">
        <v>58</v>
      </c>
      <c r="G4468" t="s">
        <v>16</v>
      </c>
      <c r="H4468" t="s">
        <v>17</v>
      </c>
      <c r="I4468" t="s">
        <v>43</v>
      </c>
      <c r="J4468" t="s">
        <v>75</v>
      </c>
      <c r="K4468">
        <v>2026</v>
      </c>
      <c r="L4468" t="s">
        <v>35</v>
      </c>
      <c r="M4468" t="s">
        <v>5906</v>
      </c>
      <c r="N4468" t="s">
        <v>5889</v>
      </c>
      <c r="O4468" t="s">
        <v>5898</v>
      </c>
      <c r="P4468" t="s">
        <v>5907</v>
      </c>
      <c r="Q4468" t="s">
        <v>5908</v>
      </c>
      <c r="R4468">
        <v>17500</v>
      </c>
      <c r="S4468">
        <v>22000</v>
      </c>
      <c r="T4468">
        <v>0.20449999999999999</v>
      </c>
      <c r="U4468" t="s">
        <v>5909</v>
      </c>
      <c r="V4468">
        <v>12</v>
      </c>
      <c r="W4468" s="1">
        <v>45337</v>
      </c>
      <c r="X4468" t="s">
        <v>5894</v>
      </c>
      <c r="Y4468">
        <v>373</v>
      </c>
      <c r="Z4468">
        <v>88</v>
      </c>
      <c r="AA4468">
        <v>389</v>
      </c>
      <c r="AB4468">
        <v>78</v>
      </c>
      <c r="AC4468">
        <v>10</v>
      </c>
      <c r="AD4468">
        <v>1365000</v>
      </c>
      <c r="AE4468" t="s">
        <v>6025</v>
      </c>
      <c r="AF4468" s="1">
        <v>46203</v>
      </c>
      <c r="AG4468" t="s">
        <v>6334</v>
      </c>
      <c r="AH4468" t="s">
        <v>6035</v>
      </c>
      <c r="AI4468" t="s">
        <v>6028</v>
      </c>
      <c r="AJ4468" t="s">
        <v>6924</v>
      </c>
      <c r="AK4468">
        <v>88000</v>
      </c>
      <c r="AL4468">
        <v>14300</v>
      </c>
      <c r="AM4468">
        <v>73700</v>
      </c>
      <c r="AN4468">
        <v>70000</v>
      </c>
      <c r="AO4468">
        <v>3700</v>
      </c>
      <c r="AP4468">
        <v>5.0200000000000002E-2</v>
      </c>
    </row>
    <row r="4469" spans="1:42" hidden="1" x14ac:dyDescent="0.35">
      <c r="A4469" t="s">
        <v>5442</v>
      </c>
      <c r="B4469" s="1">
        <v>46120</v>
      </c>
      <c r="C4469" t="s">
        <v>1493</v>
      </c>
      <c r="D4469" t="s">
        <v>82</v>
      </c>
      <c r="E4469">
        <v>1</v>
      </c>
      <c r="F4469" t="s">
        <v>48</v>
      </c>
      <c r="G4469" t="s">
        <v>16</v>
      </c>
      <c r="H4469" t="s">
        <v>25</v>
      </c>
      <c r="I4469" t="s">
        <v>18</v>
      </c>
      <c r="J4469" t="s">
        <v>44</v>
      </c>
      <c r="K4469">
        <v>2026</v>
      </c>
      <c r="L4469" t="s">
        <v>35</v>
      </c>
      <c r="M4469" t="s">
        <v>5895</v>
      </c>
      <c r="N4469" t="s">
        <v>5889</v>
      </c>
      <c r="O4469" t="s">
        <v>5890</v>
      </c>
      <c r="P4469" t="s">
        <v>5891</v>
      </c>
      <c r="Q4469" t="s">
        <v>5896</v>
      </c>
      <c r="R4469">
        <v>78000</v>
      </c>
      <c r="S4469">
        <v>95000</v>
      </c>
      <c r="T4469">
        <v>0.1789</v>
      </c>
      <c r="U4469" t="s">
        <v>5893</v>
      </c>
      <c r="V4469">
        <v>12</v>
      </c>
      <c r="W4469" s="1">
        <v>45187</v>
      </c>
      <c r="X4469" t="s">
        <v>5894</v>
      </c>
      <c r="Y4469">
        <v>351</v>
      </c>
      <c r="Z4469">
        <v>112</v>
      </c>
      <c r="AA4469">
        <v>335</v>
      </c>
      <c r="AB4469">
        <v>32</v>
      </c>
      <c r="AC4469">
        <v>10</v>
      </c>
      <c r="AD4469">
        <v>2496000</v>
      </c>
      <c r="AE4469" t="s">
        <v>6025</v>
      </c>
      <c r="AF4469" s="1">
        <v>46203</v>
      </c>
      <c r="AG4469" t="s">
        <v>6234</v>
      </c>
      <c r="AH4469" t="s">
        <v>6035</v>
      </c>
      <c r="AI4469" t="s">
        <v>6028</v>
      </c>
      <c r="AJ4469" t="s">
        <v>6924</v>
      </c>
      <c r="AK4469">
        <v>95000</v>
      </c>
      <c r="AL4469">
        <v>7609.5</v>
      </c>
      <c r="AM4469">
        <v>87390.5</v>
      </c>
      <c r="AN4469">
        <v>78000</v>
      </c>
      <c r="AO4469">
        <v>9390.5</v>
      </c>
      <c r="AP4469">
        <v>0.1075</v>
      </c>
    </row>
    <row r="4470" spans="1:42" hidden="1" x14ac:dyDescent="0.35">
      <c r="A4470" t="s">
        <v>5443</v>
      </c>
      <c r="B4470" s="1">
        <v>46146</v>
      </c>
      <c r="C4470" t="s">
        <v>996</v>
      </c>
      <c r="D4470" t="s">
        <v>115</v>
      </c>
      <c r="E4470">
        <v>1</v>
      </c>
      <c r="F4470" t="s">
        <v>58</v>
      </c>
      <c r="G4470" t="s">
        <v>96</v>
      </c>
      <c r="H4470" t="s">
        <v>25</v>
      </c>
      <c r="I4470" t="s">
        <v>43</v>
      </c>
      <c r="J4470" t="s">
        <v>75</v>
      </c>
      <c r="K4470">
        <v>2026</v>
      </c>
      <c r="L4470" t="s">
        <v>35</v>
      </c>
      <c r="M4470" t="s">
        <v>5988</v>
      </c>
      <c r="N4470" t="s">
        <v>5989</v>
      </c>
      <c r="O4470" t="s">
        <v>5990</v>
      </c>
      <c r="P4470" t="s">
        <v>5907</v>
      </c>
      <c r="Q4470" t="s">
        <v>5991</v>
      </c>
      <c r="R4470">
        <v>1600</v>
      </c>
      <c r="S4470">
        <v>2200</v>
      </c>
      <c r="T4470">
        <v>0.2727</v>
      </c>
      <c r="U4470" t="s">
        <v>5909</v>
      </c>
      <c r="V4470">
        <v>6</v>
      </c>
      <c r="W4470" s="1">
        <v>45040</v>
      </c>
      <c r="X4470" t="s">
        <v>5894</v>
      </c>
      <c r="Y4470">
        <v>84</v>
      </c>
      <c r="Z4470">
        <v>117</v>
      </c>
      <c r="AA4470">
        <v>174</v>
      </c>
      <c r="AB4470">
        <v>47</v>
      </c>
      <c r="AC4470">
        <v>10</v>
      </c>
      <c r="AD4470">
        <v>75200</v>
      </c>
      <c r="AE4470" t="s">
        <v>6025</v>
      </c>
      <c r="AF4470" s="1">
        <v>46203</v>
      </c>
      <c r="AG4470" t="s">
        <v>6509</v>
      </c>
      <c r="AH4470" t="s">
        <v>6035</v>
      </c>
      <c r="AI4470" t="s">
        <v>6028</v>
      </c>
      <c r="AJ4470" t="s">
        <v>6924</v>
      </c>
      <c r="AK4470">
        <v>2200</v>
      </c>
      <c r="AL4470">
        <v>272.58</v>
      </c>
      <c r="AM4470">
        <v>1927.42</v>
      </c>
      <c r="AN4470">
        <v>1600</v>
      </c>
      <c r="AO4470">
        <v>327.42</v>
      </c>
      <c r="AP4470">
        <v>0.1699</v>
      </c>
    </row>
    <row r="4471" spans="1:42" hidden="1" x14ac:dyDescent="0.35">
      <c r="A4471" t="s">
        <v>5444</v>
      </c>
      <c r="B4471" s="1">
        <v>46159</v>
      </c>
      <c r="C4471" t="s">
        <v>417</v>
      </c>
      <c r="D4471" t="s">
        <v>78</v>
      </c>
      <c r="E4471">
        <v>1</v>
      </c>
      <c r="F4471" t="s">
        <v>58</v>
      </c>
      <c r="G4471" t="s">
        <v>16</v>
      </c>
      <c r="H4471" t="s">
        <v>32</v>
      </c>
      <c r="I4471" t="s">
        <v>43</v>
      </c>
      <c r="J4471" t="s">
        <v>75</v>
      </c>
      <c r="K4471">
        <v>2026</v>
      </c>
      <c r="L4471" t="s">
        <v>35</v>
      </c>
      <c r="M4471" t="s">
        <v>5992</v>
      </c>
      <c r="N4471" t="s">
        <v>5989</v>
      </c>
      <c r="O4471" t="s">
        <v>5993</v>
      </c>
      <c r="P4471" t="s">
        <v>5899</v>
      </c>
      <c r="Q4471" t="s">
        <v>5994</v>
      </c>
      <c r="R4471">
        <v>850</v>
      </c>
      <c r="S4471">
        <v>1200</v>
      </c>
      <c r="T4471">
        <v>0.29170000000000001</v>
      </c>
      <c r="U4471" t="s">
        <v>5901</v>
      </c>
      <c r="V4471">
        <v>6</v>
      </c>
      <c r="W4471" s="1">
        <v>45066</v>
      </c>
      <c r="X4471" t="s">
        <v>5894</v>
      </c>
      <c r="Y4471">
        <v>275</v>
      </c>
      <c r="Z4471">
        <v>92</v>
      </c>
      <c r="AA4471">
        <v>285</v>
      </c>
      <c r="AB4471">
        <v>78</v>
      </c>
      <c r="AC4471">
        <v>10</v>
      </c>
      <c r="AD4471">
        <v>66300</v>
      </c>
      <c r="AE4471" t="s">
        <v>6025</v>
      </c>
      <c r="AF4471" s="1">
        <v>46203</v>
      </c>
      <c r="AG4471" t="s">
        <v>6261</v>
      </c>
      <c r="AH4471" t="s">
        <v>6027</v>
      </c>
      <c r="AI4471" t="s">
        <v>6028</v>
      </c>
      <c r="AJ4471" t="s">
        <v>6924</v>
      </c>
      <c r="AK4471">
        <v>1200</v>
      </c>
      <c r="AL4471">
        <v>79.319999999999993</v>
      </c>
      <c r="AM4471">
        <v>1120.68</v>
      </c>
      <c r="AN4471">
        <v>850</v>
      </c>
      <c r="AO4471">
        <v>270.68</v>
      </c>
      <c r="AP4471">
        <v>0.24149999999999999</v>
      </c>
    </row>
    <row r="4472" spans="1:42" hidden="1" x14ac:dyDescent="0.35">
      <c r="A4472" t="s">
        <v>5445</v>
      </c>
      <c r="B4472" s="1">
        <v>46056</v>
      </c>
      <c r="C4472" t="s">
        <v>1299</v>
      </c>
      <c r="D4472" t="s">
        <v>173</v>
      </c>
      <c r="E4472">
        <v>2</v>
      </c>
      <c r="F4472" t="s">
        <v>48</v>
      </c>
      <c r="G4472" t="s">
        <v>16</v>
      </c>
      <c r="H4472" t="s">
        <v>25</v>
      </c>
      <c r="I4472" t="s">
        <v>26</v>
      </c>
      <c r="J4472" t="s">
        <v>19</v>
      </c>
      <c r="K4472">
        <v>2026</v>
      </c>
      <c r="L4472" t="s">
        <v>20</v>
      </c>
      <c r="M4472" t="s">
        <v>5904</v>
      </c>
      <c r="N4472" t="s">
        <v>5889</v>
      </c>
      <c r="O4472" t="s">
        <v>5898</v>
      </c>
      <c r="P4472" t="s">
        <v>5899</v>
      </c>
      <c r="Q4472" t="s">
        <v>5905</v>
      </c>
      <c r="R4472">
        <v>12500</v>
      </c>
      <c r="S4472">
        <v>15500</v>
      </c>
      <c r="T4472">
        <v>0.19350000000000001</v>
      </c>
      <c r="U4472" t="s">
        <v>5901</v>
      </c>
      <c r="V4472">
        <v>12</v>
      </c>
      <c r="W4472" s="1">
        <v>45140</v>
      </c>
      <c r="X4472" t="s">
        <v>5894</v>
      </c>
      <c r="Y4472">
        <v>313</v>
      </c>
      <c r="Z4472">
        <v>58</v>
      </c>
      <c r="AA4472">
        <v>294</v>
      </c>
      <c r="AB4472">
        <v>65</v>
      </c>
      <c r="AC4472">
        <v>10</v>
      </c>
      <c r="AD4472">
        <v>812500</v>
      </c>
      <c r="AE4472" t="s">
        <v>6025</v>
      </c>
      <c r="AF4472" s="1">
        <v>46203</v>
      </c>
      <c r="AG4472" t="s">
        <v>6403</v>
      </c>
      <c r="AH4472" t="s">
        <v>6035</v>
      </c>
      <c r="AI4472" t="s">
        <v>6028</v>
      </c>
      <c r="AJ4472" t="s">
        <v>6924</v>
      </c>
      <c r="AK4472">
        <v>31000</v>
      </c>
      <c r="AL4472">
        <v>5387.8</v>
      </c>
      <c r="AM4472">
        <v>25612.2</v>
      </c>
      <c r="AN4472">
        <v>25000</v>
      </c>
      <c r="AO4472">
        <v>612.20000000000005</v>
      </c>
      <c r="AP4472">
        <v>2.3900000000000001E-2</v>
      </c>
    </row>
    <row r="4473" spans="1:42" hidden="1" x14ac:dyDescent="0.35">
      <c r="A4473" t="s">
        <v>5446</v>
      </c>
      <c r="B4473" s="1">
        <v>46158</v>
      </c>
      <c r="C4473" t="s">
        <v>3423</v>
      </c>
      <c r="D4473" t="s">
        <v>65</v>
      </c>
      <c r="E4473">
        <v>1</v>
      </c>
      <c r="F4473" t="s">
        <v>128</v>
      </c>
      <c r="G4473" t="s">
        <v>96</v>
      </c>
      <c r="H4473" t="s">
        <v>17</v>
      </c>
      <c r="I4473" t="s">
        <v>26</v>
      </c>
      <c r="J4473" t="s">
        <v>75</v>
      </c>
      <c r="K4473">
        <v>2026</v>
      </c>
      <c r="L4473" t="s">
        <v>35</v>
      </c>
      <c r="M4473" t="s">
        <v>5906</v>
      </c>
      <c r="N4473" t="s">
        <v>5889</v>
      </c>
      <c r="O4473" t="s">
        <v>5898</v>
      </c>
      <c r="P4473" t="s">
        <v>5907</v>
      </c>
      <c r="Q4473" t="s">
        <v>5908</v>
      </c>
      <c r="R4473">
        <v>17500</v>
      </c>
      <c r="S4473">
        <v>22000</v>
      </c>
      <c r="T4473">
        <v>0.20449999999999999</v>
      </c>
      <c r="U4473" t="s">
        <v>5909</v>
      </c>
      <c r="V4473">
        <v>12</v>
      </c>
      <c r="W4473" s="1">
        <v>45337</v>
      </c>
      <c r="X4473" t="s">
        <v>5894</v>
      </c>
      <c r="Y4473">
        <v>373</v>
      </c>
      <c r="Z4473">
        <v>88</v>
      </c>
      <c r="AA4473">
        <v>389</v>
      </c>
      <c r="AB4473">
        <v>78</v>
      </c>
      <c r="AC4473">
        <v>10</v>
      </c>
      <c r="AD4473">
        <v>1365000</v>
      </c>
      <c r="AE4473" t="s">
        <v>6025</v>
      </c>
      <c r="AF4473" s="1">
        <v>46203</v>
      </c>
      <c r="AG4473" t="s">
        <v>6876</v>
      </c>
      <c r="AH4473" t="s">
        <v>6027</v>
      </c>
      <c r="AI4473" t="s">
        <v>6028</v>
      </c>
      <c r="AJ4473" t="s">
        <v>6924</v>
      </c>
      <c r="AK4473">
        <v>22000</v>
      </c>
      <c r="AL4473">
        <v>1905.2</v>
      </c>
      <c r="AM4473">
        <v>20094.8</v>
      </c>
      <c r="AN4473">
        <v>17500</v>
      </c>
      <c r="AO4473">
        <v>2594.8000000000002</v>
      </c>
      <c r="AP4473">
        <v>0.12909999999999999</v>
      </c>
    </row>
    <row r="4474" spans="1:42" hidden="1" x14ac:dyDescent="0.35">
      <c r="A4474" t="s">
        <v>5447</v>
      </c>
      <c r="B4474" s="1">
        <v>46035</v>
      </c>
      <c r="C4474" t="s">
        <v>2401</v>
      </c>
      <c r="D4474" t="s">
        <v>23</v>
      </c>
      <c r="E4474">
        <v>2</v>
      </c>
      <c r="F4474" t="s">
        <v>128</v>
      </c>
      <c r="G4474" t="s">
        <v>16</v>
      </c>
      <c r="H4474" t="s">
        <v>25</v>
      </c>
      <c r="I4474" t="s">
        <v>26</v>
      </c>
      <c r="J4474" t="s">
        <v>112</v>
      </c>
      <c r="K4474">
        <v>2026</v>
      </c>
      <c r="L4474" t="s">
        <v>20</v>
      </c>
      <c r="M4474" t="s">
        <v>5921</v>
      </c>
      <c r="N4474" t="s">
        <v>5913</v>
      </c>
      <c r="O4474" t="s">
        <v>5917</v>
      </c>
      <c r="P4474" t="s">
        <v>5922</v>
      </c>
      <c r="Q4474" t="s">
        <v>5923</v>
      </c>
      <c r="R4474">
        <v>57000</v>
      </c>
      <c r="S4474">
        <v>69000</v>
      </c>
      <c r="T4474">
        <v>0.1739</v>
      </c>
      <c r="U4474" t="s">
        <v>5920</v>
      </c>
      <c r="V4474">
        <v>12</v>
      </c>
      <c r="W4474" s="1">
        <v>44862</v>
      </c>
      <c r="X4474" t="s">
        <v>5894</v>
      </c>
      <c r="Y4474">
        <v>244</v>
      </c>
      <c r="Z4474">
        <v>55</v>
      </c>
      <c r="AA4474">
        <v>276</v>
      </c>
      <c r="AB4474">
        <v>9</v>
      </c>
      <c r="AC4474">
        <v>10</v>
      </c>
      <c r="AD4474">
        <v>513000</v>
      </c>
      <c r="AE4474" t="s">
        <v>6025</v>
      </c>
      <c r="AF4474" s="1">
        <v>46203</v>
      </c>
      <c r="AG4474" t="s">
        <v>6762</v>
      </c>
      <c r="AH4474" t="s">
        <v>6027</v>
      </c>
      <c r="AI4474" t="s">
        <v>6028</v>
      </c>
      <c r="AJ4474" t="s">
        <v>6924</v>
      </c>
      <c r="AK4474">
        <v>162840</v>
      </c>
      <c r="AL4474">
        <v>31574.68</v>
      </c>
      <c r="AM4474">
        <v>131265.32</v>
      </c>
      <c r="AN4474">
        <v>114000</v>
      </c>
      <c r="AO4474">
        <v>17265.32</v>
      </c>
      <c r="AP4474">
        <v>0.13150000000000001</v>
      </c>
    </row>
    <row r="4475" spans="1:42" hidden="1" x14ac:dyDescent="0.35">
      <c r="A4475" t="s">
        <v>5448</v>
      </c>
      <c r="B4475" s="1">
        <v>46048</v>
      </c>
      <c r="C4475" t="s">
        <v>1947</v>
      </c>
      <c r="D4475" t="s">
        <v>200</v>
      </c>
      <c r="E4475">
        <v>1</v>
      </c>
      <c r="F4475" t="s">
        <v>30</v>
      </c>
      <c r="G4475" t="s">
        <v>16</v>
      </c>
      <c r="H4475" t="s">
        <v>17</v>
      </c>
      <c r="I4475" t="s">
        <v>26</v>
      </c>
      <c r="J4475" t="s">
        <v>112</v>
      </c>
      <c r="K4475">
        <v>2026</v>
      </c>
      <c r="L4475" t="s">
        <v>20</v>
      </c>
      <c r="M4475" t="s">
        <v>5960</v>
      </c>
      <c r="N4475" t="s">
        <v>5949</v>
      </c>
      <c r="O4475" t="s">
        <v>5961</v>
      </c>
      <c r="P4475" t="s">
        <v>5951</v>
      </c>
      <c r="Q4475" t="s">
        <v>5962</v>
      </c>
      <c r="R4475">
        <v>2100</v>
      </c>
      <c r="S4475">
        <v>2800</v>
      </c>
      <c r="T4475">
        <v>0.25</v>
      </c>
      <c r="U4475" t="s">
        <v>5940</v>
      </c>
      <c r="V4475">
        <v>12</v>
      </c>
      <c r="W4475" s="1">
        <v>45378</v>
      </c>
      <c r="X4475" t="s">
        <v>5894</v>
      </c>
      <c r="Y4475">
        <v>198</v>
      </c>
      <c r="Z4475">
        <v>79</v>
      </c>
      <c r="AA4475">
        <v>243</v>
      </c>
      <c r="AB4475">
        <v>87</v>
      </c>
      <c r="AC4475">
        <v>10</v>
      </c>
      <c r="AD4475">
        <v>182700</v>
      </c>
      <c r="AE4475" t="s">
        <v>6025</v>
      </c>
      <c r="AF4475" s="1">
        <v>46203</v>
      </c>
      <c r="AG4475" t="s">
        <v>6689</v>
      </c>
      <c r="AH4475" t="s">
        <v>6035</v>
      </c>
      <c r="AI4475" t="s">
        <v>6028</v>
      </c>
      <c r="AJ4475" t="s">
        <v>6924</v>
      </c>
      <c r="AK4475">
        <v>2800</v>
      </c>
      <c r="AL4475">
        <v>289.24</v>
      </c>
      <c r="AM4475">
        <v>2510.7600000000002</v>
      </c>
      <c r="AN4475">
        <v>2100</v>
      </c>
      <c r="AO4475">
        <v>410.76</v>
      </c>
      <c r="AP4475">
        <v>0.1636</v>
      </c>
    </row>
    <row r="4476" spans="1:42" hidden="1" x14ac:dyDescent="0.35">
      <c r="A4476" t="s">
        <v>5449</v>
      </c>
      <c r="B4476" s="1">
        <v>46096</v>
      </c>
      <c r="C4476" t="s">
        <v>914</v>
      </c>
      <c r="D4476" t="s">
        <v>82</v>
      </c>
      <c r="E4476">
        <v>1</v>
      </c>
      <c r="F4476" t="s">
        <v>58</v>
      </c>
      <c r="G4476" t="s">
        <v>96</v>
      </c>
      <c r="H4476" t="s">
        <v>17</v>
      </c>
      <c r="I4476" t="s">
        <v>33</v>
      </c>
      <c r="J4476" t="s">
        <v>39</v>
      </c>
      <c r="K4476">
        <v>2026</v>
      </c>
      <c r="L4476" t="s">
        <v>20</v>
      </c>
      <c r="M4476" t="s">
        <v>5895</v>
      </c>
      <c r="N4476" t="s">
        <v>5889</v>
      </c>
      <c r="O4476" t="s">
        <v>5890</v>
      </c>
      <c r="P4476" t="s">
        <v>5891</v>
      </c>
      <c r="Q4476" t="s">
        <v>5896</v>
      </c>
      <c r="R4476">
        <v>78000</v>
      </c>
      <c r="S4476">
        <v>95000</v>
      </c>
      <c r="T4476">
        <v>0.1789</v>
      </c>
      <c r="U4476" t="s">
        <v>5893</v>
      </c>
      <c r="V4476">
        <v>12</v>
      </c>
      <c r="W4476" s="1">
        <v>45187</v>
      </c>
      <c r="X4476" t="s">
        <v>5894</v>
      </c>
      <c r="Y4476">
        <v>351</v>
      </c>
      <c r="Z4476">
        <v>112</v>
      </c>
      <c r="AA4476">
        <v>335</v>
      </c>
      <c r="AB4476">
        <v>32</v>
      </c>
      <c r="AC4476">
        <v>10</v>
      </c>
      <c r="AD4476">
        <v>2496000</v>
      </c>
      <c r="AE4476" t="s">
        <v>6025</v>
      </c>
      <c r="AF4476" s="1">
        <v>46203</v>
      </c>
      <c r="AG4476" t="s">
        <v>6456</v>
      </c>
      <c r="AH4476" t="s">
        <v>6027</v>
      </c>
      <c r="AI4476" t="s">
        <v>6028</v>
      </c>
      <c r="AJ4476" t="s">
        <v>6924</v>
      </c>
      <c r="AK4476">
        <v>95000</v>
      </c>
      <c r="AL4476">
        <v>7856.5</v>
      </c>
      <c r="AM4476">
        <v>87143.5</v>
      </c>
      <c r="AN4476">
        <v>78000</v>
      </c>
      <c r="AO4476">
        <v>9143.5</v>
      </c>
      <c r="AP4476">
        <v>0.10489999999999999</v>
      </c>
    </row>
    <row r="4477" spans="1:42" hidden="1" x14ac:dyDescent="0.35">
      <c r="A4477" t="s">
        <v>5450</v>
      </c>
      <c r="B4477" s="1">
        <v>46053</v>
      </c>
      <c r="C4477" t="s">
        <v>207</v>
      </c>
      <c r="D4477" t="s">
        <v>70</v>
      </c>
      <c r="E4477">
        <v>2</v>
      </c>
      <c r="F4477" t="s">
        <v>48</v>
      </c>
      <c r="G4477" t="s">
        <v>67</v>
      </c>
      <c r="H4477" t="s">
        <v>25</v>
      </c>
      <c r="I4477" t="s">
        <v>18</v>
      </c>
      <c r="J4477" t="s">
        <v>112</v>
      </c>
      <c r="K4477">
        <v>2026</v>
      </c>
      <c r="L4477" t="s">
        <v>20</v>
      </c>
      <c r="M4477" t="s">
        <v>5970</v>
      </c>
      <c r="N4477" t="s">
        <v>5949</v>
      </c>
      <c r="O4477" t="s">
        <v>5971</v>
      </c>
      <c r="P4477" t="s">
        <v>5922</v>
      </c>
      <c r="Q4477" t="s">
        <v>5972</v>
      </c>
      <c r="R4477">
        <v>9500</v>
      </c>
      <c r="S4477">
        <v>12000</v>
      </c>
      <c r="T4477">
        <v>0.20830000000000001</v>
      </c>
      <c r="U4477" t="s">
        <v>5920</v>
      </c>
      <c r="V4477">
        <v>12</v>
      </c>
      <c r="W4477" s="1">
        <v>44840</v>
      </c>
      <c r="X4477" t="s">
        <v>5894</v>
      </c>
      <c r="Y4477">
        <v>160</v>
      </c>
      <c r="Z4477">
        <v>82</v>
      </c>
      <c r="AA4477">
        <v>171</v>
      </c>
      <c r="AB4477">
        <v>27</v>
      </c>
      <c r="AC4477">
        <v>10</v>
      </c>
      <c r="AD4477">
        <v>256500</v>
      </c>
      <c r="AE4477" t="s">
        <v>6025</v>
      </c>
      <c r="AF4477" s="1">
        <v>46203</v>
      </c>
      <c r="AG4477" t="s">
        <v>6124</v>
      </c>
      <c r="AH4477" t="s">
        <v>6027</v>
      </c>
      <c r="AI4477" t="s">
        <v>6028</v>
      </c>
      <c r="AJ4477" t="s">
        <v>6924</v>
      </c>
      <c r="AK4477">
        <v>24000</v>
      </c>
      <c r="AL4477">
        <v>4708.8</v>
      </c>
      <c r="AM4477">
        <v>19291.2</v>
      </c>
      <c r="AN4477">
        <v>19000</v>
      </c>
      <c r="AO4477">
        <v>291.2</v>
      </c>
      <c r="AP4477">
        <v>1.5100000000000001E-2</v>
      </c>
    </row>
    <row r="4478" spans="1:42" hidden="1" x14ac:dyDescent="0.35">
      <c r="A4478" t="s">
        <v>5451</v>
      </c>
      <c r="B4478" s="1">
        <v>46200</v>
      </c>
      <c r="C4478" t="s">
        <v>1164</v>
      </c>
      <c r="D4478" t="s">
        <v>208</v>
      </c>
      <c r="E4478">
        <v>1</v>
      </c>
      <c r="F4478" t="s">
        <v>30</v>
      </c>
      <c r="G4478" t="s">
        <v>71</v>
      </c>
      <c r="H4478" t="s">
        <v>17</v>
      </c>
      <c r="I4478" t="s">
        <v>43</v>
      </c>
      <c r="J4478" t="s">
        <v>34</v>
      </c>
      <c r="K4478">
        <v>2026</v>
      </c>
      <c r="L4478" t="s">
        <v>35</v>
      </c>
      <c r="M4478" t="s">
        <v>5910</v>
      </c>
      <c r="N4478" t="s">
        <v>5889</v>
      </c>
      <c r="O4478" t="s">
        <v>5898</v>
      </c>
      <c r="P4478" t="s">
        <v>5907</v>
      </c>
      <c r="Q4478" t="s">
        <v>5911</v>
      </c>
      <c r="R4478">
        <v>10500</v>
      </c>
      <c r="S4478">
        <v>13000</v>
      </c>
      <c r="T4478">
        <v>0.1923</v>
      </c>
      <c r="U4478" t="s">
        <v>5909</v>
      </c>
      <c r="V4478">
        <v>12</v>
      </c>
      <c r="W4478" s="1">
        <v>45395</v>
      </c>
      <c r="X4478" t="s">
        <v>5894</v>
      </c>
      <c r="Y4478">
        <v>256</v>
      </c>
      <c r="Z4478">
        <v>119</v>
      </c>
      <c r="AA4478">
        <v>288</v>
      </c>
      <c r="AB4478">
        <v>32</v>
      </c>
      <c r="AC4478">
        <v>10</v>
      </c>
      <c r="AD4478">
        <v>336000</v>
      </c>
      <c r="AE4478" t="s">
        <v>6025</v>
      </c>
      <c r="AF4478" s="1">
        <v>46203</v>
      </c>
      <c r="AG4478" t="s">
        <v>6183</v>
      </c>
      <c r="AH4478" t="s">
        <v>6035</v>
      </c>
      <c r="AI4478" t="s">
        <v>6028</v>
      </c>
      <c r="AJ4478" t="s">
        <v>6924</v>
      </c>
      <c r="AK4478">
        <v>13000</v>
      </c>
      <c r="AL4478">
        <v>839.8</v>
      </c>
      <c r="AM4478">
        <v>12160.2</v>
      </c>
      <c r="AN4478">
        <v>10500</v>
      </c>
      <c r="AO4478">
        <v>1660.2</v>
      </c>
      <c r="AP4478">
        <v>0.13650000000000001</v>
      </c>
    </row>
    <row r="4479" spans="1:42" hidden="1" x14ac:dyDescent="0.35">
      <c r="A4479" t="s">
        <v>5452</v>
      </c>
      <c r="B4479" s="1">
        <v>46136</v>
      </c>
      <c r="C4479" t="s">
        <v>712</v>
      </c>
      <c r="D4479" t="s">
        <v>221</v>
      </c>
      <c r="E4479">
        <v>1</v>
      </c>
      <c r="F4479" t="s">
        <v>58</v>
      </c>
      <c r="G4479" t="s">
        <v>67</v>
      </c>
      <c r="H4479" t="s">
        <v>25</v>
      </c>
      <c r="I4479" t="s">
        <v>33</v>
      </c>
      <c r="J4479" t="s">
        <v>44</v>
      </c>
      <c r="K4479">
        <v>2026</v>
      </c>
      <c r="L4479" t="s">
        <v>35</v>
      </c>
      <c r="M4479" t="s">
        <v>5966</v>
      </c>
      <c r="N4479" t="s">
        <v>5967</v>
      </c>
      <c r="O4479" t="s">
        <v>5968</v>
      </c>
      <c r="P4479" t="s">
        <v>5899</v>
      </c>
      <c r="Q4479" t="s">
        <v>5969</v>
      </c>
      <c r="R4479">
        <v>11500</v>
      </c>
      <c r="S4479">
        <v>14500</v>
      </c>
      <c r="T4479">
        <v>0.2069</v>
      </c>
      <c r="U4479" t="s">
        <v>5901</v>
      </c>
      <c r="V4479">
        <v>12</v>
      </c>
      <c r="W4479" s="1">
        <v>44903</v>
      </c>
      <c r="X4479" t="s">
        <v>5894</v>
      </c>
      <c r="Y4479">
        <v>217</v>
      </c>
      <c r="Z4479">
        <v>53</v>
      </c>
      <c r="AA4479">
        <v>253</v>
      </c>
      <c r="AB4479">
        <v>61</v>
      </c>
      <c r="AC4479">
        <v>10</v>
      </c>
      <c r="AD4479">
        <v>701500</v>
      </c>
      <c r="AE4479" t="s">
        <v>6025</v>
      </c>
      <c r="AF4479" s="1">
        <v>46203</v>
      </c>
      <c r="AG4479" t="s">
        <v>6097</v>
      </c>
      <c r="AH4479" t="s">
        <v>6027</v>
      </c>
      <c r="AI4479" t="s">
        <v>6028</v>
      </c>
      <c r="AJ4479" t="s">
        <v>6924</v>
      </c>
      <c r="AK4479">
        <v>14500</v>
      </c>
      <c r="AL4479">
        <v>1892.25</v>
      </c>
      <c r="AM4479">
        <v>12607.75</v>
      </c>
      <c r="AN4479">
        <v>11500</v>
      </c>
      <c r="AO4479">
        <v>1107.75</v>
      </c>
      <c r="AP4479">
        <v>8.7900000000000006E-2</v>
      </c>
    </row>
    <row r="4480" spans="1:42" hidden="1" x14ac:dyDescent="0.35">
      <c r="A4480" t="s">
        <v>5453</v>
      </c>
      <c r="B4480" s="1">
        <v>46099</v>
      </c>
      <c r="C4480" t="s">
        <v>1190</v>
      </c>
      <c r="D4480" t="s">
        <v>65</v>
      </c>
      <c r="E4480">
        <v>1</v>
      </c>
      <c r="F4480" t="s">
        <v>30</v>
      </c>
      <c r="G4480" t="s">
        <v>16</v>
      </c>
      <c r="H4480" t="s">
        <v>25</v>
      </c>
      <c r="I4480" t="s">
        <v>43</v>
      </c>
      <c r="J4480" t="s">
        <v>39</v>
      </c>
      <c r="K4480">
        <v>2026</v>
      </c>
      <c r="L4480" t="s">
        <v>20</v>
      </c>
      <c r="M4480" t="s">
        <v>5906</v>
      </c>
      <c r="N4480" t="s">
        <v>5889</v>
      </c>
      <c r="O4480" t="s">
        <v>5898</v>
      </c>
      <c r="P4480" t="s">
        <v>5907</v>
      </c>
      <c r="Q4480" t="s">
        <v>5908</v>
      </c>
      <c r="R4480">
        <v>17500</v>
      </c>
      <c r="S4480">
        <v>22000</v>
      </c>
      <c r="T4480">
        <v>0.20449999999999999</v>
      </c>
      <c r="U4480" t="s">
        <v>5909</v>
      </c>
      <c r="V4480">
        <v>12</v>
      </c>
      <c r="W4480" s="1">
        <v>45337</v>
      </c>
      <c r="X4480" t="s">
        <v>5894</v>
      </c>
      <c r="Y4480">
        <v>373</v>
      </c>
      <c r="Z4480">
        <v>88</v>
      </c>
      <c r="AA4480">
        <v>389</v>
      </c>
      <c r="AB4480">
        <v>78</v>
      </c>
      <c r="AC4480">
        <v>10</v>
      </c>
      <c r="AD4480">
        <v>1365000</v>
      </c>
      <c r="AE4480" t="s">
        <v>6025</v>
      </c>
      <c r="AF4480" s="1">
        <v>46203</v>
      </c>
      <c r="AG4480" t="s">
        <v>6213</v>
      </c>
      <c r="AH4480" t="s">
        <v>6035</v>
      </c>
      <c r="AI4480" t="s">
        <v>6028</v>
      </c>
      <c r="AJ4480" t="s">
        <v>6924</v>
      </c>
      <c r="AK4480">
        <v>22000</v>
      </c>
      <c r="AL4480">
        <v>2615.8000000000002</v>
      </c>
      <c r="AM4480">
        <v>19384.2</v>
      </c>
      <c r="AN4480">
        <v>17500</v>
      </c>
      <c r="AO4480">
        <v>1884.2</v>
      </c>
      <c r="AP4480">
        <v>9.7199999999999995E-2</v>
      </c>
    </row>
    <row r="4481" spans="1:42" hidden="1" x14ac:dyDescent="0.35">
      <c r="A4481" t="s">
        <v>5454</v>
      </c>
      <c r="B4481" s="1">
        <v>46041</v>
      </c>
      <c r="C4481" t="s">
        <v>2106</v>
      </c>
      <c r="D4481" t="s">
        <v>29</v>
      </c>
      <c r="E4481">
        <v>2</v>
      </c>
      <c r="F4481" t="s">
        <v>128</v>
      </c>
      <c r="G4481" t="s">
        <v>96</v>
      </c>
      <c r="H4481" t="s">
        <v>17</v>
      </c>
      <c r="I4481" t="s">
        <v>33</v>
      </c>
      <c r="J4481" t="s">
        <v>112</v>
      </c>
      <c r="K4481">
        <v>2026</v>
      </c>
      <c r="L4481" t="s">
        <v>20</v>
      </c>
      <c r="M4481" t="s">
        <v>5985</v>
      </c>
      <c r="N4481" t="s">
        <v>5974</v>
      </c>
      <c r="O4481" t="s">
        <v>5986</v>
      </c>
      <c r="P4481" t="s">
        <v>5979</v>
      </c>
      <c r="Q4481" t="s">
        <v>5987</v>
      </c>
      <c r="R4481">
        <v>500</v>
      </c>
      <c r="S4481">
        <v>750</v>
      </c>
      <c r="T4481">
        <v>0.33329999999999999</v>
      </c>
      <c r="U4481" t="s">
        <v>5920</v>
      </c>
      <c r="V4481">
        <v>24</v>
      </c>
      <c r="W4481" s="1">
        <v>45007</v>
      </c>
      <c r="X4481" t="s">
        <v>5894</v>
      </c>
      <c r="Y4481">
        <v>294</v>
      </c>
      <c r="Z4481">
        <v>81</v>
      </c>
      <c r="AA4481">
        <v>264</v>
      </c>
      <c r="AB4481">
        <v>82</v>
      </c>
      <c r="AC4481">
        <v>10</v>
      </c>
      <c r="AD4481">
        <v>41000</v>
      </c>
      <c r="AE4481" t="s">
        <v>6025</v>
      </c>
      <c r="AF4481" s="1">
        <v>46203</v>
      </c>
      <c r="AG4481" t="s">
        <v>6719</v>
      </c>
      <c r="AH4481" t="s">
        <v>6027</v>
      </c>
      <c r="AI4481" t="s">
        <v>6028</v>
      </c>
      <c r="AJ4481" t="s">
        <v>6924</v>
      </c>
      <c r="AK4481">
        <v>1500</v>
      </c>
      <c r="AL4481">
        <v>321.3</v>
      </c>
      <c r="AM4481">
        <v>1178.7</v>
      </c>
      <c r="AN4481">
        <v>1000</v>
      </c>
      <c r="AO4481">
        <v>178.7</v>
      </c>
      <c r="AP4481">
        <v>0.15160000000000001</v>
      </c>
    </row>
    <row r="4482" spans="1:42" hidden="1" x14ac:dyDescent="0.35">
      <c r="A4482" t="s">
        <v>5455</v>
      </c>
      <c r="B4482" s="1">
        <v>46172</v>
      </c>
      <c r="C4482" t="s">
        <v>1151</v>
      </c>
      <c r="D4482" t="s">
        <v>108</v>
      </c>
      <c r="E4482">
        <v>1</v>
      </c>
      <c r="F4482" t="s">
        <v>66</v>
      </c>
      <c r="G4482" t="s">
        <v>16</v>
      </c>
      <c r="H4482" t="s">
        <v>32</v>
      </c>
      <c r="I4482" t="s">
        <v>33</v>
      </c>
      <c r="J4482" t="s">
        <v>75</v>
      </c>
      <c r="K4482">
        <v>2026</v>
      </c>
      <c r="L4482" t="s">
        <v>35</v>
      </c>
      <c r="M4482" t="s">
        <v>5977</v>
      </c>
      <c r="N4482" t="s">
        <v>5974</v>
      </c>
      <c r="O4482" t="s">
        <v>5978</v>
      </c>
      <c r="P4482" t="s">
        <v>5979</v>
      </c>
      <c r="Q4482" t="s">
        <v>5980</v>
      </c>
      <c r="R4482">
        <v>3000</v>
      </c>
      <c r="S4482">
        <v>3900</v>
      </c>
      <c r="T4482">
        <v>0.23080000000000001</v>
      </c>
      <c r="U4482" t="s">
        <v>5920</v>
      </c>
      <c r="V4482">
        <v>36</v>
      </c>
      <c r="W4482" s="1">
        <v>44816</v>
      </c>
      <c r="X4482" t="s">
        <v>5894</v>
      </c>
      <c r="Y4482">
        <v>237</v>
      </c>
      <c r="Z4482">
        <v>110</v>
      </c>
      <c r="AA4482">
        <v>240</v>
      </c>
      <c r="AB4482">
        <v>48</v>
      </c>
      <c r="AC4482">
        <v>10</v>
      </c>
      <c r="AD4482">
        <v>144000</v>
      </c>
      <c r="AE4482" t="s">
        <v>6025</v>
      </c>
      <c r="AF4482" s="1">
        <v>46203</v>
      </c>
      <c r="AG4482" t="s">
        <v>6554</v>
      </c>
      <c r="AH4482" t="s">
        <v>6027</v>
      </c>
      <c r="AI4482" t="s">
        <v>6028</v>
      </c>
      <c r="AJ4482" t="s">
        <v>6924</v>
      </c>
      <c r="AK4482">
        <v>3900</v>
      </c>
      <c r="AL4482">
        <v>713.7</v>
      </c>
      <c r="AM4482">
        <v>3186.3</v>
      </c>
      <c r="AN4482">
        <v>3000</v>
      </c>
      <c r="AO4482">
        <v>186.3</v>
      </c>
      <c r="AP4482">
        <v>5.8500000000000003E-2</v>
      </c>
    </row>
    <row r="4483" spans="1:42" hidden="1" x14ac:dyDescent="0.35">
      <c r="A4483" t="s">
        <v>5456</v>
      </c>
      <c r="B4483" s="1">
        <v>46074</v>
      </c>
      <c r="C4483" t="s">
        <v>2253</v>
      </c>
      <c r="D4483" t="s">
        <v>95</v>
      </c>
      <c r="E4483">
        <v>2</v>
      </c>
      <c r="F4483" t="s">
        <v>30</v>
      </c>
      <c r="G4483" t="s">
        <v>96</v>
      </c>
      <c r="H4483" t="s">
        <v>25</v>
      </c>
      <c r="I4483" t="s">
        <v>33</v>
      </c>
      <c r="J4483" t="s">
        <v>19</v>
      </c>
      <c r="K4483">
        <v>2026</v>
      </c>
      <c r="L4483" t="s">
        <v>20</v>
      </c>
      <c r="M4483" t="s">
        <v>5948</v>
      </c>
      <c r="N4483" t="s">
        <v>5949</v>
      </c>
      <c r="O4483" t="s">
        <v>5950</v>
      </c>
      <c r="P4483" t="s">
        <v>5951</v>
      </c>
      <c r="Q4483" t="s">
        <v>5952</v>
      </c>
      <c r="R4483">
        <v>2900</v>
      </c>
      <c r="S4483">
        <v>3800</v>
      </c>
      <c r="T4483">
        <v>0.23680000000000001</v>
      </c>
      <c r="U4483" t="s">
        <v>5940</v>
      </c>
      <c r="V4483">
        <v>12</v>
      </c>
      <c r="W4483" s="1">
        <v>45359</v>
      </c>
      <c r="X4483" t="s">
        <v>5894</v>
      </c>
      <c r="Y4483">
        <v>220</v>
      </c>
      <c r="Z4483">
        <v>49</v>
      </c>
      <c r="AA4483">
        <v>227</v>
      </c>
      <c r="AB4483">
        <v>23</v>
      </c>
      <c r="AC4483">
        <v>10</v>
      </c>
      <c r="AD4483">
        <v>66700</v>
      </c>
      <c r="AE4483" t="s">
        <v>6025</v>
      </c>
      <c r="AF4483" s="1">
        <v>46203</v>
      </c>
      <c r="AG4483" t="s">
        <v>6765</v>
      </c>
      <c r="AH4483" t="s">
        <v>6027</v>
      </c>
      <c r="AI4483" t="s">
        <v>6028</v>
      </c>
      <c r="AJ4483" t="s">
        <v>6924</v>
      </c>
      <c r="AK4483">
        <v>7600</v>
      </c>
      <c r="AL4483">
        <v>667.28</v>
      </c>
      <c r="AM4483">
        <v>6932.72</v>
      </c>
      <c r="AN4483">
        <v>5800</v>
      </c>
      <c r="AO4483">
        <v>1132.72</v>
      </c>
      <c r="AP4483">
        <v>0.16339999999999999</v>
      </c>
    </row>
    <row r="4484" spans="1:42" hidden="1" x14ac:dyDescent="0.35">
      <c r="A4484" t="s">
        <v>5457</v>
      </c>
      <c r="B4484" s="1">
        <v>46084</v>
      </c>
      <c r="C4484" t="s">
        <v>800</v>
      </c>
      <c r="D4484" t="s">
        <v>183</v>
      </c>
      <c r="E4484">
        <v>1</v>
      </c>
      <c r="F4484" t="s">
        <v>58</v>
      </c>
      <c r="G4484" t="s">
        <v>96</v>
      </c>
      <c r="H4484" t="s">
        <v>25</v>
      </c>
      <c r="I4484" t="s">
        <v>18</v>
      </c>
      <c r="J4484" t="s">
        <v>39</v>
      </c>
      <c r="K4484">
        <v>2026</v>
      </c>
      <c r="L4484" t="s">
        <v>20</v>
      </c>
      <c r="M4484" t="s">
        <v>6010</v>
      </c>
      <c r="N4484" t="s">
        <v>5949</v>
      </c>
      <c r="O4484" t="s">
        <v>6011</v>
      </c>
      <c r="P4484" t="s">
        <v>6012</v>
      </c>
      <c r="Q4484" t="s">
        <v>6013</v>
      </c>
      <c r="R4484">
        <v>2700</v>
      </c>
      <c r="S4484">
        <v>3500</v>
      </c>
      <c r="T4484">
        <v>0.2286</v>
      </c>
      <c r="U4484" t="s">
        <v>5920</v>
      </c>
      <c r="V4484">
        <v>12</v>
      </c>
      <c r="W4484" s="1">
        <v>45369</v>
      </c>
      <c r="X4484" t="s">
        <v>5894</v>
      </c>
      <c r="Y4484">
        <v>71</v>
      </c>
      <c r="Z4484">
        <v>95</v>
      </c>
      <c r="AA4484">
        <v>147</v>
      </c>
      <c r="AB4484">
        <v>51</v>
      </c>
      <c r="AC4484">
        <v>10</v>
      </c>
      <c r="AD4484">
        <v>137700</v>
      </c>
      <c r="AE4484" t="s">
        <v>6025</v>
      </c>
      <c r="AF4484" s="1">
        <v>46203</v>
      </c>
      <c r="AG4484" t="s">
        <v>6446</v>
      </c>
      <c r="AH4484" t="s">
        <v>6035</v>
      </c>
      <c r="AI4484" t="s">
        <v>6028</v>
      </c>
      <c r="AJ4484" t="s">
        <v>6924</v>
      </c>
      <c r="AK4484">
        <v>3500</v>
      </c>
      <c r="AL4484">
        <v>624.4</v>
      </c>
      <c r="AM4484">
        <v>2875.6</v>
      </c>
      <c r="AN4484">
        <v>2700</v>
      </c>
      <c r="AO4484">
        <v>175.6</v>
      </c>
      <c r="AP4484">
        <v>6.1100000000000002E-2</v>
      </c>
    </row>
    <row r="4485" spans="1:42" hidden="1" x14ac:dyDescent="0.35">
      <c r="A4485" t="s">
        <v>5458</v>
      </c>
      <c r="B4485" s="1">
        <v>46049</v>
      </c>
      <c r="C4485" t="s">
        <v>1393</v>
      </c>
      <c r="D4485" t="s">
        <v>95</v>
      </c>
      <c r="E4485">
        <v>1</v>
      </c>
      <c r="F4485" t="s">
        <v>58</v>
      </c>
      <c r="G4485" t="s">
        <v>96</v>
      </c>
      <c r="H4485" t="s">
        <v>17</v>
      </c>
      <c r="I4485" t="s">
        <v>26</v>
      </c>
      <c r="J4485" t="s">
        <v>112</v>
      </c>
      <c r="K4485">
        <v>2026</v>
      </c>
      <c r="L4485" t="s">
        <v>20</v>
      </c>
      <c r="M4485" t="s">
        <v>5948</v>
      </c>
      <c r="N4485" t="s">
        <v>5949</v>
      </c>
      <c r="O4485" t="s">
        <v>5950</v>
      </c>
      <c r="P4485" t="s">
        <v>5951</v>
      </c>
      <c r="Q4485" t="s">
        <v>5952</v>
      </c>
      <c r="R4485">
        <v>2900</v>
      </c>
      <c r="S4485">
        <v>3800</v>
      </c>
      <c r="T4485">
        <v>0.23680000000000001</v>
      </c>
      <c r="U4485" t="s">
        <v>5940</v>
      </c>
      <c r="V4485">
        <v>12</v>
      </c>
      <c r="W4485" s="1">
        <v>45359</v>
      </c>
      <c r="X4485" t="s">
        <v>5894</v>
      </c>
      <c r="Y4485">
        <v>220</v>
      </c>
      <c r="Z4485">
        <v>49</v>
      </c>
      <c r="AA4485">
        <v>227</v>
      </c>
      <c r="AB4485">
        <v>23</v>
      </c>
      <c r="AC4485">
        <v>10</v>
      </c>
      <c r="AD4485">
        <v>66700</v>
      </c>
      <c r="AE4485" t="s">
        <v>6025</v>
      </c>
      <c r="AF4485" s="1">
        <v>46203</v>
      </c>
      <c r="AG4485" t="s">
        <v>6414</v>
      </c>
      <c r="AH4485" t="s">
        <v>6035</v>
      </c>
      <c r="AI4485" t="s">
        <v>6028</v>
      </c>
      <c r="AJ4485" t="s">
        <v>6924</v>
      </c>
      <c r="AK4485">
        <v>3800</v>
      </c>
      <c r="AL4485">
        <v>702.24</v>
      </c>
      <c r="AM4485">
        <v>3097.76</v>
      </c>
      <c r="AN4485">
        <v>2900</v>
      </c>
      <c r="AO4485">
        <v>197.76</v>
      </c>
      <c r="AP4485">
        <v>6.3799999999999996E-2</v>
      </c>
    </row>
    <row r="4486" spans="1:42" hidden="1" x14ac:dyDescent="0.35">
      <c r="A4486" t="s">
        <v>5459</v>
      </c>
      <c r="B4486" s="1">
        <v>46187</v>
      </c>
      <c r="C4486" t="s">
        <v>1943</v>
      </c>
      <c r="D4486" t="s">
        <v>200</v>
      </c>
      <c r="E4486">
        <v>1</v>
      </c>
      <c r="F4486" t="s">
        <v>30</v>
      </c>
      <c r="G4486" t="s">
        <v>67</v>
      </c>
      <c r="H4486" t="s">
        <v>17</v>
      </c>
      <c r="I4486" t="s">
        <v>43</v>
      </c>
      <c r="J4486" t="s">
        <v>34</v>
      </c>
      <c r="K4486">
        <v>2026</v>
      </c>
      <c r="L4486" t="s">
        <v>35</v>
      </c>
      <c r="M4486" t="s">
        <v>5960</v>
      </c>
      <c r="N4486" t="s">
        <v>5949</v>
      </c>
      <c r="O4486" t="s">
        <v>5961</v>
      </c>
      <c r="P4486" t="s">
        <v>5951</v>
      </c>
      <c r="Q4486" t="s">
        <v>5962</v>
      </c>
      <c r="R4486">
        <v>2100</v>
      </c>
      <c r="S4486">
        <v>2800</v>
      </c>
      <c r="T4486">
        <v>0.25</v>
      </c>
      <c r="U4486" t="s">
        <v>5940</v>
      </c>
      <c r="V4486">
        <v>12</v>
      </c>
      <c r="W4486" s="1">
        <v>45378</v>
      </c>
      <c r="X4486" t="s">
        <v>5894</v>
      </c>
      <c r="Y4486">
        <v>198</v>
      </c>
      <c r="Z4486">
        <v>79</v>
      </c>
      <c r="AA4486">
        <v>243</v>
      </c>
      <c r="AB4486">
        <v>87</v>
      </c>
      <c r="AC4486">
        <v>10</v>
      </c>
      <c r="AD4486">
        <v>182700</v>
      </c>
      <c r="AE4486" t="s">
        <v>6025</v>
      </c>
      <c r="AF4486" s="1">
        <v>46203</v>
      </c>
      <c r="AG4486" t="s">
        <v>6688</v>
      </c>
      <c r="AH4486" t="s">
        <v>6027</v>
      </c>
      <c r="AI4486" t="s">
        <v>6028</v>
      </c>
      <c r="AJ4486" t="s">
        <v>6924</v>
      </c>
      <c r="AK4486">
        <v>2800</v>
      </c>
      <c r="AL4486">
        <v>355.6</v>
      </c>
      <c r="AM4486">
        <v>2444.4</v>
      </c>
      <c r="AN4486">
        <v>2100</v>
      </c>
      <c r="AO4486">
        <v>344.4</v>
      </c>
      <c r="AP4486">
        <v>0.1409</v>
      </c>
    </row>
    <row r="4487" spans="1:42" hidden="1" x14ac:dyDescent="0.35">
      <c r="A4487" t="s">
        <v>5460</v>
      </c>
      <c r="B4487" s="1">
        <v>46175</v>
      </c>
      <c r="C4487" t="s">
        <v>3089</v>
      </c>
      <c r="D4487" t="s">
        <v>137</v>
      </c>
      <c r="E4487">
        <v>1</v>
      </c>
      <c r="F4487" t="s">
        <v>30</v>
      </c>
      <c r="G4487" t="s">
        <v>96</v>
      </c>
      <c r="H4487" t="s">
        <v>25</v>
      </c>
      <c r="I4487" t="s">
        <v>26</v>
      </c>
      <c r="J4487" t="s">
        <v>34</v>
      </c>
      <c r="K4487">
        <v>2026</v>
      </c>
      <c r="L4487" t="s">
        <v>35</v>
      </c>
      <c r="M4487" t="s">
        <v>5930</v>
      </c>
      <c r="N4487" t="s">
        <v>5931</v>
      </c>
      <c r="O4487" t="s">
        <v>5932</v>
      </c>
      <c r="P4487" t="s">
        <v>5891</v>
      </c>
      <c r="Q4487" t="s">
        <v>5933</v>
      </c>
      <c r="R4487">
        <v>14800</v>
      </c>
      <c r="S4487">
        <v>18500</v>
      </c>
      <c r="T4487">
        <v>0.2</v>
      </c>
      <c r="U4487" t="s">
        <v>5893</v>
      </c>
      <c r="V4487">
        <v>12</v>
      </c>
      <c r="W4487" s="1">
        <v>45474</v>
      </c>
      <c r="X4487" t="s">
        <v>5894</v>
      </c>
      <c r="Y4487">
        <v>213</v>
      </c>
      <c r="Z4487">
        <v>93</v>
      </c>
      <c r="AA4487">
        <v>278</v>
      </c>
      <c r="AB4487">
        <v>42</v>
      </c>
      <c r="AC4487">
        <v>10</v>
      </c>
      <c r="AD4487">
        <v>621600</v>
      </c>
      <c r="AE4487" t="s">
        <v>6025</v>
      </c>
      <c r="AF4487" s="1">
        <v>46203</v>
      </c>
      <c r="AG4487" t="s">
        <v>6820</v>
      </c>
      <c r="AH4487" t="s">
        <v>6035</v>
      </c>
      <c r="AI4487" t="s">
        <v>6028</v>
      </c>
      <c r="AJ4487" t="s">
        <v>6924</v>
      </c>
      <c r="AK4487">
        <v>18500</v>
      </c>
      <c r="AL4487">
        <v>2823.1</v>
      </c>
      <c r="AM4487">
        <v>15676.9</v>
      </c>
      <c r="AN4487">
        <v>14800</v>
      </c>
      <c r="AO4487">
        <v>876.9</v>
      </c>
      <c r="AP4487">
        <v>5.5899999999999998E-2</v>
      </c>
    </row>
    <row r="4488" spans="1:42" hidden="1" x14ac:dyDescent="0.35">
      <c r="A4488" t="s">
        <v>5461</v>
      </c>
      <c r="B4488" s="1">
        <v>46124</v>
      </c>
      <c r="C4488" t="s">
        <v>4341</v>
      </c>
      <c r="D4488" t="s">
        <v>137</v>
      </c>
      <c r="E4488">
        <v>1</v>
      </c>
      <c r="F4488" t="s">
        <v>15</v>
      </c>
      <c r="G4488" t="s">
        <v>16</v>
      </c>
      <c r="H4488" t="s">
        <v>25</v>
      </c>
      <c r="I4488" t="s">
        <v>43</v>
      </c>
      <c r="J4488" t="s">
        <v>44</v>
      </c>
      <c r="K4488">
        <v>2026</v>
      </c>
      <c r="L4488" t="s">
        <v>35</v>
      </c>
      <c r="M4488" t="s">
        <v>5930</v>
      </c>
      <c r="N4488" t="s">
        <v>5931</v>
      </c>
      <c r="O4488" t="s">
        <v>5932</v>
      </c>
      <c r="P4488" t="s">
        <v>5891</v>
      </c>
      <c r="Q4488" t="s">
        <v>5933</v>
      </c>
      <c r="R4488">
        <v>14800</v>
      </c>
      <c r="S4488">
        <v>18500</v>
      </c>
      <c r="T4488">
        <v>0.2</v>
      </c>
      <c r="U4488" t="s">
        <v>5893</v>
      </c>
      <c r="V4488">
        <v>12</v>
      </c>
      <c r="W4488" s="1">
        <v>45474</v>
      </c>
      <c r="X4488" t="s">
        <v>5894</v>
      </c>
      <c r="Y4488">
        <v>213</v>
      </c>
      <c r="Z4488">
        <v>93</v>
      </c>
      <c r="AA4488">
        <v>278</v>
      </c>
      <c r="AB4488">
        <v>42</v>
      </c>
      <c r="AC4488">
        <v>10</v>
      </c>
      <c r="AD4488">
        <v>621600</v>
      </c>
      <c r="AE4488" t="s">
        <v>6025</v>
      </c>
      <c r="AF4488" s="1">
        <v>46203</v>
      </c>
      <c r="AG4488" t="s">
        <v>6902</v>
      </c>
      <c r="AH4488" t="s">
        <v>6027</v>
      </c>
      <c r="AI4488" t="s">
        <v>6028</v>
      </c>
      <c r="AJ4488" t="s">
        <v>6924</v>
      </c>
      <c r="AK4488">
        <v>18500</v>
      </c>
      <c r="AL4488">
        <v>1130.3499999999999</v>
      </c>
      <c r="AM4488">
        <v>17369.650000000001</v>
      </c>
      <c r="AN4488">
        <v>14800</v>
      </c>
      <c r="AO4488">
        <v>2569.65</v>
      </c>
      <c r="AP4488">
        <v>0.1479</v>
      </c>
    </row>
    <row r="4489" spans="1:42" hidden="1" x14ac:dyDescent="0.35">
      <c r="A4489" t="s">
        <v>5462</v>
      </c>
      <c r="B4489" s="1">
        <v>46091</v>
      </c>
      <c r="C4489" t="s">
        <v>525</v>
      </c>
      <c r="D4489" t="s">
        <v>87</v>
      </c>
      <c r="E4489">
        <v>1</v>
      </c>
      <c r="F4489" t="s">
        <v>30</v>
      </c>
      <c r="G4489" t="s">
        <v>67</v>
      </c>
      <c r="H4489" t="s">
        <v>25</v>
      </c>
      <c r="I4489" t="s">
        <v>26</v>
      </c>
      <c r="J4489" t="s">
        <v>39</v>
      </c>
      <c r="K4489">
        <v>2026</v>
      </c>
      <c r="L4489" t="s">
        <v>20</v>
      </c>
      <c r="M4489" t="s">
        <v>5924</v>
      </c>
      <c r="N4489" t="s">
        <v>5913</v>
      </c>
      <c r="O4489" t="s">
        <v>5917</v>
      </c>
      <c r="P4489" t="s">
        <v>5925</v>
      </c>
      <c r="Q4489" t="s">
        <v>5926</v>
      </c>
      <c r="R4489">
        <v>46000</v>
      </c>
      <c r="S4489">
        <v>56000</v>
      </c>
      <c r="T4489">
        <v>0.17860000000000001</v>
      </c>
      <c r="U4489" t="s">
        <v>5920</v>
      </c>
      <c r="V4489">
        <v>12</v>
      </c>
      <c r="W4489" s="1">
        <v>44847</v>
      </c>
      <c r="X4489" t="s">
        <v>5894</v>
      </c>
      <c r="Y4489">
        <v>224</v>
      </c>
      <c r="Z4489">
        <v>96</v>
      </c>
      <c r="AA4489">
        <v>304</v>
      </c>
      <c r="AB4489">
        <v>54</v>
      </c>
      <c r="AC4489">
        <v>10</v>
      </c>
      <c r="AD4489">
        <v>2484000</v>
      </c>
      <c r="AE4489" t="s">
        <v>6025</v>
      </c>
      <c r="AF4489" s="1">
        <v>46203</v>
      </c>
      <c r="AG4489" t="s">
        <v>6321</v>
      </c>
      <c r="AH4489" t="s">
        <v>6027</v>
      </c>
      <c r="AI4489" t="s">
        <v>6028</v>
      </c>
      <c r="AJ4489" t="s">
        <v>6924</v>
      </c>
      <c r="AK4489">
        <v>66080</v>
      </c>
      <c r="AL4489">
        <v>9019.92</v>
      </c>
      <c r="AM4489">
        <v>57060.08</v>
      </c>
      <c r="AN4489">
        <v>46000</v>
      </c>
      <c r="AO4489">
        <v>11060.08</v>
      </c>
      <c r="AP4489">
        <v>0.1938</v>
      </c>
    </row>
    <row r="4490" spans="1:42" hidden="1" x14ac:dyDescent="0.35">
      <c r="A4490" t="s">
        <v>5463</v>
      </c>
      <c r="B4490" s="1">
        <v>46127</v>
      </c>
      <c r="C4490" t="s">
        <v>1229</v>
      </c>
      <c r="D4490" t="s">
        <v>173</v>
      </c>
      <c r="E4490">
        <v>1</v>
      </c>
      <c r="F4490" t="s">
        <v>66</v>
      </c>
      <c r="G4490" t="s">
        <v>79</v>
      </c>
      <c r="H4490" t="s">
        <v>17</v>
      </c>
      <c r="I4490" t="s">
        <v>33</v>
      </c>
      <c r="J4490" t="s">
        <v>44</v>
      </c>
      <c r="K4490">
        <v>2026</v>
      </c>
      <c r="L4490" t="s">
        <v>35</v>
      </c>
      <c r="M4490" t="s">
        <v>5904</v>
      </c>
      <c r="N4490" t="s">
        <v>5889</v>
      </c>
      <c r="O4490" t="s">
        <v>5898</v>
      </c>
      <c r="P4490" t="s">
        <v>5899</v>
      </c>
      <c r="Q4490" t="s">
        <v>5905</v>
      </c>
      <c r="R4490">
        <v>12500</v>
      </c>
      <c r="S4490">
        <v>15500</v>
      </c>
      <c r="T4490">
        <v>0.19350000000000001</v>
      </c>
      <c r="U4490" t="s">
        <v>5901</v>
      </c>
      <c r="V4490">
        <v>12</v>
      </c>
      <c r="W4490" s="1">
        <v>45140</v>
      </c>
      <c r="X4490" t="s">
        <v>5894</v>
      </c>
      <c r="Y4490">
        <v>313</v>
      </c>
      <c r="Z4490">
        <v>58</v>
      </c>
      <c r="AA4490">
        <v>294</v>
      </c>
      <c r="AB4490">
        <v>65</v>
      </c>
      <c r="AC4490">
        <v>10</v>
      </c>
      <c r="AD4490">
        <v>812500</v>
      </c>
      <c r="AE4490" t="s">
        <v>6025</v>
      </c>
      <c r="AF4490" s="1">
        <v>46203</v>
      </c>
      <c r="AG4490" t="s">
        <v>6443</v>
      </c>
      <c r="AH4490" t="s">
        <v>6027</v>
      </c>
      <c r="AI4490" t="s">
        <v>6028</v>
      </c>
      <c r="AJ4490" t="s">
        <v>6924</v>
      </c>
      <c r="AK4490">
        <v>15500</v>
      </c>
      <c r="AL4490">
        <v>959.45</v>
      </c>
      <c r="AM4490">
        <v>14540.55</v>
      </c>
      <c r="AN4490">
        <v>12500</v>
      </c>
      <c r="AO4490">
        <v>2040.55</v>
      </c>
      <c r="AP4490">
        <v>0.14030000000000001</v>
      </c>
    </row>
    <row r="4491" spans="1:42" hidden="1" x14ac:dyDescent="0.35">
      <c r="A4491" t="s">
        <v>5464</v>
      </c>
      <c r="B4491" s="1">
        <v>46066</v>
      </c>
      <c r="C4491" t="s">
        <v>484</v>
      </c>
      <c r="D4491" t="s">
        <v>65</v>
      </c>
      <c r="E4491">
        <v>1</v>
      </c>
      <c r="F4491" t="s">
        <v>58</v>
      </c>
      <c r="G4491" t="s">
        <v>16</v>
      </c>
      <c r="H4491" t="s">
        <v>32</v>
      </c>
      <c r="I4491" t="s">
        <v>43</v>
      </c>
      <c r="J4491" t="s">
        <v>19</v>
      </c>
      <c r="K4491">
        <v>2026</v>
      </c>
      <c r="L4491" t="s">
        <v>20</v>
      </c>
      <c r="M4491" t="s">
        <v>5906</v>
      </c>
      <c r="N4491" t="s">
        <v>5889</v>
      </c>
      <c r="O4491" t="s">
        <v>5898</v>
      </c>
      <c r="P4491" t="s">
        <v>5907</v>
      </c>
      <c r="Q4491" t="s">
        <v>5908</v>
      </c>
      <c r="R4491">
        <v>17500</v>
      </c>
      <c r="S4491">
        <v>22000</v>
      </c>
      <c r="T4491">
        <v>0.20449999999999999</v>
      </c>
      <c r="U4491" t="s">
        <v>5909</v>
      </c>
      <c r="V4491">
        <v>12</v>
      </c>
      <c r="W4491" s="1">
        <v>45337</v>
      </c>
      <c r="X4491" t="s">
        <v>5894</v>
      </c>
      <c r="Y4491">
        <v>373</v>
      </c>
      <c r="Z4491">
        <v>88</v>
      </c>
      <c r="AA4491">
        <v>389</v>
      </c>
      <c r="AB4491">
        <v>78</v>
      </c>
      <c r="AC4491">
        <v>10</v>
      </c>
      <c r="AD4491">
        <v>1365000</v>
      </c>
      <c r="AE4491" t="s">
        <v>6025</v>
      </c>
      <c r="AF4491" s="1">
        <v>46203</v>
      </c>
      <c r="AG4491" t="s">
        <v>6125</v>
      </c>
      <c r="AH4491" t="s">
        <v>6035</v>
      </c>
      <c r="AI4491" t="s">
        <v>6028</v>
      </c>
      <c r="AJ4491" t="s">
        <v>6924</v>
      </c>
      <c r="AK4491">
        <v>22000</v>
      </c>
      <c r="AL4491">
        <v>1544.4</v>
      </c>
      <c r="AM4491">
        <v>20455.599999999999</v>
      </c>
      <c r="AN4491">
        <v>17500</v>
      </c>
      <c r="AO4491">
        <v>2955.6</v>
      </c>
      <c r="AP4491">
        <v>0.14449999999999999</v>
      </c>
    </row>
    <row r="4492" spans="1:42" hidden="1" x14ac:dyDescent="0.35">
      <c r="A4492" t="s">
        <v>5465</v>
      </c>
      <c r="B4492" s="1">
        <v>46032</v>
      </c>
      <c r="C4492" t="s">
        <v>4067</v>
      </c>
      <c r="D4492" t="s">
        <v>137</v>
      </c>
      <c r="E4492">
        <v>2</v>
      </c>
      <c r="F4492" t="s">
        <v>128</v>
      </c>
      <c r="G4492" t="s">
        <v>96</v>
      </c>
      <c r="H4492" t="s">
        <v>25</v>
      </c>
      <c r="I4492" t="s">
        <v>18</v>
      </c>
      <c r="J4492" t="s">
        <v>112</v>
      </c>
      <c r="K4492">
        <v>2026</v>
      </c>
      <c r="L4492" t="s">
        <v>20</v>
      </c>
      <c r="M4492" t="s">
        <v>5930</v>
      </c>
      <c r="N4492" t="s">
        <v>5931</v>
      </c>
      <c r="O4492" t="s">
        <v>5932</v>
      </c>
      <c r="P4492" t="s">
        <v>5891</v>
      </c>
      <c r="Q4492" t="s">
        <v>5933</v>
      </c>
      <c r="R4492">
        <v>14800</v>
      </c>
      <c r="S4492">
        <v>18500</v>
      </c>
      <c r="T4492">
        <v>0.2</v>
      </c>
      <c r="U4492" t="s">
        <v>5893</v>
      </c>
      <c r="V4492">
        <v>12</v>
      </c>
      <c r="W4492" s="1">
        <v>45474</v>
      </c>
      <c r="X4492" t="s">
        <v>5894</v>
      </c>
      <c r="Y4492">
        <v>213</v>
      </c>
      <c r="Z4492">
        <v>93</v>
      </c>
      <c r="AA4492">
        <v>278</v>
      </c>
      <c r="AB4492">
        <v>42</v>
      </c>
      <c r="AC4492">
        <v>10</v>
      </c>
      <c r="AD4492">
        <v>621600</v>
      </c>
      <c r="AE4492" t="s">
        <v>6025</v>
      </c>
      <c r="AF4492" s="1">
        <v>46203</v>
      </c>
      <c r="AG4492" t="s">
        <v>6898</v>
      </c>
      <c r="AH4492" t="s">
        <v>6027</v>
      </c>
      <c r="AI4492" t="s">
        <v>6028</v>
      </c>
      <c r="AJ4492" t="s">
        <v>6924</v>
      </c>
      <c r="AK4492">
        <v>37000</v>
      </c>
      <c r="AL4492">
        <v>8091.9</v>
      </c>
      <c r="AM4492">
        <v>28908.1</v>
      </c>
      <c r="AN4492">
        <v>29600</v>
      </c>
      <c r="AO4492">
        <v>-691.9</v>
      </c>
      <c r="AP4492">
        <v>-2.3900000000000001E-2</v>
      </c>
    </row>
    <row r="4493" spans="1:42" hidden="1" x14ac:dyDescent="0.35">
      <c r="A4493" t="s">
        <v>5466</v>
      </c>
      <c r="B4493" s="1">
        <v>46166</v>
      </c>
      <c r="C4493" t="s">
        <v>2090</v>
      </c>
      <c r="D4493" t="s">
        <v>65</v>
      </c>
      <c r="E4493">
        <v>1</v>
      </c>
      <c r="F4493" t="s">
        <v>58</v>
      </c>
      <c r="G4493" t="s">
        <v>96</v>
      </c>
      <c r="H4493" t="s">
        <v>17</v>
      </c>
      <c r="I4493" t="s">
        <v>26</v>
      </c>
      <c r="J4493" t="s">
        <v>75</v>
      </c>
      <c r="K4493">
        <v>2026</v>
      </c>
      <c r="L4493" t="s">
        <v>35</v>
      </c>
      <c r="M4493" t="s">
        <v>5906</v>
      </c>
      <c r="N4493" t="s">
        <v>5889</v>
      </c>
      <c r="O4493" t="s">
        <v>5898</v>
      </c>
      <c r="P4493" t="s">
        <v>5907</v>
      </c>
      <c r="Q4493" t="s">
        <v>5908</v>
      </c>
      <c r="R4493">
        <v>17500</v>
      </c>
      <c r="S4493">
        <v>22000</v>
      </c>
      <c r="T4493">
        <v>0.20449999999999999</v>
      </c>
      <c r="U4493" t="s">
        <v>5909</v>
      </c>
      <c r="V4493">
        <v>12</v>
      </c>
      <c r="W4493" s="1">
        <v>45337</v>
      </c>
      <c r="X4493" t="s">
        <v>5894</v>
      </c>
      <c r="Y4493">
        <v>373</v>
      </c>
      <c r="Z4493">
        <v>88</v>
      </c>
      <c r="AA4493">
        <v>389</v>
      </c>
      <c r="AB4493">
        <v>78</v>
      </c>
      <c r="AC4493">
        <v>10</v>
      </c>
      <c r="AD4493">
        <v>1365000</v>
      </c>
      <c r="AE4493" t="s">
        <v>6025</v>
      </c>
      <c r="AF4493" s="1">
        <v>46203</v>
      </c>
      <c r="AG4493" t="s">
        <v>6718</v>
      </c>
      <c r="AH4493" t="s">
        <v>6035</v>
      </c>
      <c r="AI4493" t="s">
        <v>6028</v>
      </c>
      <c r="AJ4493" t="s">
        <v>6924</v>
      </c>
      <c r="AK4493">
        <v>22000</v>
      </c>
      <c r="AL4493">
        <v>3828</v>
      </c>
      <c r="AM4493">
        <v>18172</v>
      </c>
      <c r="AN4493">
        <v>17500</v>
      </c>
      <c r="AO4493">
        <v>672</v>
      </c>
      <c r="AP4493">
        <v>3.6999999999999998E-2</v>
      </c>
    </row>
    <row r="4494" spans="1:42" hidden="1" x14ac:dyDescent="0.35">
      <c r="A4494" t="s">
        <v>5467</v>
      </c>
      <c r="B4494" s="1">
        <v>46112</v>
      </c>
      <c r="C4494" t="s">
        <v>1998</v>
      </c>
      <c r="D4494" t="s">
        <v>188</v>
      </c>
      <c r="E4494">
        <v>1</v>
      </c>
      <c r="F4494" t="s">
        <v>58</v>
      </c>
      <c r="G4494" t="s">
        <v>16</v>
      </c>
      <c r="H4494" t="s">
        <v>25</v>
      </c>
      <c r="I4494" t="s">
        <v>43</v>
      </c>
      <c r="J4494" t="s">
        <v>39</v>
      </c>
      <c r="K4494">
        <v>2026</v>
      </c>
      <c r="L4494" t="s">
        <v>20</v>
      </c>
      <c r="M4494" t="s">
        <v>5936</v>
      </c>
      <c r="N4494" t="s">
        <v>5931</v>
      </c>
      <c r="O4494" t="s">
        <v>5937</v>
      </c>
      <c r="P4494" t="s">
        <v>5938</v>
      </c>
      <c r="Q4494" t="s">
        <v>5939</v>
      </c>
      <c r="R4494">
        <v>3400</v>
      </c>
      <c r="S4494">
        <v>4500</v>
      </c>
      <c r="T4494">
        <v>0.24440000000000001</v>
      </c>
      <c r="U4494" t="s">
        <v>5940</v>
      </c>
      <c r="V4494">
        <v>6</v>
      </c>
      <c r="W4494" s="1">
        <v>45061</v>
      </c>
      <c r="X4494" t="s">
        <v>5894</v>
      </c>
      <c r="Y4494">
        <v>200</v>
      </c>
      <c r="Z4494">
        <v>91</v>
      </c>
      <c r="AA4494">
        <v>223</v>
      </c>
      <c r="AB4494">
        <v>18</v>
      </c>
      <c r="AC4494">
        <v>10</v>
      </c>
      <c r="AD4494">
        <v>61200</v>
      </c>
      <c r="AE4494" t="s">
        <v>6025</v>
      </c>
      <c r="AF4494" s="1">
        <v>46203</v>
      </c>
      <c r="AG4494" t="s">
        <v>6703</v>
      </c>
      <c r="AH4494" t="s">
        <v>6027</v>
      </c>
      <c r="AI4494" t="s">
        <v>6028</v>
      </c>
      <c r="AJ4494" t="s">
        <v>6924</v>
      </c>
      <c r="AK4494">
        <v>4500</v>
      </c>
      <c r="AL4494">
        <v>336.6</v>
      </c>
      <c r="AM4494">
        <v>4163.3999999999996</v>
      </c>
      <c r="AN4494">
        <v>3400</v>
      </c>
      <c r="AO4494">
        <v>763.4</v>
      </c>
      <c r="AP4494">
        <v>0.18340000000000001</v>
      </c>
    </row>
    <row r="4495" spans="1:42" hidden="1" x14ac:dyDescent="0.35">
      <c r="A4495" t="s">
        <v>5468</v>
      </c>
      <c r="B4495" s="1">
        <v>46106</v>
      </c>
      <c r="C4495" t="s">
        <v>429</v>
      </c>
      <c r="D4495" t="s">
        <v>216</v>
      </c>
      <c r="E4495">
        <v>1</v>
      </c>
      <c r="F4495" t="s">
        <v>58</v>
      </c>
      <c r="G4495" t="s">
        <v>71</v>
      </c>
      <c r="H4495" t="s">
        <v>32</v>
      </c>
      <c r="I4495" t="s">
        <v>18</v>
      </c>
      <c r="J4495" t="s">
        <v>39</v>
      </c>
      <c r="K4495">
        <v>2026</v>
      </c>
      <c r="L4495" t="s">
        <v>20</v>
      </c>
      <c r="M4495" t="s">
        <v>5999</v>
      </c>
      <c r="N4495" t="s">
        <v>5989</v>
      </c>
      <c r="O4495" t="s">
        <v>6000</v>
      </c>
      <c r="P4495" t="s">
        <v>6001</v>
      </c>
      <c r="Q4495" t="s">
        <v>6002</v>
      </c>
      <c r="R4495">
        <v>300</v>
      </c>
      <c r="S4495">
        <v>500</v>
      </c>
      <c r="T4495">
        <v>0.4</v>
      </c>
      <c r="U4495" t="s">
        <v>5940</v>
      </c>
      <c r="V4495">
        <v>3</v>
      </c>
      <c r="W4495" s="1">
        <v>45115</v>
      </c>
      <c r="X4495" t="s">
        <v>5894</v>
      </c>
      <c r="Y4495">
        <v>197</v>
      </c>
      <c r="Z4495">
        <v>100</v>
      </c>
      <c r="AA4495">
        <v>205</v>
      </c>
      <c r="AB4495">
        <v>66</v>
      </c>
      <c r="AC4495">
        <v>10</v>
      </c>
      <c r="AD4495">
        <v>19800</v>
      </c>
      <c r="AE4495" t="s">
        <v>6025</v>
      </c>
      <c r="AF4495" s="1">
        <v>46203</v>
      </c>
      <c r="AG4495" t="s">
        <v>6267</v>
      </c>
      <c r="AH4495" t="s">
        <v>6027</v>
      </c>
      <c r="AI4495" t="s">
        <v>6028</v>
      </c>
      <c r="AJ4495" t="s">
        <v>6924</v>
      </c>
      <c r="AK4495">
        <v>500</v>
      </c>
      <c r="AL4495">
        <v>103.8</v>
      </c>
      <c r="AM4495">
        <v>396.2</v>
      </c>
      <c r="AN4495">
        <v>300</v>
      </c>
      <c r="AO4495">
        <v>96.2</v>
      </c>
      <c r="AP4495">
        <v>0.24279999999999999</v>
      </c>
    </row>
    <row r="4496" spans="1:42" hidden="1" x14ac:dyDescent="0.35">
      <c r="A4496" t="s">
        <v>5469</v>
      </c>
      <c r="B4496" s="1">
        <v>46164</v>
      </c>
      <c r="C4496" t="s">
        <v>1501</v>
      </c>
      <c r="D4496" t="s">
        <v>92</v>
      </c>
      <c r="E4496">
        <v>1</v>
      </c>
      <c r="F4496" t="s">
        <v>30</v>
      </c>
      <c r="G4496" t="s">
        <v>96</v>
      </c>
      <c r="H4496" t="s">
        <v>32</v>
      </c>
      <c r="I4496" t="s">
        <v>43</v>
      </c>
      <c r="J4496" t="s">
        <v>75</v>
      </c>
      <c r="K4496">
        <v>2026</v>
      </c>
      <c r="L4496" t="s">
        <v>35</v>
      </c>
      <c r="M4496" t="s">
        <v>5973</v>
      </c>
      <c r="N4496" t="s">
        <v>5974</v>
      </c>
      <c r="O4496" t="s">
        <v>5975</v>
      </c>
      <c r="P4496" t="s">
        <v>5899</v>
      </c>
      <c r="Q4496" t="s">
        <v>5976</v>
      </c>
      <c r="R4496">
        <v>7600</v>
      </c>
      <c r="S4496">
        <v>9800</v>
      </c>
      <c r="T4496">
        <v>0.22450000000000001</v>
      </c>
      <c r="U4496" t="s">
        <v>5901</v>
      </c>
      <c r="V4496">
        <v>36</v>
      </c>
      <c r="W4496" s="1">
        <v>45281</v>
      </c>
      <c r="X4496" t="s">
        <v>5894</v>
      </c>
      <c r="Y4496">
        <v>214</v>
      </c>
      <c r="Z4496">
        <v>101</v>
      </c>
      <c r="AA4496">
        <v>188</v>
      </c>
      <c r="AB4496">
        <v>51</v>
      </c>
      <c r="AC4496">
        <v>10</v>
      </c>
      <c r="AD4496">
        <v>387600</v>
      </c>
      <c r="AE4496" t="s">
        <v>6025</v>
      </c>
      <c r="AF4496" s="1">
        <v>46203</v>
      </c>
      <c r="AG4496" t="s">
        <v>6280</v>
      </c>
      <c r="AH4496" t="s">
        <v>6035</v>
      </c>
      <c r="AI4496" t="s">
        <v>6028</v>
      </c>
      <c r="AJ4496" t="s">
        <v>6924</v>
      </c>
      <c r="AK4496">
        <v>9800</v>
      </c>
      <c r="AL4496">
        <v>963.34</v>
      </c>
      <c r="AM4496">
        <v>8836.66</v>
      </c>
      <c r="AN4496">
        <v>7600</v>
      </c>
      <c r="AO4496">
        <v>1236.6600000000001</v>
      </c>
      <c r="AP4496">
        <v>0.1399</v>
      </c>
    </row>
    <row r="4497" spans="1:42" hidden="1" x14ac:dyDescent="0.35">
      <c r="A4497" t="s">
        <v>5470</v>
      </c>
      <c r="B4497" s="1">
        <v>46113</v>
      </c>
      <c r="C4497" t="s">
        <v>2328</v>
      </c>
      <c r="D4497" t="s">
        <v>173</v>
      </c>
      <c r="E4497">
        <v>1</v>
      </c>
      <c r="F4497" t="s">
        <v>48</v>
      </c>
      <c r="G4497" t="s">
        <v>16</v>
      </c>
      <c r="H4497" t="s">
        <v>32</v>
      </c>
      <c r="I4497" t="s">
        <v>43</v>
      </c>
      <c r="J4497" t="s">
        <v>44</v>
      </c>
      <c r="K4497">
        <v>2026</v>
      </c>
      <c r="L4497" t="s">
        <v>35</v>
      </c>
      <c r="M4497" t="s">
        <v>5904</v>
      </c>
      <c r="N4497" t="s">
        <v>5889</v>
      </c>
      <c r="O4497" t="s">
        <v>5898</v>
      </c>
      <c r="P4497" t="s">
        <v>5899</v>
      </c>
      <c r="Q4497" t="s">
        <v>5905</v>
      </c>
      <c r="R4497">
        <v>12500</v>
      </c>
      <c r="S4497">
        <v>15500</v>
      </c>
      <c r="T4497">
        <v>0.19350000000000001</v>
      </c>
      <c r="U4497" t="s">
        <v>5901</v>
      </c>
      <c r="V4497">
        <v>12</v>
      </c>
      <c r="W4497" s="1">
        <v>45140</v>
      </c>
      <c r="X4497" t="s">
        <v>5894</v>
      </c>
      <c r="Y4497">
        <v>313</v>
      </c>
      <c r="Z4497">
        <v>58</v>
      </c>
      <c r="AA4497">
        <v>294</v>
      </c>
      <c r="AB4497">
        <v>65</v>
      </c>
      <c r="AC4497">
        <v>10</v>
      </c>
      <c r="AD4497">
        <v>812500</v>
      </c>
      <c r="AE4497" t="s">
        <v>6025</v>
      </c>
      <c r="AF4497" s="1">
        <v>46203</v>
      </c>
      <c r="AG4497" t="s">
        <v>6783</v>
      </c>
      <c r="AH4497" t="s">
        <v>6027</v>
      </c>
      <c r="AI4497" t="s">
        <v>6028</v>
      </c>
      <c r="AJ4497" t="s">
        <v>6924</v>
      </c>
      <c r="AK4497">
        <v>15500</v>
      </c>
      <c r="AL4497">
        <v>2780.7</v>
      </c>
      <c r="AM4497">
        <v>12719.3</v>
      </c>
      <c r="AN4497">
        <v>12500</v>
      </c>
      <c r="AO4497">
        <v>219.3</v>
      </c>
      <c r="AP4497">
        <v>1.72E-2</v>
      </c>
    </row>
    <row r="4498" spans="1:42" hidden="1" x14ac:dyDescent="0.35">
      <c r="A4498" t="s">
        <v>5471</v>
      </c>
      <c r="B4498" s="1">
        <v>46190</v>
      </c>
      <c r="C4498" t="s">
        <v>568</v>
      </c>
      <c r="D4498" t="s">
        <v>29</v>
      </c>
      <c r="E4498">
        <v>1</v>
      </c>
      <c r="F4498" t="s">
        <v>58</v>
      </c>
      <c r="G4498" t="s">
        <v>16</v>
      </c>
      <c r="H4498" t="s">
        <v>17</v>
      </c>
      <c r="I4498" t="s">
        <v>26</v>
      </c>
      <c r="J4498" t="s">
        <v>34</v>
      </c>
      <c r="K4498">
        <v>2026</v>
      </c>
      <c r="L4498" t="s">
        <v>35</v>
      </c>
      <c r="M4498" t="s">
        <v>5985</v>
      </c>
      <c r="N4498" t="s">
        <v>5974</v>
      </c>
      <c r="O4498" t="s">
        <v>5986</v>
      </c>
      <c r="P4498" t="s">
        <v>5979</v>
      </c>
      <c r="Q4498" t="s">
        <v>5987</v>
      </c>
      <c r="R4498">
        <v>500</v>
      </c>
      <c r="S4498">
        <v>750</v>
      </c>
      <c r="T4498">
        <v>0.33329999999999999</v>
      </c>
      <c r="U4498" t="s">
        <v>5920</v>
      </c>
      <c r="V4498">
        <v>24</v>
      </c>
      <c r="W4498" s="1">
        <v>45007</v>
      </c>
      <c r="X4498" t="s">
        <v>5894</v>
      </c>
      <c r="Y4498">
        <v>294</v>
      </c>
      <c r="Z4498">
        <v>81</v>
      </c>
      <c r="AA4498">
        <v>264</v>
      </c>
      <c r="AB4498">
        <v>82</v>
      </c>
      <c r="AC4498">
        <v>10</v>
      </c>
      <c r="AD4498">
        <v>41000</v>
      </c>
      <c r="AE4498" t="s">
        <v>6025</v>
      </c>
      <c r="AF4498" s="1">
        <v>46203</v>
      </c>
      <c r="AG4498" t="s">
        <v>6342</v>
      </c>
      <c r="AH4498" t="s">
        <v>6027</v>
      </c>
      <c r="AI4498" t="s">
        <v>6028</v>
      </c>
      <c r="AJ4498" t="s">
        <v>6924</v>
      </c>
      <c r="AK4498">
        <v>750</v>
      </c>
      <c r="AL4498">
        <v>71.7</v>
      </c>
      <c r="AM4498">
        <v>678.3</v>
      </c>
      <c r="AN4498">
        <v>500</v>
      </c>
      <c r="AO4498">
        <v>178.3</v>
      </c>
      <c r="AP4498">
        <v>0.26290000000000002</v>
      </c>
    </row>
    <row r="4499" spans="1:42" hidden="1" x14ac:dyDescent="0.35">
      <c r="A4499" t="s">
        <v>5472</v>
      </c>
      <c r="B4499" s="1">
        <v>46094</v>
      </c>
      <c r="C4499" t="s">
        <v>1187</v>
      </c>
      <c r="D4499" t="s">
        <v>92</v>
      </c>
      <c r="E4499">
        <v>2</v>
      </c>
      <c r="F4499" t="s">
        <v>30</v>
      </c>
      <c r="G4499" t="s">
        <v>16</v>
      </c>
      <c r="H4499" t="s">
        <v>25</v>
      </c>
      <c r="I4499" t="s">
        <v>18</v>
      </c>
      <c r="J4499" t="s">
        <v>39</v>
      </c>
      <c r="K4499">
        <v>2026</v>
      </c>
      <c r="L4499" t="s">
        <v>20</v>
      </c>
      <c r="M4499" t="s">
        <v>5973</v>
      </c>
      <c r="N4499" t="s">
        <v>5974</v>
      </c>
      <c r="O4499" t="s">
        <v>5975</v>
      </c>
      <c r="P4499" t="s">
        <v>5899</v>
      </c>
      <c r="Q4499" t="s">
        <v>5976</v>
      </c>
      <c r="R4499">
        <v>7600</v>
      </c>
      <c r="S4499">
        <v>9800</v>
      </c>
      <c r="T4499">
        <v>0.22450000000000001</v>
      </c>
      <c r="U4499" t="s">
        <v>5901</v>
      </c>
      <c r="V4499">
        <v>36</v>
      </c>
      <c r="W4499" s="1">
        <v>45281</v>
      </c>
      <c r="X4499" t="s">
        <v>5894</v>
      </c>
      <c r="Y4499">
        <v>214</v>
      </c>
      <c r="Z4499">
        <v>101</v>
      </c>
      <c r="AA4499">
        <v>188</v>
      </c>
      <c r="AB4499">
        <v>51</v>
      </c>
      <c r="AC4499">
        <v>10</v>
      </c>
      <c r="AD4499">
        <v>387600</v>
      </c>
      <c r="AE4499" t="s">
        <v>6025</v>
      </c>
      <c r="AF4499" s="1">
        <v>46203</v>
      </c>
      <c r="AG4499" t="s">
        <v>6452</v>
      </c>
      <c r="AH4499" t="s">
        <v>6035</v>
      </c>
      <c r="AI4499" t="s">
        <v>6028</v>
      </c>
      <c r="AJ4499" t="s">
        <v>6924</v>
      </c>
      <c r="AK4499">
        <v>19600</v>
      </c>
      <c r="AL4499">
        <v>4104.24</v>
      </c>
      <c r="AM4499">
        <v>15495.76</v>
      </c>
      <c r="AN4499">
        <v>15200</v>
      </c>
      <c r="AO4499">
        <v>295.76</v>
      </c>
      <c r="AP4499">
        <v>1.9099999999999999E-2</v>
      </c>
    </row>
    <row r="4500" spans="1:42" hidden="1" x14ac:dyDescent="0.35">
      <c r="A4500" t="s">
        <v>5473</v>
      </c>
      <c r="B4500" s="1">
        <v>46098</v>
      </c>
      <c r="C4500" t="s">
        <v>2938</v>
      </c>
      <c r="D4500" t="s">
        <v>183</v>
      </c>
      <c r="E4500">
        <v>1</v>
      </c>
      <c r="F4500" t="s">
        <v>48</v>
      </c>
      <c r="G4500" t="s">
        <v>71</v>
      </c>
      <c r="H4500" t="s">
        <v>25</v>
      </c>
      <c r="I4500" t="s">
        <v>43</v>
      </c>
      <c r="J4500" t="s">
        <v>39</v>
      </c>
      <c r="K4500">
        <v>2026</v>
      </c>
      <c r="L4500" t="s">
        <v>20</v>
      </c>
      <c r="M4500" t="s">
        <v>6010</v>
      </c>
      <c r="N4500" t="s">
        <v>5949</v>
      </c>
      <c r="O4500" t="s">
        <v>6011</v>
      </c>
      <c r="P4500" t="s">
        <v>6012</v>
      </c>
      <c r="Q4500" t="s">
        <v>6013</v>
      </c>
      <c r="R4500">
        <v>2700</v>
      </c>
      <c r="S4500">
        <v>3500</v>
      </c>
      <c r="T4500">
        <v>0.2286</v>
      </c>
      <c r="U4500" t="s">
        <v>5920</v>
      </c>
      <c r="V4500">
        <v>12</v>
      </c>
      <c r="W4500" s="1">
        <v>45369</v>
      </c>
      <c r="X4500" t="s">
        <v>5894</v>
      </c>
      <c r="Y4500">
        <v>71</v>
      </c>
      <c r="Z4500">
        <v>95</v>
      </c>
      <c r="AA4500">
        <v>147</v>
      </c>
      <c r="AB4500">
        <v>51</v>
      </c>
      <c r="AC4500">
        <v>10</v>
      </c>
      <c r="AD4500">
        <v>137700</v>
      </c>
      <c r="AE4500" t="s">
        <v>6025</v>
      </c>
      <c r="AF4500" s="1">
        <v>46203</v>
      </c>
      <c r="AG4500" t="s">
        <v>6855</v>
      </c>
      <c r="AH4500" t="s">
        <v>6035</v>
      </c>
      <c r="AI4500" t="s">
        <v>6028</v>
      </c>
      <c r="AJ4500" t="s">
        <v>6924</v>
      </c>
      <c r="AK4500">
        <v>3500</v>
      </c>
      <c r="AL4500">
        <v>306.25</v>
      </c>
      <c r="AM4500">
        <v>3193.75</v>
      </c>
      <c r="AN4500">
        <v>2700</v>
      </c>
      <c r="AO4500">
        <v>493.75</v>
      </c>
      <c r="AP4500">
        <v>0.15459999999999999</v>
      </c>
    </row>
    <row r="4501" spans="1:42" hidden="1" x14ac:dyDescent="0.35">
      <c r="A4501" t="s">
        <v>5474</v>
      </c>
      <c r="B4501" s="1">
        <v>46203</v>
      </c>
      <c r="C4501" t="s">
        <v>659</v>
      </c>
      <c r="D4501" t="s">
        <v>95</v>
      </c>
      <c r="E4501">
        <v>1</v>
      </c>
      <c r="F4501" t="s">
        <v>48</v>
      </c>
      <c r="G4501" t="s">
        <v>96</v>
      </c>
      <c r="H4501" t="s">
        <v>25</v>
      </c>
      <c r="I4501" t="s">
        <v>33</v>
      </c>
      <c r="J4501" t="s">
        <v>34</v>
      </c>
      <c r="K4501">
        <v>2026</v>
      </c>
      <c r="L4501" t="s">
        <v>35</v>
      </c>
      <c r="M4501" t="s">
        <v>5948</v>
      </c>
      <c r="N4501" t="s">
        <v>5949</v>
      </c>
      <c r="O4501" t="s">
        <v>5950</v>
      </c>
      <c r="P4501" t="s">
        <v>5951</v>
      </c>
      <c r="Q4501" t="s">
        <v>5952</v>
      </c>
      <c r="R4501">
        <v>2900</v>
      </c>
      <c r="S4501">
        <v>3800</v>
      </c>
      <c r="T4501">
        <v>0.23680000000000001</v>
      </c>
      <c r="U4501" t="s">
        <v>5940</v>
      </c>
      <c r="V4501">
        <v>12</v>
      </c>
      <c r="W4501" s="1">
        <v>45359</v>
      </c>
      <c r="X4501" t="s">
        <v>5894</v>
      </c>
      <c r="Y4501">
        <v>220</v>
      </c>
      <c r="Z4501">
        <v>49</v>
      </c>
      <c r="AA4501">
        <v>227</v>
      </c>
      <c r="AB4501">
        <v>23</v>
      </c>
      <c r="AC4501">
        <v>10</v>
      </c>
      <c r="AD4501">
        <v>66700</v>
      </c>
      <c r="AE4501" t="s">
        <v>6025</v>
      </c>
      <c r="AF4501" s="1">
        <v>46203</v>
      </c>
      <c r="AG4501" t="s">
        <v>6353</v>
      </c>
      <c r="AH4501" t="s">
        <v>6035</v>
      </c>
      <c r="AI4501" t="s">
        <v>6028</v>
      </c>
      <c r="AJ4501" t="s">
        <v>6924</v>
      </c>
      <c r="AK4501">
        <v>3800</v>
      </c>
      <c r="AL4501">
        <v>827.26</v>
      </c>
      <c r="AM4501">
        <v>2972.74</v>
      </c>
      <c r="AN4501">
        <v>2900</v>
      </c>
      <c r="AO4501">
        <v>72.739999999999995</v>
      </c>
      <c r="AP4501">
        <v>2.4500000000000001E-2</v>
      </c>
    </row>
    <row r="4502" spans="1:42" hidden="1" x14ac:dyDescent="0.35">
      <c r="A4502" t="s">
        <v>5475</v>
      </c>
      <c r="B4502" s="1">
        <v>46047</v>
      </c>
      <c r="C4502" t="s">
        <v>488</v>
      </c>
      <c r="D4502" t="s">
        <v>221</v>
      </c>
      <c r="E4502">
        <v>1</v>
      </c>
      <c r="F4502" t="s">
        <v>48</v>
      </c>
      <c r="G4502" t="s">
        <v>71</v>
      </c>
      <c r="H4502" t="s">
        <v>17</v>
      </c>
      <c r="I4502" t="s">
        <v>43</v>
      </c>
      <c r="J4502" t="s">
        <v>112</v>
      </c>
      <c r="K4502">
        <v>2026</v>
      </c>
      <c r="L4502" t="s">
        <v>20</v>
      </c>
      <c r="M4502" t="s">
        <v>5966</v>
      </c>
      <c r="N4502" t="s">
        <v>5967</v>
      </c>
      <c r="O4502" t="s">
        <v>5968</v>
      </c>
      <c r="P4502" t="s">
        <v>5899</v>
      </c>
      <c r="Q4502" t="s">
        <v>5969</v>
      </c>
      <c r="R4502">
        <v>11500</v>
      </c>
      <c r="S4502">
        <v>14500</v>
      </c>
      <c r="T4502">
        <v>0.2069</v>
      </c>
      <c r="U4502" t="s">
        <v>5901</v>
      </c>
      <c r="V4502">
        <v>12</v>
      </c>
      <c r="W4502" s="1">
        <v>44903</v>
      </c>
      <c r="X4502" t="s">
        <v>5894</v>
      </c>
      <c r="Y4502">
        <v>217</v>
      </c>
      <c r="Z4502">
        <v>53</v>
      </c>
      <c r="AA4502">
        <v>253</v>
      </c>
      <c r="AB4502">
        <v>61</v>
      </c>
      <c r="AC4502">
        <v>10</v>
      </c>
      <c r="AD4502">
        <v>701500</v>
      </c>
      <c r="AE4502" t="s">
        <v>6025</v>
      </c>
      <c r="AF4502" s="1">
        <v>46203</v>
      </c>
      <c r="AG4502" t="s">
        <v>6299</v>
      </c>
      <c r="AH4502" t="s">
        <v>6027</v>
      </c>
      <c r="AI4502" t="s">
        <v>6028</v>
      </c>
      <c r="AJ4502" t="s">
        <v>6924</v>
      </c>
      <c r="AK4502">
        <v>14500</v>
      </c>
      <c r="AL4502">
        <v>1460.15</v>
      </c>
      <c r="AM4502">
        <v>13039.85</v>
      </c>
      <c r="AN4502">
        <v>11500</v>
      </c>
      <c r="AO4502">
        <v>1539.85</v>
      </c>
      <c r="AP4502">
        <v>0.1181</v>
      </c>
    </row>
    <row r="4503" spans="1:42" hidden="1" x14ac:dyDescent="0.35">
      <c r="A4503" t="s">
        <v>5476</v>
      </c>
      <c r="B4503" s="1">
        <v>46170</v>
      </c>
      <c r="C4503" t="s">
        <v>1304</v>
      </c>
      <c r="D4503" t="s">
        <v>208</v>
      </c>
      <c r="E4503">
        <v>3</v>
      </c>
      <c r="F4503" t="s">
        <v>15</v>
      </c>
      <c r="G4503" t="s">
        <v>96</v>
      </c>
      <c r="H4503" t="s">
        <v>32</v>
      </c>
      <c r="I4503" t="s">
        <v>18</v>
      </c>
      <c r="J4503" t="s">
        <v>75</v>
      </c>
      <c r="K4503">
        <v>2026</v>
      </c>
      <c r="L4503" t="s">
        <v>35</v>
      </c>
      <c r="M4503" t="s">
        <v>5910</v>
      </c>
      <c r="N4503" t="s">
        <v>5889</v>
      </c>
      <c r="O4503" t="s">
        <v>5898</v>
      </c>
      <c r="P4503" t="s">
        <v>5907</v>
      </c>
      <c r="Q4503" t="s">
        <v>5911</v>
      </c>
      <c r="R4503">
        <v>10500</v>
      </c>
      <c r="S4503">
        <v>13000</v>
      </c>
      <c r="T4503">
        <v>0.1923</v>
      </c>
      <c r="U4503" t="s">
        <v>5909</v>
      </c>
      <c r="V4503">
        <v>12</v>
      </c>
      <c r="W4503" s="1">
        <v>45395</v>
      </c>
      <c r="X4503" t="s">
        <v>5894</v>
      </c>
      <c r="Y4503">
        <v>256</v>
      </c>
      <c r="Z4503">
        <v>119</v>
      </c>
      <c r="AA4503">
        <v>288</v>
      </c>
      <c r="AB4503">
        <v>32</v>
      </c>
      <c r="AC4503">
        <v>10</v>
      </c>
      <c r="AD4503">
        <v>336000</v>
      </c>
      <c r="AE4503" t="s">
        <v>6025</v>
      </c>
      <c r="AF4503" s="1">
        <v>46203</v>
      </c>
      <c r="AG4503" t="s">
        <v>6310</v>
      </c>
      <c r="AH4503" t="s">
        <v>6027</v>
      </c>
      <c r="AI4503" t="s">
        <v>6028</v>
      </c>
      <c r="AJ4503" t="s">
        <v>6924</v>
      </c>
      <c r="AK4503">
        <v>39000</v>
      </c>
      <c r="AL4503">
        <v>8014.5</v>
      </c>
      <c r="AM4503">
        <v>30985.5</v>
      </c>
      <c r="AN4503">
        <v>31500</v>
      </c>
      <c r="AO4503">
        <v>-514.5</v>
      </c>
      <c r="AP4503">
        <v>-1.66E-2</v>
      </c>
    </row>
    <row r="4504" spans="1:42" hidden="1" x14ac:dyDescent="0.35">
      <c r="A4504" t="s">
        <v>5477</v>
      </c>
      <c r="B4504" s="1">
        <v>46055</v>
      </c>
      <c r="C4504" t="s">
        <v>1056</v>
      </c>
      <c r="D4504" t="s">
        <v>23</v>
      </c>
      <c r="E4504">
        <v>1</v>
      </c>
      <c r="F4504" t="s">
        <v>58</v>
      </c>
      <c r="G4504" t="s">
        <v>16</v>
      </c>
      <c r="H4504" t="s">
        <v>17</v>
      </c>
      <c r="I4504" t="s">
        <v>18</v>
      </c>
      <c r="J4504" t="s">
        <v>19</v>
      </c>
      <c r="K4504">
        <v>2026</v>
      </c>
      <c r="L4504" t="s">
        <v>20</v>
      </c>
      <c r="M4504" t="s">
        <v>5921</v>
      </c>
      <c r="N4504" t="s">
        <v>5913</v>
      </c>
      <c r="O4504" t="s">
        <v>5917</v>
      </c>
      <c r="P4504" t="s">
        <v>5922</v>
      </c>
      <c r="Q4504" t="s">
        <v>5923</v>
      </c>
      <c r="R4504">
        <v>57000</v>
      </c>
      <c r="S4504">
        <v>69000</v>
      </c>
      <c r="T4504">
        <v>0.1739</v>
      </c>
      <c r="U4504" t="s">
        <v>5920</v>
      </c>
      <c r="V4504">
        <v>12</v>
      </c>
      <c r="W4504" s="1">
        <v>44862</v>
      </c>
      <c r="X4504" t="s">
        <v>5894</v>
      </c>
      <c r="Y4504">
        <v>244</v>
      </c>
      <c r="Z4504">
        <v>55</v>
      </c>
      <c r="AA4504">
        <v>276</v>
      </c>
      <c r="AB4504">
        <v>9</v>
      </c>
      <c r="AC4504">
        <v>10</v>
      </c>
      <c r="AD4504">
        <v>513000</v>
      </c>
      <c r="AE4504" t="s">
        <v>6025</v>
      </c>
      <c r="AF4504" s="1">
        <v>46203</v>
      </c>
      <c r="AG4504" t="s">
        <v>6529</v>
      </c>
      <c r="AH4504" t="s">
        <v>6027</v>
      </c>
      <c r="AI4504" t="s">
        <v>6028</v>
      </c>
      <c r="AJ4504" t="s">
        <v>6924</v>
      </c>
      <c r="AK4504">
        <v>81420</v>
      </c>
      <c r="AL4504">
        <v>12286.28</v>
      </c>
      <c r="AM4504">
        <v>69133.72</v>
      </c>
      <c r="AN4504">
        <v>57000</v>
      </c>
      <c r="AO4504">
        <v>12133.72</v>
      </c>
      <c r="AP4504">
        <v>0.17549999999999999</v>
      </c>
    </row>
    <row r="4505" spans="1:42" hidden="1" x14ac:dyDescent="0.35">
      <c r="A4505" t="s">
        <v>5478</v>
      </c>
      <c r="B4505" s="1">
        <v>46192</v>
      </c>
      <c r="C4505" t="s">
        <v>2040</v>
      </c>
      <c r="D4505" t="s">
        <v>82</v>
      </c>
      <c r="E4505">
        <v>1</v>
      </c>
      <c r="F4505" t="s">
        <v>15</v>
      </c>
      <c r="G4505" t="s">
        <v>96</v>
      </c>
      <c r="H4505" t="s">
        <v>17</v>
      </c>
      <c r="I4505" t="s">
        <v>33</v>
      </c>
      <c r="J4505" t="s">
        <v>34</v>
      </c>
      <c r="K4505">
        <v>2026</v>
      </c>
      <c r="L4505" t="s">
        <v>35</v>
      </c>
      <c r="M4505" t="s">
        <v>5895</v>
      </c>
      <c r="N4505" t="s">
        <v>5889</v>
      </c>
      <c r="O4505" t="s">
        <v>5890</v>
      </c>
      <c r="P4505" t="s">
        <v>5891</v>
      </c>
      <c r="Q4505" t="s">
        <v>5896</v>
      </c>
      <c r="R4505">
        <v>78000</v>
      </c>
      <c r="S4505">
        <v>95000</v>
      </c>
      <c r="T4505">
        <v>0.1789</v>
      </c>
      <c r="U4505" t="s">
        <v>5893</v>
      </c>
      <c r="V4505">
        <v>12</v>
      </c>
      <c r="W4505" s="1">
        <v>45187</v>
      </c>
      <c r="X4505" t="s">
        <v>5894</v>
      </c>
      <c r="Y4505">
        <v>351</v>
      </c>
      <c r="Z4505">
        <v>112</v>
      </c>
      <c r="AA4505">
        <v>335</v>
      </c>
      <c r="AB4505">
        <v>32</v>
      </c>
      <c r="AC4505">
        <v>10</v>
      </c>
      <c r="AD4505">
        <v>2496000</v>
      </c>
      <c r="AE4505" t="s">
        <v>6025</v>
      </c>
      <c r="AF4505" s="1">
        <v>46203</v>
      </c>
      <c r="AG4505" t="s">
        <v>6709</v>
      </c>
      <c r="AH4505" t="s">
        <v>6035</v>
      </c>
      <c r="AI4505" t="s">
        <v>6028</v>
      </c>
      <c r="AJ4505" t="s">
        <v>6924</v>
      </c>
      <c r="AK4505">
        <v>95000</v>
      </c>
      <c r="AL4505">
        <v>4759.5</v>
      </c>
      <c r="AM4505">
        <v>90240.5</v>
      </c>
      <c r="AN4505">
        <v>78000</v>
      </c>
      <c r="AO4505">
        <v>12240.5</v>
      </c>
      <c r="AP4505">
        <v>0.1356</v>
      </c>
    </row>
    <row r="4506" spans="1:42" hidden="1" x14ac:dyDescent="0.35">
      <c r="A4506" t="s">
        <v>5479</v>
      </c>
      <c r="B4506" s="1">
        <v>46200</v>
      </c>
      <c r="C4506" t="s">
        <v>366</v>
      </c>
      <c r="D4506" t="s">
        <v>173</v>
      </c>
      <c r="E4506">
        <v>1</v>
      </c>
      <c r="F4506" t="s">
        <v>58</v>
      </c>
      <c r="G4506" t="s">
        <v>71</v>
      </c>
      <c r="H4506" t="s">
        <v>17</v>
      </c>
      <c r="I4506" t="s">
        <v>18</v>
      </c>
      <c r="J4506" t="s">
        <v>34</v>
      </c>
      <c r="K4506">
        <v>2026</v>
      </c>
      <c r="L4506" t="s">
        <v>35</v>
      </c>
      <c r="M4506" t="s">
        <v>5904</v>
      </c>
      <c r="N4506" t="s">
        <v>5889</v>
      </c>
      <c r="O4506" t="s">
        <v>5898</v>
      </c>
      <c r="P4506" t="s">
        <v>5899</v>
      </c>
      <c r="Q4506" t="s">
        <v>5905</v>
      </c>
      <c r="R4506">
        <v>12500</v>
      </c>
      <c r="S4506">
        <v>15500</v>
      </c>
      <c r="T4506">
        <v>0.19350000000000001</v>
      </c>
      <c r="U4506" t="s">
        <v>5901</v>
      </c>
      <c r="V4506">
        <v>12</v>
      </c>
      <c r="W4506" s="1">
        <v>45140</v>
      </c>
      <c r="X4506" t="s">
        <v>5894</v>
      </c>
      <c r="Y4506">
        <v>313</v>
      </c>
      <c r="Z4506">
        <v>58</v>
      </c>
      <c r="AA4506">
        <v>294</v>
      </c>
      <c r="AB4506">
        <v>65</v>
      </c>
      <c r="AC4506">
        <v>10</v>
      </c>
      <c r="AD4506">
        <v>812500</v>
      </c>
      <c r="AE4506" t="s">
        <v>6025</v>
      </c>
      <c r="AF4506" s="1">
        <v>46203</v>
      </c>
      <c r="AG4506" t="s">
        <v>6233</v>
      </c>
      <c r="AH4506" t="s">
        <v>6035</v>
      </c>
      <c r="AI4506" t="s">
        <v>6028</v>
      </c>
      <c r="AJ4506" t="s">
        <v>6924</v>
      </c>
      <c r="AK4506">
        <v>15500</v>
      </c>
      <c r="AL4506">
        <v>2951.2</v>
      </c>
      <c r="AM4506">
        <v>12548.8</v>
      </c>
      <c r="AN4506">
        <v>12500</v>
      </c>
      <c r="AO4506">
        <v>48.8</v>
      </c>
      <c r="AP4506">
        <v>3.8999999999999998E-3</v>
      </c>
    </row>
    <row r="4507" spans="1:42" hidden="1" x14ac:dyDescent="0.35">
      <c r="A4507" t="s">
        <v>5480</v>
      </c>
      <c r="B4507" s="1">
        <v>46131</v>
      </c>
      <c r="C4507" t="s">
        <v>2060</v>
      </c>
      <c r="D4507" t="s">
        <v>137</v>
      </c>
      <c r="E4507">
        <v>1</v>
      </c>
      <c r="F4507" t="s">
        <v>15</v>
      </c>
      <c r="G4507" t="s">
        <v>67</v>
      </c>
      <c r="H4507" t="s">
        <v>32</v>
      </c>
      <c r="I4507" t="s">
        <v>43</v>
      </c>
      <c r="J4507" t="s">
        <v>44</v>
      </c>
      <c r="K4507">
        <v>2026</v>
      </c>
      <c r="L4507" t="s">
        <v>35</v>
      </c>
      <c r="M4507" t="s">
        <v>5930</v>
      </c>
      <c r="N4507" t="s">
        <v>5931</v>
      </c>
      <c r="O4507" t="s">
        <v>5932</v>
      </c>
      <c r="P4507" t="s">
        <v>5891</v>
      </c>
      <c r="Q4507" t="s">
        <v>5933</v>
      </c>
      <c r="R4507">
        <v>14800</v>
      </c>
      <c r="S4507">
        <v>18500</v>
      </c>
      <c r="T4507">
        <v>0.2</v>
      </c>
      <c r="U4507" t="s">
        <v>5893</v>
      </c>
      <c r="V4507">
        <v>12</v>
      </c>
      <c r="W4507" s="1">
        <v>45474</v>
      </c>
      <c r="X4507" t="s">
        <v>5894</v>
      </c>
      <c r="Y4507">
        <v>213</v>
      </c>
      <c r="Z4507">
        <v>93</v>
      </c>
      <c r="AA4507">
        <v>278</v>
      </c>
      <c r="AB4507">
        <v>42</v>
      </c>
      <c r="AC4507">
        <v>10</v>
      </c>
      <c r="AD4507">
        <v>621600</v>
      </c>
      <c r="AE4507" t="s">
        <v>6025</v>
      </c>
      <c r="AF4507" s="1">
        <v>46203</v>
      </c>
      <c r="AG4507" t="s">
        <v>6713</v>
      </c>
      <c r="AH4507" t="s">
        <v>6035</v>
      </c>
      <c r="AI4507" t="s">
        <v>6028</v>
      </c>
      <c r="AJ4507" t="s">
        <v>6924</v>
      </c>
      <c r="AK4507">
        <v>18500</v>
      </c>
      <c r="AL4507">
        <v>1609.5</v>
      </c>
      <c r="AM4507">
        <v>16890.5</v>
      </c>
      <c r="AN4507">
        <v>14800</v>
      </c>
      <c r="AO4507">
        <v>2090.5</v>
      </c>
      <c r="AP4507">
        <v>0.12379999999999999</v>
      </c>
    </row>
    <row r="4508" spans="1:42" hidden="1" x14ac:dyDescent="0.35">
      <c r="A4508" t="s">
        <v>5481</v>
      </c>
      <c r="B4508" s="1">
        <v>46024</v>
      </c>
      <c r="C4508" t="s">
        <v>992</v>
      </c>
      <c r="D4508" t="s">
        <v>180</v>
      </c>
      <c r="E4508">
        <v>1</v>
      </c>
      <c r="F4508" t="s">
        <v>15</v>
      </c>
      <c r="G4508" t="s">
        <v>79</v>
      </c>
      <c r="H4508" t="s">
        <v>25</v>
      </c>
      <c r="I4508" t="s">
        <v>26</v>
      </c>
      <c r="J4508" t="s">
        <v>112</v>
      </c>
      <c r="K4508">
        <v>2026</v>
      </c>
      <c r="L4508" t="s">
        <v>20</v>
      </c>
      <c r="M4508" t="s">
        <v>5956</v>
      </c>
      <c r="N4508" t="s">
        <v>5949</v>
      </c>
      <c r="O4508" t="s">
        <v>5957</v>
      </c>
      <c r="P4508" t="s">
        <v>5958</v>
      </c>
      <c r="Q4508" t="s">
        <v>5959</v>
      </c>
      <c r="R4508">
        <v>3100</v>
      </c>
      <c r="S4508">
        <v>4200</v>
      </c>
      <c r="T4508">
        <v>0.26190000000000002</v>
      </c>
      <c r="U4508" t="s">
        <v>5909</v>
      </c>
      <c r="V4508">
        <v>12</v>
      </c>
      <c r="W4508" s="1">
        <v>45029</v>
      </c>
      <c r="X4508" t="s">
        <v>5894</v>
      </c>
      <c r="Y4508">
        <v>165</v>
      </c>
      <c r="Z4508">
        <v>119</v>
      </c>
      <c r="AA4508">
        <v>218</v>
      </c>
      <c r="AB4508">
        <v>22</v>
      </c>
      <c r="AC4508">
        <v>10</v>
      </c>
      <c r="AD4508">
        <v>68200</v>
      </c>
      <c r="AE4508" t="s">
        <v>6025</v>
      </c>
      <c r="AF4508" s="1">
        <v>46203</v>
      </c>
      <c r="AG4508" t="s">
        <v>6506</v>
      </c>
      <c r="AH4508" t="s">
        <v>6035</v>
      </c>
      <c r="AI4508" t="s">
        <v>6028</v>
      </c>
      <c r="AJ4508" t="s">
        <v>6924</v>
      </c>
      <c r="AK4508">
        <v>4200</v>
      </c>
      <c r="AL4508">
        <v>636.72</v>
      </c>
      <c r="AM4508">
        <v>3563.28</v>
      </c>
      <c r="AN4508">
        <v>3100</v>
      </c>
      <c r="AO4508">
        <v>463.28</v>
      </c>
      <c r="AP4508">
        <v>0.13</v>
      </c>
    </row>
    <row r="4509" spans="1:42" hidden="1" x14ac:dyDescent="0.35">
      <c r="A4509" t="s">
        <v>5482</v>
      </c>
      <c r="B4509" s="1">
        <v>46187</v>
      </c>
      <c r="C4509" t="s">
        <v>127</v>
      </c>
      <c r="D4509" t="s">
        <v>221</v>
      </c>
      <c r="E4509">
        <v>2</v>
      </c>
      <c r="F4509" t="s">
        <v>58</v>
      </c>
      <c r="G4509" t="s">
        <v>96</v>
      </c>
      <c r="H4509" t="s">
        <v>17</v>
      </c>
      <c r="I4509" t="s">
        <v>18</v>
      </c>
      <c r="J4509" t="s">
        <v>34</v>
      </c>
      <c r="K4509">
        <v>2026</v>
      </c>
      <c r="L4509" t="s">
        <v>35</v>
      </c>
      <c r="M4509" t="s">
        <v>5966</v>
      </c>
      <c r="N4509" t="s">
        <v>5967</v>
      </c>
      <c r="O4509" t="s">
        <v>5968</v>
      </c>
      <c r="P4509" t="s">
        <v>5899</v>
      </c>
      <c r="Q4509" t="s">
        <v>5969</v>
      </c>
      <c r="R4509">
        <v>11500</v>
      </c>
      <c r="S4509">
        <v>14500</v>
      </c>
      <c r="T4509">
        <v>0.2069</v>
      </c>
      <c r="U4509" t="s">
        <v>5901</v>
      </c>
      <c r="V4509">
        <v>12</v>
      </c>
      <c r="W4509" s="1">
        <v>44903</v>
      </c>
      <c r="X4509" t="s">
        <v>5894</v>
      </c>
      <c r="Y4509">
        <v>217</v>
      </c>
      <c r="Z4509">
        <v>53</v>
      </c>
      <c r="AA4509">
        <v>253</v>
      </c>
      <c r="AB4509">
        <v>61</v>
      </c>
      <c r="AC4509">
        <v>10</v>
      </c>
      <c r="AD4509">
        <v>701500</v>
      </c>
      <c r="AE4509" t="s">
        <v>6025</v>
      </c>
      <c r="AF4509" s="1">
        <v>46203</v>
      </c>
      <c r="AG4509" t="s">
        <v>6079</v>
      </c>
      <c r="AH4509" t="s">
        <v>6027</v>
      </c>
      <c r="AI4509" t="s">
        <v>6028</v>
      </c>
      <c r="AJ4509" t="s">
        <v>6924</v>
      </c>
      <c r="AK4509">
        <v>29000</v>
      </c>
      <c r="AL4509">
        <v>3781.6</v>
      </c>
      <c r="AM4509">
        <v>25218.400000000001</v>
      </c>
      <c r="AN4509">
        <v>23000</v>
      </c>
      <c r="AO4509">
        <v>2218.4</v>
      </c>
      <c r="AP4509">
        <v>8.7999999999999995E-2</v>
      </c>
    </row>
    <row r="4510" spans="1:42" hidden="1" x14ac:dyDescent="0.35">
      <c r="A4510" t="s">
        <v>5483</v>
      </c>
      <c r="B4510" s="1">
        <v>46195</v>
      </c>
      <c r="C4510" t="s">
        <v>1484</v>
      </c>
      <c r="D4510" t="s">
        <v>29</v>
      </c>
      <c r="E4510">
        <v>1</v>
      </c>
      <c r="F4510" t="s">
        <v>48</v>
      </c>
      <c r="G4510" t="s">
        <v>16</v>
      </c>
      <c r="H4510" t="s">
        <v>17</v>
      </c>
      <c r="I4510" t="s">
        <v>26</v>
      </c>
      <c r="J4510" t="s">
        <v>34</v>
      </c>
      <c r="K4510">
        <v>2026</v>
      </c>
      <c r="L4510" t="s">
        <v>35</v>
      </c>
      <c r="M4510" t="s">
        <v>5985</v>
      </c>
      <c r="N4510" t="s">
        <v>5974</v>
      </c>
      <c r="O4510" t="s">
        <v>5986</v>
      </c>
      <c r="P4510" t="s">
        <v>5979</v>
      </c>
      <c r="Q4510" t="s">
        <v>5987</v>
      </c>
      <c r="R4510">
        <v>500</v>
      </c>
      <c r="S4510">
        <v>750</v>
      </c>
      <c r="T4510">
        <v>0.33329999999999999</v>
      </c>
      <c r="U4510" t="s">
        <v>5920</v>
      </c>
      <c r="V4510">
        <v>24</v>
      </c>
      <c r="W4510" s="1">
        <v>45007</v>
      </c>
      <c r="X4510" t="s">
        <v>5894</v>
      </c>
      <c r="Y4510">
        <v>294</v>
      </c>
      <c r="Z4510">
        <v>81</v>
      </c>
      <c r="AA4510">
        <v>264</v>
      </c>
      <c r="AB4510">
        <v>82</v>
      </c>
      <c r="AC4510">
        <v>10</v>
      </c>
      <c r="AD4510">
        <v>41000</v>
      </c>
      <c r="AE4510" t="s">
        <v>6025</v>
      </c>
      <c r="AF4510" s="1">
        <v>46203</v>
      </c>
      <c r="AG4510" t="s">
        <v>6324</v>
      </c>
      <c r="AH4510" t="s">
        <v>6035</v>
      </c>
      <c r="AI4510" t="s">
        <v>6028</v>
      </c>
      <c r="AJ4510" t="s">
        <v>6924</v>
      </c>
      <c r="AK4510">
        <v>750</v>
      </c>
      <c r="AL4510">
        <v>139.19999999999999</v>
      </c>
      <c r="AM4510">
        <v>610.79999999999995</v>
      </c>
      <c r="AN4510">
        <v>500</v>
      </c>
      <c r="AO4510">
        <v>110.8</v>
      </c>
      <c r="AP4510">
        <v>0.18140000000000001</v>
      </c>
    </row>
    <row r="4511" spans="1:42" hidden="1" x14ac:dyDescent="0.35">
      <c r="A4511" t="s">
        <v>5484</v>
      </c>
      <c r="B4511" s="1">
        <v>46084</v>
      </c>
      <c r="C4511" t="s">
        <v>2044</v>
      </c>
      <c r="D4511" t="s">
        <v>183</v>
      </c>
      <c r="E4511">
        <v>1</v>
      </c>
      <c r="F4511" t="s">
        <v>48</v>
      </c>
      <c r="G4511" t="s">
        <v>16</v>
      </c>
      <c r="H4511" t="s">
        <v>32</v>
      </c>
      <c r="I4511" t="s">
        <v>26</v>
      </c>
      <c r="J4511" t="s">
        <v>39</v>
      </c>
      <c r="K4511">
        <v>2026</v>
      </c>
      <c r="L4511" t="s">
        <v>20</v>
      </c>
      <c r="M4511" t="s">
        <v>6010</v>
      </c>
      <c r="N4511" t="s">
        <v>5949</v>
      </c>
      <c r="O4511" t="s">
        <v>6011</v>
      </c>
      <c r="P4511" t="s">
        <v>6012</v>
      </c>
      <c r="Q4511" t="s">
        <v>6013</v>
      </c>
      <c r="R4511">
        <v>2700</v>
      </c>
      <c r="S4511">
        <v>3500</v>
      </c>
      <c r="T4511">
        <v>0.2286</v>
      </c>
      <c r="U4511" t="s">
        <v>5920</v>
      </c>
      <c r="V4511">
        <v>12</v>
      </c>
      <c r="W4511" s="1">
        <v>45369</v>
      </c>
      <c r="X4511" t="s">
        <v>5894</v>
      </c>
      <c r="Y4511">
        <v>71</v>
      </c>
      <c r="Z4511">
        <v>95</v>
      </c>
      <c r="AA4511">
        <v>147</v>
      </c>
      <c r="AB4511">
        <v>51</v>
      </c>
      <c r="AC4511">
        <v>10</v>
      </c>
      <c r="AD4511">
        <v>137700</v>
      </c>
      <c r="AE4511" t="s">
        <v>6025</v>
      </c>
      <c r="AF4511" s="1">
        <v>46203</v>
      </c>
      <c r="AG4511" t="s">
        <v>6710</v>
      </c>
      <c r="AH4511" t="s">
        <v>6027</v>
      </c>
      <c r="AI4511" t="s">
        <v>6028</v>
      </c>
      <c r="AJ4511" t="s">
        <v>6924</v>
      </c>
      <c r="AK4511">
        <v>3500</v>
      </c>
      <c r="AL4511">
        <v>458.15</v>
      </c>
      <c r="AM4511">
        <v>3041.85</v>
      </c>
      <c r="AN4511">
        <v>2700</v>
      </c>
      <c r="AO4511">
        <v>341.85</v>
      </c>
      <c r="AP4511">
        <v>0.1124</v>
      </c>
    </row>
    <row r="4512" spans="1:42" hidden="1" x14ac:dyDescent="0.35">
      <c r="A4512" t="s">
        <v>5485</v>
      </c>
      <c r="B4512" s="1">
        <v>46087</v>
      </c>
      <c r="C4512" t="s">
        <v>448</v>
      </c>
      <c r="D4512" t="s">
        <v>140</v>
      </c>
      <c r="E4512">
        <v>1</v>
      </c>
      <c r="F4512" t="s">
        <v>128</v>
      </c>
      <c r="G4512" t="s">
        <v>31</v>
      </c>
      <c r="H4512" t="s">
        <v>25</v>
      </c>
      <c r="I4512" t="s">
        <v>18</v>
      </c>
      <c r="J4512" t="s">
        <v>39</v>
      </c>
      <c r="K4512">
        <v>2026</v>
      </c>
      <c r="L4512" t="s">
        <v>20</v>
      </c>
      <c r="M4512" t="s">
        <v>5944</v>
      </c>
      <c r="N4512" t="s">
        <v>5931</v>
      </c>
      <c r="O4512" t="s">
        <v>5945</v>
      </c>
      <c r="P4512" t="s">
        <v>5946</v>
      </c>
      <c r="Q4512" t="s">
        <v>5947</v>
      </c>
      <c r="R4512">
        <v>6500</v>
      </c>
      <c r="S4512">
        <v>8500</v>
      </c>
      <c r="T4512">
        <v>0.23530000000000001</v>
      </c>
      <c r="U4512" t="s">
        <v>5940</v>
      </c>
      <c r="V4512">
        <v>6</v>
      </c>
      <c r="W4512" s="1">
        <v>44693</v>
      </c>
      <c r="X4512" t="s">
        <v>5894</v>
      </c>
      <c r="Y4512">
        <v>116</v>
      </c>
      <c r="Z4512">
        <v>117</v>
      </c>
      <c r="AA4512">
        <v>124</v>
      </c>
      <c r="AB4512">
        <v>67</v>
      </c>
      <c r="AC4512">
        <v>10</v>
      </c>
      <c r="AD4512">
        <v>435500</v>
      </c>
      <c r="AE4512" t="s">
        <v>6025</v>
      </c>
      <c r="AF4512" s="1">
        <v>46203</v>
      </c>
      <c r="AG4512" t="s">
        <v>6142</v>
      </c>
      <c r="AH4512" t="s">
        <v>6027</v>
      </c>
      <c r="AI4512" t="s">
        <v>6028</v>
      </c>
      <c r="AJ4512" t="s">
        <v>6924</v>
      </c>
      <c r="AK4512">
        <v>8500</v>
      </c>
      <c r="AL4512">
        <v>1552.1</v>
      </c>
      <c r="AM4512">
        <v>6947.9</v>
      </c>
      <c r="AN4512">
        <v>6500</v>
      </c>
      <c r="AO4512">
        <v>447.9</v>
      </c>
      <c r="AP4512">
        <v>6.4500000000000002E-2</v>
      </c>
    </row>
    <row r="4513" spans="1:42" hidden="1" x14ac:dyDescent="0.35">
      <c r="A4513" t="s">
        <v>5486</v>
      </c>
      <c r="B4513" s="1">
        <v>46111</v>
      </c>
      <c r="C4513" t="s">
        <v>142</v>
      </c>
      <c r="D4513" t="s">
        <v>47</v>
      </c>
      <c r="E4513">
        <v>1</v>
      </c>
      <c r="F4513" t="s">
        <v>128</v>
      </c>
      <c r="G4513" t="s">
        <v>16</v>
      </c>
      <c r="H4513" t="s">
        <v>32</v>
      </c>
      <c r="I4513" t="s">
        <v>18</v>
      </c>
      <c r="J4513" t="s">
        <v>39</v>
      </c>
      <c r="K4513">
        <v>2026</v>
      </c>
      <c r="L4513" t="s">
        <v>20</v>
      </c>
      <c r="M4513" t="s">
        <v>5995</v>
      </c>
      <c r="N4513" t="s">
        <v>5989</v>
      </c>
      <c r="O4513" t="s">
        <v>5996</v>
      </c>
      <c r="P4513" t="s">
        <v>5997</v>
      </c>
      <c r="Q4513" t="s">
        <v>5998</v>
      </c>
      <c r="R4513">
        <v>280</v>
      </c>
      <c r="S4513">
        <v>450</v>
      </c>
      <c r="T4513">
        <v>0.37780000000000002</v>
      </c>
      <c r="U4513" t="s">
        <v>5909</v>
      </c>
      <c r="V4513">
        <v>6</v>
      </c>
      <c r="W4513" s="1">
        <v>45144</v>
      </c>
      <c r="X4513" t="s">
        <v>5894</v>
      </c>
      <c r="Y4513">
        <v>217</v>
      </c>
      <c r="Z4513">
        <v>86</v>
      </c>
      <c r="AA4513">
        <v>212</v>
      </c>
      <c r="AB4513">
        <v>73</v>
      </c>
      <c r="AC4513">
        <v>10</v>
      </c>
      <c r="AD4513">
        <v>20440</v>
      </c>
      <c r="AE4513" t="s">
        <v>6025</v>
      </c>
      <c r="AF4513" s="1">
        <v>46203</v>
      </c>
      <c r="AG4513" t="s">
        <v>6060</v>
      </c>
      <c r="AH4513" t="s">
        <v>6027</v>
      </c>
      <c r="AI4513" t="s">
        <v>6028</v>
      </c>
      <c r="AJ4513" t="s">
        <v>6924</v>
      </c>
      <c r="AK4513">
        <v>450</v>
      </c>
      <c r="AL4513">
        <v>29.7</v>
      </c>
      <c r="AM4513">
        <v>420.3</v>
      </c>
      <c r="AN4513">
        <v>280</v>
      </c>
      <c r="AO4513">
        <v>140.30000000000001</v>
      </c>
      <c r="AP4513">
        <v>0.33379999999999999</v>
      </c>
    </row>
    <row r="4514" spans="1:42" hidden="1" x14ac:dyDescent="0.35">
      <c r="A4514" t="s">
        <v>5487</v>
      </c>
      <c r="B4514" s="1">
        <v>46157</v>
      </c>
      <c r="C4514" t="s">
        <v>3210</v>
      </c>
      <c r="D4514" t="s">
        <v>205</v>
      </c>
      <c r="E4514">
        <v>1</v>
      </c>
      <c r="F4514" t="s">
        <v>48</v>
      </c>
      <c r="G4514" t="s">
        <v>16</v>
      </c>
      <c r="H4514" t="s">
        <v>25</v>
      </c>
      <c r="I4514" t="s">
        <v>26</v>
      </c>
      <c r="J4514" t="s">
        <v>75</v>
      </c>
      <c r="K4514">
        <v>2026</v>
      </c>
      <c r="L4514" t="s">
        <v>35</v>
      </c>
      <c r="M4514" t="s">
        <v>6003</v>
      </c>
      <c r="N4514" t="s">
        <v>5989</v>
      </c>
      <c r="O4514" t="s">
        <v>6004</v>
      </c>
      <c r="P4514" t="s">
        <v>6005</v>
      </c>
      <c r="Q4514" t="s">
        <v>6006</v>
      </c>
      <c r="R4514">
        <v>420</v>
      </c>
      <c r="S4514">
        <v>650</v>
      </c>
      <c r="T4514">
        <v>0.3538</v>
      </c>
      <c r="U4514" t="s">
        <v>5909</v>
      </c>
      <c r="V4514">
        <v>6</v>
      </c>
      <c r="W4514" s="1">
        <v>45071</v>
      </c>
      <c r="X4514" t="s">
        <v>5894</v>
      </c>
      <c r="Y4514">
        <v>160</v>
      </c>
      <c r="Z4514">
        <v>85</v>
      </c>
      <c r="AA4514">
        <v>167</v>
      </c>
      <c r="AB4514">
        <v>56</v>
      </c>
      <c r="AC4514">
        <v>10</v>
      </c>
      <c r="AD4514">
        <v>23520</v>
      </c>
      <c r="AE4514" t="s">
        <v>6025</v>
      </c>
      <c r="AF4514" s="1">
        <v>46203</v>
      </c>
      <c r="AG4514" t="s">
        <v>6867</v>
      </c>
      <c r="AH4514" t="s">
        <v>6027</v>
      </c>
      <c r="AI4514" t="s">
        <v>6028</v>
      </c>
      <c r="AJ4514" t="s">
        <v>6924</v>
      </c>
      <c r="AK4514">
        <v>650</v>
      </c>
      <c r="AL4514">
        <v>74.55</v>
      </c>
      <c r="AM4514">
        <v>575.45000000000005</v>
      </c>
      <c r="AN4514">
        <v>420</v>
      </c>
      <c r="AO4514">
        <v>155.44999999999999</v>
      </c>
      <c r="AP4514">
        <v>0.27010000000000001</v>
      </c>
    </row>
    <row r="4515" spans="1:42" hidden="1" x14ac:dyDescent="0.35">
      <c r="A4515" t="s">
        <v>5488</v>
      </c>
      <c r="B4515" s="1">
        <v>46143</v>
      </c>
      <c r="C4515" t="s">
        <v>1388</v>
      </c>
      <c r="D4515" t="s">
        <v>65</v>
      </c>
      <c r="E4515">
        <v>2</v>
      </c>
      <c r="F4515" t="s">
        <v>66</v>
      </c>
      <c r="G4515" t="s">
        <v>16</v>
      </c>
      <c r="H4515" t="s">
        <v>17</v>
      </c>
      <c r="I4515" t="s">
        <v>43</v>
      </c>
      <c r="J4515" t="s">
        <v>75</v>
      </c>
      <c r="K4515">
        <v>2026</v>
      </c>
      <c r="L4515" t="s">
        <v>35</v>
      </c>
      <c r="M4515" t="s">
        <v>5906</v>
      </c>
      <c r="N4515" t="s">
        <v>5889</v>
      </c>
      <c r="O4515" t="s">
        <v>5898</v>
      </c>
      <c r="P4515" t="s">
        <v>5907</v>
      </c>
      <c r="Q4515" t="s">
        <v>5908</v>
      </c>
      <c r="R4515">
        <v>17500</v>
      </c>
      <c r="S4515">
        <v>22000</v>
      </c>
      <c r="T4515">
        <v>0.20449999999999999</v>
      </c>
      <c r="U4515" t="s">
        <v>5909</v>
      </c>
      <c r="V4515">
        <v>12</v>
      </c>
      <c r="W4515" s="1">
        <v>45337</v>
      </c>
      <c r="X4515" t="s">
        <v>5894</v>
      </c>
      <c r="Y4515">
        <v>373</v>
      </c>
      <c r="Z4515">
        <v>88</v>
      </c>
      <c r="AA4515">
        <v>389</v>
      </c>
      <c r="AB4515">
        <v>78</v>
      </c>
      <c r="AC4515">
        <v>10</v>
      </c>
      <c r="AD4515">
        <v>1365000</v>
      </c>
      <c r="AE4515" t="s">
        <v>6025</v>
      </c>
      <c r="AF4515" s="1">
        <v>46203</v>
      </c>
      <c r="AG4515" t="s">
        <v>6578</v>
      </c>
      <c r="AH4515" t="s">
        <v>6027</v>
      </c>
      <c r="AI4515" t="s">
        <v>6028</v>
      </c>
      <c r="AJ4515" t="s">
        <v>6924</v>
      </c>
      <c r="AK4515">
        <v>44000</v>
      </c>
      <c r="AL4515">
        <v>8760.4</v>
      </c>
      <c r="AM4515">
        <v>35239.599999999999</v>
      </c>
      <c r="AN4515">
        <v>35000</v>
      </c>
      <c r="AO4515">
        <v>239.6</v>
      </c>
      <c r="AP4515">
        <v>6.7999999999999996E-3</v>
      </c>
    </row>
    <row r="4516" spans="1:42" hidden="1" x14ac:dyDescent="0.35">
      <c r="A4516" t="s">
        <v>5489</v>
      </c>
      <c r="B4516" s="1">
        <v>46034</v>
      </c>
      <c r="C4516" t="s">
        <v>2299</v>
      </c>
      <c r="D4516" t="s">
        <v>205</v>
      </c>
      <c r="E4516">
        <v>2</v>
      </c>
      <c r="F4516" t="s">
        <v>66</v>
      </c>
      <c r="G4516" t="s">
        <v>71</v>
      </c>
      <c r="H4516" t="s">
        <v>32</v>
      </c>
      <c r="I4516" t="s">
        <v>43</v>
      </c>
      <c r="J4516" t="s">
        <v>112</v>
      </c>
      <c r="K4516">
        <v>2026</v>
      </c>
      <c r="L4516" t="s">
        <v>20</v>
      </c>
      <c r="M4516" t="s">
        <v>6003</v>
      </c>
      <c r="N4516" t="s">
        <v>5989</v>
      </c>
      <c r="O4516" t="s">
        <v>6004</v>
      </c>
      <c r="P4516" t="s">
        <v>6005</v>
      </c>
      <c r="Q4516" t="s">
        <v>6006</v>
      </c>
      <c r="R4516">
        <v>420</v>
      </c>
      <c r="S4516">
        <v>650</v>
      </c>
      <c r="T4516">
        <v>0.3538</v>
      </c>
      <c r="U4516" t="s">
        <v>5909</v>
      </c>
      <c r="V4516">
        <v>6</v>
      </c>
      <c r="W4516" s="1">
        <v>45071</v>
      </c>
      <c r="X4516" t="s">
        <v>5894</v>
      </c>
      <c r="Y4516">
        <v>160</v>
      </c>
      <c r="Z4516">
        <v>85</v>
      </c>
      <c r="AA4516">
        <v>167</v>
      </c>
      <c r="AB4516">
        <v>56</v>
      </c>
      <c r="AC4516">
        <v>10</v>
      </c>
      <c r="AD4516">
        <v>23520</v>
      </c>
      <c r="AE4516" t="s">
        <v>6025</v>
      </c>
      <c r="AF4516" s="1">
        <v>46203</v>
      </c>
      <c r="AG4516" t="s">
        <v>6777</v>
      </c>
      <c r="AH4516" t="s">
        <v>6027</v>
      </c>
      <c r="AI4516" t="s">
        <v>6028</v>
      </c>
      <c r="AJ4516" t="s">
        <v>6924</v>
      </c>
      <c r="AK4516">
        <v>1300</v>
      </c>
      <c r="AL4516">
        <v>254.28</v>
      </c>
      <c r="AM4516">
        <v>1045.72</v>
      </c>
      <c r="AN4516">
        <v>840</v>
      </c>
      <c r="AO4516">
        <v>205.72</v>
      </c>
      <c r="AP4516">
        <v>0.19670000000000001</v>
      </c>
    </row>
    <row r="4517" spans="1:42" hidden="1" x14ac:dyDescent="0.35">
      <c r="A4517" t="s">
        <v>5490</v>
      </c>
      <c r="B4517" s="1">
        <v>46164</v>
      </c>
      <c r="C4517" t="s">
        <v>37</v>
      </c>
      <c r="D4517" t="s">
        <v>137</v>
      </c>
      <c r="E4517">
        <v>1</v>
      </c>
      <c r="F4517" t="s">
        <v>128</v>
      </c>
      <c r="G4517" t="s">
        <v>71</v>
      </c>
      <c r="H4517" t="s">
        <v>32</v>
      </c>
      <c r="I4517" t="s">
        <v>43</v>
      </c>
      <c r="J4517" t="s">
        <v>75</v>
      </c>
      <c r="K4517">
        <v>2026</v>
      </c>
      <c r="L4517" t="s">
        <v>35</v>
      </c>
      <c r="M4517" t="s">
        <v>5930</v>
      </c>
      <c r="N4517" t="s">
        <v>5931</v>
      </c>
      <c r="O4517" t="s">
        <v>5932</v>
      </c>
      <c r="P4517" t="s">
        <v>5891</v>
      </c>
      <c r="Q4517" t="s">
        <v>5933</v>
      </c>
      <c r="R4517">
        <v>14800</v>
      </c>
      <c r="S4517">
        <v>18500</v>
      </c>
      <c r="T4517">
        <v>0.2</v>
      </c>
      <c r="U4517" t="s">
        <v>5893</v>
      </c>
      <c r="V4517">
        <v>12</v>
      </c>
      <c r="W4517" s="1">
        <v>45474</v>
      </c>
      <c r="X4517" t="s">
        <v>5894</v>
      </c>
      <c r="Y4517">
        <v>213</v>
      </c>
      <c r="Z4517">
        <v>93</v>
      </c>
      <c r="AA4517">
        <v>278</v>
      </c>
      <c r="AB4517">
        <v>42</v>
      </c>
      <c r="AC4517">
        <v>10</v>
      </c>
      <c r="AD4517">
        <v>621600</v>
      </c>
      <c r="AE4517" t="s">
        <v>6025</v>
      </c>
      <c r="AF4517" s="1">
        <v>46203</v>
      </c>
      <c r="AG4517" t="s">
        <v>6064</v>
      </c>
      <c r="AH4517" t="s">
        <v>6035</v>
      </c>
      <c r="AI4517" t="s">
        <v>6028</v>
      </c>
      <c r="AJ4517" t="s">
        <v>6924</v>
      </c>
      <c r="AK4517">
        <v>18500</v>
      </c>
      <c r="AL4517">
        <v>1100.75</v>
      </c>
      <c r="AM4517">
        <v>17399.25</v>
      </c>
      <c r="AN4517">
        <v>14800</v>
      </c>
      <c r="AO4517">
        <v>2599.25</v>
      </c>
      <c r="AP4517">
        <v>0.14940000000000001</v>
      </c>
    </row>
    <row r="4518" spans="1:42" hidden="1" x14ac:dyDescent="0.35">
      <c r="A4518" t="s">
        <v>5491</v>
      </c>
      <c r="B4518" s="1">
        <v>46157</v>
      </c>
      <c r="C4518" t="s">
        <v>341</v>
      </c>
      <c r="D4518" t="s">
        <v>173</v>
      </c>
      <c r="E4518">
        <v>2</v>
      </c>
      <c r="F4518" t="s">
        <v>48</v>
      </c>
      <c r="G4518" t="s">
        <v>31</v>
      </c>
      <c r="H4518" t="s">
        <v>32</v>
      </c>
      <c r="I4518" t="s">
        <v>26</v>
      </c>
      <c r="J4518" t="s">
        <v>75</v>
      </c>
      <c r="K4518">
        <v>2026</v>
      </c>
      <c r="L4518" t="s">
        <v>35</v>
      </c>
      <c r="M4518" t="s">
        <v>5904</v>
      </c>
      <c r="N4518" t="s">
        <v>5889</v>
      </c>
      <c r="O4518" t="s">
        <v>5898</v>
      </c>
      <c r="P4518" t="s">
        <v>5899</v>
      </c>
      <c r="Q4518" t="s">
        <v>5905</v>
      </c>
      <c r="R4518">
        <v>12500</v>
      </c>
      <c r="S4518">
        <v>15500</v>
      </c>
      <c r="T4518">
        <v>0.19350000000000001</v>
      </c>
      <c r="U4518" t="s">
        <v>5901</v>
      </c>
      <c r="V4518">
        <v>12</v>
      </c>
      <c r="W4518" s="1">
        <v>45140</v>
      </c>
      <c r="X4518" t="s">
        <v>5894</v>
      </c>
      <c r="Y4518">
        <v>313</v>
      </c>
      <c r="Z4518">
        <v>58</v>
      </c>
      <c r="AA4518">
        <v>294</v>
      </c>
      <c r="AB4518">
        <v>65</v>
      </c>
      <c r="AC4518">
        <v>10</v>
      </c>
      <c r="AD4518">
        <v>812500</v>
      </c>
      <c r="AE4518" t="s">
        <v>6025</v>
      </c>
      <c r="AF4518" s="1">
        <v>46203</v>
      </c>
      <c r="AG4518" t="s">
        <v>6220</v>
      </c>
      <c r="AH4518" t="s">
        <v>6035</v>
      </c>
      <c r="AI4518" t="s">
        <v>6028</v>
      </c>
      <c r="AJ4518" t="s">
        <v>6924</v>
      </c>
      <c r="AK4518">
        <v>31000</v>
      </c>
      <c r="AL4518">
        <v>3227.1</v>
      </c>
      <c r="AM4518">
        <v>27772.9</v>
      </c>
      <c r="AN4518">
        <v>25000</v>
      </c>
      <c r="AO4518">
        <v>2772.9</v>
      </c>
      <c r="AP4518">
        <v>9.98E-2</v>
      </c>
    </row>
    <row r="4519" spans="1:42" hidden="1" x14ac:dyDescent="0.35">
      <c r="A4519" t="s">
        <v>5492</v>
      </c>
      <c r="B4519" s="1">
        <v>46115</v>
      </c>
      <c r="C4519" t="s">
        <v>1908</v>
      </c>
      <c r="D4519" t="s">
        <v>70</v>
      </c>
      <c r="E4519">
        <v>1</v>
      </c>
      <c r="F4519" t="s">
        <v>58</v>
      </c>
      <c r="G4519" t="s">
        <v>16</v>
      </c>
      <c r="H4519" t="s">
        <v>17</v>
      </c>
      <c r="I4519" t="s">
        <v>43</v>
      </c>
      <c r="J4519" t="s">
        <v>44</v>
      </c>
      <c r="K4519">
        <v>2026</v>
      </c>
      <c r="L4519" t="s">
        <v>35</v>
      </c>
      <c r="M4519" t="s">
        <v>5970</v>
      </c>
      <c r="N4519" t="s">
        <v>5949</v>
      </c>
      <c r="O4519" t="s">
        <v>5971</v>
      </c>
      <c r="P4519" t="s">
        <v>5922</v>
      </c>
      <c r="Q4519" t="s">
        <v>5972</v>
      </c>
      <c r="R4519">
        <v>9500</v>
      </c>
      <c r="S4519">
        <v>12000</v>
      </c>
      <c r="T4519">
        <v>0.20830000000000001</v>
      </c>
      <c r="U4519" t="s">
        <v>5920</v>
      </c>
      <c r="V4519">
        <v>12</v>
      </c>
      <c r="W4519" s="1">
        <v>44840</v>
      </c>
      <c r="X4519" t="s">
        <v>5894</v>
      </c>
      <c r="Y4519">
        <v>160</v>
      </c>
      <c r="Z4519">
        <v>82</v>
      </c>
      <c r="AA4519">
        <v>171</v>
      </c>
      <c r="AB4519">
        <v>27</v>
      </c>
      <c r="AC4519">
        <v>10</v>
      </c>
      <c r="AD4519">
        <v>256500</v>
      </c>
      <c r="AE4519" t="s">
        <v>6025</v>
      </c>
      <c r="AF4519" s="1">
        <v>46203</v>
      </c>
      <c r="AG4519" t="s">
        <v>6681</v>
      </c>
      <c r="AH4519" t="s">
        <v>6035</v>
      </c>
      <c r="AI4519" t="s">
        <v>6028</v>
      </c>
      <c r="AJ4519" t="s">
        <v>6924</v>
      </c>
      <c r="AK4519">
        <v>12000</v>
      </c>
      <c r="AL4519">
        <v>693.6</v>
      </c>
      <c r="AM4519">
        <v>11306.4</v>
      </c>
      <c r="AN4519">
        <v>9500</v>
      </c>
      <c r="AO4519">
        <v>1806.4</v>
      </c>
      <c r="AP4519">
        <v>0.1598</v>
      </c>
    </row>
    <row r="4520" spans="1:42" hidden="1" x14ac:dyDescent="0.35">
      <c r="A4520" t="s">
        <v>5493</v>
      </c>
      <c r="B4520" s="1">
        <v>46064</v>
      </c>
      <c r="C4520" t="s">
        <v>309</v>
      </c>
      <c r="D4520" t="s">
        <v>70</v>
      </c>
      <c r="E4520">
        <v>2</v>
      </c>
      <c r="F4520" t="s">
        <v>58</v>
      </c>
      <c r="G4520" t="s">
        <v>16</v>
      </c>
      <c r="H4520" t="s">
        <v>17</v>
      </c>
      <c r="I4520" t="s">
        <v>18</v>
      </c>
      <c r="J4520" t="s">
        <v>19</v>
      </c>
      <c r="K4520">
        <v>2026</v>
      </c>
      <c r="L4520" t="s">
        <v>20</v>
      </c>
      <c r="M4520" t="s">
        <v>5970</v>
      </c>
      <c r="N4520" t="s">
        <v>5949</v>
      </c>
      <c r="O4520" t="s">
        <v>5971</v>
      </c>
      <c r="P4520" t="s">
        <v>5922</v>
      </c>
      <c r="Q4520" t="s">
        <v>5972</v>
      </c>
      <c r="R4520">
        <v>9500</v>
      </c>
      <c r="S4520">
        <v>12000</v>
      </c>
      <c r="T4520">
        <v>0.20830000000000001</v>
      </c>
      <c r="U4520" t="s">
        <v>5920</v>
      </c>
      <c r="V4520">
        <v>12</v>
      </c>
      <c r="W4520" s="1">
        <v>44840</v>
      </c>
      <c r="X4520" t="s">
        <v>5894</v>
      </c>
      <c r="Y4520">
        <v>160</v>
      </c>
      <c r="Z4520">
        <v>82</v>
      </c>
      <c r="AA4520">
        <v>171</v>
      </c>
      <c r="AB4520">
        <v>27</v>
      </c>
      <c r="AC4520">
        <v>10</v>
      </c>
      <c r="AD4520">
        <v>256500</v>
      </c>
      <c r="AE4520" t="s">
        <v>6025</v>
      </c>
      <c r="AF4520" s="1">
        <v>46203</v>
      </c>
      <c r="AG4520" t="s">
        <v>6197</v>
      </c>
      <c r="AH4520" t="s">
        <v>6027</v>
      </c>
      <c r="AI4520" t="s">
        <v>6028</v>
      </c>
      <c r="AJ4520" t="s">
        <v>6924</v>
      </c>
      <c r="AK4520">
        <v>24000</v>
      </c>
      <c r="AL4520">
        <v>1399.2</v>
      </c>
      <c r="AM4520">
        <v>22600.799999999999</v>
      </c>
      <c r="AN4520">
        <v>19000</v>
      </c>
      <c r="AO4520">
        <v>3600.8</v>
      </c>
      <c r="AP4520">
        <v>0.1593</v>
      </c>
    </row>
    <row r="4521" spans="1:42" hidden="1" x14ac:dyDescent="0.35">
      <c r="A4521" t="s">
        <v>5494</v>
      </c>
      <c r="B4521" s="1">
        <v>46026</v>
      </c>
      <c r="C4521" t="s">
        <v>798</v>
      </c>
      <c r="D4521" t="s">
        <v>70</v>
      </c>
      <c r="E4521">
        <v>3</v>
      </c>
      <c r="F4521" t="s">
        <v>128</v>
      </c>
      <c r="G4521" t="s">
        <v>16</v>
      </c>
      <c r="H4521" t="s">
        <v>32</v>
      </c>
      <c r="I4521" t="s">
        <v>43</v>
      </c>
      <c r="J4521" t="s">
        <v>112</v>
      </c>
      <c r="K4521">
        <v>2026</v>
      </c>
      <c r="L4521" t="s">
        <v>20</v>
      </c>
      <c r="M4521" t="s">
        <v>5970</v>
      </c>
      <c r="N4521" t="s">
        <v>5949</v>
      </c>
      <c r="O4521" t="s">
        <v>5971</v>
      </c>
      <c r="P4521" t="s">
        <v>5922</v>
      </c>
      <c r="Q4521" t="s">
        <v>5972</v>
      </c>
      <c r="R4521">
        <v>9500</v>
      </c>
      <c r="S4521">
        <v>12000</v>
      </c>
      <c r="T4521">
        <v>0.20830000000000001</v>
      </c>
      <c r="U4521" t="s">
        <v>5920</v>
      </c>
      <c r="V4521">
        <v>12</v>
      </c>
      <c r="W4521" s="1">
        <v>44840</v>
      </c>
      <c r="X4521" t="s">
        <v>5894</v>
      </c>
      <c r="Y4521">
        <v>160</v>
      </c>
      <c r="Z4521">
        <v>82</v>
      </c>
      <c r="AA4521">
        <v>171</v>
      </c>
      <c r="AB4521">
        <v>27</v>
      </c>
      <c r="AC4521">
        <v>10</v>
      </c>
      <c r="AD4521">
        <v>256500</v>
      </c>
      <c r="AE4521" t="s">
        <v>6025</v>
      </c>
      <c r="AF4521" s="1">
        <v>46203</v>
      </c>
      <c r="AG4521" t="s">
        <v>6444</v>
      </c>
      <c r="AH4521" t="s">
        <v>6027</v>
      </c>
      <c r="AI4521" t="s">
        <v>6028</v>
      </c>
      <c r="AJ4521" t="s">
        <v>6924</v>
      </c>
      <c r="AK4521">
        <v>36000</v>
      </c>
      <c r="AL4521">
        <v>4327.2</v>
      </c>
      <c r="AM4521">
        <v>31672.799999999999</v>
      </c>
      <c r="AN4521">
        <v>28500</v>
      </c>
      <c r="AO4521">
        <v>3172.8</v>
      </c>
      <c r="AP4521">
        <v>0.1002</v>
      </c>
    </row>
    <row r="4522" spans="1:42" hidden="1" x14ac:dyDescent="0.35">
      <c r="A4522" t="s">
        <v>5495</v>
      </c>
      <c r="B4522" s="1">
        <v>46051</v>
      </c>
      <c r="C4522" t="s">
        <v>1923</v>
      </c>
      <c r="D4522" t="s">
        <v>47</v>
      </c>
      <c r="E4522">
        <v>1</v>
      </c>
      <c r="F4522" t="s">
        <v>58</v>
      </c>
      <c r="G4522" t="s">
        <v>16</v>
      </c>
      <c r="H4522" t="s">
        <v>32</v>
      </c>
      <c r="I4522" t="s">
        <v>26</v>
      </c>
      <c r="J4522" t="s">
        <v>112</v>
      </c>
      <c r="K4522">
        <v>2026</v>
      </c>
      <c r="L4522" t="s">
        <v>20</v>
      </c>
      <c r="M4522" t="s">
        <v>5995</v>
      </c>
      <c r="N4522" t="s">
        <v>5989</v>
      </c>
      <c r="O4522" t="s">
        <v>5996</v>
      </c>
      <c r="P4522" t="s">
        <v>5997</v>
      </c>
      <c r="Q4522" t="s">
        <v>5998</v>
      </c>
      <c r="R4522">
        <v>280</v>
      </c>
      <c r="S4522">
        <v>450</v>
      </c>
      <c r="T4522">
        <v>0.37780000000000002</v>
      </c>
      <c r="U4522" t="s">
        <v>5909</v>
      </c>
      <c r="V4522">
        <v>6</v>
      </c>
      <c r="W4522" s="1">
        <v>45144</v>
      </c>
      <c r="X4522" t="s">
        <v>5894</v>
      </c>
      <c r="Y4522">
        <v>217</v>
      </c>
      <c r="Z4522">
        <v>86</v>
      </c>
      <c r="AA4522">
        <v>212</v>
      </c>
      <c r="AB4522">
        <v>73</v>
      </c>
      <c r="AC4522">
        <v>10</v>
      </c>
      <c r="AD4522">
        <v>20440</v>
      </c>
      <c r="AE4522" t="s">
        <v>6025</v>
      </c>
      <c r="AF4522" s="1">
        <v>46203</v>
      </c>
      <c r="AG4522" t="s">
        <v>6686</v>
      </c>
      <c r="AH4522" t="s">
        <v>6027</v>
      </c>
      <c r="AI4522" t="s">
        <v>6028</v>
      </c>
      <c r="AJ4522" t="s">
        <v>6924</v>
      </c>
      <c r="AK4522">
        <v>450</v>
      </c>
      <c r="AL4522">
        <v>48.24</v>
      </c>
      <c r="AM4522">
        <v>401.76</v>
      </c>
      <c r="AN4522">
        <v>280</v>
      </c>
      <c r="AO4522">
        <v>121.76</v>
      </c>
      <c r="AP4522">
        <v>0.30309999999999998</v>
      </c>
    </row>
    <row r="4523" spans="1:42" hidden="1" x14ac:dyDescent="0.35">
      <c r="A4523" t="s">
        <v>5496</v>
      </c>
      <c r="B4523" s="1">
        <v>46193</v>
      </c>
      <c r="C4523" t="s">
        <v>492</v>
      </c>
      <c r="D4523" t="s">
        <v>47</v>
      </c>
      <c r="E4523">
        <v>2</v>
      </c>
      <c r="F4523" t="s">
        <v>58</v>
      </c>
      <c r="G4523" t="s">
        <v>16</v>
      </c>
      <c r="H4523" t="s">
        <v>17</v>
      </c>
      <c r="I4523" t="s">
        <v>26</v>
      </c>
      <c r="J4523" t="s">
        <v>34</v>
      </c>
      <c r="K4523">
        <v>2026</v>
      </c>
      <c r="L4523" t="s">
        <v>35</v>
      </c>
      <c r="M4523" t="s">
        <v>5995</v>
      </c>
      <c r="N4523" t="s">
        <v>5989</v>
      </c>
      <c r="O4523" t="s">
        <v>5996</v>
      </c>
      <c r="P4523" t="s">
        <v>5997</v>
      </c>
      <c r="Q4523" t="s">
        <v>5998</v>
      </c>
      <c r="R4523">
        <v>280</v>
      </c>
      <c r="S4523">
        <v>450</v>
      </c>
      <c r="T4523">
        <v>0.37780000000000002</v>
      </c>
      <c r="U4523" t="s">
        <v>5909</v>
      </c>
      <c r="V4523">
        <v>6</v>
      </c>
      <c r="W4523" s="1">
        <v>45144</v>
      </c>
      <c r="X4523" t="s">
        <v>5894</v>
      </c>
      <c r="Y4523">
        <v>217</v>
      </c>
      <c r="Z4523">
        <v>86</v>
      </c>
      <c r="AA4523">
        <v>212</v>
      </c>
      <c r="AB4523">
        <v>73</v>
      </c>
      <c r="AC4523">
        <v>10</v>
      </c>
      <c r="AD4523">
        <v>20440</v>
      </c>
      <c r="AE4523" t="s">
        <v>6025</v>
      </c>
      <c r="AF4523" s="1">
        <v>46203</v>
      </c>
      <c r="AG4523" t="s">
        <v>6301</v>
      </c>
      <c r="AH4523" t="s">
        <v>6035</v>
      </c>
      <c r="AI4523" t="s">
        <v>6028</v>
      </c>
      <c r="AJ4523" t="s">
        <v>6924</v>
      </c>
      <c r="AK4523">
        <v>900</v>
      </c>
      <c r="AL4523">
        <v>197.91</v>
      </c>
      <c r="AM4523">
        <v>702.09</v>
      </c>
      <c r="AN4523">
        <v>560</v>
      </c>
      <c r="AO4523">
        <v>142.09</v>
      </c>
      <c r="AP4523">
        <v>0.2024</v>
      </c>
    </row>
    <row r="4524" spans="1:42" hidden="1" x14ac:dyDescent="0.35">
      <c r="A4524" t="s">
        <v>5497</v>
      </c>
      <c r="B4524" s="1">
        <v>46063</v>
      </c>
      <c r="C4524" t="s">
        <v>1134</v>
      </c>
      <c r="D4524" t="s">
        <v>29</v>
      </c>
      <c r="E4524">
        <v>1</v>
      </c>
      <c r="F4524" t="s">
        <v>66</v>
      </c>
      <c r="G4524" t="s">
        <v>71</v>
      </c>
      <c r="H4524" t="s">
        <v>32</v>
      </c>
      <c r="I4524" t="s">
        <v>26</v>
      </c>
      <c r="J4524" t="s">
        <v>19</v>
      </c>
      <c r="K4524">
        <v>2026</v>
      </c>
      <c r="L4524" t="s">
        <v>20</v>
      </c>
      <c r="M4524" t="s">
        <v>5985</v>
      </c>
      <c r="N4524" t="s">
        <v>5974</v>
      </c>
      <c r="O4524" t="s">
        <v>5986</v>
      </c>
      <c r="P4524" t="s">
        <v>5979</v>
      </c>
      <c r="Q4524" t="s">
        <v>5987</v>
      </c>
      <c r="R4524">
        <v>500</v>
      </c>
      <c r="S4524">
        <v>750</v>
      </c>
      <c r="T4524">
        <v>0.33329999999999999</v>
      </c>
      <c r="U4524" t="s">
        <v>5920</v>
      </c>
      <c r="V4524">
        <v>24</v>
      </c>
      <c r="W4524" s="1">
        <v>45007</v>
      </c>
      <c r="X4524" t="s">
        <v>5894</v>
      </c>
      <c r="Y4524">
        <v>294</v>
      </c>
      <c r="Z4524">
        <v>81</v>
      </c>
      <c r="AA4524">
        <v>264</v>
      </c>
      <c r="AB4524">
        <v>82</v>
      </c>
      <c r="AC4524">
        <v>10</v>
      </c>
      <c r="AD4524">
        <v>41000</v>
      </c>
      <c r="AE4524" t="s">
        <v>6025</v>
      </c>
      <c r="AF4524" s="1">
        <v>46203</v>
      </c>
      <c r="AG4524" t="s">
        <v>6368</v>
      </c>
      <c r="AH4524" t="s">
        <v>6027</v>
      </c>
      <c r="AI4524" t="s">
        <v>6028</v>
      </c>
      <c r="AJ4524" t="s">
        <v>6924</v>
      </c>
      <c r="AK4524">
        <v>750</v>
      </c>
      <c r="AL4524">
        <v>159.9</v>
      </c>
      <c r="AM4524">
        <v>590.1</v>
      </c>
      <c r="AN4524">
        <v>500</v>
      </c>
      <c r="AO4524">
        <v>90.1</v>
      </c>
      <c r="AP4524">
        <v>0.1527</v>
      </c>
    </row>
    <row r="4525" spans="1:42" hidden="1" x14ac:dyDescent="0.35">
      <c r="A4525" t="s">
        <v>5498</v>
      </c>
      <c r="B4525" s="1">
        <v>46149</v>
      </c>
      <c r="C4525" t="s">
        <v>288</v>
      </c>
      <c r="D4525" t="s">
        <v>23</v>
      </c>
      <c r="E4525">
        <v>1</v>
      </c>
      <c r="F4525" t="s">
        <v>48</v>
      </c>
      <c r="G4525" t="s">
        <v>71</v>
      </c>
      <c r="H4525" t="s">
        <v>17</v>
      </c>
      <c r="I4525" t="s">
        <v>43</v>
      </c>
      <c r="J4525" t="s">
        <v>75</v>
      </c>
      <c r="K4525">
        <v>2026</v>
      </c>
      <c r="L4525" t="s">
        <v>35</v>
      </c>
      <c r="M4525" t="s">
        <v>5921</v>
      </c>
      <c r="N4525" t="s">
        <v>5913</v>
      </c>
      <c r="O4525" t="s">
        <v>5917</v>
      </c>
      <c r="P4525" t="s">
        <v>5922</v>
      </c>
      <c r="Q4525" t="s">
        <v>5923</v>
      </c>
      <c r="R4525">
        <v>57000</v>
      </c>
      <c r="S4525">
        <v>69000</v>
      </c>
      <c r="T4525">
        <v>0.1739</v>
      </c>
      <c r="U4525" t="s">
        <v>5920</v>
      </c>
      <c r="V4525">
        <v>12</v>
      </c>
      <c r="W4525" s="1">
        <v>44862</v>
      </c>
      <c r="X4525" t="s">
        <v>5894</v>
      </c>
      <c r="Y4525">
        <v>244</v>
      </c>
      <c r="Z4525">
        <v>55</v>
      </c>
      <c r="AA4525">
        <v>276</v>
      </c>
      <c r="AB4525">
        <v>9</v>
      </c>
      <c r="AC4525">
        <v>10</v>
      </c>
      <c r="AD4525">
        <v>513000</v>
      </c>
      <c r="AE4525" t="s">
        <v>6025</v>
      </c>
      <c r="AF4525" s="1">
        <v>46203</v>
      </c>
      <c r="AG4525" t="s">
        <v>6179</v>
      </c>
      <c r="AH4525" t="s">
        <v>6027</v>
      </c>
      <c r="AI4525" t="s">
        <v>6028</v>
      </c>
      <c r="AJ4525" t="s">
        <v>6924</v>
      </c>
      <c r="AK4525">
        <v>81420</v>
      </c>
      <c r="AL4525">
        <v>14452.05</v>
      </c>
      <c r="AM4525">
        <v>66967.95</v>
      </c>
      <c r="AN4525">
        <v>57000</v>
      </c>
      <c r="AO4525">
        <v>9967.9500000000007</v>
      </c>
      <c r="AP4525">
        <v>0.14879999999999999</v>
      </c>
    </row>
    <row r="4526" spans="1:42" hidden="1" x14ac:dyDescent="0.35">
      <c r="A4526" t="s">
        <v>5499</v>
      </c>
      <c r="B4526" s="1">
        <v>46108</v>
      </c>
      <c r="C4526" t="s">
        <v>458</v>
      </c>
      <c r="D4526" t="s">
        <v>78</v>
      </c>
      <c r="E4526">
        <v>1</v>
      </c>
      <c r="F4526" t="s">
        <v>128</v>
      </c>
      <c r="G4526" t="s">
        <v>67</v>
      </c>
      <c r="H4526" t="s">
        <v>25</v>
      </c>
      <c r="I4526" t="s">
        <v>33</v>
      </c>
      <c r="J4526" t="s">
        <v>39</v>
      </c>
      <c r="K4526">
        <v>2026</v>
      </c>
      <c r="L4526" t="s">
        <v>20</v>
      </c>
      <c r="M4526" t="s">
        <v>5992</v>
      </c>
      <c r="N4526" t="s">
        <v>5989</v>
      </c>
      <c r="O4526" t="s">
        <v>5993</v>
      </c>
      <c r="P4526" t="s">
        <v>5899</v>
      </c>
      <c r="Q4526" t="s">
        <v>5994</v>
      </c>
      <c r="R4526">
        <v>850</v>
      </c>
      <c r="S4526">
        <v>1200</v>
      </c>
      <c r="T4526">
        <v>0.29170000000000001</v>
      </c>
      <c r="U4526" t="s">
        <v>5901</v>
      </c>
      <c r="V4526">
        <v>6</v>
      </c>
      <c r="W4526" s="1">
        <v>45066</v>
      </c>
      <c r="X4526" t="s">
        <v>5894</v>
      </c>
      <c r="Y4526">
        <v>275</v>
      </c>
      <c r="Z4526">
        <v>92</v>
      </c>
      <c r="AA4526">
        <v>285</v>
      </c>
      <c r="AB4526">
        <v>78</v>
      </c>
      <c r="AC4526">
        <v>10</v>
      </c>
      <c r="AD4526">
        <v>66300</v>
      </c>
      <c r="AE4526" t="s">
        <v>6025</v>
      </c>
      <c r="AF4526" s="1">
        <v>46203</v>
      </c>
      <c r="AG4526" t="s">
        <v>6287</v>
      </c>
      <c r="AH4526" t="s">
        <v>6035</v>
      </c>
      <c r="AI4526" t="s">
        <v>6028</v>
      </c>
      <c r="AJ4526" t="s">
        <v>6924</v>
      </c>
      <c r="AK4526">
        <v>1200</v>
      </c>
      <c r="AL4526">
        <v>148.44</v>
      </c>
      <c r="AM4526">
        <v>1051.56</v>
      </c>
      <c r="AN4526">
        <v>850</v>
      </c>
      <c r="AO4526">
        <v>201.56</v>
      </c>
      <c r="AP4526">
        <v>0.19170000000000001</v>
      </c>
    </row>
    <row r="4527" spans="1:42" hidden="1" x14ac:dyDescent="0.35">
      <c r="A4527" t="s">
        <v>5500</v>
      </c>
      <c r="B4527" s="1">
        <v>46130</v>
      </c>
      <c r="C4527" t="s">
        <v>254</v>
      </c>
      <c r="D4527" t="s">
        <v>377</v>
      </c>
      <c r="E4527">
        <v>3</v>
      </c>
      <c r="F4527" t="s">
        <v>128</v>
      </c>
      <c r="G4527" t="s">
        <v>79</v>
      </c>
      <c r="H4527" t="s">
        <v>25</v>
      </c>
      <c r="I4527" t="s">
        <v>18</v>
      </c>
      <c r="J4527" t="s">
        <v>44</v>
      </c>
      <c r="K4527">
        <v>2026</v>
      </c>
      <c r="L4527" t="s">
        <v>35</v>
      </c>
      <c r="M4527" t="s">
        <v>6007</v>
      </c>
      <c r="N4527" t="s">
        <v>5889</v>
      </c>
      <c r="O4527" t="s">
        <v>6008</v>
      </c>
      <c r="P4527" t="s">
        <v>5899</v>
      </c>
      <c r="Q4527" t="s">
        <v>6009</v>
      </c>
      <c r="R4527">
        <v>12000</v>
      </c>
      <c r="S4527">
        <v>15000</v>
      </c>
      <c r="T4527">
        <v>0.2</v>
      </c>
      <c r="U4527" t="s">
        <v>5901</v>
      </c>
      <c r="V4527">
        <v>12</v>
      </c>
      <c r="W4527" s="1">
        <v>45557</v>
      </c>
      <c r="X4527" t="s">
        <v>5894</v>
      </c>
      <c r="Y4527">
        <v>118</v>
      </c>
      <c r="Z4527">
        <v>87</v>
      </c>
      <c r="AA4527">
        <v>209</v>
      </c>
      <c r="AB4527">
        <v>10</v>
      </c>
      <c r="AC4527">
        <v>10</v>
      </c>
      <c r="AD4527">
        <v>120000</v>
      </c>
      <c r="AE4527" t="s">
        <v>6025</v>
      </c>
      <c r="AF4527" s="1">
        <v>46203</v>
      </c>
      <c r="AG4527" t="s">
        <v>6155</v>
      </c>
      <c r="AH4527" t="s">
        <v>6035</v>
      </c>
      <c r="AI4527" t="s">
        <v>6028</v>
      </c>
      <c r="AJ4527" t="s">
        <v>6924</v>
      </c>
      <c r="AK4527">
        <v>45000</v>
      </c>
      <c r="AL4527">
        <v>9162</v>
      </c>
      <c r="AM4527">
        <v>35838</v>
      </c>
      <c r="AN4527">
        <v>36000</v>
      </c>
      <c r="AO4527">
        <v>-162</v>
      </c>
      <c r="AP4527">
        <v>-4.4999999999999997E-3</v>
      </c>
    </row>
    <row r="4528" spans="1:42" hidden="1" x14ac:dyDescent="0.35">
      <c r="A4528" t="s">
        <v>5501</v>
      </c>
      <c r="B4528" s="1">
        <v>46199</v>
      </c>
      <c r="C4528" t="s">
        <v>1579</v>
      </c>
      <c r="D4528" t="s">
        <v>439</v>
      </c>
      <c r="E4528">
        <v>4</v>
      </c>
      <c r="F4528" t="s">
        <v>58</v>
      </c>
      <c r="G4528" t="s">
        <v>96</v>
      </c>
      <c r="H4528" t="s">
        <v>32</v>
      </c>
      <c r="I4528" t="s">
        <v>43</v>
      </c>
      <c r="J4528" t="s">
        <v>34</v>
      </c>
      <c r="K4528">
        <v>2026</v>
      </c>
      <c r="L4528" t="s">
        <v>35</v>
      </c>
      <c r="M4528" t="s">
        <v>5953</v>
      </c>
      <c r="N4528" t="s">
        <v>5949</v>
      </c>
      <c r="O4528" t="s">
        <v>5954</v>
      </c>
      <c r="P4528" t="s">
        <v>5951</v>
      </c>
      <c r="Q4528" t="s">
        <v>5955</v>
      </c>
      <c r="R4528">
        <v>1400</v>
      </c>
      <c r="S4528">
        <v>1900</v>
      </c>
      <c r="T4528">
        <v>0.26319999999999999</v>
      </c>
      <c r="U4528" t="s">
        <v>5940</v>
      </c>
      <c r="V4528">
        <v>12</v>
      </c>
      <c r="W4528" s="1">
        <v>44681</v>
      </c>
      <c r="X4528" t="s">
        <v>5894</v>
      </c>
      <c r="Y4528">
        <v>129</v>
      </c>
      <c r="Z4528">
        <v>73</v>
      </c>
      <c r="AA4528">
        <v>194</v>
      </c>
      <c r="AB4528">
        <v>7</v>
      </c>
      <c r="AC4528">
        <v>10</v>
      </c>
      <c r="AD4528">
        <v>9800</v>
      </c>
      <c r="AE4528" t="s">
        <v>6025</v>
      </c>
      <c r="AF4528" s="1">
        <v>46203</v>
      </c>
      <c r="AG4528" t="s">
        <v>6592</v>
      </c>
      <c r="AH4528" t="s">
        <v>6027</v>
      </c>
      <c r="AI4528" t="s">
        <v>6028</v>
      </c>
      <c r="AJ4528" t="s">
        <v>6924</v>
      </c>
      <c r="AK4528">
        <v>7600</v>
      </c>
      <c r="AL4528">
        <v>483.36</v>
      </c>
      <c r="AM4528">
        <v>7116.64</v>
      </c>
      <c r="AN4528">
        <v>5600</v>
      </c>
      <c r="AO4528">
        <v>1516.64</v>
      </c>
      <c r="AP4528">
        <v>0.21310000000000001</v>
      </c>
    </row>
    <row r="4529" spans="1:42" hidden="1" x14ac:dyDescent="0.35">
      <c r="A4529" t="s">
        <v>5502</v>
      </c>
      <c r="B4529" s="1">
        <v>46201</v>
      </c>
      <c r="C4529" t="s">
        <v>633</v>
      </c>
      <c r="D4529" t="s">
        <v>173</v>
      </c>
      <c r="E4529">
        <v>1</v>
      </c>
      <c r="F4529" t="s">
        <v>30</v>
      </c>
      <c r="G4529" t="s">
        <v>79</v>
      </c>
      <c r="H4529" t="s">
        <v>32</v>
      </c>
      <c r="I4529" t="s">
        <v>43</v>
      </c>
      <c r="J4529" t="s">
        <v>34</v>
      </c>
      <c r="K4529">
        <v>2026</v>
      </c>
      <c r="L4529" t="s">
        <v>35</v>
      </c>
      <c r="M4529" t="s">
        <v>5904</v>
      </c>
      <c r="N4529" t="s">
        <v>5889</v>
      </c>
      <c r="O4529" t="s">
        <v>5898</v>
      </c>
      <c r="P4529" t="s">
        <v>5899</v>
      </c>
      <c r="Q4529" t="s">
        <v>5905</v>
      </c>
      <c r="R4529">
        <v>12500</v>
      </c>
      <c r="S4529">
        <v>15500</v>
      </c>
      <c r="T4529">
        <v>0.19350000000000001</v>
      </c>
      <c r="U4529" t="s">
        <v>5901</v>
      </c>
      <c r="V4529">
        <v>12</v>
      </c>
      <c r="W4529" s="1">
        <v>45140</v>
      </c>
      <c r="X4529" t="s">
        <v>5894</v>
      </c>
      <c r="Y4529">
        <v>313</v>
      </c>
      <c r="Z4529">
        <v>58</v>
      </c>
      <c r="AA4529">
        <v>294</v>
      </c>
      <c r="AB4529">
        <v>65</v>
      </c>
      <c r="AC4529">
        <v>10</v>
      </c>
      <c r="AD4529">
        <v>812500</v>
      </c>
      <c r="AE4529" t="s">
        <v>6025</v>
      </c>
      <c r="AF4529" s="1">
        <v>46203</v>
      </c>
      <c r="AG4529" t="s">
        <v>6349</v>
      </c>
      <c r="AH4529" t="s">
        <v>6035</v>
      </c>
      <c r="AI4529" t="s">
        <v>6028</v>
      </c>
      <c r="AJ4529" t="s">
        <v>6924</v>
      </c>
      <c r="AK4529">
        <v>15500</v>
      </c>
      <c r="AL4529">
        <v>2889.2</v>
      </c>
      <c r="AM4529">
        <v>12610.8</v>
      </c>
      <c r="AN4529">
        <v>12500</v>
      </c>
      <c r="AO4529">
        <v>110.8</v>
      </c>
      <c r="AP4529">
        <v>8.8000000000000005E-3</v>
      </c>
    </row>
    <row r="4530" spans="1:42" hidden="1" x14ac:dyDescent="0.35">
      <c r="A4530" t="s">
        <v>5503</v>
      </c>
      <c r="B4530" s="1">
        <v>46106</v>
      </c>
      <c r="C4530" t="s">
        <v>1386</v>
      </c>
      <c r="D4530" t="s">
        <v>115</v>
      </c>
      <c r="E4530">
        <v>1</v>
      </c>
      <c r="F4530" t="s">
        <v>30</v>
      </c>
      <c r="G4530" t="s">
        <v>71</v>
      </c>
      <c r="H4530" t="s">
        <v>32</v>
      </c>
      <c r="I4530" t="s">
        <v>18</v>
      </c>
      <c r="J4530" t="s">
        <v>39</v>
      </c>
      <c r="K4530">
        <v>2026</v>
      </c>
      <c r="L4530" t="s">
        <v>20</v>
      </c>
      <c r="M4530" t="s">
        <v>5988</v>
      </c>
      <c r="N4530" t="s">
        <v>5989</v>
      </c>
      <c r="O4530" t="s">
        <v>5990</v>
      </c>
      <c r="P4530" t="s">
        <v>5907</v>
      </c>
      <c r="Q4530" t="s">
        <v>5991</v>
      </c>
      <c r="R4530">
        <v>1600</v>
      </c>
      <c r="S4530">
        <v>2200</v>
      </c>
      <c r="T4530">
        <v>0.2727</v>
      </c>
      <c r="U4530" t="s">
        <v>5909</v>
      </c>
      <c r="V4530">
        <v>6</v>
      </c>
      <c r="W4530" s="1">
        <v>45040</v>
      </c>
      <c r="X4530" t="s">
        <v>5894</v>
      </c>
      <c r="Y4530">
        <v>84</v>
      </c>
      <c r="Z4530">
        <v>117</v>
      </c>
      <c r="AA4530">
        <v>174</v>
      </c>
      <c r="AB4530">
        <v>47</v>
      </c>
      <c r="AC4530">
        <v>10</v>
      </c>
      <c r="AD4530">
        <v>75200</v>
      </c>
      <c r="AE4530" t="s">
        <v>6025</v>
      </c>
      <c r="AF4530" s="1">
        <v>46203</v>
      </c>
      <c r="AG4530" t="s">
        <v>6570</v>
      </c>
      <c r="AH4530" t="s">
        <v>6035</v>
      </c>
      <c r="AI4530" t="s">
        <v>6028</v>
      </c>
      <c r="AJ4530" t="s">
        <v>6924</v>
      </c>
      <c r="AK4530">
        <v>2200</v>
      </c>
      <c r="AL4530">
        <v>479.16</v>
      </c>
      <c r="AM4530">
        <v>1720.84</v>
      </c>
      <c r="AN4530">
        <v>1600</v>
      </c>
      <c r="AO4530">
        <v>120.84</v>
      </c>
      <c r="AP4530">
        <v>7.0199999999999999E-2</v>
      </c>
    </row>
    <row r="4531" spans="1:42" hidden="1" x14ac:dyDescent="0.35">
      <c r="A4531" t="s">
        <v>5504</v>
      </c>
      <c r="B4531" s="1">
        <v>46044</v>
      </c>
      <c r="C4531" t="s">
        <v>2155</v>
      </c>
      <c r="D4531" t="s">
        <v>14</v>
      </c>
      <c r="E4531">
        <v>1</v>
      </c>
      <c r="F4531" t="s">
        <v>15</v>
      </c>
      <c r="G4531" t="s">
        <v>16</v>
      </c>
      <c r="H4531" t="s">
        <v>25</v>
      </c>
      <c r="I4531" t="s">
        <v>18</v>
      </c>
      <c r="J4531" t="s">
        <v>112</v>
      </c>
      <c r="K4531">
        <v>2026</v>
      </c>
      <c r="L4531" t="s">
        <v>20</v>
      </c>
      <c r="M4531" t="s">
        <v>5934</v>
      </c>
      <c r="N4531" t="s">
        <v>5931</v>
      </c>
      <c r="O4531" t="s">
        <v>5932</v>
      </c>
      <c r="P4531" t="s">
        <v>5891</v>
      </c>
      <c r="Q4531" t="s">
        <v>5935</v>
      </c>
      <c r="R4531">
        <v>10800</v>
      </c>
      <c r="S4531">
        <v>13500</v>
      </c>
      <c r="T4531">
        <v>0.2</v>
      </c>
      <c r="U4531" t="s">
        <v>5893</v>
      </c>
      <c r="V4531">
        <v>12</v>
      </c>
      <c r="W4531" s="1">
        <v>44567</v>
      </c>
      <c r="X4531" t="s">
        <v>5894</v>
      </c>
      <c r="Y4531">
        <v>169</v>
      </c>
      <c r="Z4531">
        <v>68</v>
      </c>
      <c r="AA4531">
        <v>202</v>
      </c>
      <c r="AB4531">
        <v>85</v>
      </c>
      <c r="AC4531">
        <v>10</v>
      </c>
      <c r="AD4531">
        <v>918000</v>
      </c>
      <c r="AE4531" t="s">
        <v>6025</v>
      </c>
      <c r="AF4531" s="1">
        <v>46203</v>
      </c>
      <c r="AG4531" t="s">
        <v>6742</v>
      </c>
      <c r="AH4531" t="s">
        <v>6035</v>
      </c>
      <c r="AI4531" t="s">
        <v>6028</v>
      </c>
      <c r="AJ4531" t="s">
        <v>6924</v>
      </c>
      <c r="AK4531">
        <v>13500</v>
      </c>
      <c r="AL4531">
        <v>2496.15</v>
      </c>
      <c r="AM4531">
        <v>11003.85</v>
      </c>
      <c r="AN4531">
        <v>10800</v>
      </c>
      <c r="AO4531">
        <v>203.85</v>
      </c>
      <c r="AP4531">
        <v>1.8499999999999999E-2</v>
      </c>
    </row>
    <row r="4532" spans="1:42" hidden="1" x14ac:dyDescent="0.35">
      <c r="A4532" t="s">
        <v>5505</v>
      </c>
      <c r="B4532" s="1">
        <v>46154</v>
      </c>
      <c r="C4532" t="s">
        <v>355</v>
      </c>
      <c r="D4532" t="s">
        <v>173</v>
      </c>
      <c r="E4532">
        <v>1</v>
      </c>
      <c r="F4532" t="s">
        <v>66</v>
      </c>
      <c r="G4532" t="s">
        <v>31</v>
      </c>
      <c r="H4532" t="s">
        <v>25</v>
      </c>
      <c r="I4532" t="s">
        <v>33</v>
      </c>
      <c r="J4532" t="s">
        <v>75</v>
      </c>
      <c r="K4532">
        <v>2026</v>
      </c>
      <c r="L4532" t="s">
        <v>35</v>
      </c>
      <c r="M4532" t="s">
        <v>5904</v>
      </c>
      <c r="N4532" t="s">
        <v>5889</v>
      </c>
      <c r="O4532" t="s">
        <v>5898</v>
      </c>
      <c r="P4532" t="s">
        <v>5899</v>
      </c>
      <c r="Q4532" t="s">
        <v>5905</v>
      </c>
      <c r="R4532">
        <v>12500</v>
      </c>
      <c r="S4532">
        <v>15500</v>
      </c>
      <c r="T4532">
        <v>0.19350000000000001</v>
      </c>
      <c r="U4532" t="s">
        <v>5901</v>
      </c>
      <c r="V4532">
        <v>12</v>
      </c>
      <c r="W4532" s="1">
        <v>45140</v>
      </c>
      <c r="X4532" t="s">
        <v>5894</v>
      </c>
      <c r="Y4532">
        <v>313</v>
      </c>
      <c r="Z4532">
        <v>58</v>
      </c>
      <c r="AA4532">
        <v>294</v>
      </c>
      <c r="AB4532">
        <v>65</v>
      </c>
      <c r="AC4532">
        <v>10</v>
      </c>
      <c r="AD4532">
        <v>812500</v>
      </c>
      <c r="AE4532" t="s">
        <v>6025</v>
      </c>
      <c r="AF4532" s="1">
        <v>46203</v>
      </c>
      <c r="AG4532" t="s">
        <v>6228</v>
      </c>
      <c r="AH4532" t="s">
        <v>6035</v>
      </c>
      <c r="AI4532" t="s">
        <v>6028</v>
      </c>
      <c r="AJ4532" t="s">
        <v>6924</v>
      </c>
      <c r="AK4532">
        <v>15500</v>
      </c>
      <c r="AL4532">
        <v>2455.1999999999998</v>
      </c>
      <c r="AM4532">
        <v>13044.8</v>
      </c>
      <c r="AN4532">
        <v>12500</v>
      </c>
      <c r="AO4532">
        <v>544.79999999999995</v>
      </c>
      <c r="AP4532">
        <v>4.1799999999999997E-2</v>
      </c>
    </row>
    <row r="4533" spans="1:42" hidden="1" x14ac:dyDescent="0.35">
      <c r="A4533" t="s">
        <v>5506</v>
      </c>
      <c r="B4533" s="1">
        <v>46040</v>
      </c>
      <c r="C4533" t="s">
        <v>3894</v>
      </c>
      <c r="D4533" t="s">
        <v>47</v>
      </c>
      <c r="E4533">
        <v>2</v>
      </c>
      <c r="F4533" t="s">
        <v>48</v>
      </c>
      <c r="G4533" t="s">
        <v>16</v>
      </c>
      <c r="H4533" t="s">
        <v>25</v>
      </c>
      <c r="I4533" t="s">
        <v>18</v>
      </c>
      <c r="J4533" t="s">
        <v>112</v>
      </c>
      <c r="K4533">
        <v>2026</v>
      </c>
      <c r="L4533" t="s">
        <v>20</v>
      </c>
      <c r="M4533" t="s">
        <v>5995</v>
      </c>
      <c r="N4533" t="s">
        <v>5989</v>
      </c>
      <c r="O4533" t="s">
        <v>5996</v>
      </c>
      <c r="P4533" t="s">
        <v>5997</v>
      </c>
      <c r="Q4533" t="s">
        <v>5998</v>
      </c>
      <c r="R4533">
        <v>280</v>
      </c>
      <c r="S4533">
        <v>450</v>
      </c>
      <c r="T4533">
        <v>0.37780000000000002</v>
      </c>
      <c r="U4533" t="s">
        <v>5909</v>
      </c>
      <c r="V4533">
        <v>6</v>
      </c>
      <c r="W4533" s="1">
        <v>45144</v>
      </c>
      <c r="X4533" t="s">
        <v>5894</v>
      </c>
      <c r="Y4533">
        <v>217</v>
      </c>
      <c r="Z4533">
        <v>86</v>
      </c>
      <c r="AA4533">
        <v>212</v>
      </c>
      <c r="AB4533">
        <v>73</v>
      </c>
      <c r="AC4533">
        <v>10</v>
      </c>
      <c r="AD4533">
        <v>20440</v>
      </c>
      <c r="AE4533" t="s">
        <v>6025</v>
      </c>
      <c r="AF4533" s="1">
        <v>46203</v>
      </c>
      <c r="AG4533" t="s">
        <v>6901</v>
      </c>
      <c r="AH4533" t="s">
        <v>6027</v>
      </c>
      <c r="AI4533" t="s">
        <v>6028</v>
      </c>
      <c r="AJ4533" t="s">
        <v>6924</v>
      </c>
      <c r="AK4533">
        <v>900</v>
      </c>
      <c r="AL4533">
        <v>75.150000000000006</v>
      </c>
      <c r="AM4533">
        <v>824.85</v>
      </c>
      <c r="AN4533">
        <v>560</v>
      </c>
      <c r="AO4533">
        <v>264.85000000000002</v>
      </c>
      <c r="AP4533">
        <v>0.3211</v>
      </c>
    </row>
    <row r="4534" spans="1:42" hidden="1" x14ac:dyDescent="0.35">
      <c r="A4534" t="s">
        <v>5507</v>
      </c>
      <c r="B4534" s="1">
        <v>46116</v>
      </c>
      <c r="C4534" t="s">
        <v>341</v>
      </c>
      <c r="D4534" t="s">
        <v>439</v>
      </c>
      <c r="E4534">
        <v>2</v>
      </c>
      <c r="F4534" t="s">
        <v>15</v>
      </c>
      <c r="G4534" t="s">
        <v>16</v>
      </c>
      <c r="H4534" t="s">
        <v>17</v>
      </c>
      <c r="I4534" t="s">
        <v>18</v>
      </c>
      <c r="J4534" t="s">
        <v>44</v>
      </c>
      <c r="K4534">
        <v>2026</v>
      </c>
      <c r="L4534" t="s">
        <v>35</v>
      </c>
      <c r="M4534" t="s">
        <v>5953</v>
      </c>
      <c r="N4534" t="s">
        <v>5949</v>
      </c>
      <c r="O4534" t="s">
        <v>5954</v>
      </c>
      <c r="P4534" t="s">
        <v>5951</v>
      </c>
      <c r="Q4534" t="s">
        <v>5955</v>
      </c>
      <c r="R4534">
        <v>1400</v>
      </c>
      <c r="S4534">
        <v>1900</v>
      </c>
      <c r="T4534">
        <v>0.26319999999999999</v>
      </c>
      <c r="U4534" t="s">
        <v>5940</v>
      </c>
      <c r="V4534">
        <v>12</v>
      </c>
      <c r="W4534" s="1">
        <v>44681</v>
      </c>
      <c r="X4534" t="s">
        <v>5894</v>
      </c>
      <c r="Y4534">
        <v>129</v>
      </c>
      <c r="Z4534">
        <v>73</v>
      </c>
      <c r="AA4534">
        <v>194</v>
      </c>
      <c r="AB4534">
        <v>7</v>
      </c>
      <c r="AC4534">
        <v>10</v>
      </c>
      <c r="AD4534">
        <v>9800</v>
      </c>
      <c r="AE4534" t="s">
        <v>6025</v>
      </c>
      <c r="AF4534" s="1">
        <v>46203</v>
      </c>
      <c r="AG4534" t="s">
        <v>6220</v>
      </c>
      <c r="AH4534" t="s">
        <v>6035</v>
      </c>
      <c r="AI4534" t="s">
        <v>6028</v>
      </c>
      <c r="AJ4534" t="s">
        <v>6924</v>
      </c>
      <c r="AK4534">
        <v>3800</v>
      </c>
      <c r="AL4534">
        <v>499.7</v>
      </c>
      <c r="AM4534">
        <v>3300.3</v>
      </c>
      <c r="AN4534">
        <v>2800</v>
      </c>
      <c r="AO4534">
        <v>500.3</v>
      </c>
      <c r="AP4534">
        <v>0.15160000000000001</v>
      </c>
    </row>
    <row r="4535" spans="1:42" hidden="1" x14ac:dyDescent="0.35">
      <c r="A4535" t="s">
        <v>5508</v>
      </c>
      <c r="B4535" s="1">
        <v>46060</v>
      </c>
      <c r="C4535" t="s">
        <v>472</v>
      </c>
      <c r="D4535" t="s">
        <v>70</v>
      </c>
      <c r="E4535">
        <v>1</v>
      </c>
      <c r="F4535" t="s">
        <v>30</v>
      </c>
      <c r="G4535" t="s">
        <v>16</v>
      </c>
      <c r="H4535" t="s">
        <v>17</v>
      </c>
      <c r="I4535" t="s">
        <v>43</v>
      </c>
      <c r="J4535" t="s">
        <v>19</v>
      </c>
      <c r="K4535">
        <v>2026</v>
      </c>
      <c r="L4535" t="s">
        <v>20</v>
      </c>
      <c r="M4535" t="s">
        <v>5970</v>
      </c>
      <c r="N4535" t="s">
        <v>5949</v>
      </c>
      <c r="O4535" t="s">
        <v>5971</v>
      </c>
      <c r="P4535" t="s">
        <v>5922</v>
      </c>
      <c r="Q4535" t="s">
        <v>5972</v>
      </c>
      <c r="R4535">
        <v>9500</v>
      </c>
      <c r="S4535">
        <v>12000</v>
      </c>
      <c r="T4535">
        <v>0.20830000000000001</v>
      </c>
      <c r="U4535" t="s">
        <v>5920</v>
      </c>
      <c r="V4535">
        <v>12</v>
      </c>
      <c r="W4535" s="1">
        <v>44840</v>
      </c>
      <c r="X4535" t="s">
        <v>5894</v>
      </c>
      <c r="Y4535">
        <v>160</v>
      </c>
      <c r="Z4535">
        <v>82</v>
      </c>
      <c r="AA4535">
        <v>171</v>
      </c>
      <c r="AB4535">
        <v>27</v>
      </c>
      <c r="AC4535">
        <v>10</v>
      </c>
      <c r="AD4535">
        <v>256500</v>
      </c>
      <c r="AE4535" t="s">
        <v>6025</v>
      </c>
      <c r="AF4535" s="1">
        <v>46203</v>
      </c>
      <c r="AG4535" t="s">
        <v>6292</v>
      </c>
      <c r="AH4535" t="s">
        <v>6035</v>
      </c>
      <c r="AI4535" t="s">
        <v>6028</v>
      </c>
      <c r="AJ4535" t="s">
        <v>6924</v>
      </c>
      <c r="AK4535">
        <v>12000</v>
      </c>
      <c r="AL4535">
        <v>2319.6</v>
      </c>
      <c r="AM4535">
        <v>9680.4</v>
      </c>
      <c r="AN4535">
        <v>9500</v>
      </c>
      <c r="AO4535">
        <v>180.4</v>
      </c>
      <c r="AP4535">
        <v>1.8599999999999998E-2</v>
      </c>
    </row>
    <row r="4536" spans="1:42" hidden="1" x14ac:dyDescent="0.35">
      <c r="A4536" t="s">
        <v>5509</v>
      </c>
      <c r="B4536" s="1">
        <v>46197</v>
      </c>
      <c r="C4536" t="s">
        <v>665</v>
      </c>
      <c r="D4536" t="s">
        <v>14</v>
      </c>
      <c r="E4536">
        <v>1</v>
      </c>
      <c r="F4536" t="s">
        <v>58</v>
      </c>
      <c r="G4536" t="s">
        <v>67</v>
      </c>
      <c r="H4536" t="s">
        <v>32</v>
      </c>
      <c r="I4536" t="s">
        <v>26</v>
      </c>
      <c r="J4536" t="s">
        <v>34</v>
      </c>
      <c r="K4536">
        <v>2026</v>
      </c>
      <c r="L4536" t="s">
        <v>35</v>
      </c>
      <c r="M4536" t="s">
        <v>5934</v>
      </c>
      <c r="N4536" t="s">
        <v>5931</v>
      </c>
      <c r="O4536" t="s">
        <v>5932</v>
      </c>
      <c r="P4536" t="s">
        <v>5891</v>
      </c>
      <c r="Q4536" t="s">
        <v>5935</v>
      </c>
      <c r="R4536">
        <v>10800</v>
      </c>
      <c r="S4536">
        <v>13500</v>
      </c>
      <c r="T4536">
        <v>0.2</v>
      </c>
      <c r="U4536" t="s">
        <v>5893</v>
      </c>
      <c r="V4536">
        <v>12</v>
      </c>
      <c r="W4536" s="1">
        <v>44567</v>
      </c>
      <c r="X4536" t="s">
        <v>5894</v>
      </c>
      <c r="Y4536">
        <v>169</v>
      </c>
      <c r="Z4536">
        <v>68</v>
      </c>
      <c r="AA4536">
        <v>202</v>
      </c>
      <c r="AB4536">
        <v>85</v>
      </c>
      <c r="AC4536">
        <v>10</v>
      </c>
      <c r="AD4536">
        <v>918000</v>
      </c>
      <c r="AE4536" t="s">
        <v>6025</v>
      </c>
      <c r="AF4536" s="1">
        <v>46203</v>
      </c>
      <c r="AG4536" t="s">
        <v>6167</v>
      </c>
      <c r="AH4536" t="s">
        <v>6035</v>
      </c>
      <c r="AI4536" t="s">
        <v>6028</v>
      </c>
      <c r="AJ4536" t="s">
        <v>6924</v>
      </c>
      <c r="AK4536">
        <v>13500</v>
      </c>
      <c r="AL4536">
        <v>2184.3000000000002</v>
      </c>
      <c r="AM4536">
        <v>11315.7</v>
      </c>
      <c r="AN4536">
        <v>10800</v>
      </c>
      <c r="AO4536">
        <v>515.70000000000005</v>
      </c>
      <c r="AP4536">
        <v>4.5600000000000002E-2</v>
      </c>
    </row>
    <row r="4537" spans="1:42" hidden="1" x14ac:dyDescent="0.35">
      <c r="A4537" t="s">
        <v>5510</v>
      </c>
      <c r="B4537" s="1">
        <v>46139</v>
      </c>
      <c r="C4537" t="s">
        <v>323</v>
      </c>
      <c r="D4537" t="s">
        <v>100</v>
      </c>
      <c r="E4537">
        <v>1</v>
      </c>
      <c r="F4537" t="s">
        <v>66</v>
      </c>
      <c r="G4537" t="s">
        <v>67</v>
      </c>
      <c r="H4537" t="s">
        <v>17</v>
      </c>
      <c r="I4537" t="s">
        <v>18</v>
      </c>
      <c r="J4537" t="s">
        <v>44</v>
      </c>
      <c r="K4537">
        <v>2026</v>
      </c>
      <c r="L4537" t="s">
        <v>35</v>
      </c>
      <c r="M4537" t="s">
        <v>5941</v>
      </c>
      <c r="N4537" t="s">
        <v>5931</v>
      </c>
      <c r="O4537" t="s">
        <v>5942</v>
      </c>
      <c r="P4537" t="s">
        <v>5938</v>
      </c>
      <c r="Q4537" t="s">
        <v>5943</v>
      </c>
      <c r="R4537">
        <v>9800</v>
      </c>
      <c r="S4537">
        <v>12500</v>
      </c>
      <c r="T4537">
        <v>0.216</v>
      </c>
      <c r="U4537" t="s">
        <v>5940</v>
      </c>
      <c r="V4537">
        <v>6</v>
      </c>
      <c r="W4537" s="1">
        <v>45383</v>
      </c>
      <c r="X4537" t="s">
        <v>5894</v>
      </c>
      <c r="Y4537">
        <v>102</v>
      </c>
      <c r="Z4537">
        <v>94</v>
      </c>
      <c r="AA4537">
        <v>142</v>
      </c>
      <c r="AB4537">
        <v>76</v>
      </c>
      <c r="AC4537">
        <v>10</v>
      </c>
      <c r="AD4537">
        <v>744800</v>
      </c>
      <c r="AE4537" t="s">
        <v>6025</v>
      </c>
      <c r="AF4537" s="1">
        <v>46203</v>
      </c>
      <c r="AG4537" t="s">
        <v>6207</v>
      </c>
      <c r="AH4537" t="s">
        <v>6027</v>
      </c>
      <c r="AI4537" t="s">
        <v>6028</v>
      </c>
      <c r="AJ4537" t="s">
        <v>6924</v>
      </c>
      <c r="AK4537">
        <v>12500</v>
      </c>
      <c r="AL4537">
        <v>892.5</v>
      </c>
      <c r="AM4537">
        <v>11607.5</v>
      </c>
      <c r="AN4537">
        <v>9800</v>
      </c>
      <c r="AO4537">
        <v>1807.5</v>
      </c>
      <c r="AP4537">
        <v>0.15570000000000001</v>
      </c>
    </row>
    <row r="4538" spans="1:42" hidden="1" x14ac:dyDescent="0.35">
      <c r="A4538" t="s">
        <v>5511</v>
      </c>
      <c r="B4538" s="1">
        <v>46129</v>
      </c>
      <c r="C4538" t="s">
        <v>812</v>
      </c>
      <c r="D4538" t="s">
        <v>173</v>
      </c>
      <c r="E4538">
        <v>1</v>
      </c>
      <c r="F4538" t="s">
        <v>58</v>
      </c>
      <c r="G4538" t="s">
        <v>67</v>
      </c>
      <c r="H4538" t="s">
        <v>32</v>
      </c>
      <c r="I4538" t="s">
        <v>26</v>
      </c>
      <c r="J4538" t="s">
        <v>44</v>
      </c>
      <c r="K4538">
        <v>2026</v>
      </c>
      <c r="L4538" t="s">
        <v>35</v>
      </c>
      <c r="M4538" t="s">
        <v>5904</v>
      </c>
      <c r="N4538" t="s">
        <v>5889</v>
      </c>
      <c r="O4538" t="s">
        <v>5898</v>
      </c>
      <c r="P4538" t="s">
        <v>5899</v>
      </c>
      <c r="Q4538" t="s">
        <v>5905</v>
      </c>
      <c r="R4538">
        <v>12500</v>
      </c>
      <c r="S4538">
        <v>15500</v>
      </c>
      <c r="T4538">
        <v>0.19350000000000001</v>
      </c>
      <c r="U4538" t="s">
        <v>5901</v>
      </c>
      <c r="V4538">
        <v>12</v>
      </c>
      <c r="W4538" s="1">
        <v>45140</v>
      </c>
      <c r="X4538" t="s">
        <v>5894</v>
      </c>
      <c r="Y4538">
        <v>313</v>
      </c>
      <c r="Z4538">
        <v>58</v>
      </c>
      <c r="AA4538">
        <v>294</v>
      </c>
      <c r="AB4538">
        <v>65</v>
      </c>
      <c r="AC4538">
        <v>10</v>
      </c>
      <c r="AD4538">
        <v>812500</v>
      </c>
      <c r="AE4538" t="s">
        <v>6025</v>
      </c>
      <c r="AF4538" s="1">
        <v>46203</v>
      </c>
      <c r="AG4538" t="s">
        <v>6416</v>
      </c>
      <c r="AH4538" t="s">
        <v>6027</v>
      </c>
      <c r="AI4538" t="s">
        <v>6028</v>
      </c>
      <c r="AJ4538" t="s">
        <v>6924</v>
      </c>
      <c r="AK4538">
        <v>15500</v>
      </c>
      <c r="AL4538">
        <v>2704.75</v>
      </c>
      <c r="AM4538">
        <v>12795.25</v>
      </c>
      <c r="AN4538">
        <v>12500</v>
      </c>
      <c r="AO4538">
        <v>295.25</v>
      </c>
      <c r="AP4538">
        <v>2.3099999999999999E-2</v>
      </c>
    </row>
    <row r="4539" spans="1:42" hidden="1" x14ac:dyDescent="0.35">
      <c r="A4539" t="s">
        <v>5512</v>
      </c>
      <c r="B4539" s="1">
        <v>46068</v>
      </c>
      <c r="C4539" t="s">
        <v>1071</v>
      </c>
      <c r="D4539" t="s">
        <v>108</v>
      </c>
      <c r="E4539">
        <v>1</v>
      </c>
      <c r="F4539" t="s">
        <v>58</v>
      </c>
      <c r="G4539" t="s">
        <v>31</v>
      </c>
      <c r="H4539" t="s">
        <v>32</v>
      </c>
      <c r="I4539" t="s">
        <v>18</v>
      </c>
      <c r="J4539" t="s">
        <v>19</v>
      </c>
      <c r="K4539">
        <v>2026</v>
      </c>
      <c r="L4539" t="s">
        <v>20</v>
      </c>
      <c r="M4539" t="s">
        <v>5977</v>
      </c>
      <c r="N4539" t="s">
        <v>5974</v>
      </c>
      <c r="O4539" t="s">
        <v>5978</v>
      </c>
      <c r="P4539" t="s">
        <v>5979</v>
      </c>
      <c r="Q4539" t="s">
        <v>5980</v>
      </c>
      <c r="R4539">
        <v>3000</v>
      </c>
      <c r="S4539">
        <v>3900</v>
      </c>
      <c r="T4539">
        <v>0.23080000000000001</v>
      </c>
      <c r="U4539" t="s">
        <v>5920</v>
      </c>
      <c r="V4539">
        <v>36</v>
      </c>
      <c r="W4539" s="1">
        <v>44816</v>
      </c>
      <c r="X4539" t="s">
        <v>5894</v>
      </c>
      <c r="Y4539">
        <v>237</v>
      </c>
      <c r="Z4539">
        <v>110</v>
      </c>
      <c r="AA4539">
        <v>240</v>
      </c>
      <c r="AB4539">
        <v>48</v>
      </c>
      <c r="AC4539">
        <v>10</v>
      </c>
      <c r="AD4539">
        <v>144000</v>
      </c>
      <c r="AE4539" t="s">
        <v>6025</v>
      </c>
      <c r="AF4539" s="1">
        <v>46203</v>
      </c>
      <c r="AG4539" t="s">
        <v>6534</v>
      </c>
      <c r="AH4539" t="s">
        <v>6035</v>
      </c>
      <c r="AI4539" t="s">
        <v>6028</v>
      </c>
      <c r="AJ4539" t="s">
        <v>6924</v>
      </c>
      <c r="AK4539">
        <v>3900</v>
      </c>
      <c r="AL4539">
        <v>545.22</v>
      </c>
      <c r="AM4539">
        <v>3354.78</v>
      </c>
      <c r="AN4539">
        <v>3000</v>
      </c>
      <c r="AO4539">
        <v>354.78</v>
      </c>
      <c r="AP4539">
        <v>0.10580000000000001</v>
      </c>
    </row>
    <row r="4540" spans="1:42" hidden="1" x14ac:dyDescent="0.35">
      <c r="A4540" t="s">
        <v>5513</v>
      </c>
      <c r="B4540" s="1">
        <v>46116</v>
      </c>
      <c r="C4540" t="s">
        <v>793</v>
      </c>
      <c r="D4540" t="s">
        <v>92</v>
      </c>
      <c r="E4540">
        <v>1</v>
      </c>
      <c r="F4540" t="s">
        <v>48</v>
      </c>
      <c r="G4540" t="s">
        <v>16</v>
      </c>
      <c r="H4540" t="s">
        <v>17</v>
      </c>
      <c r="I4540" t="s">
        <v>18</v>
      </c>
      <c r="J4540" t="s">
        <v>44</v>
      </c>
      <c r="K4540">
        <v>2026</v>
      </c>
      <c r="L4540" t="s">
        <v>35</v>
      </c>
      <c r="M4540" t="s">
        <v>5973</v>
      </c>
      <c r="N4540" t="s">
        <v>5974</v>
      </c>
      <c r="O4540" t="s">
        <v>5975</v>
      </c>
      <c r="P4540" t="s">
        <v>5899</v>
      </c>
      <c r="Q4540" t="s">
        <v>5976</v>
      </c>
      <c r="R4540">
        <v>7600</v>
      </c>
      <c r="S4540">
        <v>9800</v>
      </c>
      <c r="T4540">
        <v>0.22450000000000001</v>
      </c>
      <c r="U4540" t="s">
        <v>5901</v>
      </c>
      <c r="V4540">
        <v>36</v>
      </c>
      <c r="W4540" s="1">
        <v>45281</v>
      </c>
      <c r="X4540" t="s">
        <v>5894</v>
      </c>
      <c r="Y4540">
        <v>214</v>
      </c>
      <c r="Z4540">
        <v>101</v>
      </c>
      <c r="AA4540">
        <v>188</v>
      </c>
      <c r="AB4540">
        <v>51</v>
      </c>
      <c r="AC4540">
        <v>10</v>
      </c>
      <c r="AD4540">
        <v>387600</v>
      </c>
      <c r="AE4540" t="s">
        <v>6025</v>
      </c>
      <c r="AF4540" s="1">
        <v>46203</v>
      </c>
      <c r="AG4540" t="s">
        <v>6398</v>
      </c>
      <c r="AH4540" t="s">
        <v>6027</v>
      </c>
      <c r="AI4540" t="s">
        <v>6028</v>
      </c>
      <c r="AJ4540" t="s">
        <v>6924</v>
      </c>
      <c r="AK4540">
        <v>9800</v>
      </c>
      <c r="AL4540">
        <v>975.1</v>
      </c>
      <c r="AM4540">
        <v>8824.9</v>
      </c>
      <c r="AN4540">
        <v>7600</v>
      </c>
      <c r="AO4540">
        <v>1224.9000000000001</v>
      </c>
      <c r="AP4540">
        <v>0.13880000000000001</v>
      </c>
    </row>
    <row r="4541" spans="1:42" hidden="1" x14ac:dyDescent="0.35">
      <c r="A4541" t="s">
        <v>5514</v>
      </c>
      <c r="B4541" s="1">
        <v>46043</v>
      </c>
      <c r="C4541" t="s">
        <v>568</v>
      </c>
      <c r="D4541" t="s">
        <v>137</v>
      </c>
      <c r="E4541">
        <v>5</v>
      </c>
      <c r="F4541" t="s">
        <v>30</v>
      </c>
      <c r="G4541" t="s">
        <v>79</v>
      </c>
      <c r="H4541" t="s">
        <v>25</v>
      </c>
      <c r="I4541" t="s">
        <v>43</v>
      </c>
      <c r="J4541" t="s">
        <v>112</v>
      </c>
      <c r="K4541">
        <v>2026</v>
      </c>
      <c r="L4541" t="s">
        <v>20</v>
      </c>
      <c r="M4541" t="s">
        <v>5930</v>
      </c>
      <c r="N4541" t="s">
        <v>5931</v>
      </c>
      <c r="O4541" t="s">
        <v>5932</v>
      </c>
      <c r="P4541" t="s">
        <v>5891</v>
      </c>
      <c r="Q4541" t="s">
        <v>5933</v>
      </c>
      <c r="R4541">
        <v>14800</v>
      </c>
      <c r="S4541">
        <v>18500</v>
      </c>
      <c r="T4541">
        <v>0.2</v>
      </c>
      <c r="U4541" t="s">
        <v>5893</v>
      </c>
      <c r="V4541">
        <v>12</v>
      </c>
      <c r="W4541" s="1">
        <v>45474</v>
      </c>
      <c r="X4541" t="s">
        <v>5894</v>
      </c>
      <c r="Y4541">
        <v>213</v>
      </c>
      <c r="Z4541">
        <v>93</v>
      </c>
      <c r="AA4541">
        <v>278</v>
      </c>
      <c r="AB4541">
        <v>42</v>
      </c>
      <c r="AC4541">
        <v>10</v>
      </c>
      <c r="AD4541">
        <v>621600</v>
      </c>
      <c r="AE4541" t="s">
        <v>6025</v>
      </c>
      <c r="AF4541" s="1">
        <v>46203</v>
      </c>
      <c r="AG4541" t="s">
        <v>6342</v>
      </c>
      <c r="AH4541" t="s">
        <v>6027</v>
      </c>
      <c r="AI4541" t="s">
        <v>6028</v>
      </c>
      <c r="AJ4541" t="s">
        <v>6924</v>
      </c>
      <c r="AK4541">
        <v>92500</v>
      </c>
      <c r="AL4541">
        <v>18389</v>
      </c>
      <c r="AM4541">
        <v>74111</v>
      </c>
      <c r="AN4541">
        <v>74000</v>
      </c>
      <c r="AO4541">
        <v>111</v>
      </c>
      <c r="AP4541">
        <v>1.5E-3</v>
      </c>
    </row>
    <row r="4542" spans="1:42" hidden="1" x14ac:dyDescent="0.35">
      <c r="A4542" t="s">
        <v>5515</v>
      </c>
      <c r="B4542" s="1">
        <v>46129</v>
      </c>
      <c r="C4542" t="s">
        <v>553</v>
      </c>
      <c r="D4542" t="s">
        <v>439</v>
      </c>
      <c r="E4542">
        <v>5</v>
      </c>
      <c r="F4542" t="s">
        <v>128</v>
      </c>
      <c r="G4542" t="s">
        <v>16</v>
      </c>
      <c r="H4542" t="s">
        <v>25</v>
      </c>
      <c r="I4542" t="s">
        <v>26</v>
      </c>
      <c r="J4542" t="s">
        <v>44</v>
      </c>
      <c r="K4542">
        <v>2026</v>
      </c>
      <c r="L4542" t="s">
        <v>35</v>
      </c>
      <c r="M4542" t="s">
        <v>5953</v>
      </c>
      <c r="N4542" t="s">
        <v>5949</v>
      </c>
      <c r="O4542" t="s">
        <v>5954</v>
      </c>
      <c r="P4542" t="s">
        <v>5951</v>
      </c>
      <c r="Q4542" t="s">
        <v>5955</v>
      </c>
      <c r="R4542">
        <v>1400</v>
      </c>
      <c r="S4542">
        <v>1900</v>
      </c>
      <c r="T4542">
        <v>0.26319999999999999</v>
      </c>
      <c r="U4542" t="s">
        <v>5940</v>
      </c>
      <c r="V4542">
        <v>12</v>
      </c>
      <c r="W4542" s="1">
        <v>44681</v>
      </c>
      <c r="X4542" t="s">
        <v>5894</v>
      </c>
      <c r="Y4542">
        <v>129</v>
      </c>
      <c r="Z4542">
        <v>73</v>
      </c>
      <c r="AA4542">
        <v>194</v>
      </c>
      <c r="AB4542">
        <v>7</v>
      </c>
      <c r="AC4542">
        <v>10</v>
      </c>
      <c r="AD4542">
        <v>9800</v>
      </c>
      <c r="AE4542" t="s">
        <v>6025</v>
      </c>
      <c r="AF4542" s="1">
        <v>46203</v>
      </c>
      <c r="AG4542" t="s">
        <v>6335</v>
      </c>
      <c r="AH4542" t="s">
        <v>6035</v>
      </c>
      <c r="AI4542" t="s">
        <v>6028</v>
      </c>
      <c r="AJ4542" t="s">
        <v>6924</v>
      </c>
      <c r="AK4542">
        <v>9500</v>
      </c>
      <c r="AL4542">
        <v>1871.5</v>
      </c>
      <c r="AM4542">
        <v>7628.5</v>
      </c>
      <c r="AN4542">
        <v>7000</v>
      </c>
      <c r="AO4542">
        <v>628.5</v>
      </c>
      <c r="AP4542">
        <v>8.2400000000000001E-2</v>
      </c>
    </row>
    <row r="4543" spans="1:42" hidden="1" x14ac:dyDescent="0.35">
      <c r="A4543" t="s">
        <v>5516</v>
      </c>
      <c r="B4543" s="1">
        <v>46028</v>
      </c>
      <c r="C4543" t="s">
        <v>142</v>
      </c>
      <c r="D4543" t="s">
        <v>14</v>
      </c>
      <c r="E4543">
        <v>2</v>
      </c>
      <c r="F4543" t="s">
        <v>58</v>
      </c>
      <c r="G4543" t="s">
        <v>16</v>
      </c>
      <c r="H4543" t="s">
        <v>25</v>
      </c>
      <c r="I4543" t="s">
        <v>33</v>
      </c>
      <c r="J4543" t="s">
        <v>112</v>
      </c>
      <c r="K4543">
        <v>2026</v>
      </c>
      <c r="L4543" t="s">
        <v>20</v>
      </c>
      <c r="M4543" t="s">
        <v>5934</v>
      </c>
      <c r="N4543" t="s">
        <v>5931</v>
      </c>
      <c r="O4543" t="s">
        <v>5932</v>
      </c>
      <c r="P4543" t="s">
        <v>5891</v>
      </c>
      <c r="Q4543" t="s">
        <v>5935</v>
      </c>
      <c r="R4543">
        <v>10800</v>
      </c>
      <c r="S4543">
        <v>13500</v>
      </c>
      <c r="T4543">
        <v>0.2</v>
      </c>
      <c r="U4543" t="s">
        <v>5893</v>
      </c>
      <c r="V4543">
        <v>12</v>
      </c>
      <c r="W4543" s="1">
        <v>44567</v>
      </c>
      <c r="X4543" t="s">
        <v>5894</v>
      </c>
      <c r="Y4543">
        <v>169</v>
      </c>
      <c r="Z4543">
        <v>68</v>
      </c>
      <c r="AA4543">
        <v>202</v>
      </c>
      <c r="AB4543">
        <v>85</v>
      </c>
      <c r="AC4543">
        <v>10</v>
      </c>
      <c r="AD4543">
        <v>918000</v>
      </c>
      <c r="AE4543" t="s">
        <v>6025</v>
      </c>
      <c r="AF4543" s="1">
        <v>46203</v>
      </c>
      <c r="AG4543" t="s">
        <v>6060</v>
      </c>
      <c r="AH4543" t="s">
        <v>6027</v>
      </c>
      <c r="AI4543" t="s">
        <v>6028</v>
      </c>
      <c r="AJ4543" t="s">
        <v>6924</v>
      </c>
      <c r="AK4543">
        <v>27000</v>
      </c>
      <c r="AL4543">
        <v>5391.9</v>
      </c>
      <c r="AM4543">
        <v>21608.1</v>
      </c>
      <c r="AN4543">
        <v>21600</v>
      </c>
      <c r="AO4543">
        <v>8.1</v>
      </c>
      <c r="AP4543">
        <v>4.0000000000000002E-4</v>
      </c>
    </row>
    <row r="4544" spans="1:42" hidden="1" x14ac:dyDescent="0.35">
      <c r="A4544" t="s">
        <v>5517</v>
      </c>
      <c r="B4544" s="1">
        <v>46185</v>
      </c>
      <c r="C4544" t="s">
        <v>3944</v>
      </c>
      <c r="D4544" t="s">
        <v>23</v>
      </c>
      <c r="E4544">
        <v>2</v>
      </c>
      <c r="F4544" t="s">
        <v>128</v>
      </c>
      <c r="G4544" t="s">
        <v>16</v>
      </c>
      <c r="H4544" t="s">
        <v>25</v>
      </c>
      <c r="I4544" t="s">
        <v>18</v>
      </c>
      <c r="J4544" t="s">
        <v>34</v>
      </c>
      <c r="K4544">
        <v>2026</v>
      </c>
      <c r="L4544" t="s">
        <v>35</v>
      </c>
      <c r="M4544" t="s">
        <v>5921</v>
      </c>
      <c r="N4544" t="s">
        <v>5913</v>
      </c>
      <c r="O4544" t="s">
        <v>5917</v>
      </c>
      <c r="P4544" t="s">
        <v>5922</v>
      </c>
      <c r="Q4544" t="s">
        <v>5923</v>
      </c>
      <c r="R4544">
        <v>57000</v>
      </c>
      <c r="S4544">
        <v>69000</v>
      </c>
      <c r="T4544">
        <v>0.1739</v>
      </c>
      <c r="U4544" t="s">
        <v>5920</v>
      </c>
      <c r="V4544">
        <v>12</v>
      </c>
      <c r="W4544" s="1">
        <v>44862</v>
      </c>
      <c r="X4544" t="s">
        <v>5894</v>
      </c>
      <c r="Y4544">
        <v>244</v>
      </c>
      <c r="Z4544">
        <v>55</v>
      </c>
      <c r="AA4544">
        <v>276</v>
      </c>
      <c r="AB4544">
        <v>9</v>
      </c>
      <c r="AC4544">
        <v>10</v>
      </c>
      <c r="AD4544">
        <v>513000</v>
      </c>
      <c r="AE4544" t="s">
        <v>6025</v>
      </c>
      <c r="AF4544" s="1">
        <v>46203</v>
      </c>
      <c r="AG4544" t="s">
        <v>6907</v>
      </c>
      <c r="AH4544" t="s">
        <v>6027</v>
      </c>
      <c r="AI4544" t="s">
        <v>6028</v>
      </c>
      <c r="AJ4544" t="s">
        <v>6924</v>
      </c>
      <c r="AK4544">
        <v>162840</v>
      </c>
      <c r="AL4544">
        <v>10714.87</v>
      </c>
      <c r="AM4544">
        <v>152125.13</v>
      </c>
      <c r="AN4544">
        <v>114000</v>
      </c>
      <c r="AO4544">
        <v>38125.129999999997</v>
      </c>
      <c r="AP4544">
        <v>0.25059999999999999</v>
      </c>
    </row>
    <row r="4545" spans="1:42" hidden="1" x14ac:dyDescent="0.35">
      <c r="A4545" t="s">
        <v>5518</v>
      </c>
      <c r="B4545" s="1">
        <v>46186</v>
      </c>
      <c r="C4545" t="s">
        <v>2271</v>
      </c>
      <c r="D4545" t="s">
        <v>29</v>
      </c>
      <c r="E4545">
        <v>2</v>
      </c>
      <c r="F4545" t="s">
        <v>58</v>
      </c>
      <c r="G4545" t="s">
        <v>16</v>
      </c>
      <c r="H4545" t="s">
        <v>25</v>
      </c>
      <c r="I4545" t="s">
        <v>43</v>
      </c>
      <c r="J4545" t="s">
        <v>34</v>
      </c>
      <c r="K4545">
        <v>2026</v>
      </c>
      <c r="L4545" t="s">
        <v>35</v>
      </c>
      <c r="M4545" t="s">
        <v>5985</v>
      </c>
      <c r="N4545" t="s">
        <v>5974</v>
      </c>
      <c r="O4545" t="s">
        <v>5986</v>
      </c>
      <c r="P4545" t="s">
        <v>5979</v>
      </c>
      <c r="Q4545" t="s">
        <v>5987</v>
      </c>
      <c r="R4545">
        <v>500</v>
      </c>
      <c r="S4545">
        <v>750</v>
      </c>
      <c r="T4545">
        <v>0.33329999999999999</v>
      </c>
      <c r="U4545" t="s">
        <v>5920</v>
      </c>
      <c r="V4545">
        <v>24</v>
      </c>
      <c r="W4545" s="1">
        <v>45007</v>
      </c>
      <c r="X4545" t="s">
        <v>5894</v>
      </c>
      <c r="Y4545">
        <v>294</v>
      </c>
      <c r="Z4545">
        <v>81</v>
      </c>
      <c r="AA4545">
        <v>264</v>
      </c>
      <c r="AB4545">
        <v>82</v>
      </c>
      <c r="AC4545">
        <v>10</v>
      </c>
      <c r="AD4545">
        <v>41000</v>
      </c>
      <c r="AE4545" t="s">
        <v>6025</v>
      </c>
      <c r="AF4545" s="1">
        <v>46203</v>
      </c>
      <c r="AG4545" t="s">
        <v>6771</v>
      </c>
      <c r="AH4545" t="s">
        <v>6035</v>
      </c>
      <c r="AI4545" t="s">
        <v>6028</v>
      </c>
      <c r="AJ4545" t="s">
        <v>6924</v>
      </c>
      <c r="AK4545">
        <v>1500</v>
      </c>
      <c r="AL4545">
        <v>108.15</v>
      </c>
      <c r="AM4545">
        <v>1391.85</v>
      </c>
      <c r="AN4545">
        <v>1000</v>
      </c>
      <c r="AO4545">
        <v>391.85</v>
      </c>
      <c r="AP4545">
        <v>0.28149999999999997</v>
      </c>
    </row>
    <row r="4546" spans="1:42" hidden="1" x14ac:dyDescent="0.35">
      <c r="A4546" t="s">
        <v>5519</v>
      </c>
      <c r="B4546" s="1">
        <v>46048</v>
      </c>
      <c r="C4546" t="s">
        <v>2299</v>
      </c>
      <c r="D4546" t="s">
        <v>65</v>
      </c>
      <c r="E4546">
        <v>1</v>
      </c>
      <c r="F4546" t="s">
        <v>30</v>
      </c>
      <c r="G4546" t="s">
        <v>96</v>
      </c>
      <c r="H4546" t="s">
        <v>25</v>
      </c>
      <c r="I4546" t="s">
        <v>43</v>
      </c>
      <c r="J4546" t="s">
        <v>112</v>
      </c>
      <c r="K4546">
        <v>2026</v>
      </c>
      <c r="L4546" t="s">
        <v>20</v>
      </c>
      <c r="M4546" t="s">
        <v>5906</v>
      </c>
      <c r="N4546" t="s">
        <v>5889</v>
      </c>
      <c r="O4546" t="s">
        <v>5898</v>
      </c>
      <c r="P4546" t="s">
        <v>5907</v>
      </c>
      <c r="Q4546" t="s">
        <v>5908</v>
      </c>
      <c r="R4546">
        <v>17500</v>
      </c>
      <c r="S4546">
        <v>22000</v>
      </c>
      <c r="T4546">
        <v>0.20449999999999999</v>
      </c>
      <c r="U4546" t="s">
        <v>5909</v>
      </c>
      <c r="V4546">
        <v>12</v>
      </c>
      <c r="W4546" s="1">
        <v>45337</v>
      </c>
      <c r="X4546" t="s">
        <v>5894</v>
      </c>
      <c r="Y4546">
        <v>373</v>
      </c>
      <c r="Z4546">
        <v>88</v>
      </c>
      <c r="AA4546">
        <v>389</v>
      </c>
      <c r="AB4546">
        <v>78</v>
      </c>
      <c r="AC4546">
        <v>10</v>
      </c>
      <c r="AD4546">
        <v>1365000</v>
      </c>
      <c r="AE4546" t="s">
        <v>6025</v>
      </c>
      <c r="AF4546" s="1">
        <v>46203</v>
      </c>
      <c r="AG4546" t="s">
        <v>6777</v>
      </c>
      <c r="AH4546" t="s">
        <v>6027</v>
      </c>
      <c r="AI4546" t="s">
        <v>6028</v>
      </c>
      <c r="AJ4546" t="s">
        <v>6924</v>
      </c>
      <c r="AK4546">
        <v>22000</v>
      </c>
      <c r="AL4546">
        <v>4725.6000000000004</v>
      </c>
      <c r="AM4546">
        <v>17274.400000000001</v>
      </c>
      <c r="AN4546">
        <v>17500</v>
      </c>
      <c r="AO4546">
        <v>-225.6</v>
      </c>
      <c r="AP4546">
        <v>-1.3100000000000001E-2</v>
      </c>
    </row>
    <row r="4547" spans="1:42" hidden="1" x14ac:dyDescent="0.35">
      <c r="A4547" t="s">
        <v>5520</v>
      </c>
      <c r="B4547" s="1">
        <v>46165</v>
      </c>
      <c r="C4547" t="s">
        <v>1777</v>
      </c>
      <c r="D4547" t="s">
        <v>377</v>
      </c>
      <c r="E4547">
        <v>2</v>
      </c>
      <c r="F4547" t="s">
        <v>48</v>
      </c>
      <c r="G4547" t="s">
        <v>31</v>
      </c>
      <c r="H4547" t="s">
        <v>17</v>
      </c>
      <c r="I4547" t="s">
        <v>43</v>
      </c>
      <c r="J4547" t="s">
        <v>75</v>
      </c>
      <c r="K4547">
        <v>2026</v>
      </c>
      <c r="L4547" t="s">
        <v>35</v>
      </c>
      <c r="M4547" t="s">
        <v>6007</v>
      </c>
      <c r="N4547" t="s">
        <v>5889</v>
      </c>
      <c r="O4547" t="s">
        <v>6008</v>
      </c>
      <c r="P4547" t="s">
        <v>5899</v>
      </c>
      <c r="Q4547" t="s">
        <v>6009</v>
      </c>
      <c r="R4547">
        <v>12000</v>
      </c>
      <c r="S4547">
        <v>15000</v>
      </c>
      <c r="T4547">
        <v>0.2</v>
      </c>
      <c r="U4547" t="s">
        <v>5901</v>
      </c>
      <c r="V4547">
        <v>12</v>
      </c>
      <c r="W4547" s="1">
        <v>45557</v>
      </c>
      <c r="X4547" t="s">
        <v>5894</v>
      </c>
      <c r="Y4547">
        <v>118</v>
      </c>
      <c r="Z4547">
        <v>87</v>
      </c>
      <c r="AA4547">
        <v>209</v>
      </c>
      <c r="AB4547">
        <v>10</v>
      </c>
      <c r="AC4547">
        <v>10</v>
      </c>
      <c r="AD4547">
        <v>120000</v>
      </c>
      <c r="AE4547" t="s">
        <v>6025</v>
      </c>
      <c r="AF4547" s="1">
        <v>46203</v>
      </c>
      <c r="AG4547" t="s">
        <v>6650</v>
      </c>
      <c r="AH4547" t="s">
        <v>6027</v>
      </c>
      <c r="AI4547" t="s">
        <v>6028</v>
      </c>
      <c r="AJ4547" t="s">
        <v>6924</v>
      </c>
      <c r="AK4547">
        <v>30000</v>
      </c>
      <c r="AL4547">
        <v>3777</v>
      </c>
      <c r="AM4547">
        <v>26223</v>
      </c>
      <c r="AN4547">
        <v>24000</v>
      </c>
      <c r="AO4547">
        <v>2223</v>
      </c>
      <c r="AP4547">
        <v>8.48E-2</v>
      </c>
    </row>
    <row r="4548" spans="1:42" hidden="1" x14ac:dyDescent="0.35">
      <c r="A4548" t="s">
        <v>5521</v>
      </c>
      <c r="B4548" s="1">
        <v>46036</v>
      </c>
      <c r="C4548" t="s">
        <v>311</v>
      </c>
      <c r="D4548" t="s">
        <v>439</v>
      </c>
      <c r="E4548">
        <v>1</v>
      </c>
      <c r="F4548" t="s">
        <v>30</v>
      </c>
      <c r="G4548" t="s">
        <v>96</v>
      </c>
      <c r="H4548" t="s">
        <v>25</v>
      </c>
      <c r="I4548" t="s">
        <v>26</v>
      </c>
      <c r="J4548" t="s">
        <v>112</v>
      </c>
      <c r="K4548">
        <v>2026</v>
      </c>
      <c r="L4548" t="s">
        <v>20</v>
      </c>
      <c r="M4548" t="s">
        <v>5953</v>
      </c>
      <c r="N4548" t="s">
        <v>5949</v>
      </c>
      <c r="O4548" t="s">
        <v>5954</v>
      </c>
      <c r="P4548" t="s">
        <v>5951</v>
      </c>
      <c r="Q4548" t="s">
        <v>5955</v>
      </c>
      <c r="R4548">
        <v>1400</v>
      </c>
      <c r="S4548">
        <v>1900</v>
      </c>
      <c r="T4548">
        <v>0.26319999999999999</v>
      </c>
      <c r="U4548" t="s">
        <v>5940</v>
      </c>
      <c r="V4548">
        <v>12</v>
      </c>
      <c r="W4548" s="1">
        <v>44681</v>
      </c>
      <c r="X4548" t="s">
        <v>5894</v>
      </c>
      <c r="Y4548">
        <v>129</v>
      </c>
      <c r="Z4548">
        <v>73</v>
      </c>
      <c r="AA4548">
        <v>194</v>
      </c>
      <c r="AB4548">
        <v>7</v>
      </c>
      <c r="AC4548">
        <v>10</v>
      </c>
      <c r="AD4548">
        <v>9800</v>
      </c>
      <c r="AE4548" t="s">
        <v>6025</v>
      </c>
      <c r="AF4548" s="1">
        <v>46203</v>
      </c>
      <c r="AG4548" t="s">
        <v>6199</v>
      </c>
      <c r="AH4548" t="s">
        <v>6027</v>
      </c>
      <c r="AI4548" t="s">
        <v>6028</v>
      </c>
      <c r="AJ4548" t="s">
        <v>6924</v>
      </c>
      <c r="AK4548">
        <v>1900</v>
      </c>
      <c r="AL4548">
        <v>155.41999999999999</v>
      </c>
      <c r="AM4548">
        <v>1744.58</v>
      </c>
      <c r="AN4548">
        <v>1400</v>
      </c>
      <c r="AO4548">
        <v>344.58</v>
      </c>
      <c r="AP4548">
        <v>0.19750000000000001</v>
      </c>
    </row>
    <row r="4549" spans="1:42" hidden="1" x14ac:dyDescent="0.35">
      <c r="A4549" t="s">
        <v>5522</v>
      </c>
      <c r="B4549" s="1">
        <v>46028</v>
      </c>
      <c r="C4549" t="s">
        <v>3592</v>
      </c>
      <c r="D4549" t="s">
        <v>29</v>
      </c>
      <c r="E4549">
        <v>5</v>
      </c>
      <c r="F4549" t="s">
        <v>128</v>
      </c>
      <c r="G4549" t="s">
        <v>71</v>
      </c>
      <c r="H4549" t="s">
        <v>17</v>
      </c>
      <c r="I4549" t="s">
        <v>18</v>
      </c>
      <c r="J4549" t="s">
        <v>112</v>
      </c>
      <c r="K4549">
        <v>2026</v>
      </c>
      <c r="L4549" t="s">
        <v>20</v>
      </c>
      <c r="M4549" t="s">
        <v>5985</v>
      </c>
      <c r="N4549" t="s">
        <v>5974</v>
      </c>
      <c r="O4549" t="s">
        <v>5986</v>
      </c>
      <c r="P4549" t="s">
        <v>5979</v>
      </c>
      <c r="Q4549" t="s">
        <v>5987</v>
      </c>
      <c r="R4549">
        <v>500</v>
      </c>
      <c r="S4549">
        <v>750</v>
      </c>
      <c r="T4549">
        <v>0.33329999999999999</v>
      </c>
      <c r="U4549" t="s">
        <v>5920</v>
      </c>
      <c r="V4549">
        <v>24</v>
      </c>
      <c r="W4549" s="1">
        <v>45007</v>
      </c>
      <c r="X4549" t="s">
        <v>5894</v>
      </c>
      <c r="Y4549">
        <v>294</v>
      </c>
      <c r="Z4549">
        <v>81</v>
      </c>
      <c r="AA4549">
        <v>264</v>
      </c>
      <c r="AB4549">
        <v>82</v>
      </c>
      <c r="AC4549">
        <v>10</v>
      </c>
      <c r="AD4549">
        <v>41000</v>
      </c>
      <c r="AE4549" t="s">
        <v>6025</v>
      </c>
      <c r="AF4549" s="1">
        <v>46203</v>
      </c>
      <c r="AG4549" t="s">
        <v>6884</v>
      </c>
      <c r="AH4549" t="s">
        <v>6035</v>
      </c>
      <c r="AI4549" t="s">
        <v>6028</v>
      </c>
      <c r="AJ4549" t="s">
        <v>6924</v>
      </c>
      <c r="AK4549">
        <v>3750</v>
      </c>
      <c r="AL4549">
        <v>493.88</v>
      </c>
      <c r="AM4549">
        <v>3256.12</v>
      </c>
      <c r="AN4549">
        <v>2500</v>
      </c>
      <c r="AO4549">
        <v>756.12</v>
      </c>
      <c r="AP4549">
        <v>0.23219999999999999</v>
      </c>
    </row>
    <row r="4550" spans="1:42" hidden="1" x14ac:dyDescent="0.35">
      <c r="A4550" t="s">
        <v>5523</v>
      </c>
      <c r="B4550" s="1">
        <v>46155</v>
      </c>
      <c r="C4550" t="s">
        <v>1477</v>
      </c>
      <c r="D4550" t="s">
        <v>70</v>
      </c>
      <c r="E4550">
        <v>1</v>
      </c>
      <c r="F4550" t="s">
        <v>30</v>
      </c>
      <c r="G4550" t="s">
        <v>16</v>
      </c>
      <c r="H4550" t="s">
        <v>25</v>
      </c>
      <c r="I4550" t="s">
        <v>43</v>
      </c>
      <c r="J4550" t="s">
        <v>75</v>
      </c>
      <c r="K4550">
        <v>2026</v>
      </c>
      <c r="L4550" t="s">
        <v>35</v>
      </c>
      <c r="M4550" t="s">
        <v>5970</v>
      </c>
      <c r="N4550" t="s">
        <v>5949</v>
      </c>
      <c r="O4550" t="s">
        <v>5971</v>
      </c>
      <c r="P4550" t="s">
        <v>5922</v>
      </c>
      <c r="Q4550" t="s">
        <v>5972</v>
      </c>
      <c r="R4550">
        <v>9500</v>
      </c>
      <c r="S4550">
        <v>12000</v>
      </c>
      <c r="T4550">
        <v>0.20830000000000001</v>
      </c>
      <c r="U4550" t="s">
        <v>5920</v>
      </c>
      <c r="V4550">
        <v>12</v>
      </c>
      <c r="W4550" s="1">
        <v>44840</v>
      </c>
      <c r="X4550" t="s">
        <v>5894</v>
      </c>
      <c r="Y4550">
        <v>160</v>
      </c>
      <c r="Z4550">
        <v>82</v>
      </c>
      <c r="AA4550">
        <v>171</v>
      </c>
      <c r="AB4550">
        <v>27</v>
      </c>
      <c r="AC4550">
        <v>10</v>
      </c>
      <c r="AD4550">
        <v>256500</v>
      </c>
      <c r="AE4550" t="s">
        <v>6025</v>
      </c>
      <c r="AF4550" s="1">
        <v>46203</v>
      </c>
      <c r="AG4550" t="s">
        <v>6582</v>
      </c>
      <c r="AH4550" t="s">
        <v>6027</v>
      </c>
      <c r="AI4550" t="s">
        <v>6028</v>
      </c>
      <c r="AJ4550" t="s">
        <v>6924</v>
      </c>
      <c r="AK4550">
        <v>12000</v>
      </c>
      <c r="AL4550">
        <v>915.6</v>
      </c>
      <c r="AM4550">
        <v>11084.4</v>
      </c>
      <c r="AN4550">
        <v>9500</v>
      </c>
      <c r="AO4550">
        <v>1584.4</v>
      </c>
      <c r="AP4550">
        <v>0.1429</v>
      </c>
    </row>
    <row r="4551" spans="1:42" hidden="1" x14ac:dyDescent="0.35">
      <c r="A4551" t="s">
        <v>5524</v>
      </c>
      <c r="B4551" s="1">
        <v>46072</v>
      </c>
      <c r="C4551" t="s">
        <v>844</v>
      </c>
      <c r="D4551" t="s">
        <v>188</v>
      </c>
      <c r="E4551">
        <v>4</v>
      </c>
      <c r="F4551" t="s">
        <v>30</v>
      </c>
      <c r="G4551" t="s">
        <v>71</v>
      </c>
      <c r="H4551" t="s">
        <v>25</v>
      </c>
      <c r="I4551" t="s">
        <v>43</v>
      </c>
      <c r="J4551" t="s">
        <v>19</v>
      </c>
      <c r="K4551">
        <v>2026</v>
      </c>
      <c r="L4551" t="s">
        <v>20</v>
      </c>
      <c r="M4551" t="s">
        <v>5936</v>
      </c>
      <c r="N4551" t="s">
        <v>5931</v>
      </c>
      <c r="O4551" t="s">
        <v>5937</v>
      </c>
      <c r="P4551" t="s">
        <v>5938</v>
      </c>
      <c r="Q4551" t="s">
        <v>5939</v>
      </c>
      <c r="R4551">
        <v>3400</v>
      </c>
      <c r="S4551">
        <v>4500</v>
      </c>
      <c r="T4551">
        <v>0.24440000000000001</v>
      </c>
      <c r="U4551" t="s">
        <v>5940</v>
      </c>
      <c r="V4551">
        <v>6</v>
      </c>
      <c r="W4551" s="1">
        <v>45061</v>
      </c>
      <c r="X4551" t="s">
        <v>5894</v>
      </c>
      <c r="Y4551">
        <v>200</v>
      </c>
      <c r="Z4551">
        <v>91</v>
      </c>
      <c r="AA4551">
        <v>223</v>
      </c>
      <c r="AB4551">
        <v>18</v>
      </c>
      <c r="AC4551">
        <v>10</v>
      </c>
      <c r="AD4551">
        <v>61200</v>
      </c>
      <c r="AE4551" t="s">
        <v>6025</v>
      </c>
      <c r="AF4551" s="1">
        <v>46203</v>
      </c>
      <c r="AG4551" t="s">
        <v>6434</v>
      </c>
      <c r="AH4551" t="s">
        <v>6027</v>
      </c>
      <c r="AI4551" t="s">
        <v>6028</v>
      </c>
      <c r="AJ4551" t="s">
        <v>6924</v>
      </c>
      <c r="AK4551">
        <v>18000</v>
      </c>
      <c r="AL4551">
        <v>1810.8</v>
      </c>
      <c r="AM4551">
        <v>16189.2</v>
      </c>
      <c r="AN4551">
        <v>13600</v>
      </c>
      <c r="AO4551">
        <v>2589.1999999999998</v>
      </c>
      <c r="AP4551">
        <v>0.15989999999999999</v>
      </c>
    </row>
    <row r="4552" spans="1:42" hidden="1" x14ac:dyDescent="0.35">
      <c r="A4552" t="s">
        <v>5525</v>
      </c>
      <c r="B4552" s="1">
        <v>46062</v>
      </c>
      <c r="C4552" t="s">
        <v>3624</v>
      </c>
      <c r="D4552" t="s">
        <v>87</v>
      </c>
      <c r="E4552">
        <v>2</v>
      </c>
      <c r="F4552" t="s">
        <v>128</v>
      </c>
      <c r="G4552" t="s">
        <v>71</v>
      </c>
      <c r="H4552" t="s">
        <v>25</v>
      </c>
      <c r="I4552" t="s">
        <v>43</v>
      </c>
      <c r="J4552" t="s">
        <v>19</v>
      </c>
      <c r="K4552">
        <v>2026</v>
      </c>
      <c r="L4552" t="s">
        <v>20</v>
      </c>
      <c r="M4552" t="s">
        <v>5924</v>
      </c>
      <c r="N4552" t="s">
        <v>5913</v>
      </c>
      <c r="O4552" t="s">
        <v>5917</v>
      </c>
      <c r="P4552" t="s">
        <v>5925</v>
      </c>
      <c r="Q4552" t="s">
        <v>5926</v>
      </c>
      <c r="R4552">
        <v>46000</v>
      </c>
      <c r="S4552">
        <v>56000</v>
      </c>
      <c r="T4552">
        <v>0.17860000000000001</v>
      </c>
      <c r="U4552" t="s">
        <v>5920</v>
      </c>
      <c r="V4552">
        <v>12</v>
      </c>
      <c r="W4552" s="1">
        <v>44847</v>
      </c>
      <c r="X4552" t="s">
        <v>5894</v>
      </c>
      <c r="Y4552">
        <v>224</v>
      </c>
      <c r="Z4552">
        <v>96</v>
      </c>
      <c r="AA4552">
        <v>304</v>
      </c>
      <c r="AB4552">
        <v>54</v>
      </c>
      <c r="AC4552">
        <v>10</v>
      </c>
      <c r="AD4552">
        <v>2484000</v>
      </c>
      <c r="AE4552" t="s">
        <v>6025</v>
      </c>
      <c r="AF4552" s="1">
        <v>46203</v>
      </c>
      <c r="AG4552" t="s">
        <v>6886</v>
      </c>
      <c r="AH4552" t="s">
        <v>6035</v>
      </c>
      <c r="AI4552" t="s">
        <v>6028</v>
      </c>
      <c r="AJ4552" t="s">
        <v>6924</v>
      </c>
      <c r="AK4552">
        <v>132160</v>
      </c>
      <c r="AL4552">
        <v>8881.15</v>
      </c>
      <c r="AM4552">
        <v>123278.85</v>
      </c>
      <c r="AN4552">
        <v>92000</v>
      </c>
      <c r="AO4552">
        <v>31278.85</v>
      </c>
      <c r="AP4552">
        <v>0.25369999999999998</v>
      </c>
    </row>
    <row r="4553" spans="1:42" hidden="1" x14ac:dyDescent="0.35">
      <c r="A4553" t="s">
        <v>5526</v>
      </c>
      <c r="B4553" s="1">
        <v>46060</v>
      </c>
      <c r="C4553" t="s">
        <v>343</v>
      </c>
      <c r="D4553" t="s">
        <v>47</v>
      </c>
      <c r="E4553">
        <v>1</v>
      </c>
      <c r="F4553" t="s">
        <v>30</v>
      </c>
      <c r="G4553" t="s">
        <v>16</v>
      </c>
      <c r="H4553" t="s">
        <v>25</v>
      </c>
      <c r="I4553" t="s">
        <v>26</v>
      </c>
      <c r="J4553" t="s">
        <v>19</v>
      </c>
      <c r="K4553">
        <v>2026</v>
      </c>
      <c r="L4553" t="s">
        <v>20</v>
      </c>
      <c r="M4553" t="s">
        <v>5995</v>
      </c>
      <c r="N4553" t="s">
        <v>5989</v>
      </c>
      <c r="O4553" t="s">
        <v>5996</v>
      </c>
      <c r="P4553" t="s">
        <v>5997</v>
      </c>
      <c r="Q4553" t="s">
        <v>5998</v>
      </c>
      <c r="R4553">
        <v>280</v>
      </c>
      <c r="S4553">
        <v>450</v>
      </c>
      <c r="T4553">
        <v>0.37780000000000002</v>
      </c>
      <c r="U4553" t="s">
        <v>5909</v>
      </c>
      <c r="V4553">
        <v>6</v>
      </c>
      <c r="W4553" s="1">
        <v>45144</v>
      </c>
      <c r="X4553" t="s">
        <v>5894</v>
      </c>
      <c r="Y4553">
        <v>217</v>
      </c>
      <c r="Z4553">
        <v>86</v>
      </c>
      <c r="AA4553">
        <v>212</v>
      </c>
      <c r="AB4553">
        <v>73</v>
      </c>
      <c r="AC4553">
        <v>10</v>
      </c>
      <c r="AD4553">
        <v>20440</v>
      </c>
      <c r="AE4553" t="s">
        <v>6025</v>
      </c>
      <c r="AF4553" s="1">
        <v>46203</v>
      </c>
      <c r="AG4553" t="s">
        <v>6221</v>
      </c>
      <c r="AH4553" t="s">
        <v>6035</v>
      </c>
      <c r="AI4553" t="s">
        <v>6028</v>
      </c>
      <c r="AJ4553" t="s">
        <v>6924</v>
      </c>
      <c r="AK4553">
        <v>450</v>
      </c>
      <c r="AL4553">
        <v>84.15</v>
      </c>
      <c r="AM4553">
        <v>365.85</v>
      </c>
      <c r="AN4553">
        <v>280</v>
      </c>
      <c r="AO4553">
        <v>85.85</v>
      </c>
      <c r="AP4553">
        <v>0.23469999999999999</v>
      </c>
    </row>
    <row r="4554" spans="1:42" hidden="1" x14ac:dyDescent="0.35">
      <c r="A4554" t="s">
        <v>5527</v>
      </c>
      <c r="B4554" s="1">
        <v>46056</v>
      </c>
      <c r="C4554" t="s">
        <v>1266</v>
      </c>
      <c r="D4554" t="s">
        <v>70</v>
      </c>
      <c r="E4554">
        <v>1</v>
      </c>
      <c r="F4554" t="s">
        <v>30</v>
      </c>
      <c r="G4554" t="s">
        <v>16</v>
      </c>
      <c r="H4554" t="s">
        <v>25</v>
      </c>
      <c r="I4554" t="s">
        <v>18</v>
      </c>
      <c r="J4554" t="s">
        <v>19</v>
      </c>
      <c r="K4554">
        <v>2026</v>
      </c>
      <c r="L4554" t="s">
        <v>20</v>
      </c>
      <c r="M4554" t="s">
        <v>5970</v>
      </c>
      <c r="N4554" t="s">
        <v>5949</v>
      </c>
      <c r="O4554" t="s">
        <v>5971</v>
      </c>
      <c r="P4554" t="s">
        <v>5922</v>
      </c>
      <c r="Q4554" t="s">
        <v>5972</v>
      </c>
      <c r="R4554">
        <v>9500</v>
      </c>
      <c r="S4554">
        <v>12000</v>
      </c>
      <c r="T4554">
        <v>0.20830000000000001</v>
      </c>
      <c r="U4554" t="s">
        <v>5920</v>
      </c>
      <c r="V4554">
        <v>12</v>
      </c>
      <c r="W4554" s="1">
        <v>44840</v>
      </c>
      <c r="X4554" t="s">
        <v>5894</v>
      </c>
      <c r="Y4554">
        <v>160</v>
      </c>
      <c r="Z4554">
        <v>82</v>
      </c>
      <c r="AA4554">
        <v>171</v>
      </c>
      <c r="AB4554">
        <v>27</v>
      </c>
      <c r="AC4554">
        <v>10</v>
      </c>
      <c r="AD4554">
        <v>256500</v>
      </c>
      <c r="AE4554" t="s">
        <v>6025</v>
      </c>
      <c r="AF4554" s="1">
        <v>46203</v>
      </c>
      <c r="AG4554" t="s">
        <v>6569</v>
      </c>
      <c r="AH4554" t="s">
        <v>6035</v>
      </c>
      <c r="AI4554" t="s">
        <v>6028</v>
      </c>
      <c r="AJ4554" t="s">
        <v>6924</v>
      </c>
      <c r="AK4554">
        <v>12000</v>
      </c>
      <c r="AL4554">
        <v>2316</v>
      </c>
      <c r="AM4554">
        <v>9684</v>
      </c>
      <c r="AN4554">
        <v>9500</v>
      </c>
      <c r="AO4554">
        <v>184</v>
      </c>
      <c r="AP4554">
        <v>1.9E-2</v>
      </c>
    </row>
    <row r="4555" spans="1:42" hidden="1" x14ac:dyDescent="0.35">
      <c r="A4555" t="s">
        <v>5528</v>
      </c>
      <c r="B4555" s="1">
        <v>46045</v>
      </c>
      <c r="C4555" t="s">
        <v>941</v>
      </c>
      <c r="D4555" t="s">
        <v>14</v>
      </c>
      <c r="E4555">
        <v>1</v>
      </c>
      <c r="F4555" t="s">
        <v>30</v>
      </c>
      <c r="G4555" t="s">
        <v>96</v>
      </c>
      <c r="H4555" t="s">
        <v>25</v>
      </c>
      <c r="I4555" t="s">
        <v>18</v>
      </c>
      <c r="J4555" t="s">
        <v>112</v>
      </c>
      <c r="K4555">
        <v>2026</v>
      </c>
      <c r="L4555" t="s">
        <v>20</v>
      </c>
      <c r="M4555" t="s">
        <v>5934</v>
      </c>
      <c r="N4555" t="s">
        <v>5931</v>
      </c>
      <c r="O4555" t="s">
        <v>5932</v>
      </c>
      <c r="P4555" t="s">
        <v>5891</v>
      </c>
      <c r="Q4555" t="s">
        <v>5935</v>
      </c>
      <c r="R4555">
        <v>10800</v>
      </c>
      <c r="S4555">
        <v>13500</v>
      </c>
      <c r="T4555">
        <v>0.2</v>
      </c>
      <c r="U4555" t="s">
        <v>5893</v>
      </c>
      <c r="V4555">
        <v>12</v>
      </c>
      <c r="W4555" s="1">
        <v>44567</v>
      </c>
      <c r="X4555" t="s">
        <v>5894</v>
      </c>
      <c r="Y4555">
        <v>169</v>
      </c>
      <c r="Z4555">
        <v>68</v>
      </c>
      <c r="AA4555">
        <v>202</v>
      </c>
      <c r="AB4555">
        <v>85</v>
      </c>
      <c r="AC4555">
        <v>10</v>
      </c>
      <c r="AD4555">
        <v>918000</v>
      </c>
      <c r="AE4555" t="s">
        <v>6025</v>
      </c>
      <c r="AF4555" s="1">
        <v>46203</v>
      </c>
      <c r="AG4555" t="s">
        <v>6337</v>
      </c>
      <c r="AH4555" t="s">
        <v>6035</v>
      </c>
      <c r="AI4555" t="s">
        <v>6028</v>
      </c>
      <c r="AJ4555" t="s">
        <v>6924</v>
      </c>
      <c r="AK4555">
        <v>13500</v>
      </c>
      <c r="AL4555">
        <v>2299.0500000000002</v>
      </c>
      <c r="AM4555">
        <v>11200.95</v>
      </c>
      <c r="AN4555">
        <v>10800</v>
      </c>
      <c r="AO4555">
        <v>400.95</v>
      </c>
      <c r="AP4555">
        <v>3.5799999999999998E-2</v>
      </c>
    </row>
    <row r="4556" spans="1:42" hidden="1" x14ac:dyDescent="0.35">
      <c r="A4556" t="s">
        <v>5529</v>
      </c>
      <c r="B4556" s="1">
        <v>46176</v>
      </c>
      <c r="C4556" t="s">
        <v>3176</v>
      </c>
      <c r="D4556" t="s">
        <v>82</v>
      </c>
      <c r="E4556">
        <v>4</v>
      </c>
      <c r="F4556" t="s">
        <v>58</v>
      </c>
      <c r="G4556" t="s">
        <v>96</v>
      </c>
      <c r="H4556" t="s">
        <v>17</v>
      </c>
      <c r="I4556" t="s">
        <v>18</v>
      </c>
      <c r="J4556" t="s">
        <v>34</v>
      </c>
      <c r="K4556">
        <v>2026</v>
      </c>
      <c r="L4556" t="s">
        <v>35</v>
      </c>
      <c r="M4556" t="s">
        <v>5895</v>
      </c>
      <c r="N4556" t="s">
        <v>5889</v>
      </c>
      <c r="O4556" t="s">
        <v>5890</v>
      </c>
      <c r="P4556" t="s">
        <v>5891</v>
      </c>
      <c r="Q4556" t="s">
        <v>5896</v>
      </c>
      <c r="R4556">
        <v>78000</v>
      </c>
      <c r="S4556">
        <v>95000</v>
      </c>
      <c r="T4556">
        <v>0.1789</v>
      </c>
      <c r="U4556" t="s">
        <v>5893</v>
      </c>
      <c r="V4556">
        <v>12</v>
      </c>
      <c r="W4556" s="1">
        <v>45187</v>
      </c>
      <c r="X4556" t="s">
        <v>5894</v>
      </c>
      <c r="Y4556">
        <v>351</v>
      </c>
      <c r="Z4556">
        <v>112</v>
      </c>
      <c r="AA4556">
        <v>335</v>
      </c>
      <c r="AB4556">
        <v>32</v>
      </c>
      <c r="AC4556">
        <v>10</v>
      </c>
      <c r="AD4556">
        <v>2496000</v>
      </c>
      <c r="AE4556" t="s">
        <v>6025</v>
      </c>
      <c r="AF4556" s="1">
        <v>46203</v>
      </c>
      <c r="AG4556" t="s">
        <v>6862</v>
      </c>
      <c r="AH4556" t="s">
        <v>6035</v>
      </c>
      <c r="AI4556" t="s">
        <v>6028</v>
      </c>
      <c r="AJ4556" t="s">
        <v>6924</v>
      </c>
      <c r="AK4556">
        <v>380000</v>
      </c>
      <c r="AL4556">
        <v>63118</v>
      </c>
      <c r="AM4556">
        <v>316882</v>
      </c>
      <c r="AN4556">
        <v>312000</v>
      </c>
      <c r="AO4556">
        <v>4882</v>
      </c>
      <c r="AP4556">
        <v>1.54E-2</v>
      </c>
    </row>
    <row r="4557" spans="1:42" hidden="1" x14ac:dyDescent="0.35">
      <c r="A4557" t="s">
        <v>5530</v>
      </c>
      <c r="B4557" s="1">
        <v>46132</v>
      </c>
      <c r="C4557" t="s">
        <v>2524</v>
      </c>
      <c r="D4557" t="s">
        <v>38</v>
      </c>
      <c r="E4557">
        <v>1</v>
      </c>
      <c r="F4557" t="s">
        <v>30</v>
      </c>
      <c r="G4557" t="s">
        <v>31</v>
      </c>
      <c r="H4557" t="s">
        <v>32</v>
      </c>
      <c r="I4557" t="s">
        <v>43</v>
      </c>
      <c r="J4557" t="s">
        <v>44</v>
      </c>
      <c r="K4557">
        <v>2026</v>
      </c>
      <c r="L4557" t="s">
        <v>35</v>
      </c>
      <c r="M4557" t="s">
        <v>5981</v>
      </c>
      <c r="N4557" t="s">
        <v>5974</v>
      </c>
      <c r="O4557" t="s">
        <v>5982</v>
      </c>
      <c r="P4557" t="s">
        <v>5983</v>
      </c>
      <c r="Q4557" t="s">
        <v>5984</v>
      </c>
      <c r="R4557">
        <v>3700</v>
      </c>
      <c r="S4557">
        <v>4800</v>
      </c>
      <c r="T4557">
        <v>0.22919999999999999</v>
      </c>
      <c r="U4557" t="s">
        <v>5920</v>
      </c>
      <c r="V4557">
        <v>24</v>
      </c>
      <c r="W4557" s="1">
        <v>45552</v>
      </c>
      <c r="X4557" t="s">
        <v>5894</v>
      </c>
      <c r="Y4557">
        <v>158</v>
      </c>
      <c r="Z4557">
        <v>108</v>
      </c>
      <c r="AA4557">
        <v>132</v>
      </c>
      <c r="AB4557">
        <v>61</v>
      </c>
      <c r="AC4557">
        <v>10</v>
      </c>
      <c r="AD4557">
        <v>225700</v>
      </c>
      <c r="AE4557" t="s">
        <v>6025</v>
      </c>
      <c r="AF4557" s="1">
        <v>46203</v>
      </c>
      <c r="AG4557" t="s">
        <v>6798</v>
      </c>
      <c r="AH4557" t="s">
        <v>6027</v>
      </c>
      <c r="AI4557" t="s">
        <v>6028</v>
      </c>
      <c r="AJ4557" t="s">
        <v>6924</v>
      </c>
      <c r="AK4557">
        <v>4800</v>
      </c>
      <c r="AL4557">
        <v>361.92</v>
      </c>
      <c r="AM4557">
        <v>4438.08</v>
      </c>
      <c r="AN4557">
        <v>3700</v>
      </c>
      <c r="AO4557">
        <v>738.08</v>
      </c>
      <c r="AP4557">
        <v>0.1663</v>
      </c>
    </row>
    <row r="4558" spans="1:42" hidden="1" x14ac:dyDescent="0.35">
      <c r="A4558" t="s">
        <v>5531</v>
      </c>
      <c r="B4558" s="1">
        <v>46088</v>
      </c>
      <c r="C4558" t="s">
        <v>4653</v>
      </c>
      <c r="D4558" t="s">
        <v>74</v>
      </c>
      <c r="E4558">
        <v>1</v>
      </c>
      <c r="F4558" t="s">
        <v>58</v>
      </c>
      <c r="G4558" t="s">
        <v>16</v>
      </c>
      <c r="H4558" t="s">
        <v>17</v>
      </c>
      <c r="I4558" t="s">
        <v>26</v>
      </c>
      <c r="J4558" t="s">
        <v>39</v>
      </c>
      <c r="K4558">
        <v>2026</v>
      </c>
      <c r="L4558" t="s">
        <v>20</v>
      </c>
      <c r="M4558" t="s">
        <v>5963</v>
      </c>
      <c r="N4558" t="s">
        <v>5949</v>
      </c>
      <c r="O4558" t="s">
        <v>5964</v>
      </c>
      <c r="P4558" t="s">
        <v>5951</v>
      </c>
      <c r="Q4558" t="s">
        <v>5965</v>
      </c>
      <c r="R4558">
        <v>5700</v>
      </c>
      <c r="S4558">
        <v>7500</v>
      </c>
      <c r="T4558">
        <v>0.24</v>
      </c>
      <c r="U4558" t="s">
        <v>5940</v>
      </c>
      <c r="V4558">
        <v>12</v>
      </c>
      <c r="W4558" s="1">
        <v>44865</v>
      </c>
      <c r="X4558" t="s">
        <v>5894</v>
      </c>
      <c r="Y4558">
        <v>145</v>
      </c>
      <c r="Z4558">
        <v>60</v>
      </c>
      <c r="AA4558">
        <v>189</v>
      </c>
      <c r="AB4558">
        <v>10</v>
      </c>
      <c r="AC4558">
        <v>10</v>
      </c>
      <c r="AD4558">
        <v>57000</v>
      </c>
      <c r="AE4558" t="s">
        <v>6025</v>
      </c>
      <c r="AF4558" s="1">
        <v>46203</v>
      </c>
      <c r="AG4558" t="s">
        <v>6917</v>
      </c>
      <c r="AH4558" t="s">
        <v>6035</v>
      </c>
      <c r="AI4558" t="s">
        <v>6028</v>
      </c>
      <c r="AJ4558" t="s">
        <v>6924</v>
      </c>
      <c r="AK4558">
        <v>7500</v>
      </c>
      <c r="AL4558">
        <v>798.75</v>
      </c>
      <c r="AM4558">
        <v>6701.25</v>
      </c>
      <c r="AN4558">
        <v>5700</v>
      </c>
      <c r="AO4558">
        <v>1001.25</v>
      </c>
      <c r="AP4558">
        <v>0.14940000000000001</v>
      </c>
    </row>
    <row r="4559" spans="1:42" hidden="1" x14ac:dyDescent="0.35">
      <c r="A4559" t="s">
        <v>5532</v>
      </c>
      <c r="B4559" s="1">
        <v>46157</v>
      </c>
      <c r="C4559" t="s">
        <v>860</v>
      </c>
      <c r="D4559" t="s">
        <v>14</v>
      </c>
      <c r="E4559">
        <v>3</v>
      </c>
      <c r="F4559" t="s">
        <v>58</v>
      </c>
      <c r="G4559" t="s">
        <v>71</v>
      </c>
      <c r="H4559" t="s">
        <v>17</v>
      </c>
      <c r="I4559" t="s">
        <v>43</v>
      </c>
      <c r="J4559" t="s">
        <v>75</v>
      </c>
      <c r="K4559">
        <v>2026</v>
      </c>
      <c r="L4559" t="s">
        <v>35</v>
      </c>
      <c r="M4559" t="s">
        <v>5934</v>
      </c>
      <c r="N4559" t="s">
        <v>5931</v>
      </c>
      <c r="O4559" t="s">
        <v>5932</v>
      </c>
      <c r="P4559" t="s">
        <v>5891</v>
      </c>
      <c r="Q4559" t="s">
        <v>5935</v>
      </c>
      <c r="R4559">
        <v>10800</v>
      </c>
      <c r="S4559">
        <v>13500</v>
      </c>
      <c r="T4559">
        <v>0.2</v>
      </c>
      <c r="U4559" t="s">
        <v>5893</v>
      </c>
      <c r="V4559">
        <v>12</v>
      </c>
      <c r="W4559" s="1">
        <v>44567</v>
      </c>
      <c r="X4559" t="s">
        <v>5894</v>
      </c>
      <c r="Y4559">
        <v>169</v>
      </c>
      <c r="Z4559">
        <v>68</v>
      </c>
      <c r="AA4559">
        <v>202</v>
      </c>
      <c r="AB4559">
        <v>85</v>
      </c>
      <c r="AC4559">
        <v>10</v>
      </c>
      <c r="AD4559">
        <v>918000</v>
      </c>
      <c r="AE4559" t="s">
        <v>6025</v>
      </c>
      <c r="AF4559" s="1">
        <v>46203</v>
      </c>
      <c r="AG4559" t="s">
        <v>6144</v>
      </c>
      <c r="AH4559" t="s">
        <v>6035</v>
      </c>
      <c r="AI4559" t="s">
        <v>6028</v>
      </c>
      <c r="AJ4559" t="s">
        <v>6924</v>
      </c>
      <c r="AK4559">
        <v>40500</v>
      </c>
      <c r="AL4559">
        <v>2409.75</v>
      </c>
      <c r="AM4559">
        <v>38090.25</v>
      </c>
      <c r="AN4559">
        <v>32400</v>
      </c>
      <c r="AO4559">
        <v>5690.25</v>
      </c>
      <c r="AP4559">
        <v>0.14940000000000001</v>
      </c>
    </row>
    <row r="4560" spans="1:42" hidden="1" x14ac:dyDescent="0.35">
      <c r="A4560" t="s">
        <v>5533</v>
      </c>
      <c r="B4560" s="1">
        <v>46201</v>
      </c>
      <c r="C4560" t="s">
        <v>2075</v>
      </c>
      <c r="D4560" t="s">
        <v>82</v>
      </c>
      <c r="E4560">
        <v>2</v>
      </c>
      <c r="F4560" t="s">
        <v>58</v>
      </c>
      <c r="G4560" t="s">
        <v>96</v>
      </c>
      <c r="H4560" t="s">
        <v>17</v>
      </c>
      <c r="I4560" t="s">
        <v>43</v>
      </c>
      <c r="J4560" t="s">
        <v>34</v>
      </c>
      <c r="K4560">
        <v>2026</v>
      </c>
      <c r="L4560" t="s">
        <v>35</v>
      </c>
      <c r="M4560" t="s">
        <v>5895</v>
      </c>
      <c r="N4560" t="s">
        <v>5889</v>
      </c>
      <c r="O4560" t="s">
        <v>5890</v>
      </c>
      <c r="P4560" t="s">
        <v>5891</v>
      </c>
      <c r="Q4560" t="s">
        <v>5896</v>
      </c>
      <c r="R4560">
        <v>78000</v>
      </c>
      <c r="S4560">
        <v>95000</v>
      </c>
      <c r="T4560">
        <v>0.1789</v>
      </c>
      <c r="U4560" t="s">
        <v>5893</v>
      </c>
      <c r="V4560">
        <v>12</v>
      </c>
      <c r="W4560" s="1">
        <v>45187</v>
      </c>
      <c r="X4560" t="s">
        <v>5894</v>
      </c>
      <c r="Y4560">
        <v>351</v>
      </c>
      <c r="Z4560">
        <v>112</v>
      </c>
      <c r="AA4560">
        <v>335</v>
      </c>
      <c r="AB4560">
        <v>32</v>
      </c>
      <c r="AC4560">
        <v>10</v>
      </c>
      <c r="AD4560">
        <v>2496000</v>
      </c>
      <c r="AE4560" t="s">
        <v>6025</v>
      </c>
      <c r="AF4560" s="1">
        <v>46203</v>
      </c>
      <c r="AG4560" t="s">
        <v>6723</v>
      </c>
      <c r="AH4560" t="s">
        <v>6035</v>
      </c>
      <c r="AI4560" t="s">
        <v>6028</v>
      </c>
      <c r="AJ4560" t="s">
        <v>6924</v>
      </c>
      <c r="AK4560">
        <v>190000</v>
      </c>
      <c r="AL4560">
        <v>33725</v>
      </c>
      <c r="AM4560">
        <v>156275</v>
      </c>
      <c r="AN4560">
        <v>156000</v>
      </c>
      <c r="AO4560">
        <v>275</v>
      </c>
      <c r="AP4560">
        <v>1.8E-3</v>
      </c>
    </row>
    <row r="4561" spans="1:42" hidden="1" x14ac:dyDescent="0.35">
      <c r="A4561" t="s">
        <v>5534</v>
      </c>
      <c r="B4561" s="1">
        <v>46097</v>
      </c>
      <c r="C4561" t="s">
        <v>1852</v>
      </c>
      <c r="D4561" t="s">
        <v>65</v>
      </c>
      <c r="E4561">
        <v>1</v>
      </c>
      <c r="F4561" t="s">
        <v>30</v>
      </c>
      <c r="G4561" t="s">
        <v>16</v>
      </c>
      <c r="H4561" t="s">
        <v>17</v>
      </c>
      <c r="I4561" t="s">
        <v>33</v>
      </c>
      <c r="J4561" t="s">
        <v>39</v>
      </c>
      <c r="K4561">
        <v>2026</v>
      </c>
      <c r="L4561" t="s">
        <v>20</v>
      </c>
      <c r="M4561" t="s">
        <v>5906</v>
      </c>
      <c r="N4561" t="s">
        <v>5889</v>
      </c>
      <c r="O4561" t="s">
        <v>5898</v>
      </c>
      <c r="P4561" t="s">
        <v>5907</v>
      </c>
      <c r="Q4561" t="s">
        <v>5908</v>
      </c>
      <c r="R4561">
        <v>17500</v>
      </c>
      <c r="S4561">
        <v>22000</v>
      </c>
      <c r="T4561">
        <v>0.20449999999999999</v>
      </c>
      <c r="U4561" t="s">
        <v>5909</v>
      </c>
      <c r="V4561">
        <v>12</v>
      </c>
      <c r="W4561" s="1">
        <v>45337</v>
      </c>
      <c r="X4561" t="s">
        <v>5894</v>
      </c>
      <c r="Y4561">
        <v>373</v>
      </c>
      <c r="Z4561">
        <v>88</v>
      </c>
      <c r="AA4561">
        <v>389</v>
      </c>
      <c r="AB4561">
        <v>78</v>
      </c>
      <c r="AC4561">
        <v>10</v>
      </c>
      <c r="AD4561">
        <v>1365000</v>
      </c>
      <c r="AE4561" t="s">
        <v>6025</v>
      </c>
      <c r="AF4561" s="1">
        <v>46203</v>
      </c>
      <c r="AG4561" t="s">
        <v>6669</v>
      </c>
      <c r="AH4561" t="s">
        <v>6035</v>
      </c>
      <c r="AI4561" t="s">
        <v>6028</v>
      </c>
      <c r="AJ4561" t="s">
        <v>6924</v>
      </c>
      <c r="AK4561">
        <v>22000</v>
      </c>
      <c r="AL4561">
        <v>3770.8</v>
      </c>
      <c r="AM4561">
        <v>18229.2</v>
      </c>
      <c r="AN4561">
        <v>17500</v>
      </c>
      <c r="AO4561">
        <v>729.2</v>
      </c>
      <c r="AP4561">
        <v>0.04</v>
      </c>
    </row>
    <row r="4562" spans="1:42" hidden="1" x14ac:dyDescent="0.35">
      <c r="A4562" t="s">
        <v>5535</v>
      </c>
      <c r="B4562" s="1">
        <v>46087</v>
      </c>
      <c r="C4562" t="s">
        <v>3176</v>
      </c>
      <c r="D4562" t="s">
        <v>65</v>
      </c>
      <c r="E4562">
        <v>3</v>
      </c>
      <c r="F4562" t="s">
        <v>48</v>
      </c>
      <c r="G4562" t="s">
        <v>16</v>
      </c>
      <c r="H4562" t="s">
        <v>25</v>
      </c>
      <c r="I4562" t="s">
        <v>26</v>
      </c>
      <c r="J4562" t="s">
        <v>39</v>
      </c>
      <c r="K4562">
        <v>2026</v>
      </c>
      <c r="L4562" t="s">
        <v>20</v>
      </c>
      <c r="M4562" t="s">
        <v>5906</v>
      </c>
      <c r="N4562" t="s">
        <v>5889</v>
      </c>
      <c r="O4562" t="s">
        <v>5898</v>
      </c>
      <c r="P4562" t="s">
        <v>5907</v>
      </c>
      <c r="Q4562" t="s">
        <v>5908</v>
      </c>
      <c r="R4562">
        <v>17500</v>
      </c>
      <c r="S4562">
        <v>22000</v>
      </c>
      <c r="T4562">
        <v>0.20449999999999999</v>
      </c>
      <c r="U4562" t="s">
        <v>5909</v>
      </c>
      <c r="V4562">
        <v>12</v>
      </c>
      <c r="W4562" s="1">
        <v>45337</v>
      </c>
      <c r="X4562" t="s">
        <v>5894</v>
      </c>
      <c r="Y4562">
        <v>373</v>
      </c>
      <c r="Z4562">
        <v>88</v>
      </c>
      <c r="AA4562">
        <v>389</v>
      </c>
      <c r="AB4562">
        <v>78</v>
      </c>
      <c r="AC4562">
        <v>10</v>
      </c>
      <c r="AD4562">
        <v>1365000</v>
      </c>
      <c r="AE4562" t="s">
        <v>6025</v>
      </c>
      <c r="AF4562" s="1">
        <v>46203</v>
      </c>
      <c r="AG4562" t="s">
        <v>6862</v>
      </c>
      <c r="AH4562" t="s">
        <v>6035</v>
      </c>
      <c r="AI4562" t="s">
        <v>6028</v>
      </c>
      <c r="AJ4562" t="s">
        <v>6924</v>
      </c>
      <c r="AK4562">
        <v>66000</v>
      </c>
      <c r="AL4562">
        <v>7794.6</v>
      </c>
      <c r="AM4562">
        <v>58205.4</v>
      </c>
      <c r="AN4562">
        <v>52500</v>
      </c>
      <c r="AO4562">
        <v>5705.4</v>
      </c>
      <c r="AP4562">
        <v>9.8000000000000004E-2</v>
      </c>
    </row>
    <row r="4563" spans="1:42" hidden="1" x14ac:dyDescent="0.35">
      <c r="A4563" t="s">
        <v>5536</v>
      </c>
      <c r="B4563" s="1">
        <v>46195</v>
      </c>
      <c r="C4563" t="s">
        <v>199</v>
      </c>
      <c r="D4563" t="s">
        <v>123</v>
      </c>
      <c r="E4563">
        <v>1</v>
      </c>
      <c r="F4563" t="s">
        <v>15</v>
      </c>
      <c r="G4563" t="s">
        <v>16</v>
      </c>
      <c r="H4563" t="s">
        <v>25</v>
      </c>
      <c r="I4563" t="s">
        <v>33</v>
      </c>
      <c r="J4563" t="s">
        <v>34</v>
      </c>
      <c r="K4563">
        <v>2026</v>
      </c>
      <c r="L4563" t="s">
        <v>35</v>
      </c>
      <c r="M4563" t="s">
        <v>5927</v>
      </c>
      <c r="N4563" t="s">
        <v>5913</v>
      </c>
      <c r="O4563" t="s">
        <v>5917</v>
      </c>
      <c r="P4563" t="s">
        <v>5928</v>
      </c>
      <c r="Q4563" t="s">
        <v>5929</v>
      </c>
      <c r="R4563">
        <v>44000</v>
      </c>
      <c r="S4563">
        <v>53000</v>
      </c>
      <c r="T4563">
        <v>0.16980000000000001</v>
      </c>
      <c r="U4563" t="s">
        <v>5920</v>
      </c>
      <c r="V4563">
        <v>12</v>
      </c>
      <c r="W4563" s="1">
        <v>45435</v>
      </c>
      <c r="X4563" t="s">
        <v>5894</v>
      </c>
      <c r="Y4563">
        <v>246</v>
      </c>
      <c r="Z4563">
        <v>92</v>
      </c>
      <c r="AA4563">
        <v>223</v>
      </c>
      <c r="AB4563">
        <v>48</v>
      </c>
      <c r="AC4563">
        <v>10</v>
      </c>
      <c r="AD4563">
        <v>2112000</v>
      </c>
      <c r="AE4563" t="s">
        <v>6025</v>
      </c>
      <c r="AF4563" s="1">
        <v>46203</v>
      </c>
      <c r="AG4563" t="s">
        <v>6119</v>
      </c>
      <c r="AH4563" t="s">
        <v>6035</v>
      </c>
      <c r="AI4563" t="s">
        <v>6028</v>
      </c>
      <c r="AJ4563" t="s">
        <v>6924</v>
      </c>
      <c r="AK4563">
        <v>62540</v>
      </c>
      <c r="AL4563">
        <v>3158.27</v>
      </c>
      <c r="AM4563">
        <v>59381.73</v>
      </c>
      <c r="AN4563">
        <v>44000</v>
      </c>
      <c r="AO4563">
        <v>15381.73</v>
      </c>
      <c r="AP4563">
        <v>0.25900000000000001</v>
      </c>
    </row>
    <row r="4564" spans="1:42" hidden="1" x14ac:dyDescent="0.35">
      <c r="A4564" t="s">
        <v>5537</v>
      </c>
      <c r="B4564" s="1">
        <v>46064</v>
      </c>
      <c r="C4564" t="s">
        <v>1465</v>
      </c>
      <c r="D4564" t="s">
        <v>78</v>
      </c>
      <c r="E4564">
        <v>3</v>
      </c>
      <c r="F4564" t="s">
        <v>66</v>
      </c>
      <c r="G4564" t="s">
        <v>71</v>
      </c>
      <c r="H4564" t="s">
        <v>32</v>
      </c>
      <c r="I4564" t="s">
        <v>43</v>
      </c>
      <c r="J4564" t="s">
        <v>19</v>
      </c>
      <c r="K4564">
        <v>2026</v>
      </c>
      <c r="L4564" t="s">
        <v>20</v>
      </c>
      <c r="M4564" t="s">
        <v>5992</v>
      </c>
      <c r="N4564" t="s">
        <v>5989</v>
      </c>
      <c r="O4564" t="s">
        <v>5993</v>
      </c>
      <c r="P4564" t="s">
        <v>5899</v>
      </c>
      <c r="Q4564" t="s">
        <v>5994</v>
      </c>
      <c r="R4564">
        <v>850</v>
      </c>
      <c r="S4564">
        <v>1200</v>
      </c>
      <c r="T4564">
        <v>0.29170000000000001</v>
      </c>
      <c r="U4564" t="s">
        <v>5901</v>
      </c>
      <c r="V4564">
        <v>6</v>
      </c>
      <c r="W4564" s="1">
        <v>45066</v>
      </c>
      <c r="X4564" t="s">
        <v>5894</v>
      </c>
      <c r="Y4564">
        <v>275</v>
      </c>
      <c r="Z4564">
        <v>92</v>
      </c>
      <c r="AA4564">
        <v>285</v>
      </c>
      <c r="AB4564">
        <v>78</v>
      </c>
      <c r="AC4564">
        <v>10</v>
      </c>
      <c r="AD4564">
        <v>66300</v>
      </c>
      <c r="AE4564" t="s">
        <v>6025</v>
      </c>
      <c r="AF4564" s="1">
        <v>46203</v>
      </c>
      <c r="AG4564" t="s">
        <v>6485</v>
      </c>
      <c r="AH4564" t="s">
        <v>6027</v>
      </c>
      <c r="AI4564" t="s">
        <v>6028</v>
      </c>
      <c r="AJ4564" t="s">
        <v>6924</v>
      </c>
      <c r="AK4564">
        <v>3600</v>
      </c>
      <c r="AL4564">
        <v>466.92</v>
      </c>
      <c r="AM4564">
        <v>3133.08</v>
      </c>
      <c r="AN4564">
        <v>2550</v>
      </c>
      <c r="AO4564">
        <v>583.08000000000004</v>
      </c>
      <c r="AP4564">
        <v>0.18609999999999999</v>
      </c>
    </row>
    <row r="4565" spans="1:42" hidden="1" x14ac:dyDescent="0.35">
      <c r="A4565" t="s">
        <v>5538</v>
      </c>
      <c r="B4565" s="1">
        <v>46033</v>
      </c>
      <c r="C4565" t="s">
        <v>443</v>
      </c>
      <c r="D4565" t="s">
        <v>205</v>
      </c>
      <c r="E4565">
        <v>1</v>
      </c>
      <c r="F4565" t="s">
        <v>48</v>
      </c>
      <c r="G4565" t="s">
        <v>31</v>
      </c>
      <c r="H4565" t="s">
        <v>25</v>
      </c>
      <c r="I4565" t="s">
        <v>33</v>
      </c>
      <c r="J4565" t="s">
        <v>112</v>
      </c>
      <c r="K4565">
        <v>2026</v>
      </c>
      <c r="L4565" t="s">
        <v>20</v>
      </c>
      <c r="M4565" t="s">
        <v>6003</v>
      </c>
      <c r="N4565" t="s">
        <v>5989</v>
      </c>
      <c r="O4565" t="s">
        <v>6004</v>
      </c>
      <c r="P4565" t="s">
        <v>6005</v>
      </c>
      <c r="Q4565" t="s">
        <v>6006</v>
      </c>
      <c r="R4565">
        <v>420</v>
      </c>
      <c r="S4565">
        <v>650</v>
      </c>
      <c r="T4565">
        <v>0.3538</v>
      </c>
      <c r="U4565" t="s">
        <v>5909</v>
      </c>
      <c r="V4565">
        <v>6</v>
      </c>
      <c r="W4565" s="1">
        <v>45071</v>
      </c>
      <c r="X4565" t="s">
        <v>5894</v>
      </c>
      <c r="Y4565">
        <v>160</v>
      </c>
      <c r="Z4565">
        <v>85</v>
      </c>
      <c r="AA4565">
        <v>167</v>
      </c>
      <c r="AB4565">
        <v>56</v>
      </c>
      <c r="AC4565">
        <v>10</v>
      </c>
      <c r="AD4565">
        <v>23520</v>
      </c>
      <c r="AE4565" t="s">
        <v>6025</v>
      </c>
      <c r="AF4565" s="1">
        <v>46203</v>
      </c>
      <c r="AG4565" t="s">
        <v>6278</v>
      </c>
      <c r="AH4565" t="s">
        <v>6027</v>
      </c>
      <c r="AI4565" t="s">
        <v>6028</v>
      </c>
      <c r="AJ4565" t="s">
        <v>6924</v>
      </c>
      <c r="AK4565">
        <v>650</v>
      </c>
      <c r="AL4565">
        <v>109.72</v>
      </c>
      <c r="AM4565">
        <v>540.28</v>
      </c>
      <c r="AN4565">
        <v>420</v>
      </c>
      <c r="AO4565">
        <v>120.28</v>
      </c>
      <c r="AP4565">
        <v>0.22259999999999999</v>
      </c>
    </row>
    <row r="4566" spans="1:42" hidden="1" x14ac:dyDescent="0.35">
      <c r="A4566" t="s">
        <v>5539</v>
      </c>
      <c r="B4566" s="1">
        <v>46112</v>
      </c>
      <c r="C4566" t="s">
        <v>1094</v>
      </c>
      <c r="D4566" t="s">
        <v>82</v>
      </c>
      <c r="E4566">
        <v>3</v>
      </c>
      <c r="F4566" t="s">
        <v>15</v>
      </c>
      <c r="G4566" t="s">
        <v>71</v>
      </c>
      <c r="H4566" t="s">
        <v>32</v>
      </c>
      <c r="I4566" t="s">
        <v>43</v>
      </c>
      <c r="J4566" t="s">
        <v>39</v>
      </c>
      <c r="K4566">
        <v>2026</v>
      </c>
      <c r="L4566" t="s">
        <v>20</v>
      </c>
      <c r="M4566" t="s">
        <v>5895</v>
      </c>
      <c r="N4566" t="s">
        <v>5889</v>
      </c>
      <c r="O4566" t="s">
        <v>5890</v>
      </c>
      <c r="P4566" t="s">
        <v>5891</v>
      </c>
      <c r="Q4566" t="s">
        <v>5896</v>
      </c>
      <c r="R4566">
        <v>78000</v>
      </c>
      <c r="S4566">
        <v>95000</v>
      </c>
      <c r="T4566">
        <v>0.1789</v>
      </c>
      <c r="U4566" t="s">
        <v>5893</v>
      </c>
      <c r="V4566">
        <v>12</v>
      </c>
      <c r="W4566" s="1">
        <v>45187</v>
      </c>
      <c r="X4566" t="s">
        <v>5894</v>
      </c>
      <c r="Y4566">
        <v>351</v>
      </c>
      <c r="Z4566">
        <v>112</v>
      </c>
      <c r="AA4566">
        <v>335</v>
      </c>
      <c r="AB4566">
        <v>32</v>
      </c>
      <c r="AC4566">
        <v>10</v>
      </c>
      <c r="AD4566">
        <v>2496000</v>
      </c>
      <c r="AE4566" t="s">
        <v>6025</v>
      </c>
      <c r="AF4566" s="1">
        <v>46203</v>
      </c>
      <c r="AG4566" t="s">
        <v>6540</v>
      </c>
      <c r="AH4566" t="s">
        <v>6027</v>
      </c>
      <c r="AI4566" t="s">
        <v>6028</v>
      </c>
      <c r="AJ4566" t="s">
        <v>6924</v>
      </c>
      <c r="AK4566">
        <v>285000</v>
      </c>
      <c r="AL4566">
        <v>25080</v>
      </c>
      <c r="AM4566">
        <v>259920</v>
      </c>
      <c r="AN4566">
        <v>234000</v>
      </c>
      <c r="AO4566">
        <v>25920</v>
      </c>
      <c r="AP4566">
        <v>9.9699999999999997E-2</v>
      </c>
    </row>
    <row r="4567" spans="1:42" hidden="1" x14ac:dyDescent="0.35">
      <c r="A4567" t="s">
        <v>5540</v>
      </c>
      <c r="B4567" s="1">
        <v>46104</v>
      </c>
      <c r="C4567" t="s">
        <v>4412</v>
      </c>
      <c r="D4567" t="s">
        <v>92</v>
      </c>
      <c r="E4567">
        <v>1</v>
      </c>
      <c r="F4567" t="s">
        <v>58</v>
      </c>
      <c r="G4567" t="s">
        <v>16</v>
      </c>
      <c r="H4567" t="s">
        <v>17</v>
      </c>
      <c r="I4567" t="s">
        <v>18</v>
      </c>
      <c r="J4567" t="s">
        <v>39</v>
      </c>
      <c r="K4567">
        <v>2026</v>
      </c>
      <c r="L4567" t="s">
        <v>20</v>
      </c>
      <c r="M4567" t="s">
        <v>5973</v>
      </c>
      <c r="N4567" t="s">
        <v>5974</v>
      </c>
      <c r="O4567" t="s">
        <v>5975</v>
      </c>
      <c r="P4567" t="s">
        <v>5899</v>
      </c>
      <c r="Q4567" t="s">
        <v>5976</v>
      </c>
      <c r="R4567">
        <v>7600</v>
      </c>
      <c r="S4567">
        <v>9800</v>
      </c>
      <c r="T4567">
        <v>0.22450000000000001</v>
      </c>
      <c r="U4567" t="s">
        <v>5901</v>
      </c>
      <c r="V4567">
        <v>36</v>
      </c>
      <c r="W4567" s="1">
        <v>45281</v>
      </c>
      <c r="X4567" t="s">
        <v>5894</v>
      </c>
      <c r="Y4567">
        <v>214</v>
      </c>
      <c r="Z4567">
        <v>101</v>
      </c>
      <c r="AA4567">
        <v>188</v>
      </c>
      <c r="AB4567">
        <v>51</v>
      </c>
      <c r="AC4567">
        <v>10</v>
      </c>
      <c r="AD4567">
        <v>387600</v>
      </c>
      <c r="AE4567" t="s">
        <v>6025</v>
      </c>
      <c r="AF4567" s="1">
        <v>46203</v>
      </c>
      <c r="AG4567" t="s">
        <v>6914</v>
      </c>
      <c r="AH4567" t="s">
        <v>6035</v>
      </c>
      <c r="AI4567" t="s">
        <v>6028</v>
      </c>
      <c r="AJ4567" t="s">
        <v>6924</v>
      </c>
      <c r="AK4567">
        <v>9800</v>
      </c>
      <c r="AL4567">
        <v>1113.28</v>
      </c>
      <c r="AM4567">
        <v>8686.7199999999993</v>
      </c>
      <c r="AN4567">
        <v>7600</v>
      </c>
      <c r="AO4567">
        <v>1086.72</v>
      </c>
      <c r="AP4567">
        <v>0.12509999999999999</v>
      </c>
    </row>
    <row r="4568" spans="1:42" hidden="1" x14ac:dyDescent="0.35">
      <c r="A4568" t="s">
        <v>5541</v>
      </c>
      <c r="B4568" s="1">
        <v>46184</v>
      </c>
      <c r="C4568" t="s">
        <v>426</v>
      </c>
      <c r="D4568" t="s">
        <v>38</v>
      </c>
      <c r="E4568">
        <v>1</v>
      </c>
      <c r="F4568" t="s">
        <v>30</v>
      </c>
      <c r="G4568" t="s">
        <v>16</v>
      </c>
      <c r="H4568" t="s">
        <v>17</v>
      </c>
      <c r="I4568" t="s">
        <v>26</v>
      </c>
      <c r="J4568" t="s">
        <v>34</v>
      </c>
      <c r="K4568">
        <v>2026</v>
      </c>
      <c r="L4568" t="s">
        <v>35</v>
      </c>
      <c r="M4568" t="s">
        <v>5981</v>
      </c>
      <c r="N4568" t="s">
        <v>5974</v>
      </c>
      <c r="O4568" t="s">
        <v>5982</v>
      </c>
      <c r="P4568" t="s">
        <v>5983</v>
      </c>
      <c r="Q4568" t="s">
        <v>5984</v>
      </c>
      <c r="R4568">
        <v>3700</v>
      </c>
      <c r="S4568">
        <v>4800</v>
      </c>
      <c r="T4568">
        <v>0.22919999999999999</v>
      </c>
      <c r="U4568" t="s">
        <v>5920</v>
      </c>
      <c r="V4568">
        <v>24</v>
      </c>
      <c r="W4568" s="1">
        <v>45552</v>
      </c>
      <c r="X4568" t="s">
        <v>5894</v>
      </c>
      <c r="Y4568">
        <v>158</v>
      </c>
      <c r="Z4568">
        <v>108</v>
      </c>
      <c r="AA4568">
        <v>132</v>
      </c>
      <c r="AB4568">
        <v>61</v>
      </c>
      <c r="AC4568">
        <v>10</v>
      </c>
      <c r="AD4568">
        <v>225700</v>
      </c>
      <c r="AE4568" t="s">
        <v>6025</v>
      </c>
      <c r="AF4568" s="1">
        <v>46203</v>
      </c>
      <c r="AG4568" t="s">
        <v>6266</v>
      </c>
      <c r="AH4568" t="s">
        <v>6035</v>
      </c>
      <c r="AI4568" t="s">
        <v>6028</v>
      </c>
      <c r="AJ4568" t="s">
        <v>6924</v>
      </c>
      <c r="AK4568">
        <v>4800</v>
      </c>
      <c r="AL4568">
        <v>462.72</v>
      </c>
      <c r="AM4568">
        <v>4337.28</v>
      </c>
      <c r="AN4568">
        <v>3700</v>
      </c>
      <c r="AO4568">
        <v>637.28</v>
      </c>
      <c r="AP4568">
        <v>0.1469</v>
      </c>
    </row>
    <row r="4569" spans="1:42" hidden="1" x14ac:dyDescent="0.35">
      <c r="A4569" t="s">
        <v>5542</v>
      </c>
      <c r="B4569" s="1">
        <v>46180</v>
      </c>
      <c r="C4569" t="s">
        <v>1327</v>
      </c>
      <c r="D4569" t="s">
        <v>65</v>
      </c>
      <c r="E4569">
        <v>2</v>
      </c>
      <c r="F4569" t="s">
        <v>48</v>
      </c>
      <c r="G4569" t="s">
        <v>16</v>
      </c>
      <c r="H4569" t="s">
        <v>25</v>
      </c>
      <c r="I4569" t="s">
        <v>33</v>
      </c>
      <c r="J4569" t="s">
        <v>34</v>
      </c>
      <c r="K4569">
        <v>2026</v>
      </c>
      <c r="L4569" t="s">
        <v>35</v>
      </c>
      <c r="M4569" t="s">
        <v>5906</v>
      </c>
      <c r="N4569" t="s">
        <v>5889</v>
      </c>
      <c r="O4569" t="s">
        <v>5898</v>
      </c>
      <c r="P4569" t="s">
        <v>5907</v>
      </c>
      <c r="Q4569" t="s">
        <v>5908</v>
      </c>
      <c r="R4569">
        <v>17500</v>
      </c>
      <c r="S4569">
        <v>22000</v>
      </c>
      <c r="T4569">
        <v>0.20449999999999999</v>
      </c>
      <c r="U4569" t="s">
        <v>5909</v>
      </c>
      <c r="V4569">
        <v>12</v>
      </c>
      <c r="W4569" s="1">
        <v>45337</v>
      </c>
      <c r="X4569" t="s">
        <v>5894</v>
      </c>
      <c r="Y4569">
        <v>373</v>
      </c>
      <c r="Z4569">
        <v>88</v>
      </c>
      <c r="AA4569">
        <v>389</v>
      </c>
      <c r="AB4569">
        <v>78</v>
      </c>
      <c r="AC4569">
        <v>10</v>
      </c>
      <c r="AD4569">
        <v>1365000</v>
      </c>
      <c r="AE4569" t="s">
        <v>6025</v>
      </c>
      <c r="AF4569" s="1">
        <v>46203</v>
      </c>
      <c r="AG4569" t="s">
        <v>6576</v>
      </c>
      <c r="AH4569" t="s">
        <v>6027</v>
      </c>
      <c r="AI4569" t="s">
        <v>6028</v>
      </c>
      <c r="AJ4569" t="s">
        <v>6924</v>
      </c>
      <c r="AK4569">
        <v>44000</v>
      </c>
      <c r="AL4569">
        <v>5020.3999999999996</v>
      </c>
      <c r="AM4569">
        <v>38979.599999999999</v>
      </c>
      <c r="AN4569">
        <v>35000</v>
      </c>
      <c r="AO4569">
        <v>3979.6</v>
      </c>
      <c r="AP4569">
        <v>0.1021</v>
      </c>
    </row>
    <row r="4570" spans="1:42" hidden="1" x14ac:dyDescent="0.35">
      <c r="A4570" t="s">
        <v>5543</v>
      </c>
      <c r="B4570" s="1">
        <v>46156</v>
      </c>
      <c r="C4570" t="s">
        <v>266</v>
      </c>
      <c r="D4570" t="s">
        <v>29</v>
      </c>
      <c r="E4570">
        <v>2</v>
      </c>
      <c r="F4570" t="s">
        <v>30</v>
      </c>
      <c r="G4570" t="s">
        <v>16</v>
      </c>
      <c r="H4570" t="s">
        <v>32</v>
      </c>
      <c r="I4570" t="s">
        <v>43</v>
      </c>
      <c r="J4570" t="s">
        <v>75</v>
      </c>
      <c r="K4570">
        <v>2026</v>
      </c>
      <c r="L4570" t="s">
        <v>35</v>
      </c>
      <c r="M4570" t="s">
        <v>5985</v>
      </c>
      <c r="N4570" t="s">
        <v>5974</v>
      </c>
      <c r="O4570" t="s">
        <v>5986</v>
      </c>
      <c r="P4570" t="s">
        <v>5979</v>
      </c>
      <c r="Q4570" t="s">
        <v>5987</v>
      </c>
      <c r="R4570">
        <v>500</v>
      </c>
      <c r="S4570">
        <v>750</v>
      </c>
      <c r="T4570">
        <v>0.33329999999999999</v>
      </c>
      <c r="U4570" t="s">
        <v>5920</v>
      </c>
      <c r="V4570">
        <v>24</v>
      </c>
      <c r="W4570" s="1">
        <v>45007</v>
      </c>
      <c r="X4570" t="s">
        <v>5894</v>
      </c>
      <c r="Y4570">
        <v>294</v>
      </c>
      <c r="Z4570">
        <v>81</v>
      </c>
      <c r="AA4570">
        <v>264</v>
      </c>
      <c r="AB4570">
        <v>82</v>
      </c>
      <c r="AC4570">
        <v>10</v>
      </c>
      <c r="AD4570">
        <v>41000</v>
      </c>
      <c r="AE4570" t="s">
        <v>6025</v>
      </c>
      <c r="AF4570" s="1">
        <v>46203</v>
      </c>
      <c r="AG4570" t="s">
        <v>6162</v>
      </c>
      <c r="AH4570" t="s">
        <v>6027</v>
      </c>
      <c r="AI4570" t="s">
        <v>6028</v>
      </c>
      <c r="AJ4570" t="s">
        <v>6924</v>
      </c>
      <c r="AK4570">
        <v>1500</v>
      </c>
      <c r="AL4570">
        <v>249.3</v>
      </c>
      <c r="AM4570">
        <v>1250.7</v>
      </c>
      <c r="AN4570">
        <v>1000</v>
      </c>
      <c r="AO4570">
        <v>250.7</v>
      </c>
      <c r="AP4570">
        <v>0.20039999999999999</v>
      </c>
    </row>
    <row r="4571" spans="1:42" hidden="1" x14ac:dyDescent="0.35">
      <c r="A4571" t="s">
        <v>5544</v>
      </c>
      <c r="B4571" s="1">
        <v>46133</v>
      </c>
      <c r="C4571" t="s">
        <v>1475</v>
      </c>
      <c r="D4571" t="s">
        <v>173</v>
      </c>
      <c r="E4571">
        <v>2</v>
      </c>
      <c r="F4571" t="s">
        <v>15</v>
      </c>
      <c r="G4571" t="s">
        <v>16</v>
      </c>
      <c r="H4571" t="s">
        <v>25</v>
      </c>
      <c r="I4571" t="s">
        <v>33</v>
      </c>
      <c r="J4571" t="s">
        <v>44</v>
      </c>
      <c r="K4571">
        <v>2026</v>
      </c>
      <c r="L4571" t="s">
        <v>35</v>
      </c>
      <c r="M4571" t="s">
        <v>5904</v>
      </c>
      <c r="N4571" t="s">
        <v>5889</v>
      </c>
      <c r="O4571" t="s">
        <v>5898</v>
      </c>
      <c r="P4571" t="s">
        <v>5899</v>
      </c>
      <c r="Q4571" t="s">
        <v>5905</v>
      </c>
      <c r="R4571">
        <v>12500</v>
      </c>
      <c r="S4571">
        <v>15500</v>
      </c>
      <c r="T4571">
        <v>0.19350000000000001</v>
      </c>
      <c r="U4571" t="s">
        <v>5901</v>
      </c>
      <c r="V4571">
        <v>12</v>
      </c>
      <c r="W4571" s="1">
        <v>45140</v>
      </c>
      <c r="X4571" t="s">
        <v>5894</v>
      </c>
      <c r="Y4571">
        <v>313</v>
      </c>
      <c r="Z4571">
        <v>58</v>
      </c>
      <c r="AA4571">
        <v>294</v>
      </c>
      <c r="AB4571">
        <v>65</v>
      </c>
      <c r="AC4571">
        <v>10</v>
      </c>
      <c r="AD4571">
        <v>812500</v>
      </c>
      <c r="AE4571" t="s">
        <v>6025</v>
      </c>
      <c r="AF4571" s="1">
        <v>46203</v>
      </c>
      <c r="AG4571" t="s">
        <v>6528</v>
      </c>
      <c r="AH4571" t="s">
        <v>6035</v>
      </c>
      <c r="AI4571" t="s">
        <v>6028</v>
      </c>
      <c r="AJ4571" t="s">
        <v>6924</v>
      </c>
      <c r="AK4571">
        <v>31000</v>
      </c>
      <c r="AL4571">
        <v>5242.1000000000004</v>
      </c>
      <c r="AM4571">
        <v>25757.9</v>
      </c>
      <c r="AN4571">
        <v>25000</v>
      </c>
      <c r="AO4571">
        <v>757.9</v>
      </c>
      <c r="AP4571">
        <v>2.9399999999999999E-2</v>
      </c>
    </row>
    <row r="4572" spans="1:42" hidden="1" x14ac:dyDescent="0.35">
      <c r="A4572" t="s">
        <v>5545</v>
      </c>
      <c r="B4572" s="1">
        <v>46120</v>
      </c>
      <c r="C4572" t="s">
        <v>3592</v>
      </c>
      <c r="D4572" t="s">
        <v>29</v>
      </c>
      <c r="E4572">
        <v>1</v>
      </c>
      <c r="F4572" t="s">
        <v>58</v>
      </c>
      <c r="G4572" t="s">
        <v>16</v>
      </c>
      <c r="H4572" t="s">
        <v>32</v>
      </c>
      <c r="I4572" t="s">
        <v>33</v>
      </c>
      <c r="J4572" t="s">
        <v>44</v>
      </c>
      <c r="K4572">
        <v>2026</v>
      </c>
      <c r="L4572" t="s">
        <v>35</v>
      </c>
      <c r="M4572" t="s">
        <v>5985</v>
      </c>
      <c r="N4572" t="s">
        <v>5974</v>
      </c>
      <c r="O4572" t="s">
        <v>5986</v>
      </c>
      <c r="P4572" t="s">
        <v>5979</v>
      </c>
      <c r="Q4572" t="s">
        <v>5987</v>
      </c>
      <c r="R4572">
        <v>500</v>
      </c>
      <c r="S4572">
        <v>750</v>
      </c>
      <c r="T4572">
        <v>0.33329999999999999</v>
      </c>
      <c r="U4572" t="s">
        <v>5920</v>
      </c>
      <c r="V4572">
        <v>24</v>
      </c>
      <c r="W4572" s="1">
        <v>45007</v>
      </c>
      <c r="X4572" t="s">
        <v>5894</v>
      </c>
      <c r="Y4572">
        <v>294</v>
      </c>
      <c r="Z4572">
        <v>81</v>
      </c>
      <c r="AA4572">
        <v>264</v>
      </c>
      <c r="AB4572">
        <v>82</v>
      </c>
      <c r="AC4572">
        <v>10</v>
      </c>
      <c r="AD4572">
        <v>41000</v>
      </c>
      <c r="AE4572" t="s">
        <v>6025</v>
      </c>
      <c r="AF4572" s="1">
        <v>46203</v>
      </c>
      <c r="AG4572" t="s">
        <v>6884</v>
      </c>
      <c r="AH4572" t="s">
        <v>6035</v>
      </c>
      <c r="AI4572" t="s">
        <v>6028</v>
      </c>
      <c r="AJ4572" t="s">
        <v>6924</v>
      </c>
      <c r="AK4572">
        <v>750</v>
      </c>
      <c r="AL4572">
        <v>148.65</v>
      </c>
      <c r="AM4572">
        <v>601.35</v>
      </c>
      <c r="AN4572">
        <v>500</v>
      </c>
      <c r="AO4572">
        <v>101.35</v>
      </c>
      <c r="AP4572">
        <v>0.16850000000000001</v>
      </c>
    </row>
    <row r="4573" spans="1:42" hidden="1" x14ac:dyDescent="0.35">
      <c r="A4573" t="s">
        <v>5546</v>
      </c>
      <c r="B4573" s="1">
        <v>46202</v>
      </c>
      <c r="C4573" t="s">
        <v>815</v>
      </c>
      <c r="D4573" t="s">
        <v>188</v>
      </c>
      <c r="E4573">
        <v>4</v>
      </c>
      <c r="F4573" t="s">
        <v>30</v>
      </c>
      <c r="G4573" t="s">
        <v>16</v>
      </c>
      <c r="H4573" t="s">
        <v>25</v>
      </c>
      <c r="I4573" t="s">
        <v>33</v>
      </c>
      <c r="J4573" t="s">
        <v>34</v>
      </c>
      <c r="K4573">
        <v>2026</v>
      </c>
      <c r="L4573" t="s">
        <v>35</v>
      </c>
      <c r="M4573" t="s">
        <v>5936</v>
      </c>
      <c r="N4573" t="s">
        <v>5931</v>
      </c>
      <c r="O4573" t="s">
        <v>5937</v>
      </c>
      <c r="P4573" t="s">
        <v>5938</v>
      </c>
      <c r="Q4573" t="s">
        <v>5939</v>
      </c>
      <c r="R4573">
        <v>3400</v>
      </c>
      <c r="S4573">
        <v>4500</v>
      </c>
      <c r="T4573">
        <v>0.24440000000000001</v>
      </c>
      <c r="U4573" t="s">
        <v>5940</v>
      </c>
      <c r="V4573">
        <v>6</v>
      </c>
      <c r="W4573" s="1">
        <v>45061</v>
      </c>
      <c r="X4573" t="s">
        <v>5894</v>
      </c>
      <c r="Y4573">
        <v>200</v>
      </c>
      <c r="Z4573">
        <v>91</v>
      </c>
      <c r="AA4573">
        <v>223</v>
      </c>
      <c r="AB4573">
        <v>18</v>
      </c>
      <c r="AC4573">
        <v>10</v>
      </c>
      <c r="AD4573">
        <v>61200</v>
      </c>
      <c r="AE4573" t="s">
        <v>6025</v>
      </c>
      <c r="AF4573" s="1">
        <v>46203</v>
      </c>
      <c r="AG4573" t="s">
        <v>6448</v>
      </c>
      <c r="AH4573" t="s">
        <v>6035</v>
      </c>
      <c r="AI4573" t="s">
        <v>6028</v>
      </c>
      <c r="AJ4573" t="s">
        <v>6924</v>
      </c>
      <c r="AK4573">
        <v>18000</v>
      </c>
      <c r="AL4573">
        <v>1396.8</v>
      </c>
      <c r="AM4573">
        <v>16603.2</v>
      </c>
      <c r="AN4573">
        <v>13600</v>
      </c>
      <c r="AO4573">
        <v>3003.2</v>
      </c>
      <c r="AP4573">
        <v>0.18090000000000001</v>
      </c>
    </row>
    <row r="4574" spans="1:42" hidden="1" x14ac:dyDescent="0.35">
      <c r="A4574" t="s">
        <v>5547</v>
      </c>
      <c r="B4574" s="1">
        <v>46127</v>
      </c>
      <c r="C4574" t="s">
        <v>1221</v>
      </c>
      <c r="D4574" t="s">
        <v>108</v>
      </c>
      <c r="E4574">
        <v>1</v>
      </c>
      <c r="F4574" t="s">
        <v>48</v>
      </c>
      <c r="G4574" t="s">
        <v>71</v>
      </c>
      <c r="H4574" t="s">
        <v>17</v>
      </c>
      <c r="I4574" t="s">
        <v>43</v>
      </c>
      <c r="J4574" t="s">
        <v>44</v>
      </c>
      <c r="K4574">
        <v>2026</v>
      </c>
      <c r="L4574" t="s">
        <v>35</v>
      </c>
      <c r="M4574" t="s">
        <v>5977</v>
      </c>
      <c r="N4574" t="s">
        <v>5974</v>
      </c>
      <c r="O4574" t="s">
        <v>5978</v>
      </c>
      <c r="P4574" t="s">
        <v>5979</v>
      </c>
      <c r="Q4574" t="s">
        <v>5980</v>
      </c>
      <c r="R4574">
        <v>3000</v>
      </c>
      <c r="S4574">
        <v>3900</v>
      </c>
      <c r="T4574">
        <v>0.23080000000000001</v>
      </c>
      <c r="U4574" t="s">
        <v>5920</v>
      </c>
      <c r="V4574">
        <v>36</v>
      </c>
      <c r="W4574" s="1">
        <v>44816</v>
      </c>
      <c r="X4574" t="s">
        <v>5894</v>
      </c>
      <c r="Y4574">
        <v>237</v>
      </c>
      <c r="Z4574">
        <v>110</v>
      </c>
      <c r="AA4574">
        <v>240</v>
      </c>
      <c r="AB4574">
        <v>48</v>
      </c>
      <c r="AC4574">
        <v>10</v>
      </c>
      <c r="AD4574">
        <v>144000</v>
      </c>
      <c r="AE4574" t="s">
        <v>6025</v>
      </c>
      <c r="AF4574" s="1">
        <v>46203</v>
      </c>
      <c r="AG4574" t="s">
        <v>6330</v>
      </c>
      <c r="AH4574" t="s">
        <v>6027</v>
      </c>
      <c r="AI4574" t="s">
        <v>6028</v>
      </c>
      <c r="AJ4574" t="s">
        <v>6924</v>
      </c>
      <c r="AK4574">
        <v>3900</v>
      </c>
      <c r="AL4574">
        <v>571.35</v>
      </c>
      <c r="AM4574">
        <v>3328.65</v>
      </c>
      <c r="AN4574">
        <v>3000</v>
      </c>
      <c r="AO4574">
        <v>328.65</v>
      </c>
      <c r="AP4574">
        <v>9.8699999999999996E-2</v>
      </c>
    </row>
    <row r="4575" spans="1:42" hidden="1" x14ac:dyDescent="0.35">
      <c r="A4575" t="s">
        <v>5548</v>
      </c>
      <c r="B4575" s="1">
        <v>46167</v>
      </c>
      <c r="C4575" t="s">
        <v>2353</v>
      </c>
      <c r="D4575" t="s">
        <v>65</v>
      </c>
      <c r="E4575">
        <v>1</v>
      </c>
      <c r="F4575" t="s">
        <v>15</v>
      </c>
      <c r="G4575" t="s">
        <v>16</v>
      </c>
      <c r="H4575" t="s">
        <v>32</v>
      </c>
      <c r="I4575" t="s">
        <v>26</v>
      </c>
      <c r="J4575" t="s">
        <v>75</v>
      </c>
      <c r="K4575">
        <v>2026</v>
      </c>
      <c r="L4575" t="s">
        <v>35</v>
      </c>
      <c r="M4575" t="s">
        <v>5906</v>
      </c>
      <c r="N4575" t="s">
        <v>5889</v>
      </c>
      <c r="O4575" t="s">
        <v>5898</v>
      </c>
      <c r="P4575" t="s">
        <v>5907</v>
      </c>
      <c r="Q4575" t="s">
        <v>5908</v>
      </c>
      <c r="R4575">
        <v>17500</v>
      </c>
      <c r="S4575">
        <v>22000</v>
      </c>
      <c r="T4575">
        <v>0.20449999999999999</v>
      </c>
      <c r="U4575" t="s">
        <v>5909</v>
      </c>
      <c r="V4575">
        <v>12</v>
      </c>
      <c r="W4575" s="1">
        <v>45337</v>
      </c>
      <c r="X4575" t="s">
        <v>5894</v>
      </c>
      <c r="Y4575">
        <v>373</v>
      </c>
      <c r="Z4575">
        <v>88</v>
      </c>
      <c r="AA4575">
        <v>389</v>
      </c>
      <c r="AB4575">
        <v>78</v>
      </c>
      <c r="AC4575">
        <v>10</v>
      </c>
      <c r="AD4575">
        <v>1365000</v>
      </c>
      <c r="AE4575" t="s">
        <v>6025</v>
      </c>
      <c r="AF4575" s="1">
        <v>46203</v>
      </c>
      <c r="AG4575" t="s">
        <v>6787</v>
      </c>
      <c r="AH4575" t="s">
        <v>6035</v>
      </c>
      <c r="AI4575" t="s">
        <v>6028</v>
      </c>
      <c r="AJ4575" t="s">
        <v>6924</v>
      </c>
      <c r="AK4575">
        <v>22000</v>
      </c>
      <c r="AL4575">
        <v>3993</v>
      </c>
      <c r="AM4575">
        <v>18007</v>
      </c>
      <c r="AN4575">
        <v>17500</v>
      </c>
      <c r="AO4575">
        <v>507</v>
      </c>
      <c r="AP4575">
        <v>2.8199999999999999E-2</v>
      </c>
    </row>
    <row r="4576" spans="1:42" hidden="1" x14ac:dyDescent="0.35">
      <c r="A4576" t="s">
        <v>5549</v>
      </c>
      <c r="B4576" s="1">
        <v>46101</v>
      </c>
      <c r="C4576" t="s">
        <v>480</v>
      </c>
      <c r="D4576" t="s">
        <v>108</v>
      </c>
      <c r="E4576">
        <v>1</v>
      </c>
      <c r="F4576" t="s">
        <v>30</v>
      </c>
      <c r="G4576" t="s">
        <v>71</v>
      </c>
      <c r="H4576" t="s">
        <v>17</v>
      </c>
      <c r="I4576" t="s">
        <v>43</v>
      </c>
      <c r="J4576" t="s">
        <v>39</v>
      </c>
      <c r="K4576">
        <v>2026</v>
      </c>
      <c r="L4576" t="s">
        <v>20</v>
      </c>
      <c r="M4576" t="s">
        <v>5977</v>
      </c>
      <c r="N4576" t="s">
        <v>5974</v>
      </c>
      <c r="O4576" t="s">
        <v>5978</v>
      </c>
      <c r="P4576" t="s">
        <v>5979</v>
      </c>
      <c r="Q4576" t="s">
        <v>5980</v>
      </c>
      <c r="R4576">
        <v>3000</v>
      </c>
      <c r="S4576">
        <v>3900</v>
      </c>
      <c r="T4576">
        <v>0.23080000000000001</v>
      </c>
      <c r="U4576" t="s">
        <v>5920</v>
      </c>
      <c r="V4576">
        <v>36</v>
      </c>
      <c r="W4576" s="1">
        <v>44816</v>
      </c>
      <c r="X4576" t="s">
        <v>5894</v>
      </c>
      <c r="Y4576">
        <v>237</v>
      </c>
      <c r="Z4576">
        <v>110</v>
      </c>
      <c r="AA4576">
        <v>240</v>
      </c>
      <c r="AB4576">
        <v>48</v>
      </c>
      <c r="AC4576">
        <v>10</v>
      </c>
      <c r="AD4576">
        <v>144000</v>
      </c>
      <c r="AE4576" t="s">
        <v>6025</v>
      </c>
      <c r="AF4576" s="1">
        <v>46203</v>
      </c>
      <c r="AG4576" t="s">
        <v>6154</v>
      </c>
      <c r="AH4576" t="s">
        <v>6035</v>
      </c>
      <c r="AI4576" t="s">
        <v>6028</v>
      </c>
      <c r="AJ4576" t="s">
        <v>6924</v>
      </c>
      <c r="AK4576">
        <v>3900</v>
      </c>
      <c r="AL4576">
        <v>599.82000000000005</v>
      </c>
      <c r="AM4576">
        <v>3300.18</v>
      </c>
      <c r="AN4576">
        <v>3000</v>
      </c>
      <c r="AO4576">
        <v>300.18</v>
      </c>
      <c r="AP4576">
        <v>9.0999999999999998E-2</v>
      </c>
    </row>
    <row r="4577" spans="1:42" hidden="1" x14ac:dyDescent="0.35">
      <c r="A4577" t="s">
        <v>5550</v>
      </c>
      <c r="B4577" s="1">
        <v>46138</v>
      </c>
      <c r="C4577" t="s">
        <v>749</v>
      </c>
      <c r="D4577" t="s">
        <v>92</v>
      </c>
      <c r="E4577">
        <v>1</v>
      </c>
      <c r="F4577" t="s">
        <v>128</v>
      </c>
      <c r="G4577" t="s">
        <v>16</v>
      </c>
      <c r="H4577" t="s">
        <v>32</v>
      </c>
      <c r="I4577" t="s">
        <v>26</v>
      </c>
      <c r="J4577" t="s">
        <v>44</v>
      </c>
      <c r="K4577">
        <v>2026</v>
      </c>
      <c r="L4577" t="s">
        <v>35</v>
      </c>
      <c r="M4577" t="s">
        <v>5973</v>
      </c>
      <c r="N4577" t="s">
        <v>5974</v>
      </c>
      <c r="O4577" t="s">
        <v>5975</v>
      </c>
      <c r="P4577" t="s">
        <v>5899</v>
      </c>
      <c r="Q4577" t="s">
        <v>5976</v>
      </c>
      <c r="R4577">
        <v>7600</v>
      </c>
      <c r="S4577">
        <v>9800</v>
      </c>
      <c r="T4577">
        <v>0.22450000000000001</v>
      </c>
      <c r="U4577" t="s">
        <v>5901</v>
      </c>
      <c r="V4577">
        <v>36</v>
      </c>
      <c r="W4577" s="1">
        <v>45281</v>
      </c>
      <c r="X4577" t="s">
        <v>5894</v>
      </c>
      <c r="Y4577">
        <v>214</v>
      </c>
      <c r="Z4577">
        <v>101</v>
      </c>
      <c r="AA4577">
        <v>188</v>
      </c>
      <c r="AB4577">
        <v>51</v>
      </c>
      <c r="AC4577">
        <v>10</v>
      </c>
      <c r="AD4577">
        <v>387600</v>
      </c>
      <c r="AE4577" t="s">
        <v>6025</v>
      </c>
      <c r="AF4577" s="1">
        <v>46203</v>
      </c>
      <c r="AG4577" t="s">
        <v>6289</v>
      </c>
      <c r="AH4577" t="s">
        <v>6027</v>
      </c>
      <c r="AI4577" t="s">
        <v>6028</v>
      </c>
      <c r="AJ4577" t="s">
        <v>6924</v>
      </c>
      <c r="AK4577">
        <v>9800</v>
      </c>
      <c r="AL4577">
        <v>1209.32</v>
      </c>
      <c r="AM4577">
        <v>8590.68</v>
      </c>
      <c r="AN4577">
        <v>7600</v>
      </c>
      <c r="AO4577">
        <v>990.68</v>
      </c>
      <c r="AP4577">
        <v>0.1153</v>
      </c>
    </row>
    <row r="4578" spans="1:42" hidden="1" x14ac:dyDescent="0.35">
      <c r="A4578" t="s">
        <v>5551</v>
      </c>
      <c r="B4578" s="1">
        <v>46123</v>
      </c>
      <c r="C4578" t="s">
        <v>2442</v>
      </c>
      <c r="D4578" t="s">
        <v>74</v>
      </c>
      <c r="E4578">
        <v>1</v>
      </c>
      <c r="F4578" t="s">
        <v>30</v>
      </c>
      <c r="G4578" t="s">
        <v>16</v>
      </c>
      <c r="H4578" t="s">
        <v>32</v>
      </c>
      <c r="I4578" t="s">
        <v>33</v>
      </c>
      <c r="J4578" t="s">
        <v>44</v>
      </c>
      <c r="K4578">
        <v>2026</v>
      </c>
      <c r="L4578" t="s">
        <v>35</v>
      </c>
      <c r="M4578" t="s">
        <v>5963</v>
      </c>
      <c r="N4578" t="s">
        <v>5949</v>
      </c>
      <c r="O4578" t="s">
        <v>5964</v>
      </c>
      <c r="P4578" t="s">
        <v>5951</v>
      </c>
      <c r="Q4578" t="s">
        <v>5965</v>
      </c>
      <c r="R4578">
        <v>5700</v>
      </c>
      <c r="S4578">
        <v>7500</v>
      </c>
      <c r="T4578">
        <v>0.24</v>
      </c>
      <c r="U4578" t="s">
        <v>5940</v>
      </c>
      <c r="V4578">
        <v>12</v>
      </c>
      <c r="W4578" s="1">
        <v>44865</v>
      </c>
      <c r="X4578" t="s">
        <v>5894</v>
      </c>
      <c r="Y4578">
        <v>145</v>
      </c>
      <c r="Z4578">
        <v>60</v>
      </c>
      <c r="AA4578">
        <v>189</v>
      </c>
      <c r="AB4578">
        <v>10</v>
      </c>
      <c r="AC4578">
        <v>10</v>
      </c>
      <c r="AD4578">
        <v>57000</v>
      </c>
      <c r="AE4578" t="s">
        <v>6025</v>
      </c>
      <c r="AF4578" s="1">
        <v>46203</v>
      </c>
      <c r="AG4578" t="s">
        <v>6784</v>
      </c>
      <c r="AH4578" t="s">
        <v>6027</v>
      </c>
      <c r="AI4578" t="s">
        <v>6028</v>
      </c>
      <c r="AJ4578" t="s">
        <v>6924</v>
      </c>
      <c r="AK4578">
        <v>7500</v>
      </c>
      <c r="AL4578">
        <v>514.5</v>
      </c>
      <c r="AM4578">
        <v>6985.5</v>
      </c>
      <c r="AN4578">
        <v>5700</v>
      </c>
      <c r="AO4578">
        <v>1285.5</v>
      </c>
      <c r="AP4578">
        <v>0.184</v>
      </c>
    </row>
    <row r="4579" spans="1:42" hidden="1" x14ac:dyDescent="0.35">
      <c r="A4579" t="s">
        <v>5552</v>
      </c>
      <c r="B4579" s="1">
        <v>46122</v>
      </c>
      <c r="C4579" t="s">
        <v>1538</v>
      </c>
      <c r="D4579" t="s">
        <v>377</v>
      </c>
      <c r="E4579">
        <v>3</v>
      </c>
      <c r="F4579" t="s">
        <v>58</v>
      </c>
      <c r="G4579" t="s">
        <v>71</v>
      </c>
      <c r="H4579" t="s">
        <v>25</v>
      </c>
      <c r="I4579" t="s">
        <v>33</v>
      </c>
      <c r="J4579" t="s">
        <v>44</v>
      </c>
      <c r="K4579">
        <v>2026</v>
      </c>
      <c r="L4579" t="s">
        <v>35</v>
      </c>
      <c r="M4579" t="s">
        <v>6007</v>
      </c>
      <c r="N4579" t="s">
        <v>5889</v>
      </c>
      <c r="O4579" t="s">
        <v>6008</v>
      </c>
      <c r="P4579" t="s">
        <v>5899</v>
      </c>
      <c r="Q4579" t="s">
        <v>6009</v>
      </c>
      <c r="R4579">
        <v>12000</v>
      </c>
      <c r="S4579">
        <v>15000</v>
      </c>
      <c r="T4579">
        <v>0.2</v>
      </c>
      <c r="U4579" t="s">
        <v>5901</v>
      </c>
      <c r="V4579">
        <v>12</v>
      </c>
      <c r="W4579" s="1">
        <v>45557</v>
      </c>
      <c r="X4579" t="s">
        <v>5894</v>
      </c>
      <c r="Y4579">
        <v>118</v>
      </c>
      <c r="Z4579">
        <v>87</v>
      </c>
      <c r="AA4579">
        <v>209</v>
      </c>
      <c r="AB4579">
        <v>10</v>
      </c>
      <c r="AC4579">
        <v>10</v>
      </c>
      <c r="AD4579">
        <v>120000</v>
      </c>
      <c r="AE4579" t="s">
        <v>6025</v>
      </c>
      <c r="AF4579" s="1">
        <v>46203</v>
      </c>
      <c r="AG4579" t="s">
        <v>6555</v>
      </c>
      <c r="AH4579" t="s">
        <v>6035</v>
      </c>
      <c r="AI4579" t="s">
        <v>6028</v>
      </c>
      <c r="AJ4579" t="s">
        <v>6924</v>
      </c>
      <c r="AK4579">
        <v>45000</v>
      </c>
      <c r="AL4579">
        <v>5404.5</v>
      </c>
      <c r="AM4579">
        <v>39595.5</v>
      </c>
      <c r="AN4579">
        <v>36000</v>
      </c>
      <c r="AO4579">
        <v>3595.5</v>
      </c>
      <c r="AP4579">
        <v>9.0800000000000006E-2</v>
      </c>
    </row>
    <row r="4580" spans="1:42" hidden="1" x14ac:dyDescent="0.35">
      <c r="A4580" t="s">
        <v>5553</v>
      </c>
      <c r="B4580" s="1">
        <v>46043</v>
      </c>
      <c r="C4580" t="s">
        <v>1627</v>
      </c>
      <c r="D4580" t="s">
        <v>82</v>
      </c>
      <c r="E4580">
        <v>1</v>
      </c>
      <c r="F4580" t="s">
        <v>15</v>
      </c>
      <c r="G4580" t="s">
        <v>96</v>
      </c>
      <c r="H4580" t="s">
        <v>25</v>
      </c>
      <c r="I4580" t="s">
        <v>33</v>
      </c>
      <c r="J4580" t="s">
        <v>112</v>
      </c>
      <c r="K4580">
        <v>2026</v>
      </c>
      <c r="L4580" t="s">
        <v>20</v>
      </c>
      <c r="M4580" t="s">
        <v>5895</v>
      </c>
      <c r="N4580" t="s">
        <v>5889</v>
      </c>
      <c r="O4580" t="s">
        <v>5890</v>
      </c>
      <c r="P4580" t="s">
        <v>5891</v>
      </c>
      <c r="Q4580" t="s">
        <v>5896</v>
      </c>
      <c r="R4580">
        <v>78000</v>
      </c>
      <c r="S4580">
        <v>95000</v>
      </c>
      <c r="T4580">
        <v>0.1789</v>
      </c>
      <c r="U4580" t="s">
        <v>5893</v>
      </c>
      <c r="V4580">
        <v>12</v>
      </c>
      <c r="W4580" s="1">
        <v>45187</v>
      </c>
      <c r="X4580" t="s">
        <v>5894</v>
      </c>
      <c r="Y4580">
        <v>351</v>
      </c>
      <c r="Z4580">
        <v>112</v>
      </c>
      <c r="AA4580">
        <v>335</v>
      </c>
      <c r="AB4580">
        <v>32</v>
      </c>
      <c r="AC4580">
        <v>10</v>
      </c>
      <c r="AD4580">
        <v>2496000</v>
      </c>
      <c r="AE4580" t="s">
        <v>6025</v>
      </c>
      <c r="AF4580" s="1">
        <v>46203</v>
      </c>
      <c r="AG4580" t="s">
        <v>6603</v>
      </c>
      <c r="AH4580" t="s">
        <v>6035</v>
      </c>
      <c r="AI4580" t="s">
        <v>6028</v>
      </c>
      <c r="AJ4580" t="s">
        <v>6924</v>
      </c>
      <c r="AK4580">
        <v>95000</v>
      </c>
      <c r="AL4580">
        <v>4892.5</v>
      </c>
      <c r="AM4580">
        <v>90107.5</v>
      </c>
      <c r="AN4580">
        <v>78000</v>
      </c>
      <c r="AO4580">
        <v>12107.5</v>
      </c>
      <c r="AP4580">
        <v>0.13439999999999999</v>
      </c>
    </row>
    <row r="4581" spans="1:42" hidden="1" x14ac:dyDescent="0.35">
      <c r="A4581" t="s">
        <v>5554</v>
      </c>
      <c r="B4581" s="1">
        <v>46141</v>
      </c>
      <c r="C4581" t="s">
        <v>3464</v>
      </c>
      <c r="D4581" t="s">
        <v>137</v>
      </c>
      <c r="E4581">
        <v>2</v>
      </c>
      <c r="F4581" t="s">
        <v>48</v>
      </c>
      <c r="G4581" t="s">
        <v>96</v>
      </c>
      <c r="H4581" t="s">
        <v>17</v>
      </c>
      <c r="I4581" t="s">
        <v>43</v>
      </c>
      <c r="J4581" t="s">
        <v>44</v>
      </c>
      <c r="K4581">
        <v>2026</v>
      </c>
      <c r="L4581" t="s">
        <v>35</v>
      </c>
      <c r="M4581" t="s">
        <v>5930</v>
      </c>
      <c r="N4581" t="s">
        <v>5931</v>
      </c>
      <c r="O4581" t="s">
        <v>5932</v>
      </c>
      <c r="P4581" t="s">
        <v>5891</v>
      </c>
      <c r="Q4581" t="s">
        <v>5933</v>
      </c>
      <c r="R4581">
        <v>14800</v>
      </c>
      <c r="S4581">
        <v>18500</v>
      </c>
      <c r="T4581">
        <v>0.2</v>
      </c>
      <c r="U4581" t="s">
        <v>5893</v>
      </c>
      <c r="V4581">
        <v>12</v>
      </c>
      <c r="W4581" s="1">
        <v>45474</v>
      </c>
      <c r="X4581" t="s">
        <v>5894</v>
      </c>
      <c r="Y4581">
        <v>213</v>
      </c>
      <c r="Z4581">
        <v>93</v>
      </c>
      <c r="AA4581">
        <v>278</v>
      </c>
      <c r="AB4581">
        <v>42</v>
      </c>
      <c r="AC4581">
        <v>10</v>
      </c>
      <c r="AD4581">
        <v>621600</v>
      </c>
      <c r="AE4581" t="s">
        <v>6025</v>
      </c>
      <c r="AF4581" s="1">
        <v>46203</v>
      </c>
      <c r="AG4581" t="s">
        <v>6879</v>
      </c>
      <c r="AH4581" t="s">
        <v>6035</v>
      </c>
      <c r="AI4581" t="s">
        <v>6028</v>
      </c>
      <c r="AJ4581" t="s">
        <v>6924</v>
      </c>
      <c r="AK4581">
        <v>37000</v>
      </c>
      <c r="AL4581">
        <v>3404</v>
      </c>
      <c r="AM4581">
        <v>33596</v>
      </c>
      <c r="AN4581">
        <v>29600</v>
      </c>
      <c r="AO4581">
        <v>3996</v>
      </c>
      <c r="AP4581">
        <v>0.11890000000000001</v>
      </c>
    </row>
    <row r="4582" spans="1:42" hidden="1" x14ac:dyDescent="0.35">
      <c r="A4582" t="s">
        <v>5555</v>
      </c>
      <c r="B4582" s="1">
        <v>46039</v>
      </c>
      <c r="C4582" t="s">
        <v>177</v>
      </c>
      <c r="D4582" t="s">
        <v>14</v>
      </c>
      <c r="E4582">
        <v>1</v>
      </c>
      <c r="F4582" t="s">
        <v>58</v>
      </c>
      <c r="G4582" t="s">
        <v>16</v>
      </c>
      <c r="H4582" t="s">
        <v>32</v>
      </c>
      <c r="I4582" t="s">
        <v>33</v>
      </c>
      <c r="J4582" t="s">
        <v>112</v>
      </c>
      <c r="K4582">
        <v>2026</v>
      </c>
      <c r="L4582" t="s">
        <v>20</v>
      </c>
      <c r="M4582" t="s">
        <v>5934</v>
      </c>
      <c r="N4582" t="s">
        <v>5931</v>
      </c>
      <c r="O4582" t="s">
        <v>5932</v>
      </c>
      <c r="P4582" t="s">
        <v>5891</v>
      </c>
      <c r="Q4582" t="s">
        <v>5935</v>
      </c>
      <c r="R4582">
        <v>10800</v>
      </c>
      <c r="S4582">
        <v>13500</v>
      </c>
      <c r="T4582">
        <v>0.2</v>
      </c>
      <c r="U4582" t="s">
        <v>5893</v>
      </c>
      <c r="V4582">
        <v>12</v>
      </c>
      <c r="W4582" s="1">
        <v>44567</v>
      </c>
      <c r="X4582" t="s">
        <v>5894</v>
      </c>
      <c r="Y4582">
        <v>169</v>
      </c>
      <c r="Z4582">
        <v>68</v>
      </c>
      <c r="AA4582">
        <v>202</v>
      </c>
      <c r="AB4582">
        <v>85</v>
      </c>
      <c r="AC4582">
        <v>10</v>
      </c>
      <c r="AD4582">
        <v>918000</v>
      </c>
      <c r="AE4582" t="s">
        <v>6025</v>
      </c>
      <c r="AF4582" s="1">
        <v>46203</v>
      </c>
      <c r="AG4582" t="s">
        <v>6108</v>
      </c>
      <c r="AH4582" t="s">
        <v>6027</v>
      </c>
      <c r="AI4582" t="s">
        <v>6028</v>
      </c>
      <c r="AJ4582" t="s">
        <v>6924</v>
      </c>
      <c r="AK4582">
        <v>13500</v>
      </c>
      <c r="AL4582">
        <v>2482.65</v>
      </c>
      <c r="AM4582">
        <v>11017.35</v>
      </c>
      <c r="AN4582">
        <v>10800</v>
      </c>
      <c r="AO4582">
        <v>217.35</v>
      </c>
      <c r="AP4582">
        <v>1.9699999999999999E-2</v>
      </c>
    </row>
    <row r="4583" spans="1:42" hidden="1" x14ac:dyDescent="0.35">
      <c r="A4583" t="s">
        <v>5556</v>
      </c>
      <c r="B4583" s="1">
        <v>46047</v>
      </c>
      <c r="C4583" t="s">
        <v>1971</v>
      </c>
      <c r="D4583" t="s">
        <v>14</v>
      </c>
      <c r="E4583">
        <v>1</v>
      </c>
      <c r="F4583" t="s">
        <v>30</v>
      </c>
      <c r="G4583" t="s">
        <v>16</v>
      </c>
      <c r="H4583" t="s">
        <v>32</v>
      </c>
      <c r="I4583" t="s">
        <v>43</v>
      </c>
      <c r="J4583" t="s">
        <v>112</v>
      </c>
      <c r="K4583">
        <v>2026</v>
      </c>
      <c r="L4583" t="s">
        <v>20</v>
      </c>
      <c r="M4583" t="s">
        <v>5934</v>
      </c>
      <c r="N4583" t="s">
        <v>5931</v>
      </c>
      <c r="O4583" t="s">
        <v>5932</v>
      </c>
      <c r="P4583" t="s">
        <v>5891</v>
      </c>
      <c r="Q4583" t="s">
        <v>5935</v>
      </c>
      <c r="R4583">
        <v>10800</v>
      </c>
      <c r="S4583">
        <v>13500</v>
      </c>
      <c r="T4583">
        <v>0.2</v>
      </c>
      <c r="U4583" t="s">
        <v>5893</v>
      </c>
      <c r="V4583">
        <v>12</v>
      </c>
      <c r="W4583" s="1">
        <v>44567</v>
      </c>
      <c r="X4583" t="s">
        <v>5894</v>
      </c>
      <c r="Y4583">
        <v>169</v>
      </c>
      <c r="Z4583">
        <v>68</v>
      </c>
      <c r="AA4583">
        <v>202</v>
      </c>
      <c r="AB4583">
        <v>85</v>
      </c>
      <c r="AC4583">
        <v>10</v>
      </c>
      <c r="AD4583">
        <v>918000</v>
      </c>
      <c r="AE4583" t="s">
        <v>6025</v>
      </c>
      <c r="AF4583" s="1">
        <v>46203</v>
      </c>
      <c r="AG4583" t="s">
        <v>6696</v>
      </c>
      <c r="AH4583" t="s">
        <v>6035</v>
      </c>
      <c r="AI4583" t="s">
        <v>6028</v>
      </c>
      <c r="AJ4583" t="s">
        <v>6924</v>
      </c>
      <c r="AK4583">
        <v>13500</v>
      </c>
      <c r="AL4583">
        <v>2149.1999999999998</v>
      </c>
      <c r="AM4583">
        <v>11350.8</v>
      </c>
      <c r="AN4583">
        <v>10800</v>
      </c>
      <c r="AO4583">
        <v>550.79999999999995</v>
      </c>
      <c r="AP4583">
        <v>4.8500000000000001E-2</v>
      </c>
    </row>
    <row r="4584" spans="1:42" hidden="1" x14ac:dyDescent="0.35">
      <c r="A4584" t="s">
        <v>5557</v>
      </c>
      <c r="B4584" s="1">
        <v>46075</v>
      </c>
      <c r="C4584" t="s">
        <v>329</v>
      </c>
      <c r="D4584" t="s">
        <v>123</v>
      </c>
      <c r="E4584">
        <v>3</v>
      </c>
      <c r="F4584" t="s">
        <v>58</v>
      </c>
      <c r="G4584" t="s">
        <v>67</v>
      </c>
      <c r="H4584" t="s">
        <v>17</v>
      </c>
      <c r="I4584" t="s">
        <v>26</v>
      </c>
      <c r="J4584" t="s">
        <v>19</v>
      </c>
      <c r="K4584">
        <v>2026</v>
      </c>
      <c r="L4584" t="s">
        <v>20</v>
      </c>
      <c r="M4584" t="s">
        <v>5927</v>
      </c>
      <c r="N4584" t="s">
        <v>5913</v>
      </c>
      <c r="O4584" t="s">
        <v>5917</v>
      </c>
      <c r="P4584" t="s">
        <v>5928</v>
      </c>
      <c r="Q4584" t="s">
        <v>5929</v>
      </c>
      <c r="R4584">
        <v>44000</v>
      </c>
      <c r="S4584">
        <v>53000</v>
      </c>
      <c r="T4584">
        <v>0.16980000000000001</v>
      </c>
      <c r="U4584" t="s">
        <v>5920</v>
      </c>
      <c r="V4584">
        <v>12</v>
      </c>
      <c r="W4584" s="1">
        <v>45435</v>
      </c>
      <c r="X4584" t="s">
        <v>5894</v>
      </c>
      <c r="Y4584">
        <v>246</v>
      </c>
      <c r="Z4584">
        <v>92</v>
      </c>
      <c r="AA4584">
        <v>223</v>
      </c>
      <c r="AB4584">
        <v>48</v>
      </c>
      <c r="AC4584">
        <v>10</v>
      </c>
      <c r="AD4584">
        <v>2112000</v>
      </c>
      <c r="AE4584" t="s">
        <v>6025</v>
      </c>
      <c r="AF4584" s="1">
        <v>46203</v>
      </c>
      <c r="AG4584" t="s">
        <v>6210</v>
      </c>
      <c r="AH4584" t="s">
        <v>6035</v>
      </c>
      <c r="AI4584" t="s">
        <v>6028</v>
      </c>
      <c r="AJ4584" t="s">
        <v>6924</v>
      </c>
      <c r="AK4584">
        <v>187620</v>
      </c>
      <c r="AL4584">
        <v>9906.34</v>
      </c>
      <c r="AM4584">
        <v>177713.66</v>
      </c>
      <c r="AN4584">
        <v>132000</v>
      </c>
      <c r="AO4584">
        <v>45713.66</v>
      </c>
      <c r="AP4584">
        <v>0.25719999999999998</v>
      </c>
    </row>
    <row r="4585" spans="1:42" hidden="1" x14ac:dyDescent="0.35">
      <c r="A4585" t="s">
        <v>5558</v>
      </c>
      <c r="B4585" s="1">
        <v>46140</v>
      </c>
      <c r="C4585" t="s">
        <v>1796</v>
      </c>
      <c r="D4585" t="s">
        <v>216</v>
      </c>
      <c r="E4585">
        <v>1</v>
      </c>
      <c r="F4585" t="s">
        <v>58</v>
      </c>
      <c r="G4585" t="s">
        <v>71</v>
      </c>
      <c r="H4585" t="s">
        <v>17</v>
      </c>
      <c r="I4585" t="s">
        <v>43</v>
      </c>
      <c r="J4585" t="s">
        <v>44</v>
      </c>
      <c r="K4585">
        <v>2026</v>
      </c>
      <c r="L4585" t="s">
        <v>35</v>
      </c>
      <c r="M4585" t="s">
        <v>5999</v>
      </c>
      <c r="N4585" t="s">
        <v>5989</v>
      </c>
      <c r="O4585" t="s">
        <v>6000</v>
      </c>
      <c r="P4585" t="s">
        <v>6001</v>
      </c>
      <c r="Q4585" t="s">
        <v>6002</v>
      </c>
      <c r="R4585">
        <v>300</v>
      </c>
      <c r="S4585">
        <v>500</v>
      </c>
      <c r="T4585">
        <v>0.4</v>
      </c>
      <c r="U4585" t="s">
        <v>5940</v>
      </c>
      <c r="V4585">
        <v>3</v>
      </c>
      <c r="W4585" s="1">
        <v>45115</v>
      </c>
      <c r="X4585" t="s">
        <v>5894</v>
      </c>
      <c r="Y4585">
        <v>197</v>
      </c>
      <c r="Z4585">
        <v>100</v>
      </c>
      <c r="AA4585">
        <v>205</v>
      </c>
      <c r="AB4585">
        <v>66</v>
      </c>
      <c r="AC4585">
        <v>10</v>
      </c>
      <c r="AD4585">
        <v>19800</v>
      </c>
      <c r="AE4585" t="s">
        <v>6025</v>
      </c>
      <c r="AF4585" s="1">
        <v>46203</v>
      </c>
      <c r="AG4585" t="s">
        <v>6655</v>
      </c>
      <c r="AH4585" t="s">
        <v>6035</v>
      </c>
      <c r="AI4585" t="s">
        <v>6028</v>
      </c>
      <c r="AJ4585" t="s">
        <v>6924</v>
      </c>
      <c r="AK4585">
        <v>500</v>
      </c>
      <c r="AL4585">
        <v>72.099999999999994</v>
      </c>
      <c r="AM4585">
        <v>427.9</v>
      </c>
      <c r="AN4585">
        <v>300</v>
      </c>
      <c r="AO4585">
        <v>127.9</v>
      </c>
      <c r="AP4585">
        <v>0.2989</v>
      </c>
    </row>
    <row r="4586" spans="1:42" hidden="1" x14ac:dyDescent="0.35">
      <c r="A4586" t="s">
        <v>5559</v>
      </c>
      <c r="B4586" s="1">
        <v>46165</v>
      </c>
      <c r="C4586" t="s">
        <v>1955</v>
      </c>
      <c r="D4586" t="s">
        <v>47</v>
      </c>
      <c r="E4586">
        <v>1</v>
      </c>
      <c r="F4586" t="s">
        <v>30</v>
      </c>
      <c r="G4586" t="s">
        <v>16</v>
      </c>
      <c r="H4586" t="s">
        <v>25</v>
      </c>
      <c r="I4586" t="s">
        <v>43</v>
      </c>
      <c r="J4586" t="s">
        <v>75</v>
      </c>
      <c r="K4586">
        <v>2026</v>
      </c>
      <c r="L4586" t="s">
        <v>35</v>
      </c>
      <c r="M4586" t="s">
        <v>5995</v>
      </c>
      <c r="N4586" t="s">
        <v>5989</v>
      </c>
      <c r="O4586" t="s">
        <v>5996</v>
      </c>
      <c r="P4586" t="s">
        <v>5997</v>
      </c>
      <c r="Q4586" t="s">
        <v>5998</v>
      </c>
      <c r="R4586">
        <v>280</v>
      </c>
      <c r="S4586">
        <v>450</v>
      </c>
      <c r="T4586">
        <v>0.37780000000000002</v>
      </c>
      <c r="U4586" t="s">
        <v>5909</v>
      </c>
      <c r="V4586">
        <v>6</v>
      </c>
      <c r="W4586" s="1">
        <v>45144</v>
      </c>
      <c r="X4586" t="s">
        <v>5894</v>
      </c>
      <c r="Y4586">
        <v>217</v>
      </c>
      <c r="Z4586">
        <v>86</v>
      </c>
      <c r="AA4586">
        <v>212</v>
      </c>
      <c r="AB4586">
        <v>73</v>
      </c>
      <c r="AC4586">
        <v>10</v>
      </c>
      <c r="AD4586">
        <v>20440</v>
      </c>
      <c r="AE4586" t="s">
        <v>6025</v>
      </c>
      <c r="AF4586" s="1">
        <v>46203</v>
      </c>
      <c r="AG4586" t="s">
        <v>6691</v>
      </c>
      <c r="AH4586" t="s">
        <v>6027</v>
      </c>
      <c r="AI4586" t="s">
        <v>6028</v>
      </c>
      <c r="AJ4586" t="s">
        <v>6924</v>
      </c>
      <c r="AK4586">
        <v>450</v>
      </c>
      <c r="AL4586">
        <v>82.03</v>
      </c>
      <c r="AM4586">
        <v>367.97</v>
      </c>
      <c r="AN4586">
        <v>280</v>
      </c>
      <c r="AO4586">
        <v>87.97</v>
      </c>
      <c r="AP4586">
        <v>0.23910000000000001</v>
      </c>
    </row>
    <row r="4587" spans="1:42" hidden="1" x14ac:dyDescent="0.35">
      <c r="A4587" t="s">
        <v>5560</v>
      </c>
      <c r="B4587" s="1">
        <v>46023</v>
      </c>
      <c r="C4587" t="s">
        <v>899</v>
      </c>
      <c r="D4587" t="s">
        <v>95</v>
      </c>
      <c r="E4587">
        <v>1</v>
      </c>
      <c r="F4587" t="s">
        <v>58</v>
      </c>
      <c r="G4587" t="s">
        <v>16</v>
      </c>
      <c r="H4587" t="s">
        <v>32</v>
      </c>
      <c r="I4587" t="s">
        <v>26</v>
      </c>
      <c r="J4587" t="s">
        <v>112</v>
      </c>
      <c r="K4587">
        <v>2026</v>
      </c>
      <c r="L4587" t="s">
        <v>20</v>
      </c>
      <c r="M4587" t="s">
        <v>5948</v>
      </c>
      <c r="N4587" t="s">
        <v>5949</v>
      </c>
      <c r="O4587" t="s">
        <v>5950</v>
      </c>
      <c r="P4587" t="s">
        <v>5951</v>
      </c>
      <c r="Q4587" t="s">
        <v>5952</v>
      </c>
      <c r="R4587">
        <v>2900</v>
      </c>
      <c r="S4587">
        <v>3800</v>
      </c>
      <c r="T4587">
        <v>0.23680000000000001</v>
      </c>
      <c r="U4587" t="s">
        <v>5940</v>
      </c>
      <c r="V4587">
        <v>12</v>
      </c>
      <c r="W4587" s="1">
        <v>45359</v>
      </c>
      <c r="X4587" t="s">
        <v>5894</v>
      </c>
      <c r="Y4587">
        <v>220</v>
      </c>
      <c r="Z4587">
        <v>49</v>
      </c>
      <c r="AA4587">
        <v>227</v>
      </c>
      <c r="AB4587">
        <v>23</v>
      </c>
      <c r="AC4587">
        <v>10</v>
      </c>
      <c r="AD4587">
        <v>66700</v>
      </c>
      <c r="AE4587" t="s">
        <v>6025</v>
      </c>
      <c r="AF4587" s="1">
        <v>46203</v>
      </c>
      <c r="AG4587" t="s">
        <v>6481</v>
      </c>
      <c r="AH4587" t="s">
        <v>6035</v>
      </c>
      <c r="AI4587" t="s">
        <v>6028</v>
      </c>
      <c r="AJ4587" t="s">
        <v>6924</v>
      </c>
      <c r="AK4587">
        <v>3800</v>
      </c>
      <c r="AL4587">
        <v>834.1</v>
      </c>
      <c r="AM4587">
        <v>2965.9</v>
      </c>
      <c r="AN4587">
        <v>2900</v>
      </c>
      <c r="AO4587">
        <v>65.900000000000006</v>
      </c>
      <c r="AP4587">
        <v>2.2200000000000001E-2</v>
      </c>
    </row>
    <row r="4588" spans="1:42" hidden="1" x14ac:dyDescent="0.35">
      <c r="A4588" t="s">
        <v>5561</v>
      </c>
      <c r="B4588" s="1">
        <v>46071</v>
      </c>
      <c r="C4588" t="s">
        <v>654</v>
      </c>
      <c r="D4588" t="s">
        <v>137</v>
      </c>
      <c r="E4588">
        <v>1</v>
      </c>
      <c r="F4588" t="s">
        <v>48</v>
      </c>
      <c r="G4588" t="s">
        <v>16</v>
      </c>
      <c r="H4588" t="s">
        <v>17</v>
      </c>
      <c r="I4588" t="s">
        <v>43</v>
      </c>
      <c r="J4588" t="s">
        <v>19</v>
      </c>
      <c r="K4588">
        <v>2026</v>
      </c>
      <c r="L4588" t="s">
        <v>20</v>
      </c>
      <c r="M4588" t="s">
        <v>5930</v>
      </c>
      <c r="N4588" t="s">
        <v>5931</v>
      </c>
      <c r="O4588" t="s">
        <v>5932</v>
      </c>
      <c r="P4588" t="s">
        <v>5891</v>
      </c>
      <c r="Q4588" t="s">
        <v>5933</v>
      </c>
      <c r="R4588">
        <v>14800</v>
      </c>
      <c r="S4588">
        <v>18500</v>
      </c>
      <c r="T4588">
        <v>0.2</v>
      </c>
      <c r="U4588" t="s">
        <v>5893</v>
      </c>
      <c r="V4588">
        <v>12</v>
      </c>
      <c r="W4588" s="1">
        <v>45474</v>
      </c>
      <c r="X4588" t="s">
        <v>5894</v>
      </c>
      <c r="Y4588">
        <v>213</v>
      </c>
      <c r="Z4588">
        <v>93</v>
      </c>
      <c r="AA4588">
        <v>278</v>
      </c>
      <c r="AB4588">
        <v>42</v>
      </c>
      <c r="AC4588">
        <v>10</v>
      </c>
      <c r="AD4588">
        <v>621600</v>
      </c>
      <c r="AE4588" t="s">
        <v>6025</v>
      </c>
      <c r="AF4588" s="1">
        <v>46203</v>
      </c>
      <c r="AG4588" t="s">
        <v>6333</v>
      </c>
      <c r="AH4588" t="s">
        <v>6035</v>
      </c>
      <c r="AI4588" t="s">
        <v>6028</v>
      </c>
      <c r="AJ4588" t="s">
        <v>6924</v>
      </c>
      <c r="AK4588">
        <v>18500</v>
      </c>
      <c r="AL4588">
        <v>1615.05</v>
      </c>
      <c r="AM4588">
        <v>16884.95</v>
      </c>
      <c r="AN4588">
        <v>14800</v>
      </c>
      <c r="AO4588">
        <v>2084.9499999999998</v>
      </c>
      <c r="AP4588">
        <v>0.1235</v>
      </c>
    </row>
    <row r="4589" spans="1:42" hidden="1" x14ac:dyDescent="0.35">
      <c r="A4589" t="s">
        <v>5562</v>
      </c>
      <c r="B4589" s="1">
        <v>46095</v>
      </c>
      <c r="C4589" t="s">
        <v>197</v>
      </c>
      <c r="D4589" t="s">
        <v>95</v>
      </c>
      <c r="E4589">
        <v>1</v>
      </c>
      <c r="F4589" t="s">
        <v>15</v>
      </c>
      <c r="G4589" t="s">
        <v>16</v>
      </c>
      <c r="H4589" t="s">
        <v>32</v>
      </c>
      <c r="I4589" t="s">
        <v>33</v>
      </c>
      <c r="J4589" t="s">
        <v>39</v>
      </c>
      <c r="K4589">
        <v>2026</v>
      </c>
      <c r="L4589" t="s">
        <v>20</v>
      </c>
      <c r="M4589" t="s">
        <v>5948</v>
      </c>
      <c r="N4589" t="s">
        <v>5949</v>
      </c>
      <c r="O4589" t="s">
        <v>5950</v>
      </c>
      <c r="P4589" t="s">
        <v>5951</v>
      </c>
      <c r="Q4589" t="s">
        <v>5952</v>
      </c>
      <c r="R4589">
        <v>2900</v>
      </c>
      <c r="S4589">
        <v>3800</v>
      </c>
      <c r="T4589">
        <v>0.23680000000000001</v>
      </c>
      <c r="U4589" t="s">
        <v>5940</v>
      </c>
      <c r="V4589">
        <v>12</v>
      </c>
      <c r="W4589" s="1">
        <v>45359</v>
      </c>
      <c r="X4589" t="s">
        <v>5894</v>
      </c>
      <c r="Y4589">
        <v>220</v>
      </c>
      <c r="Z4589">
        <v>49</v>
      </c>
      <c r="AA4589">
        <v>227</v>
      </c>
      <c r="AB4589">
        <v>23</v>
      </c>
      <c r="AC4589">
        <v>10</v>
      </c>
      <c r="AD4589">
        <v>66700</v>
      </c>
      <c r="AE4589" t="s">
        <v>6025</v>
      </c>
      <c r="AF4589" s="1">
        <v>46203</v>
      </c>
      <c r="AG4589" t="s">
        <v>6055</v>
      </c>
      <c r="AH4589" t="s">
        <v>6035</v>
      </c>
      <c r="AI4589" t="s">
        <v>6028</v>
      </c>
      <c r="AJ4589" t="s">
        <v>6924</v>
      </c>
      <c r="AK4589">
        <v>3800</v>
      </c>
      <c r="AL4589">
        <v>266.38</v>
      </c>
      <c r="AM4589">
        <v>3533.62</v>
      </c>
      <c r="AN4589">
        <v>2900</v>
      </c>
      <c r="AO4589">
        <v>633.62</v>
      </c>
      <c r="AP4589">
        <v>0.17929999999999999</v>
      </c>
    </row>
    <row r="4590" spans="1:42" hidden="1" x14ac:dyDescent="0.35">
      <c r="A4590" t="s">
        <v>5563</v>
      </c>
      <c r="B4590" s="1">
        <v>46029</v>
      </c>
      <c r="C4590" t="s">
        <v>568</v>
      </c>
      <c r="D4590" t="s">
        <v>95</v>
      </c>
      <c r="E4590">
        <v>3</v>
      </c>
      <c r="F4590" t="s">
        <v>58</v>
      </c>
      <c r="G4590" t="s">
        <v>16</v>
      </c>
      <c r="H4590" t="s">
        <v>32</v>
      </c>
      <c r="I4590" t="s">
        <v>18</v>
      </c>
      <c r="J4590" t="s">
        <v>112</v>
      </c>
      <c r="K4590">
        <v>2026</v>
      </c>
      <c r="L4590" t="s">
        <v>20</v>
      </c>
      <c r="M4590" t="s">
        <v>5948</v>
      </c>
      <c r="N4590" t="s">
        <v>5949</v>
      </c>
      <c r="O4590" t="s">
        <v>5950</v>
      </c>
      <c r="P4590" t="s">
        <v>5951</v>
      </c>
      <c r="Q4590" t="s">
        <v>5952</v>
      </c>
      <c r="R4590">
        <v>2900</v>
      </c>
      <c r="S4590">
        <v>3800</v>
      </c>
      <c r="T4590">
        <v>0.23680000000000001</v>
      </c>
      <c r="U4590" t="s">
        <v>5940</v>
      </c>
      <c r="V4590">
        <v>12</v>
      </c>
      <c r="W4590" s="1">
        <v>45359</v>
      </c>
      <c r="X4590" t="s">
        <v>5894</v>
      </c>
      <c r="Y4590">
        <v>220</v>
      </c>
      <c r="Z4590">
        <v>49</v>
      </c>
      <c r="AA4590">
        <v>227</v>
      </c>
      <c r="AB4590">
        <v>23</v>
      </c>
      <c r="AC4590">
        <v>10</v>
      </c>
      <c r="AD4590">
        <v>66700</v>
      </c>
      <c r="AE4590" t="s">
        <v>6025</v>
      </c>
      <c r="AF4590" s="1">
        <v>46203</v>
      </c>
      <c r="AG4590" t="s">
        <v>6342</v>
      </c>
      <c r="AH4590" t="s">
        <v>6027</v>
      </c>
      <c r="AI4590" t="s">
        <v>6028</v>
      </c>
      <c r="AJ4590" t="s">
        <v>6924</v>
      </c>
      <c r="AK4590">
        <v>11400</v>
      </c>
      <c r="AL4590">
        <v>1667.82</v>
      </c>
      <c r="AM4590">
        <v>9732.18</v>
      </c>
      <c r="AN4590">
        <v>8700</v>
      </c>
      <c r="AO4590">
        <v>1032.18</v>
      </c>
      <c r="AP4590">
        <v>0.1061</v>
      </c>
    </row>
    <row r="4591" spans="1:42" hidden="1" x14ac:dyDescent="0.35">
      <c r="A4591" t="s">
        <v>5564</v>
      </c>
      <c r="B4591" s="1">
        <v>46029</v>
      </c>
      <c r="C4591" t="s">
        <v>3860</v>
      </c>
      <c r="D4591" t="s">
        <v>38</v>
      </c>
      <c r="E4591">
        <v>1</v>
      </c>
      <c r="F4591" t="s">
        <v>128</v>
      </c>
      <c r="G4591" t="s">
        <v>96</v>
      </c>
      <c r="H4591" t="s">
        <v>17</v>
      </c>
      <c r="I4591" t="s">
        <v>33</v>
      </c>
      <c r="J4591" t="s">
        <v>112</v>
      </c>
      <c r="K4591">
        <v>2026</v>
      </c>
      <c r="L4591" t="s">
        <v>20</v>
      </c>
      <c r="M4591" t="s">
        <v>5981</v>
      </c>
      <c r="N4591" t="s">
        <v>5974</v>
      </c>
      <c r="O4591" t="s">
        <v>5982</v>
      </c>
      <c r="P4591" t="s">
        <v>5983</v>
      </c>
      <c r="Q4591" t="s">
        <v>5984</v>
      </c>
      <c r="R4591">
        <v>3700</v>
      </c>
      <c r="S4591">
        <v>4800</v>
      </c>
      <c r="T4591">
        <v>0.22919999999999999</v>
      </c>
      <c r="U4591" t="s">
        <v>5920</v>
      </c>
      <c r="V4591">
        <v>24</v>
      </c>
      <c r="W4591" s="1">
        <v>45552</v>
      </c>
      <c r="X4591" t="s">
        <v>5894</v>
      </c>
      <c r="Y4591">
        <v>158</v>
      </c>
      <c r="Z4591">
        <v>108</v>
      </c>
      <c r="AA4591">
        <v>132</v>
      </c>
      <c r="AB4591">
        <v>61</v>
      </c>
      <c r="AC4591">
        <v>10</v>
      </c>
      <c r="AD4591">
        <v>225700</v>
      </c>
      <c r="AE4591" t="s">
        <v>6025</v>
      </c>
      <c r="AF4591" s="1">
        <v>46203</v>
      </c>
      <c r="AG4591" t="s">
        <v>6904</v>
      </c>
      <c r="AH4591" t="s">
        <v>6027</v>
      </c>
      <c r="AI4591" t="s">
        <v>6028</v>
      </c>
      <c r="AJ4591" t="s">
        <v>6924</v>
      </c>
      <c r="AK4591">
        <v>4800</v>
      </c>
      <c r="AL4591">
        <v>441.6</v>
      </c>
      <c r="AM4591">
        <v>4358.3999999999996</v>
      </c>
      <c r="AN4591">
        <v>3700</v>
      </c>
      <c r="AO4591">
        <v>658.4</v>
      </c>
      <c r="AP4591">
        <v>0.15110000000000001</v>
      </c>
    </row>
    <row r="4592" spans="1:42" hidden="1" x14ac:dyDescent="0.35">
      <c r="A4592" t="s">
        <v>5565</v>
      </c>
      <c r="B4592" s="1">
        <v>46113</v>
      </c>
      <c r="C4592" t="s">
        <v>2382</v>
      </c>
      <c r="D4592" t="s">
        <v>29</v>
      </c>
      <c r="E4592">
        <v>1</v>
      </c>
      <c r="F4592" t="s">
        <v>30</v>
      </c>
      <c r="G4592" t="s">
        <v>16</v>
      </c>
      <c r="H4592" t="s">
        <v>32</v>
      </c>
      <c r="I4592" t="s">
        <v>26</v>
      </c>
      <c r="J4592" t="s">
        <v>44</v>
      </c>
      <c r="K4592">
        <v>2026</v>
      </c>
      <c r="L4592" t="s">
        <v>35</v>
      </c>
      <c r="M4592" t="s">
        <v>5985</v>
      </c>
      <c r="N4592" t="s">
        <v>5974</v>
      </c>
      <c r="O4592" t="s">
        <v>5986</v>
      </c>
      <c r="P4592" t="s">
        <v>5979</v>
      </c>
      <c r="Q4592" t="s">
        <v>5987</v>
      </c>
      <c r="R4592">
        <v>500</v>
      </c>
      <c r="S4592">
        <v>750</v>
      </c>
      <c r="T4592">
        <v>0.33329999999999999</v>
      </c>
      <c r="U4592" t="s">
        <v>5920</v>
      </c>
      <c r="V4592">
        <v>24</v>
      </c>
      <c r="W4592" s="1">
        <v>45007</v>
      </c>
      <c r="X4592" t="s">
        <v>5894</v>
      </c>
      <c r="Y4592">
        <v>294</v>
      </c>
      <c r="Z4592">
        <v>81</v>
      </c>
      <c r="AA4592">
        <v>264</v>
      </c>
      <c r="AB4592">
        <v>82</v>
      </c>
      <c r="AC4592">
        <v>10</v>
      </c>
      <c r="AD4592">
        <v>41000</v>
      </c>
      <c r="AE4592" t="s">
        <v>6025</v>
      </c>
      <c r="AF4592" s="1">
        <v>46203</v>
      </c>
      <c r="AG4592" t="s">
        <v>6794</v>
      </c>
      <c r="AH4592" t="s">
        <v>6035</v>
      </c>
      <c r="AI4592" t="s">
        <v>6028</v>
      </c>
      <c r="AJ4592" t="s">
        <v>6924</v>
      </c>
      <c r="AK4592">
        <v>750</v>
      </c>
      <c r="AL4592">
        <v>130.05000000000001</v>
      </c>
      <c r="AM4592">
        <v>619.95000000000005</v>
      </c>
      <c r="AN4592">
        <v>500</v>
      </c>
      <c r="AO4592">
        <v>119.95</v>
      </c>
      <c r="AP4592">
        <v>0.19350000000000001</v>
      </c>
    </row>
    <row r="4593" spans="1:42" hidden="1" x14ac:dyDescent="0.35">
      <c r="A4593" t="s">
        <v>5566</v>
      </c>
      <c r="B4593" s="1">
        <v>46169</v>
      </c>
      <c r="C4593" t="s">
        <v>450</v>
      </c>
      <c r="D4593" t="s">
        <v>208</v>
      </c>
      <c r="E4593">
        <v>1</v>
      </c>
      <c r="F4593" t="s">
        <v>58</v>
      </c>
      <c r="G4593" t="s">
        <v>16</v>
      </c>
      <c r="H4593" t="s">
        <v>25</v>
      </c>
      <c r="I4593" t="s">
        <v>18</v>
      </c>
      <c r="J4593" t="s">
        <v>75</v>
      </c>
      <c r="K4593">
        <v>2026</v>
      </c>
      <c r="L4593" t="s">
        <v>35</v>
      </c>
      <c r="M4593" t="s">
        <v>5910</v>
      </c>
      <c r="N4593" t="s">
        <v>5889</v>
      </c>
      <c r="O4593" t="s">
        <v>5898</v>
      </c>
      <c r="P4593" t="s">
        <v>5907</v>
      </c>
      <c r="Q4593" t="s">
        <v>5911</v>
      </c>
      <c r="R4593">
        <v>10500</v>
      </c>
      <c r="S4593">
        <v>13000</v>
      </c>
      <c r="T4593">
        <v>0.1923</v>
      </c>
      <c r="U4593" t="s">
        <v>5909</v>
      </c>
      <c r="V4593">
        <v>12</v>
      </c>
      <c r="W4593" s="1">
        <v>45395</v>
      </c>
      <c r="X4593" t="s">
        <v>5894</v>
      </c>
      <c r="Y4593">
        <v>256</v>
      </c>
      <c r="Z4593">
        <v>119</v>
      </c>
      <c r="AA4593">
        <v>288</v>
      </c>
      <c r="AB4593">
        <v>32</v>
      </c>
      <c r="AC4593">
        <v>10</v>
      </c>
      <c r="AD4593">
        <v>336000</v>
      </c>
      <c r="AE4593" t="s">
        <v>6025</v>
      </c>
      <c r="AF4593" s="1">
        <v>46203</v>
      </c>
      <c r="AG4593" t="s">
        <v>6281</v>
      </c>
      <c r="AH4593" t="s">
        <v>6027</v>
      </c>
      <c r="AI4593" t="s">
        <v>6028</v>
      </c>
      <c r="AJ4593" t="s">
        <v>6924</v>
      </c>
      <c r="AK4593">
        <v>13000</v>
      </c>
      <c r="AL4593">
        <v>1393.6</v>
      </c>
      <c r="AM4593">
        <v>11606.4</v>
      </c>
      <c r="AN4593">
        <v>10500</v>
      </c>
      <c r="AO4593">
        <v>1106.4000000000001</v>
      </c>
      <c r="AP4593">
        <v>9.5299999999999996E-2</v>
      </c>
    </row>
    <row r="4594" spans="1:42" hidden="1" x14ac:dyDescent="0.35">
      <c r="A4594" t="s">
        <v>5567</v>
      </c>
      <c r="B4594" s="1">
        <v>46151</v>
      </c>
      <c r="C4594" t="s">
        <v>1409</v>
      </c>
      <c r="D4594" t="s">
        <v>100</v>
      </c>
      <c r="E4594">
        <v>1</v>
      </c>
      <c r="F4594" t="s">
        <v>48</v>
      </c>
      <c r="G4594" t="s">
        <v>16</v>
      </c>
      <c r="H4594" t="s">
        <v>25</v>
      </c>
      <c r="I4594" t="s">
        <v>26</v>
      </c>
      <c r="J4594" t="s">
        <v>75</v>
      </c>
      <c r="K4594">
        <v>2026</v>
      </c>
      <c r="L4594" t="s">
        <v>35</v>
      </c>
      <c r="M4594" t="s">
        <v>5941</v>
      </c>
      <c r="N4594" t="s">
        <v>5931</v>
      </c>
      <c r="O4594" t="s">
        <v>5942</v>
      </c>
      <c r="P4594" t="s">
        <v>5938</v>
      </c>
      <c r="Q4594" t="s">
        <v>5943</v>
      </c>
      <c r="R4594">
        <v>9800</v>
      </c>
      <c r="S4594">
        <v>12500</v>
      </c>
      <c r="T4594">
        <v>0.216</v>
      </c>
      <c r="U4594" t="s">
        <v>5940</v>
      </c>
      <c r="V4594">
        <v>6</v>
      </c>
      <c r="W4594" s="1">
        <v>45383</v>
      </c>
      <c r="X4594" t="s">
        <v>5894</v>
      </c>
      <c r="Y4594">
        <v>102</v>
      </c>
      <c r="Z4594">
        <v>94</v>
      </c>
      <c r="AA4594">
        <v>142</v>
      </c>
      <c r="AB4594">
        <v>76</v>
      </c>
      <c r="AC4594">
        <v>10</v>
      </c>
      <c r="AD4594">
        <v>744800</v>
      </c>
      <c r="AE4594" t="s">
        <v>6025</v>
      </c>
      <c r="AF4594" s="1">
        <v>46203</v>
      </c>
      <c r="AG4594" t="s">
        <v>6479</v>
      </c>
      <c r="AH4594" t="s">
        <v>6035</v>
      </c>
      <c r="AI4594" t="s">
        <v>6028</v>
      </c>
      <c r="AJ4594" t="s">
        <v>6924</v>
      </c>
      <c r="AK4594">
        <v>12500</v>
      </c>
      <c r="AL4594">
        <v>2281.25</v>
      </c>
      <c r="AM4594">
        <v>10218.75</v>
      </c>
      <c r="AN4594">
        <v>9800</v>
      </c>
      <c r="AO4594">
        <v>418.75</v>
      </c>
      <c r="AP4594">
        <v>4.1000000000000002E-2</v>
      </c>
    </row>
    <row r="4595" spans="1:42" hidden="1" x14ac:dyDescent="0.35">
      <c r="A4595" t="s">
        <v>5568</v>
      </c>
      <c r="B4595" s="1">
        <v>46111</v>
      </c>
      <c r="C4595" t="s">
        <v>1689</v>
      </c>
      <c r="D4595" t="s">
        <v>92</v>
      </c>
      <c r="E4595">
        <v>2</v>
      </c>
      <c r="F4595" t="s">
        <v>30</v>
      </c>
      <c r="G4595" t="s">
        <v>96</v>
      </c>
      <c r="H4595" t="s">
        <v>32</v>
      </c>
      <c r="I4595" t="s">
        <v>43</v>
      </c>
      <c r="J4595" t="s">
        <v>39</v>
      </c>
      <c r="K4595">
        <v>2026</v>
      </c>
      <c r="L4595" t="s">
        <v>20</v>
      </c>
      <c r="M4595" t="s">
        <v>5973</v>
      </c>
      <c r="N4595" t="s">
        <v>5974</v>
      </c>
      <c r="O4595" t="s">
        <v>5975</v>
      </c>
      <c r="P4595" t="s">
        <v>5899</v>
      </c>
      <c r="Q4595" t="s">
        <v>5976</v>
      </c>
      <c r="R4595">
        <v>7600</v>
      </c>
      <c r="S4595">
        <v>9800</v>
      </c>
      <c r="T4595">
        <v>0.22450000000000001</v>
      </c>
      <c r="U4595" t="s">
        <v>5901</v>
      </c>
      <c r="V4595">
        <v>36</v>
      </c>
      <c r="W4595" s="1">
        <v>45281</v>
      </c>
      <c r="X4595" t="s">
        <v>5894</v>
      </c>
      <c r="Y4595">
        <v>214</v>
      </c>
      <c r="Z4595">
        <v>101</v>
      </c>
      <c r="AA4595">
        <v>188</v>
      </c>
      <c r="AB4595">
        <v>51</v>
      </c>
      <c r="AC4595">
        <v>10</v>
      </c>
      <c r="AD4595">
        <v>387600</v>
      </c>
      <c r="AE4595" t="s">
        <v>6025</v>
      </c>
      <c r="AF4595" s="1">
        <v>46203</v>
      </c>
      <c r="AG4595" t="s">
        <v>6622</v>
      </c>
      <c r="AH4595" t="s">
        <v>6035</v>
      </c>
      <c r="AI4595" t="s">
        <v>6028</v>
      </c>
      <c r="AJ4595" t="s">
        <v>6924</v>
      </c>
      <c r="AK4595">
        <v>19600</v>
      </c>
      <c r="AL4595">
        <v>3069.36</v>
      </c>
      <c r="AM4595">
        <v>16530.64</v>
      </c>
      <c r="AN4595">
        <v>15200</v>
      </c>
      <c r="AO4595">
        <v>1330.64</v>
      </c>
      <c r="AP4595">
        <v>8.0500000000000002E-2</v>
      </c>
    </row>
    <row r="4596" spans="1:42" hidden="1" x14ac:dyDescent="0.35">
      <c r="A4596" t="s">
        <v>5569</v>
      </c>
      <c r="B4596" s="1">
        <v>46030</v>
      </c>
      <c r="C4596" t="s">
        <v>3248</v>
      </c>
      <c r="D4596" t="s">
        <v>137</v>
      </c>
      <c r="E4596">
        <v>1</v>
      </c>
      <c r="F4596" t="s">
        <v>48</v>
      </c>
      <c r="G4596" t="s">
        <v>71</v>
      </c>
      <c r="H4596" t="s">
        <v>25</v>
      </c>
      <c r="I4596" t="s">
        <v>43</v>
      </c>
      <c r="J4596" t="s">
        <v>112</v>
      </c>
      <c r="K4596">
        <v>2026</v>
      </c>
      <c r="L4596" t="s">
        <v>20</v>
      </c>
      <c r="M4596" t="s">
        <v>5930</v>
      </c>
      <c r="N4596" t="s">
        <v>5931</v>
      </c>
      <c r="O4596" t="s">
        <v>5932</v>
      </c>
      <c r="P4596" t="s">
        <v>5891</v>
      </c>
      <c r="Q4596" t="s">
        <v>5933</v>
      </c>
      <c r="R4596">
        <v>14800</v>
      </c>
      <c r="S4596">
        <v>18500</v>
      </c>
      <c r="T4596">
        <v>0.2</v>
      </c>
      <c r="U4596" t="s">
        <v>5893</v>
      </c>
      <c r="V4596">
        <v>12</v>
      </c>
      <c r="W4596" s="1">
        <v>45474</v>
      </c>
      <c r="X4596" t="s">
        <v>5894</v>
      </c>
      <c r="Y4596">
        <v>213</v>
      </c>
      <c r="Z4596">
        <v>93</v>
      </c>
      <c r="AA4596">
        <v>278</v>
      </c>
      <c r="AB4596">
        <v>42</v>
      </c>
      <c r="AC4596">
        <v>10</v>
      </c>
      <c r="AD4596">
        <v>621600</v>
      </c>
      <c r="AE4596" t="s">
        <v>6025</v>
      </c>
      <c r="AF4596" s="1">
        <v>46203</v>
      </c>
      <c r="AG4596" t="s">
        <v>6869</v>
      </c>
      <c r="AH4596" t="s">
        <v>6027</v>
      </c>
      <c r="AI4596" t="s">
        <v>6028</v>
      </c>
      <c r="AJ4596" t="s">
        <v>6924</v>
      </c>
      <c r="AK4596">
        <v>18500</v>
      </c>
      <c r="AL4596">
        <v>1267.25</v>
      </c>
      <c r="AM4596">
        <v>17232.75</v>
      </c>
      <c r="AN4596">
        <v>14800</v>
      </c>
      <c r="AO4596">
        <v>2432.75</v>
      </c>
      <c r="AP4596">
        <v>0.14119999999999999</v>
      </c>
    </row>
    <row r="4597" spans="1:42" hidden="1" x14ac:dyDescent="0.35">
      <c r="A4597" t="s">
        <v>5570</v>
      </c>
      <c r="B4597" s="1">
        <v>46119</v>
      </c>
      <c r="C4597" t="s">
        <v>99</v>
      </c>
      <c r="D4597" t="s">
        <v>65</v>
      </c>
      <c r="E4597">
        <v>1</v>
      </c>
      <c r="F4597" t="s">
        <v>48</v>
      </c>
      <c r="G4597" t="s">
        <v>67</v>
      </c>
      <c r="H4597" t="s">
        <v>25</v>
      </c>
      <c r="I4597" t="s">
        <v>43</v>
      </c>
      <c r="J4597" t="s">
        <v>44</v>
      </c>
      <c r="K4597">
        <v>2026</v>
      </c>
      <c r="L4597" t="s">
        <v>35</v>
      </c>
      <c r="M4597" t="s">
        <v>5906</v>
      </c>
      <c r="N4597" t="s">
        <v>5889</v>
      </c>
      <c r="O4597" t="s">
        <v>5898</v>
      </c>
      <c r="P4597" t="s">
        <v>5907</v>
      </c>
      <c r="Q4597" t="s">
        <v>5908</v>
      </c>
      <c r="R4597">
        <v>17500</v>
      </c>
      <c r="S4597">
        <v>22000</v>
      </c>
      <c r="T4597">
        <v>0.20449999999999999</v>
      </c>
      <c r="U4597" t="s">
        <v>5909</v>
      </c>
      <c r="V4597">
        <v>12</v>
      </c>
      <c r="W4597" s="1">
        <v>45337</v>
      </c>
      <c r="X4597" t="s">
        <v>5894</v>
      </c>
      <c r="Y4597">
        <v>373</v>
      </c>
      <c r="Z4597">
        <v>88</v>
      </c>
      <c r="AA4597">
        <v>389</v>
      </c>
      <c r="AB4597">
        <v>78</v>
      </c>
      <c r="AC4597">
        <v>10</v>
      </c>
      <c r="AD4597">
        <v>1365000</v>
      </c>
      <c r="AE4597" t="s">
        <v>6025</v>
      </c>
      <c r="AF4597" s="1">
        <v>46203</v>
      </c>
      <c r="AG4597" t="s">
        <v>6065</v>
      </c>
      <c r="AH4597" t="s">
        <v>6035</v>
      </c>
      <c r="AI4597" t="s">
        <v>6028</v>
      </c>
      <c r="AJ4597" t="s">
        <v>6924</v>
      </c>
      <c r="AK4597">
        <v>22000</v>
      </c>
      <c r="AL4597">
        <v>2024</v>
      </c>
      <c r="AM4597">
        <v>19976</v>
      </c>
      <c r="AN4597">
        <v>17500</v>
      </c>
      <c r="AO4597">
        <v>2476</v>
      </c>
      <c r="AP4597">
        <v>0.1239</v>
      </c>
    </row>
    <row r="4598" spans="1:42" hidden="1" x14ac:dyDescent="0.35">
      <c r="A4598" t="s">
        <v>5571</v>
      </c>
      <c r="B4598" s="1">
        <v>46090</v>
      </c>
      <c r="C4598" t="s">
        <v>667</v>
      </c>
      <c r="D4598" t="s">
        <v>140</v>
      </c>
      <c r="E4598">
        <v>1</v>
      </c>
      <c r="F4598" t="s">
        <v>128</v>
      </c>
      <c r="G4598" t="s">
        <v>16</v>
      </c>
      <c r="H4598" t="s">
        <v>32</v>
      </c>
      <c r="I4598" t="s">
        <v>43</v>
      </c>
      <c r="J4598" t="s">
        <v>39</v>
      </c>
      <c r="K4598">
        <v>2026</v>
      </c>
      <c r="L4598" t="s">
        <v>20</v>
      </c>
      <c r="M4598" t="s">
        <v>5944</v>
      </c>
      <c r="N4598" t="s">
        <v>5931</v>
      </c>
      <c r="O4598" t="s">
        <v>5945</v>
      </c>
      <c r="P4598" t="s">
        <v>5946</v>
      </c>
      <c r="Q4598" t="s">
        <v>5947</v>
      </c>
      <c r="R4598">
        <v>6500</v>
      </c>
      <c r="S4598">
        <v>8500</v>
      </c>
      <c r="T4598">
        <v>0.23530000000000001</v>
      </c>
      <c r="U4598" t="s">
        <v>5940</v>
      </c>
      <c r="V4598">
        <v>6</v>
      </c>
      <c r="W4598" s="1">
        <v>44693</v>
      </c>
      <c r="X4598" t="s">
        <v>5894</v>
      </c>
      <c r="Y4598">
        <v>116</v>
      </c>
      <c r="Z4598">
        <v>117</v>
      </c>
      <c r="AA4598">
        <v>124</v>
      </c>
      <c r="AB4598">
        <v>67</v>
      </c>
      <c r="AC4598">
        <v>10</v>
      </c>
      <c r="AD4598">
        <v>435500</v>
      </c>
      <c r="AE4598" t="s">
        <v>6025</v>
      </c>
      <c r="AF4598" s="1">
        <v>46203</v>
      </c>
      <c r="AG4598" t="s">
        <v>6392</v>
      </c>
      <c r="AH4598" t="s">
        <v>6027</v>
      </c>
      <c r="AI4598" t="s">
        <v>6028</v>
      </c>
      <c r="AJ4598" t="s">
        <v>6924</v>
      </c>
      <c r="AK4598">
        <v>8500</v>
      </c>
      <c r="AL4598">
        <v>1728.9</v>
      </c>
      <c r="AM4598">
        <v>6771.1</v>
      </c>
      <c r="AN4598">
        <v>6500</v>
      </c>
      <c r="AO4598">
        <v>271.10000000000002</v>
      </c>
      <c r="AP4598">
        <v>0.04</v>
      </c>
    </row>
    <row r="4599" spans="1:42" hidden="1" x14ac:dyDescent="0.35">
      <c r="A4599" t="s">
        <v>5572</v>
      </c>
      <c r="B4599" s="1">
        <v>46072</v>
      </c>
      <c r="C4599" t="s">
        <v>1031</v>
      </c>
      <c r="D4599" t="s">
        <v>439</v>
      </c>
      <c r="E4599">
        <v>2</v>
      </c>
      <c r="F4599" t="s">
        <v>58</v>
      </c>
      <c r="G4599" t="s">
        <v>71</v>
      </c>
      <c r="H4599" t="s">
        <v>32</v>
      </c>
      <c r="I4599" t="s">
        <v>26</v>
      </c>
      <c r="J4599" t="s">
        <v>19</v>
      </c>
      <c r="K4599">
        <v>2026</v>
      </c>
      <c r="L4599" t="s">
        <v>20</v>
      </c>
      <c r="M4599" t="s">
        <v>5953</v>
      </c>
      <c r="N4599" t="s">
        <v>5949</v>
      </c>
      <c r="O4599" t="s">
        <v>5954</v>
      </c>
      <c r="P4599" t="s">
        <v>5951</v>
      </c>
      <c r="Q4599" t="s">
        <v>5955</v>
      </c>
      <c r="R4599">
        <v>1400</v>
      </c>
      <c r="S4599">
        <v>1900</v>
      </c>
      <c r="T4599">
        <v>0.26319999999999999</v>
      </c>
      <c r="U4599" t="s">
        <v>5940</v>
      </c>
      <c r="V4599">
        <v>12</v>
      </c>
      <c r="W4599" s="1">
        <v>44681</v>
      </c>
      <c r="X4599" t="s">
        <v>5894</v>
      </c>
      <c r="Y4599">
        <v>129</v>
      </c>
      <c r="Z4599">
        <v>73</v>
      </c>
      <c r="AA4599">
        <v>194</v>
      </c>
      <c r="AB4599">
        <v>7</v>
      </c>
      <c r="AC4599">
        <v>10</v>
      </c>
      <c r="AD4599">
        <v>9800</v>
      </c>
      <c r="AE4599" t="s">
        <v>6025</v>
      </c>
      <c r="AF4599" s="1">
        <v>46203</v>
      </c>
      <c r="AG4599" t="s">
        <v>6396</v>
      </c>
      <c r="AH4599" t="s">
        <v>6027</v>
      </c>
      <c r="AI4599" t="s">
        <v>6028</v>
      </c>
      <c r="AJ4599" t="s">
        <v>6924</v>
      </c>
      <c r="AK4599">
        <v>3800</v>
      </c>
      <c r="AL4599">
        <v>198.36</v>
      </c>
      <c r="AM4599">
        <v>3601.64</v>
      </c>
      <c r="AN4599">
        <v>2800</v>
      </c>
      <c r="AO4599">
        <v>801.64</v>
      </c>
      <c r="AP4599">
        <v>0.22259999999999999</v>
      </c>
    </row>
    <row r="4600" spans="1:42" hidden="1" x14ac:dyDescent="0.35">
      <c r="A4600" t="s">
        <v>5573</v>
      </c>
      <c r="B4600" s="1">
        <v>46062</v>
      </c>
      <c r="C4600" t="s">
        <v>2649</v>
      </c>
      <c r="D4600" t="s">
        <v>82</v>
      </c>
      <c r="E4600">
        <v>2</v>
      </c>
      <c r="F4600" t="s">
        <v>128</v>
      </c>
      <c r="G4600" t="s">
        <v>16</v>
      </c>
      <c r="H4600" t="s">
        <v>17</v>
      </c>
      <c r="I4600" t="s">
        <v>43</v>
      </c>
      <c r="J4600" t="s">
        <v>19</v>
      </c>
      <c r="K4600">
        <v>2026</v>
      </c>
      <c r="L4600" t="s">
        <v>20</v>
      </c>
      <c r="M4600" t="s">
        <v>5895</v>
      </c>
      <c r="N4600" t="s">
        <v>5889</v>
      </c>
      <c r="O4600" t="s">
        <v>5890</v>
      </c>
      <c r="P4600" t="s">
        <v>5891</v>
      </c>
      <c r="Q4600" t="s">
        <v>5896</v>
      </c>
      <c r="R4600">
        <v>78000</v>
      </c>
      <c r="S4600">
        <v>95000</v>
      </c>
      <c r="T4600">
        <v>0.1789</v>
      </c>
      <c r="U4600" t="s">
        <v>5893</v>
      </c>
      <c r="V4600">
        <v>12</v>
      </c>
      <c r="W4600" s="1">
        <v>45187</v>
      </c>
      <c r="X4600" t="s">
        <v>5894</v>
      </c>
      <c r="Y4600">
        <v>351</v>
      </c>
      <c r="Z4600">
        <v>112</v>
      </c>
      <c r="AA4600">
        <v>335</v>
      </c>
      <c r="AB4600">
        <v>32</v>
      </c>
      <c r="AC4600">
        <v>10</v>
      </c>
      <c r="AD4600">
        <v>2496000</v>
      </c>
      <c r="AE4600" t="s">
        <v>6025</v>
      </c>
      <c r="AF4600" s="1">
        <v>46203</v>
      </c>
      <c r="AG4600" t="s">
        <v>6824</v>
      </c>
      <c r="AH4600" t="s">
        <v>6027</v>
      </c>
      <c r="AI4600" t="s">
        <v>6028</v>
      </c>
      <c r="AJ4600" t="s">
        <v>6924</v>
      </c>
      <c r="AK4600">
        <v>190000</v>
      </c>
      <c r="AL4600">
        <v>14725</v>
      </c>
      <c r="AM4600">
        <v>175275</v>
      </c>
      <c r="AN4600">
        <v>156000</v>
      </c>
      <c r="AO4600">
        <v>19275</v>
      </c>
      <c r="AP4600">
        <v>0.11</v>
      </c>
    </row>
    <row r="4601" spans="1:42" hidden="1" x14ac:dyDescent="0.35">
      <c r="A4601" t="s">
        <v>5574</v>
      </c>
      <c r="B4601" s="1">
        <v>46096</v>
      </c>
      <c r="C4601" t="s">
        <v>773</v>
      </c>
      <c r="D4601" t="s">
        <v>221</v>
      </c>
      <c r="E4601">
        <v>1</v>
      </c>
      <c r="F4601" t="s">
        <v>30</v>
      </c>
      <c r="G4601" t="s">
        <v>96</v>
      </c>
      <c r="H4601" t="s">
        <v>25</v>
      </c>
      <c r="I4601" t="s">
        <v>18</v>
      </c>
      <c r="J4601" t="s">
        <v>39</v>
      </c>
      <c r="K4601">
        <v>2026</v>
      </c>
      <c r="L4601" t="s">
        <v>20</v>
      </c>
      <c r="M4601" t="s">
        <v>5966</v>
      </c>
      <c r="N4601" t="s">
        <v>5967</v>
      </c>
      <c r="O4601" t="s">
        <v>5968</v>
      </c>
      <c r="P4601" t="s">
        <v>5899</v>
      </c>
      <c r="Q4601" t="s">
        <v>5969</v>
      </c>
      <c r="R4601">
        <v>11500</v>
      </c>
      <c r="S4601">
        <v>14500</v>
      </c>
      <c r="T4601">
        <v>0.2069</v>
      </c>
      <c r="U4601" t="s">
        <v>5901</v>
      </c>
      <c r="V4601">
        <v>12</v>
      </c>
      <c r="W4601" s="1">
        <v>44903</v>
      </c>
      <c r="X4601" t="s">
        <v>5894</v>
      </c>
      <c r="Y4601">
        <v>217</v>
      </c>
      <c r="Z4601">
        <v>53</v>
      </c>
      <c r="AA4601">
        <v>253</v>
      </c>
      <c r="AB4601">
        <v>61</v>
      </c>
      <c r="AC4601">
        <v>10</v>
      </c>
      <c r="AD4601">
        <v>701500</v>
      </c>
      <c r="AE4601" t="s">
        <v>6025</v>
      </c>
      <c r="AF4601" s="1">
        <v>46203</v>
      </c>
      <c r="AG4601" t="s">
        <v>6242</v>
      </c>
      <c r="AH4601" t="s">
        <v>6035</v>
      </c>
      <c r="AI4601" t="s">
        <v>6028</v>
      </c>
      <c r="AJ4601" t="s">
        <v>6924</v>
      </c>
      <c r="AK4601">
        <v>14500</v>
      </c>
      <c r="AL4601">
        <v>2857.95</v>
      </c>
      <c r="AM4601">
        <v>11642.05</v>
      </c>
      <c r="AN4601">
        <v>11500</v>
      </c>
      <c r="AO4601">
        <v>142.05000000000001</v>
      </c>
      <c r="AP4601">
        <v>1.2200000000000001E-2</v>
      </c>
    </row>
    <row r="4602" spans="1:42" hidden="1" x14ac:dyDescent="0.35">
      <c r="A4602" t="s">
        <v>5575</v>
      </c>
      <c r="B4602" s="1">
        <v>46166</v>
      </c>
      <c r="C4602" t="s">
        <v>175</v>
      </c>
      <c r="D4602" t="s">
        <v>118</v>
      </c>
      <c r="E4602">
        <v>3</v>
      </c>
      <c r="F4602" t="s">
        <v>30</v>
      </c>
      <c r="G4602" t="s">
        <v>16</v>
      </c>
      <c r="H4602" t="s">
        <v>32</v>
      </c>
      <c r="I4602" t="s">
        <v>18</v>
      </c>
      <c r="J4602" t="s">
        <v>75</v>
      </c>
      <c r="K4602">
        <v>2026</v>
      </c>
      <c r="L4602" t="s">
        <v>35</v>
      </c>
      <c r="M4602" t="s">
        <v>5902</v>
      </c>
      <c r="N4602" t="s">
        <v>5889</v>
      </c>
      <c r="O4602" t="s">
        <v>5898</v>
      </c>
      <c r="P4602" t="s">
        <v>5899</v>
      </c>
      <c r="Q4602" t="s">
        <v>5903</v>
      </c>
      <c r="R4602">
        <v>74000</v>
      </c>
      <c r="S4602">
        <v>88000</v>
      </c>
      <c r="T4602">
        <v>0.15909999999999999</v>
      </c>
      <c r="U4602" t="s">
        <v>5901</v>
      </c>
      <c r="V4602">
        <v>12</v>
      </c>
      <c r="W4602" s="1">
        <v>45459</v>
      </c>
      <c r="X4602" t="s">
        <v>5894</v>
      </c>
      <c r="Y4602">
        <v>214</v>
      </c>
      <c r="Z4602">
        <v>97</v>
      </c>
      <c r="AA4602">
        <v>218</v>
      </c>
      <c r="AB4602">
        <v>43</v>
      </c>
      <c r="AC4602">
        <v>10</v>
      </c>
      <c r="AD4602">
        <v>3182000</v>
      </c>
      <c r="AE4602" t="s">
        <v>6025</v>
      </c>
      <c r="AF4602" s="1">
        <v>46203</v>
      </c>
      <c r="AG4602" t="s">
        <v>6107</v>
      </c>
      <c r="AH4602" t="s">
        <v>6035</v>
      </c>
      <c r="AI4602" t="s">
        <v>6028</v>
      </c>
      <c r="AJ4602" t="s">
        <v>6924</v>
      </c>
      <c r="AK4602">
        <v>264000</v>
      </c>
      <c r="AL4602">
        <v>22466.400000000001</v>
      </c>
      <c r="AM4602">
        <v>241533.6</v>
      </c>
      <c r="AN4602">
        <v>222000</v>
      </c>
      <c r="AO4602">
        <v>19533.599999999999</v>
      </c>
      <c r="AP4602">
        <v>8.09E-2</v>
      </c>
    </row>
    <row r="4603" spans="1:42" hidden="1" x14ac:dyDescent="0.35">
      <c r="A4603" t="s">
        <v>5576</v>
      </c>
      <c r="B4603" s="1">
        <v>46156</v>
      </c>
      <c r="C4603" t="s">
        <v>2524</v>
      </c>
      <c r="D4603" t="s">
        <v>439</v>
      </c>
      <c r="E4603">
        <v>3</v>
      </c>
      <c r="F4603" t="s">
        <v>128</v>
      </c>
      <c r="G4603" t="s">
        <v>31</v>
      </c>
      <c r="H4603" t="s">
        <v>17</v>
      </c>
      <c r="I4603" t="s">
        <v>33</v>
      </c>
      <c r="J4603" t="s">
        <v>75</v>
      </c>
      <c r="K4603">
        <v>2026</v>
      </c>
      <c r="L4603" t="s">
        <v>35</v>
      </c>
      <c r="M4603" t="s">
        <v>5953</v>
      </c>
      <c r="N4603" t="s">
        <v>5949</v>
      </c>
      <c r="O4603" t="s">
        <v>5954</v>
      </c>
      <c r="P4603" t="s">
        <v>5951</v>
      </c>
      <c r="Q4603" t="s">
        <v>5955</v>
      </c>
      <c r="R4603">
        <v>1400</v>
      </c>
      <c r="S4603">
        <v>1900</v>
      </c>
      <c r="T4603">
        <v>0.26319999999999999</v>
      </c>
      <c r="U4603" t="s">
        <v>5940</v>
      </c>
      <c r="V4603">
        <v>12</v>
      </c>
      <c r="W4603" s="1">
        <v>44681</v>
      </c>
      <c r="X4603" t="s">
        <v>5894</v>
      </c>
      <c r="Y4603">
        <v>129</v>
      </c>
      <c r="Z4603">
        <v>73</v>
      </c>
      <c r="AA4603">
        <v>194</v>
      </c>
      <c r="AB4603">
        <v>7</v>
      </c>
      <c r="AC4603">
        <v>10</v>
      </c>
      <c r="AD4603">
        <v>9800</v>
      </c>
      <c r="AE4603" t="s">
        <v>6025</v>
      </c>
      <c r="AF4603" s="1">
        <v>46203</v>
      </c>
      <c r="AG4603" t="s">
        <v>6798</v>
      </c>
      <c r="AH4603" t="s">
        <v>6027</v>
      </c>
      <c r="AI4603" t="s">
        <v>6028</v>
      </c>
      <c r="AJ4603" t="s">
        <v>6924</v>
      </c>
      <c r="AK4603">
        <v>5700</v>
      </c>
      <c r="AL4603">
        <v>383.04</v>
      </c>
      <c r="AM4603">
        <v>5316.96</v>
      </c>
      <c r="AN4603">
        <v>4200</v>
      </c>
      <c r="AO4603">
        <v>1116.96</v>
      </c>
      <c r="AP4603">
        <v>0.21010000000000001</v>
      </c>
    </row>
    <row r="4604" spans="1:42" hidden="1" x14ac:dyDescent="0.35">
      <c r="A4604" t="s">
        <v>5577</v>
      </c>
      <c r="B4604" s="1">
        <v>46105</v>
      </c>
      <c r="C4604" t="s">
        <v>921</v>
      </c>
      <c r="D4604" t="s">
        <v>38</v>
      </c>
      <c r="E4604">
        <v>1</v>
      </c>
      <c r="F4604" t="s">
        <v>128</v>
      </c>
      <c r="G4604" t="s">
        <v>31</v>
      </c>
      <c r="H4604" t="s">
        <v>17</v>
      </c>
      <c r="I4604" t="s">
        <v>18</v>
      </c>
      <c r="J4604" t="s">
        <v>39</v>
      </c>
      <c r="K4604">
        <v>2026</v>
      </c>
      <c r="L4604" t="s">
        <v>20</v>
      </c>
      <c r="M4604" t="s">
        <v>5981</v>
      </c>
      <c r="N4604" t="s">
        <v>5974</v>
      </c>
      <c r="O4604" t="s">
        <v>5982</v>
      </c>
      <c r="P4604" t="s">
        <v>5983</v>
      </c>
      <c r="Q4604" t="s">
        <v>5984</v>
      </c>
      <c r="R4604">
        <v>3700</v>
      </c>
      <c r="S4604">
        <v>4800</v>
      </c>
      <c r="T4604">
        <v>0.22919999999999999</v>
      </c>
      <c r="U4604" t="s">
        <v>5920</v>
      </c>
      <c r="V4604">
        <v>24</v>
      </c>
      <c r="W4604" s="1">
        <v>45552</v>
      </c>
      <c r="X4604" t="s">
        <v>5894</v>
      </c>
      <c r="Y4604">
        <v>158</v>
      </c>
      <c r="Z4604">
        <v>108</v>
      </c>
      <c r="AA4604">
        <v>132</v>
      </c>
      <c r="AB4604">
        <v>61</v>
      </c>
      <c r="AC4604">
        <v>10</v>
      </c>
      <c r="AD4604">
        <v>225700</v>
      </c>
      <c r="AE4604" t="s">
        <v>6025</v>
      </c>
      <c r="AF4604" s="1">
        <v>46203</v>
      </c>
      <c r="AG4604" t="s">
        <v>6488</v>
      </c>
      <c r="AH4604" t="s">
        <v>6027</v>
      </c>
      <c r="AI4604" t="s">
        <v>6028</v>
      </c>
      <c r="AJ4604" t="s">
        <v>6924</v>
      </c>
      <c r="AK4604">
        <v>4800</v>
      </c>
      <c r="AL4604">
        <v>748.32</v>
      </c>
      <c r="AM4604">
        <v>4051.68</v>
      </c>
      <c r="AN4604">
        <v>3700</v>
      </c>
      <c r="AO4604">
        <v>351.68</v>
      </c>
      <c r="AP4604">
        <v>8.6800000000000002E-2</v>
      </c>
    </row>
    <row r="4605" spans="1:42" hidden="1" x14ac:dyDescent="0.35">
      <c r="A4605" t="s">
        <v>5578</v>
      </c>
      <c r="B4605" s="1">
        <v>46199</v>
      </c>
      <c r="C4605" t="s">
        <v>1914</v>
      </c>
      <c r="D4605" t="s">
        <v>439</v>
      </c>
      <c r="E4605">
        <v>1</v>
      </c>
      <c r="F4605" t="s">
        <v>58</v>
      </c>
      <c r="G4605" t="s">
        <v>16</v>
      </c>
      <c r="H4605" t="s">
        <v>32</v>
      </c>
      <c r="I4605" t="s">
        <v>43</v>
      </c>
      <c r="J4605" t="s">
        <v>34</v>
      </c>
      <c r="K4605">
        <v>2026</v>
      </c>
      <c r="L4605" t="s">
        <v>35</v>
      </c>
      <c r="M4605" t="s">
        <v>5953</v>
      </c>
      <c r="N4605" t="s">
        <v>5949</v>
      </c>
      <c r="O4605" t="s">
        <v>5954</v>
      </c>
      <c r="P4605" t="s">
        <v>5951</v>
      </c>
      <c r="Q4605" t="s">
        <v>5955</v>
      </c>
      <c r="R4605">
        <v>1400</v>
      </c>
      <c r="S4605">
        <v>1900</v>
      </c>
      <c r="T4605">
        <v>0.26319999999999999</v>
      </c>
      <c r="U4605" t="s">
        <v>5940</v>
      </c>
      <c r="V4605">
        <v>12</v>
      </c>
      <c r="W4605" s="1">
        <v>44681</v>
      </c>
      <c r="X4605" t="s">
        <v>5894</v>
      </c>
      <c r="Y4605">
        <v>129</v>
      </c>
      <c r="Z4605">
        <v>73</v>
      </c>
      <c r="AA4605">
        <v>194</v>
      </c>
      <c r="AB4605">
        <v>7</v>
      </c>
      <c r="AC4605">
        <v>10</v>
      </c>
      <c r="AD4605">
        <v>9800</v>
      </c>
      <c r="AE4605" t="s">
        <v>6025</v>
      </c>
      <c r="AF4605" s="1">
        <v>46203</v>
      </c>
      <c r="AG4605" t="s">
        <v>6682</v>
      </c>
      <c r="AH4605" t="s">
        <v>6027</v>
      </c>
      <c r="AI4605" t="s">
        <v>6028</v>
      </c>
      <c r="AJ4605" t="s">
        <v>6924</v>
      </c>
      <c r="AK4605">
        <v>1900</v>
      </c>
      <c r="AL4605">
        <v>105.45</v>
      </c>
      <c r="AM4605">
        <v>1794.55</v>
      </c>
      <c r="AN4605">
        <v>1400</v>
      </c>
      <c r="AO4605">
        <v>394.55</v>
      </c>
      <c r="AP4605">
        <v>0.21990000000000001</v>
      </c>
    </row>
    <row r="4606" spans="1:42" hidden="1" x14ac:dyDescent="0.35">
      <c r="A4606" t="s">
        <v>5579</v>
      </c>
      <c r="B4606" s="1">
        <v>46062</v>
      </c>
      <c r="C4606" t="s">
        <v>855</v>
      </c>
      <c r="D4606" t="s">
        <v>74</v>
      </c>
      <c r="E4606">
        <v>1</v>
      </c>
      <c r="F4606" t="s">
        <v>128</v>
      </c>
      <c r="G4606" t="s">
        <v>31</v>
      </c>
      <c r="H4606" t="s">
        <v>32</v>
      </c>
      <c r="I4606" t="s">
        <v>26</v>
      </c>
      <c r="J4606" t="s">
        <v>19</v>
      </c>
      <c r="K4606">
        <v>2026</v>
      </c>
      <c r="L4606" t="s">
        <v>20</v>
      </c>
      <c r="M4606" t="s">
        <v>5963</v>
      </c>
      <c r="N4606" t="s">
        <v>5949</v>
      </c>
      <c r="O4606" t="s">
        <v>5964</v>
      </c>
      <c r="P4606" t="s">
        <v>5951</v>
      </c>
      <c r="Q4606" t="s">
        <v>5965</v>
      </c>
      <c r="R4606">
        <v>5700</v>
      </c>
      <c r="S4606">
        <v>7500</v>
      </c>
      <c r="T4606">
        <v>0.24</v>
      </c>
      <c r="U4606" t="s">
        <v>5940</v>
      </c>
      <c r="V4606">
        <v>12</v>
      </c>
      <c r="W4606" s="1">
        <v>44865</v>
      </c>
      <c r="X4606" t="s">
        <v>5894</v>
      </c>
      <c r="Y4606">
        <v>145</v>
      </c>
      <c r="Z4606">
        <v>60</v>
      </c>
      <c r="AA4606">
        <v>189</v>
      </c>
      <c r="AB4606">
        <v>10</v>
      </c>
      <c r="AC4606">
        <v>10</v>
      </c>
      <c r="AD4606">
        <v>57000</v>
      </c>
      <c r="AE4606" t="s">
        <v>6025</v>
      </c>
      <c r="AF4606" s="1">
        <v>46203</v>
      </c>
      <c r="AG4606" t="s">
        <v>6466</v>
      </c>
      <c r="AH4606" t="s">
        <v>6035</v>
      </c>
      <c r="AI4606" t="s">
        <v>6028</v>
      </c>
      <c r="AJ4606" t="s">
        <v>6924</v>
      </c>
      <c r="AK4606">
        <v>7500</v>
      </c>
      <c r="AL4606">
        <v>467.25</v>
      </c>
      <c r="AM4606">
        <v>7032.75</v>
      </c>
      <c r="AN4606">
        <v>5700</v>
      </c>
      <c r="AO4606">
        <v>1332.75</v>
      </c>
      <c r="AP4606">
        <v>0.1895</v>
      </c>
    </row>
    <row r="4607" spans="1:42" hidden="1" x14ac:dyDescent="0.35">
      <c r="A4607" t="s">
        <v>5580</v>
      </c>
      <c r="B4607" s="1">
        <v>46162</v>
      </c>
      <c r="C4607" t="s">
        <v>307</v>
      </c>
      <c r="D4607" t="s">
        <v>65</v>
      </c>
      <c r="E4607">
        <v>1</v>
      </c>
      <c r="F4607" t="s">
        <v>30</v>
      </c>
      <c r="G4607" t="s">
        <v>79</v>
      </c>
      <c r="H4607" t="s">
        <v>32</v>
      </c>
      <c r="I4607" t="s">
        <v>26</v>
      </c>
      <c r="J4607" t="s">
        <v>75</v>
      </c>
      <c r="K4607">
        <v>2026</v>
      </c>
      <c r="L4607" t="s">
        <v>35</v>
      </c>
      <c r="M4607" t="s">
        <v>5906</v>
      </c>
      <c r="N4607" t="s">
        <v>5889</v>
      </c>
      <c r="O4607" t="s">
        <v>5898</v>
      </c>
      <c r="P4607" t="s">
        <v>5907</v>
      </c>
      <c r="Q4607" t="s">
        <v>5908</v>
      </c>
      <c r="R4607">
        <v>17500</v>
      </c>
      <c r="S4607">
        <v>22000</v>
      </c>
      <c r="T4607">
        <v>0.20449999999999999</v>
      </c>
      <c r="U4607" t="s">
        <v>5909</v>
      </c>
      <c r="V4607">
        <v>12</v>
      </c>
      <c r="W4607" s="1">
        <v>45337</v>
      </c>
      <c r="X4607" t="s">
        <v>5894</v>
      </c>
      <c r="Y4607">
        <v>373</v>
      </c>
      <c r="Z4607">
        <v>88</v>
      </c>
      <c r="AA4607">
        <v>389</v>
      </c>
      <c r="AB4607">
        <v>78</v>
      </c>
      <c r="AC4607">
        <v>10</v>
      </c>
      <c r="AD4607">
        <v>1365000</v>
      </c>
      <c r="AE4607" t="s">
        <v>6025</v>
      </c>
      <c r="AF4607" s="1">
        <v>46203</v>
      </c>
      <c r="AG4607" t="s">
        <v>6195</v>
      </c>
      <c r="AH4607" t="s">
        <v>6027</v>
      </c>
      <c r="AI4607" t="s">
        <v>6028</v>
      </c>
      <c r="AJ4607" t="s">
        <v>6924</v>
      </c>
      <c r="AK4607">
        <v>22000</v>
      </c>
      <c r="AL4607">
        <v>3592.6</v>
      </c>
      <c r="AM4607">
        <v>18407.400000000001</v>
      </c>
      <c r="AN4607">
        <v>17500</v>
      </c>
      <c r="AO4607">
        <v>907.4</v>
      </c>
      <c r="AP4607">
        <v>4.9299999999999997E-2</v>
      </c>
    </row>
    <row r="4608" spans="1:42" hidden="1" x14ac:dyDescent="0.35">
      <c r="A4608" t="s">
        <v>5581</v>
      </c>
      <c r="B4608" s="1">
        <v>46050</v>
      </c>
      <c r="C4608" t="s">
        <v>266</v>
      </c>
      <c r="D4608" t="s">
        <v>183</v>
      </c>
      <c r="E4608">
        <v>3</v>
      </c>
      <c r="F4608" t="s">
        <v>58</v>
      </c>
      <c r="G4608" t="s">
        <v>16</v>
      </c>
      <c r="H4608" t="s">
        <v>32</v>
      </c>
      <c r="I4608" t="s">
        <v>43</v>
      </c>
      <c r="J4608" t="s">
        <v>112</v>
      </c>
      <c r="K4608">
        <v>2026</v>
      </c>
      <c r="L4608" t="s">
        <v>20</v>
      </c>
      <c r="M4608" t="s">
        <v>6010</v>
      </c>
      <c r="N4608" t="s">
        <v>5949</v>
      </c>
      <c r="O4608" t="s">
        <v>6011</v>
      </c>
      <c r="P4608" t="s">
        <v>6012</v>
      </c>
      <c r="Q4608" t="s">
        <v>6013</v>
      </c>
      <c r="R4608">
        <v>2700</v>
      </c>
      <c r="S4608">
        <v>3500</v>
      </c>
      <c r="T4608">
        <v>0.2286</v>
      </c>
      <c r="U4608" t="s">
        <v>5920</v>
      </c>
      <c r="V4608">
        <v>12</v>
      </c>
      <c r="W4608" s="1">
        <v>45369</v>
      </c>
      <c r="X4608" t="s">
        <v>5894</v>
      </c>
      <c r="Y4608">
        <v>71</v>
      </c>
      <c r="Z4608">
        <v>95</v>
      </c>
      <c r="AA4608">
        <v>147</v>
      </c>
      <c r="AB4608">
        <v>51</v>
      </c>
      <c r="AC4608">
        <v>10</v>
      </c>
      <c r="AD4608">
        <v>137700</v>
      </c>
      <c r="AE4608" t="s">
        <v>6025</v>
      </c>
      <c r="AF4608" s="1">
        <v>46203</v>
      </c>
      <c r="AG4608" t="s">
        <v>6162</v>
      </c>
      <c r="AH4608" t="s">
        <v>6027</v>
      </c>
      <c r="AI4608" t="s">
        <v>6028</v>
      </c>
      <c r="AJ4608" t="s">
        <v>6924</v>
      </c>
      <c r="AK4608">
        <v>10500</v>
      </c>
      <c r="AL4608">
        <v>1547.7</v>
      </c>
      <c r="AM4608">
        <v>8952.2999999999993</v>
      </c>
      <c r="AN4608">
        <v>8100</v>
      </c>
      <c r="AO4608">
        <v>852.3</v>
      </c>
      <c r="AP4608">
        <v>9.5200000000000007E-2</v>
      </c>
    </row>
    <row r="4609" spans="1:42" hidden="1" x14ac:dyDescent="0.35">
      <c r="A4609" t="s">
        <v>5582</v>
      </c>
      <c r="B4609" s="1">
        <v>46090</v>
      </c>
      <c r="C4609" t="s">
        <v>290</v>
      </c>
      <c r="D4609" t="s">
        <v>183</v>
      </c>
      <c r="E4609">
        <v>1</v>
      </c>
      <c r="F4609" t="s">
        <v>30</v>
      </c>
      <c r="G4609" t="s">
        <v>71</v>
      </c>
      <c r="H4609" t="s">
        <v>32</v>
      </c>
      <c r="I4609" t="s">
        <v>33</v>
      </c>
      <c r="J4609" t="s">
        <v>39</v>
      </c>
      <c r="K4609">
        <v>2026</v>
      </c>
      <c r="L4609" t="s">
        <v>20</v>
      </c>
      <c r="M4609" t="s">
        <v>6010</v>
      </c>
      <c r="N4609" t="s">
        <v>5949</v>
      </c>
      <c r="O4609" t="s">
        <v>6011</v>
      </c>
      <c r="P4609" t="s">
        <v>6012</v>
      </c>
      <c r="Q4609" t="s">
        <v>6013</v>
      </c>
      <c r="R4609">
        <v>2700</v>
      </c>
      <c r="S4609">
        <v>3500</v>
      </c>
      <c r="T4609">
        <v>0.2286</v>
      </c>
      <c r="U4609" t="s">
        <v>5920</v>
      </c>
      <c r="V4609">
        <v>12</v>
      </c>
      <c r="W4609" s="1">
        <v>45369</v>
      </c>
      <c r="X4609" t="s">
        <v>5894</v>
      </c>
      <c r="Y4609">
        <v>71</v>
      </c>
      <c r="Z4609">
        <v>95</v>
      </c>
      <c r="AA4609">
        <v>147</v>
      </c>
      <c r="AB4609">
        <v>51</v>
      </c>
      <c r="AC4609">
        <v>10</v>
      </c>
      <c r="AD4609">
        <v>137700</v>
      </c>
      <c r="AE4609" t="s">
        <v>6025</v>
      </c>
      <c r="AF4609" s="1">
        <v>46203</v>
      </c>
      <c r="AG4609" t="s">
        <v>6181</v>
      </c>
      <c r="AH4609" t="s">
        <v>6027</v>
      </c>
      <c r="AI4609" t="s">
        <v>6028</v>
      </c>
      <c r="AJ4609" t="s">
        <v>6924</v>
      </c>
      <c r="AK4609">
        <v>3500</v>
      </c>
      <c r="AL4609">
        <v>204.05</v>
      </c>
      <c r="AM4609">
        <v>3295.95</v>
      </c>
      <c r="AN4609">
        <v>2700</v>
      </c>
      <c r="AO4609">
        <v>595.95000000000005</v>
      </c>
      <c r="AP4609">
        <v>0.18079999999999999</v>
      </c>
    </row>
    <row r="4610" spans="1:42" hidden="1" x14ac:dyDescent="0.35">
      <c r="A4610" t="s">
        <v>5583</v>
      </c>
      <c r="B4610" s="1">
        <v>46135</v>
      </c>
      <c r="C4610" t="s">
        <v>795</v>
      </c>
      <c r="D4610" t="s">
        <v>95</v>
      </c>
      <c r="E4610">
        <v>1</v>
      </c>
      <c r="F4610" t="s">
        <v>48</v>
      </c>
      <c r="G4610" t="s">
        <v>31</v>
      </c>
      <c r="H4610" t="s">
        <v>25</v>
      </c>
      <c r="I4610" t="s">
        <v>43</v>
      </c>
      <c r="J4610" t="s">
        <v>44</v>
      </c>
      <c r="K4610">
        <v>2026</v>
      </c>
      <c r="L4610" t="s">
        <v>35</v>
      </c>
      <c r="M4610" t="s">
        <v>5948</v>
      </c>
      <c r="N4610" t="s">
        <v>5949</v>
      </c>
      <c r="O4610" t="s">
        <v>5950</v>
      </c>
      <c r="P4610" t="s">
        <v>5951</v>
      </c>
      <c r="Q4610" t="s">
        <v>5952</v>
      </c>
      <c r="R4610">
        <v>2900</v>
      </c>
      <c r="S4610">
        <v>3800</v>
      </c>
      <c r="T4610">
        <v>0.23680000000000001</v>
      </c>
      <c r="U4610" t="s">
        <v>5940</v>
      </c>
      <c r="V4610">
        <v>12</v>
      </c>
      <c r="W4610" s="1">
        <v>45359</v>
      </c>
      <c r="X4610" t="s">
        <v>5894</v>
      </c>
      <c r="Y4610">
        <v>220</v>
      </c>
      <c r="Z4610">
        <v>49</v>
      </c>
      <c r="AA4610">
        <v>227</v>
      </c>
      <c r="AB4610">
        <v>23</v>
      </c>
      <c r="AC4610">
        <v>10</v>
      </c>
      <c r="AD4610">
        <v>66700</v>
      </c>
      <c r="AE4610" t="s">
        <v>6025</v>
      </c>
      <c r="AF4610" s="1">
        <v>46203</v>
      </c>
      <c r="AG4610" t="s">
        <v>6277</v>
      </c>
      <c r="AH4610" t="s">
        <v>6035</v>
      </c>
      <c r="AI4610" t="s">
        <v>6028</v>
      </c>
      <c r="AJ4610" t="s">
        <v>6924</v>
      </c>
      <c r="AK4610">
        <v>3800</v>
      </c>
      <c r="AL4610">
        <v>330.98</v>
      </c>
      <c r="AM4610">
        <v>3469.02</v>
      </c>
      <c r="AN4610">
        <v>2900</v>
      </c>
      <c r="AO4610">
        <v>569.02</v>
      </c>
      <c r="AP4610">
        <v>0.16400000000000001</v>
      </c>
    </row>
    <row r="4611" spans="1:42" hidden="1" x14ac:dyDescent="0.35">
      <c r="A4611" t="s">
        <v>5584</v>
      </c>
      <c r="B4611" s="1">
        <v>46160</v>
      </c>
      <c r="C4611" t="s">
        <v>520</v>
      </c>
      <c r="D4611" t="s">
        <v>439</v>
      </c>
      <c r="E4611">
        <v>1</v>
      </c>
      <c r="F4611" t="s">
        <v>30</v>
      </c>
      <c r="G4611" t="s">
        <v>67</v>
      </c>
      <c r="H4611" t="s">
        <v>25</v>
      </c>
      <c r="I4611" t="s">
        <v>26</v>
      </c>
      <c r="J4611" t="s">
        <v>75</v>
      </c>
      <c r="K4611">
        <v>2026</v>
      </c>
      <c r="L4611" t="s">
        <v>35</v>
      </c>
      <c r="M4611" t="s">
        <v>5953</v>
      </c>
      <c r="N4611" t="s">
        <v>5949</v>
      </c>
      <c r="O4611" t="s">
        <v>5954</v>
      </c>
      <c r="P4611" t="s">
        <v>5951</v>
      </c>
      <c r="Q4611" t="s">
        <v>5955</v>
      </c>
      <c r="R4611">
        <v>1400</v>
      </c>
      <c r="S4611">
        <v>1900</v>
      </c>
      <c r="T4611">
        <v>0.26319999999999999</v>
      </c>
      <c r="U4611" t="s">
        <v>5940</v>
      </c>
      <c r="V4611">
        <v>12</v>
      </c>
      <c r="W4611" s="1">
        <v>44681</v>
      </c>
      <c r="X4611" t="s">
        <v>5894</v>
      </c>
      <c r="Y4611">
        <v>129</v>
      </c>
      <c r="Z4611">
        <v>73</v>
      </c>
      <c r="AA4611">
        <v>194</v>
      </c>
      <c r="AB4611">
        <v>7</v>
      </c>
      <c r="AC4611">
        <v>10</v>
      </c>
      <c r="AD4611">
        <v>9800</v>
      </c>
      <c r="AE4611" t="s">
        <v>6025</v>
      </c>
      <c r="AF4611" s="1">
        <v>46203</v>
      </c>
      <c r="AG4611" t="s">
        <v>6317</v>
      </c>
      <c r="AH4611" t="s">
        <v>6027</v>
      </c>
      <c r="AI4611" t="s">
        <v>6028</v>
      </c>
      <c r="AJ4611" t="s">
        <v>6924</v>
      </c>
      <c r="AK4611">
        <v>1900</v>
      </c>
      <c r="AL4611">
        <v>219.07</v>
      </c>
      <c r="AM4611">
        <v>1680.93</v>
      </c>
      <c r="AN4611">
        <v>1400</v>
      </c>
      <c r="AO4611">
        <v>280.93</v>
      </c>
      <c r="AP4611">
        <v>0.1671</v>
      </c>
    </row>
    <row r="4612" spans="1:42" hidden="1" x14ac:dyDescent="0.35">
      <c r="A4612" t="s">
        <v>5585</v>
      </c>
      <c r="B4612" s="1">
        <v>46091</v>
      </c>
      <c r="C4612" t="s">
        <v>2725</v>
      </c>
      <c r="D4612" t="s">
        <v>200</v>
      </c>
      <c r="E4612">
        <v>1</v>
      </c>
      <c r="F4612" t="s">
        <v>128</v>
      </c>
      <c r="G4612" t="s">
        <v>16</v>
      </c>
      <c r="H4612" t="s">
        <v>25</v>
      </c>
      <c r="I4612" t="s">
        <v>43</v>
      </c>
      <c r="J4612" t="s">
        <v>39</v>
      </c>
      <c r="K4612">
        <v>2026</v>
      </c>
      <c r="L4612" t="s">
        <v>20</v>
      </c>
      <c r="M4612" t="s">
        <v>5960</v>
      </c>
      <c r="N4612" t="s">
        <v>5949</v>
      </c>
      <c r="O4612" t="s">
        <v>5961</v>
      </c>
      <c r="P4612" t="s">
        <v>5951</v>
      </c>
      <c r="Q4612" t="s">
        <v>5962</v>
      </c>
      <c r="R4612">
        <v>2100</v>
      </c>
      <c r="S4612">
        <v>2800</v>
      </c>
      <c r="T4612">
        <v>0.25</v>
      </c>
      <c r="U4612" t="s">
        <v>5940</v>
      </c>
      <c r="V4612">
        <v>12</v>
      </c>
      <c r="W4612" s="1">
        <v>45378</v>
      </c>
      <c r="X4612" t="s">
        <v>5894</v>
      </c>
      <c r="Y4612">
        <v>198</v>
      </c>
      <c r="Z4612">
        <v>79</v>
      </c>
      <c r="AA4612">
        <v>243</v>
      </c>
      <c r="AB4612">
        <v>87</v>
      </c>
      <c r="AC4612">
        <v>10</v>
      </c>
      <c r="AD4612">
        <v>182700</v>
      </c>
      <c r="AE4612" t="s">
        <v>6025</v>
      </c>
      <c r="AF4612" s="1">
        <v>46203</v>
      </c>
      <c r="AG4612" t="s">
        <v>6807</v>
      </c>
      <c r="AH4612" t="s">
        <v>6027</v>
      </c>
      <c r="AI4612" t="s">
        <v>6028</v>
      </c>
      <c r="AJ4612" t="s">
        <v>6924</v>
      </c>
      <c r="AK4612">
        <v>2800</v>
      </c>
      <c r="AL4612">
        <v>558.88</v>
      </c>
      <c r="AM4612">
        <v>2241.12</v>
      </c>
      <c r="AN4612">
        <v>2100</v>
      </c>
      <c r="AO4612">
        <v>141.12</v>
      </c>
      <c r="AP4612">
        <v>6.3E-2</v>
      </c>
    </row>
    <row r="4613" spans="1:42" hidden="1" x14ac:dyDescent="0.35">
      <c r="A4613" t="s">
        <v>5586</v>
      </c>
      <c r="B4613" s="1">
        <v>46091</v>
      </c>
      <c r="C4613" t="s">
        <v>175</v>
      </c>
      <c r="D4613" t="s">
        <v>173</v>
      </c>
      <c r="E4613">
        <v>2</v>
      </c>
      <c r="F4613" t="s">
        <v>128</v>
      </c>
      <c r="G4613" t="s">
        <v>67</v>
      </c>
      <c r="H4613" t="s">
        <v>25</v>
      </c>
      <c r="I4613" t="s">
        <v>26</v>
      </c>
      <c r="J4613" t="s">
        <v>39</v>
      </c>
      <c r="K4613">
        <v>2026</v>
      </c>
      <c r="L4613" t="s">
        <v>20</v>
      </c>
      <c r="M4613" t="s">
        <v>5904</v>
      </c>
      <c r="N4613" t="s">
        <v>5889</v>
      </c>
      <c r="O4613" t="s">
        <v>5898</v>
      </c>
      <c r="P4613" t="s">
        <v>5899</v>
      </c>
      <c r="Q4613" t="s">
        <v>5905</v>
      </c>
      <c r="R4613">
        <v>12500</v>
      </c>
      <c r="S4613">
        <v>15500</v>
      </c>
      <c r="T4613">
        <v>0.19350000000000001</v>
      </c>
      <c r="U4613" t="s">
        <v>5901</v>
      </c>
      <c r="V4613">
        <v>12</v>
      </c>
      <c r="W4613" s="1">
        <v>45140</v>
      </c>
      <c r="X4613" t="s">
        <v>5894</v>
      </c>
      <c r="Y4613">
        <v>313</v>
      </c>
      <c r="Z4613">
        <v>58</v>
      </c>
      <c r="AA4613">
        <v>294</v>
      </c>
      <c r="AB4613">
        <v>65</v>
      </c>
      <c r="AC4613">
        <v>10</v>
      </c>
      <c r="AD4613">
        <v>812500</v>
      </c>
      <c r="AE4613" t="s">
        <v>6025</v>
      </c>
      <c r="AF4613" s="1">
        <v>46203</v>
      </c>
      <c r="AG4613" t="s">
        <v>6107</v>
      </c>
      <c r="AH4613" t="s">
        <v>6035</v>
      </c>
      <c r="AI4613" t="s">
        <v>6028</v>
      </c>
      <c r="AJ4613" t="s">
        <v>6924</v>
      </c>
      <c r="AK4613">
        <v>31000</v>
      </c>
      <c r="AL4613">
        <v>5155.3</v>
      </c>
      <c r="AM4613">
        <v>25844.7</v>
      </c>
      <c r="AN4613">
        <v>25000</v>
      </c>
      <c r="AO4613">
        <v>844.7</v>
      </c>
      <c r="AP4613">
        <v>3.27E-2</v>
      </c>
    </row>
    <row r="4614" spans="1:42" hidden="1" x14ac:dyDescent="0.35">
      <c r="A4614" t="s">
        <v>5587</v>
      </c>
      <c r="B4614" s="1">
        <v>46067</v>
      </c>
      <c r="C4614" t="s">
        <v>2001</v>
      </c>
      <c r="D4614" t="s">
        <v>23</v>
      </c>
      <c r="E4614">
        <v>1</v>
      </c>
      <c r="F4614" t="s">
        <v>128</v>
      </c>
      <c r="G4614" t="s">
        <v>71</v>
      </c>
      <c r="H4614" t="s">
        <v>17</v>
      </c>
      <c r="I4614" t="s">
        <v>43</v>
      </c>
      <c r="J4614" t="s">
        <v>19</v>
      </c>
      <c r="K4614">
        <v>2026</v>
      </c>
      <c r="L4614" t="s">
        <v>20</v>
      </c>
      <c r="M4614" t="s">
        <v>5921</v>
      </c>
      <c r="N4614" t="s">
        <v>5913</v>
      </c>
      <c r="O4614" t="s">
        <v>5917</v>
      </c>
      <c r="P4614" t="s">
        <v>5922</v>
      </c>
      <c r="Q4614" t="s">
        <v>5923</v>
      </c>
      <c r="R4614">
        <v>57000</v>
      </c>
      <c r="S4614">
        <v>69000</v>
      </c>
      <c r="T4614">
        <v>0.1739</v>
      </c>
      <c r="U4614" t="s">
        <v>5920</v>
      </c>
      <c r="V4614">
        <v>12</v>
      </c>
      <c r="W4614" s="1">
        <v>44862</v>
      </c>
      <c r="X4614" t="s">
        <v>5894</v>
      </c>
      <c r="Y4614">
        <v>244</v>
      </c>
      <c r="Z4614">
        <v>55</v>
      </c>
      <c r="AA4614">
        <v>276</v>
      </c>
      <c r="AB4614">
        <v>9</v>
      </c>
      <c r="AC4614">
        <v>10</v>
      </c>
      <c r="AD4614">
        <v>513000</v>
      </c>
      <c r="AE4614" t="s">
        <v>6025</v>
      </c>
      <c r="AF4614" s="1">
        <v>46203</v>
      </c>
      <c r="AG4614" t="s">
        <v>6704</v>
      </c>
      <c r="AH4614" t="s">
        <v>6027</v>
      </c>
      <c r="AI4614" t="s">
        <v>6028</v>
      </c>
      <c r="AJ4614" t="s">
        <v>6924</v>
      </c>
      <c r="AK4614">
        <v>81420</v>
      </c>
      <c r="AL4614">
        <v>14183.36</v>
      </c>
      <c r="AM4614">
        <v>67236.639999999999</v>
      </c>
      <c r="AN4614">
        <v>57000</v>
      </c>
      <c r="AO4614">
        <v>10236.64</v>
      </c>
      <c r="AP4614">
        <v>0.1522</v>
      </c>
    </row>
    <row r="4615" spans="1:42" hidden="1" x14ac:dyDescent="0.35">
      <c r="A4615" t="s">
        <v>5588</v>
      </c>
      <c r="B4615" s="1">
        <v>46154</v>
      </c>
      <c r="C4615" t="s">
        <v>375</v>
      </c>
      <c r="D4615" t="s">
        <v>208</v>
      </c>
      <c r="E4615">
        <v>2</v>
      </c>
      <c r="F4615" t="s">
        <v>30</v>
      </c>
      <c r="G4615" t="s">
        <v>79</v>
      </c>
      <c r="H4615" t="s">
        <v>25</v>
      </c>
      <c r="I4615" t="s">
        <v>43</v>
      </c>
      <c r="J4615" t="s">
        <v>75</v>
      </c>
      <c r="K4615">
        <v>2026</v>
      </c>
      <c r="L4615" t="s">
        <v>35</v>
      </c>
      <c r="M4615" t="s">
        <v>5910</v>
      </c>
      <c r="N4615" t="s">
        <v>5889</v>
      </c>
      <c r="O4615" t="s">
        <v>5898</v>
      </c>
      <c r="P4615" t="s">
        <v>5907</v>
      </c>
      <c r="Q4615" t="s">
        <v>5911</v>
      </c>
      <c r="R4615">
        <v>10500</v>
      </c>
      <c r="S4615">
        <v>13000</v>
      </c>
      <c r="T4615">
        <v>0.1923</v>
      </c>
      <c r="U4615" t="s">
        <v>5909</v>
      </c>
      <c r="V4615">
        <v>12</v>
      </c>
      <c r="W4615" s="1">
        <v>45395</v>
      </c>
      <c r="X4615" t="s">
        <v>5894</v>
      </c>
      <c r="Y4615">
        <v>256</v>
      </c>
      <c r="Z4615">
        <v>119</v>
      </c>
      <c r="AA4615">
        <v>288</v>
      </c>
      <c r="AB4615">
        <v>32</v>
      </c>
      <c r="AC4615">
        <v>10</v>
      </c>
      <c r="AD4615">
        <v>336000</v>
      </c>
      <c r="AE4615" t="s">
        <v>6025</v>
      </c>
      <c r="AF4615" s="1">
        <v>46203</v>
      </c>
      <c r="AG4615" t="s">
        <v>6241</v>
      </c>
      <c r="AH4615" t="s">
        <v>6027</v>
      </c>
      <c r="AI4615" t="s">
        <v>6028</v>
      </c>
      <c r="AJ4615" t="s">
        <v>6924</v>
      </c>
      <c r="AK4615">
        <v>26000</v>
      </c>
      <c r="AL4615">
        <v>5244.2</v>
      </c>
      <c r="AM4615">
        <v>20755.8</v>
      </c>
      <c r="AN4615">
        <v>21000</v>
      </c>
      <c r="AO4615">
        <v>-244.2</v>
      </c>
      <c r="AP4615">
        <v>-1.18E-2</v>
      </c>
    </row>
    <row r="4616" spans="1:42" hidden="1" x14ac:dyDescent="0.35">
      <c r="A4616" t="s">
        <v>5589</v>
      </c>
      <c r="B4616" s="1">
        <v>46036</v>
      </c>
      <c r="C4616" t="s">
        <v>591</v>
      </c>
      <c r="D4616" t="s">
        <v>137</v>
      </c>
      <c r="E4616">
        <v>3</v>
      </c>
      <c r="F4616" t="s">
        <v>58</v>
      </c>
      <c r="G4616" t="s">
        <v>96</v>
      </c>
      <c r="H4616" t="s">
        <v>32</v>
      </c>
      <c r="I4616" t="s">
        <v>43</v>
      </c>
      <c r="J4616" t="s">
        <v>112</v>
      </c>
      <c r="K4616">
        <v>2026</v>
      </c>
      <c r="L4616" t="s">
        <v>20</v>
      </c>
      <c r="M4616" t="s">
        <v>5930</v>
      </c>
      <c r="N4616" t="s">
        <v>5931</v>
      </c>
      <c r="O4616" t="s">
        <v>5932</v>
      </c>
      <c r="P4616" t="s">
        <v>5891</v>
      </c>
      <c r="Q4616" t="s">
        <v>5933</v>
      </c>
      <c r="R4616">
        <v>14800</v>
      </c>
      <c r="S4616">
        <v>18500</v>
      </c>
      <c r="T4616">
        <v>0.2</v>
      </c>
      <c r="U4616" t="s">
        <v>5893</v>
      </c>
      <c r="V4616">
        <v>12</v>
      </c>
      <c r="W4616" s="1">
        <v>45474</v>
      </c>
      <c r="X4616" t="s">
        <v>5894</v>
      </c>
      <c r="Y4616">
        <v>213</v>
      </c>
      <c r="Z4616">
        <v>93</v>
      </c>
      <c r="AA4616">
        <v>278</v>
      </c>
      <c r="AB4616">
        <v>42</v>
      </c>
      <c r="AC4616">
        <v>10</v>
      </c>
      <c r="AD4616">
        <v>621600</v>
      </c>
      <c r="AE4616" t="s">
        <v>6025</v>
      </c>
      <c r="AF4616" s="1">
        <v>46203</v>
      </c>
      <c r="AG4616" t="s">
        <v>6355</v>
      </c>
      <c r="AH4616" t="s">
        <v>6027</v>
      </c>
      <c r="AI4616" t="s">
        <v>6028</v>
      </c>
      <c r="AJ4616" t="s">
        <v>6924</v>
      </c>
      <c r="AK4616">
        <v>55500</v>
      </c>
      <c r="AL4616">
        <v>9579.2999999999993</v>
      </c>
      <c r="AM4616">
        <v>45920.7</v>
      </c>
      <c r="AN4616">
        <v>44400</v>
      </c>
      <c r="AO4616">
        <v>1520.7</v>
      </c>
      <c r="AP4616">
        <v>3.3099999999999997E-2</v>
      </c>
    </row>
    <row r="4617" spans="1:42" hidden="1" x14ac:dyDescent="0.35">
      <c r="A4617" t="s">
        <v>5590</v>
      </c>
      <c r="B4617" s="1">
        <v>46067</v>
      </c>
      <c r="C4617" t="s">
        <v>2818</v>
      </c>
      <c r="D4617" t="s">
        <v>140</v>
      </c>
      <c r="E4617">
        <v>1</v>
      </c>
      <c r="F4617" t="s">
        <v>128</v>
      </c>
      <c r="G4617" t="s">
        <v>16</v>
      </c>
      <c r="H4617" t="s">
        <v>25</v>
      </c>
      <c r="I4617" t="s">
        <v>43</v>
      </c>
      <c r="J4617" t="s">
        <v>19</v>
      </c>
      <c r="K4617">
        <v>2026</v>
      </c>
      <c r="L4617" t="s">
        <v>20</v>
      </c>
      <c r="M4617" t="s">
        <v>5944</v>
      </c>
      <c r="N4617" t="s">
        <v>5931</v>
      </c>
      <c r="O4617" t="s">
        <v>5945</v>
      </c>
      <c r="P4617" t="s">
        <v>5946</v>
      </c>
      <c r="Q4617" t="s">
        <v>5947</v>
      </c>
      <c r="R4617">
        <v>6500</v>
      </c>
      <c r="S4617">
        <v>8500</v>
      </c>
      <c r="T4617">
        <v>0.23530000000000001</v>
      </c>
      <c r="U4617" t="s">
        <v>5940</v>
      </c>
      <c r="V4617">
        <v>6</v>
      </c>
      <c r="W4617" s="1">
        <v>44693</v>
      </c>
      <c r="X4617" t="s">
        <v>5894</v>
      </c>
      <c r="Y4617">
        <v>116</v>
      </c>
      <c r="Z4617">
        <v>117</v>
      </c>
      <c r="AA4617">
        <v>124</v>
      </c>
      <c r="AB4617">
        <v>67</v>
      </c>
      <c r="AC4617">
        <v>10</v>
      </c>
      <c r="AD4617">
        <v>435500</v>
      </c>
      <c r="AE4617" t="s">
        <v>6025</v>
      </c>
      <c r="AF4617" s="1">
        <v>46203</v>
      </c>
      <c r="AG4617" t="s">
        <v>6848</v>
      </c>
      <c r="AH4617" t="s">
        <v>6027</v>
      </c>
      <c r="AI4617" t="s">
        <v>6028</v>
      </c>
      <c r="AJ4617" t="s">
        <v>6924</v>
      </c>
      <c r="AK4617">
        <v>8500</v>
      </c>
      <c r="AL4617">
        <v>466.65</v>
      </c>
      <c r="AM4617">
        <v>8033.35</v>
      </c>
      <c r="AN4617">
        <v>6500</v>
      </c>
      <c r="AO4617">
        <v>1533.35</v>
      </c>
      <c r="AP4617">
        <v>0.19089999999999999</v>
      </c>
    </row>
    <row r="4618" spans="1:42" hidden="1" x14ac:dyDescent="0.35">
      <c r="A4618" t="s">
        <v>5591</v>
      </c>
      <c r="B4618" s="1">
        <v>46114</v>
      </c>
      <c r="C4618" t="s">
        <v>1067</v>
      </c>
      <c r="D4618" t="s">
        <v>29</v>
      </c>
      <c r="E4618">
        <v>1</v>
      </c>
      <c r="F4618" t="s">
        <v>48</v>
      </c>
      <c r="G4618" t="s">
        <v>67</v>
      </c>
      <c r="H4618" t="s">
        <v>32</v>
      </c>
      <c r="I4618" t="s">
        <v>18</v>
      </c>
      <c r="J4618" t="s">
        <v>44</v>
      </c>
      <c r="K4618">
        <v>2026</v>
      </c>
      <c r="L4618" t="s">
        <v>35</v>
      </c>
      <c r="M4618" t="s">
        <v>5985</v>
      </c>
      <c r="N4618" t="s">
        <v>5974</v>
      </c>
      <c r="O4618" t="s">
        <v>5986</v>
      </c>
      <c r="P4618" t="s">
        <v>5979</v>
      </c>
      <c r="Q4618" t="s">
        <v>5987</v>
      </c>
      <c r="R4618">
        <v>500</v>
      </c>
      <c r="S4618">
        <v>750</v>
      </c>
      <c r="T4618">
        <v>0.33329999999999999</v>
      </c>
      <c r="U4618" t="s">
        <v>5920</v>
      </c>
      <c r="V4618">
        <v>24</v>
      </c>
      <c r="W4618" s="1">
        <v>45007</v>
      </c>
      <c r="X4618" t="s">
        <v>5894</v>
      </c>
      <c r="Y4618">
        <v>294</v>
      </c>
      <c r="Z4618">
        <v>81</v>
      </c>
      <c r="AA4618">
        <v>264</v>
      </c>
      <c r="AB4618">
        <v>82</v>
      </c>
      <c r="AC4618">
        <v>10</v>
      </c>
      <c r="AD4618">
        <v>41000</v>
      </c>
      <c r="AE4618" t="s">
        <v>6025</v>
      </c>
      <c r="AF4618" s="1">
        <v>46203</v>
      </c>
      <c r="AG4618" t="s">
        <v>6174</v>
      </c>
      <c r="AH4618" t="s">
        <v>6027</v>
      </c>
      <c r="AI4618" t="s">
        <v>6028</v>
      </c>
      <c r="AJ4618" t="s">
        <v>6924</v>
      </c>
      <c r="AK4618">
        <v>750</v>
      </c>
      <c r="AL4618">
        <v>45.83</v>
      </c>
      <c r="AM4618">
        <v>704.17</v>
      </c>
      <c r="AN4618">
        <v>500</v>
      </c>
      <c r="AO4618">
        <v>204.17</v>
      </c>
      <c r="AP4618">
        <v>0.28989999999999999</v>
      </c>
    </row>
    <row r="4619" spans="1:42" hidden="1" x14ac:dyDescent="0.35">
      <c r="A4619" t="s">
        <v>5592</v>
      </c>
      <c r="B4619" s="1">
        <v>46172</v>
      </c>
      <c r="C4619" t="s">
        <v>2137</v>
      </c>
      <c r="D4619" t="s">
        <v>47</v>
      </c>
      <c r="E4619">
        <v>1</v>
      </c>
      <c r="F4619" t="s">
        <v>58</v>
      </c>
      <c r="G4619" t="s">
        <v>16</v>
      </c>
      <c r="H4619" t="s">
        <v>25</v>
      </c>
      <c r="I4619" t="s">
        <v>43</v>
      </c>
      <c r="J4619" t="s">
        <v>75</v>
      </c>
      <c r="K4619">
        <v>2026</v>
      </c>
      <c r="L4619" t="s">
        <v>35</v>
      </c>
      <c r="M4619" t="s">
        <v>5995</v>
      </c>
      <c r="N4619" t="s">
        <v>5989</v>
      </c>
      <c r="O4619" t="s">
        <v>5996</v>
      </c>
      <c r="P4619" t="s">
        <v>5997</v>
      </c>
      <c r="Q4619" t="s">
        <v>5998</v>
      </c>
      <c r="R4619">
        <v>280</v>
      </c>
      <c r="S4619">
        <v>450</v>
      </c>
      <c r="T4619">
        <v>0.37780000000000002</v>
      </c>
      <c r="U4619" t="s">
        <v>5909</v>
      </c>
      <c r="V4619">
        <v>6</v>
      </c>
      <c r="W4619" s="1">
        <v>45144</v>
      </c>
      <c r="X4619" t="s">
        <v>5894</v>
      </c>
      <c r="Y4619">
        <v>217</v>
      </c>
      <c r="Z4619">
        <v>86</v>
      </c>
      <c r="AA4619">
        <v>212</v>
      </c>
      <c r="AB4619">
        <v>73</v>
      </c>
      <c r="AC4619">
        <v>10</v>
      </c>
      <c r="AD4619">
        <v>20440</v>
      </c>
      <c r="AE4619" t="s">
        <v>6025</v>
      </c>
      <c r="AF4619" s="1">
        <v>46203</v>
      </c>
      <c r="AG4619" t="s">
        <v>6737</v>
      </c>
      <c r="AH4619" t="s">
        <v>6035</v>
      </c>
      <c r="AI4619" t="s">
        <v>6028</v>
      </c>
      <c r="AJ4619" t="s">
        <v>6924</v>
      </c>
      <c r="AK4619">
        <v>450</v>
      </c>
      <c r="AL4619">
        <v>50.13</v>
      </c>
      <c r="AM4619">
        <v>399.87</v>
      </c>
      <c r="AN4619">
        <v>280</v>
      </c>
      <c r="AO4619">
        <v>119.87</v>
      </c>
      <c r="AP4619">
        <v>0.29980000000000001</v>
      </c>
    </row>
    <row r="4620" spans="1:42" hidden="1" x14ac:dyDescent="0.35">
      <c r="A4620" t="s">
        <v>5593</v>
      </c>
      <c r="B4620" s="1">
        <v>46156</v>
      </c>
      <c r="C4620" t="s">
        <v>2104</v>
      </c>
      <c r="D4620" t="s">
        <v>23</v>
      </c>
      <c r="E4620">
        <v>1</v>
      </c>
      <c r="F4620" t="s">
        <v>30</v>
      </c>
      <c r="G4620" t="s">
        <v>96</v>
      </c>
      <c r="H4620" t="s">
        <v>25</v>
      </c>
      <c r="I4620" t="s">
        <v>43</v>
      </c>
      <c r="J4620" t="s">
        <v>75</v>
      </c>
      <c r="K4620">
        <v>2026</v>
      </c>
      <c r="L4620" t="s">
        <v>35</v>
      </c>
      <c r="M4620" t="s">
        <v>5921</v>
      </c>
      <c r="N4620" t="s">
        <v>5913</v>
      </c>
      <c r="O4620" t="s">
        <v>5917</v>
      </c>
      <c r="P4620" t="s">
        <v>5922</v>
      </c>
      <c r="Q4620" t="s">
        <v>5923</v>
      </c>
      <c r="R4620">
        <v>57000</v>
      </c>
      <c r="S4620">
        <v>69000</v>
      </c>
      <c r="T4620">
        <v>0.1739</v>
      </c>
      <c r="U4620" t="s">
        <v>5920</v>
      </c>
      <c r="V4620">
        <v>12</v>
      </c>
      <c r="W4620" s="1">
        <v>44862</v>
      </c>
      <c r="X4620" t="s">
        <v>5894</v>
      </c>
      <c r="Y4620">
        <v>244</v>
      </c>
      <c r="Z4620">
        <v>55</v>
      </c>
      <c r="AA4620">
        <v>276</v>
      </c>
      <c r="AB4620">
        <v>9</v>
      </c>
      <c r="AC4620">
        <v>10</v>
      </c>
      <c r="AD4620">
        <v>513000</v>
      </c>
      <c r="AE4620" t="s">
        <v>6025</v>
      </c>
      <c r="AF4620" s="1">
        <v>46203</v>
      </c>
      <c r="AG4620" t="s">
        <v>6717</v>
      </c>
      <c r="AH4620" t="s">
        <v>6035</v>
      </c>
      <c r="AI4620" t="s">
        <v>6028</v>
      </c>
      <c r="AJ4620" t="s">
        <v>6924</v>
      </c>
      <c r="AK4620">
        <v>81420</v>
      </c>
      <c r="AL4620">
        <v>7401.08</v>
      </c>
      <c r="AM4620">
        <v>74018.92</v>
      </c>
      <c r="AN4620">
        <v>57000</v>
      </c>
      <c r="AO4620">
        <v>17018.919999999998</v>
      </c>
      <c r="AP4620">
        <v>0.22989999999999999</v>
      </c>
    </row>
    <row r="4621" spans="1:42" hidden="1" x14ac:dyDescent="0.35">
      <c r="A4621" t="s">
        <v>5594</v>
      </c>
      <c r="B4621" s="1">
        <v>46108</v>
      </c>
      <c r="C4621" t="s">
        <v>450</v>
      </c>
      <c r="D4621" t="s">
        <v>105</v>
      </c>
      <c r="E4621">
        <v>1</v>
      </c>
      <c r="F4621" t="s">
        <v>128</v>
      </c>
      <c r="G4621" t="s">
        <v>16</v>
      </c>
      <c r="H4621" t="s">
        <v>32</v>
      </c>
      <c r="I4621" t="s">
        <v>18</v>
      </c>
      <c r="J4621" t="s">
        <v>39</v>
      </c>
      <c r="K4621">
        <v>2026</v>
      </c>
      <c r="L4621" t="s">
        <v>20</v>
      </c>
      <c r="M4621" t="s">
        <v>5916</v>
      </c>
      <c r="N4621" t="s">
        <v>5913</v>
      </c>
      <c r="O4621" t="s">
        <v>5917</v>
      </c>
      <c r="P4621" t="s">
        <v>5918</v>
      </c>
      <c r="Q4621" t="s">
        <v>5919</v>
      </c>
      <c r="R4621">
        <v>63000</v>
      </c>
      <c r="S4621">
        <v>76000</v>
      </c>
      <c r="T4621">
        <v>0.1711</v>
      </c>
      <c r="U4621" t="s">
        <v>5920</v>
      </c>
      <c r="V4621">
        <v>12</v>
      </c>
      <c r="W4621" s="1">
        <v>44617</v>
      </c>
      <c r="X4621" t="s">
        <v>5894</v>
      </c>
      <c r="Y4621">
        <v>252</v>
      </c>
      <c r="Z4621">
        <v>75</v>
      </c>
      <c r="AA4621">
        <v>289</v>
      </c>
      <c r="AB4621">
        <v>48</v>
      </c>
      <c r="AC4621">
        <v>10</v>
      </c>
      <c r="AD4621">
        <v>3024000</v>
      </c>
      <c r="AE4621" t="s">
        <v>6025</v>
      </c>
      <c r="AF4621" s="1">
        <v>46203</v>
      </c>
      <c r="AG4621" t="s">
        <v>6281</v>
      </c>
      <c r="AH4621" t="s">
        <v>6027</v>
      </c>
      <c r="AI4621" t="s">
        <v>6028</v>
      </c>
      <c r="AJ4621" t="s">
        <v>6924</v>
      </c>
      <c r="AK4621">
        <v>89680</v>
      </c>
      <c r="AL4621">
        <v>13730.01</v>
      </c>
      <c r="AM4621">
        <v>75949.990000000005</v>
      </c>
      <c r="AN4621">
        <v>63000</v>
      </c>
      <c r="AO4621">
        <v>12949.99</v>
      </c>
      <c r="AP4621">
        <v>0.17050000000000001</v>
      </c>
    </row>
    <row r="4622" spans="1:42" hidden="1" x14ac:dyDescent="0.35">
      <c r="A4622" t="s">
        <v>5595</v>
      </c>
      <c r="B4622" s="1">
        <v>46051</v>
      </c>
      <c r="C4622" t="s">
        <v>1184</v>
      </c>
      <c r="D4622" t="s">
        <v>92</v>
      </c>
      <c r="E4622">
        <v>1</v>
      </c>
      <c r="F4622" t="s">
        <v>48</v>
      </c>
      <c r="G4622" t="s">
        <v>96</v>
      </c>
      <c r="H4622" t="s">
        <v>17</v>
      </c>
      <c r="I4622" t="s">
        <v>33</v>
      </c>
      <c r="J4622" t="s">
        <v>112</v>
      </c>
      <c r="K4622">
        <v>2026</v>
      </c>
      <c r="L4622" t="s">
        <v>20</v>
      </c>
      <c r="M4622" t="s">
        <v>5973</v>
      </c>
      <c r="N4622" t="s">
        <v>5974</v>
      </c>
      <c r="O4622" t="s">
        <v>5975</v>
      </c>
      <c r="P4622" t="s">
        <v>5899</v>
      </c>
      <c r="Q4622" t="s">
        <v>5976</v>
      </c>
      <c r="R4622">
        <v>7600</v>
      </c>
      <c r="S4622">
        <v>9800</v>
      </c>
      <c r="T4622">
        <v>0.22450000000000001</v>
      </c>
      <c r="U4622" t="s">
        <v>5901</v>
      </c>
      <c r="V4622">
        <v>36</v>
      </c>
      <c r="W4622" s="1">
        <v>45281</v>
      </c>
      <c r="X4622" t="s">
        <v>5894</v>
      </c>
      <c r="Y4622">
        <v>214</v>
      </c>
      <c r="Z4622">
        <v>101</v>
      </c>
      <c r="AA4622">
        <v>188</v>
      </c>
      <c r="AB4622">
        <v>51</v>
      </c>
      <c r="AC4622">
        <v>10</v>
      </c>
      <c r="AD4622">
        <v>387600</v>
      </c>
      <c r="AE4622" t="s">
        <v>6025</v>
      </c>
      <c r="AF4622" s="1">
        <v>46203</v>
      </c>
      <c r="AG4622" t="s">
        <v>6468</v>
      </c>
      <c r="AH4622" t="s">
        <v>6027</v>
      </c>
      <c r="AI4622" t="s">
        <v>6028</v>
      </c>
      <c r="AJ4622" t="s">
        <v>6924</v>
      </c>
      <c r="AK4622">
        <v>9800</v>
      </c>
      <c r="AL4622">
        <v>1833.58</v>
      </c>
      <c r="AM4622">
        <v>7966.42</v>
      </c>
      <c r="AN4622">
        <v>7600</v>
      </c>
      <c r="AO4622">
        <v>366.42</v>
      </c>
      <c r="AP4622">
        <v>4.5999999999999999E-2</v>
      </c>
    </row>
    <row r="4623" spans="1:42" hidden="1" x14ac:dyDescent="0.35">
      <c r="A4623" t="s">
        <v>5596</v>
      </c>
      <c r="B4623" s="1">
        <v>46027</v>
      </c>
      <c r="C4623" t="s">
        <v>853</v>
      </c>
      <c r="D4623" t="s">
        <v>47</v>
      </c>
      <c r="E4623">
        <v>1</v>
      </c>
      <c r="F4623" t="s">
        <v>48</v>
      </c>
      <c r="G4623" t="s">
        <v>96</v>
      </c>
      <c r="H4623" t="s">
        <v>32</v>
      </c>
      <c r="I4623" t="s">
        <v>33</v>
      </c>
      <c r="J4623" t="s">
        <v>112</v>
      </c>
      <c r="K4623">
        <v>2026</v>
      </c>
      <c r="L4623" t="s">
        <v>20</v>
      </c>
      <c r="M4623" t="s">
        <v>5995</v>
      </c>
      <c r="N4623" t="s">
        <v>5989</v>
      </c>
      <c r="O4623" t="s">
        <v>5996</v>
      </c>
      <c r="P4623" t="s">
        <v>5997</v>
      </c>
      <c r="Q4623" t="s">
        <v>5998</v>
      </c>
      <c r="R4623">
        <v>280</v>
      </c>
      <c r="S4623">
        <v>450</v>
      </c>
      <c r="T4623">
        <v>0.37780000000000002</v>
      </c>
      <c r="U4623" t="s">
        <v>5909</v>
      </c>
      <c r="V4623">
        <v>6</v>
      </c>
      <c r="W4623" s="1">
        <v>45144</v>
      </c>
      <c r="X4623" t="s">
        <v>5894</v>
      </c>
      <c r="Y4623">
        <v>217</v>
      </c>
      <c r="Z4623">
        <v>86</v>
      </c>
      <c r="AA4623">
        <v>212</v>
      </c>
      <c r="AB4623">
        <v>73</v>
      </c>
      <c r="AC4623">
        <v>10</v>
      </c>
      <c r="AD4623">
        <v>20440</v>
      </c>
      <c r="AE4623" t="s">
        <v>6025</v>
      </c>
      <c r="AF4623" s="1">
        <v>46203</v>
      </c>
      <c r="AG4623" t="s">
        <v>6464</v>
      </c>
      <c r="AH4623" t="s">
        <v>6027</v>
      </c>
      <c r="AI4623" t="s">
        <v>6028</v>
      </c>
      <c r="AJ4623" t="s">
        <v>6924</v>
      </c>
      <c r="AK4623">
        <v>450</v>
      </c>
      <c r="AL4623">
        <v>50</v>
      </c>
      <c r="AM4623">
        <v>400</v>
      </c>
      <c r="AN4623">
        <v>280</v>
      </c>
      <c r="AO4623">
        <v>120</v>
      </c>
      <c r="AP4623">
        <v>0.3</v>
      </c>
    </row>
    <row r="4624" spans="1:42" hidden="1" x14ac:dyDescent="0.35">
      <c r="A4624" t="s">
        <v>5597</v>
      </c>
      <c r="B4624" s="1">
        <v>46190</v>
      </c>
      <c r="C4624" t="s">
        <v>1011</v>
      </c>
      <c r="D4624" t="s">
        <v>74</v>
      </c>
      <c r="E4624">
        <v>1</v>
      </c>
      <c r="F4624" t="s">
        <v>66</v>
      </c>
      <c r="G4624" t="s">
        <v>71</v>
      </c>
      <c r="H4624" t="s">
        <v>25</v>
      </c>
      <c r="I4624" t="s">
        <v>43</v>
      </c>
      <c r="J4624" t="s">
        <v>34</v>
      </c>
      <c r="K4624">
        <v>2026</v>
      </c>
      <c r="L4624" t="s">
        <v>35</v>
      </c>
      <c r="M4624" t="s">
        <v>5963</v>
      </c>
      <c r="N4624" t="s">
        <v>5949</v>
      </c>
      <c r="O4624" t="s">
        <v>5964</v>
      </c>
      <c r="P4624" t="s">
        <v>5951</v>
      </c>
      <c r="Q4624" t="s">
        <v>5965</v>
      </c>
      <c r="R4624">
        <v>5700</v>
      </c>
      <c r="S4624">
        <v>7500</v>
      </c>
      <c r="T4624">
        <v>0.24</v>
      </c>
      <c r="U4624" t="s">
        <v>5940</v>
      </c>
      <c r="V4624">
        <v>12</v>
      </c>
      <c r="W4624" s="1">
        <v>44865</v>
      </c>
      <c r="X4624" t="s">
        <v>5894</v>
      </c>
      <c r="Y4624">
        <v>145</v>
      </c>
      <c r="Z4624">
        <v>60</v>
      </c>
      <c r="AA4624">
        <v>189</v>
      </c>
      <c r="AB4624">
        <v>10</v>
      </c>
      <c r="AC4624">
        <v>10</v>
      </c>
      <c r="AD4624">
        <v>57000</v>
      </c>
      <c r="AE4624" t="s">
        <v>6025</v>
      </c>
      <c r="AF4624" s="1">
        <v>46203</v>
      </c>
      <c r="AG4624" t="s">
        <v>6513</v>
      </c>
      <c r="AH4624" t="s">
        <v>6027</v>
      </c>
      <c r="AI4624" t="s">
        <v>6028</v>
      </c>
      <c r="AJ4624" t="s">
        <v>6924</v>
      </c>
      <c r="AK4624">
        <v>7500</v>
      </c>
      <c r="AL4624">
        <v>680.25</v>
      </c>
      <c r="AM4624">
        <v>6819.75</v>
      </c>
      <c r="AN4624">
        <v>5700</v>
      </c>
      <c r="AO4624">
        <v>1119.75</v>
      </c>
      <c r="AP4624">
        <v>0.16420000000000001</v>
      </c>
    </row>
    <row r="4625" spans="1:42" hidden="1" x14ac:dyDescent="0.35">
      <c r="A4625" t="s">
        <v>5598</v>
      </c>
      <c r="B4625" s="1">
        <v>46136</v>
      </c>
      <c r="C4625" t="s">
        <v>311</v>
      </c>
      <c r="D4625" t="s">
        <v>105</v>
      </c>
      <c r="E4625">
        <v>1</v>
      </c>
      <c r="F4625" t="s">
        <v>128</v>
      </c>
      <c r="G4625" t="s">
        <v>16</v>
      </c>
      <c r="H4625" t="s">
        <v>32</v>
      </c>
      <c r="I4625" t="s">
        <v>43</v>
      </c>
      <c r="J4625" t="s">
        <v>44</v>
      </c>
      <c r="K4625">
        <v>2026</v>
      </c>
      <c r="L4625" t="s">
        <v>35</v>
      </c>
      <c r="M4625" t="s">
        <v>5916</v>
      </c>
      <c r="N4625" t="s">
        <v>5913</v>
      </c>
      <c r="O4625" t="s">
        <v>5917</v>
      </c>
      <c r="P4625" t="s">
        <v>5918</v>
      </c>
      <c r="Q4625" t="s">
        <v>5919</v>
      </c>
      <c r="R4625">
        <v>63000</v>
      </c>
      <c r="S4625">
        <v>76000</v>
      </c>
      <c r="T4625">
        <v>0.1711</v>
      </c>
      <c r="U4625" t="s">
        <v>5920</v>
      </c>
      <c r="V4625">
        <v>12</v>
      </c>
      <c r="W4625" s="1">
        <v>44617</v>
      </c>
      <c r="X4625" t="s">
        <v>5894</v>
      </c>
      <c r="Y4625">
        <v>252</v>
      </c>
      <c r="Z4625">
        <v>75</v>
      </c>
      <c r="AA4625">
        <v>289</v>
      </c>
      <c r="AB4625">
        <v>48</v>
      </c>
      <c r="AC4625">
        <v>10</v>
      </c>
      <c r="AD4625">
        <v>3024000</v>
      </c>
      <c r="AE4625" t="s">
        <v>6025</v>
      </c>
      <c r="AF4625" s="1">
        <v>46203</v>
      </c>
      <c r="AG4625" t="s">
        <v>6199</v>
      </c>
      <c r="AH4625" t="s">
        <v>6027</v>
      </c>
      <c r="AI4625" t="s">
        <v>6028</v>
      </c>
      <c r="AJ4625" t="s">
        <v>6924</v>
      </c>
      <c r="AK4625">
        <v>89680</v>
      </c>
      <c r="AL4625">
        <v>8035.33</v>
      </c>
      <c r="AM4625">
        <v>81644.67</v>
      </c>
      <c r="AN4625">
        <v>63000</v>
      </c>
      <c r="AO4625">
        <v>18644.669999999998</v>
      </c>
      <c r="AP4625">
        <v>0.22839999999999999</v>
      </c>
    </row>
    <row r="4626" spans="1:42" hidden="1" x14ac:dyDescent="0.35">
      <c r="A4626" t="s">
        <v>5599</v>
      </c>
      <c r="B4626" s="1">
        <v>46036</v>
      </c>
      <c r="C4626" t="s">
        <v>1132</v>
      </c>
      <c r="D4626" t="s">
        <v>118</v>
      </c>
      <c r="E4626">
        <v>2</v>
      </c>
      <c r="F4626" t="s">
        <v>48</v>
      </c>
      <c r="G4626" t="s">
        <v>16</v>
      </c>
      <c r="H4626" t="s">
        <v>25</v>
      </c>
      <c r="I4626" t="s">
        <v>33</v>
      </c>
      <c r="J4626" t="s">
        <v>112</v>
      </c>
      <c r="K4626">
        <v>2026</v>
      </c>
      <c r="L4626" t="s">
        <v>20</v>
      </c>
      <c r="M4626" t="s">
        <v>5902</v>
      </c>
      <c r="N4626" t="s">
        <v>5889</v>
      </c>
      <c r="O4626" t="s">
        <v>5898</v>
      </c>
      <c r="P4626" t="s">
        <v>5899</v>
      </c>
      <c r="Q4626" t="s">
        <v>5903</v>
      </c>
      <c r="R4626">
        <v>74000</v>
      </c>
      <c r="S4626">
        <v>88000</v>
      </c>
      <c r="T4626">
        <v>0.15909999999999999</v>
      </c>
      <c r="U4626" t="s">
        <v>5901</v>
      </c>
      <c r="V4626">
        <v>12</v>
      </c>
      <c r="W4626" s="1">
        <v>45459</v>
      </c>
      <c r="X4626" t="s">
        <v>5894</v>
      </c>
      <c r="Y4626">
        <v>214</v>
      </c>
      <c r="Z4626">
        <v>97</v>
      </c>
      <c r="AA4626">
        <v>218</v>
      </c>
      <c r="AB4626">
        <v>43</v>
      </c>
      <c r="AC4626">
        <v>10</v>
      </c>
      <c r="AD4626">
        <v>3182000</v>
      </c>
      <c r="AE4626" t="s">
        <v>6025</v>
      </c>
      <c r="AF4626" s="1">
        <v>46203</v>
      </c>
      <c r="AG4626" t="s">
        <v>6238</v>
      </c>
      <c r="AH4626" t="s">
        <v>6035</v>
      </c>
      <c r="AI4626" t="s">
        <v>6028</v>
      </c>
      <c r="AJ4626" t="s">
        <v>6924</v>
      </c>
      <c r="AK4626">
        <v>176000</v>
      </c>
      <c r="AL4626">
        <v>27104</v>
      </c>
      <c r="AM4626">
        <v>148896</v>
      </c>
      <c r="AN4626">
        <v>148000</v>
      </c>
      <c r="AO4626">
        <v>896</v>
      </c>
      <c r="AP4626">
        <v>6.0000000000000001E-3</v>
      </c>
    </row>
    <row r="4627" spans="1:42" hidden="1" x14ac:dyDescent="0.35">
      <c r="A4627" t="s">
        <v>5600</v>
      </c>
      <c r="B4627" s="1">
        <v>46178</v>
      </c>
      <c r="C4627" t="s">
        <v>132</v>
      </c>
      <c r="D4627" t="s">
        <v>208</v>
      </c>
      <c r="E4627">
        <v>1</v>
      </c>
      <c r="F4627" t="s">
        <v>128</v>
      </c>
      <c r="G4627" t="s">
        <v>96</v>
      </c>
      <c r="H4627" t="s">
        <v>32</v>
      </c>
      <c r="I4627" t="s">
        <v>33</v>
      </c>
      <c r="J4627" t="s">
        <v>34</v>
      </c>
      <c r="K4627">
        <v>2026</v>
      </c>
      <c r="L4627" t="s">
        <v>35</v>
      </c>
      <c r="M4627" t="s">
        <v>5910</v>
      </c>
      <c r="N4627" t="s">
        <v>5889</v>
      </c>
      <c r="O4627" t="s">
        <v>5898</v>
      </c>
      <c r="P4627" t="s">
        <v>5907</v>
      </c>
      <c r="Q4627" t="s">
        <v>5911</v>
      </c>
      <c r="R4627">
        <v>10500</v>
      </c>
      <c r="S4627">
        <v>13000</v>
      </c>
      <c r="T4627">
        <v>0.1923</v>
      </c>
      <c r="U4627" t="s">
        <v>5909</v>
      </c>
      <c r="V4627">
        <v>12</v>
      </c>
      <c r="W4627" s="1">
        <v>45395</v>
      </c>
      <c r="X4627" t="s">
        <v>5894</v>
      </c>
      <c r="Y4627">
        <v>256</v>
      </c>
      <c r="Z4627">
        <v>119</v>
      </c>
      <c r="AA4627">
        <v>288</v>
      </c>
      <c r="AB4627">
        <v>32</v>
      </c>
      <c r="AC4627">
        <v>10</v>
      </c>
      <c r="AD4627">
        <v>336000</v>
      </c>
      <c r="AE4627" t="s">
        <v>6025</v>
      </c>
      <c r="AF4627" s="1">
        <v>46203</v>
      </c>
      <c r="AG4627" t="s">
        <v>6081</v>
      </c>
      <c r="AH4627" t="s">
        <v>6035</v>
      </c>
      <c r="AI4627" t="s">
        <v>6028</v>
      </c>
      <c r="AJ4627" t="s">
        <v>6924</v>
      </c>
      <c r="AK4627">
        <v>13000</v>
      </c>
      <c r="AL4627">
        <v>898.3</v>
      </c>
      <c r="AM4627">
        <v>12101.7</v>
      </c>
      <c r="AN4627">
        <v>10500</v>
      </c>
      <c r="AO4627">
        <v>1601.7</v>
      </c>
      <c r="AP4627">
        <v>0.13239999999999999</v>
      </c>
    </row>
    <row r="4628" spans="1:42" hidden="1" x14ac:dyDescent="0.35">
      <c r="A4628" t="s">
        <v>5601</v>
      </c>
      <c r="B4628" s="1">
        <v>46096</v>
      </c>
      <c r="C4628" t="s">
        <v>4286</v>
      </c>
      <c r="D4628" t="s">
        <v>200</v>
      </c>
      <c r="E4628">
        <v>2</v>
      </c>
      <c r="F4628" t="s">
        <v>15</v>
      </c>
      <c r="G4628" t="s">
        <v>31</v>
      </c>
      <c r="H4628" t="s">
        <v>32</v>
      </c>
      <c r="I4628" t="s">
        <v>43</v>
      </c>
      <c r="J4628" t="s">
        <v>39</v>
      </c>
      <c r="K4628">
        <v>2026</v>
      </c>
      <c r="L4628" t="s">
        <v>20</v>
      </c>
      <c r="M4628" t="s">
        <v>5960</v>
      </c>
      <c r="N4628" t="s">
        <v>5949</v>
      </c>
      <c r="O4628" t="s">
        <v>5961</v>
      </c>
      <c r="P4628" t="s">
        <v>5951</v>
      </c>
      <c r="Q4628" t="s">
        <v>5962</v>
      </c>
      <c r="R4628">
        <v>2100</v>
      </c>
      <c r="S4628">
        <v>2800</v>
      </c>
      <c r="T4628">
        <v>0.25</v>
      </c>
      <c r="U4628" t="s">
        <v>5940</v>
      </c>
      <c r="V4628">
        <v>12</v>
      </c>
      <c r="W4628" s="1">
        <v>45378</v>
      </c>
      <c r="X4628" t="s">
        <v>5894</v>
      </c>
      <c r="Y4628">
        <v>198</v>
      </c>
      <c r="Z4628">
        <v>79</v>
      </c>
      <c r="AA4628">
        <v>243</v>
      </c>
      <c r="AB4628">
        <v>87</v>
      </c>
      <c r="AC4628">
        <v>10</v>
      </c>
      <c r="AD4628">
        <v>182700</v>
      </c>
      <c r="AE4628" t="s">
        <v>6025</v>
      </c>
      <c r="AF4628" s="1">
        <v>46203</v>
      </c>
      <c r="AG4628" t="s">
        <v>6887</v>
      </c>
      <c r="AH4628" t="s">
        <v>6035</v>
      </c>
      <c r="AI4628" t="s">
        <v>6028</v>
      </c>
      <c r="AJ4628" t="s">
        <v>6924</v>
      </c>
      <c r="AK4628">
        <v>5600</v>
      </c>
      <c r="AL4628">
        <v>409.92</v>
      </c>
      <c r="AM4628">
        <v>5190.08</v>
      </c>
      <c r="AN4628">
        <v>4200</v>
      </c>
      <c r="AO4628">
        <v>990.08</v>
      </c>
      <c r="AP4628">
        <v>0.1908</v>
      </c>
    </row>
    <row r="4629" spans="1:42" hidden="1" x14ac:dyDescent="0.35">
      <c r="A4629" t="s">
        <v>5602</v>
      </c>
      <c r="B4629" s="1">
        <v>46042</v>
      </c>
      <c r="C4629" t="s">
        <v>1213</v>
      </c>
      <c r="D4629" t="s">
        <v>216</v>
      </c>
      <c r="E4629">
        <v>1</v>
      </c>
      <c r="F4629" t="s">
        <v>128</v>
      </c>
      <c r="G4629" t="s">
        <v>31</v>
      </c>
      <c r="H4629" t="s">
        <v>32</v>
      </c>
      <c r="I4629" t="s">
        <v>33</v>
      </c>
      <c r="J4629" t="s">
        <v>112</v>
      </c>
      <c r="K4629">
        <v>2026</v>
      </c>
      <c r="L4629" t="s">
        <v>20</v>
      </c>
      <c r="M4629" t="s">
        <v>5999</v>
      </c>
      <c r="N4629" t="s">
        <v>5989</v>
      </c>
      <c r="O4629" t="s">
        <v>6000</v>
      </c>
      <c r="P4629" t="s">
        <v>6001</v>
      </c>
      <c r="Q4629" t="s">
        <v>6002</v>
      </c>
      <c r="R4629">
        <v>300</v>
      </c>
      <c r="S4629">
        <v>500</v>
      </c>
      <c r="T4629">
        <v>0.4</v>
      </c>
      <c r="U4629" t="s">
        <v>5940</v>
      </c>
      <c r="V4629">
        <v>3</v>
      </c>
      <c r="W4629" s="1">
        <v>45115</v>
      </c>
      <c r="X4629" t="s">
        <v>5894</v>
      </c>
      <c r="Y4629">
        <v>197</v>
      </c>
      <c r="Z4629">
        <v>100</v>
      </c>
      <c r="AA4629">
        <v>205</v>
      </c>
      <c r="AB4629">
        <v>66</v>
      </c>
      <c r="AC4629">
        <v>10</v>
      </c>
      <c r="AD4629">
        <v>19800</v>
      </c>
      <c r="AE4629" t="s">
        <v>6025</v>
      </c>
      <c r="AF4629" s="1">
        <v>46203</v>
      </c>
      <c r="AG4629" t="s">
        <v>6338</v>
      </c>
      <c r="AH4629" t="s">
        <v>6035</v>
      </c>
      <c r="AI4629" t="s">
        <v>6028</v>
      </c>
      <c r="AJ4629" t="s">
        <v>6924</v>
      </c>
      <c r="AK4629">
        <v>500</v>
      </c>
      <c r="AL4629">
        <v>89.25</v>
      </c>
      <c r="AM4629">
        <v>410.75</v>
      </c>
      <c r="AN4629">
        <v>300</v>
      </c>
      <c r="AO4629">
        <v>110.75</v>
      </c>
      <c r="AP4629">
        <v>0.26960000000000001</v>
      </c>
    </row>
    <row r="4630" spans="1:42" hidden="1" x14ac:dyDescent="0.35">
      <c r="A4630" t="s">
        <v>5603</v>
      </c>
      <c r="B4630" s="1">
        <v>46174</v>
      </c>
      <c r="C4630" t="s">
        <v>1423</v>
      </c>
      <c r="D4630" t="s">
        <v>115</v>
      </c>
      <c r="E4630">
        <v>1</v>
      </c>
      <c r="F4630" t="s">
        <v>30</v>
      </c>
      <c r="G4630" t="s">
        <v>16</v>
      </c>
      <c r="H4630" t="s">
        <v>17</v>
      </c>
      <c r="I4630" t="s">
        <v>43</v>
      </c>
      <c r="J4630" t="s">
        <v>34</v>
      </c>
      <c r="K4630">
        <v>2026</v>
      </c>
      <c r="L4630" t="s">
        <v>35</v>
      </c>
      <c r="M4630" t="s">
        <v>5988</v>
      </c>
      <c r="N4630" t="s">
        <v>5989</v>
      </c>
      <c r="O4630" t="s">
        <v>5990</v>
      </c>
      <c r="P4630" t="s">
        <v>5907</v>
      </c>
      <c r="Q4630" t="s">
        <v>5991</v>
      </c>
      <c r="R4630">
        <v>1600</v>
      </c>
      <c r="S4630">
        <v>2200</v>
      </c>
      <c r="T4630">
        <v>0.2727</v>
      </c>
      <c r="U4630" t="s">
        <v>5909</v>
      </c>
      <c r="V4630">
        <v>6</v>
      </c>
      <c r="W4630" s="1">
        <v>45040</v>
      </c>
      <c r="X4630" t="s">
        <v>5894</v>
      </c>
      <c r="Y4630">
        <v>84</v>
      </c>
      <c r="Z4630">
        <v>117</v>
      </c>
      <c r="AA4630">
        <v>174</v>
      </c>
      <c r="AB4630">
        <v>47</v>
      </c>
      <c r="AC4630">
        <v>10</v>
      </c>
      <c r="AD4630">
        <v>75200</v>
      </c>
      <c r="AE4630" t="s">
        <v>6025</v>
      </c>
      <c r="AF4630" s="1">
        <v>46203</v>
      </c>
      <c r="AG4630" t="s">
        <v>6352</v>
      </c>
      <c r="AH4630" t="s">
        <v>6027</v>
      </c>
      <c r="AI4630" t="s">
        <v>6028</v>
      </c>
      <c r="AJ4630" t="s">
        <v>6924</v>
      </c>
      <c r="AK4630">
        <v>2200</v>
      </c>
      <c r="AL4630">
        <v>269.27999999999997</v>
      </c>
      <c r="AM4630">
        <v>1930.72</v>
      </c>
      <c r="AN4630">
        <v>1600</v>
      </c>
      <c r="AO4630">
        <v>330.72</v>
      </c>
      <c r="AP4630">
        <v>0.17130000000000001</v>
      </c>
    </row>
    <row r="4631" spans="1:42" hidden="1" x14ac:dyDescent="0.35">
      <c r="A4631" t="s">
        <v>5604</v>
      </c>
      <c r="B4631" s="1">
        <v>46096</v>
      </c>
      <c r="C4631" t="s">
        <v>800</v>
      </c>
      <c r="D4631" t="s">
        <v>95</v>
      </c>
      <c r="E4631">
        <v>1</v>
      </c>
      <c r="F4631" t="s">
        <v>128</v>
      </c>
      <c r="G4631" t="s">
        <v>96</v>
      </c>
      <c r="H4631" t="s">
        <v>32</v>
      </c>
      <c r="I4631" t="s">
        <v>43</v>
      </c>
      <c r="J4631" t="s">
        <v>39</v>
      </c>
      <c r="K4631">
        <v>2026</v>
      </c>
      <c r="L4631" t="s">
        <v>20</v>
      </c>
      <c r="M4631" t="s">
        <v>5948</v>
      </c>
      <c r="N4631" t="s">
        <v>5949</v>
      </c>
      <c r="O4631" t="s">
        <v>5950</v>
      </c>
      <c r="P4631" t="s">
        <v>5951</v>
      </c>
      <c r="Q4631" t="s">
        <v>5952</v>
      </c>
      <c r="R4631">
        <v>2900</v>
      </c>
      <c r="S4631">
        <v>3800</v>
      </c>
      <c r="T4631">
        <v>0.23680000000000001</v>
      </c>
      <c r="U4631" t="s">
        <v>5940</v>
      </c>
      <c r="V4631">
        <v>12</v>
      </c>
      <c r="W4631" s="1">
        <v>45359</v>
      </c>
      <c r="X4631" t="s">
        <v>5894</v>
      </c>
      <c r="Y4631">
        <v>220</v>
      </c>
      <c r="Z4631">
        <v>49</v>
      </c>
      <c r="AA4631">
        <v>227</v>
      </c>
      <c r="AB4631">
        <v>23</v>
      </c>
      <c r="AC4631">
        <v>10</v>
      </c>
      <c r="AD4631">
        <v>66700</v>
      </c>
      <c r="AE4631" t="s">
        <v>6025</v>
      </c>
      <c r="AF4631" s="1">
        <v>46203</v>
      </c>
      <c r="AG4631" t="s">
        <v>6446</v>
      </c>
      <c r="AH4631" t="s">
        <v>6035</v>
      </c>
      <c r="AI4631" t="s">
        <v>6028</v>
      </c>
      <c r="AJ4631" t="s">
        <v>6924</v>
      </c>
      <c r="AK4631">
        <v>3800</v>
      </c>
      <c r="AL4631">
        <v>557.46</v>
      </c>
      <c r="AM4631">
        <v>3242.54</v>
      </c>
      <c r="AN4631">
        <v>2900</v>
      </c>
      <c r="AO4631">
        <v>342.54</v>
      </c>
      <c r="AP4631">
        <v>0.1056</v>
      </c>
    </row>
    <row r="4632" spans="1:42" hidden="1" x14ac:dyDescent="0.35">
      <c r="A4632" t="s">
        <v>5605</v>
      </c>
      <c r="B4632" s="1">
        <v>46106</v>
      </c>
      <c r="C4632" t="s">
        <v>1151</v>
      </c>
      <c r="D4632" t="s">
        <v>23</v>
      </c>
      <c r="E4632">
        <v>2</v>
      </c>
      <c r="F4632" t="s">
        <v>128</v>
      </c>
      <c r="G4632" t="s">
        <v>16</v>
      </c>
      <c r="H4632" t="s">
        <v>17</v>
      </c>
      <c r="I4632" t="s">
        <v>33</v>
      </c>
      <c r="J4632" t="s">
        <v>39</v>
      </c>
      <c r="K4632">
        <v>2026</v>
      </c>
      <c r="L4632" t="s">
        <v>20</v>
      </c>
      <c r="M4632" t="s">
        <v>5921</v>
      </c>
      <c r="N4632" t="s">
        <v>5913</v>
      </c>
      <c r="O4632" t="s">
        <v>5917</v>
      </c>
      <c r="P4632" t="s">
        <v>5922</v>
      </c>
      <c r="Q4632" t="s">
        <v>5923</v>
      </c>
      <c r="R4632">
        <v>57000</v>
      </c>
      <c r="S4632">
        <v>69000</v>
      </c>
      <c r="T4632">
        <v>0.1739</v>
      </c>
      <c r="U4632" t="s">
        <v>5920</v>
      </c>
      <c r="V4632">
        <v>12</v>
      </c>
      <c r="W4632" s="1">
        <v>44862</v>
      </c>
      <c r="X4632" t="s">
        <v>5894</v>
      </c>
      <c r="Y4632">
        <v>244</v>
      </c>
      <c r="Z4632">
        <v>55</v>
      </c>
      <c r="AA4632">
        <v>276</v>
      </c>
      <c r="AB4632">
        <v>9</v>
      </c>
      <c r="AC4632">
        <v>10</v>
      </c>
      <c r="AD4632">
        <v>513000</v>
      </c>
      <c r="AE4632" t="s">
        <v>6025</v>
      </c>
      <c r="AF4632" s="1">
        <v>46203</v>
      </c>
      <c r="AG4632" t="s">
        <v>6554</v>
      </c>
      <c r="AH4632" t="s">
        <v>6027</v>
      </c>
      <c r="AI4632" t="s">
        <v>6028</v>
      </c>
      <c r="AJ4632" t="s">
        <v>6924</v>
      </c>
      <c r="AK4632">
        <v>162840</v>
      </c>
      <c r="AL4632">
        <v>31998.06</v>
      </c>
      <c r="AM4632">
        <v>130841.94</v>
      </c>
      <c r="AN4632">
        <v>114000</v>
      </c>
      <c r="AO4632">
        <v>16841.939999999999</v>
      </c>
      <c r="AP4632">
        <v>0.12870000000000001</v>
      </c>
    </row>
    <row r="4633" spans="1:42" hidden="1" x14ac:dyDescent="0.35">
      <c r="A4633" t="s">
        <v>5606</v>
      </c>
      <c r="B4633" s="1">
        <v>46152</v>
      </c>
      <c r="C4633" t="s">
        <v>598</v>
      </c>
      <c r="D4633" t="s">
        <v>188</v>
      </c>
      <c r="E4633">
        <v>1</v>
      </c>
      <c r="F4633" t="s">
        <v>58</v>
      </c>
      <c r="G4633" t="s">
        <v>16</v>
      </c>
      <c r="H4633" t="s">
        <v>17</v>
      </c>
      <c r="I4633" t="s">
        <v>43</v>
      </c>
      <c r="J4633" t="s">
        <v>75</v>
      </c>
      <c r="K4633">
        <v>2026</v>
      </c>
      <c r="L4633" t="s">
        <v>35</v>
      </c>
      <c r="M4633" t="s">
        <v>5936</v>
      </c>
      <c r="N4633" t="s">
        <v>5931</v>
      </c>
      <c r="O4633" t="s">
        <v>5937</v>
      </c>
      <c r="P4633" t="s">
        <v>5938</v>
      </c>
      <c r="Q4633" t="s">
        <v>5939</v>
      </c>
      <c r="R4633">
        <v>3400</v>
      </c>
      <c r="S4633">
        <v>4500</v>
      </c>
      <c r="T4633">
        <v>0.24440000000000001</v>
      </c>
      <c r="U4633" t="s">
        <v>5940</v>
      </c>
      <c r="V4633">
        <v>6</v>
      </c>
      <c r="W4633" s="1">
        <v>45061</v>
      </c>
      <c r="X4633" t="s">
        <v>5894</v>
      </c>
      <c r="Y4633">
        <v>200</v>
      </c>
      <c r="Z4633">
        <v>91</v>
      </c>
      <c r="AA4633">
        <v>223</v>
      </c>
      <c r="AB4633">
        <v>18</v>
      </c>
      <c r="AC4633">
        <v>10</v>
      </c>
      <c r="AD4633">
        <v>61200</v>
      </c>
      <c r="AE4633" t="s">
        <v>6025</v>
      </c>
      <c r="AF4633" s="1">
        <v>46203</v>
      </c>
      <c r="AG4633" t="s">
        <v>6359</v>
      </c>
      <c r="AH4633" t="s">
        <v>6027</v>
      </c>
      <c r="AI4633" t="s">
        <v>6028</v>
      </c>
      <c r="AJ4633" t="s">
        <v>6924</v>
      </c>
      <c r="AK4633">
        <v>4500</v>
      </c>
      <c r="AL4633">
        <v>287.10000000000002</v>
      </c>
      <c r="AM4633">
        <v>4212.8999999999996</v>
      </c>
      <c r="AN4633">
        <v>3400</v>
      </c>
      <c r="AO4633">
        <v>812.9</v>
      </c>
      <c r="AP4633">
        <v>0.193</v>
      </c>
    </row>
    <row r="4634" spans="1:42" hidden="1" x14ac:dyDescent="0.35">
      <c r="A4634" t="s">
        <v>5607</v>
      </c>
      <c r="B4634" s="1">
        <v>46163</v>
      </c>
      <c r="C4634" t="s">
        <v>1740</v>
      </c>
      <c r="D4634" t="s">
        <v>208</v>
      </c>
      <c r="E4634">
        <v>2</v>
      </c>
      <c r="F4634" t="s">
        <v>48</v>
      </c>
      <c r="G4634" t="s">
        <v>96</v>
      </c>
      <c r="H4634" t="s">
        <v>32</v>
      </c>
      <c r="I4634" t="s">
        <v>43</v>
      </c>
      <c r="J4634" t="s">
        <v>75</v>
      </c>
      <c r="K4634">
        <v>2026</v>
      </c>
      <c r="L4634" t="s">
        <v>35</v>
      </c>
      <c r="M4634" t="s">
        <v>5910</v>
      </c>
      <c r="N4634" t="s">
        <v>5889</v>
      </c>
      <c r="O4634" t="s">
        <v>5898</v>
      </c>
      <c r="P4634" t="s">
        <v>5907</v>
      </c>
      <c r="Q4634" t="s">
        <v>5911</v>
      </c>
      <c r="R4634">
        <v>10500</v>
      </c>
      <c r="S4634">
        <v>13000</v>
      </c>
      <c r="T4634">
        <v>0.1923</v>
      </c>
      <c r="U4634" t="s">
        <v>5909</v>
      </c>
      <c r="V4634">
        <v>12</v>
      </c>
      <c r="W4634" s="1">
        <v>45395</v>
      </c>
      <c r="X4634" t="s">
        <v>5894</v>
      </c>
      <c r="Y4634">
        <v>256</v>
      </c>
      <c r="Z4634">
        <v>119</v>
      </c>
      <c r="AA4634">
        <v>288</v>
      </c>
      <c r="AB4634">
        <v>32</v>
      </c>
      <c r="AC4634">
        <v>10</v>
      </c>
      <c r="AD4634">
        <v>336000</v>
      </c>
      <c r="AE4634" t="s">
        <v>6025</v>
      </c>
      <c r="AF4634" s="1">
        <v>46203</v>
      </c>
      <c r="AG4634" t="s">
        <v>6639</v>
      </c>
      <c r="AH4634" t="s">
        <v>6035</v>
      </c>
      <c r="AI4634" t="s">
        <v>6028</v>
      </c>
      <c r="AJ4634" t="s">
        <v>6924</v>
      </c>
      <c r="AK4634">
        <v>26000</v>
      </c>
      <c r="AL4634">
        <v>4654</v>
      </c>
      <c r="AM4634">
        <v>21346</v>
      </c>
      <c r="AN4634">
        <v>21000</v>
      </c>
      <c r="AO4634">
        <v>346</v>
      </c>
      <c r="AP4634">
        <v>1.6199999999999999E-2</v>
      </c>
    </row>
    <row r="4635" spans="1:42" hidden="1" x14ac:dyDescent="0.35">
      <c r="A4635" t="s">
        <v>5608</v>
      </c>
      <c r="B4635" s="1">
        <v>46086</v>
      </c>
      <c r="C4635" t="s">
        <v>1837</v>
      </c>
      <c r="D4635" t="s">
        <v>95</v>
      </c>
      <c r="E4635">
        <v>1</v>
      </c>
      <c r="F4635" t="s">
        <v>128</v>
      </c>
      <c r="G4635" t="s">
        <v>16</v>
      </c>
      <c r="H4635" t="s">
        <v>25</v>
      </c>
      <c r="I4635" t="s">
        <v>33</v>
      </c>
      <c r="J4635" t="s">
        <v>39</v>
      </c>
      <c r="K4635">
        <v>2026</v>
      </c>
      <c r="L4635" t="s">
        <v>20</v>
      </c>
      <c r="M4635" t="s">
        <v>5948</v>
      </c>
      <c r="N4635" t="s">
        <v>5949</v>
      </c>
      <c r="O4635" t="s">
        <v>5950</v>
      </c>
      <c r="P4635" t="s">
        <v>5951</v>
      </c>
      <c r="Q4635" t="s">
        <v>5952</v>
      </c>
      <c r="R4635">
        <v>2900</v>
      </c>
      <c r="S4635">
        <v>3800</v>
      </c>
      <c r="T4635">
        <v>0.23680000000000001</v>
      </c>
      <c r="U4635" t="s">
        <v>5940</v>
      </c>
      <c r="V4635">
        <v>12</v>
      </c>
      <c r="W4635" s="1">
        <v>45359</v>
      </c>
      <c r="X4635" t="s">
        <v>5894</v>
      </c>
      <c r="Y4635">
        <v>220</v>
      </c>
      <c r="Z4635">
        <v>49</v>
      </c>
      <c r="AA4635">
        <v>227</v>
      </c>
      <c r="AB4635">
        <v>23</v>
      </c>
      <c r="AC4635">
        <v>10</v>
      </c>
      <c r="AD4635">
        <v>66700</v>
      </c>
      <c r="AE4635" t="s">
        <v>6025</v>
      </c>
      <c r="AF4635" s="1">
        <v>46203</v>
      </c>
      <c r="AG4635" t="s">
        <v>6666</v>
      </c>
      <c r="AH4635" t="s">
        <v>6035</v>
      </c>
      <c r="AI4635" t="s">
        <v>6028</v>
      </c>
      <c r="AJ4635" t="s">
        <v>6924</v>
      </c>
      <c r="AK4635">
        <v>3800</v>
      </c>
      <c r="AL4635">
        <v>499.7</v>
      </c>
      <c r="AM4635">
        <v>3300.3</v>
      </c>
      <c r="AN4635">
        <v>2900</v>
      </c>
      <c r="AO4635">
        <v>400.3</v>
      </c>
      <c r="AP4635">
        <v>0.12130000000000001</v>
      </c>
    </row>
    <row r="4636" spans="1:42" hidden="1" x14ac:dyDescent="0.35">
      <c r="A4636" t="s">
        <v>5609</v>
      </c>
      <c r="B4636" s="1">
        <v>46087</v>
      </c>
      <c r="C4636" t="s">
        <v>2157</v>
      </c>
      <c r="D4636" t="s">
        <v>216</v>
      </c>
      <c r="E4636">
        <v>2</v>
      </c>
      <c r="F4636" t="s">
        <v>30</v>
      </c>
      <c r="G4636" t="s">
        <v>96</v>
      </c>
      <c r="H4636" t="s">
        <v>17</v>
      </c>
      <c r="I4636" t="s">
        <v>18</v>
      </c>
      <c r="J4636" t="s">
        <v>39</v>
      </c>
      <c r="K4636">
        <v>2026</v>
      </c>
      <c r="L4636" t="s">
        <v>20</v>
      </c>
      <c r="M4636" t="s">
        <v>5999</v>
      </c>
      <c r="N4636" t="s">
        <v>5989</v>
      </c>
      <c r="O4636" t="s">
        <v>6000</v>
      </c>
      <c r="P4636" t="s">
        <v>6001</v>
      </c>
      <c r="Q4636" t="s">
        <v>6002</v>
      </c>
      <c r="R4636">
        <v>300</v>
      </c>
      <c r="S4636">
        <v>500</v>
      </c>
      <c r="T4636">
        <v>0.4</v>
      </c>
      <c r="U4636" t="s">
        <v>5940</v>
      </c>
      <c r="V4636">
        <v>3</v>
      </c>
      <c r="W4636" s="1">
        <v>45115</v>
      </c>
      <c r="X4636" t="s">
        <v>5894</v>
      </c>
      <c r="Y4636">
        <v>197</v>
      </c>
      <c r="Z4636">
        <v>100</v>
      </c>
      <c r="AA4636">
        <v>205</v>
      </c>
      <c r="AB4636">
        <v>66</v>
      </c>
      <c r="AC4636">
        <v>10</v>
      </c>
      <c r="AD4636">
        <v>19800</v>
      </c>
      <c r="AE4636" t="s">
        <v>6025</v>
      </c>
      <c r="AF4636" s="1">
        <v>46203</v>
      </c>
      <c r="AG4636" t="s">
        <v>6743</v>
      </c>
      <c r="AH4636" t="s">
        <v>6035</v>
      </c>
      <c r="AI4636" t="s">
        <v>6028</v>
      </c>
      <c r="AJ4636" t="s">
        <v>6924</v>
      </c>
      <c r="AK4636">
        <v>1000</v>
      </c>
      <c r="AL4636">
        <v>50.3</v>
      </c>
      <c r="AM4636">
        <v>949.7</v>
      </c>
      <c r="AN4636">
        <v>600</v>
      </c>
      <c r="AO4636">
        <v>349.7</v>
      </c>
      <c r="AP4636">
        <v>0.36820000000000003</v>
      </c>
    </row>
    <row r="4637" spans="1:42" hidden="1" x14ac:dyDescent="0.35">
      <c r="A4637" t="s">
        <v>5610</v>
      </c>
      <c r="B4637" s="1">
        <v>46191</v>
      </c>
      <c r="C4637" t="s">
        <v>1612</v>
      </c>
      <c r="D4637" t="s">
        <v>74</v>
      </c>
      <c r="E4637">
        <v>4</v>
      </c>
      <c r="F4637" t="s">
        <v>58</v>
      </c>
      <c r="G4637" t="s">
        <v>16</v>
      </c>
      <c r="H4637" t="s">
        <v>32</v>
      </c>
      <c r="I4637" t="s">
        <v>26</v>
      </c>
      <c r="J4637" t="s">
        <v>34</v>
      </c>
      <c r="K4637">
        <v>2026</v>
      </c>
      <c r="L4637" t="s">
        <v>35</v>
      </c>
      <c r="M4637" t="s">
        <v>5963</v>
      </c>
      <c r="N4637" t="s">
        <v>5949</v>
      </c>
      <c r="O4637" t="s">
        <v>5964</v>
      </c>
      <c r="P4637" t="s">
        <v>5951</v>
      </c>
      <c r="Q4637" t="s">
        <v>5965</v>
      </c>
      <c r="R4637">
        <v>5700</v>
      </c>
      <c r="S4637">
        <v>7500</v>
      </c>
      <c r="T4637">
        <v>0.24</v>
      </c>
      <c r="U4637" t="s">
        <v>5940</v>
      </c>
      <c r="V4637">
        <v>12</v>
      </c>
      <c r="W4637" s="1">
        <v>44865</v>
      </c>
      <c r="X4637" t="s">
        <v>5894</v>
      </c>
      <c r="Y4637">
        <v>145</v>
      </c>
      <c r="Z4637">
        <v>60</v>
      </c>
      <c r="AA4637">
        <v>189</v>
      </c>
      <c r="AB4637">
        <v>10</v>
      </c>
      <c r="AC4637">
        <v>10</v>
      </c>
      <c r="AD4637">
        <v>57000</v>
      </c>
      <c r="AE4637" t="s">
        <v>6025</v>
      </c>
      <c r="AF4637" s="1">
        <v>46203</v>
      </c>
      <c r="AG4637" t="s">
        <v>6601</v>
      </c>
      <c r="AH4637" t="s">
        <v>6027</v>
      </c>
      <c r="AI4637" t="s">
        <v>6028</v>
      </c>
      <c r="AJ4637" t="s">
        <v>6924</v>
      </c>
      <c r="AK4637">
        <v>30000</v>
      </c>
      <c r="AL4637">
        <v>5862</v>
      </c>
      <c r="AM4637">
        <v>24138</v>
      </c>
      <c r="AN4637">
        <v>22800</v>
      </c>
      <c r="AO4637">
        <v>1338</v>
      </c>
      <c r="AP4637">
        <v>5.5399999999999998E-2</v>
      </c>
    </row>
    <row r="4638" spans="1:42" hidden="1" x14ac:dyDescent="0.35">
      <c r="A4638" t="s">
        <v>5611</v>
      </c>
      <c r="B4638" s="1">
        <v>46139</v>
      </c>
      <c r="C4638" t="s">
        <v>2153</v>
      </c>
      <c r="D4638" t="s">
        <v>70</v>
      </c>
      <c r="E4638">
        <v>1</v>
      </c>
      <c r="F4638" t="s">
        <v>30</v>
      </c>
      <c r="G4638" t="s">
        <v>16</v>
      </c>
      <c r="H4638" t="s">
        <v>17</v>
      </c>
      <c r="I4638" t="s">
        <v>33</v>
      </c>
      <c r="J4638" t="s">
        <v>44</v>
      </c>
      <c r="K4638">
        <v>2026</v>
      </c>
      <c r="L4638" t="s">
        <v>35</v>
      </c>
      <c r="M4638" t="s">
        <v>5970</v>
      </c>
      <c r="N4638" t="s">
        <v>5949</v>
      </c>
      <c r="O4638" t="s">
        <v>5971</v>
      </c>
      <c r="P4638" t="s">
        <v>5922</v>
      </c>
      <c r="Q4638" t="s">
        <v>5972</v>
      </c>
      <c r="R4638">
        <v>9500</v>
      </c>
      <c r="S4638">
        <v>12000</v>
      </c>
      <c r="T4638">
        <v>0.20830000000000001</v>
      </c>
      <c r="U4638" t="s">
        <v>5920</v>
      </c>
      <c r="V4638">
        <v>12</v>
      </c>
      <c r="W4638" s="1">
        <v>44840</v>
      </c>
      <c r="X4638" t="s">
        <v>5894</v>
      </c>
      <c r="Y4638">
        <v>160</v>
      </c>
      <c r="Z4638">
        <v>82</v>
      </c>
      <c r="AA4638">
        <v>171</v>
      </c>
      <c r="AB4638">
        <v>27</v>
      </c>
      <c r="AC4638">
        <v>10</v>
      </c>
      <c r="AD4638">
        <v>256500</v>
      </c>
      <c r="AE4638" t="s">
        <v>6025</v>
      </c>
      <c r="AF4638" s="1">
        <v>46203</v>
      </c>
      <c r="AG4638" t="s">
        <v>6741</v>
      </c>
      <c r="AH4638" t="s">
        <v>6035</v>
      </c>
      <c r="AI4638" t="s">
        <v>6028</v>
      </c>
      <c r="AJ4638" t="s">
        <v>6924</v>
      </c>
      <c r="AK4638">
        <v>12000</v>
      </c>
      <c r="AL4638">
        <v>1599.6</v>
      </c>
      <c r="AM4638">
        <v>10400.4</v>
      </c>
      <c r="AN4638">
        <v>9500</v>
      </c>
      <c r="AO4638">
        <v>900.4</v>
      </c>
      <c r="AP4638">
        <v>8.6599999999999996E-2</v>
      </c>
    </row>
    <row r="4639" spans="1:42" hidden="1" x14ac:dyDescent="0.35">
      <c r="A4639" t="s">
        <v>5612</v>
      </c>
      <c r="B4639" s="1">
        <v>46099</v>
      </c>
      <c r="C4639" t="s">
        <v>591</v>
      </c>
      <c r="D4639" t="s">
        <v>47</v>
      </c>
      <c r="E4639">
        <v>1</v>
      </c>
      <c r="F4639" t="s">
        <v>128</v>
      </c>
      <c r="G4639" t="s">
        <v>16</v>
      </c>
      <c r="H4639" t="s">
        <v>32</v>
      </c>
      <c r="I4639" t="s">
        <v>33</v>
      </c>
      <c r="J4639" t="s">
        <v>39</v>
      </c>
      <c r="K4639">
        <v>2026</v>
      </c>
      <c r="L4639" t="s">
        <v>20</v>
      </c>
      <c r="M4639" t="s">
        <v>5995</v>
      </c>
      <c r="N4639" t="s">
        <v>5989</v>
      </c>
      <c r="O4639" t="s">
        <v>5996</v>
      </c>
      <c r="P4639" t="s">
        <v>5997</v>
      </c>
      <c r="Q4639" t="s">
        <v>5998</v>
      </c>
      <c r="R4639">
        <v>280</v>
      </c>
      <c r="S4639">
        <v>450</v>
      </c>
      <c r="T4639">
        <v>0.37780000000000002</v>
      </c>
      <c r="U4639" t="s">
        <v>5909</v>
      </c>
      <c r="V4639">
        <v>6</v>
      </c>
      <c r="W4639" s="1">
        <v>45144</v>
      </c>
      <c r="X4639" t="s">
        <v>5894</v>
      </c>
      <c r="Y4639">
        <v>217</v>
      </c>
      <c r="Z4639">
        <v>86</v>
      </c>
      <c r="AA4639">
        <v>212</v>
      </c>
      <c r="AB4639">
        <v>73</v>
      </c>
      <c r="AC4639">
        <v>10</v>
      </c>
      <c r="AD4639">
        <v>20440</v>
      </c>
      <c r="AE4639" t="s">
        <v>6025</v>
      </c>
      <c r="AF4639" s="1">
        <v>46203</v>
      </c>
      <c r="AG4639" t="s">
        <v>6355</v>
      </c>
      <c r="AH4639" t="s">
        <v>6027</v>
      </c>
      <c r="AI4639" t="s">
        <v>6028</v>
      </c>
      <c r="AJ4639" t="s">
        <v>6924</v>
      </c>
      <c r="AK4639">
        <v>450</v>
      </c>
      <c r="AL4639">
        <v>34.78</v>
      </c>
      <c r="AM4639">
        <v>415.22</v>
      </c>
      <c r="AN4639">
        <v>280</v>
      </c>
      <c r="AO4639">
        <v>135.22</v>
      </c>
      <c r="AP4639">
        <v>0.32569999999999999</v>
      </c>
    </row>
    <row r="4640" spans="1:42" hidden="1" x14ac:dyDescent="0.35">
      <c r="A4640" t="s">
        <v>5613</v>
      </c>
      <c r="B4640" s="1">
        <v>46147</v>
      </c>
      <c r="C4640" t="s">
        <v>2111</v>
      </c>
      <c r="D4640" t="s">
        <v>65</v>
      </c>
      <c r="E4640">
        <v>1</v>
      </c>
      <c r="F4640" t="s">
        <v>48</v>
      </c>
      <c r="G4640" t="s">
        <v>96</v>
      </c>
      <c r="H4640" t="s">
        <v>17</v>
      </c>
      <c r="I4640" t="s">
        <v>26</v>
      </c>
      <c r="J4640" t="s">
        <v>75</v>
      </c>
      <c r="K4640">
        <v>2026</v>
      </c>
      <c r="L4640" t="s">
        <v>35</v>
      </c>
      <c r="M4640" t="s">
        <v>5906</v>
      </c>
      <c r="N4640" t="s">
        <v>5889</v>
      </c>
      <c r="O4640" t="s">
        <v>5898</v>
      </c>
      <c r="P4640" t="s">
        <v>5907</v>
      </c>
      <c r="Q4640" t="s">
        <v>5908</v>
      </c>
      <c r="R4640">
        <v>17500</v>
      </c>
      <c r="S4640">
        <v>22000</v>
      </c>
      <c r="T4640">
        <v>0.20449999999999999</v>
      </c>
      <c r="U4640" t="s">
        <v>5909</v>
      </c>
      <c r="V4640">
        <v>12</v>
      </c>
      <c r="W4640" s="1">
        <v>45337</v>
      </c>
      <c r="X4640" t="s">
        <v>5894</v>
      </c>
      <c r="Y4640">
        <v>373</v>
      </c>
      <c r="Z4640">
        <v>88</v>
      </c>
      <c r="AA4640">
        <v>389</v>
      </c>
      <c r="AB4640">
        <v>78</v>
      </c>
      <c r="AC4640">
        <v>10</v>
      </c>
      <c r="AD4640">
        <v>1365000</v>
      </c>
      <c r="AE4640" t="s">
        <v>6025</v>
      </c>
      <c r="AF4640" s="1">
        <v>46203</v>
      </c>
      <c r="AG4640" t="s">
        <v>6727</v>
      </c>
      <c r="AH4640" t="s">
        <v>6035</v>
      </c>
      <c r="AI4640" t="s">
        <v>6028</v>
      </c>
      <c r="AJ4640" t="s">
        <v>6924</v>
      </c>
      <c r="AK4640">
        <v>22000</v>
      </c>
      <c r="AL4640">
        <v>1914</v>
      </c>
      <c r="AM4640">
        <v>20086</v>
      </c>
      <c r="AN4640">
        <v>17500</v>
      </c>
      <c r="AO4640">
        <v>2586</v>
      </c>
      <c r="AP4640">
        <v>0.12870000000000001</v>
      </c>
    </row>
    <row r="4641" spans="1:42" hidden="1" x14ac:dyDescent="0.35">
      <c r="A4641" t="s">
        <v>5614</v>
      </c>
      <c r="B4641" s="1">
        <v>46195</v>
      </c>
      <c r="C4641" t="s">
        <v>3445</v>
      </c>
      <c r="D4641" t="s">
        <v>188</v>
      </c>
      <c r="E4641">
        <v>1</v>
      </c>
      <c r="F4641" t="s">
        <v>58</v>
      </c>
      <c r="G4641" t="s">
        <v>71</v>
      </c>
      <c r="H4641" t="s">
        <v>32</v>
      </c>
      <c r="I4641" t="s">
        <v>43</v>
      </c>
      <c r="J4641" t="s">
        <v>34</v>
      </c>
      <c r="K4641">
        <v>2026</v>
      </c>
      <c r="L4641" t="s">
        <v>35</v>
      </c>
      <c r="M4641" t="s">
        <v>5936</v>
      </c>
      <c r="N4641" t="s">
        <v>5931</v>
      </c>
      <c r="O4641" t="s">
        <v>5937</v>
      </c>
      <c r="P4641" t="s">
        <v>5938</v>
      </c>
      <c r="Q4641" t="s">
        <v>5939</v>
      </c>
      <c r="R4641">
        <v>3400</v>
      </c>
      <c r="S4641">
        <v>4500</v>
      </c>
      <c r="T4641">
        <v>0.24440000000000001</v>
      </c>
      <c r="U4641" t="s">
        <v>5940</v>
      </c>
      <c r="V4641">
        <v>6</v>
      </c>
      <c r="W4641" s="1">
        <v>45061</v>
      </c>
      <c r="X4641" t="s">
        <v>5894</v>
      </c>
      <c r="Y4641">
        <v>200</v>
      </c>
      <c r="Z4641">
        <v>91</v>
      </c>
      <c r="AA4641">
        <v>223</v>
      </c>
      <c r="AB4641">
        <v>18</v>
      </c>
      <c r="AC4641">
        <v>10</v>
      </c>
      <c r="AD4641">
        <v>61200</v>
      </c>
      <c r="AE4641" t="s">
        <v>6025</v>
      </c>
      <c r="AF4641" s="1">
        <v>46203</v>
      </c>
      <c r="AG4641" t="s">
        <v>6878</v>
      </c>
      <c r="AH4641" t="s">
        <v>6027</v>
      </c>
      <c r="AI4641" t="s">
        <v>6028</v>
      </c>
      <c r="AJ4641" t="s">
        <v>6924</v>
      </c>
      <c r="AK4641">
        <v>4500</v>
      </c>
      <c r="AL4641">
        <v>904.05</v>
      </c>
      <c r="AM4641">
        <v>3595.95</v>
      </c>
      <c r="AN4641">
        <v>3400</v>
      </c>
      <c r="AO4641">
        <v>195.95</v>
      </c>
      <c r="AP4641">
        <v>5.45E-2</v>
      </c>
    </row>
    <row r="4642" spans="1:42" hidden="1" x14ac:dyDescent="0.35">
      <c r="A4642" t="s">
        <v>5615</v>
      </c>
      <c r="B4642" s="1">
        <v>46096</v>
      </c>
      <c r="C4642" t="s">
        <v>1819</v>
      </c>
      <c r="D4642" t="s">
        <v>65</v>
      </c>
      <c r="E4642">
        <v>1</v>
      </c>
      <c r="F4642" t="s">
        <v>128</v>
      </c>
      <c r="G4642" t="s">
        <v>16</v>
      </c>
      <c r="H4642" t="s">
        <v>32</v>
      </c>
      <c r="I4642" t="s">
        <v>43</v>
      </c>
      <c r="J4642" t="s">
        <v>39</v>
      </c>
      <c r="K4642">
        <v>2026</v>
      </c>
      <c r="L4642" t="s">
        <v>20</v>
      </c>
      <c r="M4642" t="s">
        <v>5906</v>
      </c>
      <c r="N4642" t="s">
        <v>5889</v>
      </c>
      <c r="O4642" t="s">
        <v>5898</v>
      </c>
      <c r="P4642" t="s">
        <v>5907</v>
      </c>
      <c r="Q4642" t="s">
        <v>5908</v>
      </c>
      <c r="R4642">
        <v>17500</v>
      </c>
      <c r="S4642">
        <v>22000</v>
      </c>
      <c r="T4642">
        <v>0.20449999999999999</v>
      </c>
      <c r="U4642" t="s">
        <v>5909</v>
      </c>
      <c r="V4642">
        <v>12</v>
      </c>
      <c r="W4642" s="1">
        <v>45337</v>
      </c>
      <c r="X4642" t="s">
        <v>5894</v>
      </c>
      <c r="Y4642">
        <v>373</v>
      </c>
      <c r="Z4642">
        <v>88</v>
      </c>
      <c r="AA4642">
        <v>389</v>
      </c>
      <c r="AB4642">
        <v>78</v>
      </c>
      <c r="AC4642">
        <v>10</v>
      </c>
      <c r="AD4642">
        <v>1365000</v>
      </c>
      <c r="AE4642" t="s">
        <v>6025</v>
      </c>
      <c r="AF4642" s="1">
        <v>46203</v>
      </c>
      <c r="AG4642" t="s">
        <v>6660</v>
      </c>
      <c r="AH4642" t="s">
        <v>6035</v>
      </c>
      <c r="AI4642" t="s">
        <v>6028</v>
      </c>
      <c r="AJ4642" t="s">
        <v>6924</v>
      </c>
      <c r="AK4642">
        <v>22000</v>
      </c>
      <c r="AL4642">
        <v>2505.8000000000002</v>
      </c>
      <c r="AM4642">
        <v>19494.2</v>
      </c>
      <c r="AN4642">
        <v>17500</v>
      </c>
      <c r="AO4642">
        <v>1994.2</v>
      </c>
      <c r="AP4642">
        <v>0.1023</v>
      </c>
    </row>
    <row r="4643" spans="1:42" hidden="1" x14ac:dyDescent="0.35">
      <c r="A4643" t="s">
        <v>5616</v>
      </c>
      <c r="B4643" s="1">
        <v>46171</v>
      </c>
      <c r="C4643" t="s">
        <v>3489</v>
      </c>
      <c r="D4643" t="s">
        <v>221</v>
      </c>
      <c r="E4643">
        <v>1</v>
      </c>
      <c r="F4643" t="s">
        <v>128</v>
      </c>
      <c r="G4643" t="s">
        <v>16</v>
      </c>
      <c r="H4643" t="s">
        <v>32</v>
      </c>
      <c r="I4643" t="s">
        <v>43</v>
      </c>
      <c r="J4643" t="s">
        <v>75</v>
      </c>
      <c r="K4643">
        <v>2026</v>
      </c>
      <c r="L4643" t="s">
        <v>35</v>
      </c>
      <c r="M4643" t="s">
        <v>5966</v>
      </c>
      <c r="N4643" t="s">
        <v>5967</v>
      </c>
      <c r="O4643" t="s">
        <v>5968</v>
      </c>
      <c r="P4643" t="s">
        <v>5899</v>
      </c>
      <c r="Q4643" t="s">
        <v>5969</v>
      </c>
      <c r="R4643">
        <v>11500</v>
      </c>
      <c r="S4643">
        <v>14500</v>
      </c>
      <c r="T4643">
        <v>0.2069</v>
      </c>
      <c r="U4643" t="s">
        <v>5901</v>
      </c>
      <c r="V4643">
        <v>12</v>
      </c>
      <c r="W4643" s="1">
        <v>44903</v>
      </c>
      <c r="X4643" t="s">
        <v>5894</v>
      </c>
      <c r="Y4643">
        <v>217</v>
      </c>
      <c r="Z4643">
        <v>53</v>
      </c>
      <c r="AA4643">
        <v>253</v>
      </c>
      <c r="AB4643">
        <v>61</v>
      </c>
      <c r="AC4643">
        <v>10</v>
      </c>
      <c r="AD4643">
        <v>701500</v>
      </c>
      <c r="AE4643" t="s">
        <v>6025</v>
      </c>
      <c r="AF4643" s="1">
        <v>46203</v>
      </c>
      <c r="AG4643" t="s">
        <v>6880</v>
      </c>
      <c r="AH4643" t="s">
        <v>6027</v>
      </c>
      <c r="AI4643" t="s">
        <v>6028</v>
      </c>
      <c r="AJ4643" t="s">
        <v>6924</v>
      </c>
      <c r="AK4643">
        <v>14500</v>
      </c>
      <c r="AL4643">
        <v>1325.3</v>
      </c>
      <c r="AM4643">
        <v>13174.7</v>
      </c>
      <c r="AN4643">
        <v>11500</v>
      </c>
      <c r="AO4643">
        <v>1674.7</v>
      </c>
      <c r="AP4643">
        <v>0.12709999999999999</v>
      </c>
    </row>
    <row r="4644" spans="1:42" hidden="1" x14ac:dyDescent="0.35">
      <c r="A4644" t="s">
        <v>5617</v>
      </c>
      <c r="B4644" s="1">
        <v>46117</v>
      </c>
      <c r="C4644" t="s">
        <v>197</v>
      </c>
      <c r="D4644" t="s">
        <v>38</v>
      </c>
      <c r="E4644">
        <v>1</v>
      </c>
      <c r="F4644" t="s">
        <v>30</v>
      </c>
      <c r="G4644" t="s">
        <v>96</v>
      </c>
      <c r="H4644" t="s">
        <v>25</v>
      </c>
      <c r="I4644" t="s">
        <v>26</v>
      </c>
      <c r="J4644" t="s">
        <v>44</v>
      </c>
      <c r="K4644">
        <v>2026</v>
      </c>
      <c r="L4644" t="s">
        <v>35</v>
      </c>
      <c r="M4644" t="s">
        <v>5981</v>
      </c>
      <c r="N4644" t="s">
        <v>5974</v>
      </c>
      <c r="O4644" t="s">
        <v>5982</v>
      </c>
      <c r="P4644" t="s">
        <v>5983</v>
      </c>
      <c r="Q4644" t="s">
        <v>5984</v>
      </c>
      <c r="R4644">
        <v>3700</v>
      </c>
      <c r="S4644">
        <v>4800</v>
      </c>
      <c r="T4644">
        <v>0.22919999999999999</v>
      </c>
      <c r="U4644" t="s">
        <v>5920</v>
      </c>
      <c r="V4644">
        <v>24</v>
      </c>
      <c r="W4644" s="1">
        <v>45552</v>
      </c>
      <c r="X4644" t="s">
        <v>5894</v>
      </c>
      <c r="Y4644">
        <v>158</v>
      </c>
      <c r="Z4644">
        <v>108</v>
      </c>
      <c r="AA4644">
        <v>132</v>
      </c>
      <c r="AB4644">
        <v>61</v>
      </c>
      <c r="AC4644">
        <v>10</v>
      </c>
      <c r="AD4644">
        <v>225700</v>
      </c>
      <c r="AE4644" t="s">
        <v>6025</v>
      </c>
      <c r="AF4644" s="1">
        <v>46203</v>
      </c>
      <c r="AG4644" t="s">
        <v>6055</v>
      </c>
      <c r="AH4644" t="s">
        <v>6035</v>
      </c>
      <c r="AI4644" t="s">
        <v>6028</v>
      </c>
      <c r="AJ4644" t="s">
        <v>6924</v>
      </c>
      <c r="AK4644">
        <v>4800</v>
      </c>
      <c r="AL4644">
        <v>923.52</v>
      </c>
      <c r="AM4644">
        <v>3876.48</v>
      </c>
      <c r="AN4644">
        <v>3700</v>
      </c>
      <c r="AO4644">
        <v>176.48</v>
      </c>
      <c r="AP4644">
        <v>4.5499999999999999E-2</v>
      </c>
    </row>
    <row r="4645" spans="1:42" hidden="1" x14ac:dyDescent="0.35">
      <c r="A4645" t="s">
        <v>5618</v>
      </c>
      <c r="B4645" s="1">
        <v>46159</v>
      </c>
      <c r="C4645" t="s">
        <v>640</v>
      </c>
      <c r="D4645" t="s">
        <v>200</v>
      </c>
      <c r="E4645">
        <v>1</v>
      </c>
      <c r="F4645" t="s">
        <v>66</v>
      </c>
      <c r="G4645" t="s">
        <v>96</v>
      </c>
      <c r="H4645" t="s">
        <v>32</v>
      </c>
      <c r="I4645" t="s">
        <v>33</v>
      </c>
      <c r="J4645" t="s">
        <v>75</v>
      </c>
      <c r="K4645">
        <v>2026</v>
      </c>
      <c r="L4645" t="s">
        <v>35</v>
      </c>
      <c r="M4645" t="s">
        <v>5960</v>
      </c>
      <c r="N4645" t="s">
        <v>5949</v>
      </c>
      <c r="O4645" t="s">
        <v>5961</v>
      </c>
      <c r="P4645" t="s">
        <v>5951</v>
      </c>
      <c r="Q4645" t="s">
        <v>5962</v>
      </c>
      <c r="R4645">
        <v>2100</v>
      </c>
      <c r="S4645">
        <v>2800</v>
      </c>
      <c r="T4645">
        <v>0.25</v>
      </c>
      <c r="U4645" t="s">
        <v>5940</v>
      </c>
      <c r="V4645">
        <v>12</v>
      </c>
      <c r="W4645" s="1">
        <v>45378</v>
      </c>
      <c r="X4645" t="s">
        <v>5894</v>
      </c>
      <c r="Y4645">
        <v>198</v>
      </c>
      <c r="Z4645">
        <v>79</v>
      </c>
      <c r="AA4645">
        <v>243</v>
      </c>
      <c r="AB4645">
        <v>87</v>
      </c>
      <c r="AC4645">
        <v>10</v>
      </c>
      <c r="AD4645">
        <v>182700</v>
      </c>
      <c r="AE4645" t="s">
        <v>6025</v>
      </c>
      <c r="AF4645" s="1">
        <v>46203</v>
      </c>
      <c r="AG4645" t="s">
        <v>6380</v>
      </c>
      <c r="AH4645" t="s">
        <v>6035</v>
      </c>
      <c r="AI4645" t="s">
        <v>6028</v>
      </c>
      <c r="AJ4645" t="s">
        <v>6924</v>
      </c>
      <c r="AK4645">
        <v>2800</v>
      </c>
      <c r="AL4645">
        <v>404.6</v>
      </c>
      <c r="AM4645">
        <v>2395.4</v>
      </c>
      <c r="AN4645">
        <v>2100</v>
      </c>
      <c r="AO4645">
        <v>295.39999999999998</v>
      </c>
      <c r="AP4645">
        <v>0.12330000000000001</v>
      </c>
    </row>
    <row r="4646" spans="1:42" hidden="1" x14ac:dyDescent="0.35">
      <c r="A4646" t="s">
        <v>5619</v>
      </c>
      <c r="B4646" s="1">
        <v>46033</v>
      </c>
      <c r="C4646" t="s">
        <v>1092</v>
      </c>
      <c r="D4646" t="s">
        <v>221</v>
      </c>
      <c r="E4646">
        <v>1</v>
      </c>
      <c r="F4646" t="s">
        <v>30</v>
      </c>
      <c r="G4646" t="s">
        <v>16</v>
      </c>
      <c r="H4646" t="s">
        <v>17</v>
      </c>
      <c r="I4646" t="s">
        <v>33</v>
      </c>
      <c r="J4646" t="s">
        <v>112</v>
      </c>
      <c r="K4646">
        <v>2026</v>
      </c>
      <c r="L4646" t="s">
        <v>20</v>
      </c>
      <c r="M4646" t="s">
        <v>5966</v>
      </c>
      <c r="N4646" t="s">
        <v>5967</v>
      </c>
      <c r="O4646" t="s">
        <v>5968</v>
      </c>
      <c r="P4646" t="s">
        <v>5899</v>
      </c>
      <c r="Q4646" t="s">
        <v>5969</v>
      </c>
      <c r="R4646">
        <v>11500</v>
      </c>
      <c r="S4646">
        <v>14500</v>
      </c>
      <c r="T4646">
        <v>0.2069</v>
      </c>
      <c r="U4646" t="s">
        <v>5901</v>
      </c>
      <c r="V4646">
        <v>12</v>
      </c>
      <c r="W4646" s="1">
        <v>44903</v>
      </c>
      <c r="X4646" t="s">
        <v>5894</v>
      </c>
      <c r="Y4646">
        <v>217</v>
      </c>
      <c r="Z4646">
        <v>53</v>
      </c>
      <c r="AA4646">
        <v>253</v>
      </c>
      <c r="AB4646">
        <v>61</v>
      </c>
      <c r="AC4646">
        <v>10</v>
      </c>
      <c r="AD4646">
        <v>701500</v>
      </c>
      <c r="AE4646" t="s">
        <v>6025</v>
      </c>
      <c r="AF4646" s="1">
        <v>46203</v>
      </c>
      <c r="AG4646" t="s">
        <v>6538</v>
      </c>
      <c r="AH4646" t="s">
        <v>6027</v>
      </c>
      <c r="AI4646" t="s">
        <v>6028</v>
      </c>
      <c r="AJ4646" t="s">
        <v>6924</v>
      </c>
      <c r="AK4646">
        <v>14500</v>
      </c>
      <c r="AL4646">
        <v>1083.1500000000001</v>
      </c>
      <c r="AM4646">
        <v>13416.85</v>
      </c>
      <c r="AN4646">
        <v>11500</v>
      </c>
      <c r="AO4646">
        <v>1916.85</v>
      </c>
      <c r="AP4646">
        <v>0.1429</v>
      </c>
    </row>
    <row r="4647" spans="1:42" hidden="1" x14ac:dyDescent="0.35">
      <c r="A4647" t="s">
        <v>5620</v>
      </c>
      <c r="B4647" s="1">
        <v>46114</v>
      </c>
      <c r="C4647" t="s">
        <v>1272</v>
      </c>
      <c r="D4647" t="s">
        <v>200</v>
      </c>
      <c r="E4647">
        <v>1</v>
      </c>
      <c r="F4647" t="s">
        <v>48</v>
      </c>
      <c r="G4647" t="s">
        <v>16</v>
      </c>
      <c r="H4647" t="s">
        <v>32</v>
      </c>
      <c r="I4647" t="s">
        <v>26</v>
      </c>
      <c r="J4647" t="s">
        <v>44</v>
      </c>
      <c r="K4647">
        <v>2026</v>
      </c>
      <c r="L4647" t="s">
        <v>35</v>
      </c>
      <c r="M4647" t="s">
        <v>5960</v>
      </c>
      <c r="N4647" t="s">
        <v>5949</v>
      </c>
      <c r="O4647" t="s">
        <v>5961</v>
      </c>
      <c r="P4647" t="s">
        <v>5951</v>
      </c>
      <c r="Q4647" t="s">
        <v>5962</v>
      </c>
      <c r="R4647">
        <v>2100</v>
      </c>
      <c r="S4647">
        <v>2800</v>
      </c>
      <c r="T4647">
        <v>0.25</v>
      </c>
      <c r="U4647" t="s">
        <v>5940</v>
      </c>
      <c r="V4647">
        <v>12</v>
      </c>
      <c r="W4647" s="1">
        <v>45378</v>
      </c>
      <c r="X4647" t="s">
        <v>5894</v>
      </c>
      <c r="Y4647">
        <v>198</v>
      </c>
      <c r="Z4647">
        <v>79</v>
      </c>
      <c r="AA4647">
        <v>243</v>
      </c>
      <c r="AB4647">
        <v>87</v>
      </c>
      <c r="AC4647">
        <v>10</v>
      </c>
      <c r="AD4647">
        <v>182700</v>
      </c>
      <c r="AE4647" t="s">
        <v>6025</v>
      </c>
      <c r="AF4647" s="1">
        <v>46203</v>
      </c>
      <c r="AG4647" t="s">
        <v>6533</v>
      </c>
      <c r="AH4647" t="s">
        <v>6027</v>
      </c>
      <c r="AI4647" t="s">
        <v>6028</v>
      </c>
      <c r="AJ4647" t="s">
        <v>6924</v>
      </c>
      <c r="AK4647">
        <v>2800</v>
      </c>
      <c r="AL4647">
        <v>263.48</v>
      </c>
      <c r="AM4647">
        <v>2536.52</v>
      </c>
      <c r="AN4647">
        <v>2100</v>
      </c>
      <c r="AO4647">
        <v>436.52</v>
      </c>
      <c r="AP4647">
        <v>0.1721</v>
      </c>
    </row>
    <row r="4648" spans="1:42" hidden="1" x14ac:dyDescent="0.35">
      <c r="A4648" t="s">
        <v>5621</v>
      </c>
      <c r="B4648" s="1">
        <v>46133</v>
      </c>
      <c r="C4648" t="s">
        <v>77</v>
      </c>
      <c r="D4648" t="s">
        <v>92</v>
      </c>
      <c r="E4648">
        <v>2</v>
      </c>
      <c r="F4648" t="s">
        <v>15</v>
      </c>
      <c r="G4648" t="s">
        <v>96</v>
      </c>
      <c r="H4648" t="s">
        <v>25</v>
      </c>
      <c r="I4648" t="s">
        <v>18</v>
      </c>
      <c r="J4648" t="s">
        <v>44</v>
      </c>
      <c r="K4648">
        <v>2026</v>
      </c>
      <c r="L4648" t="s">
        <v>35</v>
      </c>
      <c r="M4648" t="s">
        <v>5973</v>
      </c>
      <c r="N4648" t="s">
        <v>5974</v>
      </c>
      <c r="O4648" t="s">
        <v>5975</v>
      </c>
      <c r="P4648" t="s">
        <v>5899</v>
      </c>
      <c r="Q4648" t="s">
        <v>5976</v>
      </c>
      <c r="R4648">
        <v>7600</v>
      </c>
      <c r="S4648">
        <v>9800</v>
      </c>
      <c r="T4648">
        <v>0.22450000000000001</v>
      </c>
      <c r="U4648" t="s">
        <v>5901</v>
      </c>
      <c r="V4648">
        <v>36</v>
      </c>
      <c r="W4648" s="1">
        <v>45281</v>
      </c>
      <c r="X4648" t="s">
        <v>5894</v>
      </c>
      <c r="Y4648">
        <v>214</v>
      </c>
      <c r="Z4648">
        <v>101</v>
      </c>
      <c r="AA4648">
        <v>188</v>
      </c>
      <c r="AB4648">
        <v>51</v>
      </c>
      <c r="AC4648">
        <v>10</v>
      </c>
      <c r="AD4648">
        <v>387600</v>
      </c>
      <c r="AE4648" t="s">
        <v>6025</v>
      </c>
      <c r="AF4648" s="1">
        <v>46203</v>
      </c>
      <c r="AG4648" t="s">
        <v>6076</v>
      </c>
      <c r="AH4648" t="s">
        <v>6035</v>
      </c>
      <c r="AI4648" t="s">
        <v>6028</v>
      </c>
      <c r="AJ4648" t="s">
        <v>6924</v>
      </c>
      <c r="AK4648">
        <v>19600</v>
      </c>
      <c r="AL4648">
        <v>2555.84</v>
      </c>
      <c r="AM4648">
        <v>17044.16</v>
      </c>
      <c r="AN4648">
        <v>15200</v>
      </c>
      <c r="AO4648">
        <v>1844.16</v>
      </c>
      <c r="AP4648">
        <v>0.1082</v>
      </c>
    </row>
    <row r="4649" spans="1:42" hidden="1" x14ac:dyDescent="0.35">
      <c r="A4649" t="s">
        <v>5622</v>
      </c>
      <c r="B4649" s="1">
        <v>46051</v>
      </c>
      <c r="C4649" t="s">
        <v>1248</v>
      </c>
      <c r="D4649" t="s">
        <v>173</v>
      </c>
      <c r="E4649">
        <v>1</v>
      </c>
      <c r="F4649" t="s">
        <v>48</v>
      </c>
      <c r="G4649" t="s">
        <v>71</v>
      </c>
      <c r="H4649" t="s">
        <v>17</v>
      </c>
      <c r="I4649" t="s">
        <v>43</v>
      </c>
      <c r="J4649" t="s">
        <v>112</v>
      </c>
      <c r="K4649">
        <v>2026</v>
      </c>
      <c r="L4649" t="s">
        <v>20</v>
      </c>
      <c r="M4649" t="s">
        <v>5904</v>
      </c>
      <c r="N4649" t="s">
        <v>5889</v>
      </c>
      <c r="O4649" t="s">
        <v>5898</v>
      </c>
      <c r="P4649" t="s">
        <v>5899</v>
      </c>
      <c r="Q4649" t="s">
        <v>5905</v>
      </c>
      <c r="R4649">
        <v>12500</v>
      </c>
      <c r="S4649">
        <v>15500</v>
      </c>
      <c r="T4649">
        <v>0.19350000000000001</v>
      </c>
      <c r="U4649" t="s">
        <v>5901</v>
      </c>
      <c r="V4649">
        <v>12</v>
      </c>
      <c r="W4649" s="1">
        <v>45140</v>
      </c>
      <c r="X4649" t="s">
        <v>5894</v>
      </c>
      <c r="Y4649">
        <v>313</v>
      </c>
      <c r="Z4649">
        <v>58</v>
      </c>
      <c r="AA4649">
        <v>294</v>
      </c>
      <c r="AB4649">
        <v>65</v>
      </c>
      <c r="AC4649">
        <v>10</v>
      </c>
      <c r="AD4649">
        <v>812500</v>
      </c>
      <c r="AE4649" t="s">
        <v>6025</v>
      </c>
      <c r="AF4649" s="1">
        <v>46203</v>
      </c>
      <c r="AG4649" t="s">
        <v>6198</v>
      </c>
      <c r="AH4649" t="s">
        <v>6035</v>
      </c>
      <c r="AI4649" t="s">
        <v>6028</v>
      </c>
      <c r="AJ4649" t="s">
        <v>6924</v>
      </c>
      <c r="AK4649">
        <v>15500</v>
      </c>
      <c r="AL4649">
        <v>2346.6999999999998</v>
      </c>
      <c r="AM4649">
        <v>13153.3</v>
      </c>
      <c r="AN4649">
        <v>12500</v>
      </c>
      <c r="AO4649">
        <v>653.29999999999995</v>
      </c>
      <c r="AP4649">
        <v>4.9700000000000001E-2</v>
      </c>
    </row>
    <row r="4650" spans="1:42" hidden="1" x14ac:dyDescent="0.35">
      <c r="A4650" t="s">
        <v>5623</v>
      </c>
      <c r="B4650" s="1">
        <v>46149</v>
      </c>
      <c r="C4650" t="s">
        <v>860</v>
      </c>
      <c r="D4650" t="s">
        <v>183</v>
      </c>
      <c r="E4650">
        <v>1</v>
      </c>
      <c r="F4650" t="s">
        <v>128</v>
      </c>
      <c r="G4650" t="s">
        <v>67</v>
      </c>
      <c r="H4650" t="s">
        <v>32</v>
      </c>
      <c r="I4650" t="s">
        <v>43</v>
      </c>
      <c r="J4650" t="s">
        <v>75</v>
      </c>
      <c r="K4650">
        <v>2026</v>
      </c>
      <c r="L4650" t="s">
        <v>35</v>
      </c>
      <c r="M4650" t="s">
        <v>6010</v>
      </c>
      <c r="N4650" t="s">
        <v>5949</v>
      </c>
      <c r="O4650" t="s">
        <v>6011</v>
      </c>
      <c r="P4650" t="s">
        <v>6012</v>
      </c>
      <c r="Q4650" t="s">
        <v>6013</v>
      </c>
      <c r="R4650">
        <v>2700</v>
      </c>
      <c r="S4650">
        <v>3500</v>
      </c>
      <c r="T4650">
        <v>0.2286</v>
      </c>
      <c r="U4650" t="s">
        <v>5920</v>
      </c>
      <c r="V4650">
        <v>12</v>
      </c>
      <c r="W4650" s="1">
        <v>45369</v>
      </c>
      <c r="X4650" t="s">
        <v>5894</v>
      </c>
      <c r="Y4650">
        <v>71</v>
      </c>
      <c r="Z4650">
        <v>95</v>
      </c>
      <c r="AA4650">
        <v>147</v>
      </c>
      <c r="AB4650">
        <v>51</v>
      </c>
      <c r="AC4650">
        <v>10</v>
      </c>
      <c r="AD4650">
        <v>137700</v>
      </c>
      <c r="AE4650" t="s">
        <v>6025</v>
      </c>
      <c r="AF4650" s="1">
        <v>46203</v>
      </c>
      <c r="AG4650" t="s">
        <v>6144</v>
      </c>
      <c r="AH4650" t="s">
        <v>6035</v>
      </c>
      <c r="AI4650" t="s">
        <v>6028</v>
      </c>
      <c r="AJ4650" t="s">
        <v>6924</v>
      </c>
      <c r="AK4650">
        <v>3500</v>
      </c>
      <c r="AL4650">
        <v>721.35</v>
      </c>
      <c r="AM4650">
        <v>2778.65</v>
      </c>
      <c r="AN4650">
        <v>2700</v>
      </c>
      <c r="AO4650">
        <v>78.650000000000006</v>
      </c>
      <c r="AP4650">
        <v>2.8299999999999999E-2</v>
      </c>
    </row>
    <row r="4651" spans="1:42" hidden="1" x14ac:dyDescent="0.35">
      <c r="A4651" t="s">
        <v>5624</v>
      </c>
      <c r="B4651" s="1">
        <v>46132</v>
      </c>
      <c r="C4651" t="s">
        <v>341</v>
      </c>
      <c r="D4651" t="s">
        <v>47</v>
      </c>
      <c r="E4651">
        <v>1</v>
      </c>
      <c r="F4651" t="s">
        <v>58</v>
      </c>
      <c r="G4651" t="s">
        <v>16</v>
      </c>
      <c r="H4651" t="s">
        <v>32</v>
      </c>
      <c r="I4651" t="s">
        <v>26</v>
      </c>
      <c r="J4651" t="s">
        <v>44</v>
      </c>
      <c r="K4651">
        <v>2026</v>
      </c>
      <c r="L4651" t="s">
        <v>35</v>
      </c>
      <c r="M4651" t="s">
        <v>5995</v>
      </c>
      <c r="N4651" t="s">
        <v>5989</v>
      </c>
      <c r="O4651" t="s">
        <v>5996</v>
      </c>
      <c r="P4651" t="s">
        <v>5997</v>
      </c>
      <c r="Q4651" t="s">
        <v>5998</v>
      </c>
      <c r="R4651">
        <v>280</v>
      </c>
      <c r="S4651">
        <v>450</v>
      </c>
      <c r="T4651">
        <v>0.37780000000000002</v>
      </c>
      <c r="U4651" t="s">
        <v>5909</v>
      </c>
      <c r="V4651">
        <v>6</v>
      </c>
      <c r="W4651" s="1">
        <v>45144</v>
      </c>
      <c r="X4651" t="s">
        <v>5894</v>
      </c>
      <c r="Y4651">
        <v>217</v>
      </c>
      <c r="Z4651">
        <v>86</v>
      </c>
      <c r="AA4651">
        <v>212</v>
      </c>
      <c r="AB4651">
        <v>73</v>
      </c>
      <c r="AC4651">
        <v>10</v>
      </c>
      <c r="AD4651">
        <v>20440</v>
      </c>
      <c r="AE4651" t="s">
        <v>6025</v>
      </c>
      <c r="AF4651" s="1">
        <v>46203</v>
      </c>
      <c r="AG4651" t="s">
        <v>6220</v>
      </c>
      <c r="AH4651" t="s">
        <v>6035</v>
      </c>
      <c r="AI4651" t="s">
        <v>6028</v>
      </c>
      <c r="AJ4651" t="s">
        <v>6924</v>
      </c>
      <c r="AK4651">
        <v>450</v>
      </c>
      <c r="AL4651">
        <v>74.12</v>
      </c>
      <c r="AM4651">
        <v>375.88</v>
      </c>
      <c r="AN4651">
        <v>280</v>
      </c>
      <c r="AO4651">
        <v>95.88</v>
      </c>
      <c r="AP4651">
        <v>0.25509999999999999</v>
      </c>
    </row>
    <row r="4652" spans="1:42" hidden="1" x14ac:dyDescent="0.35">
      <c r="A4652" t="s">
        <v>5625</v>
      </c>
      <c r="B4652" s="1">
        <v>46056</v>
      </c>
      <c r="C4652" t="s">
        <v>1960</v>
      </c>
      <c r="D4652" t="s">
        <v>82</v>
      </c>
      <c r="E4652">
        <v>1</v>
      </c>
      <c r="F4652" t="s">
        <v>58</v>
      </c>
      <c r="G4652" t="s">
        <v>16</v>
      </c>
      <c r="H4652" t="s">
        <v>17</v>
      </c>
      <c r="I4652" t="s">
        <v>18</v>
      </c>
      <c r="J4652" t="s">
        <v>19</v>
      </c>
      <c r="K4652">
        <v>2026</v>
      </c>
      <c r="L4652" t="s">
        <v>20</v>
      </c>
      <c r="M4652" t="s">
        <v>5895</v>
      </c>
      <c r="N4652" t="s">
        <v>5889</v>
      </c>
      <c r="O4652" t="s">
        <v>5890</v>
      </c>
      <c r="P4652" t="s">
        <v>5891</v>
      </c>
      <c r="Q4652" t="s">
        <v>5896</v>
      </c>
      <c r="R4652">
        <v>78000</v>
      </c>
      <c r="S4652">
        <v>95000</v>
      </c>
      <c r="T4652">
        <v>0.1789</v>
      </c>
      <c r="U4652" t="s">
        <v>5893</v>
      </c>
      <c r="V4652">
        <v>12</v>
      </c>
      <c r="W4652" s="1">
        <v>45187</v>
      </c>
      <c r="X4652" t="s">
        <v>5894</v>
      </c>
      <c r="Y4652">
        <v>351</v>
      </c>
      <c r="Z4652">
        <v>112</v>
      </c>
      <c r="AA4652">
        <v>335</v>
      </c>
      <c r="AB4652">
        <v>32</v>
      </c>
      <c r="AC4652">
        <v>10</v>
      </c>
      <c r="AD4652">
        <v>2496000</v>
      </c>
      <c r="AE4652" t="s">
        <v>6025</v>
      </c>
      <c r="AF4652" s="1">
        <v>46203</v>
      </c>
      <c r="AG4652" t="s">
        <v>6693</v>
      </c>
      <c r="AH4652" t="s">
        <v>6027</v>
      </c>
      <c r="AI4652" t="s">
        <v>6028</v>
      </c>
      <c r="AJ4652" t="s">
        <v>6924</v>
      </c>
      <c r="AK4652">
        <v>95000</v>
      </c>
      <c r="AL4652">
        <v>15190.5</v>
      </c>
      <c r="AM4652">
        <v>79809.5</v>
      </c>
      <c r="AN4652">
        <v>78000</v>
      </c>
      <c r="AO4652">
        <v>1809.5</v>
      </c>
      <c r="AP4652">
        <v>2.2700000000000001E-2</v>
      </c>
    </row>
    <row r="4653" spans="1:42" hidden="1" x14ac:dyDescent="0.35">
      <c r="A4653" t="s">
        <v>5626</v>
      </c>
      <c r="B4653" s="1">
        <v>46049</v>
      </c>
      <c r="C4653" t="s">
        <v>190</v>
      </c>
      <c r="D4653" t="s">
        <v>180</v>
      </c>
      <c r="E4653">
        <v>1</v>
      </c>
      <c r="F4653" t="s">
        <v>128</v>
      </c>
      <c r="G4653" t="s">
        <v>96</v>
      </c>
      <c r="H4653" t="s">
        <v>32</v>
      </c>
      <c r="I4653" t="s">
        <v>26</v>
      </c>
      <c r="J4653" t="s">
        <v>112</v>
      </c>
      <c r="K4653">
        <v>2026</v>
      </c>
      <c r="L4653" t="s">
        <v>20</v>
      </c>
      <c r="M4653" t="s">
        <v>5956</v>
      </c>
      <c r="N4653" t="s">
        <v>5949</v>
      </c>
      <c r="O4653" t="s">
        <v>5957</v>
      </c>
      <c r="P4653" t="s">
        <v>5958</v>
      </c>
      <c r="Q4653" t="s">
        <v>5959</v>
      </c>
      <c r="R4653">
        <v>3100</v>
      </c>
      <c r="S4653">
        <v>4200</v>
      </c>
      <c r="T4653">
        <v>0.26190000000000002</v>
      </c>
      <c r="U4653" t="s">
        <v>5909</v>
      </c>
      <c r="V4653">
        <v>12</v>
      </c>
      <c r="W4653" s="1">
        <v>45029</v>
      </c>
      <c r="X4653" t="s">
        <v>5894</v>
      </c>
      <c r="Y4653">
        <v>165</v>
      </c>
      <c r="Z4653">
        <v>119</v>
      </c>
      <c r="AA4653">
        <v>218</v>
      </c>
      <c r="AB4653">
        <v>22</v>
      </c>
      <c r="AC4653">
        <v>10</v>
      </c>
      <c r="AD4653">
        <v>68200</v>
      </c>
      <c r="AE4653" t="s">
        <v>6025</v>
      </c>
      <c r="AF4653" s="1">
        <v>46203</v>
      </c>
      <c r="AG4653" t="s">
        <v>6114</v>
      </c>
      <c r="AH4653" t="s">
        <v>6027</v>
      </c>
      <c r="AI4653" t="s">
        <v>6028</v>
      </c>
      <c r="AJ4653" t="s">
        <v>6924</v>
      </c>
      <c r="AK4653">
        <v>4200</v>
      </c>
      <c r="AL4653">
        <v>748.44</v>
      </c>
      <c r="AM4653">
        <v>3451.56</v>
      </c>
      <c r="AN4653">
        <v>3100</v>
      </c>
      <c r="AO4653">
        <v>351.56</v>
      </c>
      <c r="AP4653">
        <v>0.1019</v>
      </c>
    </row>
    <row r="4654" spans="1:42" hidden="1" x14ac:dyDescent="0.35">
      <c r="A4654" t="s">
        <v>5627</v>
      </c>
      <c r="B4654" s="1">
        <v>46202</v>
      </c>
      <c r="C4654" t="s">
        <v>4747</v>
      </c>
      <c r="D4654" t="s">
        <v>180</v>
      </c>
      <c r="E4654">
        <v>1</v>
      </c>
      <c r="F4654" t="s">
        <v>30</v>
      </c>
      <c r="G4654" t="s">
        <v>16</v>
      </c>
      <c r="H4654" t="s">
        <v>17</v>
      </c>
      <c r="I4654" t="s">
        <v>33</v>
      </c>
      <c r="J4654" t="s">
        <v>34</v>
      </c>
      <c r="K4654">
        <v>2026</v>
      </c>
      <c r="L4654" t="s">
        <v>35</v>
      </c>
      <c r="M4654" t="s">
        <v>5956</v>
      </c>
      <c r="N4654" t="s">
        <v>5949</v>
      </c>
      <c r="O4654" t="s">
        <v>5957</v>
      </c>
      <c r="P4654" t="s">
        <v>5958</v>
      </c>
      <c r="Q4654" t="s">
        <v>5959</v>
      </c>
      <c r="R4654">
        <v>3100</v>
      </c>
      <c r="S4654">
        <v>4200</v>
      </c>
      <c r="T4654">
        <v>0.26190000000000002</v>
      </c>
      <c r="U4654" t="s">
        <v>5909</v>
      </c>
      <c r="V4654">
        <v>12</v>
      </c>
      <c r="W4654" s="1">
        <v>45029</v>
      </c>
      <c r="X4654" t="s">
        <v>5894</v>
      </c>
      <c r="Y4654">
        <v>165</v>
      </c>
      <c r="Z4654">
        <v>119</v>
      </c>
      <c r="AA4654">
        <v>218</v>
      </c>
      <c r="AB4654">
        <v>22</v>
      </c>
      <c r="AC4654">
        <v>10</v>
      </c>
      <c r="AD4654">
        <v>68200</v>
      </c>
      <c r="AE4654" t="s">
        <v>6025</v>
      </c>
      <c r="AF4654" s="1">
        <v>46203</v>
      </c>
      <c r="AG4654" t="s">
        <v>6918</v>
      </c>
      <c r="AH4654" t="s">
        <v>6035</v>
      </c>
      <c r="AI4654" t="s">
        <v>6028</v>
      </c>
      <c r="AJ4654" t="s">
        <v>6924</v>
      </c>
      <c r="AK4654">
        <v>4200</v>
      </c>
      <c r="AL4654">
        <v>580.86</v>
      </c>
      <c r="AM4654">
        <v>3619.14</v>
      </c>
      <c r="AN4654">
        <v>3100</v>
      </c>
      <c r="AO4654">
        <v>519.14</v>
      </c>
      <c r="AP4654">
        <v>0.1434</v>
      </c>
    </row>
    <row r="4655" spans="1:42" hidden="1" x14ac:dyDescent="0.35">
      <c r="A4655" t="s">
        <v>5628</v>
      </c>
      <c r="B4655" s="1">
        <v>46032</v>
      </c>
      <c r="C4655" t="s">
        <v>2833</v>
      </c>
      <c r="D4655" t="s">
        <v>118</v>
      </c>
      <c r="E4655">
        <v>1</v>
      </c>
      <c r="F4655" t="s">
        <v>128</v>
      </c>
      <c r="G4655" t="s">
        <v>71</v>
      </c>
      <c r="H4655" t="s">
        <v>17</v>
      </c>
      <c r="I4655" t="s">
        <v>33</v>
      </c>
      <c r="J4655" t="s">
        <v>112</v>
      </c>
      <c r="K4655">
        <v>2026</v>
      </c>
      <c r="L4655" t="s">
        <v>20</v>
      </c>
      <c r="M4655" t="s">
        <v>5902</v>
      </c>
      <c r="N4655" t="s">
        <v>5889</v>
      </c>
      <c r="O4655" t="s">
        <v>5898</v>
      </c>
      <c r="P4655" t="s">
        <v>5899</v>
      </c>
      <c r="Q4655" t="s">
        <v>5903</v>
      </c>
      <c r="R4655">
        <v>74000</v>
      </c>
      <c r="S4655">
        <v>88000</v>
      </c>
      <c r="T4655">
        <v>0.15909999999999999</v>
      </c>
      <c r="U4655" t="s">
        <v>5901</v>
      </c>
      <c r="V4655">
        <v>12</v>
      </c>
      <c r="W4655" s="1">
        <v>45459</v>
      </c>
      <c r="X4655" t="s">
        <v>5894</v>
      </c>
      <c r="Y4655">
        <v>214</v>
      </c>
      <c r="Z4655">
        <v>97</v>
      </c>
      <c r="AA4655">
        <v>218</v>
      </c>
      <c r="AB4655">
        <v>43</v>
      </c>
      <c r="AC4655">
        <v>10</v>
      </c>
      <c r="AD4655">
        <v>3182000</v>
      </c>
      <c r="AE4655" t="s">
        <v>6025</v>
      </c>
      <c r="AF4655" s="1">
        <v>46203</v>
      </c>
      <c r="AG4655" t="s">
        <v>6851</v>
      </c>
      <c r="AH4655" t="s">
        <v>6027</v>
      </c>
      <c r="AI4655" t="s">
        <v>6028</v>
      </c>
      <c r="AJ4655" t="s">
        <v>6924</v>
      </c>
      <c r="AK4655">
        <v>88000</v>
      </c>
      <c r="AL4655">
        <v>18603.2</v>
      </c>
      <c r="AM4655">
        <v>69396.800000000003</v>
      </c>
      <c r="AN4655">
        <v>74000</v>
      </c>
      <c r="AO4655">
        <v>-4603.2</v>
      </c>
      <c r="AP4655">
        <v>-6.6299999999999998E-2</v>
      </c>
    </row>
    <row r="4656" spans="1:42" hidden="1" x14ac:dyDescent="0.35">
      <c r="A4656" t="s">
        <v>5629</v>
      </c>
      <c r="B4656" s="1">
        <v>46191</v>
      </c>
      <c r="C4656" t="s">
        <v>598</v>
      </c>
      <c r="D4656" t="s">
        <v>200</v>
      </c>
      <c r="E4656">
        <v>3</v>
      </c>
      <c r="F4656" t="s">
        <v>58</v>
      </c>
      <c r="G4656" t="s">
        <v>16</v>
      </c>
      <c r="H4656" t="s">
        <v>17</v>
      </c>
      <c r="I4656" t="s">
        <v>43</v>
      </c>
      <c r="J4656" t="s">
        <v>34</v>
      </c>
      <c r="K4656">
        <v>2026</v>
      </c>
      <c r="L4656" t="s">
        <v>35</v>
      </c>
      <c r="M4656" t="s">
        <v>5960</v>
      </c>
      <c r="N4656" t="s">
        <v>5949</v>
      </c>
      <c r="O4656" t="s">
        <v>5961</v>
      </c>
      <c r="P4656" t="s">
        <v>5951</v>
      </c>
      <c r="Q4656" t="s">
        <v>5962</v>
      </c>
      <c r="R4656">
        <v>2100</v>
      </c>
      <c r="S4656">
        <v>2800</v>
      </c>
      <c r="T4656">
        <v>0.25</v>
      </c>
      <c r="U4656" t="s">
        <v>5940</v>
      </c>
      <c r="V4656">
        <v>12</v>
      </c>
      <c r="W4656" s="1">
        <v>45378</v>
      </c>
      <c r="X4656" t="s">
        <v>5894</v>
      </c>
      <c r="Y4656">
        <v>198</v>
      </c>
      <c r="Z4656">
        <v>79</v>
      </c>
      <c r="AA4656">
        <v>243</v>
      </c>
      <c r="AB4656">
        <v>87</v>
      </c>
      <c r="AC4656">
        <v>10</v>
      </c>
      <c r="AD4656">
        <v>182700</v>
      </c>
      <c r="AE4656" t="s">
        <v>6025</v>
      </c>
      <c r="AF4656" s="1">
        <v>46203</v>
      </c>
      <c r="AG4656" t="s">
        <v>6359</v>
      </c>
      <c r="AH4656" t="s">
        <v>6027</v>
      </c>
      <c r="AI4656" t="s">
        <v>6028</v>
      </c>
      <c r="AJ4656" t="s">
        <v>6924</v>
      </c>
      <c r="AK4656">
        <v>8400</v>
      </c>
      <c r="AL4656">
        <v>1495.2</v>
      </c>
      <c r="AM4656">
        <v>6904.8</v>
      </c>
      <c r="AN4656">
        <v>6300</v>
      </c>
      <c r="AO4656">
        <v>604.79999999999995</v>
      </c>
      <c r="AP4656">
        <v>8.7599999999999997E-2</v>
      </c>
    </row>
    <row r="4657" spans="1:42" hidden="1" x14ac:dyDescent="0.35">
      <c r="A4657" t="s">
        <v>5630</v>
      </c>
      <c r="B4657" s="1">
        <v>46194</v>
      </c>
      <c r="C4657" t="s">
        <v>736</v>
      </c>
      <c r="D4657" t="s">
        <v>208</v>
      </c>
      <c r="E4657">
        <v>1</v>
      </c>
      <c r="F4657" t="s">
        <v>128</v>
      </c>
      <c r="G4657" t="s">
        <v>96</v>
      </c>
      <c r="H4657" t="s">
        <v>25</v>
      </c>
      <c r="I4657" t="s">
        <v>26</v>
      </c>
      <c r="J4657" t="s">
        <v>34</v>
      </c>
      <c r="K4657">
        <v>2026</v>
      </c>
      <c r="L4657" t="s">
        <v>35</v>
      </c>
      <c r="M4657" t="s">
        <v>5910</v>
      </c>
      <c r="N4657" t="s">
        <v>5889</v>
      </c>
      <c r="O4657" t="s">
        <v>5898</v>
      </c>
      <c r="P4657" t="s">
        <v>5907</v>
      </c>
      <c r="Q4657" t="s">
        <v>5911</v>
      </c>
      <c r="R4657">
        <v>10500</v>
      </c>
      <c r="S4657">
        <v>13000</v>
      </c>
      <c r="T4657">
        <v>0.1923</v>
      </c>
      <c r="U4657" t="s">
        <v>5909</v>
      </c>
      <c r="V4657">
        <v>12</v>
      </c>
      <c r="W4657" s="1">
        <v>45395</v>
      </c>
      <c r="X4657" t="s">
        <v>5894</v>
      </c>
      <c r="Y4657">
        <v>256</v>
      </c>
      <c r="Z4657">
        <v>119</v>
      </c>
      <c r="AA4657">
        <v>288</v>
      </c>
      <c r="AB4657">
        <v>32</v>
      </c>
      <c r="AC4657">
        <v>10</v>
      </c>
      <c r="AD4657">
        <v>336000</v>
      </c>
      <c r="AE4657" t="s">
        <v>6025</v>
      </c>
      <c r="AF4657" s="1">
        <v>46203</v>
      </c>
      <c r="AG4657" t="s">
        <v>6421</v>
      </c>
      <c r="AH4657" t="s">
        <v>6035</v>
      </c>
      <c r="AI4657" t="s">
        <v>6028</v>
      </c>
      <c r="AJ4657" t="s">
        <v>6924</v>
      </c>
      <c r="AK4657">
        <v>13000</v>
      </c>
      <c r="AL4657">
        <v>2356.9</v>
      </c>
      <c r="AM4657">
        <v>10643.1</v>
      </c>
      <c r="AN4657">
        <v>10500</v>
      </c>
      <c r="AO4657">
        <v>143.1</v>
      </c>
      <c r="AP4657">
        <v>1.34E-2</v>
      </c>
    </row>
    <row r="4658" spans="1:42" hidden="1" x14ac:dyDescent="0.35">
      <c r="A4658" t="s">
        <v>5631</v>
      </c>
      <c r="B4658" s="1">
        <v>46203</v>
      </c>
      <c r="C4658" t="s">
        <v>1512</v>
      </c>
      <c r="D4658" t="s">
        <v>65</v>
      </c>
      <c r="E4658">
        <v>1</v>
      </c>
      <c r="F4658" t="s">
        <v>30</v>
      </c>
      <c r="G4658" t="s">
        <v>96</v>
      </c>
      <c r="H4658" t="s">
        <v>25</v>
      </c>
      <c r="I4658" t="s">
        <v>43</v>
      </c>
      <c r="J4658" t="s">
        <v>34</v>
      </c>
      <c r="K4658">
        <v>2026</v>
      </c>
      <c r="L4658" t="s">
        <v>35</v>
      </c>
      <c r="M4658" t="s">
        <v>5906</v>
      </c>
      <c r="N4658" t="s">
        <v>5889</v>
      </c>
      <c r="O4658" t="s">
        <v>5898</v>
      </c>
      <c r="P4658" t="s">
        <v>5907</v>
      </c>
      <c r="Q4658" t="s">
        <v>5908</v>
      </c>
      <c r="R4658">
        <v>17500</v>
      </c>
      <c r="S4658">
        <v>22000</v>
      </c>
      <c r="T4658">
        <v>0.20449999999999999</v>
      </c>
      <c r="U4658" t="s">
        <v>5909</v>
      </c>
      <c r="V4658">
        <v>12</v>
      </c>
      <c r="W4658" s="1">
        <v>45337</v>
      </c>
      <c r="X4658" t="s">
        <v>5894</v>
      </c>
      <c r="Y4658">
        <v>373</v>
      </c>
      <c r="Z4658">
        <v>88</v>
      </c>
      <c r="AA4658">
        <v>389</v>
      </c>
      <c r="AB4658">
        <v>78</v>
      </c>
      <c r="AC4658">
        <v>10</v>
      </c>
      <c r="AD4658">
        <v>1365000</v>
      </c>
      <c r="AE4658" t="s">
        <v>6025</v>
      </c>
      <c r="AF4658" s="1">
        <v>46203</v>
      </c>
      <c r="AG4658" t="s">
        <v>6566</v>
      </c>
      <c r="AH4658" t="s">
        <v>6027</v>
      </c>
      <c r="AI4658" t="s">
        <v>6028</v>
      </c>
      <c r="AJ4658" t="s">
        <v>6924</v>
      </c>
      <c r="AK4658">
        <v>22000</v>
      </c>
      <c r="AL4658">
        <v>4468.2</v>
      </c>
      <c r="AM4658">
        <v>17531.8</v>
      </c>
      <c r="AN4658">
        <v>17500</v>
      </c>
      <c r="AO4658">
        <v>31.8</v>
      </c>
      <c r="AP4658">
        <v>1.8E-3</v>
      </c>
    </row>
    <row r="4659" spans="1:42" hidden="1" x14ac:dyDescent="0.35">
      <c r="A4659" t="s">
        <v>5632</v>
      </c>
      <c r="B4659" s="1">
        <v>46048</v>
      </c>
      <c r="C4659" t="s">
        <v>373</v>
      </c>
      <c r="D4659" t="s">
        <v>82</v>
      </c>
      <c r="E4659">
        <v>1</v>
      </c>
      <c r="F4659" t="s">
        <v>30</v>
      </c>
      <c r="G4659" t="s">
        <v>67</v>
      </c>
      <c r="H4659" t="s">
        <v>25</v>
      </c>
      <c r="I4659" t="s">
        <v>43</v>
      </c>
      <c r="J4659" t="s">
        <v>112</v>
      </c>
      <c r="K4659">
        <v>2026</v>
      </c>
      <c r="L4659" t="s">
        <v>20</v>
      </c>
      <c r="M4659" t="s">
        <v>5895</v>
      </c>
      <c r="N4659" t="s">
        <v>5889</v>
      </c>
      <c r="O4659" t="s">
        <v>5890</v>
      </c>
      <c r="P4659" t="s">
        <v>5891</v>
      </c>
      <c r="Q4659" t="s">
        <v>5896</v>
      </c>
      <c r="R4659">
        <v>78000</v>
      </c>
      <c r="S4659">
        <v>95000</v>
      </c>
      <c r="T4659">
        <v>0.1789</v>
      </c>
      <c r="U4659" t="s">
        <v>5893</v>
      </c>
      <c r="V4659">
        <v>12</v>
      </c>
      <c r="W4659" s="1">
        <v>45187</v>
      </c>
      <c r="X4659" t="s">
        <v>5894</v>
      </c>
      <c r="Y4659">
        <v>351</v>
      </c>
      <c r="Z4659">
        <v>112</v>
      </c>
      <c r="AA4659">
        <v>335</v>
      </c>
      <c r="AB4659">
        <v>32</v>
      </c>
      <c r="AC4659">
        <v>10</v>
      </c>
      <c r="AD4659">
        <v>2496000</v>
      </c>
      <c r="AE4659" t="s">
        <v>6025</v>
      </c>
      <c r="AF4659" s="1">
        <v>46203</v>
      </c>
      <c r="AG4659" t="s">
        <v>6239</v>
      </c>
      <c r="AH4659" t="s">
        <v>6035</v>
      </c>
      <c r="AI4659" t="s">
        <v>6028</v>
      </c>
      <c r="AJ4659" t="s">
        <v>6924</v>
      </c>
      <c r="AK4659">
        <v>95000</v>
      </c>
      <c r="AL4659">
        <v>10421.5</v>
      </c>
      <c r="AM4659">
        <v>84578.5</v>
      </c>
      <c r="AN4659">
        <v>78000</v>
      </c>
      <c r="AO4659">
        <v>6578.5</v>
      </c>
      <c r="AP4659">
        <v>7.7799999999999994E-2</v>
      </c>
    </row>
    <row r="4660" spans="1:42" hidden="1" x14ac:dyDescent="0.35">
      <c r="A4660" t="s">
        <v>5633</v>
      </c>
      <c r="B4660" s="1">
        <v>46142</v>
      </c>
      <c r="C4660" t="s">
        <v>2159</v>
      </c>
      <c r="D4660" t="s">
        <v>115</v>
      </c>
      <c r="E4660">
        <v>1</v>
      </c>
      <c r="F4660" t="s">
        <v>128</v>
      </c>
      <c r="G4660" t="s">
        <v>16</v>
      </c>
      <c r="H4660" t="s">
        <v>25</v>
      </c>
      <c r="I4660" t="s">
        <v>33</v>
      </c>
      <c r="J4660" t="s">
        <v>44</v>
      </c>
      <c r="K4660">
        <v>2026</v>
      </c>
      <c r="L4660" t="s">
        <v>35</v>
      </c>
      <c r="M4660" t="s">
        <v>5988</v>
      </c>
      <c r="N4660" t="s">
        <v>5989</v>
      </c>
      <c r="O4660" t="s">
        <v>5990</v>
      </c>
      <c r="P4660" t="s">
        <v>5907</v>
      </c>
      <c r="Q4660" t="s">
        <v>5991</v>
      </c>
      <c r="R4660">
        <v>1600</v>
      </c>
      <c r="S4660">
        <v>2200</v>
      </c>
      <c r="T4660">
        <v>0.2727</v>
      </c>
      <c r="U4660" t="s">
        <v>5909</v>
      </c>
      <c r="V4660">
        <v>6</v>
      </c>
      <c r="W4660" s="1">
        <v>45040</v>
      </c>
      <c r="X4660" t="s">
        <v>5894</v>
      </c>
      <c r="Y4660">
        <v>84</v>
      </c>
      <c r="Z4660">
        <v>117</v>
      </c>
      <c r="AA4660">
        <v>174</v>
      </c>
      <c r="AB4660">
        <v>47</v>
      </c>
      <c r="AC4660">
        <v>10</v>
      </c>
      <c r="AD4660">
        <v>75200</v>
      </c>
      <c r="AE4660" t="s">
        <v>6025</v>
      </c>
      <c r="AF4660" s="1">
        <v>46203</v>
      </c>
      <c r="AG4660" t="s">
        <v>6744</v>
      </c>
      <c r="AH4660" t="s">
        <v>6027</v>
      </c>
      <c r="AI4660" t="s">
        <v>6028</v>
      </c>
      <c r="AJ4660" t="s">
        <v>6924</v>
      </c>
      <c r="AK4660">
        <v>2200</v>
      </c>
      <c r="AL4660">
        <v>419.98</v>
      </c>
      <c r="AM4660">
        <v>1780.02</v>
      </c>
      <c r="AN4660">
        <v>1600</v>
      </c>
      <c r="AO4660">
        <v>180.02</v>
      </c>
      <c r="AP4660">
        <v>0.1011</v>
      </c>
    </row>
    <row r="4661" spans="1:42" hidden="1" x14ac:dyDescent="0.35">
      <c r="A4661" t="s">
        <v>5634</v>
      </c>
      <c r="B4661" s="1">
        <v>46110</v>
      </c>
      <c r="C4661" t="s">
        <v>213</v>
      </c>
      <c r="D4661" t="s">
        <v>188</v>
      </c>
      <c r="E4661">
        <v>1</v>
      </c>
      <c r="F4661" t="s">
        <v>15</v>
      </c>
      <c r="G4661" t="s">
        <v>71</v>
      </c>
      <c r="H4661" t="s">
        <v>25</v>
      </c>
      <c r="I4661" t="s">
        <v>33</v>
      </c>
      <c r="J4661" t="s">
        <v>39</v>
      </c>
      <c r="K4661">
        <v>2026</v>
      </c>
      <c r="L4661" t="s">
        <v>20</v>
      </c>
      <c r="M4661" t="s">
        <v>5936</v>
      </c>
      <c r="N4661" t="s">
        <v>5931</v>
      </c>
      <c r="O4661" t="s">
        <v>5937</v>
      </c>
      <c r="P4661" t="s">
        <v>5938</v>
      </c>
      <c r="Q4661" t="s">
        <v>5939</v>
      </c>
      <c r="R4661">
        <v>3400</v>
      </c>
      <c r="S4661">
        <v>4500</v>
      </c>
      <c r="T4661">
        <v>0.24440000000000001</v>
      </c>
      <c r="U4661" t="s">
        <v>5940</v>
      </c>
      <c r="V4661">
        <v>6</v>
      </c>
      <c r="W4661" s="1">
        <v>45061</v>
      </c>
      <c r="X4661" t="s">
        <v>5894</v>
      </c>
      <c r="Y4661">
        <v>200</v>
      </c>
      <c r="Z4661">
        <v>91</v>
      </c>
      <c r="AA4661">
        <v>223</v>
      </c>
      <c r="AB4661">
        <v>18</v>
      </c>
      <c r="AC4661">
        <v>10</v>
      </c>
      <c r="AD4661">
        <v>61200</v>
      </c>
      <c r="AE4661" t="s">
        <v>6025</v>
      </c>
      <c r="AF4661" s="1">
        <v>46203</v>
      </c>
      <c r="AG4661" t="s">
        <v>6128</v>
      </c>
      <c r="AH4661" t="s">
        <v>6027</v>
      </c>
      <c r="AI4661" t="s">
        <v>6028</v>
      </c>
      <c r="AJ4661" t="s">
        <v>6924</v>
      </c>
      <c r="AK4661">
        <v>4500</v>
      </c>
      <c r="AL4661">
        <v>298.35000000000002</v>
      </c>
      <c r="AM4661">
        <v>4201.6499999999996</v>
      </c>
      <c r="AN4661">
        <v>3400</v>
      </c>
      <c r="AO4661">
        <v>801.65</v>
      </c>
      <c r="AP4661">
        <v>0.1908</v>
      </c>
    </row>
    <row r="4662" spans="1:42" hidden="1" x14ac:dyDescent="0.35">
      <c r="A4662" t="s">
        <v>5635</v>
      </c>
      <c r="B4662" s="1">
        <v>46125</v>
      </c>
      <c r="C4662" t="s">
        <v>1025</v>
      </c>
      <c r="D4662" t="s">
        <v>377</v>
      </c>
      <c r="E4662">
        <v>2</v>
      </c>
      <c r="F4662" t="s">
        <v>48</v>
      </c>
      <c r="G4662" t="s">
        <v>71</v>
      </c>
      <c r="H4662" t="s">
        <v>17</v>
      </c>
      <c r="I4662" t="s">
        <v>26</v>
      </c>
      <c r="J4662" t="s">
        <v>44</v>
      </c>
      <c r="K4662">
        <v>2026</v>
      </c>
      <c r="L4662" t="s">
        <v>35</v>
      </c>
      <c r="M4662" t="s">
        <v>6007</v>
      </c>
      <c r="N4662" t="s">
        <v>5889</v>
      </c>
      <c r="O4662" t="s">
        <v>6008</v>
      </c>
      <c r="P4662" t="s">
        <v>5899</v>
      </c>
      <c r="Q4662" t="s">
        <v>6009</v>
      </c>
      <c r="R4662">
        <v>12000</v>
      </c>
      <c r="S4662">
        <v>15000</v>
      </c>
      <c r="T4662">
        <v>0.2</v>
      </c>
      <c r="U4662" t="s">
        <v>5901</v>
      </c>
      <c r="V4662">
        <v>12</v>
      </c>
      <c r="W4662" s="1">
        <v>45557</v>
      </c>
      <c r="X4662" t="s">
        <v>5894</v>
      </c>
      <c r="Y4662">
        <v>118</v>
      </c>
      <c r="Z4662">
        <v>87</v>
      </c>
      <c r="AA4662">
        <v>209</v>
      </c>
      <c r="AB4662">
        <v>10</v>
      </c>
      <c r="AC4662">
        <v>10</v>
      </c>
      <c r="AD4662">
        <v>120000</v>
      </c>
      <c r="AE4662" t="s">
        <v>6025</v>
      </c>
      <c r="AF4662" s="1">
        <v>46203</v>
      </c>
      <c r="AG4662" t="s">
        <v>6518</v>
      </c>
      <c r="AH4662" t="s">
        <v>6035</v>
      </c>
      <c r="AI4662" t="s">
        <v>6028</v>
      </c>
      <c r="AJ4662" t="s">
        <v>6924</v>
      </c>
      <c r="AK4662">
        <v>30000</v>
      </c>
      <c r="AL4662">
        <v>3198</v>
      </c>
      <c r="AM4662">
        <v>26802</v>
      </c>
      <c r="AN4662">
        <v>24000</v>
      </c>
      <c r="AO4662">
        <v>2802</v>
      </c>
      <c r="AP4662">
        <v>0.1045</v>
      </c>
    </row>
    <row r="4663" spans="1:42" hidden="1" x14ac:dyDescent="0.35">
      <c r="A4663" t="s">
        <v>5636</v>
      </c>
      <c r="B4663" s="1">
        <v>46049</v>
      </c>
      <c r="C4663" t="s">
        <v>1736</v>
      </c>
      <c r="D4663" t="s">
        <v>65</v>
      </c>
      <c r="E4663">
        <v>4</v>
      </c>
      <c r="F4663" t="s">
        <v>58</v>
      </c>
      <c r="G4663" t="s">
        <v>96</v>
      </c>
      <c r="H4663" t="s">
        <v>17</v>
      </c>
      <c r="I4663" t="s">
        <v>43</v>
      </c>
      <c r="J4663" t="s">
        <v>112</v>
      </c>
      <c r="K4663">
        <v>2026</v>
      </c>
      <c r="L4663" t="s">
        <v>20</v>
      </c>
      <c r="M4663" t="s">
        <v>5906</v>
      </c>
      <c r="N4663" t="s">
        <v>5889</v>
      </c>
      <c r="O4663" t="s">
        <v>5898</v>
      </c>
      <c r="P4663" t="s">
        <v>5907</v>
      </c>
      <c r="Q4663" t="s">
        <v>5908</v>
      </c>
      <c r="R4663">
        <v>17500</v>
      </c>
      <c r="S4663">
        <v>22000</v>
      </c>
      <c r="T4663">
        <v>0.20449999999999999</v>
      </c>
      <c r="U4663" t="s">
        <v>5909</v>
      </c>
      <c r="V4663">
        <v>12</v>
      </c>
      <c r="W4663" s="1">
        <v>45337</v>
      </c>
      <c r="X4663" t="s">
        <v>5894</v>
      </c>
      <c r="Y4663">
        <v>373</v>
      </c>
      <c r="Z4663">
        <v>88</v>
      </c>
      <c r="AA4663">
        <v>389</v>
      </c>
      <c r="AB4663">
        <v>78</v>
      </c>
      <c r="AC4663">
        <v>10</v>
      </c>
      <c r="AD4663">
        <v>1365000</v>
      </c>
      <c r="AE4663" t="s">
        <v>6025</v>
      </c>
      <c r="AF4663" s="1">
        <v>46203</v>
      </c>
      <c r="AG4663" t="s">
        <v>6638</v>
      </c>
      <c r="AH4663" t="s">
        <v>6035</v>
      </c>
      <c r="AI4663" t="s">
        <v>6028</v>
      </c>
      <c r="AJ4663" t="s">
        <v>6924</v>
      </c>
      <c r="AK4663">
        <v>88000</v>
      </c>
      <c r="AL4663">
        <v>10190.4</v>
      </c>
      <c r="AM4663">
        <v>77809.600000000006</v>
      </c>
      <c r="AN4663">
        <v>70000</v>
      </c>
      <c r="AO4663">
        <v>7809.6</v>
      </c>
      <c r="AP4663">
        <v>0.1004</v>
      </c>
    </row>
    <row r="4664" spans="1:42" hidden="1" x14ac:dyDescent="0.35">
      <c r="A4664" t="s">
        <v>5637</v>
      </c>
      <c r="B4664" s="1">
        <v>46137</v>
      </c>
      <c r="C4664" t="s">
        <v>534</v>
      </c>
      <c r="D4664" t="s">
        <v>221</v>
      </c>
      <c r="E4664">
        <v>1</v>
      </c>
      <c r="F4664" t="s">
        <v>48</v>
      </c>
      <c r="G4664" t="s">
        <v>16</v>
      </c>
      <c r="H4664" t="s">
        <v>25</v>
      </c>
      <c r="I4664" t="s">
        <v>26</v>
      </c>
      <c r="J4664" t="s">
        <v>44</v>
      </c>
      <c r="K4664">
        <v>2026</v>
      </c>
      <c r="L4664" t="s">
        <v>35</v>
      </c>
      <c r="M4664" t="s">
        <v>5966</v>
      </c>
      <c r="N4664" t="s">
        <v>5967</v>
      </c>
      <c r="O4664" t="s">
        <v>5968</v>
      </c>
      <c r="P4664" t="s">
        <v>5899</v>
      </c>
      <c r="Q4664" t="s">
        <v>5969</v>
      </c>
      <c r="R4664">
        <v>11500</v>
      </c>
      <c r="S4664">
        <v>14500</v>
      </c>
      <c r="T4664">
        <v>0.2069</v>
      </c>
      <c r="U4664" t="s">
        <v>5901</v>
      </c>
      <c r="V4664">
        <v>12</v>
      </c>
      <c r="W4664" s="1">
        <v>44903</v>
      </c>
      <c r="X4664" t="s">
        <v>5894</v>
      </c>
      <c r="Y4664">
        <v>217</v>
      </c>
      <c r="Z4664">
        <v>53</v>
      </c>
      <c r="AA4664">
        <v>253</v>
      </c>
      <c r="AB4664">
        <v>61</v>
      </c>
      <c r="AC4664">
        <v>10</v>
      </c>
      <c r="AD4664">
        <v>701500</v>
      </c>
      <c r="AE4664" t="s">
        <v>6025</v>
      </c>
      <c r="AF4664" s="1">
        <v>46203</v>
      </c>
      <c r="AG4664" t="s">
        <v>6326</v>
      </c>
      <c r="AH4664" t="s">
        <v>6035</v>
      </c>
      <c r="AI4664" t="s">
        <v>6028</v>
      </c>
      <c r="AJ4664" t="s">
        <v>6924</v>
      </c>
      <c r="AK4664">
        <v>14500</v>
      </c>
      <c r="AL4664">
        <v>2305.5</v>
      </c>
      <c r="AM4664">
        <v>12194.5</v>
      </c>
      <c r="AN4664">
        <v>11500</v>
      </c>
      <c r="AO4664">
        <v>694.5</v>
      </c>
      <c r="AP4664">
        <v>5.7000000000000002E-2</v>
      </c>
    </row>
    <row r="4665" spans="1:42" hidden="1" x14ac:dyDescent="0.35">
      <c r="A4665" t="s">
        <v>5638</v>
      </c>
      <c r="B4665" s="1">
        <v>46097</v>
      </c>
      <c r="C4665" t="s">
        <v>202</v>
      </c>
      <c r="D4665" t="s">
        <v>183</v>
      </c>
      <c r="E4665">
        <v>5</v>
      </c>
      <c r="F4665" t="s">
        <v>30</v>
      </c>
      <c r="G4665" t="s">
        <v>71</v>
      </c>
      <c r="H4665" t="s">
        <v>25</v>
      </c>
      <c r="I4665" t="s">
        <v>43</v>
      </c>
      <c r="J4665" t="s">
        <v>39</v>
      </c>
      <c r="K4665">
        <v>2026</v>
      </c>
      <c r="L4665" t="s">
        <v>20</v>
      </c>
      <c r="M4665" t="s">
        <v>6010</v>
      </c>
      <c r="N4665" t="s">
        <v>5949</v>
      </c>
      <c r="O4665" t="s">
        <v>6011</v>
      </c>
      <c r="P4665" t="s">
        <v>6012</v>
      </c>
      <c r="Q4665" t="s">
        <v>6013</v>
      </c>
      <c r="R4665">
        <v>2700</v>
      </c>
      <c r="S4665">
        <v>3500</v>
      </c>
      <c r="T4665">
        <v>0.2286</v>
      </c>
      <c r="U4665" t="s">
        <v>5920</v>
      </c>
      <c r="V4665">
        <v>12</v>
      </c>
      <c r="W4665" s="1">
        <v>45369</v>
      </c>
      <c r="X4665" t="s">
        <v>5894</v>
      </c>
      <c r="Y4665">
        <v>71</v>
      </c>
      <c r="Z4665">
        <v>95</v>
      </c>
      <c r="AA4665">
        <v>147</v>
      </c>
      <c r="AB4665">
        <v>51</v>
      </c>
      <c r="AC4665">
        <v>10</v>
      </c>
      <c r="AD4665">
        <v>137700</v>
      </c>
      <c r="AE4665" t="s">
        <v>6025</v>
      </c>
      <c r="AF4665" s="1">
        <v>46203</v>
      </c>
      <c r="AG4665" t="s">
        <v>6121</v>
      </c>
      <c r="AH4665" t="s">
        <v>6027</v>
      </c>
      <c r="AI4665" t="s">
        <v>6028</v>
      </c>
      <c r="AJ4665" t="s">
        <v>6924</v>
      </c>
      <c r="AK4665">
        <v>17500</v>
      </c>
      <c r="AL4665">
        <v>3769.5</v>
      </c>
      <c r="AM4665">
        <v>13730.5</v>
      </c>
      <c r="AN4665">
        <v>13500</v>
      </c>
      <c r="AO4665">
        <v>230.5</v>
      </c>
      <c r="AP4665">
        <v>1.6799999999999999E-2</v>
      </c>
    </row>
    <row r="4666" spans="1:42" hidden="1" x14ac:dyDescent="0.35">
      <c r="A4666" t="s">
        <v>5639</v>
      </c>
      <c r="B4666" s="1">
        <v>46024</v>
      </c>
      <c r="C4666" t="s">
        <v>932</v>
      </c>
      <c r="D4666" t="s">
        <v>118</v>
      </c>
      <c r="E4666">
        <v>2</v>
      </c>
      <c r="F4666" t="s">
        <v>66</v>
      </c>
      <c r="G4666" t="s">
        <v>16</v>
      </c>
      <c r="H4666" t="s">
        <v>32</v>
      </c>
      <c r="I4666" t="s">
        <v>18</v>
      </c>
      <c r="J4666" t="s">
        <v>112</v>
      </c>
      <c r="K4666">
        <v>2026</v>
      </c>
      <c r="L4666" t="s">
        <v>20</v>
      </c>
      <c r="M4666" t="s">
        <v>5902</v>
      </c>
      <c r="N4666" t="s">
        <v>5889</v>
      </c>
      <c r="O4666" t="s">
        <v>5898</v>
      </c>
      <c r="P4666" t="s">
        <v>5899</v>
      </c>
      <c r="Q4666" t="s">
        <v>5903</v>
      </c>
      <c r="R4666">
        <v>74000</v>
      </c>
      <c r="S4666">
        <v>88000</v>
      </c>
      <c r="T4666">
        <v>0.15909999999999999</v>
      </c>
      <c r="U4666" t="s">
        <v>5901</v>
      </c>
      <c r="V4666">
        <v>12</v>
      </c>
      <c r="W4666" s="1">
        <v>45459</v>
      </c>
      <c r="X4666" t="s">
        <v>5894</v>
      </c>
      <c r="Y4666">
        <v>214</v>
      </c>
      <c r="Z4666">
        <v>97</v>
      </c>
      <c r="AA4666">
        <v>218</v>
      </c>
      <c r="AB4666">
        <v>43</v>
      </c>
      <c r="AC4666">
        <v>10</v>
      </c>
      <c r="AD4666">
        <v>3182000</v>
      </c>
      <c r="AE4666" t="s">
        <v>6025</v>
      </c>
      <c r="AF4666" s="1">
        <v>46203</v>
      </c>
      <c r="AG4666" t="s">
        <v>6059</v>
      </c>
      <c r="AH4666" t="s">
        <v>6027</v>
      </c>
      <c r="AI4666" t="s">
        <v>6028</v>
      </c>
      <c r="AJ4666" t="s">
        <v>6924</v>
      </c>
      <c r="AK4666">
        <v>176000</v>
      </c>
      <c r="AL4666">
        <v>32313.599999999999</v>
      </c>
      <c r="AM4666">
        <v>143686.39999999999</v>
      </c>
      <c r="AN4666">
        <v>148000</v>
      </c>
      <c r="AO4666">
        <v>-4313.6000000000004</v>
      </c>
      <c r="AP4666">
        <v>-0.03</v>
      </c>
    </row>
    <row r="4667" spans="1:42" hidden="1" x14ac:dyDescent="0.35">
      <c r="A4667" t="s">
        <v>5640</v>
      </c>
      <c r="B4667" s="1">
        <v>46142</v>
      </c>
      <c r="C4667" t="s">
        <v>1266</v>
      </c>
      <c r="D4667" t="s">
        <v>82</v>
      </c>
      <c r="E4667">
        <v>1</v>
      </c>
      <c r="F4667" t="s">
        <v>48</v>
      </c>
      <c r="G4667" t="s">
        <v>16</v>
      </c>
      <c r="H4667" t="s">
        <v>17</v>
      </c>
      <c r="I4667" t="s">
        <v>26</v>
      </c>
      <c r="J4667" t="s">
        <v>44</v>
      </c>
      <c r="K4667">
        <v>2026</v>
      </c>
      <c r="L4667" t="s">
        <v>35</v>
      </c>
      <c r="M4667" t="s">
        <v>5895</v>
      </c>
      <c r="N4667" t="s">
        <v>5889</v>
      </c>
      <c r="O4667" t="s">
        <v>5890</v>
      </c>
      <c r="P4667" t="s">
        <v>5891</v>
      </c>
      <c r="Q4667" t="s">
        <v>5896</v>
      </c>
      <c r="R4667">
        <v>78000</v>
      </c>
      <c r="S4667">
        <v>95000</v>
      </c>
      <c r="T4667">
        <v>0.1789</v>
      </c>
      <c r="U4667" t="s">
        <v>5893</v>
      </c>
      <c r="V4667">
        <v>12</v>
      </c>
      <c r="W4667" s="1">
        <v>45187</v>
      </c>
      <c r="X4667" t="s">
        <v>5894</v>
      </c>
      <c r="Y4667">
        <v>351</v>
      </c>
      <c r="Z4667">
        <v>112</v>
      </c>
      <c r="AA4667">
        <v>335</v>
      </c>
      <c r="AB4667">
        <v>32</v>
      </c>
      <c r="AC4667">
        <v>10</v>
      </c>
      <c r="AD4667">
        <v>2496000</v>
      </c>
      <c r="AE4667" t="s">
        <v>6025</v>
      </c>
      <c r="AF4667" s="1">
        <v>46203</v>
      </c>
      <c r="AG4667" t="s">
        <v>6569</v>
      </c>
      <c r="AH4667" t="s">
        <v>6035</v>
      </c>
      <c r="AI4667" t="s">
        <v>6028</v>
      </c>
      <c r="AJ4667" t="s">
        <v>6924</v>
      </c>
      <c r="AK4667">
        <v>95000</v>
      </c>
      <c r="AL4667">
        <v>16938.5</v>
      </c>
      <c r="AM4667">
        <v>78061.5</v>
      </c>
      <c r="AN4667">
        <v>78000</v>
      </c>
      <c r="AO4667">
        <v>61.5</v>
      </c>
      <c r="AP4667">
        <v>8.0000000000000004E-4</v>
      </c>
    </row>
    <row r="4668" spans="1:42" hidden="1" x14ac:dyDescent="0.35">
      <c r="A4668" t="s">
        <v>5641</v>
      </c>
      <c r="B4668" s="1">
        <v>46067</v>
      </c>
      <c r="C4668" t="s">
        <v>488</v>
      </c>
      <c r="D4668" t="s">
        <v>140</v>
      </c>
      <c r="E4668">
        <v>3</v>
      </c>
      <c r="F4668" t="s">
        <v>30</v>
      </c>
      <c r="G4668" t="s">
        <v>71</v>
      </c>
      <c r="H4668" t="s">
        <v>32</v>
      </c>
      <c r="I4668" t="s">
        <v>43</v>
      </c>
      <c r="J4668" t="s">
        <v>19</v>
      </c>
      <c r="K4668">
        <v>2026</v>
      </c>
      <c r="L4668" t="s">
        <v>20</v>
      </c>
      <c r="M4668" t="s">
        <v>5944</v>
      </c>
      <c r="N4668" t="s">
        <v>5931</v>
      </c>
      <c r="O4668" t="s">
        <v>5945</v>
      </c>
      <c r="P4668" t="s">
        <v>5946</v>
      </c>
      <c r="Q4668" t="s">
        <v>5947</v>
      </c>
      <c r="R4668">
        <v>6500</v>
      </c>
      <c r="S4668">
        <v>8500</v>
      </c>
      <c r="T4668">
        <v>0.23530000000000001</v>
      </c>
      <c r="U4668" t="s">
        <v>5940</v>
      </c>
      <c r="V4668">
        <v>6</v>
      </c>
      <c r="W4668" s="1">
        <v>44693</v>
      </c>
      <c r="X4668" t="s">
        <v>5894</v>
      </c>
      <c r="Y4668">
        <v>116</v>
      </c>
      <c r="Z4668">
        <v>117</v>
      </c>
      <c r="AA4668">
        <v>124</v>
      </c>
      <c r="AB4668">
        <v>67</v>
      </c>
      <c r="AC4668">
        <v>10</v>
      </c>
      <c r="AD4668">
        <v>435500</v>
      </c>
      <c r="AE4668" t="s">
        <v>6025</v>
      </c>
      <c r="AF4668" s="1">
        <v>46203</v>
      </c>
      <c r="AG4668" t="s">
        <v>6299</v>
      </c>
      <c r="AH4668" t="s">
        <v>6027</v>
      </c>
      <c r="AI4668" t="s">
        <v>6028</v>
      </c>
      <c r="AJ4668" t="s">
        <v>6924</v>
      </c>
      <c r="AK4668">
        <v>25500</v>
      </c>
      <c r="AL4668">
        <v>1374.45</v>
      </c>
      <c r="AM4668">
        <v>24125.55</v>
      </c>
      <c r="AN4668">
        <v>19500</v>
      </c>
      <c r="AO4668">
        <v>4625.55</v>
      </c>
      <c r="AP4668">
        <v>0.19170000000000001</v>
      </c>
    </row>
    <row r="4669" spans="1:42" hidden="1" x14ac:dyDescent="0.35">
      <c r="A4669" t="s">
        <v>5642</v>
      </c>
      <c r="B4669" s="1">
        <v>46099</v>
      </c>
      <c r="C4669" t="s">
        <v>3067</v>
      </c>
      <c r="D4669" t="s">
        <v>200</v>
      </c>
      <c r="E4669">
        <v>1</v>
      </c>
      <c r="F4669" t="s">
        <v>48</v>
      </c>
      <c r="G4669" t="s">
        <v>96</v>
      </c>
      <c r="H4669" t="s">
        <v>17</v>
      </c>
      <c r="I4669" t="s">
        <v>43</v>
      </c>
      <c r="J4669" t="s">
        <v>39</v>
      </c>
      <c r="K4669">
        <v>2026</v>
      </c>
      <c r="L4669" t="s">
        <v>20</v>
      </c>
      <c r="M4669" t="s">
        <v>5960</v>
      </c>
      <c r="N4669" t="s">
        <v>5949</v>
      </c>
      <c r="O4669" t="s">
        <v>5961</v>
      </c>
      <c r="P4669" t="s">
        <v>5951</v>
      </c>
      <c r="Q4669" t="s">
        <v>5962</v>
      </c>
      <c r="R4669">
        <v>2100</v>
      </c>
      <c r="S4669">
        <v>2800</v>
      </c>
      <c r="T4669">
        <v>0.25</v>
      </c>
      <c r="U4669" t="s">
        <v>5940</v>
      </c>
      <c r="V4669">
        <v>12</v>
      </c>
      <c r="W4669" s="1">
        <v>45378</v>
      </c>
      <c r="X4669" t="s">
        <v>5894</v>
      </c>
      <c r="Y4669">
        <v>198</v>
      </c>
      <c r="Z4669">
        <v>79</v>
      </c>
      <c r="AA4669">
        <v>243</v>
      </c>
      <c r="AB4669">
        <v>87</v>
      </c>
      <c r="AC4669">
        <v>10</v>
      </c>
      <c r="AD4669">
        <v>182700</v>
      </c>
      <c r="AE4669" t="s">
        <v>6025</v>
      </c>
      <c r="AF4669" s="1">
        <v>46203</v>
      </c>
      <c r="AG4669" t="s">
        <v>6846</v>
      </c>
      <c r="AH4669" t="s">
        <v>6035</v>
      </c>
      <c r="AI4669" t="s">
        <v>6028</v>
      </c>
      <c r="AJ4669" t="s">
        <v>6924</v>
      </c>
      <c r="AK4669">
        <v>2800</v>
      </c>
      <c r="AL4669">
        <v>615.16</v>
      </c>
      <c r="AM4669">
        <v>2184.84</v>
      </c>
      <c r="AN4669">
        <v>2100</v>
      </c>
      <c r="AO4669">
        <v>84.84</v>
      </c>
      <c r="AP4669">
        <v>3.8800000000000001E-2</v>
      </c>
    </row>
    <row r="4670" spans="1:42" hidden="1" x14ac:dyDescent="0.35">
      <c r="A4670" t="s">
        <v>5643</v>
      </c>
      <c r="B4670" s="1">
        <v>46063</v>
      </c>
      <c r="C4670" t="s">
        <v>981</v>
      </c>
      <c r="D4670" t="s">
        <v>38</v>
      </c>
      <c r="E4670">
        <v>1</v>
      </c>
      <c r="F4670" t="s">
        <v>66</v>
      </c>
      <c r="G4670" t="s">
        <v>71</v>
      </c>
      <c r="H4670" t="s">
        <v>32</v>
      </c>
      <c r="I4670" t="s">
        <v>43</v>
      </c>
      <c r="J4670" t="s">
        <v>19</v>
      </c>
      <c r="K4670">
        <v>2026</v>
      </c>
      <c r="L4670" t="s">
        <v>20</v>
      </c>
      <c r="M4670" t="s">
        <v>5981</v>
      </c>
      <c r="N4670" t="s">
        <v>5974</v>
      </c>
      <c r="O4670" t="s">
        <v>5982</v>
      </c>
      <c r="P4670" t="s">
        <v>5983</v>
      </c>
      <c r="Q4670" t="s">
        <v>5984</v>
      </c>
      <c r="R4670">
        <v>3700</v>
      </c>
      <c r="S4670">
        <v>4800</v>
      </c>
      <c r="T4670">
        <v>0.22919999999999999</v>
      </c>
      <c r="U4670" t="s">
        <v>5920</v>
      </c>
      <c r="V4670">
        <v>24</v>
      </c>
      <c r="W4670" s="1">
        <v>45552</v>
      </c>
      <c r="X4670" t="s">
        <v>5894</v>
      </c>
      <c r="Y4670">
        <v>158</v>
      </c>
      <c r="Z4670">
        <v>108</v>
      </c>
      <c r="AA4670">
        <v>132</v>
      </c>
      <c r="AB4670">
        <v>61</v>
      </c>
      <c r="AC4670">
        <v>10</v>
      </c>
      <c r="AD4670">
        <v>225700</v>
      </c>
      <c r="AE4670" t="s">
        <v>6025</v>
      </c>
      <c r="AF4670" s="1">
        <v>46203</v>
      </c>
      <c r="AG4670" t="s">
        <v>6503</v>
      </c>
      <c r="AH4670" t="s">
        <v>6035</v>
      </c>
      <c r="AI4670" t="s">
        <v>6028</v>
      </c>
      <c r="AJ4670" t="s">
        <v>6924</v>
      </c>
      <c r="AK4670">
        <v>4800</v>
      </c>
      <c r="AL4670">
        <v>691.2</v>
      </c>
      <c r="AM4670">
        <v>4108.8</v>
      </c>
      <c r="AN4670">
        <v>3700</v>
      </c>
      <c r="AO4670">
        <v>408.8</v>
      </c>
      <c r="AP4670">
        <v>9.9500000000000005E-2</v>
      </c>
    </row>
    <row r="4671" spans="1:42" hidden="1" x14ac:dyDescent="0.35">
      <c r="A4671" t="s">
        <v>5644</v>
      </c>
      <c r="B4671" s="1">
        <v>46030</v>
      </c>
      <c r="C4671" t="s">
        <v>570</v>
      </c>
      <c r="D4671" t="s">
        <v>82</v>
      </c>
      <c r="E4671">
        <v>1</v>
      </c>
      <c r="F4671" t="s">
        <v>128</v>
      </c>
      <c r="G4671" t="s">
        <v>96</v>
      </c>
      <c r="H4671" t="s">
        <v>17</v>
      </c>
      <c r="I4671" t="s">
        <v>26</v>
      </c>
      <c r="J4671" t="s">
        <v>112</v>
      </c>
      <c r="K4671">
        <v>2026</v>
      </c>
      <c r="L4671" t="s">
        <v>20</v>
      </c>
      <c r="M4671" t="s">
        <v>5895</v>
      </c>
      <c r="N4671" t="s">
        <v>5889</v>
      </c>
      <c r="O4671" t="s">
        <v>5890</v>
      </c>
      <c r="P4671" t="s">
        <v>5891</v>
      </c>
      <c r="Q4671" t="s">
        <v>5896</v>
      </c>
      <c r="R4671">
        <v>78000</v>
      </c>
      <c r="S4671">
        <v>95000</v>
      </c>
      <c r="T4671">
        <v>0.1789</v>
      </c>
      <c r="U4671" t="s">
        <v>5893</v>
      </c>
      <c r="V4671">
        <v>12</v>
      </c>
      <c r="W4671" s="1">
        <v>45187</v>
      </c>
      <c r="X4671" t="s">
        <v>5894</v>
      </c>
      <c r="Y4671">
        <v>351</v>
      </c>
      <c r="Z4671">
        <v>112</v>
      </c>
      <c r="AA4671">
        <v>335</v>
      </c>
      <c r="AB4671">
        <v>32</v>
      </c>
      <c r="AC4671">
        <v>10</v>
      </c>
      <c r="AD4671">
        <v>2496000</v>
      </c>
      <c r="AE4671" t="s">
        <v>6025</v>
      </c>
      <c r="AF4671" s="1">
        <v>46203</v>
      </c>
      <c r="AG4671" t="s">
        <v>6344</v>
      </c>
      <c r="AH4671" t="s">
        <v>6027</v>
      </c>
      <c r="AI4671" t="s">
        <v>6028</v>
      </c>
      <c r="AJ4671" t="s">
        <v>6924</v>
      </c>
      <c r="AK4671">
        <v>95000</v>
      </c>
      <c r="AL4671">
        <v>16178.5</v>
      </c>
      <c r="AM4671">
        <v>78821.5</v>
      </c>
      <c r="AN4671">
        <v>78000</v>
      </c>
      <c r="AO4671">
        <v>821.5</v>
      </c>
      <c r="AP4671">
        <v>1.04E-2</v>
      </c>
    </row>
    <row r="4672" spans="1:42" hidden="1" x14ac:dyDescent="0.35">
      <c r="A4672" t="s">
        <v>5645</v>
      </c>
      <c r="B4672" s="1">
        <v>46111</v>
      </c>
      <c r="C4672" t="s">
        <v>2315</v>
      </c>
      <c r="D4672" t="s">
        <v>82</v>
      </c>
      <c r="E4672">
        <v>1</v>
      </c>
      <c r="F4672" t="s">
        <v>58</v>
      </c>
      <c r="G4672" t="s">
        <v>31</v>
      </c>
      <c r="H4672" t="s">
        <v>17</v>
      </c>
      <c r="I4672" t="s">
        <v>18</v>
      </c>
      <c r="J4672" t="s">
        <v>39</v>
      </c>
      <c r="K4672">
        <v>2026</v>
      </c>
      <c r="L4672" t="s">
        <v>20</v>
      </c>
      <c r="M4672" t="s">
        <v>5895</v>
      </c>
      <c r="N4672" t="s">
        <v>5889</v>
      </c>
      <c r="O4672" t="s">
        <v>5890</v>
      </c>
      <c r="P4672" t="s">
        <v>5891</v>
      </c>
      <c r="Q4672" t="s">
        <v>5896</v>
      </c>
      <c r="R4672">
        <v>78000</v>
      </c>
      <c r="S4672">
        <v>95000</v>
      </c>
      <c r="T4672">
        <v>0.1789</v>
      </c>
      <c r="U4672" t="s">
        <v>5893</v>
      </c>
      <c r="V4672">
        <v>12</v>
      </c>
      <c r="W4672" s="1">
        <v>45187</v>
      </c>
      <c r="X4672" t="s">
        <v>5894</v>
      </c>
      <c r="Y4672">
        <v>351</v>
      </c>
      <c r="Z4672">
        <v>112</v>
      </c>
      <c r="AA4672">
        <v>335</v>
      </c>
      <c r="AB4672">
        <v>32</v>
      </c>
      <c r="AC4672">
        <v>10</v>
      </c>
      <c r="AD4672">
        <v>2496000</v>
      </c>
      <c r="AE4672" t="s">
        <v>6025</v>
      </c>
      <c r="AF4672" s="1">
        <v>46203</v>
      </c>
      <c r="AG4672" t="s">
        <v>6780</v>
      </c>
      <c r="AH4672" t="s">
        <v>6035</v>
      </c>
      <c r="AI4672" t="s">
        <v>6028</v>
      </c>
      <c r="AJ4672" t="s">
        <v>6924</v>
      </c>
      <c r="AK4672">
        <v>95000</v>
      </c>
      <c r="AL4672">
        <v>17461</v>
      </c>
      <c r="AM4672">
        <v>77539</v>
      </c>
      <c r="AN4672">
        <v>78000</v>
      </c>
      <c r="AO4672">
        <v>-461</v>
      </c>
      <c r="AP4672">
        <v>-5.8999999999999999E-3</v>
      </c>
    </row>
    <row r="4673" spans="1:42" hidden="1" x14ac:dyDescent="0.35">
      <c r="A4673" t="s">
        <v>5646</v>
      </c>
      <c r="B4673" s="1">
        <v>46200</v>
      </c>
      <c r="C4673" t="s">
        <v>2116</v>
      </c>
      <c r="D4673" t="s">
        <v>29</v>
      </c>
      <c r="E4673">
        <v>2</v>
      </c>
      <c r="F4673" t="s">
        <v>58</v>
      </c>
      <c r="G4673" t="s">
        <v>71</v>
      </c>
      <c r="H4673" t="s">
        <v>32</v>
      </c>
      <c r="I4673" t="s">
        <v>43</v>
      </c>
      <c r="J4673" t="s">
        <v>34</v>
      </c>
      <c r="K4673">
        <v>2026</v>
      </c>
      <c r="L4673" t="s">
        <v>35</v>
      </c>
      <c r="M4673" t="s">
        <v>5985</v>
      </c>
      <c r="N4673" t="s">
        <v>5974</v>
      </c>
      <c r="O4673" t="s">
        <v>5986</v>
      </c>
      <c r="P4673" t="s">
        <v>5979</v>
      </c>
      <c r="Q4673" t="s">
        <v>5987</v>
      </c>
      <c r="R4673">
        <v>500</v>
      </c>
      <c r="S4673">
        <v>750</v>
      </c>
      <c r="T4673">
        <v>0.33329999999999999</v>
      </c>
      <c r="U4673" t="s">
        <v>5920</v>
      </c>
      <c r="V4673">
        <v>24</v>
      </c>
      <c r="W4673" s="1">
        <v>45007</v>
      </c>
      <c r="X4673" t="s">
        <v>5894</v>
      </c>
      <c r="Y4673">
        <v>294</v>
      </c>
      <c r="Z4673">
        <v>81</v>
      </c>
      <c r="AA4673">
        <v>264</v>
      </c>
      <c r="AB4673">
        <v>82</v>
      </c>
      <c r="AC4673">
        <v>10</v>
      </c>
      <c r="AD4673">
        <v>41000</v>
      </c>
      <c r="AE4673" t="s">
        <v>6025</v>
      </c>
      <c r="AF4673" s="1">
        <v>46203</v>
      </c>
      <c r="AG4673" t="s">
        <v>6728</v>
      </c>
      <c r="AH4673" t="s">
        <v>6035</v>
      </c>
      <c r="AI4673" t="s">
        <v>6028</v>
      </c>
      <c r="AJ4673" t="s">
        <v>6924</v>
      </c>
      <c r="AK4673">
        <v>1500</v>
      </c>
      <c r="AL4673">
        <v>131.85</v>
      </c>
      <c r="AM4673">
        <v>1368.15</v>
      </c>
      <c r="AN4673">
        <v>1000</v>
      </c>
      <c r="AO4673">
        <v>368.15</v>
      </c>
      <c r="AP4673">
        <v>0.26910000000000001</v>
      </c>
    </row>
    <row r="4674" spans="1:42" hidden="1" x14ac:dyDescent="0.35">
      <c r="A4674" t="s">
        <v>5647</v>
      </c>
      <c r="B4674" s="1">
        <v>46172</v>
      </c>
      <c r="C4674" t="s">
        <v>407</v>
      </c>
      <c r="D4674" t="s">
        <v>137</v>
      </c>
      <c r="E4674">
        <v>1</v>
      </c>
      <c r="F4674" t="s">
        <v>66</v>
      </c>
      <c r="G4674" t="s">
        <v>67</v>
      </c>
      <c r="H4674" t="s">
        <v>25</v>
      </c>
      <c r="I4674" t="s">
        <v>43</v>
      </c>
      <c r="J4674" t="s">
        <v>75</v>
      </c>
      <c r="K4674">
        <v>2026</v>
      </c>
      <c r="L4674" t="s">
        <v>35</v>
      </c>
      <c r="M4674" t="s">
        <v>5930</v>
      </c>
      <c r="N4674" t="s">
        <v>5931</v>
      </c>
      <c r="O4674" t="s">
        <v>5932</v>
      </c>
      <c r="P4674" t="s">
        <v>5891</v>
      </c>
      <c r="Q4674" t="s">
        <v>5933</v>
      </c>
      <c r="R4674">
        <v>14800</v>
      </c>
      <c r="S4674">
        <v>18500</v>
      </c>
      <c r="T4674">
        <v>0.2</v>
      </c>
      <c r="U4674" t="s">
        <v>5893</v>
      </c>
      <c r="V4674">
        <v>12</v>
      </c>
      <c r="W4674" s="1">
        <v>45474</v>
      </c>
      <c r="X4674" t="s">
        <v>5894</v>
      </c>
      <c r="Y4674">
        <v>213</v>
      </c>
      <c r="Z4674">
        <v>93</v>
      </c>
      <c r="AA4674">
        <v>278</v>
      </c>
      <c r="AB4674">
        <v>42</v>
      </c>
      <c r="AC4674">
        <v>10</v>
      </c>
      <c r="AD4674">
        <v>621600</v>
      </c>
      <c r="AE4674" t="s">
        <v>6025</v>
      </c>
      <c r="AF4674" s="1">
        <v>46203</v>
      </c>
      <c r="AG4674" t="s">
        <v>6237</v>
      </c>
      <c r="AH4674" t="s">
        <v>6027</v>
      </c>
      <c r="AI4674" t="s">
        <v>6028</v>
      </c>
      <c r="AJ4674" t="s">
        <v>6924</v>
      </c>
      <c r="AK4674">
        <v>18500</v>
      </c>
      <c r="AL4674">
        <v>3640.8</v>
      </c>
      <c r="AM4674">
        <v>14859.2</v>
      </c>
      <c r="AN4674">
        <v>14800</v>
      </c>
      <c r="AO4674">
        <v>59.2</v>
      </c>
      <c r="AP4674">
        <v>4.0000000000000001E-3</v>
      </c>
    </row>
    <row r="4675" spans="1:42" hidden="1" x14ac:dyDescent="0.35">
      <c r="A4675" t="s">
        <v>5648</v>
      </c>
      <c r="B4675" s="1">
        <v>46050</v>
      </c>
      <c r="C4675" t="s">
        <v>3894</v>
      </c>
      <c r="D4675" t="s">
        <v>78</v>
      </c>
      <c r="E4675">
        <v>1</v>
      </c>
      <c r="F4675" t="s">
        <v>30</v>
      </c>
      <c r="G4675" t="s">
        <v>16</v>
      </c>
      <c r="H4675" t="s">
        <v>25</v>
      </c>
      <c r="I4675" t="s">
        <v>43</v>
      </c>
      <c r="J4675" t="s">
        <v>112</v>
      </c>
      <c r="K4675">
        <v>2026</v>
      </c>
      <c r="L4675" t="s">
        <v>20</v>
      </c>
      <c r="M4675" t="s">
        <v>5992</v>
      </c>
      <c r="N4675" t="s">
        <v>5989</v>
      </c>
      <c r="O4675" t="s">
        <v>5993</v>
      </c>
      <c r="P4675" t="s">
        <v>5899</v>
      </c>
      <c r="Q4675" t="s">
        <v>5994</v>
      </c>
      <c r="R4675">
        <v>850</v>
      </c>
      <c r="S4675">
        <v>1200</v>
      </c>
      <c r="T4675">
        <v>0.29170000000000001</v>
      </c>
      <c r="U4675" t="s">
        <v>5901</v>
      </c>
      <c r="V4675">
        <v>6</v>
      </c>
      <c r="W4675" s="1">
        <v>45066</v>
      </c>
      <c r="X4675" t="s">
        <v>5894</v>
      </c>
      <c r="Y4675">
        <v>275</v>
      </c>
      <c r="Z4675">
        <v>92</v>
      </c>
      <c r="AA4675">
        <v>285</v>
      </c>
      <c r="AB4675">
        <v>78</v>
      </c>
      <c r="AC4675">
        <v>10</v>
      </c>
      <c r="AD4675">
        <v>66300</v>
      </c>
      <c r="AE4675" t="s">
        <v>6025</v>
      </c>
      <c r="AF4675" s="1">
        <v>46203</v>
      </c>
      <c r="AG4675" t="s">
        <v>6901</v>
      </c>
      <c r="AH4675" t="s">
        <v>6027</v>
      </c>
      <c r="AI4675" t="s">
        <v>6028</v>
      </c>
      <c r="AJ4675" t="s">
        <v>6924</v>
      </c>
      <c r="AK4675">
        <v>1200</v>
      </c>
      <c r="AL4675">
        <v>186</v>
      </c>
      <c r="AM4675">
        <v>1014</v>
      </c>
      <c r="AN4675">
        <v>850</v>
      </c>
      <c r="AO4675">
        <v>164</v>
      </c>
      <c r="AP4675">
        <v>0.16170000000000001</v>
      </c>
    </row>
    <row r="4676" spans="1:42" hidden="1" x14ac:dyDescent="0.35">
      <c r="A4676" t="s">
        <v>5649</v>
      </c>
      <c r="B4676" s="1">
        <v>46076</v>
      </c>
      <c r="C4676" t="s">
        <v>3187</v>
      </c>
      <c r="D4676" t="s">
        <v>123</v>
      </c>
      <c r="E4676">
        <v>4</v>
      </c>
      <c r="F4676" t="s">
        <v>48</v>
      </c>
      <c r="G4676" t="s">
        <v>96</v>
      </c>
      <c r="H4676" t="s">
        <v>17</v>
      </c>
      <c r="I4676" t="s">
        <v>43</v>
      </c>
      <c r="J4676" t="s">
        <v>19</v>
      </c>
      <c r="K4676">
        <v>2026</v>
      </c>
      <c r="L4676" t="s">
        <v>20</v>
      </c>
      <c r="M4676" t="s">
        <v>5927</v>
      </c>
      <c r="N4676" t="s">
        <v>5913</v>
      </c>
      <c r="O4676" t="s">
        <v>5917</v>
      </c>
      <c r="P4676" t="s">
        <v>5928</v>
      </c>
      <c r="Q4676" t="s">
        <v>5929</v>
      </c>
      <c r="R4676">
        <v>44000</v>
      </c>
      <c r="S4676">
        <v>53000</v>
      </c>
      <c r="T4676">
        <v>0.16980000000000001</v>
      </c>
      <c r="U4676" t="s">
        <v>5920</v>
      </c>
      <c r="V4676">
        <v>12</v>
      </c>
      <c r="W4676" s="1">
        <v>45435</v>
      </c>
      <c r="X4676" t="s">
        <v>5894</v>
      </c>
      <c r="Y4676">
        <v>246</v>
      </c>
      <c r="Z4676">
        <v>92</v>
      </c>
      <c r="AA4676">
        <v>223</v>
      </c>
      <c r="AB4676">
        <v>48</v>
      </c>
      <c r="AC4676">
        <v>10</v>
      </c>
      <c r="AD4676">
        <v>2112000</v>
      </c>
      <c r="AE4676" t="s">
        <v>6025</v>
      </c>
      <c r="AF4676" s="1">
        <v>46203</v>
      </c>
      <c r="AG4676" t="s">
        <v>6863</v>
      </c>
      <c r="AH4676" t="s">
        <v>6027</v>
      </c>
      <c r="AI4676" t="s">
        <v>6028</v>
      </c>
      <c r="AJ4676" t="s">
        <v>6924</v>
      </c>
      <c r="AK4676">
        <v>250160</v>
      </c>
      <c r="AL4676">
        <v>50006.98</v>
      </c>
      <c r="AM4676">
        <v>200153.02</v>
      </c>
      <c r="AN4676">
        <v>176000</v>
      </c>
      <c r="AO4676">
        <v>24153.02</v>
      </c>
      <c r="AP4676">
        <v>0.1207</v>
      </c>
    </row>
    <row r="4677" spans="1:42" hidden="1" x14ac:dyDescent="0.35">
      <c r="A4677" t="s">
        <v>5650</v>
      </c>
      <c r="B4677" s="1">
        <v>46075</v>
      </c>
      <c r="C4677" t="s">
        <v>1430</v>
      </c>
      <c r="D4677" t="s">
        <v>65</v>
      </c>
      <c r="E4677">
        <v>1</v>
      </c>
      <c r="F4677" t="s">
        <v>128</v>
      </c>
      <c r="G4677" t="s">
        <v>96</v>
      </c>
      <c r="H4677" t="s">
        <v>17</v>
      </c>
      <c r="I4677" t="s">
        <v>33</v>
      </c>
      <c r="J4677" t="s">
        <v>19</v>
      </c>
      <c r="K4677">
        <v>2026</v>
      </c>
      <c r="L4677" t="s">
        <v>20</v>
      </c>
      <c r="M4677" t="s">
        <v>5906</v>
      </c>
      <c r="N4677" t="s">
        <v>5889</v>
      </c>
      <c r="O4677" t="s">
        <v>5898</v>
      </c>
      <c r="P4677" t="s">
        <v>5907</v>
      </c>
      <c r="Q4677" t="s">
        <v>5908</v>
      </c>
      <c r="R4677">
        <v>17500</v>
      </c>
      <c r="S4677">
        <v>22000</v>
      </c>
      <c r="T4677">
        <v>0.20449999999999999</v>
      </c>
      <c r="U4677" t="s">
        <v>5909</v>
      </c>
      <c r="V4677">
        <v>12</v>
      </c>
      <c r="W4677" s="1">
        <v>45337</v>
      </c>
      <c r="X4677" t="s">
        <v>5894</v>
      </c>
      <c r="Y4677">
        <v>373</v>
      </c>
      <c r="Z4677">
        <v>88</v>
      </c>
      <c r="AA4677">
        <v>389</v>
      </c>
      <c r="AB4677">
        <v>78</v>
      </c>
      <c r="AC4677">
        <v>10</v>
      </c>
      <c r="AD4677">
        <v>1365000</v>
      </c>
      <c r="AE4677" t="s">
        <v>6025</v>
      </c>
      <c r="AF4677" s="1">
        <v>46203</v>
      </c>
      <c r="AG4677" t="s">
        <v>6442</v>
      </c>
      <c r="AH4677" t="s">
        <v>6035</v>
      </c>
      <c r="AI4677" t="s">
        <v>6028</v>
      </c>
      <c r="AJ4677" t="s">
        <v>6924</v>
      </c>
      <c r="AK4677">
        <v>22000</v>
      </c>
      <c r="AL4677">
        <v>3339.6</v>
      </c>
      <c r="AM4677">
        <v>18660.400000000001</v>
      </c>
      <c r="AN4677">
        <v>17500</v>
      </c>
      <c r="AO4677">
        <v>1160.4000000000001</v>
      </c>
      <c r="AP4677">
        <v>6.2199999999999998E-2</v>
      </c>
    </row>
    <row r="4678" spans="1:42" hidden="1" x14ac:dyDescent="0.35">
      <c r="A4678" t="s">
        <v>5651</v>
      </c>
      <c r="B4678" s="1">
        <v>46029</v>
      </c>
      <c r="C4678" t="s">
        <v>620</v>
      </c>
      <c r="D4678" t="s">
        <v>65</v>
      </c>
      <c r="E4678">
        <v>4</v>
      </c>
      <c r="F4678" t="s">
        <v>30</v>
      </c>
      <c r="G4678" t="s">
        <v>79</v>
      </c>
      <c r="H4678" t="s">
        <v>17</v>
      </c>
      <c r="I4678" t="s">
        <v>43</v>
      </c>
      <c r="J4678" t="s">
        <v>112</v>
      </c>
      <c r="K4678">
        <v>2026</v>
      </c>
      <c r="L4678" t="s">
        <v>20</v>
      </c>
      <c r="M4678" t="s">
        <v>5906</v>
      </c>
      <c r="N4678" t="s">
        <v>5889</v>
      </c>
      <c r="O4678" t="s">
        <v>5898</v>
      </c>
      <c r="P4678" t="s">
        <v>5907</v>
      </c>
      <c r="Q4678" t="s">
        <v>5908</v>
      </c>
      <c r="R4678">
        <v>17500</v>
      </c>
      <c r="S4678">
        <v>22000</v>
      </c>
      <c r="T4678">
        <v>0.20449999999999999</v>
      </c>
      <c r="U4678" t="s">
        <v>5909</v>
      </c>
      <c r="V4678">
        <v>12</v>
      </c>
      <c r="W4678" s="1">
        <v>45337</v>
      </c>
      <c r="X4678" t="s">
        <v>5894</v>
      </c>
      <c r="Y4678">
        <v>373</v>
      </c>
      <c r="Z4678">
        <v>88</v>
      </c>
      <c r="AA4678">
        <v>389</v>
      </c>
      <c r="AB4678">
        <v>78</v>
      </c>
      <c r="AC4678">
        <v>10</v>
      </c>
      <c r="AD4678">
        <v>1365000</v>
      </c>
      <c r="AE4678" t="s">
        <v>6025</v>
      </c>
      <c r="AF4678" s="1">
        <v>46203</v>
      </c>
      <c r="AG4678" t="s">
        <v>6169</v>
      </c>
      <c r="AH4678" t="s">
        <v>6035</v>
      </c>
      <c r="AI4678" t="s">
        <v>6028</v>
      </c>
      <c r="AJ4678" t="s">
        <v>6924</v>
      </c>
      <c r="AK4678">
        <v>88000</v>
      </c>
      <c r="AL4678">
        <v>19245.599999999999</v>
      </c>
      <c r="AM4678">
        <v>68754.399999999994</v>
      </c>
      <c r="AN4678">
        <v>70000</v>
      </c>
      <c r="AO4678">
        <v>-1245.5999999999999</v>
      </c>
      <c r="AP4678">
        <v>-1.8100000000000002E-2</v>
      </c>
    </row>
    <row r="4679" spans="1:42" hidden="1" x14ac:dyDescent="0.35">
      <c r="A4679" t="s">
        <v>5652</v>
      </c>
      <c r="B4679" s="1">
        <v>46066</v>
      </c>
      <c r="C4679" t="s">
        <v>2098</v>
      </c>
      <c r="D4679" t="s">
        <v>82</v>
      </c>
      <c r="E4679">
        <v>1</v>
      </c>
      <c r="F4679" t="s">
        <v>58</v>
      </c>
      <c r="G4679" t="s">
        <v>16</v>
      </c>
      <c r="H4679" t="s">
        <v>32</v>
      </c>
      <c r="I4679" t="s">
        <v>43</v>
      </c>
      <c r="J4679" t="s">
        <v>19</v>
      </c>
      <c r="K4679">
        <v>2026</v>
      </c>
      <c r="L4679" t="s">
        <v>20</v>
      </c>
      <c r="M4679" t="s">
        <v>5895</v>
      </c>
      <c r="N4679" t="s">
        <v>5889</v>
      </c>
      <c r="O4679" t="s">
        <v>5890</v>
      </c>
      <c r="P4679" t="s">
        <v>5891</v>
      </c>
      <c r="Q4679" t="s">
        <v>5896</v>
      </c>
      <c r="R4679">
        <v>78000</v>
      </c>
      <c r="S4679">
        <v>95000</v>
      </c>
      <c r="T4679">
        <v>0.1789</v>
      </c>
      <c r="U4679" t="s">
        <v>5893</v>
      </c>
      <c r="V4679">
        <v>12</v>
      </c>
      <c r="W4679" s="1">
        <v>45187</v>
      </c>
      <c r="X4679" t="s">
        <v>5894</v>
      </c>
      <c r="Y4679">
        <v>351</v>
      </c>
      <c r="Z4679">
        <v>112</v>
      </c>
      <c r="AA4679">
        <v>335</v>
      </c>
      <c r="AB4679">
        <v>32</v>
      </c>
      <c r="AC4679">
        <v>10</v>
      </c>
      <c r="AD4679">
        <v>2496000</v>
      </c>
      <c r="AE4679" t="s">
        <v>6025</v>
      </c>
      <c r="AF4679" s="1">
        <v>46203</v>
      </c>
      <c r="AG4679" t="s">
        <v>6721</v>
      </c>
      <c r="AH4679" t="s">
        <v>6027</v>
      </c>
      <c r="AI4679" t="s">
        <v>6028</v>
      </c>
      <c r="AJ4679" t="s">
        <v>6924</v>
      </c>
      <c r="AK4679">
        <v>95000</v>
      </c>
      <c r="AL4679">
        <v>8569</v>
      </c>
      <c r="AM4679">
        <v>86431</v>
      </c>
      <c r="AN4679">
        <v>78000</v>
      </c>
      <c r="AO4679">
        <v>8431</v>
      </c>
      <c r="AP4679">
        <v>9.7500000000000003E-2</v>
      </c>
    </row>
    <row r="4680" spans="1:42" hidden="1" x14ac:dyDescent="0.35">
      <c r="A4680" t="s">
        <v>5653</v>
      </c>
      <c r="B4680" s="1">
        <v>46166</v>
      </c>
      <c r="C4680" t="s">
        <v>1035</v>
      </c>
      <c r="D4680" t="s">
        <v>108</v>
      </c>
      <c r="E4680">
        <v>5</v>
      </c>
      <c r="F4680" t="s">
        <v>128</v>
      </c>
      <c r="G4680" t="s">
        <v>16</v>
      </c>
      <c r="H4680" t="s">
        <v>32</v>
      </c>
      <c r="I4680" t="s">
        <v>33</v>
      </c>
      <c r="J4680" t="s">
        <v>75</v>
      </c>
      <c r="K4680">
        <v>2026</v>
      </c>
      <c r="L4680" t="s">
        <v>35</v>
      </c>
      <c r="M4680" t="s">
        <v>5977</v>
      </c>
      <c r="N4680" t="s">
        <v>5974</v>
      </c>
      <c r="O4680" t="s">
        <v>5978</v>
      </c>
      <c r="P4680" t="s">
        <v>5979</v>
      </c>
      <c r="Q4680" t="s">
        <v>5980</v>
      </c>
      <c r="R4680">
        <v>3000</v>
      </c>
      <c r="S4680">
        <v>3900</v>
      </c>
      <c r="T4680">
        <v>0.23080000000000001</v>
      </c>
      <c r="U4680" t="s">
        <v>5920</v>
      </c>
      <c r="V4680">
        <v>36</v>
      </c>
      <c r="W4680" s="1">
        <v>44816</v>
      </c>
      <c r="X4680" t="s">
        <v>5894</v>
      </c>
      <c r="Y4680">
        <v>237</v>
      </c>
      <c r="Z4680">
        <v>110</v>
      </c>
      <c r="AA4680">
        <v>240</v>
      </c>
      <c r="AB4680">
        <v>48</v>
      </c>
      <c r="AC4680">
        <v>10</v>
      </c>
      <c r="AD4680">
        <v>144000</v>
      </c>
      <c r="AE4680" t="s">
        <v>6025</v>
      </c>
      <c r="AF4680" s="1">
        <v>46203</v>
      </c>
      <c r="AG4680" t="s">
        <v>6458</v>
      </c>
      <c r="AH4680" t="s">
        <v>6027</v>
      </c>
      <c r="AI4680" t="s">
        <v>6028</v>
      </c>
      <c r="AJ4680" t="s">
        <v>6924</v>
      </c>
      <c r="AK4680">
        <v>19500</v>
      </c>
      <c r="AL4680">
        <v>3387.15</v>
      </c>
      <c r="AM4680">
        <v>16112.85</v>
      </c>
      <c r="AN4680">
        <v>15000</v>
      </c>
      <c r="AO4680">
        <v>1112.8499999999999</v>
      </c>
      <c r="AP4680">
        <v>6.9099999999999995E-2</v>
      </c>
    </row>
    <row r="4681" spans="1:42" hidden="1" x14ac:dyDescent="0.35">
      <c r="A4681" t="s">
        <v>5654</v>
      </c>
      <c r="B4681" s="1">
        <v>46196</v>
      </c>
      <c r="C4681" t="s">
        <v>2104</v>
      </c>
      <c r="D4681" t="s">
        <v>95</v>
      </c>
      <c r="E4681">
        <v>1</v>
      </c>
      <c r="F4681" t="s">
        <v>48</v>
      </c>
      <c r="G4681" t="s">
        <v>79</v>
      </c>
      <c r="H4681" t="s">
        <v>25</v>
      </c>
      <c r="I4681" t="s">
        <v>43</v>
      </c>
      <c r="J4681" t="s">
        <v>34</v>
      </c>
      <c r="K4681">
        <v>2026</v>
      </c>
      <c r="L4681" t="s">
        <v>35</v>
      </c>
      <c r="M4681" t="s">
        <v>5948</v>
      </c>
      <c r="N4681" t="s">
        <v>5949</v>
      </c>
      <c r="O4681" t="s">
        <v>5950</v>
      </c>
      <c r="P4681" t="s">
        <v>5951</v>
      </c>
      <c r="Q4681" t="s">
        <v>5952</v>
      </c>
      <c r="R4681">
        <v>2900</v>
      </c>
      <c r="S4681">
        <v>3800</v>
      </c>
      <c r="T4681">
        <v>0.23680000000000001</v>
      </c>
      <c r="U4681" t="s">
        <v>5940</v>
      </c>
      <c r="V4681">
        <v>12</v>
      </c>
      <c r="W4681" s="1">
        <v>45359</v>
      </c>
      <c r="X4681" t="s">
        <v>5894</v>
      </c>
      <c r="Y4681">
        <v>220</v>
      </c>
      <c r="Z4681">
        <v>49</v>
      </c>
      <c r="AA4681">
        <v>227</v>
      </c>
      <c r="AB4681">
        <v>23</v>
      </c>
      <c r="AC4681">
        <v>10</v>
      </c>
      <c r="AD4681">
        <v>66700</v>
      </c>
      <c r="AE4681" t="s">
        <v>6025</v>
      </c>
      <c r="AF4681" s="1">
        <v>46203</v>
      </c>
      <c r="AG4681" t="s">
        <v>6717</v>
      </c>
      <c r="AH4681" t="s">
        <v>6035</v>
      </c>
      <c r="AI4681" t="s">
        <v>6028</v>
      </c>
      <c r="AJ4681" t="s">
        <v>6924</v>
      </c>
      <c r="AK4681">
        <v>3800</v>
      </c>
      <c r="AL4681">
        <v>307.04000000000002</v>
      </c>
      <c r="AM4681">
        <v>3492.96</v>
      </c>
      <c r="AN4681">
        <v>2900</v>
      </c>
      <c r="AO4681">
        <v>592.96</v>
      </c>
      <c r="AP4681">
        <v>0.16980000000000001</v>
      </c>
    </row>
    <row r="4682" spans="1:42" hidden="1" x14ac:dyDescent="0.35">
      <c r="A4682" t="s">
        <v>5655</v>
      </c>
      <c r="B4682" s="1">
        <v>46179</v>
      </c>
      <c r="C4682" t="s">
        <v>880</v>
      </c>
      <c r="D4682" t="s">
        <v>87</v>
      </c>
      <c r="E4682">
        <v>1</v>
      </c>
      <c r="F4682" t="s">
        <v>48</v>
      </c>
      <c r="G4682" t="s">
        <v>16</v>
      </c>
      <c r="H4682" t="s">
        <v>32</v>
      </c>
      <c r="I4682" t="s">
        <v>43</v>
      </c>
      <c r="J4682" t="s">
        <v>34</v>
      </c>
      <c r="K4682">
        <v>2026</v>
      </c>
      <c r="L4682" t="s">
        <v>35</v>
      </c>
      <c r="M4682" t="s">
        <v>5924</v>
      </c>
      <c r="N4682" t="s">
        <v>5913</v>
      </c>
      <c r="O4682" t="s">
        <v>5917</v>
      </c>
      <c r="P4682" t="s">
        <v>5925</v>
      </c>
      <c r="Q4682" t="s">
        <v>5926</v>
      </c>
      <c r="R4682">
        <v>46000</v>
      </c>
      <c r="S4682">
        <v>56000</v>
      </c>
      <c r="T4682">
        <v>0.17860000000000001</v>
      </c>
      <c r="U4682" t="s">
        <v>5920</v>
      </c>
      <c r="V4682">
        <v>12</v>
      </c>
      <c r="W4682" s="1">
        <v>44847</v>
      </c>
      <c r="X4682" t="s">
        <v>5894</v>
      </c>
      <c r="Y4682">
        <v>224</v>
      </c>
      <c r="Z4682">
        <v>96</v>
      </c>
      <c r="AA4682">
        <v>304</v>
      </c>
      <c r="AB4682">
        <v>54</v>
      </c>
      <c r="AC4682">
        <v>10</v>
      </c>
      <c r="AD4682">
        <v>2484000</v>
      </c>
      <c r="AE4682" t="s">
        <v>6025</v>
      </c>
      <c r="AF4682" s="1">
        <v>46203</v>
      </c>
      <c r="AG4682" t="s">
        <v>6474</v>
      </c>
      <c r="AH4682" t="s">
        <v>6035</v>
      </c>
      <c r="AI4682" t="s">
        <v>6028</v>
      </c>
      <c r="AJ4682" t="s">
        <v>6924</v>
      </c>
      <c r="AK4682">
        <v>66080</v>
      </c>
      <c r="AL4682">
        <v>6614.61</v>
      </c>
      <c r="AM4682">
        <v>59465.39</v>
      </c>
      <c r="AN4682">
        <v>46000</v>
      </c>
      <c r="AO4682">
        <v>13465.39</v>
      </c>
      <c r="AP4682">
        <v>0.22639999999999999</v>
      </c>
    </row>
    <row r="4683" spans="1:42" hidden="1" x14ac:dyDescent="0.35">
      <c r="A4683" t="s">
        <v>5656</v>
      </c>
      <c r="B4683" s="1">
        <v>46197</v>
      </c>
      <c r="C4683" t="s">
        <v>41</v>
      </c>
      <c r="D4683" t="s">
        <v>78</v>
      </c>
      <c r="E4683">
        <v>2</v>
      </c>
      <c r="F4683" t="s">
        <v>128</v>
      </c>
      <c r="G4683" t="s">
        <v>16</v>
      </c>
      <c r="H4683" t="s">
        <v>17</v>
      </c>
      <c r="I4683" t="s">
        <v>18</v>
      </c>
      <c r="J4683" t="s">
        <v>34</v>
      </c>
      <c r="K4683">
        <v>2026</v>
      </c>
      <c r="L4683" t="s">
        <v>35</v>
      </c>
      <c r="M4683" t="s">
        <v>5992</v>
      </c>
      <c r="N4683" t="s">
        <v>5989</v>
      </c>
      <c r="O4683" t="s">
        <v>5993</v>
      </c>
      <c r="P4683" t="s">
        <v>5899</v>
      </c>
      <c r="Q4683" t="s">
        <v>5994</v>
      </c>
      <c r="R4683">
        <v>850</v>
      </c>
      <c r="S4683">
        <v>1200</v>
      </c>
      <c r="T4683">
        <v>0.29170000000000001</v>
      </c>
      <c r="U4683" t="s">
        <v>5901</v>
      </c>
      <c r="V4683">
        <v>6</v>
      </c>
      <c r="W4683" s="1">
        <v>45066</v>
      </c>
      <c r="X4683" t="s">
        <v>5894</v>
      </c>
      <c r="Y4683">
        <v>275</v>
      </c>
      <c r="Z4683">
        <v>92</v>
      </c>
      <c r="AA4683">
        <v>285</v>
      </c>
      <c r="AB4683">
        <v>78</v>
      </c>
      <c r="AC4683">
        <v>10</v>
      </c>
      <c r="AD4683">
        <v>66300</v>
      </c>
      <c r="AE4683" t="s">
        <v>6025</v>
      </c>
      <c r="AF4683" s="1">
        <v>46203</v>
      </c>
      <c r="AG4683" t="s">
        <v>6042</v>
      </c>
      <c r="AH4683" t="s">
        <v>6027</v>
      </c>
      <c r="AI4683" t="s">
        <v>6028</v>
      </c>
      <c r="AJ4683" t="s">
        <v>6924</v>
      </c>
      <c r="AK4683">
        <v>2400</v>
      </c>
      <c r="AL4683">
        <v>505.92</v>
      </c>
      <c r="AM4683">
        <v>1894.08</v>
      </c>
      <c r="AN4683">
        <v>1700</v>
      </c>
      <c r="AO4683">
        <v>194.08</v>
      </c>
      <c r="AP4683">
        <v>0.10249999999999999</v>
      </c>
    </row>
    <row r="4684" spans="1:42" hidden="1" x14ac:dyDescent="0.35">
      <c r="A4684" t="s">
        <v>5657</v>
      </c>
      <c r="B4684" s="1">
        <v>46179</v>
      </c>
      <c r="C4684" t="s">
        <v>1916</v>
      </c>
      <c r="D4684" t="s">
        <v>115</v>
      </c>
      <c r="E4684">
        <v>1</v>
      </c>
      <c r="F4684" t="s">
        <v>48</v>
      </c>
      <c r="G4684" t="s">
        <v>16</v>
      </c>
      <c r="H4684" t="s">
        <v>32</v>
      </c>
      <c r="I4684" t="s">
        <v>33</v>
      </c>
      <c r="J4684" t="s">
        <v>34</v>
      </c>
      <c r="K4684">
        <v>2026</v>
      </c>
      <c r="L4684" t="s">
        <v>35</v>
      </c>
      <c r="M4684" t="s">
        <v>5988</v>
      </c>
      <c r="N4684" t="s">
        <v>5989</v>
      </c>
      <c r="O4684" t="s">
        <v>5990</v>
      </c>
      <c r="P4684" t="s">
        <v>5907</v>
      </c>
      <c r="Q4684" t="s">
        <v>5991</v>
      </c>
      <c r="R4684">
        <v>1600</v>
      </c>
      <c r="S4684">
        <v>2200</v>
      </c>
      <c r="T4684">
        <v>0.2727</v>
      </c>
      <c r="U4684" t="s">
        <v>5909</v>
      </c>
      <c r="V4684">
        <v>6</v>
      </c>
      <c r="W4684" s="1">
        <v>45040</v>
      </c>
      <c r="X4684" t="s">
        <v>5894</v>
      </c>
      <c r="Y4684">
        <v>84</v>
      </c>
      <c r="Z4684">
        <v>117</v>
      </c>
      <c r="AA4684">
        <v>174</v>
      </c>
      <c r="AB4684">
        <v>47</v>
      </c>
      <c r="AC4684">
        <v>10</v>
      </c>
      <c r="AD4684">
        <v>75200</v>
      </c>
      <c r="AE4684" t="s">
        <v>6025</v>
      </c>
      <c r="AF4684" s="1">
        <v>46203</v>
      </c>
      <c r="AG4684" t="s">
        <v>6683</v>
      </c>
      <c r="AH4684" t="s">
        <v>6027</v>
      </c>
      <c r="AI4684" t="s">
        <v>6028</v>
      </c>
      <c r="AJ4684" t="s">
        <v>6924</v>
      </c>
      <c r="AK4684">
        <v>2200</v>
      </c>
      <c r="AL4684">
        <v>250.14</v>
      </c>
      <c r="AM4684">
        <v>1949.86</v>
      </c>
      <c r="AN4684">
        <v>1600</v>
      </c>
      <c r="AO4684">
        <v>349.86</v>
      </c>
      <c r="AP4684">
        <v>0.1794</v>
      </c>
    </row>
    <row r="4685" spans="1:42" hidden="1" x14ac:dyDescent="0.35">
      <c r="A4685" t="s">
        <v>5658</v>
      </c>
      <c r="B4685" s="1">
        <v>46105</v>
      </c>
      <c r="C4685" t="s">
        <v>187</v>
      </c>
      <c r="D4685" t="s">
        <v>95</v>
      </c>
      <c r="E4685">
        <v>1</v>
      </c>
      <c r="F4685" t="s">
        <v>15</v>
      </c>
      <c r="G4685" t="s">
        <v>16</v>
      </c>
      <c r="H4685" t="s">
        <v>32</v>
      </c>
      <c r="I4685" t="s">
        <v>26</v>
      </c>
      <c r="J4685" t="s">
        <v>39</v>
      </c>
      <c r="K4685">
        <v>2026</v>
      </c>
      <c r="L4685" t="s">
        <v>20</v>
      </c>
      <c r="M4685" t="s">
        <v>5948</v>
      </c>
      <c r="N4685" t="s">
        <v>5949</v>
      </c>
      <c r="O4685" t="s">
        <v>5950</v>
      </c>
      <c r="P4685" t="s">
        <v>5951</v>
      </c>
      <c r="Q4685" t="s">
        <v>5952</v>
      </c>
      <c r="R4685">
        <v>2900</v>
      </c>
      <c r="S4685">
        <v>3800</v>
      </c>
      <c r="T4685">
        <v>0.23680000000000001</v>
      </c>
      <c r="U4685" t="s">
        <v>5940</v>
      </c>
      <c r="V4685">
        <v>12</v>
      </c>
      <c r="W4685" s="1">
        <v>45359</v>
      </c>
      <c r="X4685" t="s">
        <v>5894</v>
      </c>
      <c r="Y4685">
        <v>220</v>
      </c>
      <c r="Z4685">
        <v>49</v>
      </c>
      <c r="AA4685">
        <v>227</v>
      </c>
      <c r="AB4685">
        <v>23</v>
      </c>
      <c r="AC4685">
        <v>10</v>
      </c>
      <c r="AD4685">
        <v>66700</v>
      </c>
      <c r="AE4685" t="s">
        <v>6025</v>
      </c>
      <c r="AF4685" s="1">
        <v>46203</v>
      </c>
      <c r="AG4685" t="s">
        <v>6113</v>
      </c>
      <c r="AH4685" t="s">
        <v>6027</v>
      </c>
      <c r="AI4685" t="s">
        <v>6028</v>
      </c>
      <c r="AJ4685" t="s">
        <v>6924</v>
      </c>
      <c r="AK4685">
        <v>3800</v>
      </c>
      <c r="AL4685">
        <v>197.98</v>
      </c>
      <c r="AM4685">
        <v>3602.02</v>
      </c>
      <c r="AN4685">
        <v>2900</v>
      </c>
      <c r="AO4685">
        <v>702.02</v>
      </c>
      <c r="AP4685">
        <v>0.19489999999999999</v>
      </c>
    </row>
    <row r="4686" spans="1:42" hidden="1" x14ac:dyDescent="0.35">
      <c r="A4686" t="s">
        <v>5659</v>
      </c>
      <c r="B4686" s="1">
        <v>46181</v>
      </c>
      <c r="C4686" t="s">
        <v>405</v>
      </c>
      <c r="D4686" t="s">
        <v>82</v>
      </c>
      <c r="E4686">
        <v>1</v>
      </c>
      <c r="F4686" t="s">
        <v>58</v>
      </c>
      <c r="G4686" t="s">
        <v>67</v>
      </c>
      <c r="H4686" t="s">
        <v>17</v>
      </c>
      <c r="I4686" t="s">
        <v>33</v>
      </c>
      <c r="J4686" t="s">
        <v>34</v>
      </c>
      <c r="K4686">
        <v>2026</v>
      </c>
      <c r="L4686" t="s">
        <v>35</v>
      </c>
      <c r="M4686" t="s">
        <v>5895</v>
      </c>
      <c r="N4686" t="s">
        <v>5889</v>
      </c>
      <c r="O4686" t="s">
        <v>5890</v>
      </c>
      <c r="P4686" t="s">
        <v>5891</v>
      </c>
      <c r="Q4686" t="s">
        <v>5896</v>
      </c>
      <c r="R4686">
        <v>78000</v>
      </c>
      <c r="S4686">
        <v>95000</v>
      </c>
      <c r="T4686">
        <v>0.1789</v>
      </c>
      <c r="U4686" t="s">
        <v>5893</v>
      </c>
      <c r="V4686">
        <v>12</v>
      </c>
      <c r="W4686" s="1">
        <v>45187</v>
      </c>
      <c r="X4686" t="s">
        <v>5894</v>
      </c>
      <c r="Y4686">
        <v>351</v>
      </c>
      <c r="Z4686">
        <v>112</v>
      </c>
      <c r="AA4686">
        <v>335</v>
      </c>
      <c r="AB4686">
        <v>32</v>
      </c>
      <c r="AC4686">
        <v>10</v>
      </c>
      <c r="AD4686">
        <v>2496000</v>
      </c>
      <c r="AE4686" t="s">
        <v>6025</v>
      </c>
      <c r="AF4686" s="1">
        <v>46203</v>
      </c>
      <c r="AG4686" t="s">
        <v>6255</v>
      </c>
      <c r="AH4686" t="s">
        <v>6035</v>
      </c>
      <c r="AI4686" t="s">
        <v>6028</v>
      </c>
      <c r="AJ4686" t="s">
        <v>6924</v>
      </c>
      <c r="AK4686">
        <v>95000</v>
      </c>
      <c r="AL4686">
        <v>5861.5</v>
      </c>
      <c r="AM4686">
        <v>89138.5</v>
      </c>
      <c r="AN4686">
        <v>78000</v>
      </c>
      <c r="AO4686">
        <v>11138.5</v>
      </c>
      <c r="AP4686">
        <v>0.125</v>
      </c>
    </row>
    <row r="4687" spans="1:42" hidden="1" x14ac:dyDescent="0.35">
      <c r="A4687" t="s">
        <v>5660</v>
      </c>
      <c r="B4687" s="1">
        <v>46191</v>
      </c>
      <c r="C4687" t="s">
        <v>2159</v>
      </c>
      <c r="D4687" t="s">
        <v>87</v>
      </c>
      <c r="E4687">
        <v>3</v>
      </c>
      <c r="F4687" t="s">
        <v>58</v>
      </c>
      <c r="G4687" t="s">
        <v>67</v>
      </c>
      <c r="H4687" t="s">
        <v>32</v>
      </c>
      <c r="I4687" t="s">
        <v>18</v>
      </c>
      <c r="J4687" t="s">
        <v>34</v>
      </c>
      <c r="K4687">
        <v>2026</v>
      </c>
      <c r="L4687" t="s">
        <v>35</v>
      </c>
      <c r="M4687" t="s">
        <v>5924</v>
      </c>
      <c r="N4687" t="s">
        <v>5913</v>
      </c>
      <c r="O4687" t="s">
        <v>5917</v>
      </c>
      <c r="P4687" t="s">
        <v>5925</v>
      </c>
      <c r="Q4687" t="s">
        <v>5926</v>
      </c>
      <c r="R4687">
        <v>46000</v>
      </c>
      <c r="S4687">
        <v>56000</v>
      </c>
      <c r="T4687">
        <v>0.17860000000000001</v>
      </c>
      <c r="U4687" t="s">
        <v>5920</v>
      </c>
      <c r="V4687">
        <v>12</v>
      </c>
      <c r="W4687" s="1">
        <v>44847</v>
      </c>
      <c r="X4687" t="s">
        <v>5894</v>
      </c>
      <c r="Y4687">
        <v>224</v>
      </c>
      <c r="Z4687">
        <v>96</v>
      </c>
      <c r="AA4687">
        <v>304</v>
      </c>
      <c r="AB4687">
        <v>54</v>
      </c>
      <c r="AC4687">
        <v>10</v>
      </c>
      <c r="AD4687">
        <v>2484000</v>
      </c>
      <c r="AE4687" t="s">
        <v>6025</v>
      </c>
      <c r="AF4687" s="1">
        <v>46203</v>
      </c>
      <c r="AG4687" t="s">
        <v>6744</v>
      </c>
      <c r="AH4687" t="s">
        <v>6027</v>
      </c>
      <c r="AI4687" t="s">
        <v>6028</v>
      </c>
      <c r="AJ4687" t="s">
        <v>6924</v>
      </c>
      <c r="AK4687">
        <v>198240</v>
      </c>
      <c r="AL4687">
        <v>12052.99</v>
      </c>
      <c r="AM4687">
        <v>186187.01</v>
      </c>
      <c r="AN4687">
        <v>138000</v>
      </c>
      <c r="AO4687">
        <v>48187.01</v>
      </c>
      <c r="AP4687">
        <v>0.25879999999999997</v>
      </c>
    </row>
    <row r="4688" spans="1:42" hidden="1" x14ac:dyDescent="0.35">
      <c r="A4688" t="s">
        <v>5661</v>
      </c>
      <c r="B4688" s="1">
        <v>46140</v>
      </c>
      <c r="C4688" t="s">
        <v>941</v>
      </c>
      <c r="D4688" t="s">
        <v>200</v>
      </c>
      <c r="E4688">
        <v>2</v>
      </c>
      <c r="F4688" t="s">
        <v>128</v>
      </c>
      <c r="G4688" t="s">
        <v>16</v>
      </c>
      <c r="H4688" t="s">
        <v>32</v>
      </c>
      <c r="I4688" t="s">
        <v>18</v>
      </c>
      <c r="J4688" t="s">
        <v>44</v>
      </c>
      <c r="K4688">
        <v>2026</v>
      </c>
      <c r="L4688" t="s">
        <v>35</v>
      </c>
      <c r="M4688" t="s">
        <v>5960</v>
      </c>
      <c r="N4688" t="s">
        <v>5949</v>
      </c>
      <c r="O4688" t="s">
        <v>5961</v>
      </c>
      <c r="P4688" t="s">
        <v>5951</v>
      </c>
      <c r="Q4688" t="s">
        <v>5962</v>
      </c>
      <c r="R4688">
        <v>2100</v>
      </c>
      <c r="S4688">
        <v>2800</v>
      </c>
      <c r="T4688">
        <v>0.25</v>
      </c>
      <c r="U4688" t="s">
        <v>5940</v>
      </c>
      <c r="V4688">
        <v>12</v>
      </c>
      <c r="W4688" s="1">
        <v>45378</v>
      </c>
      <c r="X4688" t="s">
        <v>5894</v>
      </c>
      <c r="Y4688">
        <v>198</v>
      </c>
      <c r="Z4688">
        <v>79</v>
      </c>
      <c r="AA4688">
        <v>243</v>
      </c>
      <c r="AB4688">
        <v>87</v>
      </c>
      <c r="AC4688">
        <v>10</v>
      </c>
      <c r="AD4688">
        <v>182700</v>
      </c>
      <c r="AE4688" t="s">
        <v>6025</v>
      </c>
      <c r="AF4688" s="1">
        <v>46203</v>
      </c>
      <c r="AG4688" t="s">
        <v>6337</v>
      </c>
      <c r="AH4688" t="s">
        <v>6035</v>
      </c>
      <c r="AI4688" t="s">
        <v>6028</v>
      </c>
      <c r="AJ4688" t="s">
        <v>6924</v>
      </c>
      <c r="AK4688">
        <v>5600</v>
      </c>
      <c r="AL4688">
        <v>1114.4000000000001</v>
      </c>
      <c r="AM4688">
        <v>4485.6000000000004</v>
      </c>
      <c r="AN4688">
        <v>4200</v>
      </c>
      <c r="AO4688">
        <v>285.60000000000002</v>
      </c>
      <c r="AP4688">
        <v>6.3700000000000007E-2</v>
      </c>
    </row>
    <row r="4689" spans="1:42" hidden="1" x14ac:dyDescent="0.35">
      <c r="A4689" t="s">
        <v>5662</v>
      </c>
      <c r="B4689" s="1">
        <v>46170</v>
      </c>
      <c r="C4689" t="s">
        <v>943</v>
      </c>
      <c r="D4689" t="s">
        <v>205</v>
      </c>
      <c r="E4689">
        <v>1</v>
      </c>
      <c r="F4689" t="s">
        <v>58</v>
      </c>
      <c r="G4689" t="s">
        <v>16</v>
      </c>
      <c r="H4689" t="s">
        <v>32</v>
      </c>
      <c r="I4689" t="s">
        <v>26</v>
      </c>
      <c r="J4689" t="s">
        <v>75</v>
      </c>
      <c r="K4689">
        <v>2026</v>
      </c>
      <c r="L4689" t="s">
        <v>35</v>
      </c>
      <c r="M4689" t="s">
        <v>6003</v>
      </c>
      <c r="N4689" t="s">
        <v>5989</v>
      </c>
      <c r="O4689" t="s">
        <v>6004</v>
      </c>
      <c r="P4689" t="s">
        <v>6005</v>
      </c>
      <c r="Q4689" t="s">
        <v>6006</v>
      </c>
      <c r="R4689">
        <v>420</v>
      </c>
      <c r="S4689">
        <v>650</v>
      </c>
      <c r="T4689">
        <v>0.3538</v>
      </c>
      <c r="U4689" t="s">
        <v>5909</v>
      </c>
      <c r="V4689">
        <v>6</v>
      </c>
      <c r="W4689" s="1">
        <v>45071</v>
      </c>
      <c r="X4689" t="s">
        <v>5894</v>
      </c>
      <c r="Y4689">
        <v>160</v>
      </c>
      <c r="Z4689">
        <v>85</v>
      </c>
      <c r="AA4689">
        <v>167</v>
      </c>
      <c r="AB4689">
        <v>56</v>
      </c>
      <c r="AC4689">
        <v>10</v>
      </c>
      <c r="AD4689">
        <v>23520</v>
      </c>
      <c r="AE4689" t="s">
        <v>6025</v>
      </c>
      <c r="AF4689" s="1">
        <v>46203</v>
      </c>
      <c r="AG4689" t="s">
        <v>6470</v>
      </c>
      <c r="AH4689" t="s">
        <v>6035</v>
      </c>
      <c r="AI4689" t="s">
        <v>6028</v>
      </c>
      <c r="AJ4689" t="s">
        <v>6924</v>
      </c>
      <c r="AK4689">
        <v>650</v>
      </c>
      <c r="AL4689">
        <v>135.07</v>
      </c>
      <c r="AM4689">
        <v>514.92999999999995</v>
      </c>
      <c r="AN4689">
        <v>420</v>
      </c>
      <c r="AO4689">
        <v>94.93</v>
      </c>
      <c r="AP4689">
        <v>0.18440000000000001</v>
      </c>
    </row>
    <row r="4690" spans="1:42" hidden="1" x14ac:dyDescent="0.35">
      <c r="A4690" t="s">
        <v>5663</v>
      </c>
      <c r="B4690" s="1">
        <v>46127</v>
      </c>
      <c r="C4690" t="s">
        <v>1866</v>
      </c>
      <c r="D4690" t="s">
        <v>14</v>
      </c>
      <c r="E4690">
        <v>2</v>
      </c>
      <c r="F4690" t="s">
        <v>58</v>
      </c>
      <c r="G4690" t="s">
        <v>79</v>
      </c>
      <c r="H4690" t="s">
        <v>32</v>
      </c>
      <c r="I4690" t="s">
        <v>43</v>
      </c>
      <c r="J4690" t="s">
        <v>44</v>
      </c>
      <c r="K4690">
        <v>2026</v>
      </c>
      <c r="L4690" t="s">
        <v>35</v>
      </c>
      <c r="M4690" t="s">
        <v>5934</v>
      </c>
      <c r="N4690" t="s">
        <v>5931</v>
      </c>
      <c r="O4690" t="s">
        <v>5932</v>
      </c>
      <c r="P4690" t="s">
        <v>5891</v>
      </c>
      <c r="Q4690" t="s">
        <v>5935</v>
      </c>
      <c r="R4690">
        <v>10800</v>
      </c>
      <c r="S4690">
        <v>13500</v>
      </c>
      <c r="T4690">
        <v>0.2</v>
      </c>
      <c r="U4690" t="s">
        <v>5893</v>
      </c>
      <c r="V4690">
        <v>12</v>
      </c>
      <c r="W4690" s="1">
        <v>44567</v>
      </c>
      <c r="X4690" t="s">
        <v>5894</v>
      </c>
      <c r="Y4690">
        <v>169</v>
      </c>
      <c r="Z4690">
        <v>68</v>
      </c>
      <c r="AA4690">
        <v>202</v>
      </c>
      <c r="AB4690">
        <v>85</v>
      </c>
      <c r="AC4690">
        <v>10</v>
      </c>
      <c r="AD4690">
        <v>918000</v>
      </c>
      <c r="AE4690" t="s">
        <v>6025</v>
      </c>
      <c r="AF4690" s="1">
        <v>46203</v>
      </c>
      <c r="AG4690" t="s">
        <v>6673</v>
      </c>
      <c r="AH4690" t="s">
        <v>6027</v>
      </c>
      <c r="AI4690" t="s">
        <v>6028</v>
      </c>
      <c r="AJ4690" t="s">
        <v>6924</v>
      </c>
      <c r="AK4690">
        <v>27000</v>
      </c>
      <c r="AL4690">
        <v>1606.5</v>
      </c>
      <c r="AM4690">
        <v>25393.5</v>
      </c>
      <c r="AN4690">
        <v>21600</v>
      </c>
      <c r="AO4690">
        <v>3793.5</v>
      </c>
      <c r="AP4690">
        <v>0.14940000000000001</v>
      </c>
    </row>
    <row r="4691" spans="1:42" hidden="1" x14ac:dyDescent="0.35">
      <c r="A4691" t="s">
        <v>5664</v>
      </c>
      <c r="B4691" s="1">
        <v>46119</v>
      </c>
      <c r="C4691" t="s">
        <v>2971</v>
      </c>
      <c r="D4691" t="s">
        <v>70</v>
      </c>
      <c r="E4691">
        <v>2</v>
      </c>
      <c r="F4691" t="s">
        <v>128</v>
      </c>
      <c r="G4691" t="s">
        <v>71</v>
      </c>
      <c r="H4691" t="s">
        <v>32</v>
      </c>
      <c r="I4691" t="s">
        <v>18</v>
      </c>
      <c r="J4691" t="s">
        <v>44</v>
      </c>
      <c r="K4691">
        <v>2026</v>
      </c>
      <c r="L4691" t="s">
        <v>35</v>
      </c>
      <c r="M4691" t="s">
        <v>5970</v>
      </c>
      <c r="N4691" t="s">
        <v>5949</v>
      </c>
      <c r="O4691" t="s">
        <v>5971</v>
      </c>
      <c r="P4691" t="s">
        <v>5922</v>
      </c>
      <c r="Q4691" t="s">
        <v>5972</v>
      </c>
      <c r="R4691">
        <v>9500</v>
      </c>
      <c r="S4691">
        <v>12000</v>
      </c>
      <c r="T4691">
        <v>0.20830000000000001</v>
      </c>
      <c r="U4691" t="s">
        <v>5920</v>
      </c>
      <c r="V4691">
        <v>12</v>
      </c>
      <c r="W4691" s="1">
        <v>44840</v>
      </c>
      <c r="X4691" t="s">
        <v>5894</v>
      </c>
      <c r="Y4691">
        <v>160</v>
      </c>
      <c r="Z4691">
        <v>82</v>
      </c>
      <c r="AA4691">
        <v>171</v>
      </c>
      <c r="AB4691">
        <v>27</v>
      </c>
      <c r="AC4691">
        <v>10</v>
      </c>
      <c r="AD4691">
        <v>256500</v>
      </c>
      <c r="AE4691" t="s">
        <v>6025</v>
      </c>
      <c r="AF4691" s="1">
        <v>46203</v>
      </c>
      <c r="AG4691" t="s">
        <v>6774</v>
      </c>
      <c r="AH4691" t="s">
        <v>6027</v>
      </c>
      <c r="AI4691" t="s">
        <v>6028</v>
      </c>
      <c r="AJ4691" t="s">
        <v>6924</v>
      </c>
      <c r="AK4691">
        <v>24000</v>
      </c>
      <c r="AL4691">
        <v>4665.6000000000004</v>
      </c>
      <c r="AM4691">
        <v>19334.400000000001</v>
      </c>
      <c r="AN4691">
        <v>19000</v>
      </c>
      <c r="AO4691">
        <v>334.4</v>
      </c>
      <c r="AP4691">
        <v>1.7299999999999999E-2</v>
      </c>
    </row>
    <row r="4692" spans="1:42" hidden="1" x14ac:dyDescent="0.35">
      <c r="A4692" t="s">
        <v>5665</v>
      </c>
      <c r="B4692" s="1">
        <v>46052</v>
      </c>
      <c r="C4692" t="s">
        <v>120</v>
      </c>
      <c r="D4692" t="s">
        <v>108</v>
      </c>
      <c r="E4692">
        <v>4</v>
      </c>
      <c r="F4692" t="s">
        <v>58</v>
      </c>
      <c r="G4692" t="s">
        <v>67</v>
      </c>
      <c r="H4692" t="s">
        <v>25</v>
      </c>
      <c r="I4692" t="s">
        <v>43</v>
      </c>
      <c r="J4692" t="s">
        <v>112</v>
      </c>
      <c r="K4692">
        <v>2026</v>
      </c>
      <c r="L4692" t="s">
        <v>20</v>
      </c>
      <c r="M4692" t="s">
        <v>5977</v>
      </c>
      <c r="N4692" t="s">
        <v>5974</v>
      </c>
      <c r="O4692" t="s">
        <v>5978</v>
      </c>
      <c r="P4692" t="s">
        <v>5979</v>
      </c>
      <c r="Q4692" t="s">
        <v>5980</v>
      </c>
      <c r="R4692">
        <v>3000</v>
      </c>
      <c r="S4692">
        <v>3900</v>
      </c>
      <c r="T4692">
        <v>0.23080000000000001</v>
      </c>
      <c r="U4692" t="s">
        <v>5920</v>
      </c>
      <c r="V4692">
        <v>36</v>
      </c>
      <c r="W4692" s="1">
        <v>44816</v>
      </c>
      <c r="X4692" t="s">
        <v>5894</v>
      </c>
      <c r="Y4692">
        <v>237</v>
      </c>
      <c r="Z4692">
        <v>110</v>
      </c>
      <c r="AA4692">
        <v>240</v>
      </c>
      <c r="AB4692">
        <v>48</v>
      </c>
      <c r="AC4692">
        <v>10</v>
      </c>
      <c r="AD4692">
        <v>144000</v>
      </c>
      <c r="AE4692" t="s">
        <v>6025</v>
      </c>
      <c r="AF4692" s="1">
        <v>46203</v>
      </c>
      <c r="AG4692" t="s">
        <v>6043</v>
      </c>
      <c r="AH4692" t="s">
        <v>6027</v>
      </c>
      <c r="AI4692" t="s">
        <v>6028</v>
      </c>
      <c r="AJ4692" t="s">
        <v>6924</v>
      </c>
      <c r="AK4692">
        <v>15600</v>
      </c>
      <c r="AL4692">
        <v>1853.28</v>
      </c>
      <c r="AM4692">
        <v>13746.72</v>
      </c>
      <c r="AN4692">
        <v>12000</v>
      </c>
      <c r="AO4692">
        <v>1746.72</v>
      </c>
      <c r="AP4692">
        <v>0.12709999999999999</v>
      </c>
    </row>
    <row r="4693" spans="1:42" hidden="1" x14ac:dyDescent="0.35">
      <c r="A4693" t="s">
        <v>5666</v>
      </c>
      <c r="B4693" s="1">
        <v>46051</v>
      </c>
      <c r="C4693" t="s">
        <v>2707</v>
      </c>
      <c r="D4693" t="s">
        <v>123</v>
      </c>
      <c r="E4693">
        <v>2</v>
      </c>
      <c r="F4693" t="s">
        <v>48</v>
      </c>
      <c r="G4693" t="s">
        <v>16</v>
      </c>
      <c r="H4693" t="s">
        <v>25</v>
      </c>
      <c r="I4693" t="s">
        <v>33</v>
      </c>
      <c r="J4693" t="s">
        <v>112</v>
      </c>
      <c r="K4693">
        <v>2026</v>
      </c>
      <c r="L4693" t="s">
        <v>20</v>
      </c>
      <c r="M4693" t="s">
        <v>5927</v>
      </c>
      <c r="N4693" t="s">
        <v>5913</v>
      </c>
      <c r="O4693" t="s">
        <v>5917</v>
      </c>
      <c r="P4693" t="s">
        <v>5928</v>
      </c>
      <c r="Q4693" t="s">
        <v>5929</v>
      </c>
      <c r="R4693">
        <v>44000</v>
      </c>
      <c r="S4693">
        <v>53000</v>
      </c>
      <c r="T4693">
        <v>0.16980000000000001</v>
      </c>
      <c r="U4693" t="s">
        <v>5920</v>
      </c>
      <c r="V4693">
        <v>12</v>
      </c>
      <c r="W4693" s="1">
        <v>45435</v>
      </c>
      <c r="X4693" t="s">
        <v>5894</v>
      </c>
      <c r="Y4693">
        <v>246</v>
      </c>
      <c r="Z4693">
        <v>92</v>
      </c>
      <c r="AA4693">
        <v>223</v>
      </c>
      <c r="AB4693">
        <v>48</v>
      </c>
      <c r="AC4693">
        <v>10</v>
      </c>
      <c r="AD4693">
        <v>2112000</v>
      </c>
      <c r="AE4693" t="s">
        <v>6025</v>
      </c>
      <c r="AF4693" s="1">
        <v>46203</v>
      </c>
      <c r="AG4693" t="s">
        <v>6809</v>
      </c>
      <c r="AH4693" t="s">
        <v>6027</v>
      </c>
      <c r="AI4693" t="s">
        <v>6028</v>
      </c>
      <c r="AJ4693" t="s">
        <v>6924</v>
      </c>
      <c r="AK4693">
        <v>125080</v>
      </c>
      <c r="AL4693">
        <v>16397.990000000002</v>
      </c>
      <c r="AM4693">
        <v>108682.01</v>
      </c>
      <c r="AN4693">
        <v>88000</v>
      </c>
      <c r="AO4693">
        <v>20682.009999999998</v>
      </c>
      <c r="AP4693">
        <v>0.1903</v>
      </c>
    </row>
    <row r="4694" spans="1:42" hidden="1" x14ac:dyDescent="0.35">
      <c r="A4694" t="s">
        <v>5667</v>
      </c>
      <c r="B4694" s="1">
        <v>46083</v>
      </c>
      <c r="C4694" t="s">
        <v>752</v>
      </c>
      <c r="D4694" t="s">
        <v>208</v>
      </c>
      <c r="E4694">
        <v>1</v>
      </c>
      <c r="F4694" t="s">
        <v>30</v>
      </c>
      <c r="G4694" t="s">
        <v>79</v>
      </c>
      <c r="H4694" t="s">
        <v>25</v>
      </c>
      <c r="I4694" t="s">
        <v>33</v>
      </c>
      <c r="J4694" t="s">
        <v>39</v>
      </c>
      <c r="K4694">
        <v>2026</v>
      </c>
      <c r="L4694" t="s">
        <v>20</v>
      </c>
      <c r="M4694" t="s">
        <v>5910</v>
      </c>
      <c r="N4694" t="s">
        <v>5889</v>
      </c>
      <c r="O4694" t="s">
        <v>5898</v>
      </c>
      <c r="P4694" t="s">
        <v>5907</v>
      </c>
      <c r="Q4694" t="s">
        <v>5911</v>
      </c>
      <c r="R4694">
        <v>10500</v>
      </c>
      <c r="S4694">
        <v>13000</v>
      </c>
      <c r="T4694">
        <v>0.1923</v>
      </c>
      <c r="U4694" t="s">
        <v>5909</v>
      </c>
      <c r="V4694">
        <v>12</v>
      </c>
      <c r="W4694" s="1">
        <v>45395</v>
      </c>
      <c r="X4694" t="s">
        <v>5894</v>
      </c>
      <c r="Y4694">
        <v>256</v>
      </c>
      <c r="Z4694">
        <v>119</v>
      </c>
      <c r="AA4694">
        <v>288</v>
      </c>
      <c r="AB4694">
        <v>32</v>
      </c>
      <c r="AC4694">
        <v>10</v>
      </c>
      <c r="AD4694">
        <v>336000</v>
      </c>
      <c r="AE4694" t="s">
        <v>6025</v>
      </c>
      <c r="AF4694" s="1">
        <v>46203</v>
      </c>
      <c r="AG4694" t="s">
        <v>6343</v>
      </c>
      <c r="AH4694" t="s">
        <v>6027</v>
      </c>
      <c r="AI4694" t="s">
        <v>6028</v>
      </c>
      <c r="AJ4694" t="s">
        <v>6924</v>
      </c>
      <c r="AK4694">
        <v>13000</v>
      </c>
      <c r="AL4694">
        <v>1927.9</v>
      </c>
      <c r="AM4694">
        <v>11072.1</v>
      </c>
      <c r="AN4694">
        <v>10500</v>
      </c>
      <c r="AO4694">
        <v>572.1</v>
      </c>
      <c r="AP4694">
        <v>5.1700000000000003E-2</v>
      </c>
    </row>
    <row r="4695" spans="1:42" hidden="1" x14ac:dyDescent="0.35">
      <c r="A4695" t="s">
        <v>5668</v>
      </c>
      <c r="B4695" s="1">
        <v>46194</v>
      </c>
      <c r="C4695" t="s">
        <v>175</v>
      </c>
      <c r="D4695" t="s">
        <v>115</v>
      </c>
      <c r="E4695">
        <v>1</v>
      </c>
      <c r="F4695" t="s">
        <v>48</v>
      </c>
      <c r="G4695" t="s">
        <v>16</v>
      </c>
      <c r="H4695" t="s">
        <v>32</v>
      </c>
      <c r="I4695" t="s">
        <v>18</v>
      </c>
      <c r="J4695" t="s">
        <v>34</v>
      </c>
      <c r="K4695">
        <v>2026</v>
      </c>
      <c r="L4695" t="s">
        <v>35</v>
      </c>
      <c r="M4695" t="s">
        <v>5988</v>
      </c>
      <c r="N4695" t="s">
        <v>5989</v>
      </c>
      <c r="O4695" t="s">
        <v>5990</v>
      </c>
      <c r="P4695" t="s">
        <v>5907</v>
      </c>
      <c r="Q4695" t="s">
        <v>5991</v>
      </c>
      <c r="R4695">
        <v>1600</v>
      </c>
      <c r="S4695">
        <v>2200</v>
      </c>
      <c r="T4695">
        <v>0.2727</v>
      </c>
      <c r="U4695" t="s">
        <v>5909</v>
      </c>
      <c r="V4695">
        <v>6</v>
      </c>
      <c r="W4695" s="1">
        <v>45040</v>
      </c>
      <c r="X4695" t="s">
        <v>5894</v>
      </c>
      <c r="Y4695">
        <v>84</v>
      </c>
      <c r="Z4695">
        <v>117</v>
      </c>
      <c r="AA4695">
        <v>174</v>
      </c>
      <c r="AB4695">
        <v>47</v>
      </c>
      <c r="AC4695">
        <v>10</v>
      </c>
      <c r="AD4695">
        <v>75200</v>
      </c>
      <c r="AE4695" t="s">
        <v>6025</v>
      </c>
      <c r="AF4695" s="1">
        <v>46203</v>
      </c>
      <c r="AG4695" t="s">
        <v>6107</v>
      </c>
      <c r="AH4695" t="s">
        <v>6035</v>
      </c>
      <c r="AI4695" t="s">
        <v>6028</v>
      </c>
      <c r="AJ4695" t="s">
        <v>6924</v>
      </c>
      <c r="AK4695">
        <v>2200</v>
      </c>
      <c r="AL4695">
        <v>467.5</v>
      </c>
      <c r="AM4695">
        <v>1732.5</v>
      </c>
      <c r="AN4695">
        <v>1600</v>
      </c>
      <c r="AO4695">
        <v>132.5</v>
      </c>
      <c r="AP4695">
        <v>7.6499999999999999E-2</v>
      </c>
    </row>
    <row r="4696" spans="1:42" hidden="1" x14ac:dyDescent="0.35">
      <c r="A4696" t="s">
        <v>5669</v>
      </c>
      <c r="B4696" s="1">
        <v>46068</v>
      </c>
      <c r="C4696" t="s">
        <v>383</v>
      </c>
      <c r="D4696" t="s">
        <v>78</v>
      </c>
      <c r="E4696">
        <v>2</v>
      </c>
      <c r="F4696" t="s">
        <v>48</v>
      </c>
      <c r="G4696" t="s">
        <v>16</v>
      </c>
      <c r="H4696" t="s">
        <v>17</v>
      </c>
      <c r="I4696" t="s">
        <v>33</v>
      </c>
      <c r="J4696" t="s">
        <v>19</v>
      </c>
      <c r="K4696">
        <v>2026</v>
      </c>
      <c r="L4696" t="s">
        <v>20</v>
      </c>
      <c r="M4696" t="s">
        <v>5992</v>
      </c>
      <c r="N4696" t="s">
        <v>5989</v>
      </c>
      <c r="O4696" t="s">
        <v>5993</v>
      </c>
      <c r="P4696" t="s">
        <v>5899</v>
      </c>
      <c r="Q4696" t="s">
        <v>5994</v>
      </c>
      <c r="R4696">
        <v>850</v>
      </c>
      <c r="S4696">
        <v>1200</v>
      </c>
      <c r="T4696">
        <v>0.29170000000000001</v>
      </c>
      <c r="U4696" t="s">
        <v>5901</v>
      </c>
      <c r="V4696">
        <v>6</v>
      </c>
      <c r="W4696" s="1">
        <v>45066</v>
      </c>
      <c r="X4696" t="s">
        <v>5894</v>
      </c>
      <c r="Y4696">
        <v>275</v>
      </c>
      <c r="Z4696">
        <v>92</v>
      </c>
      <c r="AA4696">
        <v>285</v>
      </c>
      <c r="AB4696">
        <v>78</v>
      </c>
      <c r="AC4696">
        <v>10</v>
      </c>
      <c r="AD4696">
        <v>66300</v>
      </c>
      <c r="AE4696" t="s">
        <v>6025</v>
      </c>
      <c r="AF4696" s="1">
        <v>46203</v>
      </c>
      <c r="AG4696" t="s">
        <v>6053</v>
      </c>
      <c r="AH4696" t="s">
        <v>6035</v>
      </c>
      <c r="AI4696" t="s">
        <v>6028</v>
      </c>
      <c r="AJ4696" t="s">
        <v>6924</v>
      </c>
      <c r="AK4696">
        <v>2400</v>
      </c>
      <c r="AL4696">
        <v>395.28</v>
      </c>
      <c r="AM4696">
        <v>2004.72</v>
      </c>
      <c r="AN4696">
        <v>1700</v>
      </c>
      <c r="AO4696">
        <v>304.72000000000003</v>
      </c>
      <c r="AP4696">
        <v>0.152</v>
      </c>
    </row>
    <row r="4697" spans="1:42" hidden="1" x14ac:dyDescent="0.35">
      <c r="A4697" t="s">
        <v>5670</v>
      </c>
      <c r="B4697" s="1">
        <v>46143</v>
      </c>
      <c r="C4697" t="s">
        <v>934</v>
      </c>
      <c r="D4697" t="s">
        <v>221</v>
      </c>
      <c r="E4697">
        <v>2</v>
      </c>
      <c r="F4697" t="s">
        <v>128</v>
      </c>
      <c r="G4697" t="s">
        <v>16</v>
      </c>
      <c r="H4697" t="s">
        <v>32</v>
      </c>
      <c r="I4697" t="s">
        <v>26</v>
      </c>
      <c r="J4697" t="s">
        <v>75</v>
      </c>
      <c r="K4697">
        <v>2026</v>
      </c>
      <c r="L4697" t="s">
        <v>35</v>
      </c>
      <c r="M4697" t="s">
        <v>5966</v>
      </c>
      <c r="N4697" t="s">
        <v>5967</v>
      </c>
      <c r="O4697" t="s">
        <v>5968</v>
      </c>
      <c r="P4697" t="s">
        <v>5899</v>
      </c>
      <c r="Q4697" t="s">
        <v>5969</v>
      </c>
      <c r="R4697">
        <v>11500</v>
      </c>
      <c r="S4697">
        <v>14500</v>
      </c>
      <c r="T4697">
        <v>0.2069</v>
      </c>
      <c r="U4697" t="s">
        <v>5901</v>
      </c>
      <c r="V4697">
        <v>12</v>
      </c>
      <c r="W4697" s="1">
        <v>44903</v>
      </c>
      <c r="X4697" t="s">
        <v>5894</v>
      </c>
      <c r="Y4697">
        <v>217</v>
      </c>
      <c r="Z4697">
        <v>53</v>
      </c>
      <c r="AA4697">
        <v>253</v>
      </c>
      <c r="AB4697">
        <v>61</v>
      </c>
      <c r="AC4697">
        <v>10</v>
      </c>
      <c r="AD4697">
        <v>701500</v>
      </c>
      <c r="AE4697" t="s">
        <v>6025</v>
      </c>
      <c r="AF4697" s="1">
        <v>46203</v>
      </c>
      <c r="AG4697" t="s">
        <v>6106</v>
      </c>
      <c r="AH4697" t="s">
        <v>6027</v>
      </c>
      <c r="AI4697" t="s">
        <v>6028</v>
      </c>
      <c r="AJ4697" t="s">
        <v>6924</v>
      </c>
      <c r="AK4697">
        <v>29000</v>
      </c>
      <c r="AL4697">
        <v>2981.2</v>
      </c>
      <c r="AM4697">
        <v>26018.799999999999</v>
      </c>
      <c r="AN4697">
        <v>23000</v>
      </c>
      <c r="AO4697">
        <v>3018.8</v>
      </c>
      <c r="AP4697">
        <v>0.11600000000000001</v>
      </c>
    </row>
    <row r="4698" spans="1:42" hidden="1" x14ac:dyDescent="0.35">
      <c r="A4698" t="s">
        <v>5671</v>
      </c>
      <c r="B4698" s="1">
        <v>46094</v>
      </c>
      <c r="C4698" t="s">
        <v>598</v>
      </c>
      <c r="D4698" t="s">
        <v>38</v>
      </c>
      <c r="E4698">
        <v>4</v>
      </c>
      <c r="F4698" t="s">
        <v>128</v>
      </c>
      <c r="G4698" t="s">
        <v>16</v>
      </c>
      <c r="H4698" t="s">
        <v>32</v>
      </c>
      <c r="I4698" t="s">
        <v>33</v>
      </c>
      <c r="J4698" t="s">
        <v>39</v>
      </c>
      <c r="K4698">
        <v>2026</v>
      </c>
      <c r="L4698" t="s">
        <v>20</v>
      </c>
      <c r="M4698" t="s">
        <v>5981</v>
      </c>
      <c r="N4698" t="s">
        <v>5974</v>
      </c>
      <c r="O4698" t="s">
        <v>5982</v>
      </c>
      <c r="P4698" t="s">
        <v>5983</v>
      </c>
      <c r="Q4698" t="s">
        <v>5984</v>
      </c>
      <c r="R4698">
        <v>3700</v>
      </c>
      <c r="S4698">
        <v>4800</v>
      </c>
      <c r="T4698">
        <v>0.22919999999999999</v>
      </c>
      <c r="U4698" t="s">
        <v>5920</v>
      </c>
      <c r="V4698">
        <v>24</v>
      </c>
      <c r="W4698" s="1">
        <v>45552</v>
      </c>
      <c r="X4698" t="s">
        <v>5894</v>
      </c>
      <c r="Y4698">
        <v>158</v>
      </c>
      <c r="Z4698">
        <v>108</v>
      </c>
      <c r="AA4698">
        <v>132</v>
      </c>
      <c r="AB4698">
        <v>61</v>
      </c>
      <c r="AC4698">
        <v>10</v>
      </c>
      <c r="AD4698">
        <v>225700</v>
      </c>
      <c r="AE4698" t="s">
        <v>6025</v>
      </c>
      <c r="AF4698" s="1">
        <v>46203</v>
      </c>
      <c r="AG4698" t="s">
        <v>6359</v>
      </c>
      <c r="AH4698" t="s">
        <v>6027</v>
      </c>
      <c r="AI4698" t="s">
        <v>6028</v>
      </c>
      <c r="AJ4698" t="s">
        <v>6924</v>
      </c>
      <c r="AK4698">
        <v>19200</v>
      </c>
      <c r="AL4698">
        <v>1908.48</v>
      </c>
      <c r="AM4698">
        <v>17291.52</v>
      </c>
      <c r="AN4698">
        <v>14800</v>
      </c>
      <c r="AO4698">
        <v>2491.52</v>
      </c>
      <c r="AP4698">
        <v>0.14410000000000001</v>
      </c>
    </row>
    <row r="4699" spans="1:42" hidden="1" x14ac:dyDescent="0.35">
      <c r="A4699" t="s">
        <v>5672</v>
      </c>
      <c r="B4699" s="1">
        <v>46147</v>
      </c>
      <c r="C4699" t="s">
        <v>482</v>
      </c>
      <c r="D4699" t="s">
        <v>115</v>
      </c>
      <c r="E4699">
        <v>1</v>
      </c>
      <c r="F4699" t="s">
        <v>15</v>
      </c>
      <c r="G4699" t="s">
        <v>96</v>
      </c>
      <c r="H4699" t="s">
        <v>25</v>
      </c>
      <c r="I4699" t="s">
        <v>18</v>
      </c>
      <c r="J4699" t="s">
        <v>75</v>
      </c>
      <c r="K4699">
        <v>2026</v>
      </c>
      <c r="L4699" t="s">
        <v>35</v>
      </c>
      <c r="M4699" t="s">
        <v>5988</v>
      </c>
      <c r="N4699" t="s">
        <v>5989</v>
      </c>
      <c r="O4699" t="s">
        <v>5990</v>
      </c>
      <c r="P4699" t="s">
        <v>5907</v>
      </c>
      <c r="Q4699" t="s">
        <v>5991</v>
      </c>
      <c r="R4699">
        <v>1600</v>
      </c>
      <c r="S4699">
        <v>2200</v>
      </c>
      <c r="T4699">
        <v>0.2727</v>
      </c>
      <c r="U4699" t="s">
        <v>5909</v>
      </c>
      <c r="V4699">
        <v>6</v>
      </c>
      <c r="W4699" s="1">
        <v>45040</v>
      </c>
      <c r="X4699" t="s">
        <v>5894</v>
      </c>
      <c r="Y4699">
        <v>84</v>
      </c>
      <c r="Z4699">
        <v>117</v>
      </c>
      <c r="AA4699">
        <v>174</v>
      </c>
      <c r="AB4699">
        <v>47</v>
      </c>
      <c r="AC4699">
        <v>10</v>
      </c>
      <c r="AD4699">
        <v>75200</v>
      </c>
      <c r="AE4699" t="s">
        <v>6025</v>
      </c>
      <c r="AF4699" s="1">
        <v>46203</v>
      </c>
      <c r="AG4699" t="s">
        <v>6297</v>
      </c>
      <c r="AH4699" t="s">
        <v>6035</v>
      </c>
      <c r="AI4699" t="s">
        <v>6028</v>
      </c>
      <c r="AJ4699" t="s">
        <v>6924</v>
      </c>
      <c r="AK4699">
        <v>2200</v>
      </c>
      <c r="AL4699">
        <v>460.24</v>
      </c>
      <c r="AM4699">
        <v>1739.76</v>
      </c>
      <c r="AN4699">
        <v>1600</v>
      </c>
      <c r="AO4699">
        <v>139.76</v>
      </c>
      <c r="AP4699">
        <v>8.0299999999999996E-2</v>
      </c>
    </row>
    <row r="4700" spans="1:42" hidden="1" x14ac:dyDescent="0.35">
      <c r="A4700" t="s">
        <v>5673</v>
      </c>
      <c r="B4700" s="1">
        <v>46162</v>
      </c>
      <c r="C4700" t="s">
        <v>3080</v>
      </c>
      <c r="D4700" t="s">
        <v>78</v>
      </c>
      <c r="E4700">
        <v>2</v>
      </c>
      <c r="F4700" t="s">
        <v>48</v>
      </c>
      <c r="G4700" t="s">
        <v>16</v>
      </c>
      <c r="H4700" t="s">
        <v>32</v>
      </c>
      <c r="I4700" t="s">
        <v>26</v>
      </c>
      <c r="J4700" t="s">
        <v>75</v>
      </c>
      <c r="K4700">
        <v>2026</v>
      </c>
      <c r="L4700" t="s">
        <v>35</v>
      </c>
      <c r="M4700" t="s">
        <v>5992</v>
      </c>
      <c r="N4700" t="s">
        <v>5989</v>
      </c>
      <c r="O4700" t="s">
        <v>5993</v>
      </c>
      <c r="P4700" t="s">
        <v>5899</v>
      </c>
      <c r="Q4700" t="s">
        <v>5994</v>
      </c>
      <c r="R4700">
        <v>850</v>
      </c>
      <c r="S4700">
        <v>1200</v>
      </c>
      <c r="T4700">
        <v>0.29170000000000001</v>
      </c>
      <c r="U4700" t="s">
        <v>5901</v>
      </c>
      <c r="V4700">
        <v>6</v>
      </c>
      <c r="W4700" s="1">
        <v>45066</v>
      </c>
      <c r="X4700" t="s">
        <v>5894</v>
      </c>
      <c r="Y4700">
        <v>275</v>
      </c>
      <c r="Z4700">
        <v>92</v>
      </c>
      <c r="AA4700">
        <v>285</v>
      </c>
      <c r="AB4700">
        <v>78</v>
      </c>
      <c r="AC4700">
        <v>10</v>
      </c>
      <c r="AD4700">
        <v>66300</v>
      </c>
      <c r="AE4700" t="s">
        <v>6025</v>
      </c>
      <c r="AF4700" s="1">
        <v>46203</v>
      </c>
      <c r="AG4700" t="s">
        <v>6850</v>
      </c>
      <c r="AH4700" t="s">
        <v>6035</v>
      </c>
      <c r="AI4700" t="s">
        <v>6028</v>
      </c>
      <c r="AJ4700" t="s">
        <v>6924</v>
      </c>
      <c r="AK4700">
        <v>2400</v>
      </c>
      <c r="AL4700">
        <v>433.44</v>
      </c>
      <c r="AM4700">
        <v>1966.56</v>
      </c>
      <c r="AN4700">
        <v>1700</v>
      </c>
      <c r="AO4700">
        <v>266.56</v>
      </c>
      <c r="AP4700">
        <v>0.13550000000000001</v>
      </c>
    </row>
    <row r="4701" spans="1:42" hidden="1" x14ac:dyDescent="0.35">
      <c r="A4701" t="s">
        <v>5674</v>
      </c>
      <c r="B4701" s="1">
        <v>46074</v>
      </c>
      <c r="C4701" t="s">
        <v>1067</v>
      </c>
      <c r="D4701" t="s">
        <v>108</v>
      </c>
      <c r="E4701">
        <v>1</v>
      </c>
      <c r="F4701" t="s">
        <v>15</v>
      </c>
      <c r="G4701" t="s">
        <v>31</v>
      </c>
      <c r="H4701" t="s">
        <v>25</v>
      </c>
      <c r="I4701" t="s">
        <v>43</v>
      </c>
      <c r="J4701" t="s">
        <v>19</v>
      </c>
      <c r="K4701">
        <v>2026</v>
      </c>
      <c r="L4701" t="s">
        <v>20</v>
      </c>
      <c r="M4701" t="s">
        <v>5977</v>
      </c>
      <c r="N4701" t="s">
        <v>5974</v>
      </c>
      <c r="O4701" t="s">
        <v>5978</v>
      </c>
      <c r="P4701" t="s">
        <v>5979</v>
      </c>
      <c r="Q4701" t="s">
        <v>5980</v>
      </c>
      <c r="R4701">
        <v>3000</v>
      </c>
      <c r="S4701">
        <v>3900</v>
      </c>
      <c r="T4701">
        <v>0.23080000000000001</v>
      </c>
      <c r="U4701" t="s">
        <v>5920</v>
      </c>
      <c r="V4701">
        <v>36</v>
      </c>
      <c r="W4701" s="1">
        <v>44816</v>
      </c>
      <c r="X4701" t="s">
        <v>5894</v>
      </c>
      <c r="Y4701">
        <v>237</v>
      </c>
      <c r="Z4701">
        <v>110</v>
      </c>
      <c r="AA4701">
        <v>240</v>
      </c>
      <c r="AB4701">
        <v>48</v>
      </c>
      <c r="AC4701">
        <v>10</v>
      </c>
      <c r="AD4701">
        <v>144000</v>
      </c>
      <c r="AE4701" t="s">
        <v>6025</v>
      </c>
      <c r="AF4701" s="1">
        <v>46203</v>
      </c>
      <c r="AG4701" t="s">
        <v>6174</v>
      </c>
      <c r="AH4701" t="s">
        <v>6027</v>
      </c>
      <c r="AI4701" t="s">
        <v>6028</v>
      </c>
      <c r="AJ4701" t="s">
        <v>6924</v>
      </c>
      <c r="AK4701">
        <v>3900</v>
      </c>
      <c r="AL4701">
        <v>499.59</v>
      </c>
      <c r="AM4701">
        <v>3400.41</v>
      </c>
      <c r="AN4701">
        <v>3000</v>
      </c>
      <c r="AO4701">
        <v>400.41</v>
      </c>
      <c r="AP4701">
        <v>0.1178</v>
      </c>
    </row>
    <row r="4702" spans="1:42" hidden="1" x14ac:dyDescent="0.35">
      <c r="A4702" t="s">
        <v>5675</v>
      </c>
      <c r="B4702" s="1">
        <v>46177</v>
      </c>
      <c r="C4702" t="s">
        <v>1175</v>
      </c>
      <c r="D4702" t="s">
        <v>87</v>
      </c>
      <c r="E4702">
        <v>3</v>
      </c>
      <c r="F4702" t="s">
        <v>58</v>
      </c>
      <c r="G4702" t="s">
        <v>16</v>
      </c>
      <c r="H4702" t="s">
        <v>17</v>
      </c>
      <c r="I4702" t="s">
        <v>43</v>
      </c>
      <c r="J4702" t="s">
        <v>34</v>
      </c>
      <c r="K4702">
        <v>2026</v>
      </c>
      <c r="L4702" t="s">
        <v>35</v>
      </c>
      <c r="M4702" t="s">
        <v>5924</v>
      </c>
      <c r="N4702" t="s">
        <v>5913</v>
      </c>
      <c r="O4702" t="s">
        <v>5917</v>
      </c>
      <c r="P4702" t="s">
        <v>5925</v>
      </c>
      <c r="Q4702" t="s">
        <v>5926</v>
      </c>
      <c r="R4702">
        <v>46000</v>
      </c>
      <c r="S4702">
        <v>56000</v>
      </c>
      <c r="T4702">
        <v>0.17860000000000001</v>
      </c>
      <c r="U4702" t="s">
        <v>5920</v>
      </c>
      <c r="V4702">
        <v>12</v>
      </c>
      <c r="W4702" s="1">
        <v>44847</v>
      </c>
      <c r="X4702" t="s">
        <v>5894</v>
      </c>
      <c r="Y4702">
        <v>224</v>
      </c>
      <c r="Z4702">
        <v>96</v>
      </c>
      <c r="AA4702">
        <v>304</v>
      </c>
      <c r="AB4702">
        <v>54</v>
      </c>
      <c r="AC4702">
        <v>10</v>
      </c>
      <c r="AD4702">
        <v>2484000</v>
      </c>
      <c r="AE4702" t="s">
        <v>6025</v>
      </c>
      <c r="AF4702" s="1">
        <v>46203</v>
      </c>
      <c r="AG4702" t="s">
        <v>6219</v>
      </c>
      <c r="AH4702" t="s">
        <v>6027</v>
      </c>
      <c r="AI4702" t="s">
        <v>6028</v>
      </c>
      <c r="AJ4702" t="s">
        <v>6924</v>
      </c>
      <c r="AK4702">
        <v>198240</v>
      </c>
      <c r="AL4702">
        <v>16731.46</v>
      </c>
      <c r="AM4702">
        <v>181508.54</v>
      </c>
      <c r="AN4702">
        <v>138000</v>
      </c>
      <c r="AO4702">
        <v>43508.54</v>
      </c>
      <c r="AP4702">
        <v>0.2397</v>
      </c>
    </row>
    <row r="4703" spans="1:42" hidden="1" x14ac:dyDescent="0.35">
      <c r="A4703" t="s">
        <v>5676</v>
      </c>
      <c r="B4703" s="1">
        <v>46171</v>
      </c>
      <c r="C4703" t="s">
        <v>580</v>
      </c>
      <c r="D4703" t="s">
        <v>65</v>
      </c>
      <c r="E4703">
        <v>3</v>
      </c>
      <c r="F4703" t="s">
        <v>58</v>
      </c>
      <c r="G4703" t="s">
        <v>16</v>
      </c>
      <c r="H4703" t="s">
        <v>32</v>
      </c>
      <c r="I4703" t="s">
        <v>43</v>
      </c>
      <c r="J4703" t="s">
        <v>75</v>
      </c>
      <c r="K4703">
        <v>2026</v>
      </c>
      <c r="L4703" t="s">
        <v>35</v>
      </c>
      <c r="M4703" t="s">
        <v>5906</v>
      </c>
      <c r="N4703" t="s">
        <v>5889</v>
      </c>
      <c r="O4703" t="s">
        <v>5898</v>
      </c>
      <c r="P4703" t="s">
        <v>5907</v>
      </c>
      <c r="Q4703" t="s">
        <v>5908</v>
      </c>
      <c r="R4703">
        <v>17500</v>
      </c>
      <c r="S4703">
        <v>22000</v>
      </c>
      <c r="T4703">
        <v>0.20449999999999999</v>
      </c>
      <c r="U4703" t="s">
        <v>5909</v>
      </c>
      <c r="V4703">
        <v>12</v>
      </c>
      <c r="W4703" s="1">
        <v>45337</v>
      </c>
      <c r="X4703" t="s">
        <v>5894</v>
      </c>
      <c r="Y4703">
        <v>373</v>
      </c>
      <c r="Z4703">
        <v>88</v>
      </c>
      <c r="AA4703">
        <v>389</v>
      </c>
      <c r="AB4703">
        <v>78</v>
      </c>
      <c r="AC4703">
        <v>10</v>
      </c>
      <c r="AD4703">
        <v>1365000</v>
      </c>
      <c r="AE4703" t="s">
        <v>6025</v>
      </c>
      <c r="AF4703" s="1">
        <v>46203</v>
      </c>
      <c r="AG4703" t="s">
        <v>6347</v>
      </c>
      <c r="AH4703" t="s">
        <v>6027</v>
      </c>
      <c r="AI4703" t="s">
        <v>6028</v>
      </c>
      <c r="AJ4703" t="s">
        <v>6924</v>
      </c>
      <c r="AK4703">
        <v>66000</v>
      </c>
      <c r="AL4703">
        <v>12460.8</v>
      </c>
      <c r="AM4703">
        <v>53539.199999999997</v>
      </c>
      <c r="AN4703">
        <v>52500</v>
      </c>
      <c r="AO4703">
        <v>1039.2</v>
      </c>
      <c r="AP4703">
        <v>1.9400000000000001E-2</v>
      </c>
    </row>
    <row r="4704" spans="1:42" hidden="1" x14ac:dyDescent="0.35">
      <c r="A4704" t="s">
        <v>5677</v>
      </c>
      <c r="B4704" s="1">
        <v>46184</v>
      </c>
      <c r="C4704" t="s">
        <v>1266</v>
      </c>
      <c r="D4704" t="s">
        <v>123</v>
      </c>
      <c r="E4704">
        <v>1</v>
      </c>
      <c r="F4704" t="s">
        <v>58</v>
      </c>
      <c r="G4704" t="s">
        <v>16</v>
      </c>
      <c r="H4704" t="s">
        <v>25</v>
      </c>
      <c r="I4704" t="s">
        <v>26</v>
      </c>
      <c r="J4704" t="s">
        <v>34</v>
      </c>
      <c r="K4704">
        <v>2026</v>
      </c>
      <c r="L4704" t="s">
        <v>35</v>
      </c>
      <c r="M4704" t="s">
        <v>5927</v>
      </c>
      <c r="N4704" t="s">
        <v>5913</v>
      </c>
      <c r="O4704" t="s">
        <v>5917</v>
      </c>
      <c r="P4704" t="s">
        <v>5928</v>
      </c>
      <c r="Q4704" t="s">
        <v>5929</v>
      </c>
      <c r="R4704">
        <v>44000</v>
      </c>
      <c r="S4704">
        <v>53000</v>
      </c>
      <c r="T4704">
        <v>0.16980000000000001</v>
      </c>
      <c r="U4704" t="s">
        <v>5920</v>
      </c>
      <c r="V4704">
        <v>12</v>
      </c>
      <c r="W4704" s="1">
        <v>45435</v>
      </c>
      <c r="X4704" t="s">
        <v>5894</v>
      </c>
      <c r="Y4704">
        <v>246</v>
      </c>
      <c r="Z4704">
        <v>92</v>
      </c>
      <c r="AA4704">
        <v>223</v>
      </c>
      <c r="AB4704">
        <v>48</v>
      </c>
      <c r="AC4704">
        <v>10</v>
      </c>
      <c r="AD4704">
        <v>2112000</v>
      </c>
      <c r="AE4704" t="s">
        <v>6025</v>
      </c>
      <c r="AF4704" s="1">
        <v>46203</v>
      </c>
      <c r="AG4704" t="s">
        <v>6569</v>
      </c>
      <c r="AH4704" t="s">
        <v>6035</v>
      </c>
      <c r="AI4704" t="s">
        <v>6028</v>
      </c>
      <c r="AJ4704" t="s">
        <v>6924</v>
      </c>
      <c r="AK4704">
        <v>62540</v>
      </c>
      <c r="AL4704">
        <v>4008.81</v>
      </c>
      <c r="AM4704">
        <v>58531.19</v>
      </c>
      <c r="AN4704">
        <v>44000</v>
      </c>
      <c r="AO4704">
        <v>14531.19</v>
      </c>
      <c r="AP4704">
        <v>0.24829999999999999</v>
      </c>
    </row>
    <row r="4705" spans="1:42" hidden="1" x14ac:dyDescent="0.35">
      <c r="A4705" t="s">
        <v>5678</v>
      </c>
      <c r="B4705" s="1">
        <v>46029</v>
      </c>
      <c r="C4705" t="s">
        <v>1400</v>
      </c>
      <c r="D4705" t="s">
        <v>216</v>
      </c>
      <c r="E4705">
        <v>4</v>
      </c>
      <c r="F4705" t="s">
        <v>30</v>
      </c>
      <c r="G4705" t="s">
        <v>96</v>
      </c>
      <c r="H4705" t="s">
        <v>17</v>
      </c>
      <c r="I4705" t="s">
        <v>18</v>
      </c>
      <c r="J4705" t="s">
        <v>112</v>
      </c>
      <c r="K4705">
        <v>2026</v>
      </c>
      <c r="L4705" t="s">
        <v>20</v>
      </c>
      <c r="M4705" t="s">
        <v>5999</v>
      </c>
      <c r="N4705" t="s">
        <v>5989</v>
      </c>
      <c r="O4705" t="s">
        <v>6000</v>
      </c>
      <c r="P4705" t="s">
        <v>6001</v>
      </c>
      <c r="Q4705" t="s">
        <v>6002</v>
      </c>
      <c r="R4705">
        <v>300</v>
      </c>
      <c r="S4705">
        <v>500</v>
      </c>
      <c r="T4705">
        <v>0.4</v>
      </c>
      <c r="U4705" t="s">
        <v>5940</v>
      </c>
      <c r="V4705">
        <v>3</v>
      </c>
      <c r="W4705" s="1">
        <v>45115</v>
      </c>
      <c r="X4705" t="s">
        <v>5894</v>
      </c>
      <c r="Y4705">
        <v>197</v>
      </c>
      <c r="Z4705">
        <v>100</v>
      </c>
      <c r="AA4705">
        <v>205</v>
      </c>
      <c r="AB4705">
        <v>66</v>
      </c>
      <c r="AC4705">
        <v>10</v>
      </c>
      <c r="AD4705">
        <v>19800</v>
      </c>
      <c r="AE4705" t="s">
        <v>6025</v>
      </c>
      <c r="AF4705" s="1">
        <v>46203</v>
      </c>
      <c r="AG4705" t="s">
        <v>6539</v>
      </c>
      <c r="AH4705" t="s">
        <v>6035</v>
      </c>
      <c r="AI4705" t="s">
        <v>6028</v>
      </c>
      <c r="AJ4705" t="s">
        <v>6924</v>
      </c>
      <c r="AK4705">
        <v>2000</v>
      </c>
      <c r="AL4705">
        <v>432.8</v>
      </c>
      <c r="AM4705">
        <v>1567.2</v>
      </c>
      <c r="AN4705">
        <v>1200</v>
      </c>
      <c r="AO4705">
        <v>367.2</v>
      </c>
      <c r="AP4705">
        <v>0.23430000000000001</v>
      </c>
    </row>
    <row r="4706" spans="1:42" hidden="1" x14ac:dyDescent="0.35">
      <c r="A4706" t="s">
        <v>5679</v>
      </c>
      <c r="B4706" s="1">
        <v>46085</v>
      </c>
      <c r="C4706" t="s">
        <v>892</v>
      </c>
      <c r="D4706" t="s">
        <v>118</v>
      </c>
      <c r="E4706">
        <v>1</v>
      </c>
      <c r="F4706" t="s">
        <v>128</v>
      </c>
      <c r="G4706" t="s">
        <v>67</v>
      </c>
      <c r="H4706" t="s">
        <v>32</v>
      </c>
      <c r="I4706" t="s">
        <v>43</v>
      </c>
      <c r="J4706" t="s">
        <v>39</v>
      </c>
      <c r="K4706">
        <v>2026</v>
      </c>
      <c r="L4706" t="s">
        <v>20</v>
      </c>
      <c r="M4706" t="s">
        <v>5902</v>
      </c>
      <c r="N4706" t="s">
        <v>5889</v>
      </c>
      <c r="O4706" t="s">
        <v>5898</v>
      </c>
      <c r="P4706" t="s">
        <v>5899</v>
      </c>
      <c r="Q4706" t="s">
        <v>5903</v>
      </c>
      <c r="R4706">
        <v>74000</v>
      </c>
      <c r="S4706">
        <v>88000</v>
      </c>
      <c r="T4706">
        <v>0.15909999999999999</v>
      </c>
      <c r="U4706" t="s">
        <v>5901</v>
      </c>
      <c r="V4706">
        <v>12</v>
      </c>
      <c r="W4706" s="1">
        <v>45459</v>
      </c>
      <c r="X4706" t="s">
        <v>5894</v>
      </c>
      <c r="Y4706">
        <v>214</v>
      </c>
      <c r="Z4706">
        <v>97</v>
      </c>
      <c r="AA4706">
        <v>218</v>
      </c>
      <c r="AB4706">
        <v>43</v>
      </c>
      <c r="AC4706">
        <v>10</v>
      </c>
      <c r="AD4706">
        <v>3182000</v>
      </c>
      <c r="AE4706" t="s">
        <v>6025</v>
      </c>
      <c r="AF4706" s="1">
        <v>46203</v>
      </c>
      <c r="AG4706" t="s">
        <v>6471</v>
      </c>
      <c r="AH4706" t="s">
        <v>6027</v>
      </c>
      <c r="AI4706" t="s">
        <v>6028</v>
      </c>
      <c r="AJ4706" t="s">
        <v>6924</v>
      </c>
      <c r="AK4706">
        <v>88000</v>
      </c>
      <c r="AL4706">
        <v>18814.400000000001</v>
      </c>
      <c r="AM4706">
        <v>69185.600000000006</v>
      </c>
      <c r="AN4706">
        <v>74000</v>
      </c>
      <c r="AO4706">
        <v>-4814.3999999999996</v>
      </c>
      <c r="AP4706">
        <v>-6.9599999999999995E-2</v>
      </c>
    </row>
    <row r="4707" spans="1:42" hidden="1" x14ac:dyDescent="0.35">
      <c r="A4707" t="s">
        <v>5680</v>
      </c>
      <c r="B4707" s="1">
        <v>46098</v>
      </c>
      <c r="C4707" t="s">
        <v>1890</v>
      </c>
      <c r="D4707" t="s">
        <v>78</v>
      </c>
      <c r="E4707">
        <v>5</v>
      </c>
      <c r="F4707" t="s">
        <v>128</v>
      </c>
      <c r="G4707" t="s">
        <v>67</v>
      </c>
      <c r="H4707" t="s">
        <v>17</v>
      </c>
      <c r="I4707" t="s">
        <v>33</v>
      </c>
      <c r="J4707" t="s">
        <v>39</v>
      </c>
      <c r="K4707">
        <v>2026</v>
      </c>
      <c r="L4707" t="s">
        <v>20</v>
      </c>
      <c r="M4707" t="s">
        <v>5992</v>
      </c>
      <c r="N4707" t="s">
        <v>5989</v>
      </c>
      <c r="O4707" t="s">
        <v>5993</v>
      </c>
      <c r="P4707" t="s">
        <v>5899</v>
      </c>
      <c r="Q4707" t="s">
        <v>5994</v>
      </c>
      <c r="R4707">
        <v>850</v>
      </c>
      <c r="S4707">
        <v>1200</v>
      </c>
      <c r="T4707">
        <v>0.29170000000000001</v>
      </c>
      <c r="U4707" t="s">
        <v>5901</v>
      </c>
      <c r="V4707">
        <v>6</v>
      </c>
      <c r="W4707" s="1">
        <v>45066</v>
      </c>
      <c r="X4707" t="s">
        <v>5894</v>
      </c>
      <c r="Y4707">
        <v>275</v>
      </c>
      <c r="Z4707">
        <v>92</v>
      </c>
      <c r="AA4707">
        <v>285</v>
      </c>
      <c r="AB4707">
        <v>78</v>
      </c>
      <c r="AC4707">
        <v>10</v>
      </c>
      <c r="AD4707">
        <v>66300</v>
      </c>
      <c r="AE4707" t="s">
        <v>6025</v>
      </c>
      <c r="AF4707" s="1">
        <v>46203</v>
      </c>
      <c r="AG4707" t="s">
        <v>6677</v>
      </c>
      <c r="AH4707" t="s">
        <v>6027</v>
      </c>
      <c r="AI4707" t="s">
        <v>6028</v>
      </c>
      <c r="AJ4707" t="s">
        <v>6924</v>
      </c>
      <c r="AK4707">
        <v>6000</v>
      </c>
      <c r="AL4707">
        <v>777</v>
      </c>
      <c r="AM4707">
        <v>5223</v>
      </c>
      <c r="AN4707">
        <v>4250</v>
      </c>
      <c r="AO4707">
        <v>973</v>
      </c>
      <c r="AP4707">
        <v>0.18629999999999999</v>
      </c>
    </row>
    <row r="4708" spans="1:42" hidden="1" x14ac:dyDescent="0.35">
      <c r="A4708" t="s">
        <v>5681</v>
      </c>
      <c r="B4708" s="1">
        <v>46153</v>
      </c>
      <c r="C4708" t="s">
        <v>1304</v>
      </c>
      <c r="D4708" t="s">
        <v>100</v>
      </c>
      <c r="E4708">
        <v>5</v>
      </c>
      <c r="F4708" t="s">
        <v>58</v>
      </c>
      <c r="G4708" t="s">
        <v>16</v>
      </c>
      <c r="H4708" t="s">
        <v>17</v>
      </c>
      <c r="I4708" t="s">
        <v>43</v>
      </c>
      <c r="J4708" t="s">
        <v>75</v>
      </c>
      <c r="K4708">
        <v>2026</v>
      </c>
      <c r="L4708" t="s">
        <v>35</v>
      </c>
      <c r="M4708" t="s">
        <v>5941</v>
      </c>
      <c r="N4708" t="s">
        <v>5931</v>
      </c>
      <c r="O4708" t="s">
        <v>5942</v>
      </c>
      <c r="P4708" t="s">
        <v>5938</v>
      </c>
      <c r="Q4708" t="s">
        <v>5943</v>
      </c>
      <c r="R4708">
        <v>9800</v>
      </c>
      <c r="S4708">
        <v>12500</v>
      </c>
      <c r="T4708">
        <v>0.216</v>
      </c>
      <c r="U4708" t="s">
        <v>5940</v>
      </c>
      <c r="V4708">
        <v>6</v>
      </c>
      <c r="W4708" s="1">
        <v>45383</v>
      </c>
      <c r="X4708" t="s">
        <v>5894</v>
      </c>
      <c r="Y4708">
        <v>102</v>
      </c>
      <c r="Z4708">
        <v>94</v>
      </c>
      <c r="AA4708">
        <v>142</v>
      </c>
      <c r="AB4708">
        <v>76</v>
      </c>
      <c r="AC4708">
        <v>10</v>
      </c>
      <c r="AD4708">
        <v>744800</v>
      </c>
      <c r="AE4708" t="s">
        <v>6025</v>
      </c>
      <c r="AF4708" s="1">
        <v>46203</v>
      </c>
      <c r="AG4708" t="s">
        <v>6310</v>
      </c>
      <c r="AH4708" t="s">
        <v>6027</v>
      </c>
      <c r="AI4708" t="s">
        <v>6028</v>
      </c>
      <c r="AJ4708" t="s">
        <v>6924</v>
      </c>
      <c r="AK4708">
        <v>62500</v>
      </c>
      <c r="AL4708">
        <v>8881.25</v>
      </c>
      <c r="AM4708">
        <v>53618.75</v>
      </c>
      <c r="AN4708">
        <v>49000</v>
      </c>
      <c r="AO4708">
        <v>4618.75</v>
      </c>
      <c r="AP4708">
        <v>8.6099999999999996E-2</v>
      </c>
    </row>
    <row r="4709" spans="1:42" hidden="1" x14ac:dyDescent="0.35">
      <c r="A4709" t="s">
        <v>5682</v>
      </c>
      <c r="B4709" s="1">
        <v>46091</v>
      </c>
      <c r="C4709" t="s">
        <v>1092</v>
      </c>
      <c r="D4709" t="s">
        <v>74</v>
      </c>
      <c r="E4709">
        <v>1</v>
      </c>
      <c r="F4709" t="s">
        <v>48</v>
      </c>
      <c r="G4709" t="s">
        <v>16</v>
      </c>
      <c r="H4709" t="s">
        <v>32</v>
      </c>
      <c r="I4709" t="s">
        <v>18</v>
      </c>
      <c r="J4709" t="s">
        <v>39</v>
      </c>
      <c r="K4709">
        <v>2026</v>
      </c>
      <c r="L4709" t="s">
        <v>20</v>
      </c>
      <c r="M4709" t="s">
        <v>5963</v>
      </c>
      <c r="N4709" t="s">
        <v>5949</v>
      </c>
      <c r="O4709" t="s">
        <v>5964</v>
      </c>
      <c r="P4709" t="s">
        <v>5951</v>
      </c>
      <c r="Q4709" t="s">
        <v>5965</v>
      </c>
      <c r="R4709">
        <v>5700</v>
      </c>
      <c r="S4709">
        <v>7500</v>
      </c>
      <c r="T4709">
        <v>0.24</v>
      </c>
      <c r="U4709" t="s">
        <v>5940</v>
      </c>
      <c r="V4709">
        <v>12</v>
      </c>
      <c r="W4709" s="1">
        <v>44865</v>
      </c>
      <c r="X4709" t="s">
        <v>5894</v>
      </c>
      <c r="Y4709">
        <v>145</v>
      </c>
      <c r="Z4709">
        <v>60</v>
      </c>
      <c r="AA4709">
        <v>189</v>
      </c>
      <c r="AB4709">
        <v>10</v>
      </c>
      <c r="AC4709">
        <v>10</v>
      </c>
      <c r="AD4709">
        <v>57000</v>
      </c>
      <c r="AE4709" t="s">
        <v>6025</v>
      </c>
      <c r="AF4709" s="1">
        <v>46203</v>
      </c>
      <c r="AG4709" t="s">
        <v>6538</v>
      </c>
      <c r="AH4709" t="s">
        <v>6027</v>
      </c>
      <c r="AI4709" t="s">
        <v>6028</v>
      </c>
      <c r="AJ4709" t="s">
        <v>6924</v>
      </c>
      <c r="AK4709">
        <v>7500</v>
      </c>
      <c r="AL4709">
        <v>1149</v>
      </c>
      <c r="AM4709">
        <v>6351</v>
      </c>
      <c r="AN4709">
        <v>5700</v>
      </c>
      <c r="AO4709">
        <v>651</v>
      </c>
      <c r="AP4709">
        <v>0.10249999999999999</v>
      </c>
    </row>
    <row r="4710" spans="1:42" hidden="1" x14ac:dyDescent="0.35">
      <c r="A4710" t="s">
        <v>5683</v>
      </c>
      <c r="B4710" s="1">
        <v>46092</v>
      </c>
      <c r="C4710" t="s">
        <v>1284</v>
      </c>
      <c r="D4710" t="s">
        <v>38</v>
      </c>
      <c r="E4710">
        <v>2</v>
      </c>
      <c r="F4710" t="s">
        <v>58</v>
      </c>
      <c r="G4710" t="s">
        <v>96</v>
      </c>
      <c r="H4710" t="s">
        <v>25</v>
      </c>
      <c r="I4710" t="s">
        <v>18</v>
      </c>
      <c r="J4710" t="s">
        <v>39</v>
      </c>
      <c r="K4710">
        <v>2026</v>
      </c>
      <c r="L4710" t="s">
        <v>20</v>
      </c>
      <c r="M4710" t="s">
        <v>5981</v>
      </c>
      <c r="N4710" t="s">
        <v>5974</v>
      </c>
      <c r="O4710" t="s">
        <v>5982</v>
      </c>
      <c r="P4710" t="s">
        <v>5983</v>
      </c>
      <c r="Q4710" t="s">
        <v>5984</v>
      </c>
      <c r="R4710">
        <v>3700</v>
      </c>
      <c r="S4710">
        <v>4800</v>
      </c>
      <c r="T4710">
        <v>0.22919999999999999</v>
      </c>
      <c r="U4710" t="s">
        <v>5920</v>
      </c>
      <c r="V4710">
        <v>24</v>
      </c>
      <c r="W4710" s="1">
        <v>45552</v>
      </c>
      <c r="X4710" t="s">
        <v>5894</v>
      </c>
      <c r="Y4710">
        <v>158</v>
      </c>
      <c r="Z4710">
        <v>108</v>
      </c>
      <c r="AA4710">
        <v>132</v>
      </c>
      <c r="AB4710">
        <v>61</v>
      </c>
      <c r="AC4710">
        <v>10</v>
      </c>
      <c r="AD4710">
        <v>225700</v>
      </c>
      <c r="AE4710" t="s">
        <v>6025</v>
      </c>
      <c r="AF4710" s="1">
        <v>46203</v>
      </c>
      <c r="AG4710" t="s">
        <v>6571</v>
      </c>
      <c r="AH4710" t="s">
        <v>6027</v>
      </c>
      <c r="AI4710" t="s">
        <v>6028</v>
      </c>
      <c r="AJ4710" t="s">
        <v>6924</v>
      </c>
      <c r="AK4710">
        <v>9600</v>
      </c>
      <c r="AL4710">
        <v>1503.36</v>
      </c>
      <c r="AM4710">
        <v>8096.64</v>
      </c>
      <c r="AN4710">
        <v>7400</v>
      </c>
      <c r="AO4710">
        <v>696.64</v>
      </c>
      <c r="AP4710">
        <v>8.5999999999999993E-2</v>
      </c>
    </row>
    <row r="4711" spans="1:42" hidden="1" x14ac:dyDescent="0.35">
      <c r="A4711" t="s">
        <v>5684</v>
      </c>
      <c r="B4711" s="1">
        <v>46142</v>
      </c>
      <c r="C4711" t="s">
        <v>337</v>
      </c>
      <c r="D4711" t="s">
        <v>14</v>
      </c>
      <c r="E4711">
        <v>3</v>
      </c>
      <c r="F4711" t="s">
        <v>66</v>
      </c>
      <c r="G4711" t="s">
        <v>67</v>
      </c>
      <c r="H4711" t="s">
        <v>32</v>
      </c>
      <c r="I4711" t="s">
        <v>26</v>
      </c>
      <c r="J4711" t="s">
        <v>44</v>
      </c>
      <c r="K4711">
        <v>2026</v>
      </c>
      <c r="L4711" t="s">
        <v>35</v>
      </c>
      <c r="M4711" t="s">
        <v>5934</v>
      </c>
      <c r="N4711" t="s">
        <v>5931</v>
      </c>
      <c r="O4711" t="s">
        <v>5932</v>
      </c>
      <c r="P4711" t="s">
        <v>5891</v>
      </c>
      <c r="Q4711" t="s">
        <v>5935</v>
      </c>
      <c r="R4711">
        <v>10800</v>
      </c>
      <c r="S4711">
        <v>13500</v>
      </c>
      <c r="T4711">
        <v>0.2</v>
      </c>
      <c r="U4711" t="s">
        <v>5893</v>
      </c>
      <c r="V4711">
        <v>12</v>
      </c>
      <c r="W4711" s="1">
        <v>44567</v>
      </c>
      <c r="X4711" t="s">
        <v>5894</v>
      </c>
      <c r="Y4711">
        <v>169</v>
      </c>
      <c r="Z4711">
        <v>68</v>
      </c>
      <c r="AA4711">
        <v>202</v>
      </c>
      <c r="AB4711">
        <v>85</v>
      </c>
      <c r="AC4711">
        <v>10</v>
      </c>
      <c r="AD4711">
        <v>918000</v>
      </c>
      <c r="AE4711" t="s">
        <v>6025</v>
      </c>
      <c r="AF4711" s="1">
        <v>46203</v>
      </c>
      <c r="AG4711" t="s">
        <v>6217</v>
      </c>
      <c r="AH4711" t="s">
        <v>6035</v>
      </c>
      <c r="AI4711" t="s">
        <v>6028</v>
      </c>
      <c r="AJ4711" t="s">
        <v>6924</v>
      </c>
      <c r="AK4711">
        <v>40500</v>
      </c>
      <c r="AL4711">
        <v>7322.4</v>
      </c>
      <c r="AM4711">
        <v>33177.599999999999</v>
      </c>
      <c r="AN4711">
        <v>32400</v>
      </c>
      <c r="AO4711">
        <v>777.6</v>
      </c>
      <c r="AP4711">
        <v>2.3400000000000001E-2</v>
      </c>
    </row>
    <row r="4712" spans="1:42" hidden="1" x14ac:dyDescent="0.35">
      <c r="A4712" t="s">
        <v>5685</v>
      </c>
      <c r="B4712" s="1">
        <v>46055</v>
      </c>
      <c r="C4712" t="s">
        <v>4653</v>
      </c>
      <c r="D4712" t="s">
        <v>105</v>
      </c>
      <c r="E4712">
        <v>1</v>
      </c>
      <c r="F4712" t="s">
        <v>15</v>
      </c>
      <c r="G4712" t="s">
        <v>16</v>
      </c>
      <c r="H4712" t="s">
        <v>25</v>
      </c>
      <c r="I4712" t="s">
        <v>26</v>
      </c>
      <c r="J4712" t="s">
        <v>19</v>
      </c>
      <c r="K4712">
        <v>2026</v>
      </c>
      <c r="L4712" t="s">
        <v>20</v>
      </c>
      <c r="M4712" t="s">
        <v>5916</v>
      </c>
      <c r="N4712" t="s">
        <v>5913</v>
      </c>
      <c r="O4712" t="s">
        <v>5917</v>
      </c>
      <c r="P4712" t="s">
        <v>5918</v>
      </c>
      <c r="Q4712" t="s">
        <v>5919</v>
      </c>
      <c r="R4712">
        <v>63000</v>
      </c>
      <c r="S4712">
        <v>76000</v>
      </c>
      <c r="T4712">
        <v>0.1711</v>
      </c>
      <c r="U4712" t="s">
        <v>5920</v>
      </c>
      <c r="V4712">
        <v>12</v>
      </c>
      <c r="W4712" s="1">
        <v>44617</v>
      </c>
      <c r="X4712" t="s">
        <v>5894</v>
      </c>
      <c r="Y4712">
        <v>252</v>
      </c>
      <c r="Z4712">
        <v>75</v>
      </c>
      <c r="AA4712">
        <v>289</v>
      </c>
      <c r="AB4712">
        <v>48</v>
      </c>
      <c r="AC4712">
        <v>10</v>
      </c>
      <c r="AD4712">
        <v>3024000</v>
      </c>
      <c r="AE4712" t="s">
        <v>6025</v>
      </c>
      <c r="AF4712" s="1">
        <v>46203</v>
      </c>
      <c r="AG4712" t="s">
        <v>6917</v>
      </c>
      <c r="AH4712" t="s">
        <v>6035</v>
      </c>
      <c r="AI4712" t="s">
        <v>6028</v>
      </c>
      <c r="AJ4712" t="s">
        <v>6924</v>
      </c>
      <c r="AK4712">
        <v>89680</v>
      </c>
      <c r="AL4712">
        <v>6537.67</v>
      </c>
      <c r="AM4712">
        <v>83142.33</v>
      </c>
      <c r="AN4712">
        <v>63000</v>
      </c>
      <c r="AO4712">
        <v>20142.330000000002</v>
      </c>
      <c r="AP4712">
        <v>0.24229999999999999</v>
      </c>
    </row>
    <row r="4713" spans="1:42" hidden="1" x14ac:dyDescent="0.35">
      <c r="A4713" t="s">
        <v>5686</v>
      </c>
      <c r="B4713" s="1">
        <v>46175</v>
      </c>
      <c r="C4713" t="s">
        <v>1154</v>
      </c>
      <c r="D4713" t="s">
        <v>173</v>
      </c>
      <c r="E4713">
        <v>1</v>
      </c>
      <c r="F4713" t="s">
        <v>48</v>
      </c>
      <c r="G4713" t="s">
        <v>96</v>
      </c>
      <c r="H4713" t="s">
        <v>25</v>
      </c>
      <c r="I4713" t="s">
        <v>33</v>
      </c>
      <c r="J4713" t="s">
        <v>34</v>
      </c>
      <c r="K4713">
        <v>2026</v>
      </c>
      <c r="L4713" t="s">
        <v>35</v>
      </c>
      <c r="M4713" t="s">
        <v>5904</v>
      </c>
      <c r="N4713" t="s">
        <v>5889</v>
      </c>
      <c r="O4713" t="s">
        <v>5898</v>
      </c>
      <c r="P4713" t="s">
        <v>5899</v>
      </c>
      <c r="Q4713" t="s">
        <v>5905</v>
      </c>
      <c r="R4713">
        <v>12500</v>
      </c>
      <c r="S4713">
        <v>15500</v>
      </c>
      <c r="T4713">
        <v>0.19350000000000001</v>
      </c>
      <c r="U4713" t="s">
        <v>5901</v>
      </c>
      <c r="V4713">
        <v>12</v>
      </c>
      <c r="W4713" s="1">
        <v>45140</v>
      </c>
      <c r="X4713" t="s">
        <v>5894</v>
      </c>
      <c r="Y4713">
        <v>313</v>
      </c>
      <c r="Z4713">
        <v>58</v>
      </c>
      <c r="AA4713">
        <v>294</v>
      </c>
      <c r="AB4713">
        <v>65</v>
      </c>
      <c r="AC4713">
        <v>10</v>
      </c>
      <c r="AD4713">
        <v>812500</v>
      </c>
      <c r="AE4713" t="s">
        <v>6025</v>
      </c>
      <c r="AF4713" s="1">
        <v>46203</v>
      </c>
      <c r="AG4713" t="s">
        <v>6069</v>
      </c>
      <c r="AH4713" t="s">
        <v>6027</v>
      </c>
      <c r="AI4713" t="s">
        <v>6028</v>
      </c>
      <c r="AJ4713" t="s">
        <v>6924</v>
      </c>
      <c r="AK4713">
        <v>15500</v>
      </c>
      <c r="AL4713">
        <v>2165.35</v>
      </c>
      <c r="AM4713">
        <v>13334.65</v>
      </c>
      <c r="AN4713">
        <v>12500</v>
      </c>
      <c r="AO4713">
        <v>834.65</v>
      </c>
      <c r="AP4713">
        <v>6.2600000000000003E-2</v>
      </c>
    </row>
    <row r="4714" spans="1:42" hidden="1" x14ac:dyDescent="0.35">
      <c r="A4714" t="s">
        <v>5687</v>
      </c>
      <c r="B4714" s="1">
        <v>46090</v>
      </c>
      <c r="C4714" t="s">
        <v>4911</v>
      </c>
      <c r="D4714" t="s">
        <v>108</v>
      </c>
      <c r="E4714">
        <v>2</v>
      </c>
      <c r="F4714" t="s">
        <v>58</v>
      </c>
      <c r="G4714" t="s">
        <v>71</v>
      </c>
      <c r="H4714" t="s">
        <v>17</v>
      </c>
      <c r="I4714" t="s">
        <v>43</v>
      </c>
      <c r="J4714" t="s">
        <v>39</v>
      </c>
      <c r="K4714">
        <v>2026</v>
      </c>
      <c r="L4714" t="s">
        <v>20</v>
      </c>
      <c r="M4714" t="s">
        <v>5977</v>
      </c>
      <c r="N4714" t="s">
        <v>5974</v>
      </c>
      <c r="O4714" t="s">
        <v>5978</v>
      </c>
      <c r="P4714" t="s">
        <v>5979</v>
      </c>
      <c r="Q4714" t="s">
        <v>5980</v>
      </c>
      <c r="R4714">
        <v>3000</v>
      </c>
      <c r="S4714">
        <v>3900</v>
      </c>
      <c r="T4714">
        <v>0.23080000000000001</v>
      </c>
      <c r="U4714" t="s">
        <v>5920</v>
      </c>
      <c r="V4714">
        <v>36</v>
      </c>
      <c r="W4714" s="1">
        <v>44816</v>
      </c>
      <c r="X4714" t="s">
        <v>5894</v>
      </c>
      <c r="Y4714">
        <v>237</v>
      </c>
      <c r="Z4714">
        <v>110</v>
      </c>
      <c r="AA4714">
        <v>240</v>
      </c>
      <c r="AB4714">
        <v>48</v>
      </c>
      <c r="AC4714">
        <v>10</v>
      </c>
      <c r="AD4714">
        <v>144000</v>
      </c>
      <c r="AE4714" t="s">
        <v>6025</v>
      </c>
      <c r="AF4714" s="1">
        <v>46203</v>
      </c>
      <c r="AG4714" t="s">
        <v>6919</v>
      </c>
      <c r="AH4714" t="s">
        <v>6035</v>
      </c>
      <c r="AI4714" t="s">
        <v>6028</v>
      </c>
      <c r="AJ4714" t="s">
        <v>6924</v>
      </c>
      <c r="AK4714">
        <v>7800</v>
      </c>
      <c r="AL4714">
        <v>710.58</v>
      </c>
      <c r="AM4714">
        <v>7089.42</v>
      </c>
      <c r="AN4714">
        <v>6000</v>
      </c>
      <c r="AO4714">
        <v>1089.42</v>
      </c>
      <c r="AP4714">
        <v>0.1537</v>
      </c>
    </row>
    <row r="4715" spans="1:42" hidden="1" x14ac:dyDescent="0.35">
      <c r="A4715" t="s">
        <v>5688</v>
      </c>
      <c r="B4715" s="1">
        <v>46165</v>
      </c>
      <c r="C4715" t="s">
        <v>523</v>
      </c>
      <c r="D4715" t="s">
        <v>137</v>
      </c>
      <c r="E4715">
        <v>1</v>
      </c>
      <c r="F4715" t="s">
        <v>128</v>
      </c>
      <c r="G4715" t="s">
        <v>16</v>
      </c>
      <c r="H4715" t="s">
        <v>17</v>
      </c>
      <c r="I4715" t="s">
        <v>18</v>
      </c>
      <c r="J4715" t="s">
        <v>75</v>
      </c>
      <c r="K4715">
        <v>2026</v>
      </c>
      <c r="L4715" t="s">
        <v>35</v>
      </c>
      <c r="M4715" t="s">
        <v>5930</v>
      </c>
      <c r="N4715" t="s">
        <v>5931</v>
      </c>
      <c r="O4715" t="s">
        <v>5932</v>
      </c>
      <c r="P4715" t="s">
        <v>5891</v>
      </c>
      <c r="Q4715" t="s">
        <v>5933</v>
      </c>
      <c r="R4715">
        <v>14800</v>
      </c>
      <c r="S4715">
        <v>18500</v>
      </c>
      <c r="T4715">
        <v>0.2</v>
      </c>
      <c r="U4715" t="s">
        <v>5893</v>
      </c>
      <c r="V4715">
        <v>12</v>
      </c>
      <c r="W4715" s="1">
        <v>45474</v>
      </c>
      <c r="X4715" t="s">
        <v>5894</v>
      </c>
      <c r="Y4715">
        <v>213</v>
      </c>
      <c r="Z4715">
        <v>93</v>
      </c>
      <c r="AA4715">
        <v>278</v>
      </c>
      <c r="AB4715">
        <v>42</v>
      </c>
      <c r="AC4715">
        <v>10</v>
      </c>
      <c r="AD4715">
        <v>621600</v>
      </c>
      <c r="AE4715" t="s">
        <v>6025</v>
      </c>
      <c r="AF4715" s="1">
        <v>46203</v>
      </c>
      <c r="AG4715" t="s">
        <v>6319</v>
      </c>
      <c r="AH4715" t="s">
        <v>6027</v>
      </c>
      <c r="AI4715" t="s">
        <v>6028</v>
      </c>
      <c r="AJ4715" t="s">
        <v>6924</v>
      </c>
      <c r="AK4715">
        <v>18500</v>
      </c>
      <c r="AL4715">
        <v>3899.8</v>
      </c>
      <c r="AM4715">
        <v>14600.2</v>
      </c>
      <c r="AN4715">
        <v>14800</v>
      </c>
      <c r="AO4715">
        <v>-199.8</v>
      </c>
      <c r="AP4715">
        <v>-1.37E-2</v>
      </c>
    </row>
    <row r="4716" spans="1:42" hidden="1" x14ac:dyDescent="0.35">
      <c r="A4716" t="s">
        <v>5689</v>
      </c>
      <c r="B4716" s="1">
        <v>46134</v>
      </c>
      <c r="C4716" t="s">
        <v>375</v>
      </c>
      <c r="D4716" t="s">
        <v>65</v>
      </c>
      <c r="E4716">
        <v>3</v>
      </c>
      <c r="F4716" t="s">
        <v>58</v>
      </c>
      <c r="G4716" t="s">
        <v>96</v>
      </c>
      <c r="H4716" t="s">
        <v>25</v>
      </c>
      <c r="I4716" t="s">
        <v>26</v>
      </c>
      <c r="J4716" t="s">
        <v>44</v>
      </c>
      <c r="K4716">
        <v>2026</v>
      </c>
      <c r="L4716" t="s">
        <v>35</v>
      </c>
      <c r="M4716" t="s">
        <v>5906</v>
      </c>
      <c r="N4716" t="s">
        <v>5889</v>
      </c>
      <c r="O4716" t="s">
        <v>5898</v>
      </c>
      <c r="P4716" t="s">
        <v>5907</v>
      </c>
      <c r="Q4716" t="s">
        <v>5908</v>
      </c>
      <c r="R4716">
        <v>17500</v>
      </c>
      <c r="S4716">
        <v>22000</v>
      </c>
      <c r="T4716">
        <v>0.20449999999999999</v>
      </c>
      <c r="U4716" t="s">
        <v>5909</v>
      </c>
      <c r="V4716">
        <v>12</v>
      </c>
      <c r="W4716" s="1">
        <v>45337</v>
      </c>
      <c r="X4716" t="s">
        <v>5894</v>
      </c>
      <c r="Y4716">
        <v>373</v>
      </c>
      <c r="Z4716">
        <v>88</v>
      </c>
      <c r="AA4716">
        <v>389</v>
      </c>
      <c r="AB4716">
        <v>78</v>
      </c>
      <c r="AC4716">
        <v>10</v>
      </c>
      <c r="AD4716">
        <v>1365000</v>
      </c>
      <c r="AE4716" t="s">
        <v>6025</v>
      </c>
      <c r="AF4716" s="1">
        <v>46203</v>
      </c>
      <c r="AG4716" t="s">
        <v>6241</v>
      </c>
      <c r="AH4716" t="s">
        <v>6027</v>
      </c>
      <c r="AI4716" t="s">
        <v>6028</v>
      </c>
      <c r="AJ4716" t="s">
        <v>6924</v>
      </c>
      <c r="AK4716">
        <v>66000</v>
      </c>
      <c r="AL4716">
        <v>10144.200000000001</v>
      </c>
      <c r="AM4716">
        <v>55855.8</v>
      </c>
      <c r="AN4716">
        <v>52500</v>
      </c>
      <c r="AO4716">
        <v>3355.8</v>
      </c>
      <c r="AP4716">
        <v>6.0100000000000001E-2</v>
      </c>
    </row>
    <row r="4717" spans="1:42" hidden="1" x14ac:dyDescent="0.35">
      <c r="A4717" t="s">
        <v>5690</v>
      </c>
      <c r="B4717" s="1">
        <v>46146</v>
      </c>
      <c r="C4717" t="s">
        <v>1918</v>
      </c>
      <c r="D4717" t="s">
        <v>173</v>
      </c>
      <c r="E4717">
        <v>2</v>
      </c>
      <c r="F4717" t="s">
        <v>58</v>
      </c>
      <c r="G4717" t="s">
        <v>96</v>
      </c>
      <c r="H4717" t="s">
        <v>17</v>
      </c>
      <c r="I4717" t="s">
        <v>18</v>
      </c>
      <c r="J4717" t="s">
        <v>75</v>
      </c>
      <c r="K4717">
        <v>2026</v>
      </c>
      <c r="L4717" t="s">
        <v>35</v>
      </c>
      <c r="M4717" t="s">
        <v>5904</v>
      </c>
      <c r="N4717" t="s">
        <v>5889</v>
      </c>
      <c r="O4717" t="s">
        <v>5898</v>
      </c>
      <c r="P4717" t="s">
        <v>5899</v>
      </c>
      <c r="Q4717" t="s">
        <v>5905</v>
      </c>
      <c r="R4717">
        <v>12500</v>
      </c>
      <c r="S4717">
        <v>15500</v>
      </c>
      <c r="T4717">
        <v>0.19350000000000001</v>
      </c>
      <c r="U4717" t="s">
        <v>5901</v>
      </c>
      <c r="V4717">
        <v>12</v>
      </c>
      <c r="W4717" s="1">
        <v>45140</v>
      </c>
      <c r="X4717" t="s">
        <v>5894</v>
      </c>
      <c r="Y4717">
        <v>313</v>
      </c>
      <c r="Z4717">
        <v>58</v>
      </c>
      <c r="AA4717">
        <v>294</v>
      </c>
      <c r="AB4717">
        <v>65</v>
      </c>
      <c r="AC4717">
        <v>10</v>
      </c>
      <c r="AD4717">
        <v>812500</v>
      </c>
      <c r="AE4717" t="s">
        <v>6025</v>
      </c>
      <c r="AF4717" s="1">
        <v>46203</v>
      </c>
      <c r="AG4717" t="s">
        <v>6684</v>
      </c>
      <c r="AH4717" t="s">
        <v>6027</v>
      </c>
      <c r="AI4717" t="s">
        <v>6028</v>
      </c>
      <c r="AJ4717" t="s">
        <v>6924</v>
      </c>
      <c r="AK4717">
        <v>31000</v>
      </c>
      <c r="AL4717">
        <v>5573.8</v>
      </c>
      <c r="AM4717">
        <v>25426.2</v>
      </c>
      <c r="AN4717">
        <v>25000</v>
      </c>
      <c r="AO4717">
        <v>426.2</v>
      </c>
      <c r="AP4717">
        <v>1.6799999999999999E-2</v>
      </c>
    </row>
    <row r="4718" spans="1:42" hidden="1" x14ac:dyDescent="0.35">
      <c r="A4718" t="s">
        <v>5691</v>
      </c>
      <c r="B4718" s="1">
        <v>46117</v>
      </c>
      <c r="C4718" t="s">
        <v>1414</v>
      </c>
      <c r="D4718" t="s">
        <v>188</v>
      </c>
      <c r="E4718">
        <v>1</v>
      </c>
      <c r="F4718" t="s">
        <v>48</v>
      </c>
      <c r="G4718" t="s">
        <v>16</v>
      </c>
      <c r="H4718" t="s">
        <v>25</v>
      </c>
      <c r="I4718" t="s">
        <v>43</v>
      </c>
      <c r="J4718" t="s">
        <v>44</v>
      </c>
      <c r="K4718">
        <v>2026</v>
      </c>
      <c r="L4718" t="s">
        <v>35</v>
      </c>
      <c r="M4718" t="s">
        <v>5936</v>
      </c>
      <c r="N4718" t="s">
        <v>5931</v>
      </c>
      <c r="O4718" t="s">
        <v>5937</v>
      </c>
      <c r="P4718" t="s">
        <v>5938</v>
      </c>
      <c r="Q4718" t="s">
        <v>5939</v>
      </c>
      <c r="R4718">
        <v>3400</v>
      </c>
      <c r="S4718">
        <v>4500</v>
      </c>
      <c r="T4718">
        <v>0.24440000000000001</v>
      </c>
      <c r="U4718" t="s">
        <v>5940</v>
      </c>
      <c r="V4718">
        <v>6</v>
      </c>
      <c r="W4718" s="1">
        <v>45061</v>
      </c>
      <c r="X4718" t="s">
        <v>5894</v>
      </c>
      <c r="Y4718">
        <v>200</v>
      </c>
      <c r="Z4718">
        <v>91</v>
      </c>
      <c r="AA4718">
        <v>223</v>
      </c>
      <c r="AB4718">
        <v>18</v>
      </c>
      <c r="AC4718">
        <v>10</v>
      </c>
      <c r="AD4718">
        <v>61200</v>
      </c>
      <c r="AE4718" t="s">
        <v>6025</v>
      </c>
      <c r="AF4718" s="1">
        <v>46203</v>
      </c>
      <c r="AG4718" t="s">
        <v>6579</v>
      </c>
      <c r="AH4718" t="s">
        <v>6027</v>
      </c>
      <c r="AI4718" t="s">
        <v>6028</v>
      </c>
      <c r="AJ4718" t="s">
        <v>6924</v>
      </c>
      <c r="AK4718">
        <v>4500</v>
      </c>
      <c r="AL4718">
        <v>926.55</v>
      </c>
      <c r="AM4718">
        <v>3573.45</v>
      </c>
      <c r="AN4718">
        <v>3400</v>
      </c>
      <c r="AO4718">
        <v>173.45</v>
      </c>
      <c r="AP4718">
        <v>4.8500000000000001E-2</v>
      </c>
    </row>
    <row r="4719" spans="1:42" hidden="1" x14ac:dyDescent="0.35">
      <c r="A4719" t="s">
        <v>5692</v>
      </c>
      <c r="B4719" s="1">
        <v>46039</v>
      </c>
      <c r="C4719" t="s">
        <v>401</v>
      </c>
      <c r="D4719" t="s">
        <v>100</v>
      </c>
      <c r="E4719">
        <v>1</v>
      </c>
      <c r="F4719" t="s">
        <v>48</v>
      </c>
      <c r="G4719" t="s">
        <v>16</v>
      </c>
      <c r="H4719" t="s">
        <v>32</v>
      </c>
      <c r="I4719" t="s">
        <v>43</v>
      </c>
      <c r="J4719" t="s">
        <v>112</v>
      </c>
      <c r="K4719">
        <v>2026</v>
      </c>
      <c r="L4719" t="s">
        <v>20</v>
      </c>
      <c r="M4719" t="s">
        <v>5941</v>
      </c>
      <c r="N4719" t="s">
        <v>5931</v>
      </c>
      <c r="O4719" t="s">
        <v>5942</v>
      </c>
      <c r="P4719" t="s">
        <v>5938</v>
      </c>
      <c r="Q4719" t="s">
        <v>5943</v>
      </c>
      <c r="R4719">
        <v>9800</v>
      </c>
      <c r="S4719">
        <v>12500</v>
      </c>
      <c r="T4719">
        <v>0.216</v>
      </c>
      <c r="U4719" t="s">
        <v>5940</v>
      </c>
      <c r="V4719">
        <v>6</v>
      </c>
      <c r="W4719" s="1">
        <v>45383</v>
      </c>
      <c r="X4719" t="s">
        <v>5894</v>
      </c>
      <c r="Y4719">
        <v>102</v>
      </c>
      <c r="Z4719">
        <v>94</v>
      </c>
      <c r="AA4719">
        <v>142</v>
      </c>
      <c r="AB4719">
        <v>76</v>
      </c>
      <c r="AC4719">
        <v>10</v>
      </c>
      <c r="AD4719">
        <v>744800</v>
      </c>
      <c r="AE4719" t="s">
        <v>6025</v>
      </c>
      <c r="AF4719" s="1">
        <v>46203</v>
      </c>
      <c r="AG4719" t="s">
        <v>6254</v>
      </c>
      <c r="AH4719" t="s">
        <v>6035</v>
      </c>
      <c r="AI4719" t="s">
        <v>6028</v>
      </c>
      <c r="AJ4719" t="s">
        <v>6924</v>
      </c>
      <c r="AK4719">
        <v>12500</v>
      </c>
      <c r="AL4719">
        <v>1633.75</v>
      </c>
      <c r="AM4719">
        <v>10866.25</v>
      </c>
      <c r="AN4719">
        <v>9800</v>
      </c>
      <c r="AO4719">
        <v>1066.25</v>
      </c>
      <c r="AP4719">
        <v>9.8100000000000007E-2</v>
      </c>
    </row>
    <row r="4720" spans="1:42" hidden="1" x14ac:dyDescent="0.35">
      <c r="A4720" t="s">
        <v>5693</v>
      </c>
      <c r="B4720" s="1">
        <v>46052</v>
      </c>
      <c r="C4720" t="s">
        <v>127</v>
      </c>
      <c r="D4720" t="s">
        <v>65</v>
      </c>
      <c r="E4720">
        <v>1</v>
      </c>
      <c r="F4720" t="s">
        <v>30</v>
      </c>
      <c r="G4720" t="s">
        <v>96</v>
      </c>
      <c r="H4720" t="s">
        <v>17</v>
      </c>
      <c r="I4720" t="s">
        <v>26</v>
      </c>
      <c r="J4720" t="s">
        <v>112</v>
      </c>
      <c r="K4720">
        <v>2026</v>
      </c>
      <c r="L4720" t="s">
        <v>20</v>
      </c>
      <c r="M4720" t="s">
        <v>5906</v>
      </c>
      <c r="N4720" t="s">
        <v>5889</v>
      </c>
      <c r="O4720" t="s">
        <v>5898</v>
      </c>
      <c r="P4720" t="s">
        <v>5907</v>
      </c>
      <c r="Q4720" t="s">
        <v>5908</v>
      </c>
      <c r="R4720">
        <v>17500</v>
      </c>
      <c r="S4720">
        <v>22000</v>
      </c>
      <c r="T4720">
        <v>0.20449999999999999</v>
      </c>
      <c r="U4720" t="s">
        <v>5909</v>
      </c>
      <c r="V4720">
        <v>12</v>
      </c>
      <c r="W4720" s="1">
        <v>45337</v>
      </c>
      <c r="X4720" t="s">
        <v>5894</v>
      </c>
      <c r="Y4720">
        <v>373</v>
      </c>
      <c r="Z4720">
        <v>88</v>
      </c>
      <c r="AA4720">
        <v>389</v>
      </c>
      <c r="AB4720">
        <v>78</v>
      </c>
      <c r="AC4720">
        <v>10</v>
      </c>
      <c r="AD4720">
        <v>1365000</v>
      </c>
      <c r="AE4720" t="s">
        <v>6025</v>
      </c>
      <c r="AF4720" s="1">
        <v>46203</v>
      </c>
      <c r="AG4720" t="s">
        <v>6079</v>
      </c>
      <c r="AH4720" t="s">
        <v>6027</v>
      </c>
      <c r="AI4720" t="s">
        <v>6028</v>
      </c>
      <c r="AJ4720" t="s">
        <v>6924</v>
      </c>
      <c r="AK4720">
        <v>22000</v>
      </c>
      <c r="AL4720">
        <v>1733.6</v>
      </c>
      <c r="AM4720">
        <v>20266.400000000001</v>
      </c>
      <c r="AN4720">
        <v>17500</v>
      </c>
      <c r="AO4720">
        <v>2766.4</v>
      </c>
      <c r="AP4720">
        <v>0.13650000000000001</v>
      </c>
    </row>
    <row r="4721" spans="1:42" hidden="1" x14ac:dyDescent="0.35">
      <c r="A4721" t="s">
        <v>5694</v>
      </c>
      <c r="B4721" s="1">
        <v>46114</v>
      </c>
      <c r="C4721" t="s">
        <v>549</v>
      </c>
      <c r="D4721" t="s">
        <v>78</v>
      </c>
      <c r="E4721">
        <v>3</v>
      </c>
      <c r="F4721" t="s">
        <v>128</v>
      </c>
      <c r="G4721" t="s">
        <v>71</v>
      </c>
      <c r="H4721" t="s">
        <v>32</v>
      </c>
      <c r="I4721" t="s">
        <v>26</v>
      </c>
      <c r="J4721" t="s">
        <v>44</v>
      </c>
      <c r="K4721">
        <v>2026</v>
      </c>
      <c r="L4721" t="s">
        <v>35</v>
      </c>
      <c r="M4721" t="s">
        <v>5992</v>
      </c>
      <c r="N4721" t="s">
        <v>5989</v>
      </c>
      <c r="O4721" t="s">
        <v>5993</v>
      </c>
      <c r="P4721" t="s">
        <v>5899</v>
      </c>
      <c r="Q4721" t="s">
        <v>5994</v>
      </c>
      <c r="R4721">
        <v>850</v>
      </c>
      <c r="S4721">
        <v>1200</v>
      </c>
      <c r="T4721">
        <v>0.29170000000000001</v>
      </c>
      <c r="U4721" t="s">
        <v>5901</v>
      </c>
      <c r="V4721">
        <v>6</v>
      </c>
      <c r="W4721" s="1">
        <v>45066</v>
      </c>
      <c r="X4721" t="s">
        <v>5894</v>
      </c>
      <c r="Y4721">
        <v>275</v>
      </c>
      <c r="Z4721">
        <v>92</v>
      </c>
      <c r="AA4721">
        <v>285</v>
      </c>
      <c r="AB4721">
        <v>78</v>
      </c>
      <c r="AC4721">
        <v>10</v>
      </c>
      <c r="AD4721">
        <v>66300</v>
      </c>
      <c r="AE4721" t="s">
        <v>6025</v>
      </c>
      <c r="AF4721" s="1">
        <v>46203</v>
      </c>
      <c r="AG4721" t="s">
        <v>6243</v>
      </c>
      <c r="AH4721" t="s">
        <v>6035</v>
      </c>
      <c r="AI4721" t="s">
        <v>6028</v>
      </c>
      <c r="AJ4721" t="s">
        <v>6924</v>
      </c>
      <c r="AK4721">
        <v>3600</v>
      </c>
      <c r="AL4721">
        <v>470.88</v>
      </c>
      <c r="AM4721">
        <v>3129.12</v>
      </c>
      <c r="AN4721">
        <v>2550</v>
      </c>
      <c r="AO4721">
        <v>579.12</v>
      </c>
      <c r="AP4721">
        <v>0.18509999999999999</v>
      </c>
    </row>
    <row r="4722" spans="1:42" hidden="1" x14ac:dyDescent="0.35">
      <c r="A4722" t="s">
        <v>5695</v>
      </c>
      <c r="B4722" s="1">
        <v>46047</v>
      </c>
      <c r="C4722" t="s">
        <v>311</v>
      </c>
      <c r="D4722" t="s">
        <v>180</v>
      </c>
      <c r="E4722">
        <v>1</v>
      </c>
      <c r="F4722" t="s">
        <v>15</v>
      </c>
      <c r="G4722" t="s">
        <v>71</v>
      </c>
      <c r="H4722" t="s">
        <v>25</v>
      </c>
      <c r="I4722" t="s">
        <v>33</v>
      </c>
      <c r="J4722" t="s">
        <v>112</v>
      </c>
      <c r="K4722">
        <v>2026</v>
      </c>
      <c r="L4722" t="s">
        <v>20</v>
      </c>
      <c r="M4722" t="s">
        <v>5956</v>
      </c>
      <c r="N4722" t="s">
        <v>5949</v>
      </c>
      <c r="O4722" t="s">
        <v>5957</v>
      </c>
      <c r="P4722" t="s">
        <v>5958</v>
      </c>
      <c r="Q4722" t="s">
        <v>5959</v>
      </c>
      <c r="R4722">
        <v>3100</v>
      </c>
      <c r="S4722">
        <v>4200</v>
      </c>
      <c r="T4722">
        <v>0.26190000000000002</v>
      </c>
      <c r="U4722" t="s">
        <v>5909</v>
      </c>
      <c r="V4722">
        <v>12</v>
      </c>
      <c r="W4722" s="1">
        <v>45029</v>
      </c>
      <c r="X4722" t="s">
        <v>5894</v>
      </c>
      <c r="Y4722">
        <v>165</v>
      </c>
      <c r="Z4722">
        <v>119</v>
      </c>
      <c r="AA4722">
        <v>218</v>
      </c>
      <c r="AB4722">
        <v>22</v>
      </c>
      <c r="AC4722">
        <v>10</v>
      </c>
      <c r="AD4722">
        <v>68200</v>
      </c>
      <c r="AE4722" t="s">
        <v>6025</v>
      </c>
      <c r="AF4722" s="1">
        <v>46203</v>
      </c>
      <c r="AG4722" t="s">
        <v>6199</v>
      </c>
      <c r="AH4722" t="s">
        <v>6027</v>
      </c>
      <c r="AI4722" t="s">
        <v>6028</v>
      </c>
      <c r="AJ4722" t="s">
        <v>6924</v>
      </c>
      <c r="AK4722">
        <v>4200</v>
      </c>
      <c r="AL4722">
        <v>470.82</v>
      </c>
      <c r="AM4722">
        <v>3729.18</v>
      </c>
      <c r="AN4722">
        <v>3100</v>
      </c>
      <c r="AO4722">
        <v>629.17999999999995</v>
      </c>
      <c r="AP4722">
        <v>0.16869999999999999</v>
      </c>
    </row>
    <row r="4723" spans="1:42" hidden="1" x14ac:dyDescent="0.35">
      <c r="A4723" t="s">
        <v>5696</v>
      </c>
      <c r="B4723" s="1">
        <v>46052</v>
      </c>
      <c r="C4723" t="s">
        <v>633</v>
      </c>
      <c r="D4723" t="s">
        <v>183</v>
      </c>
      <c r="E4723">
        <v>1</v>
      </c>
      <c r="F4723" t="s">
        <v>58</v>
      </c>
      <c r="G4723" t="s">
        <v>16</v>
      </c>
      <c r="H4723" t="s">
        <v>25</v>
      </c>
      <c r="I4723" t="s">
        <v>43</v>
      </c>
      <c r="J4723" t="s">
        <v>112</v>
      </c>
      <c r="K4723">
        <v>2026</v>
      </c>
      <c r="L4723" t="s">
        <v>20</v>
      </c>
      <c r="M4723" t="s">
        <v>6010</v>
      </c>
      <c r="N4723" t="s">
        <v>5949</v>
      </c>
      <c r="O4723" t="s">
        <v>6011</v>
      </c>
      <c r="P4723" t="s">
        <v>6012</v>
      </c>
      <c r="Q4723" t="s">
        <v>6013</v>
      </c>
      <c r="R4723">
        <v>2700</v>
      </c>
      <c r="S4723">
        <v>3500</v>
      </c>
      <c r="T4723">
        <v>0.2286</v>
      </c>
      <c r="U4723" t="s">
        <v>5920</v>
      </c>
      <c r="V4723">
        <v>12</v>
      </c>
      <c r="W4723" s="1">
        <v>45369</v>
      </c>
      <c r="X4723" t="s">
        <v>5894</v>
      </c>
      <c r="Y4723">
        <v>71</v>
      </c>
      <c r="Z4723">
        <v>95</v>
      </c>
      <c r="AA4723">
        <v>147</v>
      </c>
      <c r="AB4723">
        <v>51</v>
      </c>
      <c r="AC4723">
        <v>10</v>
      </c>
      <c r="AD4723">
        <v>137700</v>
      </c>
      <c r="AE4723" t="s">
        <v>6025</v>
      </c>
      <c r="AF4723" s="1">
        <v>46203</v>
      </c>
      <c r="AG4723" t="s">
        <v>6349</v>
      </c>
      <c r="AH4723" t="s">
        <v>6035</v>
      </c>
      <c r="AI4723" t="s">
        <v>6028</v>
      </c>
      <c r="AJ4723" t="s">
        <v>6924</v>
      </c>
      <c r="AK4723">
        <v>3500</v>
      </c>
      <c r="AL4723">
        <v>448.35</v>
      </c>
      <c r="AM4723">
        <v>3051.65</v>
      </c>
      <c r="AN4723">
        <v>2700</v>
      </c>
      <c r="AO4723">
        <v>351.65</v>
      </c>
      <c r="AP4723">
        <v>0.1152</v>
      </c>
    </row>
    <row r="4724" spans="1:42" hidden="1" x14ac:dyDescent="0.35">
      <c r="A4724" t="s">
        <v>5697</v>
      </c>
      <c r="B4724" s="1">
        <v>46051</v>
      </c>
      <c r="C4724" t="s">
        <v>1033</v>
      </c>
      <c r="D4724" t="s">
        <v>70</v>
      </c>
      <c r="E4724">
        <v>2</v>
      </c>
      <c r="F4724" t="s">
        <v>30</v>
      </c>
      <c r="G4724" t="s">
        <v>67</v>
      </c>
      <c r="H4724" t="s">
        <v>25</v>
      </c>
      <c r="I4724" t="s">
        <v>26</v>
      </c>
      <c r="J4724" t="s">
        <v>112</v>
      </c>
      <c r="K4724">
        <v>2026</v>
      </c>
      <c r="L4724" t="s">
        <v>20</v>
      </c>
      <c r="M4724" t="s">
        <v>5970</v>
      </c>
      <c r="N4724" t="s">
        <v>5949</v>
      </c>
      <c r="O4724" t="s">
        <v>5971</v>
      </c>
      <c r="P4724" t="s">
        <v>5922</v>
      </c>
      <c r="Q4724" t="s">
        <v>5972</v>
      </c>
      <c r="R4724">
        <v>9500</v>
      </c>
      <c r="S4724">
        <v>12000</v>
      </c>
      <c r="T4724">
        <v>0.20830000000000001</v>
      </c>
      <c r="U4724" t="s">
        <v>5920</v>
      </c>
      <c r="V4724">
        <v>12</v>
      </c>
      <c r="W4724" s="1">
        <v>44840</v>
      </c>
      <c r="X4724" t="s">
        <v>5894</v>
      </c>
      <c r="Y4724">
        <v>160</v>
      </c>
      <c r="Z4724">
        <v>82</v>
      </c>
      <c r="AA4724">
        <v>171</v>
      </c>
      <c r="AB4724">
        <v>27</v>
      </c>
      <c r="AC4724">
        <v>10</v>
      </c>
      <c r="AD4724">
        <v>256500</v>
      </c>
      <c r="AE4724" t="s">
        <v>6025</v>
      </c>
      <c r="AF4724" s="1">
        <v>46203</v>
      </c>
      <c r="AG4724" t="s">
        <v>6315</v>
      </c>
      <c r="AH4724" t="s">
        <v>6035</v>
      </c>
      <c r="AI4724" t="s">
        <v>6028</v>
      </c>
      <c r="AJ4724" t="s">
        <v>6924</v>
      </c>
      <c r="AK4724">
        <v>24000</v>
      </c>
      <c r="AL4724">
        <v>1320</v>
      </c>
      <c r="AM4724">
        <v>22680</v>
      </c>
      <c r="AN4724">
        <v>19000</v>
      </c>
      <c r="AO4724">
        <v>3680</v>
      </c>
      <c r="AP4724">
        <v>0.1623</v>
      </c>
    </row>
    <row r="4725" spans="1:42" hidden="1" x14ac:dyDescent="0.35">
      <c r="A4725" t="s">
        <v>5698</v>
      </c>
      <c r="B4725" s="1">
        <v>46197</v>
      </c>
      <c r="C4725" t="s">
        <v>278</v>
      </c>
      <c r="D4725" t="s">
        <v>115</v>
      </c>
      <c r="E4725">
        <v>2</v>
      </c>
      <c r="F4725" t="s">
        <v>48</v>
      </c>
      <c r="G4725" t="s">
        <v>96</v>
      </c>
      <c r="H4725" t="s">
        <v>17</v>
      </c>
      <c r="I4725" t="s">
        <v>26</v>
      </c>
      <c r="J4725" t="s">
        <v>34</v>
      </c>
      <c r="K4725">
        <v>2026</v>
      </c>
      <c r="L4725" t="s">
        <v>35</v>
      </c>
      <c r="M4725" t="s">
        <v>5988</v>
      </c>
      <c r="N4725" t="s">
        <v>5989</v>
      </c>
      <c r="O4725" t="s">
        <v>5990</v>
      </c>
      <c r="P4725" t="s">
        <v>5907</v>
      </c>
      <c r="Q4725" t="s">
        <v>5991</v>
      </c>
      <c r="R4725">
        <v>1600</v>
      </c>
      <c r="S4725">
        <v>2200</v>
      </c>
      <c r="T4725">
        <v>0.2727</v>
      </c>
      <c r="U4725" t="s">
        <v>5909</v>
      </c>
      <c r="V4725">
        <v>6</v>
      </c>
      <c r="W4725" s="1">
        <v>45040</v>
      </c>
      <c r="X4725" t="s">
        <v>5894</v>
      </c>
      <c r="Y4725">
        <v>84</v>
      </c>
      <c r="Z4725">
        <v>117</v>
      </c>
      <c r="AA4725">
        <v>174</v>
      </c>
      <c r="AB4725">
        <v>47</v>
      </c>
      <c r="AC4725">
        <v>10</v>
      </c>
      <c r="AD4725">
        <v>75200</v>
      </c>
      <c r="AE4725" t="s">
        <v>6025</v>
      </c>
      <c r="AF4725" s="1">
        <v>46203</v>
      </c>
      <c r="AG4725" t="s">
        <v>6090</v>
      </c>
      <c r="AH4725" t="s">
        <v>6035</v>
      </c>
      <c r="AI4725" t="s">
        <v>6028</v>
      </c>
      <c r="AJ4725" t="s">
        <v>6924</v>
      </c>
      <c r="AK4725">
        <v>4400</v>
      </c>
      <c r="AL4725">
        <v>958.32</v>
      </c>
      <c r="AM4725">
        <v>3441.68</v>
      </c>
      <c r="AN4725">
        <v>3200</v>
      </c>
      <c r="AO4725">
        <v>241.68</v>
      </c>
      <c r="AP4725">
        <v>7.0199999999999999E-2</v>
      </c>
    </row>
    <row r="4726" spans="1:42" hidden="1" x14ac:dyDescent="0.35">
      <c r="A4726" t="s">
        <v>5699</v>
      </c>
      <c r="B4726" s="1">
        <v>46084</v>
      </c>
      <c r="C4726" t="s">
        <v>2862</v>
      </c>
      <c r="D4726" t="s">
        <v>200</v>
      </c>
      <c r="E4726">
        <v>3</v>
      </c>
      <c r="F4726" t="s">
        <v>48</v>
      </c>
      <c r="G4726" t="s">
        <v>71</v>
      </c>
      <c r="H4726" t="s">
        <v>32</v>
      </c>
      <c r="I4726" t="s">
        <v>43</v>
      </c>
      <c r="J4726" t="s">
        <v>39</v>
      </c>
      <c r="K4726">
        <v>2026</v>
      </c>
      <c r="L4726" t="s">
        <v>20</v>
      </c>
      <c r="M4726" t="s">
        <v>5960</v>
      </c>
      <c r="N4726" t="s">
        <v>5949</v>
      </c>
      <c r="O4726" t="s">
        <v>5961</v>
      </c>
      <c r="P4726" t="s">
        <v>5951</v>
      </c>
      <c r="Q4726" t="s">
        <v>5962</v>
      </c>
      <c r="R4726">
        <v>2100</v>
      </c>
      <c r="S4726">
        <v>2800</v>
      </c>
      <c r="T4726">
        <v>0.25</v>
      </c>
      <c r="U4726" t="s">
        <v>5940</v>
      </c>
      <c r="V4726">
        <v>12</v>
      </c>
      <c r="W4726" s="1">
        <v>45378</v>
      </c>
      <c r="X4726" t="s">
        <v>5894</v>
      </c>
      <c r="Y4726">
        <v>198</v>
      </c>
      <c r="Z4726">
        <v>79</v>
      </c>
      <c r="AA4726">
        <v>243</v>
      </c>
      <c r="AB4726">
        <v>87</v>
      </c>
      <c r="AC4726">
        <v>10</v>
      </c>
      <c r="AD4726">
        <v>182700</v>
      </c>
      <c r="AE4726" t="s">
        <v>6025</v>
      </c>
      <c r="AF4726" s="1">
        <v>46203</v>
      </c>
      <c r="AG4726" t="s">
        <v>6805</v>
      </c>
      <c r="AH4726" t="s">
        <v>6035</v>
      </c>
      <c r="AI4726" t="s">
        <v>6028</v>
      </c>
      <c r="AJ4726" t="s">
        <v>6924</v>
      </c>
      <c r="AK4726">
        <v>8400</v>
      </c>
      <c r="AL4726">
        <v>1588.44</v>
      </c>
      <c r="AM4726">
        <v>6811.56</v>
      </c>
      <c r="AN4726">
        <v>6300</v>
      </c>
      <c r="AO4726">
        <v>511.56</v>
      </c>
      <c r="AP4726">
        <v>7.51E-2</v>
      </c>
    </row>
    <row r="4727" spans="1:42" hidden="1" x14ac:dyDescent="0.35">
      <c r="A4727" t="s">
        <v>5700</v>
      </c>
      <c r="B4727" s="1">
        <v>46166</v>
      </c>
      <c r="C4727" t="s">
        <v>1190</v>
      </c>
      <c r="D4727" t="s">
        <v>108</v>
      </c>
      <c r="E4727">
        <v>1</v>
      </c>
      <c r="F4727" t="s">
        <v>66</v>
      </c>
      <c r="G4727" t="s">
        <v>96</v>
      </c>
      <c r="H4727" t="s">
        <v>17</v>
      </c>
      <c r="I4727" t="s">
        <v>33</v>
      </c>
      <c r="J4727" t="s">
        <v>75</v>
      </c>
      <c r="K4727">
        <v>2026</v>
      </c>
      <c r="L4727" t="s">
        <v>35</v>
      </c>
      <c r="M4727" t="s">
        <v>5977</v>
      </c>
      <c r="N4727" t="s">
        <v>5974</v>
      </c>
      <c r="O4727" t="s">
        <v>5978</v>
      </c>
      <c r="P4727" t="s">
        <v>5979</v>
      </c>
      <c r="Q4727" t="s">
        <v>5980</v>
      </c>
      <c r="R4727">
        <v>3000</v>
      </c>
      <c r="S4727">
        <v>3900</v>
      </c>
      <c r="T4727">
        <v>0.23080000000000001</v>
      </c>
      <c r="U4727" t="s">
        <v>5920</v>
      </c>
      <c r="V4727">
        <v>36</v>
      </c>
      <c r="W4727" s="1">
        <v>44816</v>
      </c>
      <c r="X4727" t="s">
        <v>5894</v>
      </c>
      <c r="Y4727">
        <v>237</v>
      </c>
      <c r="Z4727">
        <v>110</v>
      </c>
      <c r="AA4727">
        <v>240</v>
      </c>
      <c r="AB4727">
        <v>48</v>
      </c>
      <c r="AC4727">
        <v>10</v>
      </c>
      <c r="AD4727">
        <v>144000</v>
      </c>
      <c r="AE4727" t="s">
        <v>6025</v>
      </c>
      <c r="AF4727" s="1">
        <v>46203</v>
      </c>
      <c r="AG4727" t="s">
        <v>6213</v>
      </c>
      <c r="AH4727" t="s">
        <v>6035</v>
      </c>
      <c r="AI4727" t="s">
        <v>6028</v>
      </c>
      <c r="AJ4727" t="s">
        <v>6924</v>
      </c>
      <c r="AK4727">
        <v>3900</v>
      </c>
      <c r="AL4727">
        <v>300.3</v>
      </c>
      <c r="AM4727">
        <v>3599.7</v>
      </c>
      <c r="AN4727">
        <v>3000</v>
      </c>
      <c r="AO4727">
        <v>599.70000000000005</v>
      </c>
      <c r="AP4727">
        <v>0.1666</v>
      </c>
    </row>
    <row r="4728" spans="1:42" hidden="1" x14ac:dyDescent="0.35">
      <c r="A4728" t="s">
        <v>5701</v>
      </c>
      <c r="B4728" s="1">
        <v>46092</v>
      </c>
      <c r="C4728" t="s">
        <v>901</v>
      </c>
      <c r="D4728" t="s">
        <v>123</v>
      </c>
      <c r="E4728">
        <v>5</v>
      </c>
      <c r="F4728" t="s">
        <v>66</v>
      </c>
      <c r="G4728" t="s">
        <v>16</v>
      </c>
      <c r="H4728" t="s">
        <v>25</v>
      </c>
      <c r="I4728" t="s">
        <v>18</v>
      </c>
      <c r="J4728" t="s">
        <v>39</v>
      </c>
      <c r="K4728">
        <v>2026</v>
      </c>
      <c r="L4728" t="s">
        <v>20</v>
      </c>
      <c r="M4728" t="s">
        <v>5927</v>
      </c>
      <c r="N4728" t="s">
        <v>5913</v>
      </c>
      <c r="O4728" t="s">
        <v>5917</v>
      </c>
      <c r="P4728" t="s">
        <v>5928</v>
      </c>
      <c r="Q4728" t="s">
        <v>5929</v>
      </c>
      <c r="R4728">
        <v>44000</v>
      </c>
      <c r="S4728">
        <v>53000</v>
      </c>
      <c r="T4728">
        <v>0.16980000000000001</v>
      </c>
      <c r="U4728" t="s">
        <v>5920</v>
      </c>
      <c r="V4728">
        <v>12</v>
      </c>
      <c r="W4728" s="1">
        <v>45435</v>
      </c>
      <c r="X4728" t="s">
        <v>5894</v>
      </c>
      <c r="Y4728">
        <v>246</v>
      </c>
      <c r="Z4728">
        <v>92</v>
      </c>
      <c r="AA4728">
        <v>223</v>
      </c>
      <c r="AB4728">
        <v>48</v>
      </c>
      <c r="AC4728">
        <v>10</v>
      </c>
      <c r="AD4728">
        <v>2112000</v>
      </c>
      <c r="AE4728" t="s">
        <v>6025</v>
      </c>
      <c r="AF4728" s="1">
        <v>46203</v>
      </c>
      <c r="AG4728" t="s">
        <v>6482</v>
      </c>
      <c r="AH4728" t="s">
        <v>6035</v>
      </c>
      <c r="AI4728" t="s">
        <v>6028</v>
      </c>
      <c r="AJ4728" t="s">
        <v>6924</v>
      </c>
      <c r="AK4728">
        <v>312700</v>
      </c>
      <c r="AL4728">
        <v>68168.600000000006</v>
      </c>
      <c r="AM4728">
        <v>244531.4</v>
      </c>
      <c r="AN4728">
        <v>220000</v>
      </c>
      <c r="AO4728">
        <v>24531.4</v>
      </c>
      <c r="AP4728">
        <v>0.1003</v>
      </c>
    </row>
    <row r="4729" spans="1:42" hidden="1" x14ac:dyDescent="0.35">
      <c r="A4729" t="s">
        <v>5702</v>
      </c>
      <c r="B4729" s="1">
        <v>46103</v>
      </c>
      <c r="C4729" t="s">
        <v>1614</v>
      </c>
      <c r="D4729" t="s">
        <v>100</v>
      </c>
      <c r="E4729">
        <v>1</v>
      </c>
      <c r="F4729" t="s">
        <v>128</v>
      </c>
      <c r="G4729" t="s">
        <v>67</v>
      </c>
      <c r="H4729" t="s">
        <v>32</v>
      </c>
      <c r="I4729" t="s">
        <v>33</v>
      </c>
      <c r="J4729" t="s">
        <v>39</v>
      </c>
      <c r="K4729">
        <v>2026</v>
      </c>
      <c r="L4729" t="s">
        <v>20</v>
      </c>
      <c r="M4729" t="s">
        <v>5941</v>
      </c>
      <c r="N4729" t="s">
        <v>5931</v>
      </c>
      <c r="O4729" t="s">
        <v>5942</v>
      </c>
      <c r="P4729" t="s">
        <v>5938</v>
      </c>
      <c r="Q4729" t="s">
        <v>5943</v>
      </c>
      <c r="R4729">
        <v>9800</v>
      </c>
      <c r="S4729">
        <v>12500</v>
      </c>
      <c r="T4729">
        <v>0.216</v>
      </c>
      <c r="U4729" t="s">
        <v>5940</v>
      </c>
      <c r="V4729">
        <v>6</v>
      </c>
      <c r="W4729" s="1">
        <v>45383</v>
      </c>
      <c r="X4729" t="s">
        <v>5894</v>
      </c>
      <c r="Y4729">
        <v>102</v>
      </c>
      <c r="Z4729">
        <v>94</v>
      </c>
      <c r="AA4729">
        <v>142</v>
      </c>
      <c r="AB4729">
        <v>76</v>
      </c>
      <c r="AC4729">
        <v>10</v>
      </c>
      <c r="AD4729">
        <v>744800</v>
      </c>
      <c r="AE4729" t="s">
        <v>6025</v>
      </c>
      <c r="AF4729" s="1">
        <v>46203</v>
      </c>
      <c r="AG4729" t="s">
        <v>6602</v>
      </c>
      <c r="AH4729" t="s">
        <v>6035</v>
      </c>
      <c r="AI4729" t="s">
        <v>6028</v>
      </c>
      <c r="AJ4729" t="s">
        <v>6924</v>
      </c>
      <c r="AK4729">
        <v>12500</v>
      </c>
      <c r="AL4729">
        <v>2016.25</v>
      </c>
      <c r="AM4729">
        <v>10483.75</v>
      </c>
      <c r="AN4729">
        <v>9800</v>
      </c>
      <c r="AO4729">
        <v>683.75</v>
      </c>
      <c r="AP4729">
        <v>6.5199999999999994E-2</v>
      </c>
    </row>
    <row r="4730" spans="1:42" hidden="1" x14ac:dyDescent="0.35">
      <c r="A4730" t="s">
        <v>5703</v>
      </c>
      <c r="B4730" s="1">
        <v>46191</v>
      </c>
      <c r="C4730" t="s">
        <v>1056</v>
      </c>
      <c r="D4730" t="s">
        <v>200</v>
      </c>
      <c r="E4730">
        <v>1</v>
      </c>
      <c r="F4730" t="s">
        <v>48</v>
      </c>
      <c r="G4730" t="s">
        <v>71</v>
      </c>
      <c r="H4730" t="s">
        <v>25</v>
      </c>
      <c r="I4730" t="s">
        <v>18</v>
      </c>
      <c r="J4730" t="s">
        <v>34</v>
      </c>
      <c r="K4730">
        <v>2026</v>
      </c>
      <c r="L4730" t="s">
        <v>35</v>
      </c>
      <c r="M4730" t="s">
        <v>5960</v>
      </c>
      <c r="N4730" t="s">
        <v>5949</v>
      </c>
      <c r="O4730" t="s">
        <v>5961</v>
      </c>
      <c r="P4730" t="s">
        <v>5951</v>
      </c>
      <c r="Q4730" t="s">
        <v>5962</v>
      </c>
      <c r="R4730">
        <v>2100</v>
      </c>
      <c r="S4730">
        <v>2800</v>
      </c>
      <c r="T4730">
        <v>0.25</v>
      </c>
      <c r="U4730" t="s">
        <v>5940</v>
      </c>
      <c r="V4730">
        <v>12</v>
      </c>
      <c r="W4730" s="1">
        <v>45378</v>
      </c>
      <c r="X4730" t="s">
        <v>5894</v>
      </c>
      <c r="Y4730">
        <v>198</v>
      </c>
      <c r="Z4730">
        <v>79</v>
      </c>
      <c r="AA4730">
        <v>243</v>
      </c>
      <c r="AB4730">
        <v>87</v>
      </c>
      <c r="AC4730">
        <v>10</v>
      </c>
      <c r="AD4730">
        <v>182700</v>
      </c>
      <c r="AE4730" t="s">
        <v>6025</v>
      </c>
      <c r="AF4730" s="1">
        <v>46203</v>
      </c>
      <c r="AG4730" t="s">
        <v>6529</v>
      </c>
      <c r="AH4730" t="s">
        <v>6027</v>
      </c>
      <c r="AI4730" t="s">
        <v>6028</v>
      </c>
      <c r="AJ4730" t="s">
        <v>6924</v>
      </c>
      <c r="AK4730">
        <v>2800</v>
      </c>
      <c r="AL4730">
        <v>460.88</v>
      </c>
      <c r="AM4730">
        <v>2339.12</v>
      </c>
      <c r="AN4730">
        <v>2100</v>
      </c>
      <c r="AO4730">
        <v>239.12</v>
      </c>
      <c r="AP4730">
        <v>0.1022</v>
      </c>
    </row>
    <row r="4731" spans="1:42" hidden="1" x14ac:dyDescent="0.35">
      <c r="A4731" t="s">
        <v>5704</v>
      </c>
      <c r="B4731" s="1">
        <v>46109</v>
      </c>
      <c r="C4731" t="s">
        <v>617</v>
      </c>
      <c r="D4731" t="s">
        <v>47</v>
      </c>
      <c r="E4731">
        <v>1</v>
      </c>
      <c r="F4731" t="s">
        <v>48</v>
      </c>
      <c r="G4731" t="s">
        <v>16</v>
      </c>
      <c r="H4731" t="s">
        <v>32</v>
      </c>
      <c r="I4731" t="s">
        <v>43</v>
      </c>
      <c r="J4731" t="s">
        <v>39</v>
      </c>
      <c r="K4731">
        <v>2026</v>
      </c>
      <c r="L4731" t="s">
        <v>20</v>
      </c>
      <c r="M4731" t="s">
        <v>5995</v>
      </c>
      <c r="N4731" t="s">
        <v>5989</v>
      </c>
      <c r="O4731" t="s">
        <v>5996</v>
      </c>
      <c r="P4731" t="s">
        <v>5997</v>
      </c>
      <c r="Q4731" t="s">
        <v>5998</v>
      </c>
      <c r="R4731">
        <v>280</v>
      </c>
      <c r="S4731">
        <v>450</v>
      </c>
      <c r="T4731">
        <v>0.37780000000000002</v>
      </c>
      <c r="U4731" t="s">
        <v>5909</v>
      </c>
      <c r="V4731">
        <v>6</v>
      </c>
      <c r="W4731" s="1">
        <v>45144</v>
      </c>
      <c r="X4731" t="s">
        <v>5894</v>
      </c>
      <c r="Y4731">
        <v>217</v>
      </c>
      <c r="Z4731">
        <v>86</v>
      </c>
      <c r="AA4731">
        <v>212</v>
      </c>
      <c r="AB4731">
        <v>73</v>
      </c>
      <c r="AC4731">
        <v>10</v>
      </c>
      <c r="AD4731">
        <v>20440</v>
      </c>
      <c r="AE4731" t="s">
        <v>6025</v>
      </c>
      <c r="AF4731" s="1">
        <v>46203</v>
      </c>
      <c r="AG4731" t="s">
        <v>6180</v>
      </c>
      <c r="AH4731" t="s">
        <v>6027</v>
      </c>
      <c r="AI4731" t="s">
        <v>6028</v>
      </c>
      <c r="AJ4731" t="s">
        <v>6924</v>
      </c>
      <c r="AK4731">
        <v>450</v>
      </c>
      <c r="AL4731">
        <v>87.12</v>
      </c>
      <c r="AM4731">
        <v>362.88</v>
      </c>
      <c r="AN4731">
        <v>280</v>
      </c>
      <c r="AO4731">
        <v>82.88</v>
      </c>
      <c r="AP4731">
        <v>0.22839999999999999</v>
      </c>
    </row>
    <row r="4732" spans="1:42" hidden="1" x14ac:dyDescent="0.35">
      <c r="A4732" t="s">
        <v>5705</v>
      </c>
      <c r="B4732" s="1">
        <v>46118</v>
      </c>
      <c r="C4732" t="s">
        <v>833</v>
      </c>
      <c r="D4732" t="s">
        <v>439</v>
      </c>
      <c r="E4732">
        <v>1</v>
      </c>
      <c r="F4732" t="s">
        <v>30</v>
      </c>
      <c r="G4732" t="s">
        <v>16</v>
      </c>
      <c r="H4732" t="s">
        <v>32</v>
      </c>
      <c r="I4732" t="s">
        <v>33</v>
      </c>
      <c r="J4732" t="s">
        <v>44</v>
      </c>
      <c r="K4732">
        <v>2026</v>
      </c>
      <c r="L4732" t="s">
        <v>35</v>
      </c>
      <c r="M4732" t="s">
        <v>5953</v>
      </c>
      <c r="N4732" t="s">
        <v>5949</v>
      </c>
      <c r="O4732" t="s">
        <v>5954</v>
      </c>
      <c r="P4732" t="s">
        <v>5951</v>
      </c>
      <c r="Q4732" t="s">
        <v>5955</v>
      </c>
      <c r="R4732">
        <v>1400</v>
      </c>
      <c r="S4732">
        <v>1900</v>
      </c>
      <c r="T4732">
        <v>0.26319999999999999</v>
      </c>
      <c r="U4732" t="s">
        <v>5940</v>
      </c>
      <c r="V4732">
        <v>12</v>
      </c>
      <c r="W4732" s="1">
        <v>44681</v>
      </c>
      <c r="X4732" t="s">
        <v>5894</v>
      </c>
      <c r="Y4732">
        <v>129</v>
      </c>
      <c r="Z4732">
        <v>73</v>
      </c>
      <c r="AA4732">
        <v>194</v>
      </c>
      <c r="AB4732">
        <v>7</v>
      </c>
      <c r="AC4732">
        <v>10</v>
      </c>
      <c r="AD4732">
        <v>9800</v>
      </c>
      <c r="AE4732" t="s">
        <v>6025</v>
      </c>
      <c r="AF4732" s="1">
        <v>46203</v>
      </c>
      <c r="AG4732" t="s">
        <v>6459</v>
      </c>
      <c r="AH4732" t="s">
        <v>6035</v>
      </c>
      <c r="AI4732" t="s">
        <v>6028</v>
      </c>
      <c r="AJ4732" t="s">
        <v>6924</v>
      </c>
      <c r="AK4732">
        <v>1900</v>
      </c>
      <c r="AL4732">
        <v>227.81</v>
      </c>
      <c r="AM4732">
        <v>1672.19</v>
      </c>
      <c r="AN4732">
        <v>1400</v>
      </c>
      <c r="AO4732">
        <v>272.19</v>
      </c>
      <c r="AP4732">
        <v>0.1628</v>
      </c>
    </row>
    <row r="4733" spans="1:42" hidden="1" x14ac:dyDescent="0.35">
      <c r="A4733" t="s">
        <v>5706</v>
      </c>
      <c r="B4733" s="1">
        <v>46138</v>
      </c>
      <c r="C4733" t="s">
        <v>117</v>
      </c>
      <c r="D4733" t="s">
        <v>137</v>
      </c>
      <c r="E4733">
        <v>1</v>
      </c>
      <c r="F4733" t="s">
        <v>30</v>
      </c>
      <c r="G4733" t="s">
        <v>71</v>
      </c>
      <c r="H4733" t="s">
        <v>17</v>
      </c>
      <c r="I4733" t="s">
        <v>26</v>
      </c>
      <c r="J4733" t="s">
        <v>44</v>
      </c>
      <c r="K4733">
        <v>2026</v>
      </c>
      <c r="L4733" t="s">
        <v>35</v>
      </c>
      <c r="M4733" t="s">
        <v>5930</v>
      </c>
      <c r="N4733" t="s">
        <v>5931</v>
      </c>
      <c r="O4733" t="s">
        <v>5932</v>
      </c>
      <c r="P4733" t="s">
        <v>5891</v>
      </c>
      <c r="Q4733" t="s">
        <v>5933</v>
      </c>
      <c r="R4733">
        <v>14800</v>
      </c>
      <c r="S4733">
        <v>18500</v>
      </c>
      <c r="T4733">
        <v>0.2</v>
      </c>
      <c r="U4733" t="s">
        <v>5893</v>
      </c>
      <c r="V4733">
        <v>12</v>
      </c>
      <c r="W4733" s="1">
        <v>45474</v>
      </c>
      <c r="X4733" t="s">
        <v>5894</v>
      </c>
      <c r="Y4733">
        <v>213</v>
      </c>
      <c r="Z4733">
        <v>93</v>
      </c>
      <c r="AA4733">
        <v>278</v>
      </c>
      <c r="AB4733">
        <v>42</v>
      </c>
      <c r="AC4733">
        <v>10</v>
      </c>
      <c r="AD4733">
        <v>621600</v>
      </c>
      <c r="AE4733" t="s">
        <v>6025</v>
      </c>
      <c r="AF4733" s="1">
        <v>46203</v>
      </c>
      <c r="AG4733" t="s">
        <v>6044</v>
      </c>
      <c r="AH4733" t="s">
        <v>6035</v>
      </c>
      <c r="AI4733" t="s">
        <v>6028</v>
      </c>
      <c r="AJ4733" t="s">
        <v>6924</v>
      </c>
      <c r="AK4733">
        <v>18500</v>
      </c>
      <c r="AL4733">
        <v>1326.45</v>
      </c>
      <c r="AM4733">
        <v>17173.55</v>
      </c>
      <c r="AN4733">
        <v>14800</v>
      </c>
      <c r="AO4733">
        <v>2373.5500000000002</v>
      </c>
      <c r="AP4733">
        <v>0.13819999999999999</v>
      </c>
    </row>
    <row r="4734" spans="1:42" hidden="1" x14ac:dyDescent="0.35">
      <c r="A4734" t="s">
        <v>5707</v>
      </c>
      <c r="B4734" s="1">
        <v>46156</v>
      </c>
      <c r="C4734" t="s">
        <v>187</v>
      </c>
      <c r="D4734" t="s">
        <v>377</v>
      </c>
      <c r="E4734">
        <v>1</v>
      </c>
      <c r="F4734" t="s">
        <v>48</v>
      </c>
      <c r="G4734" t="s">
        <v>16</v>
      </c>
      <c r="H4734" t="s">
        <v>32</v>
      </c>
      <c r="I4734" t="s">
        <v>33</v>
      </c>
      <c r="J4734" t="s">
        <v>75</v>
      </c>
      <c r="K4734">
        <v>2026</v>
      </c>
      <c r="L4734" t="s">
        <v>35</v>
      </c>
      <c r="M4734" t="s">
        <v>6007</v>
      </c>
      <c r="N4734" t="s">
        <v>5889</v>
      </c>
      <c r="O4734" t="s">
        <v>6008</v>
      </c>
      <c r="P4734" t="s">
        <v>5899</v>
      </c>
      <c r="Q4734" t="s">
        <v>6009</v>
      </c>
      <c r="R4734">
        <v>12000</v>
      </c>
      <c r="S4734">
        <v>15000</v>
      </c>
      <c r="T4734">
        <v>0.2</v>
      </c>
      <c r="U4734" t="s">
        <v>5901</v>
      </c>
      <c r="V4734">
        <v>12</v>
      </c>
      <c r="W4734" s="1">
        <v>45557</v>
      </c>
      <c r="X4734" t="s">
        <v>5894</v>
      </c>
      <c r="Y4734">
        <v>118</v>
      </c>
      <c r="Z4734">
        <v>87</v>
      </c>
      <c r="AA4734">
        <v>209</v>
      </c>
      <c r="AB4734">
        <v>10</v>
      </c>
      <c r="AC4734">
        <v>10</v>
      </c>
      <c r="AD4734">
        <v>120000</v>
      </c>
      <c r="AE4734" t="s">
        <v>6025</v>
      </c>
      <c r="AF4734" s="1">
        <v>46203</v>
      </c>
      <c r="AG4734" t="s">
        <v>6113</v>
      </c>
      <c r="AH4734" t="s">
        <v>6027</v>
      </c>
      <c r="AI4734" t="s">
        <v>6028</v>
      </c>
      <c r="AJ4734" t="s">
        <v>6924</v>
      </c>
      <c r="AK4734">
        <v>15000</v>
      </c>
      <c r="AL4734">
        <v>2130</v>
      </c>
      <c r="AM4734">
        <v>12870</v>
      </c>
      <c r="AN4734">
        <v>12000</v>
      </c>
      <c r="AO4734">
        <v>870</v>
      </c>
      <c r="AP4734">
        <v>6.7599999999999993E-2</v>
      </c>
    </row>
    <row r="4735" spans="1:42" hidden="1" x14ac:dyDescent="0.35">
      <c r="A4735" t="s">
        <v>5708</v>
      </c>
      <c r="B4735" s="1">
        <v>46100</v>
      </c>
      <c r="C4735" t="s">
        <v>527</v>
      </c>
      <c r="D4735" t="s">
        <v>200</v>
      </c>
      <c r="E4735">
        <v>1</v>
      </c>
      <c r="F4735" t="s">
        <v>58</v>
      </c>
      <c r="G4735" t="s">
        <v>96</v>
      </c>
      <c r="H4735" t="s">
        <v>17</v>
      </c>
      <c r="I4735" t="s">
        <v>43</v>
      </c>
      <c r="J4735" t="s">
        <v>39</v>
      </c>
      <c r="K4735">
        <v>2026</v>
      </c>
      <c r="L4735" t="s">
        <v>20</v>
      </c>
      <c r="M4735" t="s">
        <v>5960</v>
      </c>
      <c r="N4735" t="s">
        <v>5949</v>
      </c>
      <c r="O4735" t="s">
        <v>5961</v>
      </c>
      <c r="P4735" t="s">
        <v>5951</v>
      </c>
      <c r="Q4735" t="s">
        <v>5962</v>
      </c>
      <c r="R4735">
        <v>2100</v>
      </c>
      <c r="S4735">
        <v>2800</v>
      </c>
      <c r="T4735">
        <v>0.25</v>
      </c>
      <c r="U4735" t="s">
        <v>5940</v>
      </c>
      <c r="V4735">
        <v>12</v>
      </c>
      <c r="W4735" s="1">
        <v>45378</v>
      </c>
      <c r="X4735" t="s">
        <v>5894</v>
      </c>
      <c r="Y4735">
        <v>198</v>
      </c>
      <c r="Z4735">
        <v>79</v>
      </c>
      <c r="AA4735">
        <v>243</v>
      </c>
      <c r="AB4735">
        <v>87</v>
      </c>
      <c r="AC4735">
        <v>10</v>
      </c>
      <c r="AD4735">
        <v>182700</v>
      </c>
      <c r="AE4735" t="s">
        <v>6025</v>
      </c>
      <c r="AF4735" s="1">
        <v>46203</v>
      </c>
      <c r="AG4735" t="s">
        <v>6323</v>
      </c>
      <c r="AH4735" t="s">
        <v>6027</v>
      </c>
      <c r="AI4735" t="s">
        <v>6028</v>
      </c>
      <c r="AJ4735" t="s">
        <v>6924</v>
      </c>
      <c r="AK4735">
        <v>2800</v>
      </c>
      <c r="AL4735">
        <v>559.44000000000005</v>
      </c>
      <c r="AM4735">
        <v>2240.56</v>
      </c>
      <c r="AN4735">
        <v>2100</v>
      </c>
      <c r="AO4735">
        <v>140.56</v>
      </c>
      <c r="AP4735">
        <v>6.2700000000000006E-2</v>
      </c>
    </row>
    <row r="4736" spans="1:42" hidden="1" x14ac:dyDescent="0.35">
      <c r="A4736" t="s">
        <v>5709</v>
      </c>
      <c r="B4736" s="1">
        <v>46168</v>
      </c>
      <c r="C4736" t="s">
        <v>3187</v>
      </c>
      <c r="D4736" t="s">
        <v>47</v>
      </c>
      <c r="E4736">
        <v>5</v>
      </c>
      <c r="F4736" t="s">
        <v>128</v>
      </c>
      <c r="G4736" t="s">
        <v>16</v>
      </c>
      <c r="H4736" t="s">
        <v>17</v>
      </c>
      <c r="I4736" t="s">
        <v>33</v>
      </c>
      <c r="J4736" t="s">
        <v>75</v>
      </c>
      <c r="K4736">
        <v>2026</v>
      </c>
      <c r="L4736" t="s">
        <v>35</v>
      </c>
      <c r="M4736" t="s">
        <v>5995</v>
      </c>
      <c r="N4736" t="s">
        <v>5989</v>
      </c>
      <c r="O4736" t="s">
        <v>5996</v>
      </c>
      <c r="P4736" t="s">
        <v>5997</v>
      </c>
      <c r="Q4736" t="s">
        <v>5998</v>
      </c>
      <c r="R4736">
        <v>280</v>
      </c>
      <c r="S4736">
        <v>450</v>
      </c>
      <c r="T4736">
        <v>0.37780000000000002</v>
      </c>
      <c r="U4736" t="s">
        <v>5909</v>
      </c>
      <c r="V4736">
        <v>6</v>
      </c>
      <c r="W4736" s="1">
        <v>45144</v>
      </c>
      <c r="X4736" t="s">
        <v>5894</v>
      </c>
      <c r="Y4736">
        <v>217</v>
      </c>
      <c r="Z4736">
        <v>86</v>
      </c>
      <c r="AA4736">
        <v>212</v>
      </c>
      <c r="AB4736">
        <v>73</v>
      </c>
      <c r="AC4736">
        <v>10</v>
      </c>
      <c r="AD4736">
        <v>20440</v>
      </c>
      <c r="AE4736" t="s">
        <v>6025</v>
      </c>
      <c r="AF4736" s="1">
        <v>46203</v>
      </c>
      <c r="AG4736" t="s">
        <v>6863</v>
      </c>
      <c r="AH4736" t="s">
        <v>6027</v>
      </c>
      <c r="AI4736" t="s">
        <v>6028</v>
      </c>
      <c r="AJ4736" t="s">
        <v>6924</v>
      </c>
      <c r="AK4736">
        <v>2250</v>
      </c>
      <c r="AL4736">
        <v>249.53</v>
      </c>
      <c r="AM4736">
        <v>2000.47</v>
      </c>
      <c r="AN4736">
        <v>1400</v>
      </c>
      <c r="AO4736">
        <v>600.47</v>
      </c>
      <c r="AP4736">
        <v>0.30020000000000002</v>
      </c>
    </row>
    <row r="4737" spans="1:42" hidden="1" x14ac:dyDescent="0.35">
      <c r="A4737" t="s">
        <v>5710</v>
      </c>
      <c r="B4737" s="1">
        <v>46166</v>
      </c>
      <c r="C4737" t="s">
        <v>959</v>
      </c>
      <c r="D4737" t="s">
        <v>65</v>
      </c>
      <c r="E4737">
        <v>1</v>
      </c>
      <c r="F4737" t="s">
        <v>15</v>
      </c>
      <c r="G4737" t="s">
        <v>71</v>
      </c>
      <c r="H4737" t="s">
        <v>32</v>
      </c>
      <c r="I4737" t="s">
        <v>26</v>
      </c>
      <c r="J4737" t="s">
        <v>75</v>
      </c>
      <c r="K4737">
        <v>2026</v>
      </c>
      <c r="L4737" t="s">
        <v>35</v>
      </c>
      <c r="M4737" t="s">
        <v>5906</v>
      </c>
      <c r="N4737" t="s">
        <v>5889</v>
      </c>
      <c r="O4737" t="s">
        <v>5898</v>
      </c>
      <c r="P4737" t="s">
        <v>5907</v>
      </c>
      <c r="Q4737" t="s">
        <v>5908</v>
      </c>
      <c r="R4737">
        <v>17500</v>
      </c>
      <c r="S4737">
        <v>22000</v>
      </c>
      <c r="T4737">
        <v>0.20449999999999999</v>
      </c>
      <c r="U4737" t="s">
        <v>5909</v>
      </c>
      <c r="V4737">
        <v>12</v>
      </c>
      <c r="W4737" s="1">
        <v>45337</v>
      </c>
      <c r="X4737" t="s">
        <v>5894</v>
      </c>
      <c r="Y4737">
        <v>373</v>
      </c>
      <c r="Z4737">
        <v>88</v>
      </c>
      <c r="AA4737">
        <v>389</v>
      </c>
      <c r="AB4737">
        <v>78</v>
      </c>
      <c r="AC4737">
        <v>10</v>
      </c>
      <c r="AD4737">
        <v>1365000</v>
      </c>
      <c r="AE4737" t="s">
        <v>6025</v>
      </c>
      <c r="AF4737" s="1">
        <v>46203</v>
      </c>
      <c r="AG4737" t="s">
        <v>6357</v>
      </c>
      <c r="AH4737" t="s">
        <v>6027</v>
      </c>
      <c r="AI4737" t="s">
        <v>6028</v>
      </c>
      <c r="AJ4737" t="s">
        <v>6924</v>
      </c>
      <c r="AK4737">
        <v>22000</v>
      </c>
      <c r="AL4737">
        <v>1892</v>
      </c>
      <c r="AM4737">
        <v>20108</v>
      </c>
      <c r="AN4737">
        <v>17500</v>
      </c>
      <c r="AO4737">
        <v>2608</v>
      </c>
      <c r="AP4737">
        <v>0.12970000000000001</v>
      </c>
    </row>
    <row r="4738" spans="1:42" hidden="1" x14ac:dyDescent="0.35">
      <c r="A4738" t="s">
        <v>5711</v>
      </c>
      <c r="B4738" s="1">
        <v>46183</v>
      </c>
      <c r="C4738" t="s">
        <v>256</v>
      </c>
      <c r="D4738" t="s">
        <v>188</v>
      </c>
      <c r="E4738">
        <v>2</v>
      </c>
      <c r="F4738" t="s">
        <v>128</v>
      </c>
      <c r="G4738" t="s">
        <v>16</v>
      </c>
      <c r="H4738" t="s">
        <v>17</v>
      </c>
      <c r="I4738" t="s">
        <v>33</v>
      </c>
      <c r="J4738" t="s">
        <v>34</v>
      </c>
      <c r="K4738">
        <v>2026</v>
      </c>
      <c r="L4738" t="s">
        <v>35</v>
      </c>
      <c r="M4738" t="s">
        <v>5936</v>
      </c>
      <c r="N4738" t="s">
        <v>5931</v>
      </c>
      <c r="O4738" t="s">
        <v>5937</v>
      </c>
      <c r="P4738" t="s">
        <v>5938</v>
      </c>
      <c r="Q4738" t="s">
        <v>5939</v>
      </c>
      <c r="R4738">
        <v>3400</v>
      </c>
      <c r="S4738">
        <v>4500</v>
      </c>
      <c r="T4738">
        <v>0.24440000000000001</v>
      </c>
      <c r="U4738" t="s">
        <v>5940</v>
      </c>
      <c r="V4738">
        <v>6</v>
      </c>
      <c r="W4738" s="1">
        <v>45061</v>
      </c>
      <c r="X4738" t="s">
        <v>5894</v>
      </c>
      <c r="Y4738">
        <v>200</v>
      </c>
      <c r="Z4738">
        <v>91</v>
      </c>
      <c r="AA4738">
        <v>223</v>
      </c>
      <c r="AB4738">
        <v>18</v>
      </c>
      <c r="AC4738">
        <v>10</v>
      </c>
      <c r="AD4738">
        <v>61200</v>
      </c>
      <c r="AE4738" t="s">
        <v>6025</v>
      </c>
      <c r="AF4738" s="1">
        <v>46203</v>
      </c>
      <c r="AG4738" t="s">
        <v>6156</v>
      </c>
      <c r="AH4738" t="s">
        <v>6027</v>
      </c>
      <c r="AI4738" t="s">
        <v>6028</v>
      </c>
      <c r="AJ4738" t="s">
        <v>6924</v>
      </c>
      <c r="AK4738">
        <v>9000</v>
      </c>
      <c r="AL4738">
        <v>553.5</v>
      </c>
      <c r="AM4738">
        <v>8446.5</v>
      </c>
      <c r="AN4738">
        <v>6800</v>
      </c>
      <c r="AO4738">
        <v>1646.5</v>
      </c>
      <c r="AP4738">
        <v>0.19489999999999999</v>
      </c>
    </row>
    <row r="4739" spans="1:42" hidden="1" x14ac:dyDescent="0.35">
      <c r="A4739" t="s">
        <v>5712</v>
      </c>
      <c r="B4739" s="1">
        <v>46090</v>
      </c>
      <c r="C4739" t="s">
        <v>2751</v>
      </c>
      <c r="D4739" t="s">
        <v>173</v>
      </c>
      <c r="E4739">
        <v>2</v>
      </c>
      <c r="F4739" t="s">
        <v>30</v>
      </c>
      <c r="G4739" t="s">
        <v>67</v>
      </c>
      <c r="H4739" t="s">
        <v>32</v>
      </c>
      <c r="I4739" t="s">
        <v>33</v>
      </c>
      <c r="J4739" t="s">
        <v>39</v>
      </c>
      <c r="K4739">
        <v>2026</v>
      </c>
      <c r="L4739" t="s">
        <v>20</v>
      </c>
      <c r="M4739" t="s">
        <v>5904</v>
      </c>
      <c r="N4739" t="s">
        <v>5889</v>
      </c>
      <c r="O4739" t="s">
        <v>5898</v>
      </c>
      <c r="P4739" t="s">
        <v>5899</v>
      </c>
      <c r="Q4739" t="s">
        <v>5905</v>
      </c>
      <c r="R4739">
        <v>12500</v>
      </c>
      <c r="S4739">
        <v>15500</v>
      </c>
      <c r="T4739">
        <v>0.19350000000000001</v>
      </c>
      <c r="U4739" t="s">
        <v>5901</v>
      </c>
      <c r="V4739">
        <v>12</v>
      </c>
      <c r="W4739" s="1">
        <v>45140</v>
      </c>
      <c r="X4739" t="s">
        <v>5894</v>
      </c>
      <c r="Y4739">
        <v>313</v>
      </c>
      <c r="Z4739">
        <v>58</v>
      </c>
      <c r="AA4739">
        <v>294</v>
      </c>
      <c r="AB4739">
        <v>65</v>
      </c>
      <c r="AC4739">
        <v>10</v>
      </c>
      <c r="AD4739">
        <v>812500</v>
      </c>
      <c r="AE4739" t="s">
        <v>6025</v>
      </c>
      <c r="AF4739" s="1">
        <v>46203</v>
      </c>
      <c r="AG4739" t="s">
        <v>6773</v>
      </c>
      <c r="AH4739" t="s">
        <v>6035</v>
      </c>
      <c r="AI4739" t="s">
        <v>6028</v>
      </c>
      <c r="AJ4739" t="s">
        <v>6924</v>
      </c>
      <c r="AK4739">
        <v>31000</v>
      </c>
      <c r="AL4739">
        <v>6568.9</v>
      </c>
      <c r="AM4739">
        <v>24431.1</v>
      </c>
      <c r="AN4739">
        <v>25000</v>
      </c>
      <c r="AO4739">
        <v>-568.9</v>
      </c>
      <c r="AP4739">
        <v>-2.3300000000000001E-2</v>
      </c>
    </row>
    <row r="4740" spans="1:42" hidden="1" x14ac:dyDescent="0.35">
      <c r="A4740" t="s">
        <v>5713</v>
      </c>
      <c r="B4740" s="1">
        <v>46174</v>
      </c>
      <c r="C4740" t="s">
        <v>282</v>
      </c>
      <c r="D4740" t="s">
        <v>82</v>
      </c>
      <c r="E4740">
        <v>2</v>
      </c>
      <c r="F4740" t="s">
        <v>58</v>
      </c>
      <c r="G4740" t="s">
        <v>71</v>
      </c>
      <c r="H4740" t="s">
        <v>32</v>
      </c>
      <c r="I4740" t="s">
        <v>43</v>
      </c>
      <c r="J4740" t="s">
        <v>34</v>
      </c>
      <c r="K4740">
        <v>2026</v>
      </c>
      <c r="L4740" t="s">
        <v>35</v>
      </c>
      <c r="M4740" t="s">
        <v>5895</v>
      </c>
      <c r="N4740" t="s">
        <v>5889</v>
      </c>
      <c r="O4740" t="s">
        <v>5890</v>
      </c>
      <c r="P4740" t="s">
        <v>5891</v>
      </c>
      <c r="Q4740" t="s">
        <v>5896</v>
      </c>
      <c r="R4740">
        <v>78000</v>
      </c>
      <c r="S4740">
        <v>95000</v>
      </c>
      <c r="T4740">
        <v>0.1789</v>
      </c>
      <c r="U4740" t="s">
        <v>5893</v>
      </c>
      <c r="V4740">
        <v>12</v>
      </c>
      <c r="W4740" s="1">
        <v>45187</v>
      </c>
      <c r="X4740" t="s">
        <v>5894</v>
      </c>
      <c r="Y4740">
        <v>351</v>
      </c>
      <c r="Z4740">
        <v>112</v>
      </c>
      <c r="AA4740">
        <v>335</v>
      </c>
      <c r="AB4740">
        <v>32</v>
      </c>
      <c r="AC4740">
        <v>10</v>
      </c>
      <c r="AD4740">
        <v>2496000</v>
      </c>
      <c r="AE4740" t="s">
        <v>6025</v>
      </c>
      <c r="AF4740" s="1">
        <v>46203</v>
      </c>
      <c r="AG4740" t="s">
        <v>6175</v>
      </c>
      <c r="AH4740" t="s">
        <v>6027</v>
      </c>
      <c r="AI4740" t="s">
        <v>6028</v>
      </c>
      <c r="AJ4740" t="s">
        <v>6924</v>
      </c>
      <c r="AK4740">
        <v>190000</v>
      </c>
      <c r="AL4740">
        <v>40280</v>
      </c>
      <c r="AM4740">
        <v>149720</v>
      </c>
      <c r="AN4740">
        <v>156000</v>
      </c>
      <c r="AO4740">
        <v>-6280</v>
      </c>
      <c r="AP4740">
        <v>-4.19E-2</v>
      </c>
    </row>
    <row r="4741" spans="1:42" hidden="1" x14ac:dyDescent="0.35">
      <c r="A4741" t="s">
        <v>5714</v>
      </c>
      <c r="B4741" s="1">
        <v>46195</v>
      </c>
      <c r="C4741" t="s">
        <v>582</v>
      </c>
      <c r="D4741" t="s">
        <v>108</v>
      </c>
      <c r="E4741">
        <v>4</v>
      </c>
      <c r="F4741" t="s">
        <v>30</v>
      </c>
      <c r="G4741" t="s">
        <v>16</v>
      </c>
      <c r="H4741" t="s">
        <v>32</v>
      </c>
      <c r="I4741" t="s">
        <v>43</v>
      </c>
      <c r="J4741" t="s">
        <v>34</v>
      </c>
      <c r="K4741">
        <v>2026</v>
      </c>
      <c r="L4741" t="s">
        <v>35</v>
      </c>
      <c r="M4741" t="s">
        <v>5977</v>
      </c>
      <c r="N4741" t="s">
        <v>5974</v>
      </c>
      <c r="O4741" t="s">
        <v>5978</v>
      </c>
      <c r="P4741" t="s">
        <v>5979</v>
      </c>
      <c r="Q4741" t="s">
        <v>5980</v>
      </c>
      <c r="R4741">
        <v>3000</v>
      </c>
      <c r="S4741">
        <v>3900</v>
      </c>
      <c r="T4741">
        <v>0.23080000000000001</v>
      </c>
      <c r="U4741" t="s">
        <v>5920</v>
      </c>
      <c r="V4741">
        <v>36</v>
      </c>
      <c r="W4741" s="1">
        <v>44816</v>
      </c>
      <c r="X4741" t="s">
        <v>5894</v>
      </c>
      <c r="Y4741">
        <v>237</v>
      </c>
      <c r="Z4741">
        <v>110</v>
      </c>
      <c r="AA4741">
        <v>240</v>
      </c>
      <c r="AB4741">
        <v>48</v>
      </c>
      <c r="AC4741">
        <v>10</v>
      </c>
      <c r="AD4741">
        <v>144000</v>
      </c>
      <c r="AE4741" t="s">
        <v>6025</v>
      </c>
      <c r="AF4741" s="1">
        <v>46203</v>
      </c>
      <c r="AG4741" t="s">
        <v>6348</v>
      </c>
      <c r="AH4741" t="s">
        <v>6027</v>
      </c>
      <c r="AI4741" t="s">
        <v>6028</v>
      </c>
      <c r="AJ4741" t="s">
        <v>6924</v>
      </c>
      <c r="AK4741">
        <v>15600</v>
      </c>
      <c r="AL4741">
        <v>2775.24</v>
      </c>
      <c r="AM4741">
        <v>12824.76</v>
      </c>
      <c r="AN4741">
        <v>12000</v>
      </c>
      <c r="AO4741">
        <v>824.76</v>
      </c>
      <c r="AP4741">
        <v>6.4299999999999996E-2</v>
      </c>
    </row>
    <row r="4742" spans="1:42" hidden="1" x14ac:dyDescent="0.35">
      <c r="A4742" t="s">
        <v>5715</v>
      </c>
      <c r="B4742" s="1">
        <v>46089</v>
      </c>
      <c r="C4742" t="s">
        <v>403</v>
      </c>
      <c r="D4742" t="s">
        <v>65</v>
      </c>
      <c r="E4742">
        <v>1</v>
      </c>
      <c r="F4742" t="s">
        <v>30</v>
      </c>
      <c r="G4742" t="s">
        <v>96</v>
      </c>
      <c r="H4742" t="s">
        <v>17</v>
      </c>
      <c r="I4742" t="s">
        <v>18</v>
      </c>
      <c r="J4742" t="s">
        <v>39</v>
      </c>
      <c r="K4742">
        <v>2026</v>
      </c>
      <c r="L4742" t="s">
        <v>20</v>
      </c>
      <c r="M4742" t="s">
        <v>5906</v>
      </c>
      <c r="N4742" t="s">
        <v>5889</v>
      </c>
      <c r="O4742" t="s">
        <v>5898</v>
      </c>
      <c r="P4742" t="s">
        <v>5907</v>
      </c>
      <c r="Q4742" t="s">
        <v>5908</v>
      </c>
      <c r="R4742">
        <v>17500</v>
      </c>
      <c r="S4742">
        <v>22000</v>
      </c>
      <c r="T4742">
        <v>0.20449999999999999</v>
      </c>
      <c r="U4742" t="s">
        <v>5909</v>
      </c>
      <c r="V4742">
        <v>12</v>
      </c>
      <c r="W4742" s="1">
        <v>45337</v>
      </c>
      <c r="X4742" t="s">
        <v>5894</v>
      </c>
      <c r="Y4742">
        <v>373</v>
      </c>
      <c r="Z4742">
        <v>88</v>
      </c>
      <c r="AA4742">
        <v>389</v>
      </c>
      <c r="AB4742">
        <v>78</v>
      </c>
      <c r="AC4742">
        <v>10</v>
      </c>
      <c r="AD4742">
        <v>1365000</v>
      </c>
      <c r="AE4742" t="s">
        <v>6025</v>
      </c>
      <c r="AF4742" s="1">
        <v>46203</v>
      </c>
      <c r="AG4742" t="s">
        <v>6136</v>
      </c>
      <c r="AH4742" t="s">
        <v>6035</v>
      </c>
      <c r="AI4742" t="s">
        <v>6028</v>
      </c>
      <c r="AJ4742" t="s">
        <v>6924</v>
      </c>
      <c r="AK4742">
        <v>22000</v>
      </c>
      <c r="AL4742">
        <v>3922.6</v>
      </c>
      <c r="AM4742">
        <v>18077.400000000001</v>
      </c>
      <c r="AN4742">
        <v>17500</v>
      </c>
      <c r="AO4742">
        <v>577.4</v>
      </c>
      <c r="AP4742">
        <v>3.1899999999999998E-2</v>
      </c>
    </row>
    <row r="4743" spans="1:42" hidden="1" x14ac:dyDescent="0.35">
      <c r="A4743" t="s">
        <v>5716</v>
      </c>
      <c r="B4743" s="1">
        <v>46027</v>
      </c>
      <c r="C4743" t="s">
        <v>1781</v>
      </c>
      <c r="D4743" t="s">
        <v>23</v>
      </c>
      <c r="E4743">
        <v>2</v>
      </c>
      <c r="F4743" t="s">
        <v>58</v>
      </c>
      <c r="G4743" t="s">
        <v>71</v>
      </c>
      <c r="H4743" t="s">
        <v>32</v>
      </c>
      <c r="I4743" t="s">
        <v>43</v>
      </c>
      <c r="J4743" t="s">
        <v>112</v>
      </c>
      <c r="K4743">
        <v>2026</v>
      </c>
      <c r="L4743" t="s">
        <v>20</v>
      </c>
      <c r="M4743" t="s">
        <v>5921</v>
      </c>
      <c r="N4743" t="s">
        <v>5913</v>
      </c>
      <c r="O4743" t="s">
        <v>5917</v>
      </c>
      <c r="P4743" t="s">
        <v>5922</v>
      </c>
      <c r="Q4743" t="s">
        <v>5923</v>
      </c>
      <c r="R4743">
        <v>57000</v>
      </c>
      <c r="S4743">
        <v>69000</v>
      </c>
      <c r="T4743">
        <v>0.1739</v>
      </c>
      <c r="U4743" t="s">
        <v>5920</v>
      </c>
      <c r="V4743">
        <v>12</v>
      </c>
      <c r="W4743" s="1">
        <v>44862</v>
      </c>
      <c r="X4743" t="s">
        <v>5894</v>
      </c>
      <c r="Y4743">
        <v>244</v>
      </c>
      <c r="Z4743">
        <v>55</v>
      </c>
      <c r="AA4743">
        <v>276</v>
      </c>
      <c r="AB4743">
        <v>9</v>
      </c>
      <c r="AC4743">
        <v>10</v>
      </c>
      <c r="AD4743">
        <v>513000</v>
      </c>
      <c r="AE4743" t="s">
        <v>6025</v>
      </c>
      <c r="AF4743" s="1">
        <v>46203</v>
      </c>
      <c r="AG4743" t="s">
        <v>6651</v>
      </c>
      <c r="AH4743" t="s">
        <v>6027</v>
      </c>
      <c r="AI4743" t="s">
        <v>6028</v>
      </c>
      <c r="AJ4743" t="s">
        <v>6924</v>
      </c>
      <c r="AK4743">
        <v>162840</v>
      </c>
      <c r="AL4743">
        <v>23302.400000000001</v>
      </c>
      <c r="AM4743">
        <v>139537.60000000001</v>
      </c>
      <c r="AN4743">
        <v>114000</v>
      </c>
      <c r="AO4743">
        <v>25537.599999999999</v>
      </c>
      <c r="AP4743">
        <v>0.183</v>
      </c>
    </row>
    <row r="4744" spans="1:42" hidden="1" x14ac:dyDescent="0.35">
      <c r="A4744" t="s">
        <v>5717</v>
      </c>
      <c r="B4744" s="1">
        <v>46136</v>
      </c>
      <c r="C4744" t="s">
        <v>1995</v>
      </c>
      <c r="D4744" t="s">
        <v>47</v>
      </c>
      <c r="E4744">
        <v>3</v>
      </c>
      <c r="F4744" t="s">
        <v>48</v>
      </c>
      <c r="G4744" t="s">
        <v>16</v>
      </c>
      <c r="H4744" t="s">
        <v>32</v>
      </c>
      <c r="I4744" t="s">
        <v>43</v>
      </c>
      <c r="J4744" t="s">
        <v>44</v>
      </c>
      <c r="K4744">
        <v>2026</v>
      </c>
      <c r="L4744" t="s">
        <v>35</v>
      </c>
      <c r="M4744" t="s">
        <v>5995</v>
      </c>
      <c r="N4744" t="s">
        <v>5989</v>
      </c>
      <c r="O4744" t="s">
        <v>5996</v>
      </c>
      <c r="P4744" t="s">
        <v>5997</v>
      </c>
      <c r="Q4744" t="s">
        <v>5998</v>
      </c>
      <c r="R4744">
        <v>280</v>
      </c>
      <c r="S4744">
        <v>450</v>
      </c>
      <c r="T4744">
        <v>0.37780000000000002</v>
      </c>
      <c r="U4744" t="s">
        <v>5909</v>
      </c>
      <c r="V4744">
        <v>6</v>
      </c>
      <c r="W4744" s="1">
        <v>45144</v>
      </c>
      <c r="X4744" t="s">
        <v>5894</v>
      </c>
      <c r="Y4744">
        <v>217</v>
      </c>
      <c r="Z4744">
        <v>86</v>
      </c>
      <c r="AA4744">
        <v>212</v>
      </c>
      <c r="AB4744">
        <v>73</v>
      </c>
      <c r="AC4744">
        <v>10</v>
      </c>
      <c r="AD4744">
        <v>20440</v>
      </c>
      <c r="AE4744" t="s">
        <v>6025</v>
      </c>
      <c r="AF4744" s="1">
        <v>46203</v>
      </c>
      <c r="AG4744" t="s">
        <v>6702</v>
      </c>
      <c r="AH4744" t="s">
        <v>6027</v>
      </c>
      <c r="AI4744" t="s">
        <v>6028</v>
      </c>
      <c r="AJ4744" t="s">
        <v>6924</v>
      </c>
      <c r="AK4744">
        <v>1350</v>
      </c>
      <c r="AL4744">
        <v>266.89</v>
      </c>
      <c r="AM4744">
        <v>1083.1099999999999</v>
      </c>
      <c r="AN4744">
        <v>840</v>
      </c>
      <c r="AO4744">
        <v>243.11</v>
      </c>
      <c r="AP4744">
        <v>0.22450000000000001</v>
      </c>
    </row>
    <row r="4745" spans="1:42" hidden="1" x14ac:dyDescent="0.35">
      <c r="A4745" t="s">
        <v>5718</v>
      </c>
      <c r="B4745" s="1">
        <v>46107</v>
      </c>
      <c r="C4745" t="s">
        <v>615</v>
      </c>
      <c r="D4745" t="s">
        <v>105</v>
      </c>
      <c r="E4745">
        <v>1</v>
      </c>
      <c r="F4745" t="s">
        <v>30</v>
      </c>
      <c r="G4745" t="s">
        <v>16</v>
      </c>
      <c r="H4745" t="s">
        <v>49</v>
      </c>
      <c r="I4745" t="s">
        <v>26</v>
      </c>
      <c r="J4745" t="s">
        <v>39</v>
      </c>
      <c r="K4745">
        <v>2026</v>
      </c>
      <c r="L4745" t="s">
        <v>20</v>
      </c>
      <c r="M4745" t="s">
        <v>5916</v>
      </c>
      <c r="N4745" t="s">
        <v>5913</v>
      </c>
      <c r="O4745" t="s">
        <v>5917</v>
      </c>
      <c r="P4745" t="s">
        <v>5918</v>
      </c>
      <c r="Q4745" t="s">
        <v>5919</v>
      </c>
      <c r="R4745">
        <v>63000</v>
      </c>
      <c r="S4745">
        <v>76000</v>
      </c>
      <c r="T4745">
        <v>0.1711</v>
      </c>
      <c r="U4745" t="s">
        <v>5920</v>
      </c>
      <c r="V4745">
        <v>12</v>
      </c>
      <c r="W4745" s="1">
        <v>44617</v>
      </c>
      <c r="X4745" t="s">
        <v>5894</v>
      </c>
      <c r="Y4745">
        <v>252</v>
      </c>
      <c r="Z4745">
        <v>75</v>
      </c>
      <c r="AA4745">
        <v>289</v>
      </c>
      <c r="AB4745">
        <v>48</v>
      </c>
      <c r="AC4745">
        <v>10</v>
      </c>
      <c r="AD4745">
        <v>3024000</v>
      </c>
      <c r="AE4745" t="s">
        <v>6025</v>
      </c>
      <c r="AF4745" s="1">
        <v>46203</v>
      </c>
      <c r="AG4745" t="s">
        <v>6369</v>
      </c>
      <c r="AH4745" t="s">
        <v>6035</v>
      </c>
      <c r="AI4745" t="s">
        <v>6028</v>
      </c>
      <c r="AJ4745" t="s">
        <v>6924</v>
      </c>
      <c r="AK4745">
        <v>89680</v>
      </c>
      <c r="AL4745">
        <v>5551.19</v>
      </c>
      <c r="AM4745">
        <v>84128.81</v>
      </c>
      <c r="AN4745">
        <v>63000</v>
      </c>
      <c r="AO4745">
        <v>21128.81</v>
      </c>
      <c r="AP4745">
        <v>0.25109999999999999</v>
      </c>
    </row>
    <row r="4746" spans="1:42" hidden="1" x14ac:dyDescent="0.35">
      <c r="A4746" t="s">
        <v>5719</v>
      </c>
      <c r="B4746" s="1">
        <v>46175</v>
      </c>
      <c r="C4746" t="s">
        <v>1482</v>
      </c>
      <c r="D4746" t="s">
        <v>95</v>
      </c>
      <c r="E4746">
        <v>1</v>
      </c>
      <c r="F4746" t="s">
        <v>30</v>
      </c>
      <c r="G4746" t="s">
        <v>16</v>
      </c>
      <c r="H4746" t="s">
        <v>32</v>
      </c>
      <c r="I4746" t="s">
        <v>43</v>
      </c>
      <c r="J4746" t="s">
        <v>34</v>
      </c>
      <c r="K4746">
        <v>2026</v>
      </c>
      <c r="L4746" t="s">
        <v>35</v>
      </c>
      <c r="M4746" t="s">
        <v>5948</v>
      </c>
      <c r="N4746" t="s">
        <v>5949</v>
      </c>
      <c r="O4746" t="s">
        <v>5950</v>
      </c>
      <c r="P4746" t="s">
        <v>5951</v>
      </c>
      <c r="Q4746" t="s">
        <v>5952</v>
      </c>
      <c r="R4746">
        <v>2900</v>
      </c>
      <c r="S4746">
        <v>3800</v>
      </c>
      <c r="T4746">
        <v>0.23680000000000001</v>
      </c>
      <c r="U4746" t="s">
        <v>5940</v>
      </c>
      <c r="V4746">
        <v>12</v>
      </c>
      <c r="W4746" s="1">
        <v>45359</v>
      </c>
      <c r="X4746" t="s">
        <v>5894</v>
      </c>
      <c r="Y4746">
        <v>220</v>
      </c>
      <c r="Z4746">
        <v>49</v>
      </c>
      <c r="AA4746">
        <v>227</v>
      </c>
      <c r="AB4746">
        <v>23</v>
      </c>
      <c r="AC4746">
        <v>10</v>
      </c>
      <c r="AD4746">
        <v>66700</v>
      </c>
      <c r="AE4746" t="s">
        <v>6025</v>
      </c>
      <c r="AF4746" s="1">
        <v>46203</v>
      </c>
      <c r="AG4746" t="s">
        <v>6260</v>
      </c>
      <c r="AH4746" t="s">
        <v>6027</v>
      </c>
      <c r="AI4746" t="s">
        <v>6028</v>
      </c>
      <c r="AJ4746" t="s">
        <v>6924</v>
      </c>
      <c r="AK4746">
        <v>3800</v>
      </c>
      <c r="AL4746">
        <v>632.32000000000005</v>
      </c>
      <c r="AM4746">
        <v>3167.68</v>
      </c>
      <c r="AN4746">
        <v>2900</v>
      </c>
      <c r="AO4746">
        <v>267.68</v>
      </c>
      <c r="AP4746">
        <v>8.4500000000000006E-2</v>
      </c>
    </row>
    <row r="4747" spans="1:42" hidden="1" x14ac:dyDescent="0.35">
      <c r="A4747" t="s">
        <v>5720</v>
      </c>
      <c r="B4747" s="1">
        <v>46131</v>
      </c>
      <c r="C4747" t="s">
        <v>1308</v>
      </c>
      <c r="D4747" t="s">
        <v>92</v>
      </c>
      <c r="E4747">
        <v>1</v>
      </c>
      <c r="F4747" t="s">
        <v>48</v>
      </c>
      <c r="G4747" t="s">
        <v>16</v>
      </c>
      <c r="H4747" t="s">
        <v>17</v>
      </c>
      <c r="I4747" t="s">
        <v>26</v>
      </c>
      <c r="J4747" t="s">
        <v>44</v>
      </c>
      <c r="K4747">
        <v>2026</v>
      </c>
      <c r="L4747" t="s">
        <v>35</v>
      </c>
      <c r="M4747" t="s">
        <v>5973</v>
      </c>
      <c r="N4747" t="s">
        <v>5974</v>
      </c>
      <c r="O4747" t="s">
        <v>5975</v>
      </c>
      <c r="P4747" t="s">
        <v>5899</v>
      </c>
      <c r="Q4747" t="s">
        <v>5976</v>
      </c>
      <c r="R4747">
        <v>7600</v>
      </c>
      <c r="S4747">
        <v>9800</v>
      </c>
      <c r="T4747">
        <v>0.22450000000000001</v>
      </c>
      <c r="U4747" t="s">
        <v>5901</v>
      </c>
      <c r="V4747">
        <v>36</v>
      </c>
      <c r="W4747" s="1">
        <v>45281</v>
      </c>
      <c r="X4747" t="s">
        <v>5894</v>
      </c>
      <c r="Y4747">
        <v>214</v>
      </c>
      <c r="Z4747">
        <v>101</v>
      </c>
      <c r="AA4747">
        <v>188</v>
      </c>
      <c r="AB4747">
        <v>51</v>
      </c>
      <c r="AC4747">
        <v>10</v>
      </c>
      <c r="AD4747">
        <v>387600</v>
      </c>
      <c r="AE4747" t="s">
        <v>6025</v>
      </c>
      <c r="AF4747" s="1">
        <v>46203</v>
      </c>
      <c r="AG4747" t="s">
        <v>6285</v>
      </c>
      <c r="AH4747" t="s">
        <v>6035</v>
      </c>
      <c r="AI4747" t="s">
        <v>6028</v>
      </c>
      <c r="AJ4747" t="s">
        <v>6924</v>
      </c>
      <c r="AK4747">
        <v>9800</v>
      </c>
      <c r="AL4747">
        <v>1266.1600000000001</v>
      </c>
      <c r="AM4747">
        <v>8533.84</v>
      </c>
      <c r="AN4747">
        <v>7600</v>
      </c>
      <c r="AO4747">
        <v>933.84</v>
      </c>
      <c r="AP4747">
        <v>0.1094</v>
      </c>
    </row>
    <row r="4748" spans="1:42" hidden="1" x14ac:dyDescent="0.35">
      <c r="A4748" t="s">
        <v>5721</v>
      </c>
      <c r="B4748" s="1">
        <v>46163</v>
      </c>
      <c r="C4748" t="s">
        <v>1405</v>
      </c>
      <c r="D4748" t="s">
        <v>115</v>
      </c>
      <c r="E4748">
        <v>1</v>
      </c>
      <c r="F4748" t="s">
        <v>48</v>
      </c>
      <c r="G4748" t="s">
        <v>96</v>
      </c>
      <c r="H4748" t="s">
        <v>17</v>
      </c>
      <c r="I4748" t="s">
        <v>33</v>
      </c>
      <c r="J4748" t="s">
        <v>75</v>
      </c>
      <c r="K4748">
        <v>2026</v>
      </c>
      <c r="L4748" t="s">
        <v>35</v>
      </c>
      <c r="M4748" t="s">
        <v>5988</v>
      </c>
      <c r="N4748" t="s">
        <v>5989</v>
      </c>
      <c r="O4748" t="s">
        <v>5990</v>
      </c>
      <c r="P4748" t="s">
        <v>5907</v>
      </c>
      <c r="Q4748" t="s">
        <v>5991</v>
      </c>
      <c r="R4748">
        <v>1600</v>
      </c>
      <c r="S4748">
        <v>2200</v>
      </c>
      <c r="T4748">
        <v>0.2727</v>
      </c>
      <c r="U4748" t="s">
        <v>5909</v>
      </c>
      <c r="V4748">
        <v>6</v>
      </c>
      <c r="W4748" s="1">
        <v>45040</v>
      </c>
      <c r="X4748" t="s">
        <v>5894</v>
      </c>
      <c r="Y4748">
        <v>84</v>
      </c>
      <c r="Z4748">
        <v>117</v>
      </c>
      <c r="AA4748">
        <v>174</v>
      </c>
      <c r="AB4748">
        <v>47</v>
      </c>
      <c r="AC4748">
        <v>10</v>
      </c>
      <c r="AD4748">
        <v>75200</v>
      </c>
      <c r="AE4748" t="s">
        <v>6025</v>
      </c>
      <c r="AF4748" s="1">
        <v>46203</v>
      </c>
      <c r="AG4748" t="s">
        <v>6165</v>
      </c>
      <c r="AH4748" t="s">
        <v>6027</v>
      </c>
      <c r="AI4748" t="s">
        <v>6028</v>
      </c>
      <c r="AJ4748" t="s">
        <v>6924</v>
      </c>
      <c r="AK4748">
        <v>2200</v>
      </c>
      <c r="AL4748">
        <v>270.60000000000002</v>
      </c>
      <c r="AM4748">
        <v>1929.4</v>
      </c>
      <c r="AN4748">
        <v>1600</v>
      </c>
      <c r="AO4748">
        <v>329.4</v>
      </c>
      <c r="AP4748">
        <v>0.17069999999999999</v>
      </c>
    </row>
    <row r="4749" spans="1:42" hidden="1" x14ac:dyDescent="0.35">
      <c r="A4749" t="s">
        <v>5722</v>
      </c>
      <c r="B4749" s="1">
        <v>46173</v>
      </c>
      <c r="C4749" t="s">
        <v>146</v>
      </c>
      <c r="D4749" t="s">
        <v>105</v>
      </c>
      <c r="E4749">
        <v>2</v>
      </c>
      <c r="F4749" t="s">
        <v>58</v>
      </c>
      <c r="G4749" t="s">
        <v>67</v>
      </c>
      <c r="H4749" t="s">
        <v>17</v>
      </c>
      <c r="I4749" t="s">
        <v>43</v>
      </c>
      <c r="J4749" t="s">
        <v>75</v>
      </c>
      <c r="K4749">
        <v>2026</v>
      </c>
      <c r="L4749" t="s">
        <v>35</v>
      </c>
      <c r="M4749" t="s">
        <v>5916</v>
      </c>
      <c r="N4749" t="s">
        <v>5913</v>
      </c>
      <c r="O4749" t="s">
        <v>5917</v>
      </c>
      <c r="P4749" t="s">
        <v>5918</v>
      </c>
      <c r="Q4749" t="s">
        <v>5919</v>
      </c>
      <c r="R4749">
        <v>63000</v>
      </c>
      <c r="S4749">
        <v>76000</v>
      </c>
      <c r="T4749">
        <v>0.1711</v>
      </c>
      <c r="U4749" t="s">
        <v>5920</v>
      </c>
      <c r="V4749">
        <v>12</v>
      </c>
      <c r="W4749" s="1">
        <v>44617</v>
      </c>
      <c r="X4749" t="s">
        <v>5894</v>
      </c>
      <c r="Y4749">
        <v>252</v>
      </c>
      <c r="Z4749">
        <v>75</v>
      </c>
      <c r="AA4749">
        <v>289</v>
      </c>
      <c r="AB4749">
        <v>48</v>
      </c>
      <c r="AC4749">
        <v>10</v>
      </c>
      <c r="AD4749">
        <v>3024000</v>
      </c>
      <c r="AE4749" t="s">
        <v>6025</v>
      </c>
      <c r="AF4749" s="1">
        <v>46203</v>
      </c>
      <c r="AG4749" t="s">
        <v>6086</v>
      </c>
      <c r="AH4749" t="s">
        <v>6027</v>
      </c>
      <c r="AI4749" t="s">
        <v>6028</v>
      </c>
      <c r="AJ4749" t="s">
        <v>6924</v>
      </c>
      <c r="AK4749">
        <v>179360</v>
      </c>
      <c r="AL4749">
        <v>14815.14</v>
      </c>
      <c r="AM4749">
        <v>164544.85999999999</v>
      </c>
      <c r="AN4749">
        <v>126000</v>
      </c>
      <c r="AO4749">
        <v>38544.86</v>
      </c>
      <c r="AP4749">
        <v>0.23430000000000001</v>
      </c>
    </row>
    <row r="4750" spans="1:42" hidden="1" x14ac:dyDescent="0.35">
      <c r="A4750" t="s">
        <v>5723</v>
      </c>
      <c r="B4750" s="1">
        <v>46063</v>
      </c>
      <c r="C4750" t="s">
        <v>3416</v>
      </c>
      <c r="D4750" t="s">
        <v>118</v>
      </c>
      <c r="E4750">
        <v>3</v>
      </c>
      <c r="F4750" t="s">
        <v>30</v>
      </c>
      <c r="G4750" t="s">
        <v>16</v>
      </c>
      <c r="H4750" t="s">
        <v>32</v>
      </c>
      <c r="I4750" t="s">
        <v>33</v>
      </c>
      <c r="J4750" t="s">
        <v>19</v>
      </c>
      <c r="K4750">
        <v>2026</v>
      </c>
      <c r="L4750" t="s">
        <v>20</v>
      </c>
      <c r="M4750" t="s">
        <v>5902</v>
      </c>
      <c r="N4750" t="s">
        <v>5889</v>
      </c>
      <c r="O4750" t="s">
        <v>5898</v>
      </c>
      <c r="P4750" t="s">
        <v>5899</v>
      </c>
      <c r="Q4750" t="s">
        <v>5903</v>
      </c>
      <c r="R4750">
        <v>74000</v>
      </c>
      <c r="S4750">
        <v>88000</v>
      </c>
      <c r="T4750">
        <v>0.15909999999999999</v>
      </c>
      <c r="U4750" t="s">
        <v>5901</v>
      </c>
      <c r="V4750">
        <v>12</v>
      </c>
      <c r="W4750" s="1">
        <v>45459</v>
      </c>
      <c r="X4750" t="s">
        <v>5894</v>
      </c>
      <c r="Y4750">
        <v>214</v>
      </c>
      <c r="Z4750">
        <v>97</v>
      </c>
      <c r="AA4750">
        <v>218</v>
      </c>
      <c r="AB4750">
        <v>43</v>
      </c>
      <c r="AC4750">
        <v>10</v>
      </c>
      <c r="AD4750">
        <v>3182000</v>
      </c>
      <c r="AE4750" t="s">
        <v>6025</v>
      </c>
      <c r="AF4750" s="1">
        <v>46203</v>
      </c>
      <c r="AG4750" t="s">
        <v>6875</v>
      </c>
      <c r="AH4750" t="s">
        <v>6035</v>
      </c>
      <c r="AI4750" t="s">
        <v>6028</v>
      </c>
      <c r="AJ4750" t="s">
        <v>6924</v>
      </c>
      <c r="AK4750">
        <v>264000</v>
      </c>
      <c r="AL4750">
        <v>39547.199999999997</v>
      </c>
      <c r="AM4750">
        <v>224452.8</v>
      </c>
      <c r="AN4750">
        <v>222000</v>
      </c>
      <c r="AO4750">
        <v>2452.8000000000002</v>
      </c>
      <c r="AP4750">
        <v>1.09E-2</v>
      </c>
    </row>
    <row r="4751" spans="1:42" hidden="1" x14ac:dyDescent="0.35">
      <c r="A4751" t="s">
        <v>5724</v>
      </c>
      <c r="B4751" s="1">
        <v>46077</v>
      </c>
      <c r="C4751" t="s">
        <v>2995</v>
      </c>
      <c r="D4751" t="s">
        <v>208</v>
      </c>
      <c r="E4751">
        <v>1</v>
      </c>
      <c r="F4751" t="s">
        <v>30</v>
      </c>
      <c r="G4751" t="s">
        <v>96</v>
      </c>
      <c r="H4751" t="s">
        <v>17</v>
      </c>
      <c r="I4751" t="s">
        <v>43</v>
      </c>
      <c r="J4751" t="s">
        <v>19</v>
      </c>
      <c r="K4751">
        <v>2026</v>
      </c>
      <c r="L4751" t="s">
        <v>20</v>
      </c>
      <c r="M4751" t="s">
        <v>5910</v>
      </c>
      <c r="N4751" t="s">
        <v>5889</v>
      </c>
      <c r="O4751" t="s">
        <v>5898</v>
      </c>
      <c r="P4751" t="s">
        <v>5907</v>
      </c>
      <c r="Q4751" t="s">
        <v>5911</v>
      </c>
      <c r="R4751">
        <v>10500</v>
      </c>
      <c r="S4751">
        <v>13000</v>
      </c>
      <c r="T4751">
        <v>0.1923</v>
      </c>
      <c r="U4751" t="s">
        <v>5909</v>
      </c>
      <c r="V4751">
        <v>12</v>
      </c>
      <c r="W4751" s="1">
        <v>45395</v>
      </c>
      <c r="X4751" t="s">
        <v>5894</v>
      </c>
      <c r="Y4751">
        <v>256</v>
      </c>
      <c r="Z4751">
        <v>119</v>
      </c>
      <c r="AA4751">
        <v>288</v>
      </c>
      <c r="AB4751">
        <v>32</v>
      </c>
      <c r="AC4751">
        <v>10</v>
      </c>
      <c r="AD4751">
        <v>336000</v>
      </c>
      <c r="AE4751" t="s">
        <v>6025</v>
      </c>
      <c r="AF4751" s="1">
        <v>46203</v>
      </c>
      <c r="AG4751" t="s">
        <v>6818</v>
      </c>
      <c r="AH4751" t="s">
        <v>6035</v>
      </c>
      <c r="AI4751" t="s">
        <v>6028</v>
      </c>
      <c r="AJ4751" t="s">
        <v>6924</v>
      </c>
      <c r="AK4751">
        <v>13000</v>
      </c>
      <c r="AL4751">
        <v>916.5</v>
      </c>
      <c r="AM4751">
        <v>12083.5</v>
      </c>
      <c r="AN4751">
        <v>10500</v>
      </c>
      <c r="AO4751">
        <v>1583.5</v>
      </c>
      <c r="AP4751">
        <v>0.13100000000000001</v>
      </c>
    </row>
    <row r="4752" spans="1:42" hidden="1" x14ac:dyDescent="0.35">
      <c r="A4752" t="s">
        <v>5725</v>
      </c>
      <c r="B4752" s="1">
        <v>46116</v>
      </c>
      <c r="C4752" t="s">
        <v>187</v>
      </c>
      <c r="D4752" t="s">
        <v>140</v>
      </c>
      <c r="E4752">
        <v>1</v>
      </c>
      <c r="F4752" t="s">
        <v>30</v>
      </c>
      <c r="G4752" t="s">
        <v>96</v>
      </c>
      <c r="H4752" t="s">
        <v>17</v>
      </c>
      <c r="I4752" t="s">
        <v>18</v>
      </c>
      <c r="J4752" t="s">
        <v>44</v>
      </c>
      <c r="K4752">
        <v>2026</v>
      </c>
      <c r="L4752" t="s">
        <v>35</v>
      </c>
      <c r="M4752" t="s">
        <v>5944</v>
      </c>
      <c r="N4752" t="s">
        <v>5931</v>
      </c>
      <c r="O4752" t="s">
        <v>5945</v>
      </c>
      <c r="P4752" t="s">
        <v>5946</v>
      </c>
      <c r="Q4752" t="s">
        <v>5947</v>
      </c>
      <c r="R4752">
        <v>6500</v>
      </c>
      <c r="S4752">
        <v>8500</v>
      </c>
      <c r="T4752">
        <v>0.23530000000000001</v>
      </c>
      <c r="U4752" t="s">
        <v>5940</v>
      </c>
      <c r="V4752">
        <v>6</v>
      </c>
      <c r="W4752" s="1">
        <v>44693</v>
      </c>
      <c r="X4752" t="s">
        <v>5894</v>
      </c>
      <c r="Y4752">
        <v>116</v>
      </c>
      <c r="Z4752">
        <v>117</v>
      </c>
      <c r="AA4752">
        <v>124</v>
      </c>
      <c r="AB4752">
        <v>67</v>
      </c>
      <c r="AC4752">
        <v>10</v>
      </c>
      <c r="AD4752">
        <v>435500</v>
      </c>
      <c r="AE4752" t="s">
        <v>6025</v>
      </c>
      <c r="AF4752" s="1">
        <v>46203</v>
      </c>
      <c r="AG4752" t="s">
        <v>6113</v>
      </c>
      <c r="AH4752" t="s">
        <v>6027</v>
      </c>
      <c r="AI4752" t="s">
        <v>6028</v>
      </c>
      <c r="AJ4752" t="s">
        <v>6924</v>
      </c>
      <c r="AK4752">
        <v>8500</v>
      </c>
      <c r="AL4752">
        <v>1611.6</v>
      </c>
      <c r="AM4752">
        <v>6888.4</v>
      </c>
      <c r="AN4752">
        <v>6500</v>
      </c>
      <c r="AO4752">
        <v>388.4</v>
      </c>
      <c r="AP4752">
        <v>5.6399999999999999E-2</v>
      </c>
    </row>
    <row r="4753" spans="1:42" hidden="1" x14ac:dyDescent="0.35">
      <c r="A4753" t="s">
        <v>5726</v>
      </c>
      <c r="B4753" s="1">
        <v>46075</v>
      </c>
      <c r="C4753" t="s">
        <v>732</v>
      </c>
      <c r="D4753" t="s">
        <v>173</v>
      </c>
      <c r="E4753">
        <v>2</v>
      </c>
      <c r="F4753" t="s">
        <v>66</v>
      </c>
      <c r="G4753" t="s">
        <v>16</v>
      </c>
      <c r="H4753" t="s">
        <v>32</v>
      </c>
      <c r="I4753" t="s">
        <v>33</v>
      </c>
      <c r="J4753" t="s">
        <v>19</v>
      </c>
      <c r="K4753">
        <v>2026</v>
      </c>
      <c r="L4753" t="s">
        <v>20</v>
      </c>
      <c r="M4753" t="s">
        <v>5904</v>
      </c>
      <c r="N4753" t="s">
        <v>5889</v>
      </c>
      <c r="O4753" t="s">
        <v>5898</v>
      </c>
      <c r="P4753" t="s">
        <v>5899</v>
      </c>
      <c r="Q4753" t="s">
        <v>5905</v>
      </c>
      <c r="R4753">
        <v>12500</v>
      </c>
      <c r="S4753">
        <v>15500</v>
      </c>
      <c r="T4753">
        <v>0.19350000000000001</v>
      </c>
      <c r="U4753" t="s">
        <v>5901</v>
      </c>
      <c r="V4753">
        <v>12</v>
      </c>
      <c r="W4753" s="1">
        <v>45140</v>
      </c>
      <c r="X4753" t="s">
        <v>5894</v>
      </c>
      <c r="Y4753">
        <v>313</v>
      </c>
      <c r="Z4753">
        <v>58</v>
      </c>
      <c r="AA4753">
        <v>294</v>
      </c>
      <c r="AB4753">
        <v>65</v>
      </c>
      <c r="AC4753">
        <v>10</v>
      </c>
      <c r="AD4753">
        <v>812500</v>
      </c>
      <c r="AE4753" t="s">
        <v>6025</v>
      </c>
      <c r="AF4753" s="1">
        <v>46203</v>
      </c>
      <c r="AG4753" t="s">
        <v>6419</v>
      </c>
      <c r="AH4753" t="s">
        <v>6027</v>
      </c>
      <c r="AI4753" t="s">
        <v>6028</v>
      </c>
      <c r="AJ4753" t="s">
        <v>6924</v>
      </c>
      <c r="AK4753">
        <v>31000</v>
      </c>
      <c r="AL4753">
        <v>2507.9</v>
      </c>
      <c r="AM4753">
        <v>28492.1</v>
      </c>
      <c r="AN4753">
        <v>25000</v>
      </c>
      <c r="AO4753">
        <v>3492.1</v>
      </c>
      <c r="AP4753">
        <v>0.1226</v>
      </c>
    </row>
    <row r="4754" spans="1:42" hidden="1" x14ac:dyDescent="0.35">
      <c r="A4754" t="s">
        <v>5727</v>
      </c>
      <c r="B4754" s="1">
        <v>46187</v>
      </c>
      <c r="C4754" t="s">
        <v>2649</v>
      </c>
      <c r="D4754" t="s">
        <v>87</v>
      </c>
      <c r="E4754">
        <v>1</v>
      </c>
      <c r="F4754" t="s">
        <v>30</v>
      </c>
      <c r="G4754" t="s">
        <v>16</v>
      </c>
      <c r="H4754" t="s">
        <v>25</v>
      </c>
      <c r="I4754" t="s">
        <v>18</v>
      </c>
      <c r="J4754" t="s">
        <v>34</v>
      </c>
      <c r="K4754">
        <v>2026</v>
      </c>
      <c r="L4754" t="s">
        <v>35</v>
      </c>
      <c r="M4754" t="s">
        <v>5924</v>
      </c>
      <c r="N4754" t="s">
        <v>5913</v>
      </c>
      <c r="O4754" t="s">
        <v>5917</v>
      </c>
      <c r="P4754" t="s">
        <v>5925</v>
      </c>
      <c r="Q4754" t="s">
        <v>5926</v>
      </c>
      <c r="R4754">
        <v>46000</v>
      </c>
      <c r="S4754">
        <v>56000</v>
      </c>
      <c r="T4754">
        <v>0.17860000000000001</v>
      </c>
      <c r="U4754" t="s">
        <v>5920</v>
      </c>
      <c r="V4754">
        <v>12</v>
      </c>
      <c r="W4754" s="1">
        <v>44847</v>
      </c>
      <c r="X4754" t="s">
        <v>5894</v>
      </c>
      <c r="Y4754">
        <v>224</v>
      </c>
      <c r="Z4754">
        <v>96</v>
      </c>
      <c r="AA4754">
        <v>304</v>
      </c>
      <c r="AB4754">
        <v>54</v>
      </c>
      <c r="AC4754">
        <v>10</v>
      </c>
      <c r="AD4754">
        <v>2484000</v>
      </c>
      <c r="AE4754" t="s">
        <v>6025</v>
      </c>
      <c r="AF4754" s="1">
        <v>46203</v>
      </c>
      <c r="AG4754" t="s">
        <v>6824</v>
      </c>
      <c r="AH4754" t="s">
        <v>6027</v>
      </c>
      <c r="AI4754" t="s">
        <v>6028</v>
      </c>
      <c r="AJ4754" t="s">
        <v>6924</v>
      </c>
      <c r="AK4754">
        <v>66080</v>
      </c>
      <c r="AL4754">
        <v>8174.1</v>
      </c>
      <c r="AM4754">
        <v>57905.9</v>
      </c>
      <c r="AN4754">
        <v>46000</v>
      </c>
      <c r="AO4754">
        <v>11905.9</v>
      </c>
      <c r="AP4754">
        <v>0.2056</v>
      </c>
    </row>
    <row r="4755" spans="1:42" hidden="1" x14ac:dyDescent="0.35">
      <c r="A4755" t="s">
        <v>5728</v>
      </c>
      <c r="B4755" s="1">
        <v>46029</v>
      </c>
      <c r="C4755" t="s">
        <v>1575</v>
      </c>
      <c r="D4755" t="s">
        <v>118</v>
      </c>
      <c r="E4755">
        <v>1</v>
      </c>
      <c r="F4755" t="s">
        <v>48</v>
      </c>
      <c r="G4755" t="s">
        <v>96</v>
      </c>
      <c r="H4755" t="s">
        <v>25</v>
      </c>
      <c r="I4755" t="s">
        <v>43</v>
      </c>
      <c r="J4755" t="s">
        <v>112</v>
      </c>
      <c r="K4755">
        <v>2026</v>
      </c>
      <c r="L4755" t="s">
        <v>20</v>
      </c>
      <c r="M4755" t="s">
        <v>5902</v>
      </c>
      <c r="N4755" t="s">
        <v>5889</v>
      </c>
      <c r="O4755" t="s">
        <v>5898</v>
      </c>
      <c r="P4755" t="s">
        <v>5899</v>
      </c>
      <c r="Q4755" t="s">
        <v>5903</v>
      </c>
      <c r="R4755">
        <v>74000</v>
      </c>
      <c r="S4755">
        <v>88000</v>
      </c>
      <c r="T4755">
        <v>0.15909999999999999</v>
      </c>
      <c r="U4755" t="s">
        <v>5901</v>
      </c>
      <c r="V4755">
        <v>12</v>
      </c>
      <c r="W4755" s="1">
        <v>45459</v>
      </c>
      <c r="X4755" t="s">
        <v>5894</v>
      </c>
      <c r="Y4755">
        <v>214</v>
      </c>
      <c r="Z4755">
        <v>97</v>
      </c>
      <c r="AA4755">
        <v>218</v>
      </c>
      <c r="AB4755">
        <v>43</v>
      </c>
      <c r="AC4755">
        <v>10</v>
      </c>
      <c r="AD4755">
        <v>3182000</v>
      </c>
      <c r="AE4755" t="s">
        <v>6025</v>
      </c>
      <c r="AF4755" s="1">
        <v>46203</v>
      </c>
      <c r="AG4755" t="s">
        <v>6591</v>
      </c>
      <c r="AH4755" t="s">
        <v>6027</v>
      </c>
      <c r="AI4755" t="s">
        <v>6028</v>
      </c>
      <c r="AJ4755" t="s">
        <v>6924</v>
      </c>
      <c r="AK4755">
        <v>88000</v>
      </c>
      <c r="AL4755">
        <v>18101.599999999999</v>
      </c>
      <c r="AM4755">
        <v>69898.399999999994</v>
      </c>
      <c r="AN4755">
        <v>74000</v>
      </c>
      <c r="AO4755">
        <v>-4101.6000000000004</v>
      </c>
      <c r="AP4755">
        <v>-5.8700000000000002E-2</v>
      </c>
    </row>
    <row r="4756" spans="1:42" hidden="1" x14ac:dyDescent="0.35">
      <c r="A4756" t="s">
        <v>5729</v>
      </c>
      <c r="B4756" s="1">
        <v>46199</v>
      </c>
      <c r="C4756" t="s">
        <v>961</v>
      </c>
      <c r="D4756" t="s">
        <v>70</v>
      </c>
      <c r="E4756">
        <v>1</v>
      </c>
      <c r="F4756" t="s">
        <v>58</v>
      </c>
      <c r="G4756" t="s">
        <v>67</v>
      </c>
      <c r="H4756" t="s">
        <v>17</v>
      </c>
      <c r="I4756" t="s">
        <v>33</v>
      </c>
      <c r="J4756" t="s">
        <v>34</v>
      </c>
      <c r="K4756">
        <v>2026</v>
      </c>
      <c r="L4756" t="s">
        <v>35</v>
      </c>
      <c r="M4756" t="s">
        <v>5970</v>
      </c>
      <c r="N4756" t="s">
        <v>5949</v>
      </c>
      <c r="O4756" t="s">
        <v>5971</v>
      </c>
      <c r="P4756" t="s">
        <v>5922</v>
      </c>
      <c r="Q4756" t="s">
        <v>5972</v>
      </c>
      <c r="R4756">
        <v>9500</v>
      </c>
      <c r="S4756">
        <v>12000</v>
      </c>
      <c r="T4756">
        <v>0.20830000000000001</v>
      </c>
      <c r="U4756" t="s">
        <v>5920</v>
      </c>
      <c r="V4756">
        <v>12</v>
      </c>
      <c r="W4756" s="1">
        <v>44840</v>
      </c>
      <c r="X4756" t="s">
        <v>5894</v>
      </c>
      <c r="Y4756">
        <v>160</v>
      </c>
      <c r="Z4756">
        <v>82</v>
      </c>
      <c r="AA4756">
        <v>171</v>
      </c>
      <c r="AB4756">
        <v>27</v>
      </c>
      <c r="AC4756">
        <v>10</v>
      </c>
      <c r="AD4756">
        <v>256500</v>
      </c>
      <c r="AE4756" t="s">
        <v>6025</v>
      </c>
      <c r="AF4756" s="1">
        <v>46203</v>
      </c>
      <c r="AG4756" t="s">
        <v>6499</v>
      </c>
      <c r="AH4756" t="s">
        <v>6027</v>
      </c>
      <c r="AI4756" t="s">
        <v>6028</v>
      </c>
      <c r="AJ4756" t="s">
        <v>6924</v>
      </c>
      <c r="AK4756">
        <v>12000</v>
      </c>
      <c r="AL4756">
        <v>1225.2</v>
      </c>
      <c r="AM4756">
        <v>10774.8</v>
      </c>
      <c r="AN4756">
        <v>9500</v>
      </c>
      <c r="AO4756">
        <v>1274.8</v>
      </c>
      <c r="AP4756">
        <v>0.1183</v>
      </c>
    </row>
    <row r="4757" spans="1:42" hidden="1" x14ac:dyDescent="0.35">
      <c r="A4757" t="s">
        <v>5730</v>
      </c>
      <c r="B4757" s="1">
        <v>46128</v>
      </c>
      <c r="C4757" t="s">
        <v>231</v>
      </c>
      <c r="D4757" t="s">
        <v>221</v>
      </c>
      <c r="E4757">
        <v>3</v>
      </c>
      <c r="F4757" t="s">
        <v>58</v>
      </c>
      <c r="G4757" t="s">
        <v>16</v>
      </c>
      <c r="H4757" t="s">
        <v>25</v>
      </c>
      <c r="I4757" t="s">
        <v>43</v>
      </c>
      <c r="J4757" t="s">
        <v>44</v>
      </c>
      <c r="K4757">
        <v>2026</v>
      </c>
      <c r="L4757" t="s">
        <v>35</v>
      </c>
      <c r="M4757" t="s">
        <v>5966</v>
      </c>
      <c r="N4757" t="s">
        <v>5967</v>
      </c>
      <c r="O4757" t="s">
        <v>5968</v>
      </c>
      <c r="P4757" t="s">
        <v>5899</v>
      </c>
      <c r="Q4757" t="s">
        <v>5969</v>
      </c>
      <c r="R4757">
        <v>11500</v>
      </c>
      <c r="S4757">
        <v>14500</v>
      </c>
      <c r="T4757">
        <v>0.2069</v>
      </c>
      <c r="U4757" t="s">
        <v>5901</v>
      </c>
      <c r="V4757">
        <v>12</v>
      </c>
      <c r="W4757" s="1">
        <v>44903</v>
      </c>
      <c r="X4757" t="s">
        <v>5894</v>
      </c>
      <c r="Y4757">
        <v>217</v>
      </c>
      <c r="Z4757">
        <v>53</v>
      </c>
      <c r="AA4757">
        <v>253</v>
      </c>
      <c r="AB4757">
        <v>61</v>
      </c>
      <c r="AC4757">
        <v>10</v>
      </c>
      <c r="AD4757">
        <v>701500</v>
      </c>
      <c r="AE4757" t="s">
        <v>6025</v>
      </c>
      <c r="AF4757" s="1">
        <v>46203</v>
      </c>
      <c r="AG4757" t="s">
        <v>6139</v>
      </c>
      <c r="AH4757" t="s">
        <v>6027</v>
      </c>
      <c r="AI4757" t="s">
        <v>6028</v>
      </c>
      <c r="AJ4757" t="s">
        <v>6924</v>
      </c>
      <c r="AK4757">
        <v>43500</v>
      </c>
      <c r="AL4757">
        <v>8491.2000000000007</v>
      </c>
      <c r="AM4757">
        <v>35008.800000000003</v>
      </c>
      <c r="AN4757">
        <v>34500</v>
      </c>
      <c r="AO4757">
        <v>508.8</v>
      </c>
      <c r="AP4757">
        <v>1.4500000000000001E-2</v>
      </c>
    </row>
    <row r="4758" spans="1:42" hidden="1" x14ac:dyDescent="0.35">
      <c r="A4758" t="s">
        <v>5731</v>
      </c>
      <c r="B4758" s="1">
        <v>46107</v>
      </c>
      <c r="C4758" t="s">
        <v>1425</v>
      </c>
      <c r="D4758" t="s">
        <v>180</v>
      </c>
      <c r="E4758">
        <v>1</v>
      </c>
      <c r="F4758" t="s">
        <v>15</v>
      </c>
      <c r="G4758" t="s">
        <v>16</v>
      </c>
      <c r="H4758" t="s">
        <v>17</v>
      </c>
      <c r="I4758" t="s">
        <v>26</v>
      </c>
      <c r="J4758" t="s">
        <v>39</v>
      </c>
      <c r="K4758">
        <v>2026</v>
      </c>
      <c r="L4758" t="s">
        <v>20</v>
      </c>
      <c r="M4758" t="s">
        <v>5956</v>
      </c>
      <c r="N4758" t="s">
        <v>5949</v>
      </c>
      <c r="O4758" t="s">
        <v>5957</v>
      </c>
      <c r="P4758" t="s">
        <v>5958</v>
      </c>
      <c r="Q4758" t="s">
        <v>5959</v>
      </c>
      <c r="R4758">
        <v>3100</v>
      </c>
      <c r="S4758">
        <v>4200</v>
      </c>
      <c r="T4758">
        <v>0.26190000000000002</v>
      </c>
      <c r="U4758" t="s">
        <v>5909</v>
      </c>
      <c r="V4758">
        <v>12</v>
      </c>
      <c r="W4758" s="1">
        <v>45029</v>
      </c>
      <c r="X4758" t="s">
        <v>5894</v>
      </c>
      <c r="Y4758">
        <v>165</v>
      </c>
      <c r="Z4758">
        <v>119</v>
      </c>
      <c r="AA4758">
        <v>218</v>
      </c>
      <c r="AB4758">
        <v>22</v>
      </c>
      <c r="AC4758">
        <v>10</v>
      </c>
      <c r="AD4758">
        <v>68200</v>
      </c>
      <c r="AE4758" t="s">
        <v>6025</v>
      </c>
      <c r="AF4758" s="1">
        <v>46203</v>
      </c>
      <c r="AG4758" t="s">
        <v>6178</v>
      </c>
      <c r="AH4758" t="s">
        <v>6027</v>
      </c>
      <c r="AI4758" t="s">
        <v>6028</v>
      </c>
      <c r="AJ4758" t="s">
        <v>6924</v>
      </c>
      <c r="AK4758">
        <v>4200</v>
      </c>
      <c r="AL4758">
        <v>781.62</v>
      </c>
      <c r="AM4758">
        <v>3418.38</v>
      </c>
      <c r="AN4758">
        <v>3100</v>
      </c>
      <c r="AO4758">
        <v>318.38</v>
      </c>
      <c r="AP4758">
        <v>9.3100000000000002E-2</v>
      </c>
    </row>
    <row r="4759" spans="1:42" hidden="1" x14ac:dyDescent="0.35">
      <c r="A4759" t="s">
        <v>5732</v>
      </c>
      <c r="B4759" s="1">
        <v>46073</v>
      </c>
      <c r="C4759" t="s">
        <v>3248</v>
      </c>
      <c r="D4759" t="s">
        <v>95</v>
      </c>
      <c r="E4759">
        <v>1</v>
      </c>
      <c r="F4759" t="s">
        <v>58</v>
      </c>
      <c r="G4759" t="s">
        <v>16</v>
      </c>
      <c r="H4759" t="s">
        <v>32</v>
      </c>
      <c r="I4759" t="s">
        <v>26</v>
      </c>
      <c r="J4759" t="s">
        <v>19</v>
      </c>
      <c r="K4759">
        <v>2026</v>
      </c>
      <c r="L4759" t="s">
        <v>20</v>
      </c>
      <c r="M4759" t="s">
        <v>5948</v>
      </c>
      <c r="N4759" t="s">
        <v>5949</v>
      </c>
      <c r="O4759" t="s">
        <v>5950</v>
      </c>
      <c r="P4759" t="s">
        <v>5951</v>
      </c>
      <c r="Q4759" t="s">
        <v>5952</v>
      </c>
      <c r="R4759">
        <v>2900</v>
      </c>
      <c r="S4759">
        <v>3800</v>
      </c>
      <c r="T4759">
        <v>0.23680000000000001</v>
      </c>
      <c r="U4759" t="s">
        <v>5940</v>
      </c>
      <c r="V4759">
        <v>12</v>
      </c>
      <c r="W4759" s="1">
        <v>45359</v>
      </c>
      <c r="X4759" t="s">
        <v>5894</v>
      </c>
      <c r="Y4759">
        <v>220</v>
      </c>
      <c r="Z4759">
        <v>49</v>
      </c>
      <c r="AA4759">
        <v>227</v>
      </c>
      <c r="AB4759">
        <v>23</v>
      </c>
      <c r="AC4759">
        <v>10</v>
      </c>
      <c r="AD4759">
        <v>66700</v>
      </c>
      <c r="AE4759" t="s">
        <v>6025</v>
      </c>
      <c r="AF4759" s="1">
        <v>46203</v>
      </c>
      <c r="AG4759" t="s">
        <v>6869</v>
      </c>
      <c r="AH4759" t="s">
        <v>6027</v>
      </c>
      <c r="AI4759" t="s">
        <v>6028</v>
      </c>
      <c r="AJ4759" t="s">
        <v>6924</v>
      </c>
      <c r="AK4759">
        <v>3800</v>
      </c>
      <c r="AL4759">
        <v>549.86</v>
      </c>
      <c r="AM4759">
        <v>3250.14</v>
      </c>
      <c r="AN4759">
        <v>2900</v>
      </c>
      <c r="AO4759">
        <v>350.14</v>
      </c>
      <c r="AP4759">
        <v>0.1077</v>
      </c>
    </row>
    <row r="4760" spans="1:42" hidden="1" x14ac:dyDescent="0.35">
      <c r="A4760" t="s">
        <v>5733</v>
      </c>
      <c r="B4760" s="1">
        <v>46136</v>
      </c>
      <c r="C4760" t="s">
        <v>299</v>
      </c>
      <c r="D4760" t="s">
        <v>87</v>
      </c>
      <c r="E4760">
        <v>1</v>
      </c>
      <c r="F4760" t="s">
        <v>48</v>
      </c>
      <c r="G4760" t="s">
        <v>79</v>
      </c>
      <c r="H4760" t="s">
        <v>17</v>
      </c>
      <c r="I4760" t="s">
        <v>43</v>
      </c>
      <c r="J4760" t="s">
        <v>44</v>
      </c>
      <c r="K4760">
        <v>2026</v>
      </c>
      <c r="L4760" t="s">
        <v>35</v>
      </c>
      <c r="M4760" t="s">
        <v>5924</v>
      </c>
      <c r="N4760" t="s">
        <v>5913</v>
      </c>
      <c r="O4760" t="s">
        <v>5917</v>
      </c>
      <c r="P4760" t="s">
        <v>5925</v>
      </c>
      <c r="Q4760" t="s">
        <v>5926</v>
      </c>
      <c r="R4760">
        <v>46000</v>
      </c>
      <c r="S4760">
        <v>56000</v>
      </c>
      <c r="T4760">
        <v>0.17860000000000001</v>
      </c>
      <c r="U4760" t="s">
        <v>5920</v>
      </c>
      <c r="V4760">
        <v>12</v>
      </c>
      <c r="W4760" s="1">
        <v>44847</v>
      </c>
      <c r="X4760" t="s">
        <v>5894</v>
      </c>
      <c r="Y4760">
        <v>224</v>
      </c>
      <c r="Z4760">
        <v>96</v>
      </c>
      <c r="AA4760">
        <v>304</v>
      </c>
      <c r="AB4760">
        <v>54</v>
      </c>
      <c r="AC4760">
        <v>10</v>
      </c>
      <c r="AD4760">
        <v>2484000</v>
      </c>
      <c r="AE4760" t="s">
        <v>6025</v>
      </c>
      <c r="AF4760" s="1">
        <v>46203</v>
      </c>
      <c r="AG4760" t="s">
        <v>6188</v>
      </c>
      <c r="AH4760" t="s">
        <v>6035</v>
      </c>
      <c r="AI4760" t="s">
        <v>6028</v>
      </c>
      <c r="AJ4760" t="s">
        <v>6924</v>
      </c>
      <c r="AK4760">
        <v>66080</v>
      </c>
      <c r="AL4760">
        <v>3991.23</v>
      </c>
      <c r="AM4760">
        <v>62088.77</v>
      </c>
      <c r="AN4760">
        <v>46000</v>
      </c>
      <c r="AO4760">
        <v>16088.77</v>
      </c>
      <c r="AP4760">
        <v>0.2591</v>
      </c>
    </row>
    <row r="4761" spans="1:42" hidden="1" x14ac:dyDescent="0.35">
      <c r="A4761" t="s">
        <v>5734</v>
      </c>
      <c r="B4761" s="1">
        <v>46050</v>
      </c>
      <c r="C4761" t="s">
        <v>1015</v>
      </c>
      <c r="D4761" t="s">
        <v>70</v>
      </c>
      <c r="E4761">
        <v>1</v>
      </c>
      <c r="F4761" t="s">
        <v>48</v>
      </c>
      <c r="G4761" t="s">
        <v>71</v>
      </c>
      <c r="H4761" t="s">
        <v>25</v>
      </c>
      <c r="I4761" t="s">
        <v>33</v>
      </c>
      <c r="J4761" t="s">
        <v>112</v>
      </c>
      <c r="K4761">
        <v>2026</v>
      </c>
      <c r="L4761" t="s">
        <v>20</v>
      </c>
      <c r="M4761" t="s">
        <v>5970</v>
      </c>
      <c r="N4761" t="s">
        <v>5949</v>
      </c>
      <c r="O4761" t="s">
        <v>5971</v>
      </c>
      <c r="P4761" t="s">
        <v>5922</v>
      </c>
      <c r="Q4761" t="s">
        <v>5972</v>
      </c>
      <c r="R4761">
        <v>9500</v>
      </c>
      <c r="S4761">
        <v>12000</v>
      </c>
      <c r="T4761">
        <v>0.20830000000000001</v>
      </c>
      <c r="U4761" t="s">
        <v>5920</v>
      </c>
      <c r="V4761">
        <v>12</v>
      </c>
      <c r="W4761" s="1">
        <v>44840</v>
      </c>
      <c r="X4761" t="s">
        <v>5894</v>
      </c>
      <c r="Y4761">
        <v>160</v>
      </c>
      <c r="Z4761">
        <v>82</v>
      </c>
      <c r="AA4761">
        <v>171</v>
      </c>
      <c r="AB4761">
        <v>27</v>
      </c>
      <c r="AC4761">
        <v>10</v>
      </c>
      <c r="AD4761">
        <v>256500</v>
      </c>
      <c r="AE4761" t="s">
        <v>6025</v>
      </c>
      <c r="AF4761" s="1">
        <v>46203</v>
      </c>
      <c r="AG4761" t="s">
        <v>6272</v>
      </c>
      <c r="AH4761" t="s">
        <v>6027</v>
      </c>
      <c r="AI4761" t="s">
        <v>6028</v>
      </c>
      <c r="AJ4761" t="s">
        <v>6924</v>
      </c>
      <c r="AK4761">
        <v>12000</v>
      </c>
      <c r="AL4761">
        <v>1014</v>
      </c>
      <c r="AM4761">
        <v>10986</v>
      </c>
      <c r="AN4761">
        <v>9500</v>
      </c>
      <c r="AO4761">
        <v>1486</v>
      </c>
      <c r="AP4761">
        <v>0.1353</v>
      </c>
    </row>
    <row r="4762" spans="1:42" hidden="1" x14ac:dyDescent="0.35">
      <c r="A4762" t="s">
        <v>5735</v>
      </c>
      <c r="B4762" s="1">
        <v>46107</v>
      </c>
      <c r="C4762" t="s">
        <v>704</v>
      </c>
      <c r="D4762" t="s">
        <v>70</v>
      </c>
      <c r="E4762">
        <v>1</v>
      </c>
      <c r="F4762" t="s">
        <v>58</v>
      </c>
      <c r="G4762" t="s">
        <v>31</v>
      </c>
      <c r="H4762" t="s">
        <v>25</v>
      </c>
      <c r="I4762" t="s">
        <v>18</v>
      </c>
      <c r="J4762" t="s">
        <v>39</v>
      </c>
      <c r="K4762">
        <v>2026</v>
      </c>
      <c r="L4762" t="s">
        <v>20</v>
      </c>
      <c r="M4762" t="s">
        <v>5970</v>
      </c>
      <c r="N4762" t="s">
        <v>5949</v>
      </c>
      <c r="O4762" t="s">
        <v>5971</v>
      </c>
      <c r="P4762" t="s">
        <v>5922</v>
      </c>
      <c r="Q4762" t="s">
        <v>5972</v>
      </c>
      <c r="R4762">
        <v>9500</v>
      </c>
      <c r="S4762">
        <v>12000</v>
      </c>
      <c r="T4762">
        <v>0.20830000000000001</v>
      </c>
      <c r="U4762" t="s">
        <v>5920</v>
      </c>
      <c r="V4762">
        <v>12</v>
      </c>
      <c r="W4762" s="1">
        <v>44840</v>
      </c>
      <c r="X4762" t="s">
        <v>5894</v>
      </c>
      <c r="Y4762">
        <v>160</v>
      </c>
      <c r="Z4762">
        <v>82</v>
      </c>
      <c r="AA4762">
        <v>171</v>
      </c>
      <c r="AB4762">
        <v>27</v>
      </c>
      <c r="AC4762">
        <v>10</v>
      </c>
      <c r="AD4762">
        <v>256500</v>
      </c>
      <c r="AE4762" t="s">
        <v>6025</v>
      </c>
      <c r="AF4762" s="1">
        <v>46203</v>
      </c>
      <c r="AG4762" t="s">
        <v>6409</v>
      </c>
      <c r="AH4762" t="s">
        <v>6035</v>
      </c>
      <c r="AI4762" t="s">
        <v>6028</v>
      </c>
      <c r="AJ4762" t="s">
        <v>6924</v>
      </c>
      <c r="AK4762">
        <v>12000</v>
      </c>
      <c r="AL4762">
        <v>1639.2</v>
      </c>
      <c r="AM4762">
        <v>10360.799999999999</v>
      </c>
      <c r="AN4762">
        <v>9500</v>
      </c>
      <c r="AO4762">
        <v>860.8</v>
      </c>
      <c r="AP4762">
        <v>8.3099999999999993E-2</v>
      </c>
    </row>
    <row r="4763" spans="1:42" hidden="1" x14ac:dyDescent="0.35">
      <c r="A4763" t="s">
        <v>5736</v>
      </c>
      <c r="B4763" s="1">
        <v>46044</v>
      </c>
      <c r="C4763" t="s">
        <v>1221</v>
      </c>
      <c r="D4763" t="s">
        <v>29</v>
      </c>
      <c r="E4763">
        <v>4</v>
      </c>
      <c r="F4763" t="s">
        <v>30</v>
      </c>
      <c r="G4763" t="s">
        <v>16</v>
      </c>
      <c r="H4763" t="s">
        <v>17</v>
      </c>
      <c r="I4763" t="s">
        <v>33</v>
      </c>
      <c r="J4763" t="s">
        <v>112</v>
      </c>
      <c r="K4763">
        <v>2026</v>
      </c>
      <c r="L4763" t="s">
        <v>20</v>
      </c>
      <c r="M4763" t="s">
        <v>5985</v>
      </c>
      <c r="N4763" t="s">
        <v>5974</v>
      </c>
      <c r="O4763" t="s">
        <v>5986</v>
      </c>
      <c r="P4763" t="s">
        <v>5979</v>
      </c>
      <c r="Q4763" t="s">
        <v>5987</v>
      </c>
      <c r="R4763">
        <v>500</v>
      </c>
      <c r="S4763">
        <v>750</v>
      </c>
      <c r="T4763">
        <v>0.33329999999999999</v>
      </c>
      <c r="U4763" t="s">
        <v>5920</v>
      </c>
      <c r="V4763">
        <v>24</v>
      </c>
      <c r="W4763" s="1">
        <v>45007</v>
      </c>
      <c r="X4763" t="s">
        <v>5894</v>
      </c>
      <c r="Y4763">
        <v>294</v>
      </c>
      <c r="Z4763">
        <v>81</v>
      </c>
      <c r="AA4763">
        <v>264</v>
      </c>
      <c r="AB4763">
        <v>82</v>
      </c>
      <c r="AC4763">
        <v>10</v>
      </c>
      <c r="AD4763">
        <v>41000</v>
      </c>
      <c r="AE4763" t="s">
        <v>6025</v>
      </c>
      <c r="AF4763" s="1">
        <v>46203</v>
      </c>
      <c r="AG4763" t="s">
        <v>6330</v>
      </c>
      <c r="AH4763" t="s">
        <v>6027</v>
      </c>
      <c r="AI4763" t="s">
        <v>6028</v>
      </c>
      <c r="AJ4763" t="s">
        <v>6924</v>
      </c>
      <c r="AK4763">
        <v>3000</v>
      </c>
      <c r="AL4763">
        <v>248.4</v>
      </c>
      <c r="AM4763">
        <v>2751.6</v>
      </c>
      <c r="AN4763">
        <v>2000</v>
      </c>
      <c r="AO4763">
        <v>751.6</v>
      </c>
      <c r="AP4763">
        <v>0.2732</v>
      </c>
    </row>
    <row r="4764" spans="1:42" hidden="1" x14ac:dyDescent="0.35">
      <c r="A4764" t="s">
        <v>5737</v>
      </c>
      <c r="B4764" s="1">
        <v>46058</v>
      </c>
      <c r="C4764" t="s">
        <v>5738</v>
      </c>
      <c r="D4764" t="s">
        <v>180</v>
      </c>
      <c r="E4764">
        <v>4</v>
      </c>
      <c r="F4764" t="s">
        <v>15</v>
      </c>
      <c r="G4764" t="s">
        <v>16</v>
      </c>
      <c r="H4764" t="s">
        <v>32</v>
      </c>
      <c r="I4764" t="s">
        <v>43</v>
      </c>
      <c r="J4764" t="s">
        <v>19</v>
      </c>
      <c r="K4764">
        <v>2026</v>
      </c>
      <c r="L4764" t="s">
        <v>20</v>
      </c>
      <c r="M4764" t="s">
        <v>5956</v>
      </c>
      <c r="N4764" t="s">
        <v>5949</v>
      </c>
      <c r="O4764" t="s">
        <v>5957</v>
      </c>
      <c r="P4764" t="s">
        <v>5958</v>
      </c>
      <c r="Q4764" t="s">
        <v>5959</v>
      </c>
      <c r="R4764">
        <v>3100</v>
      </c>
      <c r="S4764">
        <v>4200</v>
      </c>
      <c r="T4764">
        <v>0.26190000000000002</v>
      </c>
      <c r="U4764" t="s">
        <v>5909</v>
      </c>
      <c r="V4764">
        <v>12</v>
      </c>
      <c r="W4764" s="1">
        <v>45029</v>
      </c>
      <c r="X4764" t="s">
        <v>5894</v>
      </c>
      <c r="Y4764">
        <v>165</v>
      </c>
      <c r="Z4764">
        <v>119</v>
      </c>
      <c r="AA4764">
        <v>218</v>
      </c>
      <c r="AB4764">
        <v>22</v>
      </c>
      <c r="AC4764">
        <v>10</v>
      </c>
      <c r="AD4764">
        <v>68200</v>
      </c>
      <c r="AE4764" t="s">
        <v>6025</v>
      </c>
      <c r="AF4764" s="1">
        <v>46203</v>
      </c>
      <c r="AG4764" t="s">
        <v>6922</v>
      </c>
      <c r="AH4764" t="s">
        <v>6027</v>
      </c>
      <c r="AI4764" t="s">
        <v>6921</v>
      </c>
      <c r="AJ4764" t="s">
        <v>6924</v>
      </c>
      <c r="AK4764">
        <v>16800</v>
      </c>
      <c r="AL4764">
        <v>1703.52</v>
      </c>
      <c r="AM4764">
        <v>15096.48</v>
      </c>
      <c r="AN4764">
        <v>12400</v>
      </c>
      <c r="AO4764">
        <v>2696.48</v>
      </c>
      <c r="AP4764">
        <v>0.17860000000000001</v>
      </c>
    </row>
    <row r="4765" spans="1:42" hidden="1" x14ac:dyDescent="0.35">
      <c r="A4765" t="s">
        <v>5739</v>
      </c>
      <c r="B4765" s="1">
        <v>46176</v>
      </c>
      <c r="C4765" t="s">
        <v>391</v>
      </c>
      <c r="D4765" t="s">
        <v>183</v>
      </c>
      <c r="E4765">
        <v>1</v>
      </c>
      <c r="F4765" t="s">
        <v>30</v>
      </c>
      <c r="G4765" t="s">
        <v>71</v>
      </c>
      <c r="H4765" t="s">
        <v>32</v>
      </c>
      <c r="I4765" t="s">
        <v>26</v>
      </c>
      <c r="J4765" t="s">
        <v>34</v>
      </c>
      <c r="K4765">
        <v>2026</v>
      </c>
      <c r="L4765" t="s">
        <v>35</v>
      </c>
      <c r="M4765" t="s">
        <v>6010</v>
      </c>
      <c r="N4765" t="s">
        <v>5949</v>
      </c>
      <c r="O4765" t="s">
        <v>6011</v>
      </c>
      <c r="P4765" t="s">
        <v>6012</v>
      </c>
      <c r="Q4765" t="s">
        <v>6013</v>
      </c>
      <c r="R4765">
        <v>2700</v>
      </c>
      <c r="S4765">
        <v>3500</v>
      </c>
      <c r="T4765">
        <v>0.2286</v>
      </c>
      <c r="U4765" t="s">
        <v>5920</v>
      </c>
      <c r="V4765">
        <v>12</v>
      </c>
      <c r="W4765" s="1">
        <v>45369</v>
      </c>
      <c r="X4765" t="s">
        <v>5894</v>
      </c>
      <c r="Y4765">
        <v>71</v>
      </c>
      <c r="Z4765">
        <v>95</v>
      </c>
      <c r="AA4765">
        <v>147</v>
      </c>
      <c r="AB4765">
        <v>51</v>
      </c>
      <c r="AC4765">
        <v>10</v>
      </c>
      <c r="AD4765">
        <v>137700</v>
      </c>
      <c r="AE4765" t="s">
        <v>6025</v>
      </c>
      <c r="AF4765" s="1">
        <v>46203</v>
      </c>
      <c r="AG4765" t="s">
        <v>6249</v>
      </c>
      <c r="AH4765" t="s">
        <v>6035</v>
      </c>
      <c r="AI4765" t="s">
        <v>6028</v>
      </c>
      <c r="AJ4765" t="s">
        <v>6924</v>
      </c>
      <c r="AK4765">
        <v>3500</v>
      </c>
      <c r="AL4765">
        <v>734.3</v>
      </c>
      <c r="AM4765">
        <v>2765.7</v>
      </c>
      <c r="AN4765">
        <v>2700</v>
      </c>
      <c r="AO4765">
        <v>65.7</v>
      </c>
      <c r="AP4765">
        <v>2.3800000000000002E-2</v>
      </c>
    </row>
    <row r="4766" spans="1:42" hidden="1" x14ac:dyDescent="0.35">
      <c r="A4766" t="s">
        <v>5740</v>
      </c>
      <c r="B4766" s="1">
        <v>46145</v>
      </c>
      <c r="C4766" t="s">
        <v>1852</v>
      </c>
      <c r="D4766" t="s">
        <v>118</v>
      </c>
      <c r="E4766">
        <v>3</v>
      </c>
      <c r="F4766" t="s">
        <v>30</v>
      </c>
      <c r="G4766" t="s">
        <v>96</v>
      </c>
      <c r="H4766" t="s">
        <v>32</v>
      </c>
      <c r="I4766" t="s">
        <v>43</v>
      </c>
      <c r="J4766" t="s">
        <v>75</v>
      </c>
      <c r="K4766">
        <v>2026</v>
      </c>
      <c r="L4766" t="s">
        <v>35</v>
      </c>
      <c r="M4766" t="s">
        <v>5902</v>
      </c>
      <c r="N4766" t="s">
        <v>5889</v>
      </c>
      <c r="O4766" t="s">
        <v>5898</v>
      </c>
      <c r="P4766" t="s">
        <v>5899</v>
      </c>
      <c r="Q4766" t="s">
        <v>5903</v>
      </c>
      <c r="R4766">
        <v>74000</v>
      </c>
      <c r="S4766">
        <v>88000</v>
      </c>
      <c r="T4766">
        <v>0.15909999999999999</v>
      </c>
      <c r="U4766" t="s">
        <v>5901</v>
      </c>
      <c r="V4766">
        <v>12</v>
      </c>
      <c r="W4766" s="1">
        <v>45459</v>
      </c>
      <c r="X4766" t="s">
        <v>5894</v>
      </c>
      <c r="Y4766">
        <v>214</v>
      </c>
      <c r="Z4766">
        <v>97</v>
      </c>
      <c r="AA4766">
        <v>218</v>
      </c>
      <c r="AB4766">
        <v>43</v>
      </c>
      <c r="AC4766">
        <v>10</v>
      </c>
      <c r="AD4766">
        <v>3182000</v>
      </c>
      <c r="AE4766" t="s">
        <v>6025</v>
      </c>
      <c r="AF4766" s="1">
        <v>46203</v>
      </c>
      <c r="AG4766" t="s">
        <v>6669</v>
      </c>
      <c r="AH4766" t="s">
        <v>6035</v>
      </c>
      <c r="AI4766" t="s">
        <v>6028</v>
      </c>
      <c r="AJ4766" t="s">
        <v>6924</v>
      </c>
      <c r="AK4766">
        <v>264000</v>
      </c>
      <c r="AL4766">
        <v>56997.599999999999</v>
      </c>
      <c r="AM4766">
        <v>207002.4</v>
      </c>
      <c r="AN4766">
        <v>222000</v>
      </c>
      <c r="AO4766">
        <v>-14997.6</v>
      </c>
      <c r="AP4766">
        <v>-7.2499999999999995E-2</v>
      </c>
    </row>
    <row r="4767" spans="1:42" hidden="1" x14ac:dyDescent="0.35">
      <c r="A4767" t="s">
        <v>5741</v>
      </c>
      <c r="B4767" s="1">
        <v>46053</v>
      </c>
      <c r="C4767" t="s">
        <v>250</v>
      </c>
      <c r="D4767" t="s">
        <v>183</v>
      </c>
      <c r="E4767">
        <v>2</v>
      </c>
      <c r="F4767" t="s">
        <v>30</v>
      </c>
      <c r="G4767" t="s">
        <v>71</v>
      </c>
      <c r="H4767" t="s">
        <v>25</v>
      </c>
      <c r="I4767" t="s">
        <v>43</v>
      </c>
      <c r="J4767" t="s">
        <v>112</v>
      </c>
      <c r="K4767">
        <v>2026</v>
      </c>
      <c r="L4767" t="s">
        <v>20</v>
      </c>
      <c r="M4767" t="s">
        <v>6010</v>
      </c>
      <c r="N4767" t="s">
        <v>5949</v>
      </c>
      <c r="O4767" t="s">
        <v>6011</v>
      </c>
      <c r="P4767" t="s">
        <v>6012</v>
      </c>
      <c r="Q4767" t="s">
        <v>6013</v>
      </c>
      <c r="R4767">
        <v>2700</v>
      </c>
      <c r="S4767">
        <v>3500</v>
      </c>
      <c r="T4767">
        <v>0.2286</v>
      </c>
      <c r="U4767" t="s">
        <v>5920</v>
      </c>
      <c r="V4767">
        <v>12</v>
      </c>
      <c r="W4767" s="1">
        <v>45369</v>
      </c>
      <c r="X4767" t="s">
        <v>5894</v>
      </c>
      <c r="Y4767">
        <v>71</v>
      </c>
      <c r="Z4767">
        <v>95</v>
      </c>
      <c r="AA4767">
        <v>147</v>
      </c>
      <c r="AB4767">
        <v>51</v>
      </c>
      <c r="AC4767">
        <v>10</v>
      </c>
      <c r="AD4767">
        <v>137700</v>
      </c>
      <c r="AE4767" t="s">
        <v>6025</v>
      </c>
      <c r="AF4767" s="1">
        <v>46203</v>
      </c>
      <c r="AG4767" t="s">
        <v>6152</v>
      </c>
      <c r="AH4767" t="s">
        <v>6027</v>
      </c>
      <c r="AI4767" t="s">
        <v>6028</v>
      </c>
      <c r="AJ4767" t="s">
        <v>6924</v>
      </c>
      <c r="AK4767">
        <v>7000</v>
      </c>
      <c r="AL4767">
        <v>455</v>
      </c>
      <c r="AM4767">
        <v>6545</v>
      </c>
      <c r="AN4767">
        <v>5400</v>
      </c>
      <c r="AO4767">
        <v>1145</v>
      </c>
      <c r="AP4767">
        <v>0.1749</v>
      </c>
    </row>
    <row r="4768" spans="1:42" hidden="1" x14ac:dyDescent="0.35">
      <c r="A4768" t="s">
        <v>5742</v>
      </c>
      <c r="B4768" s="1">
        <v>46111</v>
      </c>
      <c r="C4768" t="s">
        <v>947</v>
      </c>
      <c r="D4768" t="s">
        <v>208</v>
      </c>
      <c r="E4768">
        <v>2</v>
      </c>
      <c r="F4768" t="s">
        <v>48</v>
      </c>
      <c r="G4768" t="s">
        <v>96</v>
      </c>
      <c r="H4768" t="s">
        <v>25</v>
      </c>
      <c r="I4768" t="s">
        <v>43</v>
      </c>
      <c r="J4768" t="s">
        <v>39</v>
      </c>
      <c r="K4768">
        <v>2026</v>
      </c>
      <c r="L4768" t="s">
        <v>20</v>
      </c>
      <c r="M4768" t="s">
        <v>5910</v>
      </c>
      <c r="N4768" t="s">
        <v>5889</v>
      </c>
      <c r="O4768" t="s">
        <v>5898</v>
      </c>
      <c r="P4768" t="s">
        <v>5907</v>
      </c>
      <c r="Q4768" t="s">
        <v>5911</v>
      </c>
      <c r="R4768">
        <v>10500</v>
      </c>
      <c r="S4768">
        <v>13000</v>
      </c>
      <c r="T4768">
        <v>0.1923</v>
      </c>
      <c r="U4768" t="s">
        <v>5909</v>
      </c>
      <c r="V4768">
        <v>12</v>
      </c>
      <c r="W4768" s="1">
        <v>45395</v>
      </c>
      <c r="X4768" t="s">
        <v>5894</v>
      </c>
      <c r="Y4768">
        <v>256</v>
      </c>
      <c r="Z4768">
        <v>119</v>
      </c>
      <c r="AA4768">
        <v>288</v>
      </c>
      <c r="AB4768">
        <v>32</v>
      </c>
      <c r="AC4768">
        <v>10</v>
      </c>
      <c r="AD4768">
        <v>336000</v>
      </c>
      <c r="AE4768" t="s">
        <v>6025</v>
      </c>
      <c r="AF4768" s="1">
        <v>46203</v>
      </c>
      <c r="AG4768" t="s">
        <v>6495</v>
      </c>
      <c r="AH4768" t="s">
        <v>6035</v>
      </c>
      <c r="AI4768" t="s">
        <v>6028</v>
      </c>
      <c r="AJ4768" t="s">
        <v>6924</v>
      </c>
      <c r="AK4768">
        <v>26000</v>
      </c>
      <c r="AL4768">
        <v>1531.4</v>
      </c>
      <c r="AM4768">
        <v>24468.6</v>
      </c>
      <c r="AN4768">
        <v>21000</v>
      </c>
      <c r="AO4768">
        <v>3468.6</v>
      </c>
      <c r="AP4768">
        <v>0.14180000000000001</v>
      </c>
    </row>
    <row r="4769" spans="1:42" hidden="1" x14ac:dyDescent="0.35">
      <c r="A4769" t="s">
        <v>5743</v>
      </c>
      <c r="B4769" s="1">
        <v>46114</v>
      </c>
      <c r="C4769" t="s">
        <v>1043</v>
      </c>
      <c r="D4769" t="s">
        <v>95</v>
      </c>
      <c r="E4769">
        <v>1</v>
      </c>
      <c r="F4769" t="s">
        <v>15</v>
      </c>
      <c r="G4769" t="s">
        <v>16</v>
      </c>
      <c r="H4769" t="s">
        <v>17</v>
      </c>
      <c r="I4769" t="s">
        <v>18</v>
      </c>
      <c r="J4769" t="s">
        <v>44</v>
      </c>
      <c r="K4769">
        <v>2026</v>
      </c>
      <c r="L4769" t="s">
        <v>35</v>
      </c>
      <c r="M4769" t="s">
        <v>5948</v>
      </c>
      <c r="N4769" t="s">
        <v>5949</v>
      </c>
      <c r="O4769" t="s">
        <v>5950</v>
      </c>
      <c r="P4769" t="s">
        <v>5951</v>
      </c>
      <c r="Q4769" t="s">
        <v>5952</v>
      </c>
      <c r="R4769">
        <v>2900</v>
      </c>
      <c r="S4769">
        <v>3800</v>
      </c>
      <c r="T4769">
        <v>0.23680000000000001</v>
      </c>
      <c r="U4769" t="s">
        <v>5940</v>
      </c>
      <c r="V4769">
        <v>12</v>
      </c>
      <c r="W4769" s="1">
        <v>45359</v>
      </c>
      <c r="X4769" t="s">
        <v>5894</v>
      </c>
      <c r="Y4769">
        <v>220</v>
      </c>
      <c r="Z4769">
        <v>49</v>
      </c>
      <c r="AA4769">
        <v>227</v>
      </c>
      <c r="AB4769">
        <v>23</v>
      </c>
      <c r="AC4769">
        <v>10</v>
      </c>
      <c r="AD4769">
        <v>66700</v>
      </c>
      <c r="AE4769" t="s">
        <v>6025</v>
      </c>
      <c r="AF4769" s="1">
        <v>46203</v>
      </c>
      <c r="AG4769" t="s">
        <v>6257</v>
      </c>
      <c r="AH4769" t="s">
        <v>6027</v>
      </c>
      <c r="AI4769" t="s">
        <v>6028</v>
      </c>
      <c r="AJ4769" t="s">
        <v>6924</v>
      </c>
      <c r="AK4769">
        <v>3800</v>
      </c>
      <c r="AL4769">
        <v>792.3</v>
      </c>
      <c r="AM4769">
        <v>3007.7</v>
      </c>
      <c r="AN4769">
        <v>2900</v>
      </c>
      <c r="AO4769">
        <v>107.7</v>
      </c>
      <c r="AP4769">
        <v>3.5799999999999998E-2</v>
      </c>
    </row>
    <row r="4770" spans="1:42" hidden="1" x14ac:dyDescent="0.35">
      <c r="A4770" t="s">
        <v>5744</v>
      </c>
      <c r="B4770" s="1">
        <v>46064</v>
      </c>
      <c r="C4770" t="s">
        <v>1383</v>
      </c>
      <c r="D4770" t="s">
        <v>78</v>
      </c>
      <c r="E4770">
        <v>1</v>
      </c>
      <c r="F4770" t="s">
        <v>30</v>
      </c>
      <c r="G4770" t="s">
        <v>71</v>
      </c>
      <c r="H4770" t="s">
        <v>17</v>
      </c>
      <c r="I4770" t="s">
        <v>26</v>
      </c>
      <c r="J4770" t="s">
        <v>19</v>
      </c>
      <c r="K4770">
        <v>2026</v>
      </c>
      <c r="L4770" t="s">
        <v>20</v>
      </c>
      <c r="M4770" t="s">
        <v>5992</v>
      </c>
      <c r="N4770" t="s">
        <v>5989</v>
      </c>
      <c r="O4770" t="s">
        <v>5993</v>
      </c>
      <c r="P4770" t="s">
        <v>5899</v>
      </c>
      <c r="Q4770" t="s">
        <v>5994</v>
      </c>
      <c r="R4770">
        <v>850</v>
      </c>
      <c r="S4770">
        <v>1200</v>
      </c>
      <c r="T4770">
        <v>0.29170000000000001</v>
      </c>
      <c r="U4770" t="s">
        <v>5901</v>
      </c>
      <c r="V4770">
        <v>6</v>
      </c>
      <c r="W4770" s="1">
        <v>45066</v>
      </c>
      <c r="X4770" t="s">
        <v>5894</v>
      </c>
      <c r="Y4770">
        <v>275</v>
      </c>
      <c r="Z4770">
        <v>92</v>
      </c>
      <c r="AA4770">
        <v>285</v>
      </c>
      <c r="AB4770">
        <v>78</v>
      </c>
      <c r="AC4770">
        <v>10</v>
      </c>
      <c r="AD4770">
        <v>66300</v>
      </c>
      <c r="AE4770" t="s">
        <v>6025</v>
      </c>
      <c r="AF4770" s="1">
        <v>46203</v>
      </c>
      <c r="AG4770" t="s">
        <v>6541</v>
      </c>
      <c r="AH4770" t="s">
        <v>6027</v>
      </c>
      <c r="AI4770" t="s">
        <v>6028</v>
      </c>
      <c r="AJ4770" t="s">
        <v>6924</v>
      </c>
      <c r="AK4770">
        <v>1200</v>
      </c>
      <c r="AL4770">
        <v>250.56</v>
      </c>
      <c r="AM4770">
        <v>949.44</v>
      </c>
      <c r="AN4770">
        <v>850</v>
      </c>
      <c r="AO4770">
        <v>99.44</v>
      </c>
      <c r="AP4770">
        <v>0.1047</v>
      </c>
    </row>
    <row r="4771" spans="1:42" hidden="1" x14ac:dyDescent="0.35">
      <c r="A4771" t="s">
        <v>5745</v>
      </c>
      <c r="B4771" s="1">
        <v>46031</v>
      </c>
      <c r="C4771" t="s">
        <v>480</v>
      </c>
      <c r="D4771" t="s">
        <v>200</v>
      </c>
      <c r="E4771">
        <v>2</v>
      </c>
      <c r="F4771" t="s">
        <v>128</v>
      </c>
      <c r="G4771" t="s">
        <v>71</v>
      </c>
      <c r="H4771" t="s">
        <v>32</v>
      </c>
      <c r="I4771" t="s">
        <v>26</v>
      </c>
      <c r="J4771" t="s">
        <v>112</v>
      </c>
      <c r="K4771">
        <v>2026</v>
      </c>
      <c r="L4771" t="s">
        <v>20</v>
      </c>
      <c r="M4771" t="s">
        <v>5960</v>
      </c>
      <c r="N4771" t="s">
        <v>5949</v>
      </c>
      <c r="O4771" t="s">
        <v>5961</v>
      </c>
      <c r="P4771" t="s">
        <v>5951</v>
      </c>
      <c r="Q4771" t="s">
        <v>5962</v>
      </c>
      <c r="R4771">
        <v>2100</v>
      </c>
      <c r="S4771">
        <v>2800</v>
      </c>
      <c r="T4771">
        <v>0.25</v>
      </c>
      <c r="U4771" t="s">
        <v>5940</v>
      </c>
      <c r="V4771">
        <v>12</v>
      </c>
      <c r="W4771" s="1">
        <v>45378</v>
      </c>
      <c r="X4771" t="s">
        <v>5894</v>
      </c>
      <c r="Y4771">
        <v>198</v>
      </c>
      <c r="Z4771">
        <v>79</v>
      </c>
      <c r="AA4771">
        <v>243</v>
      </c>
      <c r="AB4771">
        <v>87</v>
      </c>
      <c r="AC4771">
        <v>10</v>
      </c>
      <c r="AD4771">
        <v>182700</v>
      </c>
      <c r="AE4771" t="s">
        <v>6025</v>
      </c>
      <c r="AF4771" s="1">
        <v>46203</v>
      </c>
      <c r="AG4771" t="s">
        <v>6154</v>
      </c>
      <c r="AH4771" t="s">
        <v>6035</v>
      </c>
      <c r="AI4771" t="s">
        <v>6028</v>
      </c>
      <c r="AJ4771" t="s">
        <v>6924</v>
      </c>
      <c r="AK4771">
        <v>5600</v>
      </c>
      <c r="AL4771">
        <v>333.2</v>
      </c>
      <c r="AM4771">
        <v>5266.8</v>
      </c>
      <c r="AN4771">
        <v>4200</v>
      </c>
      <c r="AO4771">
        <v>1066.8</v>
      </c>
      <c r="AP4771">
        <v>0.2026</v>
      </c>
    </row>
    <row r="4772" spans="1:42" hidden="1" x14ac:dyDescent="0.35">
      <c r="A4772" t="s">
        <v>5746</v>
      </c>
      <c r="B4772" s="1">
        <v>46147</v>
      </c>
      <c r="C4772" t="s">
        <v>643</v>
      </c>
      <c r="D4772" t="s">
        <v>200</v>
      </c>
      <c r="E4772">
        <v>2</v>
      </c>
      <c r="F4772" t="s">
        <v>58</v>
      </c>
      <c r="G4772" t="s">
        <v>16</v>
      </c>
      <c r="H4772" t="s">
        <v>25</v>
      </c>
      <c r="I4772" t="s">
        <v>33</v>
      </c>
      <c r="J4772" t="s">
        <v>75</v>
      </c>
      <c r="K4772">
        <v>2026</v>
      </c>
      <c r="L4772" t="s">
        <v>35</v>
      </c>
      <c r="M4772" t="s">
        <v>5960</v>
      </c>
      <c r="N4772" t="s">
        <v>5949</v>
      </c>
      <c r="O4772" t="s">
        <v>5961</v>
      </c>
      <c r="P4772" t="s">
        <v>5951</v>
      </c>
      <c r="Q4772" t="s">
        <v>5962</v>
      </c>
      <c r="R4772">
        <v>2100</v>
      </c>
      <c r="S4772">
        <v>2800</v>
      </c>
      <c r="T4772">
        <v>0.25</v>
      </c>
      <c r="U4772" t="s">
        <v>5940</v>
      </c>
      <c r="V4772">
        <v>12</v>
      </c>
      <c r="W4772" s="1">
        <v>45378</v>
      </c>
      <c r="X4772" t="s">
        <v>5894</v>
      </c>
      <c r="Y4772">
        <v>198</v>
      </c>
      <c r="Z4772">
        <v>79</v>
      </c>
      <c r="AA4772">
        <v>243</v>
      </c>
      <c r="AB4772">
        <v>87</v>
      </c>
      <c r="AC4772">
        <v>10</v>
      </c>
      <c r="AD4772">
        <v>182700</v>
      </c>
      <c r="AE4772" t="s">
        <v>6025</v>
      </c>
      <c r="AF4772" s="1">
        <v>46203</v>
      </c>
      <c r="AG4772" t="s">
        <v>6381</v>
      </c>
      <c r="AH4772" t="s">
        <v>6035</v>
      </c>
      <c r="AI4772" t="s">
        <v>6028</v>
      </c>
      <c r="AJ4772" t="s">
        <v>6924</v>
      </c>
      <c r="AK4772">
        <v>5600</v>
      </c>
      <c r="AL4772">
        <v>534.24</v>
      </c>
      <c r="AM4772">
        <v>5065.76</v>
      </c>
      <c r="AN4772">
        <v>4200</v>
      </c>
      <c r="AO4772">
        <v>865.76</v>
      </c>
      <c r="AP4772">
        <v>0.1709</v>
      </c>
    </row>
    <row r="4773" spans="1:42" hidden="1" x14ac:dyDescent="0.35">
      <c r="A4773" t="s">
        <v>5747</v>
      </c>
      <c r="B4773" s="1">
        <v>46051</v>
      </c>
      <c r="C4773" t="s">
        <v>851</v>
      </c>
      <c r="D4773" t="s">
        <v>200</v>
      </c>
      <c r="E4773">
        <v>1</v>
      </c>
      <c r="F4773" t="s">
        <v>58</v>
      </c>
      <c r="G4773" t="s">
        <v>96</v>
      </c>
      <c r="H4773" t="s">
        <v>17</v>
      </c>
      <c r="I4773" t="s">
        <v>33</v>
      </c>
      <c r="J4773" t="s">
        <v>112</v>
      </c>
      <c r="K4773">
        <v>2026</v>
      </c>
      <c r="L4773" t="s">
        <v>20</v>
      </c>
      <c r="M4773" t="s">
        <v>5960</v>
      </c>
      <c r="N4773" t="s">
        <v>5949</v>
      </c>
      <c r="O4773" t="s">
        <v>5961</v>
      </c>
      <c r="P4773" t="s">
        <v>5951</v>
      </c>
      <c r="Q4773" t="s">
        <v>5962</v>
      </c>
      <c r="R4773">
        <v>2100</v>
      </c>
      <c r="S4773">
        <v>2800</v>
      </c>
      <c r="T4773">
        <v>0.25</v>
      </c>
      <c r="U4773" t="s">
        <v>5940</v>
      </c>
      <c r="V4773">
        <v>12</v>
      </c>
      <c r="W4773" s="1">
        <v>45378</v>
      </c>
      <c r="X4773" t="s">
        <v>5894</v>
      </c>
      <c r="Y4773">
        <v>198</v>
      </c>
      <c r="Z4773">
        <v>79</v>
      </c>
      <c r="AA4773">
        <v>243</v>
      </c>
      <c r="AB4773">
        <v>87</v>
      </c>
      <c r="AC4773">
        <v>10</v>
      </c>
      <c r="AD4773">
        <v>182700</v>
      </c>
      <c r="AE4773" t="s">
        <v>6025</v>
      </c>
      <c r="AF4773" s="1">
        <v>46203</v>
      </c>
      <c r="AG4773" t="s">
        <v>6463</v>
      </c>
      <c r="AH4773" t="s">
        <v>6035</v>
      </c>
      <c r="AI4773" t="s">
        <v>6028</v>
      </c>
      <c r="AJ4773" t="s">
        <v>6924</v>
      </c>
      <c r="AK4773">
        <v>2800</v>
      </c>
      <c r="AL4773">
        <v>364.84</v>
      </c>
      <c r="AM4773">
        <v>2435.16</v>
      </c>
      <c r="AN4773">
        <v>2100</v>
      </c>
      <c r="AO4773">
        <v>335.16</v>
      </c>
      <c r="AP4773">
        <v>0.1376</v>
      </c>
    </row>
    <row r="4774" spans="1:42" hidden="1" x14ac:dyDescent="0.35">
      <c r="A4774" t="s">
        <v>5748</v>
      </c>
      <c r="B4774" s="1">
        <v>46172</v>
      </c>
      <c r="C4774" t="s">
        <v>1633</v>
      </c>
      <c r="D4774" t="s">
        <v>180</v>
      </c>
      <c r="E4774">
        <v>1</v>
      </c>
      <c r="F4774" t="s">
        <v>58</v>
      </c>
      <c r="G4774" t="s">
        <v>16</v>
      </c>
      <c r="H4774" t="s">
        <v>32</v>
      </c>
      <c r="I4774" t="s">
        <v>43</v>
      </c>
      <c r="J4774" t="s">
        <v>75</v>
      </c>
      <c r="K4774">
        <v>2026</v>
      </c>
      <c r="L4774" t="s">
        <v>35</v>
      </c>
      <c r="M4774" t="s">
        <v>5956</v>
      </c>
      <c r="N4774" t="s">
        <v>5949</v>
      </c>
      <c r="O4774" t="s">
        <v>5957</v>
      </c>
      <c r="P4774" t="s">
        <v>5958</v>
      </c>
      <c r="Q4774" t="s">
        <v>5959</v>
      </c>
      <c r="R4774">
        <v>3100</v>
      </c>
      <c r="S4774">
        <v>4200</v>
      </c>
      <c r="T4774">
        <v>0.26190000000000002</v>
      </c>
      <c r="U4774" t="s">
        <v>5909</v>
      </c>
      <c r="V4774">
        <v>12</v>
      </c>
      <c r="W4774" s="1">
        <v>45029</v>
      </c>
      <c r="X4774" t="s">
        <v>5894</v>
      </c>
      <c r="Y4774">
        <v>165</v>
      </c>
      <c r="Z4774">
        <v>119</v>
      </c>
      <c r="AA4774">
        <v>218</v>
      </c>
      <c r="AB4774">
        <v>22</v>
      </c>
      <c r="AC4774">
        <v>10</v>
      </c>
      <c r="AD4774">
        <v>68200</v>
      </c>
      <c r="AE4774" t="s">
        <v>6025</v>
      </c>
      <c r="AF4774" s="1">
        <v>46203</v>
      </c>
      <c r="AG4774" t="s">
        <v>6606</v>
      </c>
      <c r="AH4774" t="s">
        <v>6035</v>
      </c>
      <c r="AI4774" t="s">
        <v>6028</v>
      </c>
      <c r="AJ4774" t="s">
        <v>6924</v>
      </c>
      <c r="AK4774">
        <v>4200</v>
      </c>
      <c r="AL4774">
        <v>564.48</v>
      </c>
      <c r="AM4774">
        <v>3635.52</v>
      </c>
      <c r="AN4774">
        <v>3100</v>
      </c>
      <c r="AO4774">
        <v>535.52</v>
      </c>
      <c r="AP4774">
        <v>0.14729999999999999</v>
      </c>
    </row>
    <row r="4775" spans="1:42" hidden="1" x14ac:dyDescent="0.35">
      <c r="A4775" t="s">
        <v>5749</v>
      </c>
      <c r="B4775" s="1">
        <v>46042</v>
      </c>
      <c r="C4775" t="s">
        <v>1151</v>
      </c>
      <c r="D4775" t="s">
        <v>65</v>
      </c>
      <c r="E4775">
        <v>1</v>
      </c>
      <c r="F4775" t="s">
        <v>48</v>
      </c>
      <c r="G4775" t="s">
        <v>16</v>
      </c>
      <c r="H4775" t="s">
        <v>25</v>
      </c>
      <c r="I4775" t="s">
        <v>18</v>
      </c>
      <c r="J4775" t="s">
        <v>112</v>
      </c>
      <c r="K4775">
        <v>2026</v>
      </c>
      <c r="L4775" t="s">
        <v>20</v>
      </c>
      <c r="M4775" t="s">
        <v>5906</v>
      </c>
      <c r="N4775" t="s">
        <v>5889</v>
      </c>
      <c r="O4775" t="s">
        <v>5898</v>
      </c>
      <c r="P4775" t="s">
        <v>5907</v>
      </c>
      <c r="Q4775" t="s">
        <v>5908</v>
      </c>
      <c r="R4775">
        <v>17500</v>
      </c>
      <c r="S4775">
        <v>22000</v>
      </c>
      <c r="T4775">
        <v>0.20449999999999999</v>
      </c>
      <c r="U4775" t="s">
        <v>5909</v>
      </c>
      <c r="V4775">
        <v>12</v>
      </c>
      <c r="W4775" s="1">
        <v>45337</v>
      </c>
      <c r="X4775" t="s">
        <v>5894</v>
      </c>
      <c r="Y4775">
        <v>373</v>
      </c>
      <c r="Z4775">
        <v>88</v>
      </c>
      <c r="AA4775">
        <v>389</v>
      </c>
      <c r="AB4775">
        <v>78</v>
      </c>
      <c r="AC4775">
        <v>10</v>
      </c>
      <c r="AD4775">
        <v>1365000</v>
      </c>
      <c r="AE4775" t="s">
        <v>6025</v>
      </c>
      <c r="AF4775" s="1">
        <v>46203</v>
      </c>
      <c r="AG4775" t="s">
        <v>6554</v>
      </c>
      <c r="AH4775" t="s">
        <v>6027</v>
      </c>
      <c r="AI4775" t="s">
        <v>6028</v>
      </c>
      <c r="AJ4775" t="s">
        <v>6924</v>
      </c>
      <c r="AK4775">
        <v>22000</v>
      </c>
      <c r="AL4775">
        <v>2681.8</v>
      </c>
      <c r="AM4775">
        <v>19318.2</v>
      </c>
      <c r="AN4775">
        <v>17500</v>
      </c>
      <c r="AO4775">
        <v>1818.2</v>
      </c>
      <c r="AP4775">
        <v>9.4100000000000003E-2</v>
      </c>
    </row>
    <row r="4776" spans="1:42" hidden="1" x14ac:dyDescent="0.35">
      <c r="A4776" t="s">
        <v>5750</v>
      </c>
      <c r="B4776" s="1">
        <v>46114</v>
      </c>
      <c r="C4776" t="s">
        <v>1852</v>
      </c>
      <c r="D4776" t="s">
        <v>137</v>
      </c>
      <c r="E4776">
        <v>1</v>
      </c>
      <c r="F4776" t="s">
        <v>128</v>
      </c>
      <c r="G4776" t="s">
        <v>67</v>
      </c>
      <c r="H4776" t="s">
        <v>32</v>
      </c>
      <c r="I4776" t="s">
        <v>18</v>
      </c>
      <c r="J4776" t="s">
        <v>44</v>
      </c>
      <c r="K4776">
        <v>2026</v>
      </c>
      <c r="L4776" t="s">
        <v>35</v>
      </c>
      <c r="M4776" t="s">
        <v>5930</v>
      </c>
      <c r="N4776" t="s">
        <v>5931</v>
      </c>
      <c r="O4776" t="s">
        <v>5932</v>
      </c>
      <c r="P4776" t="s">
        <v>5891</v>
      </c>
      <c r="Q4776" t="s">
        <v>5933</v>
      </c>
      <c r="R4776">
        <v>14800</v>
      </c>
      <c r="S4776">
        <v>18500</v>
      </c>
      <c r="T4776">
        <v>0.2</v>
      </c>
      <c r="U4776" t="s">
        <v>5893</v>
      </c>
      <c r="V4776">
        <v>12</v>
      </c>
      <c r="W4776" s="1">
        <v>45474</v>
      </c>
      <c r="X4776" t="s">
        <v>5894</v>
      </c>
      <c r="Y4776">
        <v>213</v>
      </c>
      <c r="Z4776">
        <v>93</v>
      </c>
      <c r="AA4776">
        <v>278</v>
      </c>
      <c r="AB4776">
        <v>42</v>
      </c>
      <c r="AC4776">
        <v>10</v>
      </c>
      <c r="AD4776">
        <v>621600</v>
      </c>
      <c r="AE4776" t="s">
        <v>6025</v>
      </c>
      <c r="AF4776" s="1">
        <v>46203</v>
      </c>
      <c r="AG4776" t="s">
        <v>6669</v>
      </c>
      <c r="AH4776" t="s">
        <v>6035</v>
      </c>
      <c r="AI4776" t="s">
        <v>6028</v>
      </c>
      <c r="AJ4776" t="s">
        <v>6924</v>
      </c>
      <c r="AK4776">
        <v>18500</v>
      </c>
      <c r="AL4776">
        <v>2053.5</v>
      </c>
      <c r="AM4776">
        <v>16446.5</v>
      </c>
      <c r="AN4776">
        <v>14800</v>
      </c>
      <c r="AO4776">
        <v>1646.5</v>
      </c>
      <c r="AP4776">
        <v>0.10009999999999999</v>
      </c>
    </row>
    <row r="4777" spans="1:42" hidden="1" x14ac:dyDescent="0.35">
      <c r="A4777" t="s">
        <v>5751</v>
      </c>
      <c r="B4777" s="1">
        <v>46115</v>
      </c>
      <c r="C4777" t="s">
        <v>4404</v>
      </c>
      <c r="D4777" t="s">
        <v>183</v>
      </c>
      <c r="E4777">
        <v>1</v>
      </c>
      <c r="F4777" t="s">
        <v>128</v>
      </c>
      <c r="G4777" t="s">
        <v>71</v>
      </c>
      <c r="H4777" t="s">
        <v>32</v>
      </c>
      <c r="I4777" t="s">
        <v>33</v>
      </c>
      <c r="J4777" t="s">
        <v>44</v>
      </c>
      <c r="K4777">
        <v>2026</v>
      </c>
      <c r="L4777" t="s">
        <v>35</v>
      </c>
      <c r="M4777" t="s">
        <v>6010</v>
      </c>
      <c r="N4777" t="s">
        <v>5949</v>
      </c>
      <c r="O4777" t="s">
        <v>6011</v>
      </c>
      <c r="P4777" t="s">
        <v>6012</v>
      </c>
      <c r="Q4777" t="s">
        <v>6013</v>
      </c>
      <c r="R4777">
        <v>2700</v>
      </c>
      <c r="S4777">
        <v>3500</v>
      </c>
      <c r="T4777">
        <v>0.2286</v>
      </c>
      <c r="U4777" t="s">
        <v>5920</v>
      </c>
      <c r="V4777">
        <v>12</v>
      </c>
      <c r="W4777" s="1">
        <v>45369</v>
      </c>
      <c r="X4777" t="s">
        <v>5894</v>
      </c>
      <c r="Y4777">
        <v>71</v>
      </c>
      <c r="Z4777">
        <v>95</v>
      </c>
      <c r="AA4777">
        <v>147</v>
      </c>
      <c r="AB4777">
        <v>51</v>
      </c>
      <c r="AC4777">
        <v>10</v>
      </c>
      <c r="AD4777">
        <v>137700</v>
      </c>
      <c r="AE4777" t="s">
        <v>6025</v>
      </c>
      <c r="AF4777" s="1">
        <v>46203</v>
      </c>
      <c r="AG4777" t="s">
        <v>6916</v>
      </c>
      <c r="AH4777" t="s">
        <v>6027</v>
      </c>
      <c r="AI4777" t="s">
        <v>6028</v>
      </c>
      <c r="AJ4777" t="s">
        <v>6924</v>
      </c>
      <c r="AK4777">
        <v>3500</v>
      </c>
      <c r="AL4777">
        <v>395.5</v>
      </c>
      <c r="AM4777">
        <v>3104.5</v>
      </c>
      <c r="AN4777">
        <v>2700</v>
      </c>
      <c r="AO4777">
        <v>404.5</v>
      </c>
      <c r="AP4777">
        <v>0.1303</v>
      </c>
    </row>
    <row r="4778" spans="1:42" hidden="1" x14ac:dyDescent="0.35">
      <c r="A4778" t="s">
        <v>5752</v>
      </c>
      <c r="B4778" s="1">
        <v>46161</v>
      </c>
      <c r="C4778" t="s">
        <v>1366</v>
      </c>
      <c r="D4778" t="s">
        <v>188</v>
      </c>
      <c r="E4778">
        <v>1</v>
      </c>
      <c r="F4778" t="s">
        <v>48</v>
      </c>
      <c r="G4778" t="s">
        <v>16</v>
      </c>
      <c r="H4778" t="s">
        <v>17</v>
      </c>
      <c r="I4778" t="s">
        <v>26</v>
      </c>
      <c r="J4778" t="s">
        <v>75</v>
      </c>
      <c r="K4778">
        <v>2026</v>
      </c>
      <c r="L4778" t="s">
        <v>35</v>
      </c>
      <c r="M4778" t="s">
        <v>5936</v>
      </c>
      <c r="N4778" t="s">
        <v>5931</v>
      </c>
      <c r="O4778" t="s">
        <v>5937</v>
      </c>
      <c r="P4778" t="s">
        <v>5938</v>
      </c>
      <c r="Q4778" t="s">
        <v>5939</v>
      </c>
      <c r="R4778">
        <v>3400</v>
      </c>
      <c r="S4778">
        <v>4500</v>
      </c>
      <c r="T4778">
        <v>0.24440000000000001</v>
      </c>
      <c r="U4778" t="s">
        <v>5940</v>
      </c>
      <c r="V4778">
        <v>6</v>
      </c>
      <c r="W4778" s="1">
        <v>45061</v>
      </c>
      <c r="X4778" t="s">
        <v>5894</v>
      </c>
      <c r="Y4778">
        <v>200</v>
      </c>
      <c r="Z4778">
        <v>91</v>
      </c>
      <c r="AA4778">
        <v>223</v>
      </c>
      <c r="AB4778">
        <v>18</v>
      </c>
      <c r="AC4778">
        <v>10</v>
      </c>
      <c r="AD4778">
        <v>61200</v>
      </c>
      <c r="AE4778" t="s">
        <v>6025</v>
      </c>
      <c r="AF4778" s="1">
        <v>46203</v>
      </c>
      <c r="AG4778" t="s">
        <v>6504</v>
      </c>
      <c r="AH4778" t="s">
        <v>6027</v>
      </c>
      <c r="AI4778" t="s">
        <v>6028</v>
      </c>
      <c r="AJ4778" t="s">
        <v>6924</v>
      </c>
      <c r="AK4778">
        <v>4500</v>
      </c>
      <c r="AL4778">
        <v>688.5</v>
      </c>
      <c r="AM4778">
        <v>3811.5</v>
      </c>
      <c r="AN4778">
        <v>3400</v>
      </c>
      <c r="AO4778">
        <v>411.5</v>
      </c>
      <c r="AP4778">
        <v>0.108</v>
      </c>
    </row>
    <row r="4779" spans="1:42" hidden="1" x14ac:dyDescent="0.35">
      <c r="A4779" t="s">
        <v>5753</v>
      </c>
      <c r="B4779" s="1">
        <v>46177</v>
      </c>
      <c r="C4779" t="s">
        <v>2760</v>
      </c>
      <c r="D4779" t="s">
        <v>70</v>
      </c>
      <c r="E4779">
        <v>3</v>
      </c>
      <c r="F4779" t="s">
        <v>58</v>
      </c>
      <c r="G4779" t="s">
        <v>96</v>
      </c>
      <c r="H4779" t="s">
        <v>17</v>
      </c>
      <c r="I4779" t="s">
        <v>33</v>
      </c>
      <c r="J4779" t="s">
        <v>34</v>
      </c>
      <c r="K4779">
        <v>2026</v>
      </c>
      <c r="L4779" t="s">
        <v>35</v>
      </c>
      <c r="M4779" t="s">
        <v>5970</v>
      </c>
      <c r="N4779" t="s">
        <v>5949</v>
      </c>
      <c r="O4779" t="s">
        <v>5971</v>
      </c>
      <c r="P4779" t="s">
        <v>5922</v>
      </c>
      <c r="Q4779" t="s">
        <v>5972</v>
      </c>
      <c r="R4779">
        <v>9500</v>
      </c>
      <c r="S4779">
        <v>12000</v>
      </c>
      <c r="T4779">
        <v>0.20830000000000001</v>
      </c>
      <c r="U4779" t="s">
        <v>5920</v>
      </c>
      <c r="V4779">
        <v>12</v>
      </c>
      <c r="W4779" s="1">
        <v>44840</v>
      </c>
      <c r="X4779" t="s">
        <v>5894</v>
      </c>
      <c r="Y4779">
        <v>160</v>
      </c>
      <c r="Z4779">
        <v>82</v>
      </c>
      <c r="AA4779">
        <v>171</v>
      </c>
      <c r="AB4779">
        <v>27</v>
      </c>
      <c r="AC4779">
        <v>10</v>
      </c>
      <c r="AD4779">
        <v>256500</v>
      </c>
      <c r="AE4779" t="s">
        <v>6025</v>
      </c>
      <c r="AF4779" s="1">
        <v>46203</v>
      </c>
      <c r="AG4779" t="s">
        <v>6843</v>
      </c>
      <c r="AH4779" t="s">
        <v>6035</v>
      </c>
      <c r="AI4779" t="s">
        <v>6028</v>
      </c>
      <c r="AJ4779" t="s">
        <v>6924</v>
      </c>
      <c r="AK4779">
        <v>36000</v>
      </c>
      <c r="AL4779">
        <v>2505.6</v>
      </c>
      <c r="AM4779">
        <v>33494.400000000001</v>
      </c>
      <c r="AN4779">
        <v>28500</v>
      </c>
      <c r="AO4779">
        <v>4994.3999999999996</v>
      </c>
      <c r="AP4779">
        <v>0.14910000000000001</v>
      </c>
    </row>
    <row r="4780" spans="1:42" hidden="1" x14ac:dyDescent="0.35">
      <c r="A4780" t="s">
        <v>5754</v>
      </c>
      <c r="B4780" s="1">
        <v>46170</v>
      </c>
      <c r="C4780" t="s">
        <v>536</v>
      </c>
      <c r="D4780" t="s">
        <v>100</v>
      </c>
      <c r="E4780">
        <v>1</v>
      </c>
      <c r="F4780" t="s">
        <v>30</v>
      </c>
      <c r="G4780" t="s">
        <v>16</v>
      </c>
      <c r="H4780" t="s">
        <v>25</v>
      </c>
      <c r="I4780" t="s">
        <v>18</v>
      </c>
      <c r="J4780" t="s">
        <v>75</v>
      </c>
      <c r="K4780">
        <v>2026</v>
      </c>
      <c r="L4780" t="s">
        <v>35</v>
      </c>
      <c r="M4780" t="s">
        <v>5941</v>
      </c>
      <c r="N4780" t="s">
        <v>5931</v>
      </c>
      <c r="O4780" t="s">
        <v>5942</v>
      </c>
      <c r="P4780" t="s">
        <v>5938</v>
      </c>
      <c r="Q4780" t="s">
        <v>5943</v>
      </c>
      <c r="R4780">
        <v>9800</v>
      </c>
      <c r="S4780">
        <v>12500</v>
      </c>
      <c r="T4780">
        <v>0.216</v>
      </c>
      <c r="U4780" t="s">
        <v>5940</v>
      </c>
      <c r="V4780">
        <v>6</v>
      </c>
      <c r="W4780" s="1">
        <v>45383</v>
      </c>
      <c r="X4780" t="s">
        <v>5894</v>
      </c>
      <c r="Y4780">
        <v>102</v>
      </c>
      <c r="Z4780">
        <v>94</v>
      </c>
      <c r="AA4780">
        <v>142</v>
      </c>
      <c r="AB4780">
        <v>76</v>
      </c>
      <c r="AC4780">
        <v>10</v>
      </c>
      <c r="AD4780">
        <v>744800</v>
      </c>
      <c r="AE4780" t="s">
        <v>6025</v>
      </c>
      <c r="AF4780" s="1">
        <v>46203</v>
      </c>
      <c r="AG4780" t="s">
        <v>6328</v>
      </c>
      <c r="AH4780" t="s">
        <v>6035</v>
      </c>
      <c r="AI4780" t="s">
        <v>6028</v>
      </c>
      <c r="AJ4780" t="s">
        <v>6924</v>
      </c>
      <c r="AK4780">
        <v>12500</v>
      </c>
      <c r="AL4780">
        <v>1990</v>
      </c>
      <c r="AM4780">
        <v>10510</v>
      </c>
      <c r="AN4780">
        <v>9800</v>
      </c>
      <c r="AO4780">
        <v>710</v>
      </c>
      <c r="AP4780">
        <v>6.7599999999999993E-2</v>
      </c>
    </row>
    <row r="4781" spans="1:42" hidden="1" x14ac:dyDescent="0.35">
      <c r="A4781" t="s">
        <v>5755</v>
      </c>
      <c r="B4781" s="1">
        <v>46163</v>
      </c>
      <c r="C4781" t="s">
        <v>1400</v>
      </c>
      <c r="D4781" t="s">
        <v>82</v>
      </c>
      <c r="E4781">
        <v>1</v>
      </c>
      <c r="F4781" t="s">
        <v>128</v>
      </c>
      <c r="G4781" t="s">
        <v>96</v>
      </c>
      <c r="H4781" t="s">
        <v>32</v>
      </c>
      <c r="I4781" t="s">
        <v>33</v>
      </c>
      <c r="J4781" t="s">
        <v>75</v>
      </c>
      <c r="K4781">
        <v>2026</v>
      </c>
      <c r="L4781" t="s">
        <v>35</v>
      </c>
      <c r="M4781" t="s">
        <v>5895</v>
      </c>
      <c r="N4781" t="s">
        <v>5889</v>
      </c>
      <c r="O4781" t="s">
        <v>5890</v>
      </c>
      <c r="P4781" t="s">
        <v>5891</v>
      </c>
      <c r="Q4781" t="s">
        <v>5896</v>
      </c>
      <c r="R4781">
        <v>78000</v>
      </c>
      <c r="S4781">
        <v>95000</v>
      </c>
      <c r="T4781">
        <v>0.1789</v>
      </c>
      <c r="U4781" t="s">
        <v>5893</v>
      </c>
      <c r="V4781">
        <v>12</v>
      </c>
      <c r="W4781" s="1">
        <v>45187</v>
      </c>
      <c r="X4781" t="s">
        <v>5894</v>
      </c>
      <c r="Y4781">
        <v>351</v>
      </c>
      <c r="Z4781">
        <v>112</v>
      </c>
      <c r="AA4781">
        <v>335</v>
      </c>
      <c r="AB4781">
        <v>32</v>
      </c>
      <c r="AC4781">
        <v>10</v>
      </c>
      <c r="AD4781">
        <v>2496000</v>
      </c>
      <c r="AE4781" t="s">
        <v>6025</v>
      </c>
      <c r="AF4781" s="1">
        <v>46203</v>
      </c>
      <c r="AG4781" t="s">
        <v>6539</v>
      </c>
      <c r="AH4781" t="s">
        <v>6035</v>
      </c>
      <c r="AI4781" t="s">
        <v>6028</v>
      </c>
      <c r="AJ4781" t="s">
        <v>6924</v>
      </c>
      <c r="AK4781">
        <v>95000</v>
      </c>
      <c r="AL4781">
        <v>14820</v>
      </c>
      <c r="AM4781">
        <v>80180</v>
      </c>
      <c r="AN4781">
        <v>78000</v>
      </c>
      <c r="AO4781">
        <v>2180</v>
      </c>
      <c r="AP4781">
        <v>2.7199999999999998E-2</v>
      </c>
    </row>
    <row r="4782" spans="1:42" hidden="1" x14ac:dyDescent="0.35">
      <c r="A4782" t="s">
        <v>5756</v>
      </c>
      <c r="B4782" s="1">
        <v>46182</v>
      </c>
      <c r="C4782" t="s">
        <v>69</v>
      </c>
      <c r="D4782" t="s">
        <v>38</v>
      </c>
      <c r="E4782">
        <v>1</v>
      </c>
      <c r="F4782" t="s">
        <v>30</v>
      </c>
      <c r="G4782" t="s">
        <v>16</v>
      </c>
      <c r="H4782" t="s">
        <v>32</v>
      </c>
      <c r="I4782" t="s">
        <v>18</v>
      </c>
      <c r="J4782" t="s">
        <v>34</v>
      </c>
      <c r="K4782">
        <v>2026</v>
      </c>
      <c r="L4782" t="s">
        <v>35</v>
      </c>
      <c r="M4782" t="s">
        <v>5981</v>
      </c>
      <c r="N4782" t="s">
        <v>5974</v>
      </c>
      <c r="O4782" t="s">
        <v>5982</v>
      </c>
      <c r="P4782" t="s">
        <v>5983</v>
      </c>
      <c r="Q4782" t="s">
        <v>5984</v>
      </c>
      <c r="R4782">
        <v>3700</v>
      </c>
      <c r="S4782">
        <v>4800</v>
      </c>
      <c r="T4782">
        <v>0.22919999999999999</v>
      </c>
      <c r="U4782" t="s">
        <v>5920</v>
      </c>
      <c r="V4782">
        <v>24</v>
      </c>
      <c r="W4782" s="1">
        <v>45552</v>
      </c>
      <c r="X4782" t="s">
        <v>5894</v>
      </c>
      <c r="Y4782">
        <v>158</v>
      </c>
      <c r="Z4782">
        <v>108</v>
      </c>
      <c r="AA4782">
        <v>132</v>
      </c>
      <c r="AB4782">
        <v>61</v>
      </c>
      <c r="AC4782">
        <v>10</v>
      </c>
      <c r="AD4782">
        <v>225700</v>
      </c>
      <c r="AE4782" t="s">
        <v>6025</v>
      </c>
      <c r="AF4782" s="1">
        <v>46203</v>
      </c>
      <c r="AG4782" t="s">
        <v>6071</v>
      </c>
      <c r="AH4782" t="s">
        <v>6027</v>
      </c>
      <c r="AI4782" t="s">
        <v>6028</v>
      </c>
      <c r="AJ4782" t="s">
        <v>6924</v>
      </c>
      <c r="AK4782">
        <v>4800</v>
      </c>
      <c r="AL4782">
        <v>1007.04</v>
      </c>
      <c r="AM4782">
        <v>3792.96</v>
      </c>
      <c r="AN4782">
        <v>3700</v>
      </c>
      <c r="AO4782">
        <v>92.96</v>
      </c>
      <c r="AP4782">
        <v>2.4500000000000001E-2</v>
      </c>
    </row>
    <row r="4783" spans="1:42" hidden="1" x14ac:dyDescent="0.35">
      <c r="A4783" t="s">
        <v>5757</v>
      </c>
      <c r="B4783" s="1">
        <v>46031</v>
      </c>
      <c r="C4783" t="s">
        <v>349</v>
      </c>
      <c r="D4783" t="s">
        <v>38</v>
      </c>
      <c r="E4783">
        <v>3</v>
      </c>
      <c r="F4783" t="s">
        <v>58</v>
      </c>
      <c r="G4783" t="s">
        <v>67</v>
      </c>
      <c r="H4783" t="s">
        <v>32</v>
      </c>
      <c r="I4783" t="s">
        <v>26</v>
      </c>
      <c r="J4783" t="s">
        <v>112</v>
      </c>
      <c r="K4783">
        <v>2026</v>
      </c>
      <c r="L4783" t="s">
        <v>20</v>
      </c>
      <c r="M4783" t="s">
        <v>5981</v>
      </c>
      <c r="N4783" t="s">
        <v>5974</v>
      </c>
      <c r="O4783" t="s">
        <v>5982</v>
      </c>
      <c r="P4783" t="s">
        <v>5983</v>
      </c>
      <c r="Q4783" t="s">
        <v>5984</v>
      </c>
      <c r="R4783">
        <v>3700</v>
      </c>
      <c r="S4783">
        <v>4800</v>
      </c>
      <c r="T4783">
        <v>0.22919999999999999</v>
      </c>
      <c r="U4783" t="s">
        <v>5920</v>
      </c>
      <c r="V4783">
        <v>24</v>
      </c>
      <c r="W4783" s="1">
        <v>45552</v>
      </c>
      <c r="X4783" t="s">
        <v>5894</v>
      </c>
      <c r="Y4783">
        <v>158</v>
      </c>
      <c r="Z4783">
        <v>108</v>
      </c>
      <c r="AA4783">
        <v>132</v>
      </c>
      <c r="AB4783">
        <v>61</v>
      </c>
      <c r="AC4783">
        <v>10</v>
      </c>
      <c r="AD4783">
        <v>225700</v>
      </c>
      <c r="AE4783" t="s">
        <v>6025</v>
      </c>
      <c r="AF4783" s="1">
        <v>46203</v>
      </c>
      <c r="AG4783" t="s">
        <v>6223</v>
      </c>
      <c r="AH4783" t="s">
        <v>6027</v>
      </c>
      <c r="AI4783" t="s">
        <v>6028</v>
      </c>
      <c r="AJ4783" t="s">
        <v>6924</v>
      </c>
      <c r="AK4783">
        <v>14400</v>
      </c>
      <c r="AL4783">
        <v>3039.84</v>
      </c>
      <c r="AM4783">
        <v>11360.16</v>
      </c>
      <c r="AN4783">
        <v>11100</v>
      </c>
      <c r="AO4783">
        <v>260.16000000000003</v>
      </c>
      <c r="AP4783">
        <v>2.29E-2</v>
      </c>
    </row>
    <row r="4784" spans="1:42" hidden="1" x14ac:dyDescent="0.35">
      <c r="A4784" t="s">
        <v>5758</v>
      </c>
      <c r="B4784" s="1">
        <v>46044</v>
      </c>
      <c r="C4784" t="s">
        <v>2751</v>
      </c>
      <c r="D4784" t="s">
        <v>216</v>
      </c>
      <c r="E4784">
        <v>1</v>
      </c>
      <c r="F4784" t="s">
        <v>48</v>
      </c>
      <c r="G4784" t="s">
        <v>16</v>
      </c>
      <c r="H4784" t="s">
        <v>32</v>
      </c>
      <c r="I4784" t="s">
        <v>43</v>
      </c>
      <c r="J4784" t="s">
        <v>112</v>
      </c>
      <c r="K4784">
        <v>2026</v>
      </c>
      <c r="L4784" t="s">
        <v>20</v>
      </c>
      <c r="M4784" t="s">
        <v>5999</v>
      </c>
      <c r="N4784" t="s">
        <v>5989</v>
      </c>
      <c r="O4784" t="s">
        <v>6000</v>
      </c>
      <c r="P4784" t="s">
        <v>6001</v>
      </c>
      <c r="Q4784" t="s">
        <v>6002</v>
      </c>
      <c r="R4784">
        <v>300</v>
      </c>
      <c r="S4784">
        <v>500</v>
      </c>
      <c r="T4784">
        <v>0.4</v>
      </c>
      <c r="U4784" t="s">
        <v>5940</v>
      </c>
      <c r="V4784">
        <v>3</v>
      </c>
      <c r="W4784" s="1">
        <v>45115</v>
      </c>
      <c r="X4784" t="s">
        <v>5894</v>
      </c>
      <c r="Y4784">
        <v>197</v>
      </c>
      <c r="Z4784">
        <v>100</v>
      </c>
      <c r="AA4784">
        <v>205</v>
      </c>
      <c r="AB4784">
        <v>66</v>
      </c>
      <c r="AC4784">
        <v>10</v>
      </c>
      <c r="AD4784">
        <v>19800</v>
      </c>
      <c r="AE4784" t="s">
        <v>6025</v>
      </c>
      <c r="AF4784" s="1">
        <v>46203</v>
      </c>
      <c r="AG4784" t="s">
        <v>6773</v>
      </c>
      <c r="AH4784" t="s">
        <v>6035</v>
      </c>
      <c r="AI4784" t="s">
        <v>6028</v>
      </c>
      <c r="AJ4784" t="s">
        <v>6924</v>
      </c>
      <c r="AK4784">
        <v>500</v>
      </c>
      <c r="AL4784">
        <v>85.05</v>
      </c>
      <c r="AM4784">
        <v>414.95</v>
      </c>
      <c r="AN4784">
        <v>300</v>
      </c>
      <c r="AO4784">
        <v>114.95</v>
      </c>
      <c r="AP4784">
        <v>0.27700000000000002</v>
      </c>
    </row>
    <row r="4785" spans="1:42" hidden="1" x14ac:dyDescent="0.35">
      <c r="A4785" t="s">
        <v>5759</v>
      </c>
      <c r="B4785" s="1">
        <v>46070</v>
      </c>
      <c r="C4785" t="s">
        <v>945</v>
      </c>
      <c r="D4785" t="s">
        <v>47</v>
      </c>
      <c r="E4785">
        <v>1</v>
      </c>
      <c r="F4785" t="s">
        <v>48</v>
      </c>
      <c r="G4785" t="s">
        <v>16</v>
      </c>
      <c r="H4785" t="s">
        <v>17</v>
      </c>
      <c r="I4785" t="s">
        <v>26</v>
      </c>
      <c r="J4785" t="s">
        <v>19</v>
      </c>
      <c r="K4785">
        <v>2026</v>
      </c>
      <c r="L4785" t="s">
        <v>20</v>
      </c>
      <c r="M4785" t="s">
        <v>5995</v>
      </c>
      <c r="N4785" t="s">
        <v>5989</v>
      </c>
      <c r="O4785" t="s">
        <v>5996</v>
      </c>
      <c r="P4785" t="s">
        <v>5997</v>
      </c>
      <c r="Q4785" t="s">
        <v>5998</v>
      </c>
      <c r="R4785">
        <v>280</v>
      </c>
      <c r="S4785">
        <v>450</v>
      </c>
      <c r="T4785">
        <v>0.37780000000000002</v>
      </c>
      <c r="U4785" t="s">
        <v>5909</v>
      </c>
      <c r="V4785">
        <v>6</v>
      </c>
      <c r="W4785" s="1">
        <v>45144</v>
      </c>
      <c r="X4785" t="s">
        <v>5894</v>
      </c>
      <c r="Y4785">
        <v>217</v>
      </c>
      <c r="Z4785">
        <v>86</v>
      </c>
      <c r="AA4785">
        <v>212</v>
      </c>
      <c r="AB4785">
        <v>73</v>
      </c>
      <c r="AC4785">
        <v>10</v>
      </c>
      <c r="AD4785">
        <v>20440</v>
      </c>
      <c r="AE4785" t="s">
        <v>6025</v>
      </c>
      <c r="AF4785" s="1">
        <v>46203</v>
      </c>
      <c r="AG4785" t="s">
        <v>6296</v>
      </c>
      <c r="AH4785" t="s">
        <v>6035</v>
      </c>
      <c r="AI4785" t="s">
        <v>6028</v>
      </c>
      <c r="AJ4785" t="s">
        <v>6924</v>
      </c>
      <c r="AK4785">
        <v>450</v>
      </c>
      <c r="AL4785">
        <v>33.840000000000003</v>
      </c>
      <c r="AM4785">
        <v>416.16</v>
      </c>
      <c r="AN4785">
        <v>280</v>
      </c>
      <c r="AO4785">
        <v>136.16</v>
      </c>
      <c r="AP4785">
        <v>0.32719999999999999</v>
      </c>
    </row>
    <row r="4786" spans="1:42" hidden="1" x14ac:dyDescent="0.35">
      <c r="A4786" t="s">
        <v>5760</v>
      </c>
      <c r="B4786" s="1">
        <v>46163</v>
      </c>
      <c r="C4786" t="s">
        <v>1217</v>
      </c>
      <c r="D4786" t="s">
        <v>65</v>
      </c>
      <c r="E4786">
        <v>1</v>
      </c>
      <c r="F4786" t="s">
        <v>58</v>
      </c>
      <c r="G4786" t="s">
        <v>31</v>
      </c>
      <c r="H4786" t="s">
        <v>17</v>
      </c>
      <c r="I4786" t="s">
        <v>26</v>
      </c>
      <c r="J4786" t="s">
        <v>75</v>
      </c>
      <c r="K4786">
        <v>2026</v>
      </c>
      <c r="L4786" t="s">
        <v>35</v>
      </c>
      <c r="M4786" t="s">
        <v>5906</v>
      </c>
      <c r="N4786" t="s">
        <v>5889</v>
      </c>
      <c r="O4786" t="s">
        <v>5898</v>
      </c>
      <c r="P4786" t="s">
        <v>5907</v>
      </c>
      <c r="Q4786" t="s">
        <v>5908</v>
      </c>
      <c r="R4786">
        <v>17500</v>
      </c>
      <c r="S4786">
        <v>22000</v>
      </c>
      <c r="T4786">
        <v>0.20449999999999999</v>
      </c>
      <c r="U4786" t="s">
        <v>5909</v>
      </c>
      <c r="V4786">
        <v>12</v>
      </c>
      <c r="W4786" s="1">
        <v>45337</v>
      </c>
      <c r="X4786" t="s">
        <v>5894</v>
      </c>
      <c r="Y4786">
        <v>373</v>
      </c>
      <c r="Z4786">
        <v>88</v>
      </c>
      <c r="AA4786">
        <v>389</v>
      </c>
      <c r="AB4786">
        <v>78</v>
      </c>
      <c r="AC4786">
        <v>10</v>
      </c>
      <c r="AD4786">
        <v>1365000</v>
      </c>
      <c r="AE4786" t="s">
        <v>6025</v>
      </c>
      <c r="AF4786" s="1">
        <v>46203</v>
      </c>
      <c r="AG4786" t="s">
        <v>6562</v>
      </c>
      <c r="AH4786" t="s">
        <v>6027</v>
      </c>
      <c r="AI4786" t="s">
        <v>6028</v>
      </c>
      <c r="AJ4786" t="s">
        <v>6924</v>
      </c>
      <c r="AK4786">
        <v>22000</v>
      </c>
      <c r="AL4786">
        <v>1205.5999999999999</v>
      </c>
      <c r="AM4786">
        <v>20794.400000000001</v>
      </c>
      <c r="AN4786">
        <v>17500</v>
      </c>
      <c r="AO4786">
        <v>3294.4</v>
      </c>
      <c r="AP4786">
        <v>0.15840000000000001</v>
      </c>
    </row>
    <row r="4787" spans="1:42" hidden="1" x14ac:dyDescent="0.35">
      <c r="A4787" t="s">
        <v>5761</v>
      </c>
      <c r="B4787" s="1">
        <v>46188</v>
      </c>
      <c r="C4787" t="s">
        <v>319</v>
      </c>
      <c r="D4787" t="s">
        <v>216</v>
      </c>
      <c r="E4787">
        <v>2</v>
      </c>
      <c r="F4787" t="s">
        <v>58</v>
      </c>
      <c r="G4787" t="s">
        <v>96</v>
      </c>
      <c r="H4787" t="s">
        <v>25</v>
      </c>
      <c r="I4787" t="s">
        <v>33</v>
      </c>
      <c r="J4787" t="s">
        <v>34</v>
      </c>
      <c r="K4787">
        <v>2026</v>
      </c>
      <c r="L4787" t="s">
        <v>35</v>
      </c>
      <c r="M4787" t="s">
        <v>5999</v>
      </c>
      <c r="N4787" t="s">
        <v>5989</v>
      </c>
      <c r="O4787" t="s">
        <v>6000</v>
      </c>
      <c r="P4787" t="s">
        <v>6001</v>
      </c>
      <c r="Q4787" t="s">
        <v>6002</v>
      </c>
      <c r="R4787">
        <v>300</v>
      </c>
      <c r="S4787">
        <v>500</v>
      </c>
      <c r="T4787">
        <v>0.4</v>
      </c>
      <c r="U4787" t="s">
        <v>5940</v>
      </c>
      <c r="V4787">
        <v>3</v>
      </c>
      <c r="W4787" s="1">
        <v>45115</v>
      </c>
      <c r="X4787" t="s">
        <v>5894</v>
      </c>
      <c r="Y4787">
        <v>197</v>
      </c>
      <c r="Z4787">
        <v>100</v>
      </c>
      <c r="AA4787">
        <v>205</v>
      </c>
      <c r="AB4787">
        <v>66</v>
      </c>
      <c r="AC4787">
        <v>10</v>
      </c>
      <c r="AD4787">
        <v>19800</v>
      </c>
      <c r="AE4787" t="s">
        <v>6025</v>
      </c>
      <c r="AF4787" s="1">
        <v>46203</v>
      </c>
      <c r="AG4787" t="s">
        <v>6205</v>
      </c>
      <c r="AH4787" t="s">
        <v>6035</v>
      </c>
      <c r="AI4787" t="s">
        <v>6028</v>
      </c>
      <c r="AJ4787" t="s">
        <v>6924</v>
      </c>
      <c r="AK4787">
        <v>1000</v>
      </c>
      <c r="AL4787">
        <v>189.6</v>
      </c>
      <c r="AM4787">
        <v>810.4</v>
      </c>
      <c r="AN4787">
        <v>600</v>
      </c>
      <c r="AO4787">
        <v>210.4</v>
      </c>
      <c r="AP4787">
        <v>0.2596</v>
      </c>
    </row>
    <row r="4788" spans="1:42" hidden="1" x14ac:dyDescent="0.35">
      <c r="A4788" t="s">
        <v>5762</v>
      </c>
      <c r="B4788" s="1">
        <v>46158</v>
      </c>
      <c r="C4788" t="s">
        <v>1857</v>
      </c>
      <c r="D4788" t="s">
        <v>439</v>
      </c>
      <c r="E4788">
        <v>1</v>
      </c>
      <c r="F4788" t="s">
        <v>66</v>
      </c>
      <c r="G4788" t="s">
        <v>67</v>
      </c>
      <c r="H4788" t="s">
        <v>32</v>
      </c>
      <c r="I4788" t="s">
        <v>43</v>
      </c>
      <c r="J4788" t="s">
        <v>75</v>
      </c>
      <c r="K4788">
        <v>2026</v>
      </c>
      <c r="L4788" t="s">
        <v>35</v>
      </c>
      <c r="M4788" t="s">
        <v>5953</v>
      </c>
      <c r="N4788" t="s">
        <v>5949</v>
      </c>
      <c r="O4788" t="s">
        <v>5954</v>
      </c>
      <c r="P4788" t="s">
        <v>5951</v>
      </c>
      <c r="Q4788" t="s">
        <v>5955</v>
      </c>
      <c r="R4788">
        <v>1400</v>
      </c>
      <c r="S4788">
        <v>1900</v>
      </c>
      <c r="T4788">
        <v>0.26319999999999999</v>
      </c>
      <c r="U4788" t="s">
        <v>5940</v>
      </c>
      <c r="V4788">
        <v>12</v>
      </c>
      <c r="W4788" s="1">
        <v>44681</v>
      </c>
      <c r="X4788" t="s">
        <v>5894</v>
      </c>
      <c r="Y4788">
        <v>129</v>
      </c>
      <c r="Z4788">
        <v>73</v>
      </c>
      <c r="AA4788">
        <v>194</v>
      </c>
      <c r="AB4788">
        <v>7</v>
      </c>
      <c r="AC4788">
        <v>10</v>
      </c>
      <c r="AD4788">
        <v>9800</v>
      </c>
      <c r="AE4788" t="s">
        <v>6025</v>
      </c>
      <c r="AF4788" s="1">
        <v>46203</v>
      </c>
      <c r="AG4788" t="s">
        <v>6671</v>
      </c>
      <c r="AH4788" t="s">
        <v>6027</v>
      </c>
      <c r="AI4788" t="s">
        <v>6028</v>
      </c>
      <c r="AJ4788" t="s">
        <v>6924</v>
      </c>
      <c r="AK4788">
        <v>1900</v>
      </c>
      <c r="AL4788">
        <v>380.57</v>
      </c>
      <c r="AM4788">
        <v>1519.43</v>
      </c>
      <c r="AN4788">
        <v>1400</v>
      </c>
      <c r="AO4788">
        <v>119.43</v>
      </c>
      <c r="AP4788">
        <v>7.8600000000000003E-2</v>
      </c>
    </row>
    <row r="4789" spans="1:42" hidden="1" x14ac:dyDescent="0.35">
      <c r="A4789" t="s">
        <v>5763</v>
      </c>
      <c r="B4789" s="1">
        <v>46064</v>
      </c>
      <c r="C4789" t="s">
        <v>1792</v>
      </c>
      <c r="D4789" t="s">
        <v>188</v>
      </c>
      <c r="E4789">
        <v>5</v>
      </c>
      <c r="F4789" t="s">
        <v>128</v>
      </c>
      <c r="G4789" t="s">
        <v>96</v>
      </c>
      <c r="H4789" t="s">
        <v>17</v>
      </c>
      <c r="I4789" t="s">
        <v>26</v>
      </c>
      <c r="J4789" t="s">
        <v>19</v>
      </c>
      <c r="K4789">
        <v>2026</v>
      </c>
      <c r="L4789" t="s">
        <v>20</v>
      </c>
      <c r="M4789" t="s">
        <v>5936</v>
      </c>
      <c r="N4789" t="s">
        <v>5931</v>
      </c>
      <c r="O4789" t="s">
        <v>5937</v>
      </c>
      <c r="P4789" t="s">
        <v>5938</v>
      </c>
      <c r="Q4789" t="s">
        <v>5939</v>
      </c>
      <c r="R4789">
        <v>3400</v>
      </c>
      <c r="S4789">
        <v>4500</v>
      </c>
      <c r="T4789">
        <v>0.24440000000000001</v>
      </c>
      <c r="U4789" t="s">
        <v>5940</v>
      </c>
      <c r="V4789">
        <v>6</v>
      </c>
      <c r="W4789" s="1">
        <v>45061</v>
      </c>
      <c r="X4789" t="s">
        <v>5894</v>
      </c>
      <c r="Y4789">
        <v>200</v>
      </c>
      <c r="Z4789">
        <v>91</v>
      </c>
      <c r="AA4789">
        <v>223</v>
      </c>
      <c r="AB4789">
        <v>18</v>
      </c>
      <c r="AC4789">
        <v>10</v>
      </c>
      <c r="AD4789">
        <v>61200</v>
      </c>
      <c r="AE4789" t="s">
        <v>6025</v>
      </c>
      <c r="AF4789" s="1">
        <v>46203</v>
      </c>
      <c r="AG4789" t="s">
        <v>6653</v>
      </c>
      <c r="AH4789" t="s">
        <v>6035</v>
      </c>
      <c r="AI4789" t="s">
        <v>6028</v>
      </c>
      <c r="AJ4789" t="s">
        <v>6924</v>
      </c>
      <c r="AK4789">
        <v>22500</v>
      </c>
      <c r="AL4789">
        <v>2272.5</v>
      </c>
      <c r="AM4789">
        <v>20227.5</v>
      </c>
      <c r="AN4789">
        <v>17000</v>
      </c>
      <c r="AO4789">
        <v>3227.5</v>
      </c>
      <c r="AP4789">
        <v>0.15959999999999999</v>
      </c>
    </row>
    <row r="4790" spans="1:42" hidden="1" x14ac:dyDescent="0.35">
      <c r="A4790" t="s">
        <v>5764</v>
      </c>
      <c r="B4790" s="1">
        <v>46068</v>
      </c>
      <c r="C4790" t="s">
        <v>1017</v>
      </c>
      <c r="D4790" t="s">
        <v>82</v>
      </c>
      <c r="E4790">
        <v>1</v>
      </c>
      <c r="F4790" t="s">
        <v>48</v>
      </c>
      <c r="G4790" t="s">
        <v>96</v>
      </c>
      <c r="H4790" t="s">
        <v>25</v>
      </c>
      <c r="I4790" t="s">
        <v>26</v>
      </c>
      <c r="J4790" t="s">
        <v>19</v>
      </c>
      <c r="K4790">
        <v>2026</v>
      </c>
      <c r="L4790" t="s">
        <v>20</v>
      </c>
      <c r="M4790" t="s">
        <v>5895</v>
      </c>
      <c r="N4790" t="s">
        <v>5889</v>
      </c>
      <c r="O4790" t="s">
        <v>5890</v>
      </c>
      <c r="P4790" t="s">
        <v>5891</v>
      </c>
      <c r="Q4790" t="s">
        <v>5896</v>
      </c>
      <c r="R4790">
        <v>78000</v>
      </c>
      <c r="S4790">
        <v>95000</v>
      </c>
      <c r="T4790">
        <v>0.1789</v>
      </c>
      <c r="U4790" t="s">
        <v>5893</v>
      </c>
      <c r="V4790">
        <v>12</v>
      </c>
      <c r="W4790" s="1">
        <v>45187</v>
      </c>
      <c r="X4790" t="s">
        <v>5894</v>
      </c>
      <c r="Y4790">
        <v>351</v>
      </c>
      <c r="Z4790">
        <v>112</v>
      </c>
      <c r="AA4790">
        <v>335</v>
      </c>
      <c r="AB4790">
        <v>32</v>
      </c>
      <c r="AC4790">
        <v>10</v>
      </c>
      <c r="AD4790">
        <v>2496000</v>
      </c>
      <c r="AE4790" t="s">
        <v>6025</v>
      </c>
      <c r="AF4790" s="1">
        <v>46203</v>
      </c>
      <c r="AG4790" t="s">
        <v>6515</v>
      </c>
      <c r="AH4790" t="s">
        <v>6027</v>
      </c>
      <c r="AI4790" t="s">
        <v>6028</v>
      </c>
      <c r="AJ4790" t="s">
        <v>6924</v>
      </c>
      <c r="AK4790">
        <v>95000</v>
      </c>
      <c r="AL4790">
        <v>7856.5</v>
      </c>
      <c r="AM4790">
        <v>87143.5</v>
      </c>
      <c r="AN4790">
        <v>78000</v>
      </c>
      <c r="AO4790">
        <v>9143.5</v>
      </c>
      <c r="AP4790">
        <v>0.10489999999999999</v>
      </c>
    </row>
    <row r="4791" spans="1:42" hidden="1" x14ac:dyDescent="0.35">
      <c r="A4791" t="s">
        <v>5765</v>
      </c>
      <c r="B4791" s="1">
        <v>46076</v>
      </c>
      <c r="C4791" t="s">
        <v>1074</v>
      </c>
      <c r="D4791" t="s">
        <v>92</v>
      </c>
      <c r="E4791">
        <v>1</v>
      </c>
      <c r="F4791" t="s">
        <v>58</v>
      </c>
      <c r="G4791" t="s">
        <v>79</v>
      </c>
      <c r="H4791" t="s">
        <v>32</v>
      </c>
      <c r="I4791" t="s">
        <v>33</v>
      </c>
      <c r="J4791" t="s">
        <v>19</v>
      </c>
      <c r="K4791">
        <v>2026</v>
      </c>
      <c r="L4791" t="s">
        <v>20</v>
      </c>
      <c r="M4791" t="s">
        <v>5973</v>
      </c>
      <c r="N4791" t="s">
        <v>5974</v>
      </c>
      <c r="O4791" t="s">
        <v>5975</v>
      </c>
      <c r="P4791" t="s">
        <v>5899</v>
      </c>
      <c r="Q4791" t="s">
        <v>5976</v>
      </c>
      <c r="R4791">
        <v>7600</v>
      </c>
      <c r="S4791">
        <v>9800</v>
      </c>
      <c r="T4791">
        <v>0.22450000000000001</v>
      </c>
      <c r="U4791" t="s">
        <v>5901</v>
      </c>
      <c r="V4791">
        <v>36</v>
      </c>
      <c r="W4791" s="1">
        <v>45281</v>
      </c>
      <c r="X4791" t="s">
        <v>5894</v>
      </c>
      <c r="Y4791">
        <v>214</v>
      </c>
      <c r="Z4791">
        <v>101</v>
      </c>
      <c r="AA4791">
        <v>188</v>
      </c>
      <c r="AB4791">
        <v>51</v>
      </c>
      <c r="AC4791">
        <v>10</v>
      </c>
      <c r="AD4791">
        <v>387600</v>
      </c>
      <c r="AE4791" t="s">
        <v>6025</v>
      </c>
      <c r="AF4791" s="1">
        <v>46203</v>
      </c>
      <c r="AG4791" t="s">
        <v>6535</v>
      </c>
      <c r="AH4791" t="s">
        <v>6035</v>
      </c>
      <c r="AI4791" t="s">
        <v>6028</v>
      </c>
      <c r="AJ4791" t="s">
        <v>6924</v>
      </c>
      <c r="AK4791">
        <v>9800</v>
      </c>
      <c r="AL4791">
        <v>1598.38</v>
      </c>
      <c r="AM4791">
        <v>8201.6200000000008</v>
      </c>
      <c r="AN4791">
        <v>7600</v>
      </c>
      <c r="AO4791">
        <v>601.62</v>
      </c>
      <c r="AP4791">
        <v>7.3400000000000007E-2</v>
      </c>
    </row>
    <row r="4792" spans="1:42" hidden="1" x14ac:dyDescent="0.35">
      <c r="A4792" t="s">
        <v>5766</v>
      </c>
      <c r="B4792" s="1">
        <v>46029</v>
      </c>
      <c r="C4792" t="s">
        <v>545</v>
      </c>
      <c r="D4792" t="s">
        <v>82</v>
      </c>
      <c r="E4792">
        <v>1</v>
      </c>
      <c r="F4792" t="s">
        <v>30</v>
      </c>
      <c r="G4792" t="s">
        <v>96</v>
      </c>
      <c r="H4792" t="s">
        <v>17</v>
      </c>
      <c r="I4792" t="s">
        <v>18</v>
      </c>
      <c r="J4792" t="s">
        <v>112</v>
      </c>
      <c r="K4792">
        <v>2026</v>
      </c>
      <c r="L4792" t="s">
        <v>20</v>
      </c>
      <c r="M4792" t="s">
        <v>5895</v>
      </c>
      <c r="N4792" t="s">
        <v>5889</v>
      </c>
      <c r="O4792" t="s">
        <v>5890</v>
      </c>
      <c r="P4792" t="s">
        <v>5891</v>
      </c>
      <c r="Q4792" t="s">
        <v>5896</v>
      </c>
      <c r="R4792">
        <v>78000</v>
      </c>
      <c r="S4792">
        <v>95000</v>
      </c>
      <c r="T4792">
        <v>0.1789</v>
      </c>
      <c r="U4792" t="s">
        <v>5893</v>
      </c>
      <c r="V4792">
        <v>12</v>
      </c>
      <c r="W4792" s="1">
        <v>45187</v>
      </c>
      <c r="X4792" t="s">
        <v>5894</v>
      </c>
      <c r="Y4792">
        <v>351</v>
      </c>
      <c r="Z4792">
        <v>112</v>
      </c>
      <c r="AA4792">
        <v>335</v>
      </c>
      <c r="AB4792">
        <v>32</v>
      </c>
      <c r="AC4792">
        <v>10</v>
      </c>
      <c r="AD4792">
        <v>2496000</v>
      </c>
      <c r="AE4792" t="s">
        <v>6025</v>
      </c>
      <c r="AF4792" s="1">
        <v>46203</v>
      </c>
      <c r="AG4792" t="s">
        <v>6331</v>
      </c>
      <c r="AH4792" t="s">
        <v>6035</v>
      </c>
      <c r="AI4792" t="s">
        <v>6028</v>
      </c>
      <c r="AJ4792" t="s">
        <v>6924</v>
      </c>
      <c r="AK4792">
        <v>95000</v>
      </c>
      <c r="AL4792">
        <v>13689.5</v>
      </c>
      <c r="AM4792">
        <v>81310.5</v>
      </c>
      <c r="AN4792">
        <v>78000</v>
      </c>
      <c r="AO4792">
        <v>3310.5</v>
      </c>
      <c r="AP4792">
        <v>4.07E-2</v>
      </c>
    </row>
    <row r="4793" spans="1:42" hidden="1" x14ac:dyDescent="0.35">
      <c r="A4793" t="s">
        <v>5767</v>
      </c>
      <c r="B4793" s="1">
        <v>46069</v>
      </c>
      <c r="C4793" t="s">
        <v>2155</v>
      </c>
      <c r="D4793" t="s">
        <v>183</v>
      </c>
      <c r="E4793">
        <v>1</v>
      </c>
      <c r="F4793" t="s">
        <v>30</v>
      </c>
      <c r="G4793" t="s">
        <v>96</v>
      </c>
      <c r="H4793" t="s">
        <v>32</v>
      </c>
      <c r="I4793" t="s">
        <v>18</v>
      </c>
      <c r="J4793" t="s">
        <v>19</v>
      </c>
      <c r="K4793">
        <v>2026</v>
      </c>
      <c r="L4793" t="s">
        <v>20</v>
      </c>
      <c r="M4793" t="s">
        <v>6010</v>
      </c>
      <c r="N4793" t="s">
        <v>5949</v>
      </c>
      <c r="O4793" t="s">
        <v>6011</v>
      </c>
      <c r="P4793" t="s">
        <v>6012</v>
      </c>
      <c r="Q4793" t="s">
        <v>6013</v>
      </c>
      <c r="R4793">
        <v>2700</v>
      </c>
      <c r="S4793">
        <v>3500</v>
      </c>
      <c r="T4793">
        <v>0.2286</v>
      </c>
      <c r="U4793" t="s">
        <v>5920</v>
      </c>
      <c r="V4793">
        <v>12</v>
      </c>
      <c r="W4793" s="1">
        <v>45369</v>
      </c>
      <c r="X4793" t="s">
        <v>5894</v>
      </c>
      <c r="Y4793">
        <v>71</v>
      </c>
      <c r="Z4793">
        <v>95</v>
      </c>
      <c r="AA4793">
        <v>147</v>
      </c>
      <c r="AB4793">
        <v>51</v>
      </c>
      <c r="AC4793">
        <v>10</v>
      </c>
      <c r="AD4793">
        <v>137700</v>
      </c>
      <c r="AE4793" t="s">
        <v>6025</v>
      </c>
      <c r="AF4793" s="1">
        <v>46203</v>
      </c>
      <c r="AG4793" t="s">
        <v>6742</v>
      </c>
      <c r="AH4793" t="s">
        <v>6035</v>
      </c>
      <c r="AI4793" t="s">
        <v>6028</v>
      </c>
      <c r="AJ4793" t="s">
        <v>6924</v>
      </c>
      <c r="AK4793">
        <v>3500</v>
      </c>
      <c r="AL4793">
        <v>348.25</v>
      </c>
      <c r="AM4793">
        <v>3151.75</v>
      </c>
      <c r="AN4793">
        <v>2700</v>
      </c>
      <c r="AO4793">
        <v>451.75</v>
      </c>
      <c r="AP4793">
        <v>0.14330000000000001</v>
      </c>
    </row>
    <row r="4794" spans="1:42" hidden="1" x14ac:dyDescent="0.35">
      <c r="A4794" t="s">
        <v>5768</v>
      </c>
      <c r="B4794" s="1">
        <v>46052</v>
      </c>
      <c r="C4794" t="s">
        <v>1154</v>
      </c>
      <c r="D4794" t="s">
        <v>188</v>
      </c>
      <c r="E4794">
        <v>3</v>
      </c>
      <c r="F4794" t="s">
        <v>58</v>
      </c>
      <c r="G4794" t="s">
        <v>71</v>
      </c>
      <c r="H4794" t="s">
        <v>17</v>
      </c>
      <c r="I4794" t="s">
        <v>26</v>
      </c>
      <c r="J4794" t="s">
        <v>112</v>
      </c>
      <c r="K4794">
        <v>2026</v>
      </c>
      <c r="L4794" t="s">
        <v>20</v>
      </c>
      <c r="M4794" t="s">
        <v>5936</v>
      </c>
      <c r="N4794" t="s">
        <v>5931</v>
      </c>
      <c r="O4794" t="s">
        <v>5937</v>
      </c>
      <c r="P4794" t="s">
        <v>5938</v>
      </c>
      <c r="Q4794" t="s">
        <v>5939</v>
      </c>
      <c r="R4794">
        <v>3400</v>
      </c>
      <c r="S4794">
        <v>4500</v>
      </c>
      <c r="T4794">
        <v>0.24440000000000001</v>
      </c>
      <c r="U4794" t="s">
        <v>5940</v>
      </c>
      <c r="V4794">
        <v>6</v>
      </c>
      <c r="W4794" s="1">
        <v>45061</v>
      </c>
      <c r="X4794" t="s">
        <v>5894</v>
      </c>
      <c r="Y4794">
        <v>200</v>
      </c>
      <c r="Z4794">
        <v>91</v>
      </c>
      <c r="AA4794">
        <v>223</v>
      </c>
      <c r="AB4794">
        <v>18</v>
      </c>
      <c r="AC4794">
        <v>10</v>
      </c>
      <c r="AD4794">
        <v>61200</v>
      </c>
      <c r="AE4794" t="s">
        <v>6025</v>
      </c>
      <c r="AF4794" s="1">
        <v>46203</v>
      </c>
      <c r="AG4794" t="s">
        <v>6069</v>
      </c>
      <c r="AH4794" t="s">
        <v>6027</v>
      </c>
      <c r="AI4794" t="s">
        <v>6028</v>
      </c>
      <c r="AJ4794" t="s">
        <v>6924</v>
      </c>
      <c r="AK4794">
        <v>13500</v>
      </c>
      <c r="AL4794">
        <v>1992.6</v>
      </c>
      <c r="AM4794">
        <v>11507.4</v>
      </c>
      <c r="AN4794">
        <v>10200</v>
      </c>
      <c r="AO4794">
        <v>1307.4000000000001</v>
      </c>
      <c r="AP4794">
        <v>0.11360000000000001</v>
      </c>
    </row>
    <row r="4795" spans="1:42" hidden="1" x14ac:dyDescent="0.35">
      <c r="A4795" t="s">
        <v>5769</v>
      </c>
      <c r="B4795" s="1">
        <v>46050</v>
      </c>
      <c r="C4795" t="s">
        <v>395</v>
      </c>
      <c r="D4795" t="s">
        <v>65</v>
      </c>
      <c r="E4795">
        <v>1</v>
      </c>
      <c r="F4795" t="s">
        <v>30</v>
      </c>
      <c r="G4795" t="s">
        <v>16</v>
      </c>
      <c r="H4795" t="s">
        <v>17</v>
      </c>
      <c r="I4795" t="s">
        <v>43</v>
      </c>
      <c r="J4795" t="s">
        <v>112</v>
      </c>
      <c r="K4795">
        <v>2026</v>
      </c>
      <c r="L4795" t="s">
        <v>20</v>
      </c>
      <c r="M4795" t="s">
        <v>5906</v>
      </c>
      <c r="N4795" t="s">
        <v>5889</v>
      </c>
      <c r="O4795" t="s">
        <v>5898</v>
      </c>
      <c r="P4795" t="s">
        <v>5907</v>
      </c>
      <c r="Q4795" t="s">
        <v>5908</v>
      </c>
      <c r="R4795">
        <v>17500</v>
      </c>
      <c r="S4795">
        <v>22000</v>
      </c>
      <c r="T4795">
        <v>0.20449999999999999</v>
      </c>
      <c r="U4795" t="s">
        <v>5909</v>
      </c>
      <c r="V4795">
        <v>12</v>
      </c>
      <c r="W4795" s="1">
        <v>45337</v>
      </c>
      <c r="X4795" t="s">
        <v>5894</v>
      </c>
      <c r="Y4795">
        <v>373</v>
      </c>
      <c r="Z4795">
        <v>88</v>
      </c>
      <c r="AA4795">
        <v>389</v>
      </c>
      <c r="AB4795">
        <v>78</v>
      </c>
      <c r="AC4795">
        <v>10</v>
      </c>
      <c r="AD4795">
        <v>1365000</v>
      </c>
      <c r="AE4795" t="s">
        <v>6025</v>
      </c>
      <c r="AF4795" s="1">
        <v>46203</v>
      </c>
      <c r="AG4795" t="s">
        <v>6066</v>
      </c>
      <c r="AH4795" t="s">
        <v>6027</v>
      </c>
      <c r="AI4795" t="s">
        <v>6028</v>
      </c>
      <c r="AJ4795" t="s">
        <v>6924</v>
      </c>
      <c r="AK4795">
        <v>22000</v>
      </c>
      <c r="AL4795">
        <v>3407.8</v>
      </c>
      <c r="AM4795">
        <v>18592.2</v>
      </c>
      <c r="AN4795">
        <v>17500</v>
      </c>
      <c r="AO4795">
        <v>1092.2</v>
      </c>
      <c r="AP4795">
        <v>5.8700000000000002E-2</v>
      </c>
    </row>
    <row r="4796" spans="1:42" hidden="1" x14ac:dyDescent="0.35">
      <c r="A4796" t="s">
        <v>5770</v>
      </c>
      <c r="B4796" s="1">
        <v>46139</v>
      </c>
      <c r="C4796" t="s">
        <v>2086</v>
      </c>
      <c r="D4796" t="s">
        <v>65</v>
      </c>
      <c r="E4796">
        <v>2</v>
      </c>
      <c r="F4796" t="s">
        <v>30</v>
      </c>
      <c r="G4796" t="s">
        <v>71</v>
      </c>
      <c r="H4796" t="s">
        <v>32</v>
      </c>
      <c r="I4796" t="s">
        <v>18</v>
      </c>
      <c r="J4796" t="s">
        <v>44</v>
      </c>
      <c r="K4796">
        <v>2026</v>
      </c>
      <c r="L4796" t="s">
        <v>35</v>
      </c>
      <c r="M4796" t="s">
        <v>5906</v>
      </c>
      <c r="N4796" t="s">
        <v>5889</v>
      </c>
      <c r="O4796" t="s">
        <v>5898</v>
      </c>
      <c r="P4796" t="s">
        <v>5907</v>
      </c>
      <c r="Q4796" t="s">
        <v>5908</v>
      </c>
      <c r="R4796">
        <v>17500</v>
      </c>
      <c r="S4796">
        <v>22000</v>
      </c>
      <c r="T4796">
        <v>0.20449999999999999</v>
      </c>
      <c r="U4796" t="s">
        <v>5909</v>
      </c>
      <c r="V4796">
        <v>12</v>
      </c>
      <c r="W4796" s="1">
        <v>45337</v>
      </c>
      <c r="X4796" t="s">
        <v>5894</v>
      </c>
      <c r="Y4796">
        <v>373</v>
      </c>
      <c r="Z4796">
        <v>88</v>
      </c>
      <c r="AA4796">
        <v>389</v>
      </c>
      <c r="AB4796">
        <v>78</v>
      </c>
      <c r="AC4796">
        <v>10</v>
      </c>
      <c r="AD4796">
        <v>1365000</v>
      </c>
      <c r="AE4796" t="s">
        <v>6025</v>
      </c>
      <c r="AF4796" s="1">
        <v>46203</v>
      </c>
      <c r="AG4796" t="s">
        <v>6722</v>
      </c>
      <c r="AH4796" t="s">
        <v>6027</v>
      </c>
      <c r="AI4796" t="s">
        <v>6028</v>
      </c>
      <c r="AJ4796" t="s">
        <v>6924</v>
      </c>
      <c r="AK4796">
        <v>44000</v>
      </c>
      <c r="AL4796">
        <v>7950.8</v>
      </c>
      <c r="AM4796">
        <v>36049.199999999997</v>
      </c>
      <c r="AN4796">
        <v>35000</v>
      </c>
      <c r="AO4796">
        <v>1049.2</v>
      </c>
      <c r="AP4796">
        <v>2.9100000000000001E-2</v>
      </c>
    </row>
    <row r="4797" spans="1:42" hidden="1" x14ac:dyDescent="0.35">
      <c r="A4797" t="s">
        <v>5771</v>
      </c>
      <c r="B4797" s="1">
        <v>46068</v>
      </c>
      <c r="C4797" t="s">
        <v>2299</v>
      </c>
      <c r="D4797" t="s">
        <v>123</v>
      </c>
      <c r="E4797">
        <v>1</v>
      </c>
      <c r="F4797" t="s">
        <v>30</v>
      </c>
      <c r="G4797" t="s">
        <v>16</v>
      </c>
      <c r="H4797" t="s">
        <v>17</v>
      </c>
      <c r="I4797" t="s">
        <v>26</v>
      </c>
      <c r="J4797" t="s">
        <v>19</v>
      </c>
      <c r="K4797">
        <v>2026</v>
      </c>
      <c r="L4797" t="s">
        <v>20</v>
      </c>
      <c r="M4797" t="s">
        <v>5927</v>
      </c>
      <c r="N4797" t="s">
        <v>5913</v>
      </c>
      <c r="O4797" t="s">
        <v>5917</v>
      </c>
      <c r="P4797" t="s">
        <v>5928</v>
      </c>
      <c r="Q4797" t="s">
        <v>5929</v>
      </c>
      <c r="R4797">
        <v>44000</v>
      </c>
      <c r="S4797">
        <v>53000</v>
      </c>
      <c r="T4797">
        <v>0.16980000000000001</v>
      </c>
      <c r="U4797" t="s">
        <v>5920</v>
      </c>
      <c r="V4797">
        <v>12</v>
      </c>
      <c r="W4797" s="1">
        <v>45435</v>
      </c>
      <c r="X4797" t="s">
        <v>5894</v>
      </c>
      <c r="Y4797">
        <v>246</v>
      </c>
      <c r="Z4797">
        <v>92</v>
      </c>
      <c r="AA4797">
        <v>223</v>
      </c>
      <c r="AB4797">
        <v>48</v>
      </c>
      <c r="AC4797">
        <v>10</v>
      </c>
      <c r="AD4797">
        <v>2112000</v>
      </c>
      <c r="AE4797" t="s">
        <v>6025</v>
      </c>
      <c r="AF4797" s="1">
        <v>46203</v>
      </c>
      <c r="AG4797" t="s">
        <v>6777</v>
      </c>
      <c r="AH4797" t="s">
        <v>6027</v>
      </c>
      <c r="AI4797" t="s">
        <v>6028</v>
      </c>
      <c r="AJ4797" t="s">
        <v>6924</v>
      </c>
      <c r="AK4797">
        <v>62540</v>
      </c>
      <c r="AL4797">
        <v>8511.69</v>
      </c>
      <c r="AM4797">
        <v>54028.31</v>
      </c>
      <c r="AN4797">
        <v>44000</v>
      </c>
      <c r="AO4797">
        <v>10028.31</v>
      </c>
      <c r="AP4797">
        <v>0.18559999999999999</v>
      </c>
    </row>
    <row r="4798" spans="1:42" hidden="1" x14ac:dyDescent="0.35">
      <c r="A4798" t="s">
        <v>5772</v>
      </c>
      <c r="B4798" s="1">
        <v>46062</v>
      </c>
      <c r="C4798" t="s">
        <v>1659</v>
      </c>
      <c r="D4798" t="s">
        <v>208</v>
      </c>
      <c r="E4798">
        <v>1</v>
      </c>
      <c r="F4798" t="s">
        <v>58</v>
      </c>
      <c r="G4798" t="s">
        <v>67</v>
      </c>
      <c r="H4798" t="s">
        <v>25</v>
      </c>
      <c r="I4798" t="s">
        <v>26</v>
      </c>
      <c r="J4798" t="s">
        <v>19</v>
      </c>
      <c r="K4798">
        <v>2026</v>
      </c>
      <c r="L4798" t="s">
        <v>20</v>
      </c>
      <c r="M4798" t="s">
        <v>5910</v>
      </c>
      <c r="N4798" t="s">
        <v>5889</v>
      </c>
      <c r="O4798" t="s">
        <v>5898</v>
      </c>
      <c r="P4798" t="s">
        <v>5907</v>
      </c>
      <c r="Q4798" t="s">
        <v>5911</v>
      </c>
      <c r="R4798">
        <v>10500</v>
      </c>
      <c r="S4798">
        <v>13000</v>
      </c>
      <c r="T4798">
        <v>0.1923</v>
      </c>
      <c r="U4798" t="s">
        <v>5909</v>
      </c>
      <c r="V4798">
        <v>12</v>
      </c>
      <c r="W4798" s="1">
        <v>45395</v>
      </c>
      <c r="X4798" t="s">
        <v>5894</v>
      </c>
      <c r="Y4798">
        <v>256</v>
      </c>
      <c r="Z4798">
        <v>119</v>
      </c>
      <c r="AA4798">
        <v>288</v>
      </c>
      <c r="AB4798">
        <v>32</v>
      </c>
      <c r="AC4798">
        <v>10</v>
      </c>
      <c r="AD4798">
        <v>336000</v>
      </c>
      <c r="AE4798" t="s">
        <v>6025</v>
      </c>
      <c r="AF4798" s="1">
        <v>46203</v>
      </c>
      <c r="AG4798" t="s">
        <v>6614</v>
      </c>
      <c r="AH4798" t="s">
        <v>6027</v>
      </c>
      <c r="AI4798" t="s">
        <v>6028</v>
      </c>
      <c r="AJ4798" t="s">
        <v>6924</v>
      </c>
      <c r="AK4798">
        <v>13000</v>
      </c>
      <c r="AL4798">
        <v>1207.7</v>
      </c>
      <c r="AM4798">
        <v>11792.3</v>
      </c>
      <c r="AN4798">
        <v>10500</v>
      </c>
      <c r="AO4798">
        <v>1292.3</v>
      </c>
      <c r="AP4798">
        <v>0.1096</v>
      </c>
    </row>
    <row r="4799" spans="1:42" hidden="1" x14ac:dyDescent="0.35">
      <c r="A4799" t="s">
        <v>5773</v>
      </c>
      <c r="B4799" s="1">
        <v>46134</v>
      </c>
      <c r="C4799" t="s">
        <v>2090</v>
      </c>
      <c r="D4799" t="s">
        <v>23</v>
      </c>
      <c r="E4799">
        <v>1</v>
      </c>
      <c r="F4799" t="s">
        <v>48</v>
      </c>
      <c r="G4799" t="s">
        <v>71</v>
      </c>
      <c r="H4799" t="s">
        <v>17</v>
      </c>
      <c r="I4799" t="s">
        <v>33</v>
      </c>
      <c r="J4799" t="s">
        <v>44</v>
      </c>
      <c r="K4799">
        <v>2026</v>
      </c>
      <c r="L4799" t="s">
        <v>35</v>
      </c>
      <c r="M4799" t="s">
        <v>5921</v>
      </c>
      <c r="N4799" t="s">
        <v>5913</v>
      </c>
      <c r="O4799" t="s">
        <v>5917</v>
      </c>
      <c r="P4799" t="s">
        <v>5922</v>
      </c>
      <c r="Q4799" t="s">
        <v>5923</v>
      </c>
      <c r="R4799">
        <v>57000</v>
      </c>
      <c r="S4799">
        <v>69000</v>
      </c>
      <c r="T4799">
        <v>0.1739</v>
      </c>
      <c r="U4799" t="s">
        <v>5920</v>
      </c>
      <c r="V4799">
        <v>12</v>
      </c>
      <c r="W4799" s="1">
        <v>44862</v>
      </c>
      <c r="X4799" t="s">
        <v>5894</v>
      </c>
      <c r="Y4799">
        <v>244</v>
      </c>
      <c r="Z4799">
        <v>55</v>
      </c>
      <c r="AA4799">
        <v>276</v>
      </c>
      <c r="AB4799">
        <v>9</v>
      </c>
      <c r="AC4799">
        <v>10</v>
      </c>
      <c r="AD4799">
        <v>513000</v>
      </c>
      <c r="AE4799" t="s">
        <v>6025</v>
      </c>
      <c r="AF4799" s="1">
        <v>46203</v>
      </c>
      <c r="AG4799" t="s">
        <v>6718</v>
      </c>
      <c r="AH4799" t="s">
        <v>6035</v>
      </c>
      <c r="AI4799" t="s">
        <v>6028</v>
      </c>
      <c r="AJ4799" t="s">
        <v>6924</v>
      </c>
      <c r="AK4799">
        <v>81420</v>
      </c>
      <c r="AL4799">
        <v>4111.71</v>
      </c>
      <c r="AM4799">
        <v>77308.289999999994</v>
      </c>
      <c r="AN4799">
        <v>57000</v>
      </c>
      <c r="AO4799">
        <v>20308.29</v>
      </c>
      <c r="AP4799">
        <v>0.26269999999999999</v>
      </c>
    </row>
    <row r="4800" spans="1:42" hidden="1" x14ac:dyDescent="0.35">
      <c r="A4800" t="s">
        <v>5774</v>
      </c>
      <c r="B4800" s="1">
        <v>46122</v>
      </c>
      <c r="C4800" t="s">
        <v>914</v>
      </c>
      <c r="D4800" t="s">
        <v>200</v>
      </c>
      <c r="E4800">
        <v>1</v>
      </c>
      <c r="F4800" t="s">
        <v>48</v>
      </c>
      <c r="G4800" t="s">
        <v>16</v>
      </c>
      <c r="H4800" t="s">
        <v>17</v>
      </c>
      <c r="I4800" t="s">
        <v>43</v>
      </c>
      <c r="J4800" t="s">
        <v>44</v>
      </c>
      <c r="K4800">
        <v>2026</v>
      </c>
      <c r="L4800" t="s">
        <v>35</v>
      </c>
      <c r="M4800" t="s">
        <v>5960</v>
      </c>
      <c r="N4800" t="s">
        <v>5949</v>
      </c>
      <c r="O4800" t="s">
        <v>5961</v>
      </c>
      <c r="P4800" t="s">
        <v>5951</v>
      </c>
      <c r="Q4800" t="s">
        <v>5962</v>
      </c>
      <c r="R4800">
        <v>2100</v>
      </c>
      <c r="S4800">
        <v>2800</v>
      </c>
      <c r="T4800">
        <v>0.25</v>
      </c>
      <c r="U4800" t="s">
        <v>5940</v>
      </c>
      <c r="V4800">
        <v>12</v>
      </c>
      <c r="W4800" s="1">
        <v>45378</v>
      </c>
      <c r="X4800" t="s">
        <v>5894</v>
      </c>
      <c r="Y4800">
        <v>198</v>
      </c>
      <c r="Z4800">
        <v>79</v>
      </c>
      <c r="AA4800">
        <v>243</v>
      </c>
      <c r="AB4800">
        <v>87</v>
      </c>
      <c r="AC4800">
        <v>10</v>
      </c>
      <c r="AD4800">
        <v>182700</v>
      </c>
      <c r="AE4800" t="s">
        <v>6025</v>
      </c>
      <c r="AF4800" s="1">
        <v>46203</v>
      </c>
      <c r="AG4800" t="s">
        <v>6456</v>
      </c>
      <c r="AH4800" t="s">
        <v>6027</v>
      </c>
      <c r="AI4800" t="s">
        <v>6028</v>
      </c>
      <c r="AJ4800" t="s">
        <v>6924</v>
      </c>
      <c r="AK4800">
        <v>2800</v>
      </c>
      <c r="AL4800">
        <v>199.08</v>
      </c>
      <c r="AM4800">
        <v>2600.92</v>
      </c>
      <c r="AN4800">
        <v>2100</v>
      </c>
      <c r="AO4800">
        <v>500.92</v>
      </c>
      <c r="AP4800">
        <v>0.19259999999999999</v>
      </c>
    </row>
    <row r="4801" spans="1:42" hidden="1" x14ac:dyDescent="0.35">
      <c r="A4801" t="s">
        <v>5775</v>
      </c>
      <c r="B4801" s="1">
        <v>46138</v>
      </c>
      <c r="C4801" t="s">
        <v>549</v>
      </c>
      <c r="D4801" t="s">
        <v>47</v>
      </c>
      <c r="E4801">
        <v>1</v>
      </c>
      <c r="F4801" t="s">
        <v>48</v>
      </c>
      <c r="G4801" t="s">
        <v>16</v>
      </c>
      <c r="H4801" t="s">
        <v>32</v>
      </c>
      <c r="I4801" t="s">
        <v>33</v>
      </c>
      <c r="J4801" t="s">
        <v>44</v>
      </c>
      <c r="K4801">
        <v>2026</v>
      </c>
      <c r="L4801" t="s">
        <v>35</v>
      </c>
      <c r="M4801" t="s">
        <v>5995</v>
      </c>
      <c r="N4801" t="s">
        <v>5989</v>
      </c>
      <c r="O4801" t="s">
        <v>5996</v>
      </c>
      <c r="P4801" t="s">
        <v>5997</v>
      </c>
      <c r="Q4801" t="s">
        <v>5998</v>
      </c>
      <c r="R4801">
        <v>280</v>
      </c>
      <c r="S4801">
        <v>450</v>
      </c>
      <c r="T4801">
        <v>0.37780000000000002</v>
      </c>
      <c r="U4801" t="s">
        <v>5909</v>
      </c>
      <c r="V4801">
        <v>6</v>
      </c>
      <c r="W4801" s="1">
        <v>45144</v>
      </c>
      <c r="X4801" t="s">
        <v>5894</v>
      </c>
      <c r="Y4801">
        <v>217</v>
      </c>
      <c r="Z4801">
        <v>86</v>
      </c>
      <c r="AA4801">
        <v>212</v>
      </c>
      <c r="AB4801">
        <v>73</v>
      </c>
      <c r="AC4801">
        <v>10</v>
      </c>
      <c r="AD4801">
        <v>20440</v>
      </c>
      <c r="AE4801" t="s">
        <v>6025</v>
      </c>
      <c r="AF4801" s="1">
        <v>46203</v>
      </c>
      <c r="AG4801" t="s">
        <v>6243</v>
      </c>
      <c r="AH4801" t="s">
        <v>6035</v>
      </c>
      <c r="AI4801" t="s">
        <v>6028</v>
      </c>
      <c r="AJ4801" t="s">
        <v>6924</v>
      </c>
      <c r="AK4801">
        <v>450</v>
      </c>
      <c r="AL4801">
        <v>80.680000000000007</v>
      </c>
      <c r="AM4801">
        <v>369.32</v>
      </c>
      <c r="AN4801">
        <v>280</v>
      </c>
      <c r="AO4801">
        <v>89.32</v>
      </c>
      <c r="AP4801">
        <v>0.24179999999999999</v>
      </c>
    </row>
    <row r="4802" spans="1:42" hidden="1" x14ac:dyDescent="0.35">
      <c r="A4802" t="s">
        <v>5776</v>
      </c>
      <c r="B4802" s="1">
        <v>46138</v>
      </c>
      <c r="C4802" t="s">
        <v>1570</v>
      </c>
      <c r="D4802" t="s">
        <v>115</v>
      </c>
      <c r="E4802">
        <v>1</v>
      </c>
      <c r="F4802" t="s">
        <v>15</v>
      </c>
      <c r="G4802" t="s">
        <v>96</v>
      </c>
      <c r="H4802" t="s">
        <v>17</v>
      </c>
      <c r="I4802" t="s">
        <v>26</v>
      </c>
      <c r="J4802" t="s">
        <v>44</v>
      </c>
      <c r="K4802">
        <v>2026</v>
      </c>
      <c r="L4802" t="s">
        <v>35</v>
      </c>
      <c r="M4802" t="s">
        <v>5988</v>
      </c>
      <c r="N4802" t="s">
        <v>5989</v>
      </c>
      <c r="O4802" t="s">
        <v>5990</v>
      </c>
      <c r="P4802" t="s">
        <v>5907</v>
      </c>
      <c r="Q4802" t="s">
        <v>5991</v>
      </c>
      <c r="R4802">
        <v>1600</v>
      </c>
      <c r="S4802">
        <v>2200</v>
      </c>
      <c r="T4802">
        <v>0.2727</v>
      </c>
      <c r="U4802" t="s">
        <v>5909</v>
      </c>
      <c r="V4802">
        <v>6</v>
      </c>
      <c r="W4802" s="1">
        <v>45040</v>
      </c>
      <c r="X4802" t="s">
        <v>5894</v>
      </c>
      <c r="Y4802">
        <v>84</v>
      </c>
      <c r="Z4802">
        <v>117</v>
      </c>
      <c r="AA4802">
        <v>174</v>
      </c>
      <c r="AB4802">
        <v>47</v>
      </c>
      <c r="AC4802">
        <v>10</v>
      </c>
      <c r="AD4802">
        <v>75200</v>
      </c>
      <c r="AE4802" t="s">
        <v>6025</v>
      </c>
      <c r="AF4802" s="1">
        <v>46203</v>
      </c>
      <c r="AG4802" t="s">
        <v>6590</v>
      </c>
      <c r="AH4802" t="s">
        <v>6027</v>
      </c>
      <c r="AI4802" t="s">
        <v>6028</v>
      </c>
      <c r="AJ4802" t="s">
        <v>6924</v>
      </c>
      <c r="AK4802">
        <v>2200</v>
      </c>
      <c r="AL4802">
        <v>121.44</v>
      </c>
      <c r="AM4802">
        <v>2078.56</v>
      </c>
      <c r="AN4802">
        <v>1600</v>
      </c>
      <c r="AO4802">
        <v>478.56</v>
      </c>
      <c r="AP4802">
        <v>0.23019999999999999</v>
      </c>
    </row>
    <row r="4803" spans="1:42" hidden="1" x14ac:dyDescent="0.35">
      <c r="A4803" t="s">
        <v>5777</v>
      </c>
      <c r="B4803" s="1">
        <v>46076</v>
      </c>
      <c r="C4803" t="s">
        <v>358</v>
      </c>
      <c r="D4803" t="s">
        <v>221</v>
      </c>
      <c r="E4803">
        <v>2</v>
      </c>
      <c r="F4803" t="s">
        <v>30</v>
      </c>
      <c r="G4803" t="s">
        <v>71</v>
      </c>
      <c r="H4803" t="s">
        <v>25</v>
      </c>
      <c r="I4803" t="s">
        <v>18</v>
      </c>
      <c r="J4803" t="s">
        <v>19</v>
      </c>
      <c r="K4803">
        <v>2026</v>
      </c>
      <c r="L4803" t="s">
        <v>20</v>
      </c>
      <c r="M4803" t="s">
        <v>5966</v>
      </c>
      <c r="N4803" t="s">
        <v>5967</v>
      </c>
      <c r="O4803" t="s">
        <v>5968</v>
      </c>
      <c r="P4803" t="s">
        <v>5899</v>
      </c>
      <c r="Q4803" t="s">
        <v>5969</v>
      </c>
      <c r="R4803">
        <v>11500</v>
      </c>
      <c r="S4803">
        <v>14500</v>
      </c>
      <c r="T4803">
        <v>0.2069</v>
      </c>
      <c r="U4803" t="s">
        <v>5901</v>
      </c>
      <c r="V4803">
        <v>12</v>
      </c>
      <c r="W4803" s="1">
        <v>44903</v>
      </c>
      <c r="X4803" t="s">
        <v>5894</v>
      </c>
      <c r="Y4803">
        <v>217</v>
      </c>
      <c r="Z4803">
        <v>53</v>
      </c>
      <c r="AA4803">
        <v>253</v>
      </c>
      <c r="AB4803">
        <v>61</v>
      </c>
      <c r="AC4803">
        <v>10</v>
      </c>
      <c r="AD4803">
        <v>701500</v>
      </c>
      <c r="AE4803" t="s">
        <v>6025</v>
      </c>
      <c r="AF4803" s="1">
        <v>46203</v>
      </c>
      <c r="AG4803" t="s">
        <v>6229</v>
      </c>
      <c r="AH4803" t="s">
        <v>6035</v>
      </c>
      <c r="AI4803" t="s">
        <v>6028</v>
      </c>
      <c r="AJ4803" t="s">
        <v>6924</v>
      </c>
      <c r="AK4803">
        <v>29000</v>
      </c>
      <c r="AL4803">
        <v>5121.3999999999996</v>
      </c>
      <c r="AM4803">
        <v>23878.6</v>
      </c>
      <c r="AN4803">
        <v>23000</v>
      </c>
      <c r="AO4803">
        <v>878.6</v>
      </c>
      <c r="AP4803">
        <v>3.6799999999999999E-2</v>
      </c>
    </row>
    <row r="4804" spans="1:42" hidden="1" x14ac:dyDescent="0.35">
      <c r="A4804" t="s">
        <v>5778</v>
      </c>
      <c r="B4804" s="1">
        <v>46178</v>
      </c>
      <c r="C4804" t="s">
        <v>812</v>
      </c>
      <c r="D4804" t="s">
        <v>200</v>
      </c>
      <c r="E4804">
        <v>5</v>
      </c>
      <c r="F4804" t="s">
        <v>58</v>
      </c>
      <c r="G4804" t="s">
        <v>96</v>
      </c>
      <c r="H4804" t="s">
        <v>25</v>
      </c>
      <c r="I4804" t="s">
        <v>33</v>
      </c>
      <c r="J4804" t="s">
        <v>34</v>
      </c>
      <c r="K4804">
        <v>2026</v>
      </c>
      <c r="L4804" t="s">
        <v>35</v>
      </c>
      <c r="M4804" t="s">
        <v>5960</v>
      </c>
      <c r="N4804" t="s">
        <v>5949</v>
      </c>
      <c r="O4804" t="s">
        <v>5961</v>
      </c>
      <c r="P4804" t="s">
        <v>5951</v>
      </c>
      <c r="Q4804" t="s">
        <v>5962</v>
      </c>
      <c r="R4804">
        <v>2100</v>
      </c>
      <c r="S4804">
        <v>2800</v>
      </c>
      <c r="T4804">
        <v>0.25</v>
      </c>
      <c r="U4804" t="s">
        <v>5940</v>
      </c>
      <c r="V4804">
        <v>12</v>
      </c>
      <c r="W4804" s="1">
        <v>45378</v>
      </c>
      <c r="X4804" t="s">
        <v>5894</v>
      </c>
      <c r="Y4804">
        <v>198</v>
      </c>
      <c r="Z4804">
        <v>79</v>
      </c>
      <c r="AA4804">
        <v>243</v>
      </c>
      <c r="AB4804">
        <v>87</v>
      </c>
      <c r="AC4804">
        <v>10</v>
      </c>
      <c r="AD4804">
        <v>182700</v>
      </c>
      <c r="AE4804" t="s">
        <v>6025</v>
      </c>
      <c r="AF4804" s="1">
        <v>46203</v>
      </c>
      <c r="AG4804" t="s">
        <v>6416</v>
      </c>
      <c r="AH4804" t="s">
        <v>6027</v>
      </c>
      <c r="AI4804" t="s">
        <v>6028</v>
      </c>
      <c r="AJ4804" t="s">
        <v>6924</v>
      </c>
      <c r="AK4804">
        <v>14000</v>
      </c>
      <c r="AL4804">
        <v>2070.6</v>
      </c>
      <c r="AM4804">
        <v>11929.4</v>
      </c>
      <c r="AN4804">
        <v>10500</v>
      </c>
      <c r="AO4804">
        <v>1429.4</v>
      </c>
      <c r="AP4804">
        <v>0.1198</v>
      </c>
    </row>
    <row r="4805" spans="1:42" hidden="1" x14ac:dyDescent="0.35">
      <c r="A4805" t="s">
        <v>5779</v>
      </c>
      <c r="B4805" s="1">
        <v>46154</v>
      </c>
      <c r="C4805" t="s">
        <v>1834</v>
      </c>
      <c r="D4805" t="s">
        <v>70</v>
      </c>
      <c r="E4805">
        <v>1</v>
      </c>
      <c r="F4805" t="s">
        <v>48</v>
      </c>
      <c r="G4805" t="s">
        <v>16</v>
      </c>
      <c r="H4805" t="s">
        <v>17</v>
      </c>
      <c r="I4805" t="s">
        <v>33</v>
      </c>
      <c r="J4805" t="s">
        <v>75</v>
      </c>
      <c r="K4805">
        <v>2026</v>
      </c>
      <c r="L4805" t="s">
        <v>35</v>
      </c>
      <c r="M4805" t="s">
        <v>5970</v>
      </c>
      <c r="N4805" t="s">
        <v>5949</v>
      </c>
      <c r="O4805" t="s">
        <v>5971</v>
      </c>
      <c r="P4805" t="s">
        <v>5922</v>
      </c>
      <c r="Q4805" t="s">
        <v>5972</v>
      </c>
      <c r="R4805">
        <v>9500</v>
      </c>
      <c r="S4805">
        <v>12000</v>
      </c>
      <c r="T4805">
        <v>0.20830000000000001</v>
      </c>
      <c r="U4805" t="s">
        <v>5920</v>
      </c>
      <c r="V4805">
        <v>12</v>
      </c>
      <c r="W4805" s="1">
        <v>44840</v>
      </c>
      <c r="X4805" t="s">
        <v>5894</v>
      </c>
      <c r="Y4805">
        <v>160</v>
      </c>
      <c r="Z4805">
        <v>82</v>
      </c>
      <c r="AA4805">
        <v>171</v>
      </c>
      <c r="AB4805">
        <v>27</v>
      </c>
      <c r="AC4805">
        <v>10</v>
      </c>
      <c r="AD4805">
        <v>256500</v>
      </c>
      <c r="AE4805" t="s">
        <v>6025</v>
      </c>
      <c r="AF4805" s="1">
        <v>46203</v>
      </c>
      <c r="AG4805" t="s">
        <v>6665</v>
      </c>
      <c r="AH4805" t="s">
        <v>6027</v>
      </c>
      <c r="AI4805" t="s">
        <v>6028</v>
      </c>
      <c r="AJ4805" t="s">
        <v>6924</v>
      </c>
      <c r="AK4805">
        <v>12000</v>
      </c>
      <c r="AL4805">
        <v>2604</v>
      </c>
      <c r="AM4805">
        <v>9396</v>
      </c>
      <c r="AN4805">
        <v>9500</v>
      </c>
      <c r="AO4805">
        <v>-104</v>
      </c>
      <c r="AP4805">
        <v>-1.11E-2</v>
      </c>
    </row>
    <row r="4806" spans="1:42" hidden="1" x14ac:dyDescent="0.35">
      <c r="A4806" t="s">
        <v>5780</v>
      </c>
      <c r="B4806" s="1">
        <v>46161</v>
      </c>
      <c r="C4806" t="s">
        <v>1301</v>
      </c>
      <c r="D4806" t="s">
        <v>95</v>
      </c>
      <c r="E4806">
        <v>1</v>
      </c>
      <c r="F4806" t="s">
        <v>30</v>
      </c>
      <c r="G4806" t="s">
        <v>96</v>
      </c>
      <c r="H4806" t="s">
        <v>25</v>
      </c>
      <c r="I4806" t="s">
        <v>26</v>
      </c>
      <c r="J4806" t="s">
        <v>75</v>
      </c>
      <c r="K4806">
        <v>2026</v>
      </c>
      <c r="L4806" t="s">
        <v>35</v>
      </c>
      <c r="M4806" t="s">
        <v>5948</v>
      </c>
      <c r="N4806" t="s">
        <v>5949</v>
      </c>
      <c r="O4806" t="s">
        <v>5950</v>
      </c>
      <c r="P4806" t="s">
        <v>5951</v>
      </c>
      <c r="Q4806" t="s">
        <v>5952</v>
      </c>
      <c r="R4806">
        <v>2900</v>
      </c>
      <c r="S4806">
        <v>3800</v>
      </c>
      <c r="T4806">
        <v>0.23680000000000001</v>
      </c>
      <c r="U4806" t="s">
        <v>5940</v>
      </c>
      <c r="V4806">
        <v>12</v>
      </c>
      <c r="W4806" s="1">
        <v>45359</v>
      </c>
      <c r="X4806" t="s">
        <v>5894</v>
      </c>
      <c r="Y4806">
        <v>220</v>
      </c>
      <c r="Z4806">
        <v>49</v>
      </c>
      <c r="AA4806">
        <v>227</v>
      </c>
      <c r="AB4806">
        <v>23</v>
      </c>
      <c r="AC4806">
        <v>10</v>
      </c>
      <c r="AD4806">
        <v>66700</v>
      </c>
      <c r="AE4806" t="s">
        <v>6025</v>
      </c>
      <c r="AF4806" s="1">
        <v>46203</v>
      </c>
      <c r="AG4806" t="s">
        <v>6573</v>
      </c>
      <c r="AH4806" t="s">
        <v>6035</v>
      </c>
      <c r="AI4806" t="s">
        <v>6028</v>
      </c>
      <c r="AJ4806" t="s">
        <v>6924</v>
      </c>
      <c r="AK4806">
        <v>3800</v>
      </c>
      <c r="AL4806">
        <v>355.3</v>
      </c>
      <c r="AM4806">
        <v>3444.7</v>
      </c>
      <c r="AN4806">
        <v>2900</v>
      </c>
      <c r="AO4806">
        <v>544.70000000000005</v>
      </c>
      <c r="AP4806">
        <v>0.15809999999999999</v>
      </c>
    </row>
    <row r="4807" spans="1:42" hidden="1" x14ac:dyDescent="0.35">
      <c r="A4807" t="s">
        <v>5781</v>
      </c>
      <c r="B4807" s="1">
        <v>46062</v>
      </c>
      <c r="C4807" t="s">
        <v>177</v>
      </c>
      <c r="D4807" t="s">
        <v>140</v>
      </c>
      <c r="E4807">
        <v>1</v>
      </c>
      <c r="F4807" t="s">
        <v>128</v>
      </c>
      <c r="G4807" t="s">
        <v>16</v>
      </c>
      <c r="H4807" t="s">
        <v>17</v>
      </c>
      <c r="I4807" t="s">
        <v>26</v>
      </c>
      <c r="J4807" t="s">
        <v>19</v>
      </c>
      <c r="K4807">
        <v>2026</v>
      </c>
      <c r="L4807" t="s">
        <v>20</v>
      </c>
      <c r="M4807" t="s">
        <v>5944</v>
      </c>
      <c r="N4807" t="s">
        <v>5931</v>
      </c>
      <c r="O4807" t="s">
        <v>5945</v>
      </c>
      <c r="P4807" t="s">
        <v>5946</v>
      </c>
      <c r="Q4807" t="s">
        <v>5947</v>
      </c>
      <c r="R4807">
        <v>6500</v>
      </c>
      <c r="S4807">
        <v>8500</v>
      </c>
      <c r="T4807">
        <v>0.23530000000000001</v>
      </c>
      <c r="U4807" t="s">
        <v>5940</v>
      </c>
      <c r="V4807">
        <v>6</v>
      </c>
      <c r="W4807" s="1">
        <v>44693</v>
      </c>
      <c r="X4807" t="s">
        <v>5894</v>
      </c>
      <c r="Y4807">
        <v>116</v>
      </c>
      <c r="Z4807">
        <v>117</v>
      </c>
      <c r="AA4807">
        <v>124</v>
      </c>
      <c r="AB4807">
        <v>67</v>
      </c>
      <c r="AC4807">
        <v>10</v>
      </c>
      <c r="AD4807">
        <v>435500</v>
      </c>
      <c r="AE4807" t="s">
        <v>6025</v>
      </c>
      <c r="AF4807" s="1">
        <v>46203</v>
      </c>
      <c r="AG4807" t="s">
        <v>6108</v>
      </c>
      <c r="AH4807" t="s">
        <v>6027</v>
      </c>
      <c r="AI4807" t="s">
        <v>6028</v>
      </c>
      <c r="AJ4807" t="s">
        <v>6924</v>
      </c>
      <c r="AK4807">
        <v>8500</v>
      </c>
      <c r="AL4807">
        <v>457.3</v>
      </c>
      <c r="AM4807">
        <v>8042.7</v>
      </c>
      <c r="AN4807">
        <v>6500</v>
      </c>
      <c r="AO4807">
        <v>1542.7</v>
      </c>
      <c r="AP4807">
        <v>0.1918</v>
      </c>
    </row>
    <row r="4808" spans="1:42" hidden="1" x14ac:dyDescent="0.35">
      <c r="A4808" t="s">
        <v>5782</v>
      </c>
      <c r="B4808" s="1">
        <v>46081</v>
      </c>
      <c r="C4808" t="s">
        <v>292</v>
      </c>
      <c r="D4808" t="s">
        <v>137</v>
      </c>
      <c r="E4808">
        <v>1</v>
      </c>
      <c r="F4808" t="s">
        <v>66</v>
      </c>
      <c r="G4808" t="s">
        <v>16</v>
      </c>
      <c r="H4808" t="s">
        <v>32</v>
      </c>
      <c r="I4808" t="s">
        <v>33</v>
      </c>
      <c r="J4808" t="s">
        <v>19</v>
      </c>
      <c r="K4808">
        <v>2026</v>
      </c>
      <c r="L4808" t="s">
        <v>20</v>
      </c>
      <c r="M4808" t="s">
        <v>5930</v>
      </c>
      <c r="N4808" t="s">
        <v>5931</v>
      </c>
      <c r="O4808" t="s">
        <v>5932</v>
      </c>
      <c r="P4808" t="s">
        <v>5891</v>
      </c>
      <c r="Q4808" t="s">
        <v>5933</v>
      </c>
      <c r="R4808">
        <v>14800</v>
      </c>
      <c r="S4808">
        <v>18500</v>
      </c>
      <c r="T4808">
        <v>0.2</v>
      </c>
      <c r="U4808" t="s">
        <v>5893</v>
      </c>
      <c r="V4808">
        <v>12</v>
      </c>
      <c r="W4808" s="1">
        <v>45474</v>
      </c>
      <c r="X4808" t="s">
        <v>5894</v>
      </c>
      <c r="Y4808">
        <v>213</v>
      </c>
      <c r="Z4808">
        <v>93</v>
      </c>
      <c r="AA4808">
        <v>278</v>
      </c>
      <c r="AB4808">
        <v>42</v>
      </c>
      <c r="AC4808">
        <v>10</v>
      </c>
      <c r="AD4808">
        <v>621600</v>
      </c>
      <c r="AE4808" t="s">
        <v>6025</v>
      </c>
      <c r="AF4808" s="1">
        <v>46203</v>
      </c>
      <c r="AG4808" t="s">
        <v>6182</v>
      </c>
      <c r="AH4808" t="s">
        <v>6035</v>
      </c>
      <c r="AI4808" t="s">
        <v>6028</v>
      </c>
      <c r="AJ4808" t="s">
        <v>6924</v>
      </c>
      <c r="AK4808">
        <v>18500</v>
      </c>
      <c r="AL4808">
        <v>1019.35</v>
      </c>
      <c r="AM4808">
        <v>17480.650000000001</v>
      </c>
      <c r="AN4808">
        <v>14800</v>
      </c>
      <c r="AO4808">
        <v>2680.65</v>
      </c>
      <c r="AP4808">
        <v>0.15329999999999999</v>
      </c>
    </row>
    <row r="4809" spans="1:42" hidden="1" x14ac:dyDescent="0.35">
      <c r="A4809" t="s">
        <v>5783</v>
      </c>
      <c r="B4809" s="1">
        <v>46130</v>
      </c>
      <c r="C4809" t="s">
        <v>1101</v>
      </c>
      <c r="D4809" t="s">
        <v>180</v>
      </c>
      <c r="E4809">
        <v>1</v>
      </c>
      <c r="F4809" t="s">
        <v>30</v>
      </c>
      <c r="G4809" t="s">
        <v>79</v>
      </c>
      <c r="H4809" t="s">
        <v>25</v>
      </c>
      <c r="I4809" t="s">
        <v>33</v>
      </c>
      <c r="J4809" t="s">
        <v>44</v>
      </c>
      <c r="K4809">
        <v>2026</v>
      </c>
      <c r="L4809" t="s">
        <v>35</v>
      </c>
      <c r="M4809" t="s">
        <v>5956</v>
      </c>
      <c r="N4809" t="s">
        <v>5949</v>
      </c>
      <c r="O4809" t="s">
        <v>5957</v>
      </c>
      <c r="P4809" t="s">
        <v>5958</v>
      </c>
      <c r="Q4809" t="s">
        <v>5959</v>
      </c>
      <c r="R4809">
        <v>3100</v>
      </c>
      <c r="S4809">
        <v>4200</v>
      </c>
      <c r="T4809">
        <v>0.26190000000000002</v>
      </c>
      <c r="U4809" t="s">
        <v>5909</v>
      </c>
      <c r="V4809">
        <v>12</v>
      </c>
      <c r="W4809" s="1">
        <v>45029</v>
      </c>
      <c r="X4809" t="s">
        <v>5894</v>
      </c>
      <c r="Y4809">
        <v>165</v>
      </c>
      <c r="Z4809">
        <v>119</v>
      </c>
      <c r="AA4809">
        <v>218</v>
      </c>
      <c r="AB4809">
        <v>22</v>
      </c>
      <c r="AC4809">
        <v>10</v>
      </c>
      <c r="AD4809">
        <v>68200</v>
      </c>
      <c r="AE4809" t="s">
        <v>6025</v>
      </c>
      <c r="AF4809" s="1">
        <v>46203</v>
      </c>
      <c r="AG4809" t="s">
        <v>6545</v>
      </c>
      <c r="AH4809" t="s">
        <v>6035</v>
      </c>
      <c r="AI4809" t="s">
        <v>6028</v>
      </c>
      <c r="AJ4809" t="s">
        <v>6924</v>
      </c>
      <c r="AK4809">
        <v>4200</v>
      </c>
      <c r="AL4809">
        <v>923.16</v>
      </c>
      <c r="AM4809">
        <v>3276.84</v>
      </c>
      <c r="AN4809">
        <v>3100</v>
      </c>
      <c r="AO4809">
        <v>176.84</v>
      </c>
      <c r="AP4809">
        <v>5.3999999999999999E-2</v>
      </c>
    </row>
    <row r="4810" spans="1:42" hidden="1" x14ac:dyDescent="0.35">
      <c r="A4810" t="s">
        <v>5784</v>
      </c>
      <c r="B4810" s="1">
        <v>46097</v>
      </c>
      <c r="C4810" t="s">
        <v>688</v>
      </c>
      <c r="D4810" t="s">
        <v>188</v>
      </c>
      <c r="E4810">
        <v>2</v>
      </c>
      <c r="F4810" t="s">
        <v>48</v>
      </c>
      <c r="G4810" t="s">
        <v>96</v>
      </c>
      <c r="H4810" t="s">
        <v>25</v>
      </c>
      <c r="I4810" t="s">
        <v>18</v>
      </c>
      <c r="J4810" t="s">
        <v>39</v>
      </c>
      <c r="K4810">
        <v>2026</v>
      </c>
      <c r="L4810" t="s">
        <v>20</v>
      </c>
      <c r="M4810" t="s">
        <v>5936</v>
      </c>
      <c r="N4810" t="s">
        <v>5931</v>
      </c>
      <c r="O4810" t="s">
        <v>5937</v>
      </c>
      <c r="P4810" t="s">
        <v>5938</v>
      </c>
      <c r="Q4810" t="s">
        <v>5939</v>
      </c>
      <c r="R4810">
        <v>3400</v>
      </c>
      <c r="S4810">
        <v>4500</v>
      </c>
      <c r="T4810">
        <v>0.24440000000000001</v>
      </c>
      <c r="U4810" t="s">
        <v>5940</v>
      </c>
      <c r="V4810">
        <v>6</v>
      </c>
      <c r="W4810" s="1">
        <v>45061</v>
      </c>
      <c r="X4810" t="s">
        <v>5894</v>
      </c>
      <c r="Y4810">
        <v>200</v>
      </c>
      <c r="Z4810">
        <v>91</v>
      </c>
      <c r="AA4810">
        <v>223</v>
      </c>
      <c r="AB4810">
        <v>18</v>
      </c>
      <c r="AC4810">
        <v>10</v>
      </c>
      <c r="AD4810">
        <v>61200</v>
      </c>
      <c r="AE4810" t="s">
        <v>6025</v>
      </c>
      <c r="AF4810" s="1">
        <v>46203</v>
      </c>
      <c r="AG4810" t="s">
        <v>6402</v>
      </c>
      <c r="AH4810" t="s">
        <v>6035</v>
      </c>
      <c r="AI4810" t="s">
        <v>6028</v>
      </c>
      <c r="AJ4810" t="s">
        <v>6924</v>
      </c>
      <c r="AK4810">
        <v>9000</v>
      </c>
      <c r="AL4810">
        <v>1802.7</v>
      </c>
      <c r="AM4810">
        <v>7197.3</v>
      </c>
      <c r="AN4810">
        <v>6800</v>
      </c>
      <c r="AO4810">
        <v>397.3</v>
      </c>
      <c r="AP4810">
        <v>5.5199999999999999E-2</v>
      </c>
    </row>
    <row r="4811" spans="1:42" hidden="1" x14ac:dyDescent="0.35">
      <c r="A4811" t="s">
        <v>5785</v>
      </c>
      <c r="B4811" s="1">
        <v>46132</v>
      </c>
      <c r="C4811" t="s">
        <v>148</v>
      </c>
      <c r="D4811" t="s">
        <v>65</v>
      </c>
      <c r="E4811">
        <v>1</v>
      </c>
      <c r="F4811" t="s">
        <v>58</v>
      </c>
      <c r="G4811" t="s">
        <v>16</v>
      </c>
      <c r="H4811" t="s">
        <v>32</v>
      </c>
      <c r="I4811" t="s">
        <v>43</v>
      </c>
      <c r="J4811" t="s">
        <v>44</v>
      </c>
      <c r="K4811">
        <v>2026</v>
      </c>
      <c r="L4811" t="s">
        <v>35</v>
      </c>
      <c r="M4811" t="s">
        <v>5906</v>
      </c>
      <c r="N4811" t="s">
        <v>5889</v>
      </c>
      <c r="O4811" t="s">
        <v>5898</v>
      </c>
      <c r="P4811" t="s">
        <v>5907</v>
      </c>
      <c r="Q4811" t="s">
        <v>5908</v>
      </c>
      <c r="R4811">
        <v>17500</v>
      </c>
      <c r="S4811">
        <v>22000</v>
      </c>
      <c r="T4811">
        <v>0.20449999999999999</v>
      </c>
      <c r="U4811" t="s">
        <v>5909</v>
      </c>
      <c r="V4811">
        <v>12</v>
      </c>
      <c r="W4811" s="1">
        <v>45337</v>
      </c>
      <c r="X4811" t="s">
        <v>5894</v>
      </c>
      <c r="Y4811">
        <v>373</v>
      </c>
      <c r="Z4811">
        <v>88</v>
      </c>
      <c r="AA4811">
        <v>389</v>
      </c>
      <c r="AB4811">
        <v>78</v>
      </c>
      <c r="AC4811">
        <v>10</v>
      </c>
      <c r="AD4811">
        <v>1365000</v>
      </c>
      <c r="AE4811" t="s">
        <v>6025</v>
      </c>
      <c r="AF4811" s="1">
        <v>46203</v>
      </c>
      <c r="AG4811" t="s">
        <v>6087</v>
      </c>
      <c r="AH4811" t="s">
        <v>6035</v>
      </c>
      <c r="AI4811" t="s">
        <v>6028</v>
      </c>
      <c r="AJ4811" t="s">
        <v>6924</v>
      </c>
      <c r="AK4811">
        <v>22000</v>
      </c>
      <c r="AL4811">
        <v>3586</v>
      </c>
      <c r="AM4811">
        <v>18414</v>
      </c>
      <c r="AN4811">
        <v>17500</v>
      </c>
      <c r="AO4811">
        <v>914</v>
      </c>
      <c r="AP4811">
        <v>4.9599999999999998E-2</v>
      </c>
    </row>
    <row r="4812" spans="1:42" hidden="1" x14ac:dyDescent="0.35">
      <c r="A4812" t="s">
        <v>5786</v>
      </c>
      <c r="B4812" s="1">
        <v>46059</v>
      </c>
      <c r="C4812" t="s">
        <v>1312</v>
      </c>
      <c r="D4812" t="s">
        <v>92</v>
      </c>
      <c r="E4812">
        <v>1</v>
      </c>
      <c r="F4812" t="s">
        <v>15</v>
      </c>
      <c r="G4812" t="s">
        <v>16</v>
      </c>
      <c r="H4812" t="s">
        <v>25</v>
      </c>
      <c r="I4812" t="s">
        <v>33</v>
      </c>
      <c r="J4812" t="s">
        <v>19</v>
      </c>
      <c r="K4812">
        <v>2026</v>
      </c>
      <c r="L4812" t="s">
        <v>20</v>
      </c>
      <c r="M4812" t="s">
        <v>5973</v>
      </c>
      <c r="N4812" t="s">
        <v>5974</v>
      </c>
      <c r="O4812" t="s">
        <v>5975</v>
      </c>
      <c r="P4812" t="s">
        <v>5899</v>
      </c>
      <c r="Q4812" t="s">
        <v>5976</v>
      </c>
      <c r="R4812">
        <v>7600</v>
      </c>
      <c r="S4812">
        <v>9800</v>
      </c>
      <c r="T4812">
        <v>0.22450000000000001</v>
      </c>
      <c r="U4812" t="s">
        <v>5901</v>
      </c>
      <c r="V4812">
        <v>36</v>
      </c>
      <c r="W4812" s="1">
        <v>45281</v>
      </c>
      <c r="X4812" t="s">
        <v>5894</v>
      </c>
      <c r="Y4812">
        <v>214</v>
      </c>
      <c r="Z4812">
        <v>101</v>
      </c>
      <c r="AA4812">
        <v>188</v>
      </c>
      <c r="AB4812">
        <v>51</v>
      </c>
      <c r="AC4812">
        <v>10</v>
      </c>
      <c r="AD4812">
        <v>387600</v>
      </c>
      <c r="AE4812" t="s">
        <v>6025</v>
      </c>
      <c r="AF4812" s="1">
        <v>46203</v>
      </c>
      <c r="AG4812" t="s">
        <v>6377</v>
      </c>
      <c r="AH4812" t="s">
        <v>6027</v>
      </c>
      <c r="AI4812" t="s">
        <v>6028</v>
      </c>
      <c r="AJ4812" t="s">
        <v>6924</v>
      </c>
      <c r="AK4812">
        <v>9800</v>
      </c>
      <c r="AL4812">
        <v>1346.52</v>
      </c>
      <c r="AM4812">
        <v>8453.48</v>
      </c>
      <c r="AN4812">
        <v>7600</v>
      </c>
      <c r="AO4812">
        <v>853.48</v>
      </c>
      <c r="AP4812">
        <v>0.10100000000000001</v>
      </c>
    </row>
    <row r="4813" spans="1:42" hidden="1" x14ac:dyDescent="0.35">
      <c r="A4813" t="s">
        <v>5787</v>
      </c>
      <c r="B4813" s="1">
        <v>46151</v>
      </c>
      <c r="C4813" t="s">
        <v>1268</v>
      </c>
      <c r="D4813" t="s">
        <v>82</v>
      </c>
      <c r="E4813">
        <v>1</v>
      </c>
      <c r="F4813" t="s">
        <v>30</v>
      </c>
      <c r="G4813" t="s">
        <v>16</v>
      </c>
      <c r="H4813" t="s">
        <v>32</v>
      </c>
      <c r="I4813" t="s">
        <v>26</v>
      </c>
      <c r="J4813" t="s">
        <v>75</v>
      </c>
      <c r="K4813">
        <v>2026</v>
      </c>
      <c r="L4813" t="s">
        <v>35</v>
      </c>
      <c r="M4813" t="s">
        <v>5895</v>
      </c>
      <c r="N4813" t="s">
        <v>5889</v>
      </c>
      <c r="O4813" t="s">
        <v>5890</v>
      </c>
      <c r="P4813" t="s">
        <v>5891</v>
      </c>
      <c r="Q4813" t="s">
        <v>5896</v>
      </c>
      <c r="R4813">
        <v>78000</v>
      </c>
      <c r="S4813">
        <v>95000</v>
      </c>
      <c r="T4813">
        <v>0.1789</v>
      </c>
      <c r="U4813" t="s">
        <v>5893</v>
      </c>
      <c r="V4813">
        <v>12</v>
      </c>
      <c r="W4813" s="1">
        <v>45187</v>
      </c>
      <c r="X4813" t="s">
        <v>5894</v>
      </c>
      <c r="Y4813">
        <v>351</v>
      </c>
      <c r="Z4813">
        <v>112</v>
      </c>
      <c r="AA4813">
        <v>335</v>
      </c>
      <c r="AB4813">
        <v>32</v>
      </c>
      <c r="AC4813">
        <v>10</v>
      </c>
      <c r="AD4813">
        <v>2496000</v>
      </c>
      <c r="AE4813" t="s">
        <v>6025</v>
      </c>
      <c r="AF4813" s="1">
        <v>46203</v>
      </c>
      <c r="AG4813" t="s">
        <v>6512</v>
      </c>
      <c r="AH4813" t="s">
        <v>6035</v>
      </c>
      <c r="AI4813" t="s">
        <v>6028</v>
      </c>
      <c r="AJ4813" t="s">
        <v>6924</v>
      </c>
      <c r="AK4813">
        <v>95000</v>
      </c>
      <c r="AL4813">
        <v>17765</v>
      </c>
      <c r="AM4813">
        <v>77235</v>
      </c>
      <c r="AN4813">
        <v>78000</v>
      </c>
      <c r="AO4813">
        <v>-765</v>
      </c>
      <c r="AP4813">
        <v>-9.9000000000000008E-3</v>
      </c>
    </row>
    <row r="4814" spans="1:42" hidden="1" x14ac:dyDescent="0.35">
      <c r="A4814" t="s">
        <v>5788</v>
      </c>
      <c r="B4814" s="1">
        <v>46096</v>
      </c>
      <c r="C4814" t="s">
        <v>1627</v>
      </c>
      <c r="D4814" t="s">
        <v>200</v>
      </c>
      <c r="E4814">
        <v>2</v>
      </c>
      <c r="F4814" t="s">
        <v>58</v>
      </c>
      <c r="G4814" t="s">
        <v>79</v>
      </c>
      <c r="H4814" t="s">
        <v>25</v>
      </c>
      <c r="I4814" t="s">
        <v>33</v>
      </c>
      <c r="J4814" t="s">
        <v>39</v>
      </c>
      <c r="K4814">
        <v>2026</v>
      </c>
      <c r="L4814" t="s">
        <v>20</v>
      </c>
      <c r="M4814" t="s">
        <v>5960</v>
      </c>
      <c r="N4814" t="s">
        <v>5949</v>
      </c>
      <c r="O4814" t="s">
        <v>5961</v>
      </c>
      <c r="P4814" t="s">
        <v>5951</v>
      </c>
      <c r="Q4814" t="s">
        <v>5962</v>
      </c>
      <c r="R4814">
        <v>2100</v>
      </c>
      <c r="S4814">
        <v>2800</v>
      </c>
      <c r="T4814">
        <v>0.25</v>
      </c>
      <c r="U4814" t="s">
        <v>5940</v>
      </c>
      <c r="V4814">
        <v>12</v>
      </c>
      <c r="W4814" s="1">
        <v>45378</v>
      </c>
      <c r="X4814" t="s">
        <v>5894</v>
      </c>
      <c r="Y4814">
        <v>198</v>
      </c>
      <c r="Z4814">
        <v>79</v>
      </c>
      <c r="AA4814">
        <v>243</v>
      </c>
      <c r="AB4814">
        <v>87</v>
      </c>
      <c r="AC4814">
        <v>10</v>
      </c>
      <c r="AD4814">
        <v>182700</v>
      </c>
      <c r="AE4814" t="s">
        <v>6025</v>
      </c>
      <c r="AF4814" s="1">
        <v>46203</v>
      </c>
      <c r="AG4814" t="s">
        <v>6603</v>
      </c>
      <c r="AH4814" t="s">
        <v>6035</v>
      </c>
      <c r="AI4814" t="s">
        <v>6028</v>
      </c>
      <c r="AJ4814" t="s">
        <v>6924</v>
      </c>
      <c r="AK4814">
        <v>5600</v>
      </c>
      <c r="AL4814">
        <v>540.96</v>
      </c>
      <c r="AM4814">
        <v>5059.04</v>
      </c>
      <c r="AN4814">
        <v>4200</v>
      </c>
      <c r="AO4814">
        <v>859.04</v>
      </c>
      <c r="AP4814">
        <v>0.16980000000000001</v>
      </c>
    </row>
    <row r="4815" spans="1:42" hidden="1" x14ac:dyDescent="0.35">
      <c r="A4815" t="s">
        <v>5789</v>
      </c>
      <c r="B4815" s="1">
        <v>46140</v>
      </c>
      <c r="C4815" t="s">
        <v>1947</v>
      </c>
      <c r="D4815" t="s">
        <v>183</v>
      </c>
      <c r="E4815">
        <v>1</v>
      </c>
      <c r="F4815" t="s">
        <v>58</v>
      </c>
      <c r="G4815" t="s">
        <v>16</v>
      </c>
      <c r="H4815" t="s">
        <v>25</v>
      </c>
      <c r="I4815" t="s">
        <v>43</v>
      </c>
      <c r="J4815" t="s">
        <v>44</v>
      </c>
      <c r="K4815">
        <v>2026</v>
      </c>
      <c r="L4815" t="s">
        <v>35</v>
      </c>
      <c r="M4815" t="s">
        <v>6010</v>
      </c>
      <c r="N4815" t="s">
        <v>5949</v>
      </c>
      <c r="O4815" t="s">
        <v>6011</v>
      </c>
      <c r="P4815" t="s">
        <v>6012</v>
      </c>
      <c r="Q4815" t="s">
        <v>6013</v>
      </c>
      <c r="R4815">
        <v>2700</v>
      </c>
      <c r="S4815">
        <v>3500</v>
      </c>
      <c r="T4815">
        <v>0.2286</v>
      </c>
      <c r="U4815" t="s">
        <v>5920</v>
      </c>
      <c r="V4815">
        <v>12</v>
      </c>
      <c r="W4815" s="1">
        <v>45369</v>
      </c>
      <c r="X4815" t="s">
        <v>5894</v>
      </c>
      <c r="Y4815">
        <v>71</v>
      </c>
      <c r="Z4815">
        <v>95</v>
      </c>
      <c r="AA4815">
        <v>147</v>
      </c>
      <c r="AB4815">
        <v>51</v>
      </c>
      <c r="AC4815">
        <v>10</v>
      </c>
      <c r="AD4815">
        <v>137700</v>
      </c>
      <c r="AE4815" t="s">
        <v>6025</v>
      </c>
      <c r="AF4815" s="1">
        <v>46203</v>
      </c>
      <c r="AG4815" t="s">
        <v>6689</v>
      </c>
      <c r="AH4815" t="s">
        <v>6035</v>
      </c>
      <c r="AI4815" t="s">
        <v>6028</v>
      </c>
      <c r="AJ4815" t="s">
        <v>6924</v>
      </c>
      <c r="AK4815">
        <v>3500</v>
      </c>
      <c r="AL4815">
        <v>697.9</v>
      </c>
      <c r="AM4815">
        <v>2802.1</v>
      </c>
      <c r="AN4815">
        <v>2700</v>
      </c>
      <c r="AO4815">
        <v>102.1</v>
      </c>
      <c r="AP4815">
        <v>3.6400000000000002E-2</v>
      </c>
    </row>
    <row r="4816" spans="1:42" hidden="1" x14ac:dyDescent="0.35">
      <c r="A4816" t="s">
        <v>5790</v>
      </c>
      <c r="B4816" s="1">
        <v>46138</v>
      </c>
      <c r="C4816" t="s">
        <v>199</v>
      </c>
      <c r="D4816" t="s">
        <v>29</v>
      </c>
      <c r="E4816">
        <v>1</v>
      </c>
      <c r="F4816" t="s">
        <v>58</v>
      </c>
      <c r="G4816" t="s">
        <v>71</v>
      </c>
      <c r="H4816" t="s">
        <v>25</v>
      </c>
      <c r="I4816" t="s">
        <v>33</v>
      </c>
      <c r="J4816" t="s">
        <v>44</v>
      </c>
      <c r="K4816">
        <v>2026</v>
      </c>
      <c r="L4816" t="s">
        <v>35</v>
      </c>
      <c r="M4816" t="s">
        <v>5985</v>
      </c>
      <c r="N4816" t="s">
        <v>5974</v>
      </c>
      <c r="O4816" t="s">
        <v>5986</v>
      </c>
      <c r="P4816" t="s">
        <v>5979</v>
      </c>
      <c r="Q4816" t="s">
        <v>5987</v>
      </c>
      <c r="R4816">
        <v>500</v>
      </c>
      <c r="S4816">
        <v>750</v>
      </c>
      <c r="T4816">
        <v>0.33329999999999999</v>
      </c>
      <c r="U4816" t="s">
        <v>5920</v>
      </c>
      <c r="V4816">
        <v>24</v>
      </c>
      <c r="W4816" s="1">
        <v>45007</v>
      </c>
      <c r="X4816" t="s">
        <v>5894</v>
      </c>
      <c r="Y4816">
        <v>294</v>
      </c>
      <c r="Z4816">
        <v>81</v>
      </c>
      <c r="AA4816">
        <v>264</v>
      </c>
      <c r="AB4816">
        <v>82</v>
      </c>
      <c r="AC4816">
        <v>10</v>
      </c>
      <c r="AD4816">
        <v>41000</v>
      </c>
      <c r="AE4816" t="s">
        <v>6025</v>
      </c>
      <c r="AF4816" s="1">
        <v>46203</v>
      </c>
      <c r="AG4816" t="s">
        <v>6119</v>
      </c>
      <c r="AH4816" t="s">
        <v>6035</v>
      </c>
      <c r="AI4816" t="s">
        <v>6028</v>
      </c>
      <c r="AJ4816" t="s">
        <v>6924</v>
      </c>
      <c r="AK4816">
        <v>750</v>
      </c>
      <c r="AL4816">
        <v>147.75</v>
      </c>
      <c r="AM4816">
        <v>602.25</v>
      </c>
      <c r="AN4816">
        <v>500</v>
      </c>
      <c r="AO4816">
        <v>102.25</v>
      </c>
      <c r="AP4816">
        <v>0.16980000000000001</v>
      </c>
    </row>
    <row r="4817" spans="1:42" hidden="1" x14ac:dyDescent="0.35">
      <c r="A4817" t="s">
        <v>5791</v>
      </c>
      <c r="B4817" s="1">
        <v>46195</v>
      </c>
      <c r="C4817" t="s">
        <v>1025</v>
      </c>
      <c r="D4817" t="s">
        <v>137</v>
      </c>
      <c r="E4817">
        <v>2</v>
      </c>
      <c r="F4817" t="s">
        <v>58</v>
      </c>
      <c r="G4817" t="s">
        <v>96</v>
      </c>
      <c r="H4817" t="s">
        <v>17</v>
      </c>
      <c r="I4817" t="s">
        <v>43</v>
      </c>
      <c r="J4817" t="s">
        <v>34</v>
      </c>
      <c r="K4817">
        <v>2026</v>
      </c>
      <c r="L4817" t="s">
        <v>35</v>
      </c>
      <c r="M4817" t="s">
        <v>5930</v>
      </c>
      <c r="N4817" t="s">
        <v>5931</v>
      </c>
      <c r="O4817" t="s">
        <v>5932</v>
      </c>
      <c r="P4817" t="s">
        <v>5891</v>
      </c>
      <c r="Q4817" t="s">
        <v>5933</v>
      </c>
      <c r="R4817">
        <v>14800</v>
      </c>
      <c r="S4817">
        <v>18500</v>
      </c>
      <c r="T4817">
        <v>0.2</v>
      </c>
      <c r="U4817" t="s">
        <v>5893</v>
      </c>
      <c r="V4817">
        <v>12</v>
      </c>
      <c r="W4817" s="1">
        <v>45474</v>
      </c>
      <c r="X4817" t="s">
        <v>5894</v>
      </c>
      <c r="Y4817">
        <v>213</v>
      </c>
      <c r="Z4817">
        <v>93</v>
      </c>
      <c r="AA4817">
        <v>278</v>
      </c>
      <c r="AB4817">
        <v>42</v>
      </c>
      <c r="AC4817">
        <v>10</v>
      </c>
      <c r="AD4817">
        <v>621600</v>
      </c>
      <c r="AE4817" t="s">
        <v>6025</v>
      </c>
      <c r="AF4817" s="1">
        <v>46203</v>
      </c>
      <c r="AG4817" t="s">
        <v>6518</v>
      </c>
      <c r="AH4817" t="s">
        <v>6035</v>
      </c>
      <c r="AI4817" t="s">
        <v>6028</v>
      </c>
      <c r="AJ4817" t="s">
        <v>6924</v>
      </c>
      <c r="AK4817">
        <v>37000</v>
      </c>
      <c r="AL4817">
        <v>3130.2</v>
      </c>
      <c r="AM4817">
        <v>33869.800000000003</v>
      </c>
      <c r="AN4817">
        <v>29600</v>
      </c>
      <c r="AO4817">
        <v>4269.8</v>
      </c>
      <c r="AP4817">
        <v>0.12609999999999999</v>
      </c>
    </row>
    <row r="4818" spans="1:42" hidden="1" x14ac:dyDescent="0.35">
      <c r="A4818" t="s">
        <v>5792</v>
      </c>
      <c r="B4818" s="1">
        <v>46115</v>
      </c>
      <c r="C4818" t="s">
        <v>2007</v>
      </c>
      <c r="D4818" t="s">
        <v>118</v>
      </c>
      <c r="E4818">
        <v>1</v>
      </c>
      <c r="F4818" t="s">
        <v>58</v>
      </c>
      <c r="G4818" t="s">
        <v>71</v>
      </c>
      <c r="H4818" t="s">
        <v>25</v>
      </c>
      <c r="I4818" t="s">
        <v>33</v>
      </c>
      <c r="J4818" t="s">
        <v>44</v>
      </c>
      <c r="K4818">
        <v>2026</v>
      </c>
      <c r="L4818" t="s">
        <v>35</v>
      </c>
      <c r="M4818" t="s">
        <v>5902</v>
      </c>
      <c r="N4818" t="s">
        <v>5889</v>
      </c>
      <c r="O4818" t="s">
        <v>5898</v>
      </c>
      <c r="P4818" t="s">
        <v>5899</v>
      </c>
      <c r="Q4818" t="s">
        <v>5903</v>
      </c>
      <c r="R4818">
        <v>74000</v>
      </c>
      <c r="S4818">
        <v>88000</v>
      </c>
      <c r="T4818">
        <v>0.15909999999999999</v>
      </c>
      <c r="U4818" t="s">
        <v>5901</v>
      </c>
      <c r="V4818">
        <v>12</v>
      </c>
      <c r="W4818" s="1">
        <v>45459</v>
      </c>
      <c r="X4818" t="s">
        <v>5894</v>
      </c>
      <c r="Y4818">
        <v>214</v>
      </c>
      <c r="Z4818">
        <v>97</v>
      </c>
      <c r="AA4818">
        <v>218</v>
      </c>
      <c r="AB4818">
        <v>43</v>
      </c>
      <c r="AC4818">
        <v>10</v>
      </c>
      <c r="AD4818">
        <v>3182000</v>
      </c>
      <c r="AE4818" t="s">
        <v>6025</v>
      </c>
      <c r="AF4818" s="1">
        <v>46203</v>
      </c>
      <c r="AG4818" t="s">
        <v>6706</v>
      </c>
      <c r="AH4818" t="s">
        <v>6027</v>
      </c>
      <c r="AI4818" t="s">
        <v>6028</v>
      </c>
      <c r="AJ4818" t="s">
        <v>6924</v>
      </c>
      <c r="AK4818">
        <v>88000</v>
      </c>
      <c r="AL4818">
        <v>11202.4</v>
      </c>
      <c r="AM4818">
        <v>76797.600000000006</v>
      </c>
      <c r="AN4818">
        <v>74000</v>
      </c>
      <c r="AO4818">
        <v>2797.6</v>
      </c>
      <c r="AP4818">
        <v>3.6400000000000002E-2</v>
      </c>
    </row>
    <row r="4819" spans="1:42" hidden="1" x14ac:dyDescent="0.35">
      <c r="A4819" t="s">
        <v>5793</v>
      </c>
      <c r="B4819" s="1">
        <v>46024</v>
      </c>
      <c r="C4819" t="s">
        <v>718</v>
      </c>
      <c r="D4819" t="s">
        <v>65</v>
      </c>
      <c r="E4819">
        <v>1</v>
      </c>
      <c r="F4819" t="s">
        <v>30</v>
      </c>
      <c r="G4819" t="s">
        <v>96</v>
      </c>
      <c r="H4819" t="s">
        <v>32</v>
      </c>
      <c r="I4819" t="s">
        <v>18</v>
      </c>
      <c r="J4819" t="s">
        <v>112</v>
      </c>
      <c r="K4819">
        <v>2026</v>
      </c>
      <c r="L4819" t="s">
        <v>20</v>
      </c>
      <c r="M4819" t="s">
        <v>5906</v>
      </c>
      <c r="N4819" t="s">
        <v>5889</v>
      </c>
      <c r="O4819" t="s">
        <v>5898</v>
      </c>
      <c r="P4819" t="s">
        <v>5907</v>
      </c>
      <c r="Q4819" t="s">
        <v>5908</v>
      </c>
      <c r="R4819">
        <v>17500</v>
      </c>
      <c r="S4819">
        <v>22000</v>
      </c>
      <c r="T4819">
        <v>0.20449999999999999</v>
      </c>
      <c r="U4819" t="s">
        <v>5909</v>
      </c>
      <c r="V4819">
        <v>12</v>
      </c>
      <c r="W4819" s="1">
        <v>45337</v>
      </c>
      <c r="X4819" t="s">
        <v>5894</v>
      </c>
      <c r="Y4819">
        <v>373</v>
      </c>
      <c r="Z4819">
        <v>88</v>
      </c>
      <c r="AA4819">
        <v>389</v>
      </c>
      <c r="AB4819">
        <v>78</v>
      </c>
      <c r="AC4819">
        <v>10</v>
      </c>
      <c r="AD4819">
        <v>1365000</v>
      </c>
      <c r="AE4819" t="s">
        <v>6025</v>
      </c>
      <c r="AF4819" s="1">
        <v>46203</v>
      </c>
      <c r="AG4819" t="s">
        <v>6400</v>
      </c>
      <c r="AH4819" t="s">
        <v>6027</v>
      </c>
      <c r="AI4819" t="s">
        <v>6028</v>
      </c>
      <c r="AJ4819" t="s">
        <v>6924</v>
      </c>
      <c r="AK4819">
        <v>22000</v>
      </c>
      <c r="AL4819">
        <v>1581.8</v>
      </c>
      <c r="AM4819">
        <v>20418.2</v>
      </c>
      <c r="AN4819">
        <v>17500</v>
      </c>
      <c r="AO4819">
        <v>2918.2</v>
      </c>
      <c r="AP4819">
        <v>0.1429</v>
      </c>
    </row>
    <row r="4820" spans="1:42" hidden="1" x14ac:dyDescent="0.35">
      <c r="A4820" t="s">
        <v>5794</v>
      </c>
      <c r="B4820" s="1">
        <v>46188</v>
      </c>
      <c r="C4820" t="s">
        <v>171</v>
      </c>
      <c r="D4820" t="s">
        <v>65</v>
      </c>
      <c r="E4820">
        <v>1</v>
      </c>
      <c r="F4820" t="s">
        <v>30</v>
      </c>
      <c r="G4820" t="s">
        <v>71</v>
      </c>
      <c r="H4820" t="s">
        <v>17</v>
      </c>
      <c r="I4820" t="s">
        <v>43</v>
      </c>
      <c r="J4820" t="s">
        <v>34</v>
      </c>
      <c r="K4820">
        <v>2026</v>
      </c>
      <c r="L4820" t="s">
        <v>35</v>
      </c>
      <c r="M4820" t="s">
        <v>5906</v>
      </c>
      <c r="N4820" t="s">
        <v>5889</v>
      </c>
      <c r="O4820" t="s">
        <v>5898</v>
      </c>
      <c r="P4820" t="s">
        <v>5907</v>
      </c>
      <c r="Q4820" t="s">
        <v>5908</v>
      </c>
      <c r="R4820">
        <v>17500</v>
      </c>
      <c r="S4820">
        <v>22000</v>
      </c>
      <c r="T4820">
        <v>0.20449999999999999</v>
      </c>
      <c r="U4820" t="s">
        <v>5909</v>
      </c>
      <c r="V4820">
        <v>12</v>
      </c>
      <c r="W4820" s="1">
        <v>45337</v>
      </c>
      <c r="X4820" t="s">
        <v>5894</v>
      </c>
      <c r="Y4820">
        <v>373</v>
      </c>
      <c r="Z4820">
        <v>88</v>
      </c>
      <c r="AA4820">
        <v>389</v>
      </c>
      <c r="AB4820">
        <v>78</v>
      </c>
      <c r="AC4820">
        <v>10</v>
      </c>
      <c r="AD4820">
        <v>1365000</v>
      </c>
      <c r="AE4820" t="s">
        <v>6025</v>
      </c>
      <c r="AF4820" s="1">
        <v>46203</v>
      </c>
      <c r="AG4820" t="s">
        <v>6104</v>
      </c>
      <c r="AH4820" t="s">
        <v>6035</v>
      </c>
      <c r="AI4820" t="s">
        <v>6028</v>
      </c>
      <c r="AJ4820" t="s">
        <v>6924</v>
      </c>
      <c r="AK4820">
        <v>22000</v>
      </c>
      <c r="AL4820">
        <v>1795.2</v>
      </c>
      <c r="AM4820">
        <v>20204.8</v>
      </c>
      <c r="AN4820">
        <v>17500</v>
      </c>
      <c r="AO4820">
        <v>2704.8</v>
      </c>
      <c r="AP4820">
        <v>0.13389999999999999</v>
      </c>
    </row>
    <row r="4821" spans="1:42" hidden="1" x14ac:dyDescent="0.35">
      <c r="A4821" t="s">
        <v>5795</v>
      </c>
      <c r="B4821" s="1">
        <v>46189</v>
      </c>
      <c r="C4821" t="s">
        <v>73</v>
      </c>
      <c r="D4821" t="s">
        <v>65</v>
      </c>
      <c r="E4821">
        <v>4</v>
      </c>
      <c r="F4821" t="s">
        <v>48</v>
      </c>
      <c r="G4821" t="s">
        <v>96</v>
      </c>
      <c r="H4821" t="s">
        <v>17</v>
      </c>
      <c r="I4821" t="s">
        <v>33</v>
      </c>
      <c r="J4821" t="s">
        <v>34</v>
      </c>
      <c r="K4821">
        <v>2026</v>
      </c>
      <c r="L4821" t="s">
        <v>35</v>
      </c>
      <c r="M4821" t="s">
        <v>5906</v>
      </c>
      <c r="N4821" t="s">
        <v>5889</v>
      </c>
      <c r="O4821" t="s">
        <v>5898</v>
      </c>
      <c r="P4821" t="s">
        <v>5907</v>
      </c>
      <c r="Q4821" t="s">
        <v>5908</v>
      </c>
      <c r="R4821">
        <v>17500</v>
      </c>
      <c r="S4821">
        <v>22000</v>
      </c>
      <c r="T4821">
        <v>0.20449999999999999</v>
      </c>
      <c r="U4821" t="s">
        <v>5909</v>
      </c>
      <c r="V4821">
        <v>12</v>
      </c>
      <c r="W4821" s="1">
        <v>45337</v>
      </c>
      <c r="X4821" t="s">
        <v>5894</v>
      </c>
      <c r="Y4821">
        <v>373</v>
      </c>
      <c r="Z4821">
        <v>88</v>
      </c>
      <c r="AA4821">
        <v>389</v>
      </c>
      <c r="AB4821">
        <v>78</v>
      </c>
      <c r="AC4821">
        <v>10</v>
      </c>
      <c r="AD4821">
        <v>1365000</v>
      </c>
      <c r="AE4821" t="s">
        <v>6025</v>
      </c>
      <c r="AF4821" s="1">
        <v>46203</v>
      </c>
      <c r="AG4821" t="s">
        <v>6073</v>
      </c>
      <c r="AH4821" t="s">
        <v>6027</v>
      </c>
      <c r="AI4821" t="s">
        <v>6028</v>
      </c>
      <c r="AJ4821" t="s">
        <v>6924</v>
      </c>
      <c r="AK4821">
        <v>88000</v>
      </c>
      <c r="AL4821">
        <v>10560</v>
      </c>
      <c r="AM4821">
        <v>77440</v>
      </c>
      <c r="AN4821">
        <v>70000</v>
      </c>
      <c r="AO4821">
        <v>7440</v>
      </c>
      <c r="AP4821">
        <v>9.6100000000000005E-2</v>
      </c>
    </row>
    <row r="4822" spans="1:42" hidden="1" x14ac:dyDescent="0.35">
      <c r="A4822" t="s">
        <v>5796</v>
      </c>
      <c r="B4822" s="1">
        <v>46026</v>
      </c>
      <c r="C4822" t="s">
        <v>934</v>
      </c>
      <c r="D4822" t="s">
        <v>173</v>
      </c>
      <c r="E4822">
        <v>1</v>
      </c>
      <c r="F4822" t="s">
        <v>128</v>
      </c>
      <c r="G4822" t="s">
        <v>71</v>
      </c>
      <c r="H4822" t="s">
        <v>25</v>
      </c>
      <c r="I4822" t="s">
        <v>18</v>
      </c>
      <c r="J4822" t="s">
        <v>112</v>
      </c>
      <c r="K4822">
        <v>2026</v>
      </c>
      <c r="L4822" t="s">
        <v>20</v>
      </c>
      <c r="M4822" t="s">
        <v>5904</v>
      </c>
      <c r="N4822" t="s">
        <v>5889</v>
      </c>
      <c r="O4822" t="s">
        <v>5898</v>
      </c>
      <c r="P4822" t="s">
        <v>5899</v>
      </c>
      <c r="Q4822" t="s">
        <v>5905</v>
      </c>
      <c r="R4822">
        <v>12500</v>
      </c>
      <c r="S4822">
        <v>15500</v>
      </c>
      <c r="T4822">
        <v>0.19350000000000001</v>
      </c>
      <c r="U4822" t="s">
        <v>5901</v>
      </c>
      <c r="V4822">
        <v>12</v>
      </c>
      <c r="W4822" s="1">
        <v>45140</v>
      </c>
      <c r="X4822" t="s">
        <v>5894</v>
      </c>
      <c r="Y4822">
        <v>313</v>
      </c>
      <c r="Z4822">
        <v>58</v>
      </c>
      <c r="AA4822">
        <v>294</v>
      </c>
      <c r="AB4822">
        <v>65</v>
      </c>
      <c r="AC4822">
        <v>10</v>
      </c>
      <c r="AD4822">
        <v>812500</v>
      </c>
      <c r="AE4822" t="s">
        <v>6025</v>
      </c>
      <c r="AF4822" s="1">
        <v>46203</v>
      </c>
      <c r="AG4822" t="s">
        <v>6106</v>
      </c>
      <c r="AH4822" t="s">
        <v>6027</v>
      </c>
      <c r="AI4822" t="s">
        <v>6028</v>
      </c>
      <c r="AJ4822" t="s">
        <v>6924</v>
      </c>
      <c r="AK4822">
        <v>15500</v>
      </c>
      <c r="AL4822">
        <v>1249.3</v>
      </c>
      <c r="AM4822">
        <v>14250.7</v>
      </c>
      <c r="AN4822">
        <v>12500</v>
      </c>
      <c r="AO4822">
        <v>1750.7</v>
      </c>
      <c r="AP4822">
        <v>0.1229</v>
      </c>
    </row>
    <row r="4823" spans="1:42" hidden="1" x14ac:dyDescent="0.35">
      <c r="A4823" t="s">
        <v>5797</v>
      </c>
      <c r="B4823" s="1">
        <v>46091</v>
      </c>
      <c r="C4823" t="s">
        <v>572</v>
      </c>
      <c r="D4823" t="s">
        <v>221</v>
      </c>
      <c r="E4823">
        <v>1</v>
      </c>
      <c r="F4823" t="s">
        <v>128</v>
      </c>
      <c r="G4823" t="s">
        <v>16</v>
      </c>
      <c r="H4823" t="s">
        <v>32</v>
      </c>
      <c r="I4823" t="s">
        <v>33</v>
      </c>
      <c r="J4823" t="s">
        <v>39</v>
      </c>
      <c r="K4823">
        <v>2026</v>
      </c>
      <c r="L4823" t="s">
        <v>20</v>
      </c>
      <c r="M4823" t="s">
        <v>5966</v>
      </c>
      <c r="N4823" t="s">
        <v>5967</v>
      </c>
      <c r="O4823" t="s">
        <v>5968</v>
      </c>
      <c r="P4823" t="s">
        <v>5899</v>
      </c>
      <c r="Q4823" t="s">
        <v>5969</v>
      </c>
      <c r="R4823">
        <v>11500</v>
      </c>
      <c r="S4823">
        <v>14500</v>
      </c>
      <c r="T4823">
        <v>0.2069</v>
      </c>
      <c r="U4823" t="s">
        <v>5901</v>
      </c>
      <c r="V4823">
        <v>12</v>
      </c>
      <c r="W4823" s="1">
        <v>44903</v>
      </c>
      <c r="X4823" t="s">
        <v>5894</v>
      </c>
      <c r="Y4823">
        <v>217</v>
      </c>
      <c r="Z4823">
        <v>53</v>
      </c>
      <c r="AA4823">
        <v>253</v>
      </c>
      <c r="AB4823">
        <v>61</v>
      </c>
      <c r="AC4823">
        <v>10</v>
      </c>
      <c r="AD4823">
        <v>701500</v>
      </c>
      <c r="AE4823" t="s">
        <v>6025</v>
      </c>
      <c r="AF4823" s="1">
        <v>46203</v>
      </c>
      <c r="AG4823" t="s">
        <v>6224</v>
      </c>
      <c r="AH4823" t="s">
        <v>6027</v>
      </c>
      <c r="AI4823" t="s">
        <v>6028</v>
      </c>
      <c r="AJ4823" t="s">
        <v>6924</v>
      </c>
      <c r="AK4823">
        <v>14500</v>
      </c>
      <c r="AL4823">
        <v>1684.9</v>
      </c>
      <c r="AM4823">
        <v>12815.1</v>
      </c>
      <c r="AN4823">
        <v>11500</v>
      </c>
      <c r="AO4823">
        <v>1315.1</v>
      </c>
      <c r="AP4823">
        <v>0.1026</v>
      </c>
    </row>
    <row r="4824" spans="1:42" hidden="1" x14ac:dyDescent="0.35">
      <c r="A4824" t="s">
        <v>5798</v>
      </c>
      <c r="B4824" s="1">
        <v>46094</v>
      </c>
      <c r="C4824" t="s">
        <v>927</v>
      </c>
      <c r="D4824" t="s">
        <v>205</v>
      </c>
      <c r="E4824">
        <v>1</v>
      </c>
      <c r="F4824" t="s">
        <v>30</v>
      </c>
      <c r="G4824" t="s">
        <v>96</v>
      </c>
      <c r="H4824" t="s">
        <v>17</v>
      </c>
      <c r="I4824" t="s">
        <v>18</v>
      </c>
      <c r="J4824" t="s">
        <v>39</v>
      </c>
      <c r="K4824">
        <v>2026</v>
      </c>
      <c r="L4824" t="s">
        <v>20</v>
      </c>
      <c r="M4824" t="s">
        <v>6003</v>
      </c>
      <c r="N4824" t="s">
        <v>5989</v>
      </c>
      <c r="O4824" t="s">
        <v>6004</v>
      </c>
      <c r="P4824" t="s">
        <v>6005</v>
      </c>
      <c r="Q4824" t="s">
        <v>6006</v>
      </c>
      <c r="R4824">
        <v>420</v>
      </c>
      <c r="S4824">
        <v>650</v>
      </c>
      <c r="T4824">
        <v>0.3538</v>
      </c>
      <c r="U4824" t="s">
        <v>5909</v>
      </c>
      <c r="V4824">
        <v>6</v>
      </c>
      <c r="W4824" s="1">
        <v>45071</v>
      </c>
      <c r="X4824" t="s">
        <v>5894</v>
      </c>
      <c r="Y4824">
        <v>160</v>
      </c>
      <c r="Z4824">
        <v>85</v>
      </c>
      <c r="AA4824">
        <v>167</v>
      </c>
      <c r="AB4824">
        <v>56</v>
      </c>
      <c r="AC4824">
        <v>10</v>
      </c>
      <c r="AD4824">
        <v>23520</v>
      </c>
      <c r="AE4824" t="s">
        <v>6025</v>
      </c>
      <c r="AF4824" s="1">
        <v>46203</v>
      </c>
      <c r="AG4824" t="s">
        <v>6491</v>
      </c>
      <c r="AH4824" t="s">
        <v>6027</v>
      </c>
      <c r="AI4824" t="s">
        <v>6028</v>
      </c>
      <c r="AJ4824" t="s">
        <v>6924</v>
      </c>
      <c r="AK4824">
        <v>650</v>
      </c>
      <c r="AL4824">
        <v>38.090000000000003</v>
      </c>
      <c r="AM4824">
        <v>611.91</v>
      </c>
      <c r="AN4824">
        <v>420</v>
      </c>
      <c r="AO4824">
        <v>191.91</v>
      </c>
      <c r="AP4824">
        <v>0.31359999999999999</v>
      </c>
    </row>
    <row r="4825" spans="1:42" hidden="1" x14ac:dyDescent="0.35">
      <c r="A4825" t="s">
        <v>5799</v>
      </c>
      <c r="B4825" s="1">
        <v>46147</v>
      </c>
      <c r="C4825" t="s">
        <v>1702</v>
      </c>
      <c r="D4825" t="s">
        <v>200</v>
      </c>
      <c r="E4825">
        <v>3</v>
      </c>
      <c r="F4825" t="s">
        <v>58</v>
      </c>
      <c r="G4825" t="s">
        <v>67</v>
      </c>
      <c r="H4825" t="s">
        <v>32</v>
      </c>
      <c r="I4825" t="s">
        <v>26</v>
      </c>
      <c r="J4825" t="s">
        <v>75</v>
      </c>
      <c r="K4825">
        <v>2026</v>
      </c>
      <c r="L4825" t="s">
        <v>35</v>
      </c>
      <c r="M4825" t="s">
        <v>5960</v>
      </c>
      <c r="N4825" t="s">
        <v>5949</v>
      </c>
      <c r="O4825" t="s">
        <v>5961</v>
      </c>
      <c r="P4825" t="s">
        <v>5951</v>
      </c>
      <c r="Q4825" t="s">
        <v>5962</v>
      </c>
      <c r="R4825">
        <v>2100</v>
      </c>
      <c r="S4825">
        <v>2800</v>
      </c>
      <c r="T4825">
        <v>0.25</v>
      </c>
      <c r="U4825" t="s">
        <v>5940</v>
      </c>
      <c r="V4825">
        <v>12</v>
      </c>
      <c r="W4825" s="1">
        <v>45378</v>
      </c>
      <c r="X4825" t="s">
        <v>5894</v>
      </c>
      <c r="Y4825">
        <v>198</v>
      </c>
      <c r="Z4825">
        <v>79</v>
      </c>
      <c r="AA4825">
        <v>243</v>
      </c>
      <c r="AB4825">
        <v>87</v>
      </c>
      <c r="AC4825">
        <v>10</v>
      </c>
      <c r="AD4825">
        <v>182700</v>
      </c>
      <c r="AE4825" t="s">
        <v>6025</v>
      </c>
      <c r="AF4825" s="1">
        <v>46203</v>
      </c>
      <c r="AG4825" t="s">
        <v>6627</v>
      </c>
      <c r="AH4825" t="s">
        <v>6027</v>
      </c>
      <c r="AI4825" t="s">
        <v>6028</v>
      </c>
      <c r="AJ4825" t="s">
        <v>6924</v>
      </c>
      <c r="AK4825">
        <v>8400</v>
      </c>
      <c r="AL4825">
        <v>710.64</v>
      </c>
      <c r="AM4825">
        <v>7689.36</v>
      </c>
      <c r="AN4825">
        <v>6300</v>
      </c>
      <c r="AO4825">
        <v>1389.36</v>
      </c>
      <c r="AP4825">
        <v>0.1807</v>
      </c>
    </row>
    <row r="4826" spans="1:42" hidden="1" x14ac:dyDescent="0.35">
      <c r="A4826" t="s">
        <v>5800</v>
      </c>
      <c r="B4826" s="1">
        <v>46069</v>
      </c>
      <c r="C4826" t="s">
        <v>1078</v>
      </c>
      <c r="D4826" t="s">
        <v>23</v>
      </c>
      <c r="E4826">
        <v>1</v>
      </c>
      <c r="F4826" t="s">
        <v>30</v>
      </c>
      <c r="G4826" t="s">
        <v>16</v>
      </c>
      <c r="H4826" t="s">
        <v>32</v>
      </c>
      <c r="I4826" t="s">
        <v>18</v>
      </c>
      <c r="J4826" t="s">
        <v>19</v>
      </c>
      <c r="K4826">
        <v>2026</v>
      </c>
      <c r="L4826" t="s">
        <v>20</v>
      </c>
      <c r="M4826" t="s">
        <v>5921</v>
      </c>
      <c r="N4826" t="s">
        <v>5913</v>
      </c>
      <c r="O4826" t="s">
        <v>5917</v>
      </c>
      <c r="P4826" t="s">
        <v>5922</v>
      </c>
      <c r="Q4826" t="s">
        <v>5923</v>
      </c>
      <c r="R4826">
        <v>57000</v>
      </c>
      <c r="S4826">
        <v>69000</v>
      </c>
      <c r="T4826">
        <v>0.1739</v>
      </c>
      <c r="U4826" t="s">
        <v>5920</v>
      </c>
      <c r="V4826">
        <v>12</v>
      </c>
      <c r="W4826" s="1">
        <v>44862</v>
      </c>
      <c r="X4826" t="s">
        <v>5894</v>
      </c>
      <c r="Y4826">
        <v>244</v>
      </c>
      <c r="Z4826">
        <v>55</v>
      </c>
      <c r="AA4826">
        <v>276</v>
      </c>
      <c r="AB4826">
        <v>9</v>
      </c>
      <c r="AC4826">
        <v>10</v>
      </c>
      <c r="AD4826">
        <v>513000</v>
      </c>
      <c r="AE4826" t="s">
        <v>6025</v>
      </c>
      <c r="AF4826" s="1">
        <v>46203</v>
      </c>
      <c r="AG4826" t="s">
        <v>6424</v>
      </c>
      <c r="AH4826" t="s">
        <v>6027</v>
      </c>
      <c r="AI4826" t="s">
        <v>6028</v>
      </c>
      <c r="AJ4826" t="s">
        <v>6924</v>
      </c>
      <c r="AK4826">
        <v>81420</v>
      </c>
      <c r="AL4826">
        <v>7767.47</v>
      </c>
      <c r="AM4826">
        <v>73652.53</v>
      </c>
      <c r="AN4826">
        <v>57000</v>
      </c>
      <c r="AO4826">
        <v>16652.53</v>
      </c>
      <c r="AP4826">
        <v>0.2261</v>
      </c>
    </row>
    <row r="4827" spans="1:42" hidden="1" x14ac:dyDescent="0.35">
      <c r="A4827" t="s">
        <v>5801</v>
      </c>
      <c r="B4827" s="1">
        <v>46182</v>
      </c>
      <c r="C4827" t="s">
        <v>3534</v>
      </c>
      <c r="D4827" t="s">
        <v>100</v>
      </c>
      <c r="E4827">
        <v>2</v>
      </c>
      <c r="F4827" t="s">
        <v>30</v>
      </c>
      <c r="G4827" t="s">
        <v>79</v>
      </c>
      <c r="H4827" t="s">
        <v>25</v>
      </c>
      <c r="I4827" t="s">
        <v>33</v>
      </c>
      <c r="J4827" t="s">
        <v>34</v>
      </c>
      <c r="K4827">
        <v>2026</v>
      </c>
      <c r="L4827" t="s">
        <v>35</v>
      </c>
      <c r="M4827" t="s">
        <v>5941</v>
      </c>
      <c r="N4827" t="s">
        <v>5931</v>
      </c>
      <c r="O4827" t="s">
        <v>5942</v>
      </c>
      <c r="P4827" t="s">
        <v>5938</v>
      </c>
      <c r="Q4827" t="s">
        <v>5943</v>
      </c>
      <c r="R4827">
        <v>9800</v>
      </c>
      <c r="S4827">
        <v>12500</v>
      </c>
      <c r="T4827">
        <v>0.216</v>
      </c>
      <c r="U4827" t="s">
        <v>5940</v>
      </c>
      <c r="V4827">
        <v>6</v>
      </c>
      <c r="W4827" s="1">
        <v>45383</v>
      </c>
      <c r="X4827" t="s">
        <v>5894</v>
      </c>
      <c r="Y4827">
        <v>102</v>
      </c>
      <c r="Z4827">
        <v>94</v>
      </c>
      <c r="AA4827">
        <v>142</v>
      </c>
      <c r="AB4827">
        <v>76</v>
      </c>
      <c r="AC4827">
        <v>10</v>
      </c>
      <c r="AD4827">
        <v>744800</v>
      </c>
      <c r="AE4827" t="s">
        <v>6025</v>
      </c>
      <c r="AF4827" s="1">
        <v>46203</v>
      </c>
      <c r="AG4827" t="s">
        <v>6882</v>
      </c>
      <c r="AH4827" t="s">
        <v>6035</v>
      </c>
      <c r="AI4827" t="s">
        <v>6028</v>
      </c>
      <c r="AJ4827" t="s">
        <v>6924</v>
      </c>
      <c r="AK4827">
        <v>25000</v>
      </c>
      <c r="AL4827">
        <v>1707.5</v>
      </c>
      <c r="AM4827">
        <v>23292.5</v>
      </c>
      <c r="AN4827">
        <v>19600</v>
      </c>
      <c r="AO4827">
        <v>3692.5</v>
      </c>
      <c r="AP4827">
        <v>0.1585</v>
      </c>
    </row>
    <row r="4828" spans="1:42" hidden="1" x14ac:dyDescent="0.35">
      <c r="A4828" t="s">
        <v>5802</v>
      </c>
      <c r="B4828" s="1">
        <v>46126</v>
      </c>
      <c r="C4828" t="s">
        <v>86</v>
      </c>
      <c r="D4828" t="s">
        <v>70</v>
      </c>
      <c r="E4828">
        <v>1</v>
      </c>
      <c r="F4828" t="s">
        <v>15</v>
      </c>
      <c r="G4828" t="s">
        <v>71</v>
      </c>
      <c r="H4828" t="s">
        <v>17</v>
      </c>
      <c r="I4828" t="s">
        <v>33</v>
      </c>
      <c r="J4828" t="s">
        <v>44</v>
      </c>
      <c r="K4828">
        <v>2026</v>
      </c>
      <c r="L4828" t="s">
        <v>35</v>
      </c>
      <c r="M4828" t="s">
        <v>5970</v>
      </c>
      <c r="N4828" t="s">
        <v>5949</v>
      </c>
      <c r="O4828" t="s">
        <v>5971</v>
      </c>
      <c r="P4828" t="s">
        <v>5922</v>
      </c>
      <c r="Q4828" t="s">
        <v>5972</v>
      </c>
      <c r="R4828">
        <v>9500</v>
      </c>
      <c r="S4828">
        <v>12000</v>
      </c>
      <c r="T4828">
        <v>0.20830000000000001</v>
      </c>
      <c r="U4828" t="s">
        <v>5920</v>
      </c>
      <c r="V4828">
        <v>12</v>
      </c>
      <c r="W4828" s="1">
        <v>44840</v>
      </c>
      <c r="X4828" t="s">
        <v>5894</v>
      </c>
      <c r="Y4828">
        <v>160</v>
      </c>
      <c r="Z4828">
        <v>82</v>
      </c>
      <c r="AA4828">
        <v>171</v>
      </c>
      <c r="AB4828">
        <v>27</v>
      </c>
      <c r="AC4828">
        <v>10</v>
      </c>
      <c r="AD4828">
        <v>256500</v>
      </c>
      <c r="AE4828" t="s">
        <v>6025</v>
      </c>
      <c r="AF4828" s="1">
        <v>46203</v>
      </c>
      <c r="AG4828" t="s">
        <v>6058</v>
      </c>
      <c r="AH4828" t="s">
        <v>6027</v>
      </c>
      <c r="AI4828" t="s">
        <v>6028</v>
      </c>
      <c r="AJ4828" t="s">
        <v>6924</v>
      </c>
      <c r="AK4828">
        <v>12000</v>
      </c>
      <c r="AL4828">
        <v>1345.2</v>
      </c>
      <c r="AM4828">
        <v>10654.8</v>
      </c>
      <c r="AN4828">
        <v>9500</v>
      </c>
      <c r="AO4828">
        <v>1154.8</v>
      </c>
      <c r="AP4828">
        <v>0.1084</v>
      </c>
    </row>
    <row r="4829" spans="1:42" hidden="1" x14ac:dyDescent="0.35">
      <c r="A4829" t="s">
        <v>5803</v>
      </c>
      <c r="B4829" s="1">
        <v>46203</v>
      </c>
      <c r="C4829" t="s">
        <v>568</v>
      </c>
      <c r="D4829" t="s">
        <v>38</v>
      </c>
      <c r="E4829">
        <v>3</v>
      </c>
      <c r="F4829" t="s">
        <v>48</v>
      </c>
      <c r="G4829" t="s">
        <v>71</v>
      </c>
      <c r="H4829" t="s">
        <v>17</v>
      </c>
      <c r="I4829" t="s">
        <v>18</v>
      </c>
      <c r="J4829" t="s">
        <v>34</v>
      </c>
      <c r="K4829">
        <v>2026</v>
      </c>
      <c r="L4829" t="s">
        <v>35</v>
      </c>
      <c r="M4829" t="s">
        <v>5981</v>
      </c>
      <c r="N4829" t="s">
        <v>5974</v>
      </c>
      <c r="O4829" t="s">
        <v>5982</v>
      </c>
      <c r="P4829" t="s">
        <v>5983</v>
      </c>
      <c r="Q4829" t="s">
        <v>5984</v>
      </c>
      <c r="R4829">
        <v>3700</v>
      </c>
      <c r="S4829">
        <v>4800</v>
      </c>
      <c r="T4829">
        <v>0.22919999999999999</v>
      </c>
      <c r="U4829" t="s">
        <v>5920</v>
      </c>
      <c r="V4829">
        <v>24</v>
      </c>
      <c r="W4829" s="1">
        <v>45552</v>
      </c>
      <c r="X4829" t="s">
        <v>5894</v>
      </c>
      <c r="Y4829">
        <v>158</v>
      </c>
      <c r="Z4829">
        <v>108</v>
      </c>
      <c r="AA4829">
        <v>132</v>
      </c>
      <c r="AB4829">
        <v>61</v>
      </c>
      <c r="AC4829">
        <v>10</v>
      </c>
      <c r="AD4829">
        <v>225700</v>
      </c>
      <c r="AE4829" t="s">
        <v>6025</v>
      </c>
      <c r="AF4829" s="1">
        <v>46203</v>
      </c>
      <c r="AG4829" t="s">
        <v>6342</v>
      </c>
      <c r="AH4829" t="s">
        <v>6027</v>
      </c>
      <c r="AI4829" t="s">
        <v>6028</v>
      </c>
      <c r="AJ4829" t="s">
        <v>6924</v>
      </c>
      <c r="AK4829">
        <v>14400</v>
      </c>
      <c r="AL4829">
        <v>2396.16</v>
      </c>
      <c r="AM4829">
        <v>12003.84</v>
      </c>
      <c r="AN4829">
        <v>11100</v>
      </c>
      <c r="AO4829">
        <v>903.84</v>
      </c>
      <c r="AP4829">
        <v>7.5300000000000006E-2</v>
      </c>
    </row>
    <row r="4830" spans="1:42" hidden="1" x14ac:dyDescent="0.35">
      <c r="A4830" t="s">
        <v>5804</v>
      </c>
      <c r="B4830" s="1">
        <v>46122</v>
      </c>
      <c r="C4830" t="s">
        <v>878</v>
      </c>
      <c r="D4830" t="s">
        <v>65</v>
      </c>
      <c r="E4830">
        <v>2</v>
      </c>
      <c r="F4830" t="s">
        <v>15</v>
      </c>
      <c r="G4830" t="s">
        <v>16</v>
      </c>
      <c r="H4830" t="s">
        <v>17</v>
      </c>
      <c r="I4830" t="s">
        <v>26</v>
      </c>
      <c r="J4830" t="s">
        <v>44</v>
      </c>
      <c r="K4830">
        <v>2026</v>
      </c>
      <c r="L4830" t="s">
        <v>35</v>
      </c>
      <c r="M4830" t="s">
        <v>5906</v>
      </c>
      <c r="N4830" t="s">
        <v>5889</v>
      </c>
      <c r="O4830" t="s">
        <v>5898</v>
      </c>
      <c r="P4830" t="s">
        <v>5907</v>
      </c>
      <c r="Q4830" t="s">
        <v>5908</v>
      </c>
      <c r="R4830">
        <v>17500</v>
      </c>
      <c r="S4830">
        <v>22000</v>
      </c>
      <c r="T4830">
        <v>0.20449999999999999</v>
      </c>
      <c r="U4830" t="s">
        <v>5909</v>
      </c>
      <c r="V4830">
        <v>12</v>
      </c>
      <c r="W4830" s="1">
        <v>45337</v>
      </c>
      <c r="X4830" t="s">
        <v>5894</v>
      </c>
      <c r="Y4830">
        <v>373</v>
      </c>
      <c r="Z4830">
        <v>88</v>
      </c>
      <c r="AA4830">
        <v>389</v>
      </c>
      <c r="AB4830">
        <v>78</v>
      </c>
      <c r="AC4830">
        <v>10</v>
      </c>
      <c r="AD4830">
        <v>1365000</v>
      </c>
      <c r="AE4830" t="s">
        <v>6025</v>
      </c>
      <c r="AF4830" s="1">
        <v>46203</v>
      </c>
      <c r="AG4830" t="s">
        <v>6473</v>
      </c>
      <c r="AH4830" t="s">
        <v>6027</v>
      </c>
      <c r="AI4830" t="s">
        <v>6028</v>
      </c>
      <c r="AJ4830" t="s">
        <v>6924</v>
      </c>
      <c r="AK4830">
        <v>44000</v>
      </c>
      <c r="AL4830">
        <v>7057.6</v>
      </c>
      <c r="AM4830">
        <v>36942.400000000001</v>
      </c>
      <c r="AN4830">
        <v>35000</v>
      </c>
      <c r="AO4830">
        <v>1942.4</v>
      </c>
      <c r="AP4830">
        <v>5.2600000000000001E-2</v>
      </c>
    </row>
    <row r="4831" spans="1:42" hidden="1" x14ac:dyDescent="0.35">
      <c r="A4831" t="s">
        <v>5805</v>
      </c>
      <c r="B4831" s="1">
        <v>46178</v>
      </c>
      <c r="C4831" t="s">
        <v>165</v>
      </c>
      <c r="D4831" t="s">
        <v>208</v>
      </c>
      <c r="E4831">
        <v>1</v>
      </c>
      <c r="F4831" t="s">
        <v>58</v>
      </c>
      <c r="G4831" t="s">
        <v>71</v>
      </c>
      <c r="H4831" t="s">
        <v>32</v>
      </c>
      <c r="I4831" t="s">
        <v>33</v>
      </c>
      <c r="J4831" t="s">
        <v>34</v>
      </c>
      <c r="K4831">
        <v>2026</v>
      </c>
      <c r="L4831" t="s">
        <v>35</v>
      </c>
      <c r="M4831" t="s">
        <v>5910</v>
      </c>
      <c r="N4831" t="s">
        <v>5889</v>
      </c>
      <c r="O4831" t="s">
        <v>5898</v>
      </c>
      <c r="P4831" t="s">
        <v>5907</v>
      </c>
      <c r="Q4831" t="s">
        <v>5911</v>
      </c>
      <c r="R4831">
        <v>10500</v>
      </c>
      <c r="S4831">
        <v>13000</v>
      </c>
      <c r="T4831">
        <v>0.1923</v>
      </c>
      <c r="U4831" t="s">
        <v>5909</v>
      </c>
      <c r="V4831">
        <v>12</v>
      </c>
      <c r="W4831" s="1">
        <v>45395</v>
      </c>
      <c r="X4831" t="s">
        <v>5894</v>
      </c>
      <c r="Y4831">
        <v>256</v>
      </c>
      <c r="Z4831">
        <v>119</v>
      </c>
      <c r="AA4831">
        <v>288</v>
      </c>
      <c r="AB4831">
        <v>32</v>
      </c>
      <c r="AC4831">
        <v>10</v>
      </c>
      <c r="AD4831">
        <v>336000</v>
      </c>
      <c r="AE4831" t="s">
        <v>6025</v>
      </c>
      <c r="AF4831" s="1">
        <v>46203</v>
      </c>
      <c r="AG4831" t="s">
        <v>6080</v>
      </c>
      <c r="AH4831" t="s">
        <v>6035</v>
      </c>
      <c r="AI4831" t="s">
        <v>6028</v>
      </c>
      <c r="AJ4831" t="s">
        <v>6924</v>
      </c>
      <c r="AK4831">
        <v>13000</v>
      </c>
      <c r="AL4831">
        <v>1355.9</v>
      </c>
      <c r="AM4831">
        <v>11644.1</v>
      </c>
      <c r="AN4831">
        <v>10500</v>
      </c>
      <c r="AO4831">
        <v>1144.0999999999999</v>
      </c>
      <c r="AP4831">
        <v>9.8299999999999998E-2</v>
      </c>
    </row>
    <row r="4832" spans="1:42" hidden="1" x14ac:dyDescent="0.35">
      <c r="A4832" t="s">
        <v>5806</v>
      </c>
      <c r="B4832" s="1">
        <v>46165</v>
      </c>
      <c r="C4832" t="s">
        <v>3072</v>
      </c>
      <c r="D4832" t="s">
        <v>14</v>
      </c>
      <c r="E4832">
        <v>2</v>
      </c>
      <c r="F4832" t="s">
        <v>58</v>
      </c>
      <c r="G4832" t="s">
        <v>71</v>
      </c>
      <c r="H4832" t="s">
        <v>32</v>
      </c>
      <c r="I4832" t="s">
        <v>33</v>
      </c>
      <c r="J4832" t="s">
        <v>75</v>
      </c>
      <c r="K4832">
        <v>2026</v>
      </c>
      <c r="L4832" t="s">
        <v>35</v>
      </c>
      <c r="M4832" t="s">
        <v>5934</v>
      </c>
      <c r="N4832" t="s">
        <v>5931</v>
      </c>
      <c r="O4832" t="s">
        <v>5932</v>
      </c>
      <c r="P4832" t="s">
        <v>5891</v>
      </c>
      <c r="Q4832" t="s">
        <v>5935</v>
      </c>
      <c r="R4832">
        <v>10800</v>
      </c>
      <c r="S4832">
        <v>13500</v>
      </c>
      <c r="T4832">
        <v>0.2</v>
      </c>
      <c r="U4832" t="s">
        <v>5893</v>
      </c>
      <c r="V4832">
        <v>12</v>
      </c>
      <c r="W4832" s="1">
        <v>44567</v>
      </c>
      <c r="X4832" t="s">
        <v>5894</v>
      </c>
      <c r="Y4832">
        <v>169</v>
      </c>
      <c r="Z4832">
        <v>68</v>
      </c>
      <c r="AA4832">
        <v>202</v>
      </c>
      <c r="AB4832">
        <v>85</v>
      </c>
      <c r="AC4832">
        <v>10</v>
      </c>
      <c r="AD4832">
        <v>918000</v>
      </c>
      <c r="AE4832" t="s">
        <v>6025</v>
      </c>
      <c r="AF4832" s="1">
        <v>46203</v>
      </c>
      <c r="AG4832" t="s">
        <v>6858</v>
      </c>
      <c r="AH4832" t="s">
        <v>6027</v>
      </c>
      <c r="AI4832" t="s">
        <v>6028</v>
      </c>
      <c r="AJ4832" t="s">
        <v>6924</v>
      </c>
      <c r="AK4832">
        <v>27000</v>
      </c>
      <c r="AL4832">
        <v>5629.5</v>
      </c>
      <c r="AM4832">
        <v>21370.5</v>
      </c>
      <c r="AN4832">
        <v>21600</v>
      </c>
      <c r="AO4832">
        <v>-229.5</v>
      </c>
      <c r="AP4832">
        <v>-1.0699999999999999E-2</v>
      </c>
    </row>
    <row r="4833" spans="1:42" hidden="1" x14ac:dyDescent="0.35">
      <c r="A4833" t="s">
        <v>5807</v>
      </c>
      <c r="B4833" s="1">
        <v>46122</v>
      </c>
      <c r="C4833" t="s">
        <v>2921</v>
      </c>
      <c r="D4833" t="s">
        <v>118</v>
      </c>
      <c r="E4833">
        <v>5</v>
      </c>
      <c r="F4833" t="s">
        <v>66</v>
      </c>
      <c r="G4833" t="s">
        <v>79</v>
      </c>
      <c r="H4833" t="s">
        <v>25</v>
      </c>
      <c r="I4833" t="s">
        <v>43</v>
      </c>
      <c r="J4833" t="s">
        <v>44</v>
      </c>
      <c r="K4833">
        <v>2026</v>
      </c>
      <c r="L4833" t="s">
        <v>35</v>
      </c>
      <c r="M4833" t="s">
        <v>5902</v>
      </c>
      <c r="N4833" t="s">
        <v>5889</v>
      </c>
      <c r="O4833" t="s">
        <v>5898</v>
      </c>
      <c r="P4833" t="s">
        <v>5899</v>
      </c>
      <c r="Q4833" t="s">
        <v>5903</v>
      </c>
      <c r="R4833">
        <v>74000</v>
      </c>
      <c r="S4833">
        <v>88000</v>
      </c>
      <c r="T4833">
        <v>0.15909999999999999</v>
      </c>
      <c r="U4833" t="s">
        <v>5901</v>
      </c>
      <c r="V4833">
        <v>12</v>
      </c>
      <c r="W4833" s="1">
        <v>45459</v>
      </c>
      <c r="X4833" t="s">
        <v>5894</v>
      </c>
      <c r="Y4833">
        <v>214</v>
      </c>
      <c r="Z4833">
        <v>97</v>
      </c>
      <c r="AA4833">
        <v>218</v>
      </c>
      <c r="AB4833">
        <v>43</v>
      </c>
      <c r="AC4833">
        <v>10</v>
      </c>
      <c r="AD4833">
        <v>3182000</v>
      </c>
      <c r="AE4833" t="s">
        <v>6025</v>
      </c>
      <c r="AF4833" s="1">
        <v>46203</v>
      </c>
      <c r="AG4833" t="s">
        <v>6836</v>
      </c>
      <c r="AH4833" t="s">
        <v>6035</v>
      </c>
      <c r="AI4833" t="s">
        <v>6028</v>
      </c>
      <c r="AJ4833" t="s">
        <v>6924</v>
      </c>
      <c r="AK4833">
        <v>440000</v>
      </c>
      <c r="AL4833">
        <v>60676</v>
      </c>
      <c r="AM4833">
        <v>379324</v>
      </c>
      <c r="AN4833">
        <v>370000</v>
      </c>
      <c r="AO4833">
        <v>9324</v>
      </c>
      <c r="AP4833">
        <v>2.46E-2</v>
      </c>
    </row>
    <row r="4834" spans="1:42" hidden="1" x14ac:dyDescent="0.35">
      <c r="A4834" t="s">
        <v>5808</v>
      </c>
      <c r="B4834" s="1">
        <v>46091</v>
      </c>
      <c r="C4834" t="s">
        <v>1215</v>
      </c>
      <c r="D4834" t="s">
        <v>173</v>
      </c>
      <c r="E4834">
        <v>1</v>
      </c>
      <c r="F4834" t="s">
        <v>58</v>
      </c>
      <c r="G4834" t="s">
        <v>16</v>
      </c>
      <c r="H4834" t="s">
        <v>17</v>
      </c>
      <c r="I4834" t="s">
        <v>43</v>
      </c>
      <c r="J4834" t="s">
        <v>39</v>
      </c>
      <c r="K4834">
        <v>2026</v>
      </c>
      <c r="L4834" t="s">
        <v>20</v>
      </c>
      <c r="M4834" t="s">
        <v>5904</v>
      </c>
      <c r="N4834" t="s">
        <v>5889</v>
      </c>
      <c r="O4834" t="s">
        <v>5898</v>
      </c>
      <c r="P4834" t="s">
        <v>5899</v>
      </c>
      <c r="Q4834" t="s">
        <v>5905</v>
      </c>
      <c r="R4834">
        <v>12500</v>
      </c>
      <c r="S4834">
        <v>15500</v>
      </c>
      <c r="T4834">
        <v>0.19350000000000001</v>
      </c>
      <c r="U4834" t="s">
        <v>5901</v>
      </c>
      <c r="V4834">
        <v>12</v>
      </c>
      <c r="W4834" s="1">
        <v>45140</v>
      </c>
      <c r="X4834" t="s">
        <v>5894</v>
      </c>
      <c r="Y4834">
        <v>313</v>
      </c>
      <c r="Z4834">
        <v>58</v>
      </c>
      <c r="AA4834">
        <v>294</v>
      </c>
      <c r="AB4834">
        <v>65</v>
      </c>
      <c r="AC4834">
        <v>10</v>
      </c>
      <c r="AD4834">
        <v>812500</v>
      </c>
      <c r="AE4834" t="s">
        <v>6025</v>
      </c>
      <c r="AF4834" s="1">
        <v>46203</v>
      </c>
      <c r="AG4834" t="s">
        <v>6521</v>
      </c>
      <c r="AH4834" t="s">
        <v>6035</v>
      </c>
      <c r="AI4834" t="s">
        <v>6028</v>
      </c>
      <c r="AJ4834" t="s">
        <v>6924</v>
      </c>
      <c r="AK4834">
        <v>15500</v>
      </c>
      <c r="AL4834">
        <v>1046.25</v>
      </c>
      <c r="AM4834">
        <v>14453.75</v>
      </c>
      <c r="AN4834">
        <v>12500</v>
      </c>
      <c r="AO4834">
        <v>1953.75</v>
      </c>
      <c r="AP4834">
        <v>0.13519999999999999</v>
      </c>
    </row>
    <row r="4835" spans="1:42" hidden="1" x14ac:dyDescent="0.35">
      <c r="A4835" t="s">
        <v>5809</v>
      </c>
      <c r="B4835" s="1">
        <v>46128</v>
      </c>
      <c r="C4835" t="s">
        <v>3445</v>
      </c>
      <c r="D4835" t="s">
        <v>439</v>
      </c>
      <c r="E4835">
        <v>1</v>
      </c>
      <c r="F4835" t="s">
        <v>30</v>
      </c>
      <c r="G4835" t="s">
        <v>31</v>
      </c>
      <c r="H4835" t="s">
        <v>25</v>
      </c>
      <c r="I4835" t="s">
        <v>26</v>
      </c>
      <c r="J4835" t="s">
        <v>44</v>
      </c>
      <c r="K4835">
        <v>2026</v>
      </c>
      <c r="L4835" t="s">
        <v>35</v>
      </c>
      <c r="M4835" t="s">
        <v>5953</v>
      </c>
      <c r="N4835" t="s">
        <v>5949</v>
      </c>
      <c r="O4835" t="s">
        <v>5954</v>
      </c>
      <c r="P4835" t="s">
        <v>5951</v>
      </c>
      <c r="Q4835" t="s">
        <v>5955</v>
      </c>
      <c r="R4835">
        <v>1400</v>
      </c>
      <c r="S4835">
        <v>1900</v>
      </c>
      <c r="T4835">
        <v>0.26319999999999999</v>
      </c>
      <c r="U4835" t="s">
        <v>5940</v>
      </c>
      <c r="V4835">
        <v>12</v>
      </c>
      <c r="W4835" s="1">
        <v>44681</v>
      </c>
      <c r="X4835" t="s">
        <v>5894</v>
      </c>
      <c r="Y4835">
        <v>129</v>
      </c>
      <c r="Z4835">
        <v>73</v>
      </c>
      <c r="AA4835">
        <v>194</v>
      </c>
      <c r="AB4835">
        <v>7</v>
      </c>
      <c r="AC4835">
        <v>10</v>
      </c>
      <c r="AD4835">
        <v>9800</v>
      </c>
      <c r="AE4835" t="s">
        <v>6025</v>
      </c>
      <c r="AF4835" s="1">
        <v>46203</v>
      </c>
      <c r="AG4835" t="s">
        <v>6878</v>
      </c>
      <c r="AH4835" t="s">
        <v>6027</v>
      </c>
      <c r="AI4835" t="s">
        <v>6028</v>
      </c>
      <c r="AJ4835" t="s">
        <v>6924</v>
      </c>
      <c r="AK4835">
        <v>1900</v>
      </c>
      <c r="AL4835">
        <v>176.32</v>
      </c>
      <c r="AM4835">
        <v>1723.68</v>
      </c>
      <c r="AN4835">
        <v>1400</v>
      </c>
      <c r="AO4835">
        <v>323.68</v>
      </c>
      <c r="AP4835">
        <v>0.18779999999999999</v>
      </c>
    </row>
    <row r="4836" spans="1:42" hidden="1" x14ac:dyDescent="0.35">
      <c r="A4836" t="s">
        <v>5810</v>
      </c>
      <c r="B4836" s="1">
        <v>46049</v>
      </c>
      <c r="C4836" t="s">
        <v>903</v>
      </c>
      <c r="D4836" t="s">
        <v>87</v>
      </c>
      <c r="E4836">
        <v>1</v>
      </c>
      <c r="F4836" t="s">
        <v>128</v>
      </c>
      <c r="G4836" t="s">
        <v>16</v>
      </c>
      <c r="H4836" t="s">
        <v>17</v>
      </c>
      <c r="I4836" t="s">
        <v>33</v>
      </c>
      <c r="J4836" t="s">
        <v>112</v>
      </c>
      <c r="K4836">
        <v>2026</v>
      </c>
      <c r="L4836" t="s">
        <v>20</v>
      </c>
      <c r="M4836" t="s">
        <v>5924</v>
      </c>
      <c r="N4836" t="s">
        <v>5913</v>
      </c>
      <c r="O4836" t="s">
        <v>5917</v>
      </c>
      <c r="P4836" t="s">
        <v>5925</v>
      </c>
      <c r="Q4836" t="s">
        <v>5926</v>
      </c>
      <c r="R4836">
        <v>46000</v>
      </c>
      <c r="S4836">
        <v>56000</v>
      </c>
      <c r="T4836">
        <v>0.17860000000000001</v>
      </c>
      <c r="U4836" t="s">
        <v>5920</v>
      </c>
      <c r="V4836">
        <v>12</v>
      </c>
      <c r="W4836" s="1">
        <v>44847</v>
      </c>
      <c r="X4836" t="s">
        <v>5894</v>
      </c>
      <c r="Y4836">
        <v>224</v>
      </c>
      <c r="Z4836">
        <v>96</v>
      </c>
      <c r="AA4836">
        <v>304</v>
      </c>
      <c r="AB4836">
        <v>54</v>
      </c>
      <c r="AC4836">
        <v>10</v>
      </c>
      <c r="AD4836">
        <v>2484000</v>
      </c>
      <c r="AE4836" t="s">
        <v>6025</v>
      </c>
      <c r="AF4836" s="1">
        <v>46203</v>
      </c>
      <c r="AG4836" t="s">
        <v>6383</v>
      </c>
      <c r="AH4836" t="s">
        <v>6027</v>
      </c>
      <c r="AI4836" t="s">
        <v>6028</v>
      </c>
      <c r="AJ4836" t="s">
        <v>6924</v>
      </c>
      <c r="AK4836">
        <v>66080</v>
      </c>
      <c r="AL4836">
        <v>7321.66</v>
      </c>
      <c r="AM4836">
        <v>58758.34</v>
      </c>
      <c r="AN4836">
        <v>46000</v>
      </c>
      <c r="AO4836">
        <v>12758.34</v>
      </c>
      <c r="AP4836">
        <v>0.21709999999999999</v>
      </c>
    </row>
    <row r="4837" spans="1:42" hidden="1" x14ac:dyDescent="0.35">
      <c r="A4837" t="s">
        <v>5811</v>
      </c>
      <c r="B4837" s="1">
        <v>46072</v>
      </c>
      <c r="C4837" t="s">
        <v>2842</v>
      </c>
      <c r="D4837" t="s">
        <v>92</v>
      </c>
      <c r="E4837">
        <v>2</v>
      </c>
      <c r="F4837" t="s">
        <v>48</v>
      </c>
      <c r="G4837" t="s">
        <v>16</v>
      </c>
      <c r="H4837" t="s">
        <v>32</v>
      </c>
      <c r="I4837" t="s">
        <v>26</v>
      </c>
      <c r="J4837" t="s">
        <v>19</v>
      </c>
      <c r="K4837">
        <v>2026</v>
      </c>
      <c r="L4837" t="s">
        <v>20</v>
      </c>
      <c r="M4837" t="s">
        <v>5973</v>
      </c>
      <c r="N4837" t="s">
        <v>5974</v>
      </c>
      <c r="O4837" t="s">
        <v>5975</v>
      </c>
      <c r="P4837" t="s">
        <v>5899</v>
      </c>
      <c r="Q4837" t="s">
        <v>5976</v>
      </c>
      <c r="R4837">
        <v>7600</v>
      </c>
      <c r="S4837">
        <v>9800</v>
      </c>
      <c r="T4837">
        <v>0.22450000000000001</v>
      </c>
      <c r="U4837" t="s">
        <v>5901</v>
      </c>
      <c r="V4837">
        <v>36</v>
      </c>
      <c r="W4837" s="1">
        <v>45281</v>
      </c>
      <c r="X4837" t="s">
        <v>5894</v>
      </c>
      <c r="Y4837">
        <v>214</v>
      </c>
      <c r="Z4837">
        <v>101</v>
      </c>
      <c r="AA4837">
        <v>188</v>
      </c>
      <c r="AB4837">
        <v>51</v>
      </c>
      <c r="AC4837">
        <v>10</v>
      </c>
      <c r="AD4837">
        <v>387600</v>
      </c>
      <c r="AE4837" t="s">
        <v>6025</v>
      </c>
      <c r="AF4837" s="1">
        <v>46203</v>
      </c>
      <c r="AG4837" t="s">
        <v>6772</v>
      </c>
      <c r="AH4837" t="s">
        <v>6027</v>
      </c>
      <c r="AI4837" t="s">
        <v>6028</v>
      </c>
      <c r="AJ4837" t="s">
        <v>6924</v>
      </c>
      <c r="AK4837">
        <v>19600</v>
      </c>
      <c r="AL4837">
        <v>1438.64</v>
      </c>
      <c r="AM4837">
        <v>18161.36</v>
      </c>
      <c r="AN4837">
        <v>15200</v>
      </c>
      <c r="AO4837">
        <v>2961.36</v>
      </c>
      <c r="AP4837">
        <v>0.16309999999999999</v>
      </c>
    </row>
    <row r="4838" spans="1:42" hidden="1" x14ac:dyDescent="0.35">
      <c r="A4838" t="s">
        <v>5812</v>
      </c>
      <c r="B4838" s="1">
        <v>46080</v>
      </c>
      <c r="C4838" t="s">
        <v>412</v>
      </c>
      <c r="D4838" t="s">
        <v>118</v>
      </c>
      <c r="E4838">
        <v>1</v>
      </c>
      <c r="F4838" t="s">
        <v>58</v>
      </c>
      <c r="G4838" t="s">
        <v>16</v>
      </c>
      <c r="H4838" t="s">
        <v>32</v>
      </c>
      <c r="I4838" t="s">
        <v>18</v>
      </c>
      <c r="J4838" t="s">
        <v>19</v>
      </c>
      <c r="K4838">
        <v>2026</v>
      </c>
      <c r="L4838" t="s">
        <v>20</v>
      </c>
      <c r="M4838" t="s">
        <v>5902</v>
      </c>
      <c r="N4838" t="s">
        <v>5889</v>
      </c>
      <c r="O4838" t="s">
        <v>5898</v>
      </c>
      <c r="P4838" t="s">
        <v>5899</v>
      </c>
      <c r="Q4838" t="s">
        <v>5903</v>
      </c>
      <c r="R4838">
        <v>74000</v>
      </c>
      <c r="S4838">
        <v>88000</v>
      </c>
      <c r="T4838">
        <v>0.15909999999999999</v>
      </c>
      <c r="U4838" t="s">
        <v>5901</v>
      </c>
      <c r="V4838">
        <v>12</v>
      </c>
      <c r="W4838" s="1">
        <v>45459</v>
      </c>
      <c r="X4838" t="s">
        <v>5894</v>
      </c>
      <c r="Y4838">
        <v>214</v>
      </c>
      <c r="Z4838">
        <v>97</v>
      </c>
      <c r="AA4838">
        <v>218</v>
      </c>
      <c r="AB4838">
        <v>43</v>
      </c>
      <c r="AC4838">
        <v>10</v>
      </c>
      <c r="AD4838">
        <v>3182000</v>
      </c>
      <c r="AE4838" t="s">
        <v>6025</v>
      </c>
      <c r="AF4838" s="1">
        <v>46203</v>
      </c>
      <c r="AG4838" t="s">
        <v>6259</v>
      </c>
      <c r="AH4838" t="s">
        <v>6027</v>
      </c>
      <c r="AI4838" t="s">
        <v>6028</v>
      </c>
      <c r="AJ4838" t="s">
        <v>6924</v>
      </c>
      <c r="AK4838">
        <v>88000</v>
      </c>
      <c r="AL4838">
        <v>10023.200000000001</v>
      </c>
      <c r="AM4838">
        <v>77976.800000000003</v>
      </c>
      <c r="AN4838">
        <v>74000</v>
      </c>
      <c r="AO4838">
        <v>3976.8</v>
      </c>
      <c r="AP4838">
        <v>5.0999999999999997E-2</v>
      </c>
    </row>
    <row r="4839" spans="1:42" hidden="1" x14ac:dyDescent="0.35">
      <c r="A4839" t="s">
        <v>5813</v>
      </c>
      <c r="B4839" s="1">
        <v>46192</v>
      </c>
      <c r="C4839" t="s">
        <v>3718</v>
      </c>
      <c r="D4839" t="s">
        <v>173</v>
      </c>
      <c r="E4839">
        <v>2</v>
      </c>
      <c r="F4839" t="s">
        <v>30</v>
      </c>
      <c r="G4839" t="s">
        <v>79</v>
      </c>
      <c r="H4839" t="s">
        <v>25</v>
      </c>
      <c r="I4839" t="s">
        <v>18</v>
      </c>
      <c r="J4839" t="s">
        <v>34</v>
      </c>
      <c r="K4839">
        <v>2026</v>
      </c>
      <c r="L4839" t="s">
        <v>35</v>
      </c>
      <c r="M4839" t="s">
        <v>5904</v>
      </c>
      <c r="N4839" t="s">
        <v>5889</v>
      </c>
      <c r="O4839" t="s">
        <v>5898</v>
      </c>
      <c r="P4839" t="s">
        <v>5899</v>
      </c>
      <c r="Q4839" t="s">
        <v>5905</v>
      </c>
      <c r="R4839">
        <v>12500</v>
      </c>
      <c r="S4839">
        <v>15500</v>
      </c>
      <c r="T4839">
        <v>0.19350000000000001</v>
      </c>
      <c r="U4839" t="s">
        <v>5901</v>
      </c>
      <c r="V4839">
        <v>12</v>
      </c>
      <c r="W4839" s="1">
        <v>45140</v>
      </c>
      <c r="X4839" t="s">
        <v>5894</v>
      </c>
      <c r="Y4839">
        <v>313</v>
      </c>
      <c r="Z4839">
        <v>58</v>
      </c>
      <c r="AA4839">
        <v>294</v>
      </c>
      <c r="AB4839">
        <v>65</v>
      </c>
      <c r="AC4839">
        <v>10</v>
      </c>
      <c r="AD4839">
        <v>812500</v>
      </c>
      <c r="AE4839" t="s">
        <v>6025</v>
      </c>
      <c r="AF4839" s="1">
        <v>46203</v>
      </c>
      <c r="AG4839" t="s">
        <v>6893</v>
      </c>
      <c r="AH4839" t="s">
        <v>6027</v>
      </c>
      <c r="AI4839" t="s">
        <v>6028</v>
      </c>
      <c r="AJ4839" t="s">
        <v>6924</v>
      </c>
      <c r="AK4839">
        <v>31000</v>
      </c>
      <c r="AL4839">
        <v>3007</v>
      </c>
      <c r="AM4839">
        <v>27993</v>
      </c>
      <c r="AN4839">
        <v>25000</v>
      </c>
      <c r="AO4839">
        <v>2993</v>
      </c>
      <c r="AP4839">
        <v>0.1069</v>
      </c>
    </row>
    <row r="4840" spans="1:42" hidden="1" x14ac:dyDescent="0.35">
      <c r="A4840" t="s">
        <v>5814</v>
      </c>
      <c r="B4840" s="1">
        <v>46093</v>
      </c>
      <c r="C4840" t="s">
        <v>1051</v>
      </c>
      <c r="D4840" t="s">
        <v>208</v>
      </c>
      <c r="E4840">
        <v>3</v>
      </c>
      <c r="F4840" t="s">
        <v>128</v>
      </c>
      <c r="G4840" t="s">
        <v>16</v>
      </c>
      <c r="H4840" t="s">
        <v>25</v>
      </c>
      <c r="I4840" t="s">
        <v>26</v>
      </c>
      <c r="J4840" t="s">
        <v>39</v>
      </c>
      <c r="K4840">
        <v>2026</v>
      </c>
      <c r="L4840" t="s">
        <v>20</v>
      </c>
      <c r="M4840" t="s">
        <v>5910</v>
      </c>
      <c r="N4840" t="s">
        <v>5889</v>
      </c>
      <c r="O4840" t="s">
        <v>5898</v>
      </c>
      <c r="P4840" t="s">
        <v>5907</v>
      </c>
      <c r="Q4840" t="s">
        <v>5911</v>
      </c>
      <c r="R4840">
        <v>10500</v>
      </c>
      <c r="S4840">
        <v>13000</v>
      </c>
      <c r="T4840">
        <v>0.1923</v>
      </c>
      <c r="U4840" t="s">
        <v>5909</v>
      </c>
      <c r="V4840">
        <v>12</v>
      </c>
      <c r="W4840" s="1">
        <v>45395</v>
      </c>
      <c r="X4840" t="s">
        <v>5894</v>
      </c>
      <c r="Y4840">
        <v>256</v>
      </c>
      <c r="Z4840">
        <v>119</v>
      </c>
      <c r="AA4840">
        <v>288</v>
      </c>
      <c r="AB4840">
        <v>32</v>
      </c>
      <c r="AC4840">
        <v>10</v>
      </c>
      <c r="AD4840">
        <v>336000</v>
      </c>
      <c r="AE4840" t="s">
        <v>6025</v>
      </c>
      <c r="AF4840" s="1">
        <v>46203</v>
      </c>
      <c r="AG4840" t="s">
        <v>6275</v>
      </c>
      <c r="AH4840" t="s">
        <v>6027</v>
      </c>
      <c r="AI4840" t="s">
        <v>6028</v>
      </c>
      <c r="AJ4840" t="s">
        <v>6924</v>
      </c>
      <c r="AK4840">
        <v>39000</v>
      </c>
      <c r="AL4840">
        <v>6938.1</v>
      </c>
      <c r="AM4840">
        <v>32061.9</v>
      </c>
      <c r="AN4840">
        <v>31500</v>
      </c>
      <c r="AO4840">
        <v>561.9</v>
      </c>
      <c r="AP4840">
        <v>1.7500000000000002E-2</v>
      </c>
    </row>
    <row r="4841" spans="1:42" hidden="1" x14ac:dyDescent="0.35">
      <c r="A4841" t="s">
        <v>5815</v>
      </c>
      <c r="B4841" s="1">
        <v>46059</v>
      </c>
      <c r="C4841" t="s">
        <v>566</v>
      </c>
      <c r="D4841" t="s">
        <v>188</v>
      </c>
      <c r="E4841">
        <v>1</v>
      </c>
      <c r="F4841" t="s">
        <v>48</v>
      </c>
      <c r="G4841" t="s">
        <v>16</v>
      </c>
      <c r="H4841" t="s">
        <v>25</v>
      </c>
      <c r="I4841" t="s">
        <v>43</v>
      </c>
      <c r="J4841" t="s">
        <v>19</v>
      </c>
      <c r="K4841">
        <v>2026</v>
      </c>
      <c r="L4841" t="s">
        <v>20</v>
      </c>
      <c r="M4841" t="s">
        <v>5936</v>
      </c>
      <c r="N4841" t="s">
        <v>5931</v>
      </c>
      <c r="O4841" t="s">
        <v>5937</v>
      </c>
      <c r="P4841" t="s">
        <v>5938</v>
      </c>
      <c r="Q4841" t="s">
        <v>5939</v>
      </c>
      <c r="R4841">
        <v>3400</v>
      </c>
      <c r="S4841">
        <v>4500</v>
      </c>
      <c r="T4841">
        <v>0.24440000000000001</v>
      </c>
      <c r="U4841" t="s">
        <v>5940</v>
      </c>
      <c r="V4841">
        <v>6</v>
      </c>
      <c r="W4841" s="1">
        <v>45061</v>
      </c>
      <c r="X4841" t="s">
        <v>5894</v>
      </c>
      <c r="Y4841">
        <v>200</v>
      </c>
      <c r="Z4841">
        <v>91</v>
      </c>
      <c r="AA4841">
        <v>223</v>
      </c>
      <c r="AB4841">
        <v>18</v>
      </c>
      <c r="AC4841">
        <v>10</v>
      </c>
      <c r="AD4841">
        <v>61200</v>
      </c>
      <c r="AE4841" t="s">
        <v>6025</v>
      </c>
      <c r="AF4841" s="1">
        <v>46203</v>
      </c>
      <c r="AG4841" t="s">
        <v>6341</v>
      </c>
      <c r="AH4841" t="s">
        <v>6027</v>
      </c>
      <c r="AI4841" t="s">
        <v>6028</v>
      </c>
      <c r="AJ4841" t="s">
        <v>6924</v>
      </c>
      <c r="AK4841">
        <v>4500</v>
      </c>
      <c r="AL4841">
        <v>499.05</v>
      </c>
      <c r="AM4841">
        <v>4000.95</v>
      </c>
      <c r="AN4841">
        <v>3400</v>
      </c>
      <c r="AO4841">
        <v>600.95000000000005</v>
      </c>
      <c r="AP4841">
        <v>0.1502</v>
      </c>
    </row>
    <row r="4842" spans="1:42" hidden="1" x14ac:dyDescent="0.35">
      <c r="A4842" t="s">
        <v>5816</v>
      </c>
      <c r="B4842" s="1">
        <v>46124</v>
      </c>
      <c r="C4842" t="s">
        <v>1351</v>
      </c>
      <c r="D4842" t="s">
        <v>82</v>
      </c>
      <c r="E4842">
        <v>2</v>
      </c>
      <c r="F4842" t="s">
        <v>66</v>
      </c>
      <c r="G4842" t="s">
        <v>71</v>
      </c>
      <c r="H4842" t="s">
        <v>17</v>
      </c>
      <c r="I4842" t="s">
        <v>18</v>
      </c>
      <c r="J4842" t="s">
        <v>44</v>
      </c>
      <c r="K4842">
        <v>2026</v>
      </c>
      <c r="L4842" t="s">
        <v>35</v>
      </c>
      <c r="M4842" t="s">
        <v>5895</v>
      </c>
      <c r="N4842" t="s">
        <v>5889</v>
      </c>
      <c r="O4842" t="s">
        <v>5890</v>
      </c>
      <c r="P4842" t="s">
        <v>5891</v>
      </c>
      <c r="Q4842" t="s">
        <v>5896</v>
      </c>
      <c r="R4842">
        <v>78000</v>
      </c>
      <c r="S4842">
        <v>95000</v>
      </c>
      <c r="T4842">
        <v>0.1789</v>
      </c>
      <c r="U4842" t="s">
        <v>5893</v>
      </c>
      <c r="V4842">
        <v>12</v>
      </c>
      <c r="W4842" s="1">
        <v>45187</v>
      </c>
      <c r="X4842" t="s">
        <v>5894</v>
      </c>
      <c r="Y4842">
        <v>351</v>
      </c>
      <c r="Z4842">
        <v>112</v>
      </c>
      <c r="AA4842">
        <v>335</v>
      </c>
      <c r="AB4842">
        <v>32</v>
      </c>
      <c r="AC4842">
        <v>10</v>
      </c>
      <c r="AD4842">
        <v>2496000</v>
      </c>
      <c r="AE4842" t="s">
        <v>6025</v>
      </c>
      <c r="AF4842" s="1">
        <v>46203</v>
      </c>
      <c r="AG4842" t="s">
        <v>6530</v>
      </c>
      <c r="AH4842" t="s">
        <v>6035</v>
      </c>
      <c r="AI4842" t="s">
        <v>6028</v>
      </c>
      <c r="AJ4842" t="s">
        <v>6924</v>
      </c>
      <c r="AK4842">
        <v>190000</v>
      </c>
      <c r="AL4842">
        <v>39919</v>
      </c>
      <c r="AM4842">
        <v>150081</v>
      </c>
      <c r="AN4842">
        <v>156000</v>
      </c>
      <c r="AO4842">
        <v>-5919</v>
      </c>
      <c r="AP4842">
        <v>-3.9399999999999998E-2</v>
      </c>
    </row>
    <row r="4843" spans="1:42" hidden="1" x14ac:dyDescent="0.35">
      <c r="A4843" t="s">
        <v>5817</v>
      </c>
      <c r="B4843" s="1">
        <v>46123</v>
      </c>
      <c r="C4843" t="s">
        <v>167</v>
      </c>
      <c r="D4843" t="s">
        <v>78</v>
      </c>
      <c r="E4843">
        <v>1</v>
      </c>
      <c r="F4843" t="s">
        <v>15</v>
      </c>
      <c r="G4843" t="s">
        <v>67</v>
      </c>
      <c r="H4843" t="s">
        <v>17</v>
      </c>
      <c r="I4843" t="s">
        <v>26</v>
      </c>
      <c r="J4843" t="s">
        <v>44</v>
      </c>
      <c r="K4843">
        <v>2026</v>
      </c>
      <c r="L4843" t="s">
        <v>35</v>
      </c>
      <c r="M4843" t="s">
        <v>5992</v>
      </c>
      <c r="N4843" t="s">
        <v>5989</v>
      </c>
      <c r="O4843" t="s">
        <v>5993</v>
      </c>
      <c r="P4843" t="s">
        <v>5899</v>
      </c>
      <c r="Q4843" t="s">
        <v>5994</v>
      </c>
      <c r="R4843">
        <v>850</v>
      </c>
      <c r="S4843">
        <v>1200</v>
      </c>
      <c r="T4843">
        <v>0.29170000000000001</v>
      </c>
      <c r="U4843" t="s">
        <v>5901</v>
      </c>
      <c r="V4843">
        <v>6</v>
      </c>
      <c r="W4843" s="1">
        <v>45066</v>
      </c>
      <c r="X4843" t="s">
        <v>5894</v>
      </c>
      <c r="Y4843">
        <v>275</v>
      </c>
      <c r="Z4843">
        <v>92</v>
      </c>
      <c r="AA4843">
        <v>285</v>
      </c>
      <c r="AB4843">
        <v>78</v>
      </c>
      <c r="AC4843">
        <v>10</v>
      </c>
      <c r="AD4843">
        <v>66300</v>
      </c>
      <c r="AE4843" t="s">
        <v>6025</v>
      </c>
      <c r="AF4843" s="1">
        <v>46203</v>
      </c>
      <c r="AG4843" t="s">
        <v>6101</v>
      </c>
      <c r="AH4843" t="s">
        <v>6035</v>
      </c>
      <c r="AI4843" t="s">
        <v>6028</v>
      </c>
      <c r="AJ4843" t="s">
        <v>6924</v>
      </c>
      <c r="AK4843">
        <v>1200</v>
      </c>
      <c r="AL4843">
        <v>139.19999999999999</v>
      </c>
      <c r="AM4843">
        <v>1060.8</v>
      </c>
      <c r="AN4843">
        <v>850</v>
      </c>
      <c r="AO4843">
        <v>210.8</v>
      </c>
      <c r="AP4843">
        <v>0.19869999999999999</v>
      </c>
    </row>
    <row r="4844" spans="1:42" hidden="1" x14ac:dyDescent="0.35">
      <c r="A4844" t="s">
        <v>5818</v>
      </c>
      <c r="B4844" s="1">
        <v>46023</v>
      </c>
      <c r="C4844" t="s">
        <v>545</v>
      </c>
      <c r="D4844" t="s">
        <v>87</v>
      </c>
      <c r="E4844">
        <v>1</v>
      </c>
      <c r="F4844" t="s">
        <v>58</v>
      </c>
      <c r="G4844" t="s">
        <v>71</v>
      </c>
      <c r="H4844" t="s">
        <v>17</v>
      </c>
      <c r="I4844" t="s">
        <v>43</v>
      </c>
      <c r="J4844" t="s">
        <v>112</v>
      </c>
      <c r="K4844">
        <v>2026</v>
      </c>
      <c r="L4844" t="s">
        <v>20</v>
      </c>
      <c r="M4844" t="s">
        <v>5924</v>
      </c>
      <c r="N4844" t="s">
        <v>5913</v>
      </c>
      <c r="O4844" t="s">
        <v>5917</v>
      </c>
      <c r="P4844" t="s">
        <v>5925</v>
      </c>
      <c r="Q4844" t="s">
        <v>5926</v>
      </c>
      <c r="R4844">
        <v>46000</v>
      </c>
      <c r="S4844">
        <v>56000</v>
      </c>
      <c r="T4844">
        <v>0.17860000000000001</v>
      </c>
      <c r="U4844" t="s">
        <v>5920</v>
      </c>
      <c r="V4844">
        <v>12</v>
      </c>
      <c r="W4844" s="1">
        <v>44847</v>
      </c>
      <c r="X4844" t="s">
        <v>5894</v>
      </c>
      <c r="Y4844">
        <v>224</v>
      </c>
      <c r="Z4844">
        <v>96</v>
      </c>
      <c r="AA4844">
        <v>304</v>
      </c>
      <c r="AB4844">
        <v>54</v>
      </c>
      <c r="AC4844">
        <v>10</v>
      </c>
      <c r="AD4844">
        <v>2484000</v>
      </c>
      <c r="AE4844" t="s">
        <v>6025</v>
      </c>
      <c r="AF4844" s="1">
        <v>46203</v>
      </c>
      <c r="AG4844" t="s">
        <v>6331</v>
      </c>
      <c r="AH4844" t="s">
        <v>6035</v>
      </c>
      <c r="AI4844" t="s">
        <v>6028</v>
      </c>
      <c r="AJ4844" t="s">
        <v>6924</v>
      </c>
      <c r="AK4844">
        <v>66080</v>
      </c>
      <c r="AL4844">
        <v>13771.07</v>
      </c>
      <c r="AM4844">
        <v>52308.93</v>
      </c>
      <c r="AN4844">
        <v>46000</v>
      </c>
      <c r="AO4844">
        <v>6308.93</v>
      </c>
      <c r="AP4844">
        <v>0.1206</v>
      </c>
    </row>
    <row r="4845" spans="1:42" hidden="1" x14ac:dyDescent="0.35">
      <c r="A4845" t="s">
        <v>5819</v>
      </c>
      <c r="B4845" s="1">
        <v>46080</v>
      </c>
      <c r="C4845" t="s">
        <v>1908</v>
      </c>
      <c r="D4845" t="s">
        <v>14</v>
      </c>
      <c r="E4845">
        <v>2</v>
      </c>
      <c r="F4845" t="s">
        <v>128</v>
      </c>
      <c r="G4845" t="s">
        <v>31</v>
      </c>
      <c r="H4845" t="s">
        <v>25</v>
      </c>
      <c r="I4845" t="s">
        <v>18</v>
      </c>
      <c r="J4845" t="s">
        <v>19</v>
      </c>
      <c r="K4845">
        <v>2026</v>
      </c>
      <c r="L4845" t="s">
        <v>20</v>
      </c>
      <c r="M4845" t="s">
        <v>5934</v>
      </c>
      <c r="N4845" t="s">
        <v>5931</v>
      </c>
      <c r="O4845" t="s">
        <v>5932</v>
      </c>
      <c r="P4845" t="s">
        <v>5891</v>
      </c>
      <c r="Q4845" t="s">
        <v>5935</v>
      </c>
      <c r="R4845">
        <v>10800</v>
      </c>
      <c r="S4845">
        <v>13500</v>
      </c>
      <c r="T4845">
        <v>0.2</v>
      </c>
      <c r="U4845" t="s">
        <v>5893</v>
      </c>
      <c r="V4845">
        <v>12</v>
      </c>
      <c r="W4845" s="1">
        <v>44567</v>
      </c>
      <c r="X4845" t="s">
        <v>5894</v>
      </c>
      <c r="Y4845">
        <v>169</v>
      </c>
      <c r="Z4845">
        <v>68</v>
      </c>
      <c r="AA4845">
        <v>202</v>
      </c>
      <c r="AB4845">
        <v>85</v>
      </c>
      <c r="AC4845">
        <v>10</v>
      </c>
      <c r="AD4845">
        <v>918000</v>
      </c>
      <c r="AE4845" t="s">
        <v>6025</v>
      </c>
      <c r="AF4845" s="1">
        <v>46203</v>
      </c>
      <c r="AG4845" t="s">
        <v>6681</v>
      </c>
      <c r="AH4845" t="s">
        <v>6035</v>
      </c>
      <c r="AI4845" t="s">
        <v>6028</v>
      </c>
      <c r="AJ4845" t="s">
        <v>6924</v>
      </c>
      <c r="AK4845">
        <v>27000</v>
      </c>
      <c r="AL4845">
        <v>4644</v>
      </c>
      <c r="AM4845">
        <v>22356</v>
      </c>
      <c r="AN4845">
        <v>21600</v>
      </c>
      <c r="AO4845">
        <v>756</v>
      </c>
      <c r="AP4845">
        <v>3.3799999999999997E-2</v>
      </c>
    </row>
    <row r="4846" spans="1:42" hidden="1" x14ac:dyDescent="0.35">
      <c r="A4846" t="s">
        <v>5820</v>
      </c>
      <c r="B4846" s="1">
        <v>46183</v>
      </c>
      <c r="C4846" t="s">
        <v>637</v>
      </c>
      <c r="D4846" t="s">
        <v>115</v>
      </c>
      <c r="E4846">
        <v>1</v>
      </c>
      <c r="F4846" t="s">
        <v>58</v>
      </c>
      <c r="G4846" t="s">
        <v>16</v>
      </c>
      <c r="H4846" t="s">
        <v>17</v>
      </c>
      <c r="I4846" t="s">
        <v>43</v>
      </c>
      <c r="J4846" t="s">
        <v>34</v>
      </c>
      <c r="K4846">
        <v>2026</v>
      </c>
      <c r="L4846" t="s">
        <v>35</v>
      </c>
      <c r="M4846" t="s">
        <v>5988</v>
      </c>
      <c r="N4846" t="s">
        <v>5989</v>
      </c>
      <c r="O4846" t="s">
        <v>5990</v>
      </c>
      <c r="P4846" t="s">
        <v>5907</v>
      </c>
      <c r="Q4846" t="s">
        <v>5991</v>
      </c>
      <c r="R4846">
        <v>1600</v>
      </c>
      <c r="S4846">
        <v>2200</v>
      </c>
      <c r="T4846">
        <v>0.2727</v>
      </c>
      <c r="U4846" t="s">
        <v>5909</v>
      </c>
      <c r="V4846">
        <v>6</v>
      </c>
      <c r="W4846" s="1">
        <v>45040</v>
      </c>
      <c r="X4846" t="s">
        <v>5894</v>
      </c>
      <c r="Y4846">
        <v>84</v>
      </c>
      <c r="Z4846">
        <v>117</v>
      </c>
      <c r="AA4846">
        <v>174</v>
      </c>
      <c r="AB4846">
        <v>47</v>
      </c>
      <c r="AC4846">
        <v>10</v>
      </c>
      <c r="AD4846">
        <v>75200</v>
      </c>
      <c r="AE4846" t="s">
        <v>6025</v>
      </c>
      <c r="AF4846" s="1">
        <v>46203</v>
      </c>
      <c r="AG4846" t="s">
        <v>6379</v>
      </c>
      <c r="AH4846" t="s">
        <v>6027</v>
      </c>
      <c r="AI4846" t="s">
        <v>6028</v>
      </c>
      <c r="AJ4846" t="s">
        <v>6924</v>
      </c>
      <c r="AK4846">
        <v>2200</v>
      </c>
      <c r="AL4846">
        <v>290.62</v>
      </c>
      <c r="AM4846">
        <v>1909.38</v>
      </c>
      <c r="AN4846">
        <v>1600</v>
      </c>
      <c r="AO4846">
        <v>309.38</v>
      </c>
      <c r="AP4846">
        <v>0.16200000000000001</v>
      </c>
    </row>
    <row r="4847" spans="1:42" hidden="1" x14ac:dyDescent="0.35">
      <c r="A4847" t="s">
        <v>5821</v>
      </c>
      <c r="B4847" s="1">
        <v>46125</v>
      </c>
      <c r="C4847" t="s">
        <v>967</v>
      </c>
      <c r="D4847" t="s">
        <v>78</v>
      </c>
      <c r="E4847">
        <v>1</v>
      </c>
      <c r="F4847" t="s">
        <v>30</v>
      </c>
      <c r="G4847" t="s">
        <v>31</v>
      </c>
      <c r="H4847" t="s">
        <v>25</v>
      </c>
      <c r="I4847" t="s">
        <v>43</v>
      </c>
      <c r="J4847" t="s">
        <v>44</v>
      </c>
      <c r="K4847">
        <v>2026</v>
      </c>
      <c r="L4847" t="s">
        <v>35</v>
      </c>
      <c r="M4847" t="s">
        <v>5992</v>
      </c>
      <c r="N4847" t="s">
        <v>5989</v>
      </c>
      <c r="O4847" t="s">
        <v>5993</v>
      </c>
      <c r="P4847" t="s">
        <v>5899</v>
      </c>
      <c r="Q4847" t="s">
        <v>5994</v>
      </c>
      <c r="R4847">
        <v>850</v>
      </c>
      <c r="S4847">
        <v>1200</v>
      </c>
      <c r="T4847">
        <v>0.29170000000000001</v>
      </c>
      <c r="U4847" t="s">
        <v>5901</v>
      </c>
      <c r="V4847">
        <v>6</v>
      </c>
      <c r="W4847" s="1">
        <v>45066</v>
      </c>
      <c r="X4847" t="s">
        <v>5894</v>
      </c>
      <c r="Y4847">
        <v>275</v>
      </c>
      <c r="Z4847">
        <v>92</v>
      </c>
      <c r="AA4847">
        <v>285</v>
      </c>
      <c r="AB4847">
        <v>78</v>
      </c>
      <c r="AC4847">
        <v>10</v>
      </c>
      <c r="AD4847">
        <v>66300</v>
      </c>
      <c r="AE4847" t="s">
        <v>6025</v>
      </c>
      <c r="AF4847" s="1">
        <v>46203</v>
      </c>
      <c r="AG4847" t="s">
        <v>6440</v>
      </c>
      <c r="AH4847" t="s">
        <v>6035</v>
      </c>
      <c r="AI4847" t="s">
        <v>6028</v>
      </c>
      <c r="AJ4847" t="s">
        <v>6924</v>
      </c>
      <c r="AK4847">
        <v>1200</v>
      </c>
      <c r="AL4847">
        <v>73.680000000000007</v>
      </c>
      <c r="AM4847">
        <v>1126.32</v>
      </c>
      <c r="AN4847">
        <v>850</v>
      </c>
      <c r="AO4847">
        <v>276.32</v>
      </c>
      <c r="AP4847">
        <v>0.24529999999999999</v>
      </c>
    </row>
    <row r="4848" spans="1:42" hidden="1" x14ac:dyDescent="0.35">
      <c r="A4848" t="s">
        <v>5822</v>
      </c>
      <c r="B4848" s="1">
        <v>46189</v>
      </c>
      <c r="C4848" t="s">
        <v>4090</v>
      </c>
      <c r="D4848" t="s">
        <v>221</v>
      </c>
      <c r="E4848">
        <v>1</v>
      </c>
      <c r="F4848" t="s">
        <v>48</v>
      </c>
      <c r="G4848" t="s">
        <v>31</v>
      </c>
      <c r="H4848" t="s">
        <v>25</v>
      </c>
      <c r="I4848" t="s">
        <v>26</v>
      </c>
      <c r="J4848" t="s">
        <v>34</v>
      </c>
      <c r="K4848">
        <v>2026</v>
      </c>
      <c r="L4848" t="s">
        <v>35</v>
      </c>
      <c r="M4848" t="s">
        <v>5966</v>
      </c>
      <c r="N4848" t="s">
        <v>5967</v>
      </c>
      <c r="O4848" t="s">
        <v>5968</v>
      </c>
      <c r="P4848" t="s">
        <v>5899</v>
      </c>
      <c r="Q4848" t="s">
        <v>5969</v>
      </c>
      <c r="R4848">
        <v>11500</v>
      </c>
      <c r="S4848">
        <v>14500</v>
      </c>
      <c r="T4848">
        <v>0.2069</v>
      </c>
      <c r="U4848" t="s">
        <v>5901</v>
      </c>
      <c r="V4848">
        <v>12</v>
      </c>
      <c r="W4848" s="1">
        <v>44903</v>
      </c>
      <c r="X4848" t="s">
        <v>5894</v>
      </c>
      <c r="Y4848">
        <v>217</v>
      </c>
      <c r="Z4848">
        <v>53</v>
      </c>
      <c r="AA4848">
        <v>253</v>
      </c>
      <c r="AB4848">
        <v>61</v>
      </c>
      <c r="AC4848">
        <v>10</v>
      </c>
      <c r="AD4848">
        <v>701500</v>
      </c>
      <c r="AE4848" t="s">
        <v>6025</v>
      </c>
      <c r="AF4848" s="1">
        <v>46203</v>
      </c>
      <c r="AG4848" t="s">
        <v>6888</v>
      </c>
      <c r="AH4848" t="s">
        <v>6027</v>
      </c>
      <c r="AI4848" t="s">
        <v>6028</v>
      </c>
      <c r="AJ4848" t="s">
        <v>6924</v>
      </c>
      <c r="AK4848">
        <v>14500</v>
      </c>
      <c r="AL4848">
        <v>1732.75</v>
      </c>
      <c r="AM4848">
        <v>12767.25</v>
      </c>
      <c r="AN4848">
        <v>11500</v>
      </c>
      <c r="AO4848">
        <v>1267.25</v>
      </c>
      <c r="AP4848">
        <v>9.9299999999999999E-2</v>
      </c>
    </row>
    <row r="4849" spans="1:42" hidden="1" x14ac:dyDescent="0.35">
      <c r="A4849" t="s">
        <v>5823</v>
      </c>
      <c r="B4849" s="1">
        <v>46143</v>
      </c>
      <c r="C4849" t="s">
        <v>892</v>
      </c>
      <c r="D4849" t="s">
        <v>137</v>
      </c>
      <c r="E4849">
        <v>1</v>
      </c>
      <c r="F4849" t="s">
        <v>128</v>
      </c>
      <c r="G4849" t="s">
        <v>67</v>
      </c>
      <c r="H4849" t="s">
        <v>17</v>
      </c>
      <c r="I4849" t="s">
        <v>43</v>
      </c>
      <c r="J4849" t="s">
        <v>75</v>
      </c>
      <c r="K4849">
        <v>2026</v>
      </c>
      <c r="L4849" t="s">
        <v>35</v>
      </c>
      <c r="M4849" t="s">
        <v>5930</v>
      </c>
      <c r="N4849" t="s">
        <v>5931</v>
      </c>
      <c r="O4849" t="s">
        <v>5932</v>
      </c>
      <c r="P4849" t="s">
        <v>5891</v>
      </c>
      <c r="Q4849" t="s">
        <v>5933</v>
      </c>
      <c r="R4849">
        <v>14800</v>
      </c>
      <c r="S4849">
        <v>18500</v>
      </c>
      <c r="T4849">
        <v>0.2</v>
      </c>
      <c r="U4849" t="s">
        <v>5893</v>
      </c>
      <c r="V4849">
        <v>12</v>
      </c>
      <c r="W4849" s="1">
        <v>45474</v>
      </c>
      <c r="X4849" t="s">
        <v>5894</v>
      </c>
      <c r="Y4849">
        <v>213</v>
      </c>
      <c r="Z4849">
        <v>93</v>
      </c>
      <c r="AA4849">
        <v>278</v>
      </c>
      <c r="AB4849">
        <v>42</v>
      </c>
      <c r="AC4849">
        <v>10</v>
      </c>
      <c r="AD4849">
        <v>621600</v>
      </c>
      <c r="AE4849" t="s">
        <v>6025</v>
      </c>
      <c r="AF4849" s="1">
        <v>46203</v>
      </c>
      <c r="AG4849" t="s">
        <v>6471</v>
      </c>
      <c r="AH4849" t="s">
        <v>6027</v>
      </c>
      <c r="AI4849" t="s">
        <v>6028</v>
      </c>
      <c r="AJ4849" t="s">
        <v>6924</v>
      </c>
      <c r="AK4849">
        <v>18500</v>
      </c>
      <c r="AL4849">
        <v>2495.65</v>
      </c>
      <c r="AM4849">
        <v>16004.35</v>
      </c>
      <c r="AN4849">
        <v>14800</v>
      </c>
      <c r="AO4849">
        <v>1204.3499999999999</v>
      </c>
      <c r="AP4849">
        <v>7.5300000000000006E-2</v>
      </c>
    </row>
    <row r="4850" spans="1:42" hidden="1" x14ac:dyDescent="0.35">
      <c r="A4850" t="s">
        <v>5824</v>
      </c>
      <c r="B4850" s="1">
        <v>46143</v>
      </c>
      <c r="C4850" t="s">
        <v>775</v>
      </c>
      <c r="D4850" t="s">
        <v>23</v>
      </c>
      <c r="E4850">
        <v>4</v>
      </c>
      <c r="F4850" t="s">
        <v>30</v>
      </c>
      <c r="G4850" t="s">
        <v>16</v>
      </c>
      <c r="H4850" t="s">
        <v>25</v>
      </c>
      <c r="I4850" t="s">
        <v>43</v>
      </c>
      <c r="J4850" t="s">
        <v>75</v>
      </c>
      <c r="K4850">
        <v>2026</v>
      </c>
      <c r="L4850" t="s">
        <v>35</v>
      </c>
      <c r="M4850" t="s">
        <v>5921</v>
      </c>
      <c r="N4850" t="s">
        <v>5913</v>
      </c>
      <c r="O4850" t="s">
        <v>5917</v>
      </c>
      <c r="P4850" t="s">
        <v>5922</v>
      </c>
      <c r="Q4850" t="s">
        <v>5923</v>
      </c>
      <c r="R4850">
        <v>57000</v>
      </c>
      <c r="S4850">
        <v>69000</v>
      </c>
      <c r="T4850">
        <v>0.1739</v>
      </c>
      <c r="U4850" t="s">
        <v>5920</v>
      </c>
      <c r="V4850">
        <v>12</v>
      </c>
      <c r="W4850" s="1">
        <v>44862</v>
      </c>
      <c r="X4850" t="s">
        <v>5894</v>
      </c>
      <c r="Y4850">
        <v>244</v>
      </c>
      <c r="Z4850">
        <v>55</v>
      </c>
      <c r="AA4850">
        <v>276</v>
      </c>
      <c r="AB4850">
        <v>9</v>
      </c>
      <c r="AC4850">
        <v>10</v>
      </c>
      <c r="AD4850">
        <v>513000</v>
      </c>
      <c r="AE4850" t="s">
        <v>6025</v>
      </c>
      <c r="AF4850" s="1">
        <v>46203</v>
      </c>
      <c r="AG4850" t="s">
        <v>6302</v>
      </c>
      <c r="AH4850" t="s">
        <v>6035</v>
      </c>
      <c r="AI4850" t="s">
        <v>6028</v>
      </c>
      <c r="AJ4850" t="s">
        <v>6924</v>
      </c>
      <c r="AK4850">
        <v>325680</v>
      </c>
      <c r="AL4850">
        <v>28594.7</v>
      </c>
      <c r="AM4850">
        <v>297085.3</v>
      </c>
      <c r="AN4850">
        <v>228000</v>
      </c>
      <c r="AO4850">
        <v>69085.3</v>
      </c>
      <c r="AP4850">
        <v>0.23250000000000001</v>
      </c>
    </row>
    <row r="4851" spans="1:42" hidden="1" x14ac:dyDescent="0.35">
      <c r="A4851" t="s">
        <v>5825</v>
      </c>
      <c r="B4851" s="1">
        <v>46071</v>
      </c>
      <c r="C4851" t="s">
        <v>1304</v>
      </c>
      <c r="D4851" t="s">
        <v>14</v>
      </c>
      <c r="E4851">
        <v>1</v>
      </c>
      <c r="F4851" t="s">
        <v>30</v>
      </c>
      <c r="G4851" t="s">
        <v>71</v>
      </c>
      <c r="H4851" t="s">
        <v>17</v>
      </c>
      <c r="I4851" t="s">
        <v>26</v>
      </c>
      <c r="J4851" t="s">
        <v>19</v>
      </c>
      <c r="K4851">
        <v>2026</v>
      </c>
      <c r="L4851" t="s">
        <v>20</v>
      </c>
      <c r="M4851" t="s">
        <v>5934</v>
      </c>
      <c r="N4851" t="s">
        <v>5931</v>
      </c>
      <c r="O4851" t="s">
        <v>5932</v>
      </c>
      <c r="P4851" t="s">
        <v>5891</v>
      </c>
      <c r="Q4851" t="s">
        <v>5935</v>
      </c>
      <c r="R4851">
        <v>10800</v>
      </c>
      <c r="S4851">
        <v>13500</v>
      </c>
      <c r="T4851">
        <v>0.2</v>
      </c>
      <c r="U4851" t="s">
        <v>5893</v>
      </c>
      <c r="V4851">
        <v>12</v>
      </c>
      <c r="W4851" s="1">
        <v>44567</v>
      </c>
      <c r="X4851" t="s">
        <v>5894</v>
      </c>
      <c r="Y4851">
        <v>169</v>
      </c>
      <c r="Z4851">
        <v>68</v>
      </c>
      <c r="AA4851">
        <v>202</v>
      </c>
      <c r="AB4851">
        <v>85</v>
      </c>
      <c r="AC4851">
        <v>10</v>
      </c>
      <c r="AD4851">
        <v>918000</v>
      </c>
      <c r="AE4851" t="s">
        <v>6025</v>
      </c>
      <c r="AF4851" s="1">
        <v>46203</v>
      </c>
      <c r="AG4851" t="s">
        <v>6310</v>
      </c>
      <c r="AH4851" t="s">
        <v>6027</v>
      </c>
      <c r="AI4851" t="s">
        <v>6028</v>
      </c>
      <c r="AJ4851" t="s">
        <v>6924</v>
      </c>
      <c r="AK4851">
        <v>13500</v>
      </c>
      <c r="AL4851">
        <v>1320.3</v>
      </c>
      <c r="AM4851">
        <v>12179.7</v>
      </c>
      <c r="AN4851">
        <v>10800</v>
      </c>
      <c r="AO4851">
        <v>1379.7</v>
      </c>
      <c r="AP4851">
        <v>0.1133</v>
      </c>
    </row>
    <row r="4852" spans="1:42" hidden="1" x14ac:dyDescent="0.35">
      <c r="A4852" t="s">
        <v>5826</v>
      </c>
      <c r="B4852" s="1">
        <v>46174</v>
      </c>
      <c r="C4852" t="s">
        <v>1126</v>
      </c>
      <c r="D4852" t="s">
        <v>137</v>
      </c>
      <c r="E4852">
        <v>1</v>
      </c>
      <c r="F4852" t="s">
        <v>30</v>
      </c>
      <c r="G4852" t="s">
        <v>71</v>
      </c>
      <c r="H4852" t="s">
        <v>32</v>
      </c>
      <c r="I4852" t="s">
        <v>43</v>
      </c>
      <c r="J4852" t="s">
        <v>34</v>
      </c>
      <c r="K4852">
        <v>2026</v>
      </c>
      <c r="L4852" t="s">
        <v>35</v>
      </c>
      <c r="M4852" t="s">
        <v>5930</v>
      </c>
      <c r="N4852" t="s">
        <v>5931</v>
      </c>
      <c r="O4852" t="s">
        <v>5932</v>
      </c>
      <c r="P4852" t="s">
        <v>5891</v>
      </c>
      <c r="Q4852" t="s">
        <v>5933</v>
      </c>
      <c r="R4852">
        <v>14800</v>
      </c>
      <c r="S4852">
        <v>18500</v>
      </c>
      <c r="T4852">
        <v>0.2</v>
      </c>
      <c r="U4852" t="s">
        <v>5893</v>
      </c>
      <c r="V4852">
        <v>12</v>
      </c>
      <c r="W4852" s="1">
        <v>45474</v>
      </c>
      <c r="X4852" t="s">
        <v>5894</v>
      </c>
      <c r="Y4852">
        <v>213</v>
      </c>
      <c r="Z4852">
        <v>93</v>
      </c>
      <c r="AA4852">
        <v>278</v>
      </c>
      <c r="AB4852">
        <v>42</v>
      </c>
      <c r="AC4852">
        <v>10</v>
      </c>
      <c r="AD4852">
        <v>621600</v>
      </c>
      <c r="AE4852" t="s">
        <v>6025</v>
      </c>
      <c r="AF4852" s="1">
        <v>46203</v>
      </c>
      <c r="AG4852" t="s">
        <v>6171</v>
      </c>
      <c r="AH4852" t="s">
        <v>6027</v>
      </c>
      <c r="AI4852" t="s">
        <v>6028</v>
      </c>
      <c r="AJ4852" t="s">
        <v>6924</v>
      </c>
      <c r="AK4852">
        <v>18500</v>
      </c>
      <c r="AL4852">
        <v>1703.85</v>
      </c>
      <c r="AM4852">
        <v>16796.150000000001</v>
      </c>
      <c r="AN4852">
        <v>14800</v>
      </c>
      <c r="AO4852">
        <v>1996.15</v>
      </c>
      <c r="AP4852">
        <v>0.1188</v>
      </c>
    </row>
    <row r="4853" spans="1:42" hidden="1" x14ac:dyDescent="0.35">
      <c r="A4853" t="s">
        <v>5827</v>
      </c>
      <c r="B4853" s="1">
        <v>46106</v>
      </c>
      <c r="C4853" t="s">
        <v>2891</v>
      </c>
      <c r="D4853" t="s">
        <v>78</v>
      </c>
      <c r="E4853">
        <v>1</v>
      </c>
      <c r="F4853" t="s">
        <v>30</v>
      </c>
      <c r="G4853" t="s">
        <v>31</v>
      </c>
      <c r="H4853" t="s">
        <v>17</v>
      </c>
      <c r="I4853" t="s">
        <v>33</v>
      </c>
      <c r="J4853" t="s">
        <v>39</v>
      </c>
      <c r="K4853">
        <v>2026</v>
      </c>
      <c r="L4853" t="s">
        <v>20</v>
      </c>
      <c r="M4853" t="s">
        <v>5992</v>
      </c>
      <c r="N4853" t="s">
        <v>5989</v>
      </c>
      <c r="O4853" t="s">
        <v>5993</v>
      </c>
      <c r="P4853" t="s">
        <v>5899</v>
      </c>
      <c r="Q4853" t="s">
        <v>5994</v>
      </c>
      <c r="R4853">
        <v>850</v>
      </c>
      <c r="S4853">
        <v>1200</v>
      </c>
      <c r="T4853">
        <v>0.29170000000000001</v>
      </c>
      <c r="U4853" t="s">
        <v>5901</v>
      </c>
      <c r="V4853">
        <v>6</v>
      </c>
      <c r="W4853" s="1">
        <v>45066</v>
      </c>
      <c r="X4853" t="s">
        <v>5894</v>
      </c>
      <c r="Y4853">
        <v>275</v>
      </c>
      <c r="Z4853">
        <v>92</v>
      </c>
      <c r="AA4853">
        <v>285</v>
      </c>
      <c r="AB4853">
        <v>78</v>
      </c>
      <c r="AC4853">
        <v>10</v>
      </c>
      <c r="AD4853">
        <v>66300</v>
      </c>
      <c r="AE4853" t="s">
        <v>6025</v>
      </c>
      <c r="AF4853" s="1">
        <v>46203</v>
      </c>
      <c r="AG4853" t="s">
        <v>6840</v>
      </c>
      <c r="AH4853" t="s">
        <v>6027</v>
      </c>
      <c r="AI4853" t="s">
        <v>6028</v>
      </c>
      <c r="AJ4853" t="s">
        <v>6924</v>
      </c>
      <c r="AK4853">
        <v>1200</v>
      </c>
      <c r="AL4853">
        <v>159.96</v>
      </c>
      <c r="AM4853">
        <v>1040.04</v>
      </c>
      <c r="AN4853">
        <v>850</v>
      </c>
      <c r="AO4853">
        <v>190.04</v>
      </c>
      <c r="AP4853">
        <v>0.1827</v>
      </c>
    </row>
    <row r="4854" spans="1:42" hidden="1" x14ac:dyDescent="0.35">
      <c r="A4854" t="s">
        <v>5828</v>
      </c>
      <c r="B4854" s="1">
        <v>46133</v>
      </c>
      <c r="C4854" t="s">
        <v>1750</v>
      </c>
      <c r="D4854" t="s">
        <v>47</v>
      </c>
      <c r="E4854">
        <v>1</v>
      </c>
      <c r="F4854" t="s">
        <v>58</v>
      </c>
      <c r="G4854" t="s">
        <v>71</v>
      </c>
      <c r="H4854" t="s">
        <v>32</v>
      </c>
      <c r="I4854" t="s">
        <v>26</v>
      </c>
      <c r="J4854" t="s">
        <v>44</v>
      </c>
      <c r="K4854">
        <v>2026</v>
      </c>
      <c r="L4854" t="s">
        <v>35</v>
      </c>
      <c r="M4854" t="s">
        <v>5995</v>
      </c>
      <c r="N4854" t="s">
        <v>5989</v>
      </c>
      <c r="O4854" t="s">
        <v>5996</v>
      </c>
      <c r="P4854" t="s">
        <v>5997</v>
      </c>
      <c r="Q4854" t="s">
        <v>5998</v>
      </c>
      <c r="R4854">
        <v>280</v>
      </c>
      <c r="S4854">
        <v>450</v>
      </c>
      <c r="T4854">
        <v>0.37780000000000002</v>
      </c>
      <c r="U4854" t="s">
        <v>5909</v>
      </c>
      <c r="V4854">
        <v>6</v>
      </c>
      <c r="W4854" s="1">
        <v>45144</v>
      </c>
      <c r="X4854" t="s">
        <v>5894</v>
      </c>
      <c r="Y4854">
        <v>217</v>
      </c>
      <c r="Z4854">
        <v>86</v>
      </c>
      <c r="AA4854">
        <v>212</v>
      </c>
      <c r="AB4854">
        <v>73</v>
      </c>
      <c r="AC4854">
        <v>10</v>
      </c>
      <c r="AD4854">
        <v>20440</v>
      </c>
      <c r="AE4854" t="s">
        <v>6025</v>
      </c>
      <c r="AF4854" s="1">
        <v>46203</v>
      </c>
      <c r="AG4854" t="s">
        <v>6643</v>
      </c>
      <c r="AH4854" t="s">
        <v>6027</v>
      </c>
      <c r="AI4854" t="s">
        <v>6028</v>
      </c>
      <c r="AJ4854" t="s">
        <v>6924</v>
      </c>
      <c r="AK4854">
        <v>450</v>
      </c>
      <c r="AL4854">
        <v>35.369999999999997</v>
      </c>
      <c r="AM4854">
        <v>414.63</v>
      </c>
      <c r="AN4854">
        <v>280</v>
      </c>
      <c r="AO4854">
        <v>134.63</v>
      </c>
      <c r="AP4854">
        <v>0.32469999999999999</v>
      </c>
    </row>
    <row r="4855" spans="1:42" hidden="1" x14ac:dyDescent="0.35">
      <c r="A4855" t="s">
        <v>5829</v>
      </c>
      <c r="B4855" s="1">
        <v>46104</v>
      </c>
      <c r="C4855" t="s">
        <v>701</v>
      </c>
      <c r="D4855" t="s">
        <v>377</v>
      </c>
      <c r="E4855">
        <v>1</v>
      </c>
      <c r="F4855" t="s">
        <v>30</v>
      </c>
      <c r="G4855" t="s">
        <v>16</v>
      </c>
      <c r="H4855" t="s">
        <v>32</v>
      </c>
      <c r="I4855" t="s">
        <v>33</v>
      </c>
      <c r="J4855" t="s">
        <v>39</v>
      </c>
      <c r="K4855">
        <v>2026</v>
      </c>
      <c r="L4855" t="s">
        <v>20</v>
      </c>
      <c r="M4855" t="s">
        <v>6007</v>
      </c>
      <c r="N4855" t="s">
        <v>5889</v>
      </c>
      <c r="O4855" t="s">
        <v>6008</v>
      </c>
      <c r="P4855" t="s">
        <v>5899</v>
      </c>
      <c r="Q4855" t="s">
        <v>6009</v>
      </c>
      <c r="R4855">
        <v>12000</v>
      </c>
      <c r="S4855">
        <v>15000</v>
      </c>
      <c r="T4855">
        <v>0.2</v>
      </c>
      <c r="U4855" t="s">
        <v>5901</v>
      </c>
      <c r="V4855">
        <v>12</v>
      </c>
      <c r="W4855" s="1">
        <v>45557</v>
      </c>
      <c r="X4855" t="s">
        <v>5894</v>
      </c>
      <c r="Y4855">
        <v>118</v>
      </c>
      <c r="Z4855">
        <v>87</v>
      </c>
      <c r="AA4855">
        <v>209</v>
      </c>
      <c r="AB4855">
        <v>10</v>
      </c>
      <c r="AC4855">
        <v>10</v>
      </c>
      <c r="AD4855">
        <v>120000</v>
      </c>
      <c r="AE4855" t="s">
        <v>6025</v>
      </c>
      <c r="AF4855" s="1">
        <v>46203</v>
      </c>
      <c r="AG4855" t="s">
        <v>6408</v>
      </c>
      <c r="AH4855" t="s">
        <v>6027</v>
      </c>
      <c r="AI4855" t="s">
        <v>6028</v>
      </c>
      <c r="AJ4855" t="s">
        <v>6924</v>
      </c>
      <c r="AK4855">
        <v>15000</v>
      </c>
      <c r="AL4855">
        <v>1768.5</v>
      </c>
      <c r="AM4855">
        <v>13231.5</v>
      </c>
      <c r="AN4855">
        <v>12000</v>
      </c>
      <c r="AO4855">
        <v>1231.5</v>
      </c>
      <c r="AP4855">
        <v>9.3100000000000002E-2</v>
      </c>
    </row>
    <row r="4856" spans="1:42" hidden="1" x14ac:dyDescent="0.35">
      <c r="A4856" t="s">
        <v>5830</v>
      </c>
      <c r="B4856" s="1">
        <v>46166</v>
      </c>
      <c r="C4856" t="s">
        <v>393</v>
      </c>
      <c r="D4856" t="s">
        <v>439</v>
      </c>
      <c r="E4856">
        <v>2</v>
      </c>
      <c r="F4856" t="s">
        <v>48</v>
      </c>
      <c r="G4856" t="s">
        <v>16</v>
      </c>
      <c r="H4856" t="s">
        <v>32</v>
      </c>
      <c r="I4856" t="s">
        <v>18</v>
      </c>
      <c r="J4856" t="s">
        <v>75</v>
      </c>
      <c r="K4856">
        <v>2026</v>
      </c>
      <c r="L4856" t="s">
        <v>35</v>
      </c>
      <c r="M4856" t="s">
        <v>5953</v>
      </c>
      <c r="N4856" t="s">
        <v>5949</v>
      </c>
      <c r="O4856" t="s">
        <v>5954</v>
      </c>
      <c r="P4856" t="s">
        <v>5951</v>
      </c>
      <c r="Q4856" t="s">
        <v>5955</v>
      </c>
      <c r="R4856">
        <v>1400</v>
      </c>
      <c r="S4856">
        <v>1900</v>
      </c>
      <c r="T4856">
        <v>0.26319999999999999</v>
      </c>
      <c r="U4856" t="s">
        <v>5940</v>
      </c>
      <c r="V4856">
        <v>12</v>
      </c>
      <c r="W4856" s="1">
        <v>44681</v>
      </c>
      <c r="X4856" t="s">
        <v>5894</v>
      </c>
      <c r="Y4856">
        <v>129</v>
      </c>
      <c r="Z4856">
        <v>73</v>
      </c>
      <c r="AA4856">
        <v>194</v>
      </c>
      <c r="AB4856">
        <v>7</v>
      </c>
      <c r="AC4856">
        <v>10</v>
      </c>
      <c r="AD4856">
        <v>9800</v>
      </c>
      <c r="AE4856" t="s">
        <v>6025</v>
      </c>
      <c r="AF4856" s="1">
        <v>46203</v>
      </c>
      <c r="AG4856" t="s">
        <v>6250</v>
      </c>
      <c r="AH4856" t="s">
        <v>6035</v>
      </c>
      <c r="AI4856" t="s">
        <v>6028</v>
      </c>
      <c r="AJ4856" t="s">
        <v>6924</v>
      </c>
      <c r="AK4856">
        <v>3800</v>
      </c>
      <c r="AL4856">
        <v>752.78</v>
      </c>
      <c r="AM4856">
        <v>3047.22</v>
      </c>
      <c r="AN4856">
        <v>2800</v>
      </c>
      <c r="AO4856">
        <v>247.22</v>
      </c>
      <c r="AP4856">
        <v>8.1100000000000005E-2</v>
      </c>
    </row>
    <row r="4857" spans="1:42" hidden="1" x14ac:dyDescent="0.35">
      <c r="A4857" t="s">
        <v>5831</v>
      </c>
      <c r="B4857" s="1">
        <v>46202</v>
      </c>
      <c r="C4857" t="s">
        <v>2263</v>
      </c>
      <c r="D4857" t="s">
        <v>115</v>
      </c>
      <c r="E4857">
        <v>4</v>
      </c>
      <c r="F4857" t="s">
        <v>58</v>
      </c>
      <c r="G4857" t="s">
        <v>16</v>
      </c>
      <c r="H4857" t="s">
        <v>32</v>
      </c>
      <c r="I4857" t="s">
        <v>26</v>
      </c>
      <c r="J4857" t="s">
        <v>34</v>
      </c>
      <c r="K4857">
        <v>2026</v>
      </c>
      <c r="L4857" t="s">
        <v>35</v>
      </c>
      <c r="M4857" t="s">
        <v>5988</v>
      </c>
      <c r="N4857" t="s">
        <v>5989</v>
      </c>
      <c r="O4857" t="s">
        <v>5990</v>
      </c>
      <c r="P4857" t="s">
        <v>5907</v>
      </c>
      <c r="Q4857" t="s">
        <v>5991</v>
      </c>
      <c r="R4857">
        <v>1600</v>
      </c>
      <c r="S4857">
        <v>2200</v>
      </c>
      <c r="T4857">
        <v>0.2727</v>
      </c>
      <c r="U4857" t="s">
        <v>5909</v>
      </c>
      <c r="V4857">
        <v>6</v>
      </c>
      <c r="W4857" s="1">
        <v>45040</v>
      </c>
      <c r="X4857" t="s">
        <v>5894</v>
      </c>
      <c r="Y4857">
        <v>84</v>
      </c>
      <c r="Z4857">
        <v>117</v>
      </c>
      <c r="AA4857">
        <v>174</v>
      </c>
      <c r="AB4857">
        <v>47</v>
      </c>
      <c r="AC4857">
        <v>10</v>
      </c>
      <c r="AD4857">
        <v>75200</v>
      </c>
      <c r="AE4857" t="s">
        <v>6025</v>
      </c>
      <c r="AF4857" s="1">
        <v>46203</v>
      </c>
      <c r="AG4857" t="s">
        <v>6768</v>
      </c>
      <c r="AH4857" t="s">
        <v>6027</v>
      </c>
      <c r="AI4857" t="s">
        <v>6028</v>
      </c>
      <c r="AJ4857" t="s">
        <v>6924</v>
      </c>
      <c r="AK4857">
        <v>8800</v>
      </c>
      <c r="AL4857">
        <v>1522.4</v>
      </c>
      <c r="AM4857">
        <v>7277.6</v>
      </c>
      <c r="AN4857">
        <v>6400</v>
      </c>
      <c r="AO4857">
        <v>877.6</v>
      </c>
      <c r="AP4857">
        <v>0.1206</v>
      </c>
    </row>
    <row r="4858" spans="1:42" hidden="1" x14ac:dyDescent="0.35">
      <c r="A4858" t="s">
        <v>5832</v>
      </c>
      <c r="B4858" s="1">
        <v>46078</v>
      </c>
      <c r="C4858" t="s">
        <v>4546</v>
      </c>
      <c r="D4858" t="s">
        <v>100</v>
      </c>
      <c r="E4858">
        <v>1</v>
      </c>
      <c r="F4858" t="s">
        <v>66</v>
      </c>
      <c r="G4858" t="s">
        <v>96</v>
      </c>
      <c r="H4858" t="s">
        <v>32</v>
      </c>
      <c r="I4858" t="s">
        <v>43</v>
      </c>
      <c r="J4858" t="s">
        <v>19</v>
      </c>
      <c r="K4858">
        <v>2026</v>
      </c>
      <c r="L4858" t="s">
        <v>20</v>
      </c>
      <c r="M4858" t="s">
        <v>5941</v>
      </c>
      <c r="N4858" t="s">
        <v>5931</v>
      </c>
      <c r="O4858" t="s">
        <v>5942</v>
      </c>
      <c r="P4858" t="s">
        <v>5938</v>
      </c>
      <c r="Q4858" t="s">
        <v>5943</v>
      </c>
      <c r="R4858">
        <v>9800</v>
      </c>
      <c r="S4858">
        <v>12500</v>
      </c>
      <c r="T4858">
        <v>0.216</v>
      </c>
      <c r="U4858" t="s">
        <v>5940</v>
      </c>
      <c r="V4858">
        <v>6</v>
      </c>
      <c r="W4858" s="1">
        <v>45383</v>
      </c>
      <c r="X4858" t="s">
        <v>5894</v>
      </c>
      <c r="Y4858">
        <v>102</v>
      </c>
      <c r="Z4858">
        <v>94</v>
      </c>
      <c r="AA4858">
        <v>142</v>
      </c>
      <c r="AB4858">
        <v>76</v>
      </c>
      <c r="AC4858">
        <v>10</v>
      </c>
      <c r="AD4858">
        <v>744800</v>
      </c>
      <c r="AE4858" t="s">
        <v>6025</v>
      </c>
      <c r="AF4858" s="1">
        <v>46203</v>
      </c>
      <c r="AG4858" t="s">
        <v>6895</v>
      </c>
      <c r="AH4858" t="s">
        <v>6035</v>
      </c>
      <c r="AI4858" t="s">
        <v>6028</v>
      </c>
      <c r="AJ4858" t="s">
        <v>6924</v>
      </c>
      <c r="AK4858">
        <v>12500</v>
      </c>
      <c r="AL4858">
        <v>985</v>
      </c>
      <c r="AM4858">
        <v>11515</v>
      </c>
      <c r="AN4858">
        <v>9800</v>
      </c>
      <c r="AO4858">
        <v>1715</v>
      </c>
      <c r="AP4858">
        <v>0.1489</v>
      </c>
    </row>
    <row r="4859" spans="1:42" hidden="1" x14ac:dyDescent="0.35">
      <c r="A4859" t="s">
        <v>5833</v>
      </c>
      <c r="B4859" s="1">
        <v>46043</v>
      </c>
      <c r="C4859" t="s">
        <v>433</v>
      </c>
      <c r="D4859" t="s">
        <v>118</v>
      </c>
      <c r="E4859">
        <v>1</v>
      </c>
      <c r="F4859" t="s">
        <v>30</v>
      </c>
      <c r="G4859" t="s">
        <v>16</v>
      </c>
      <c r="H4859" t="s">
        <v>32</v>
      </c>
      <c r="I4859" t="s">
        <v>33</v>
      </c>
      <c r="J4859" t="s">
        <v>112</v>
      </c>
      <c r="K4859">
        <v>2026</v>
      </c>
      <c r="L4859" t="s">
        <v>20</v>
      </c>
      <c r="M4859" t="s">
        <v>5902</v>
      </c>
      <c r="N4859" t="s">
        <v>5889</v>
      </c>
      <c r="O4859" t="s">
        <v>5898</v>
      </c>
      <c r="P4859" t="s">
        <v>5899</v>
      </c>
      <c r="Q4859" t="s">
        <v>5903</v>
      </c>
      <c r="R4859">
        <v>74000</v>
      </c>
      <c r="S4859">
        <v>88000</v>
      </c>
      <c r="T4859">
        <v>0.15909999999999999</v>
      </c>
      <c r="U4859" t="s">
        <v>5901</v>
      </c>
      <c r="V4859">
        <v>12</v>
      </c>
      <c r="W4859" s="1">
        <v>45459</v>
      </c>
      <c r="X4859" t="s">
        <v>5894</v>
      </c>
      <c r="Y4859">
        <v>214</v>
      </c>
      <c r="Z4859">
        <v>97</v>
      </c>
      <c r="AA4859">
        <v>218</v>
      </c>
      <c r="AB4859">
        <v>43</v>
      </c>
      <c r="AC4859">
        <v>10</v>
      </c>
      <c r="AD4859">
        <v>3182000</v>
      </c>
      <c r="AE4859" t="s">
        <v>6025</v>
      </c>
      <c r="AF4859" s="1">
        <v>46203</v>
      </c>
      <c r="AG4859" t="s">
        <v>6271</v>
      </c>
      <c r="AH4859" t="s">
        <v>6035</v>
      </c>
      <c r="AI4859" t="s">
        <v>6028</v>
      </c>
      <c r="AJ4859" t="s">
        <v>6924</v>
      </c>
      <c r="AK4859">
        <v>88000</v>
      </c>
      <c r="AL4859">
        <v>15980.8</v>
      </c>
      <c r="AM4859">
        <v>72019.199999999997</v>
      </c>
      <c r="AN4859">
        <v>74000</v>
      </c>
      <c r="AO4859">
        <v>-1980.8</v>
      </c>
      <c r="AP4859">
        <v>-2.75E-2</v>
      </c>
    </row>
    <row r="4860" spans="1:42" hidden="1" x14ac:dyDescent="0.35">
      <c r="A4860" t="s">
        <v>5834</v>
      </c>
      <c r="B4860" s="1">
        <v>46153</v>
      </c>
      <c r="C4860" t="s">
        <v>1454</v>
      </c>
      <c r="D4860" t="s">
        <v>23</v>
      </c>
      <c r="E4860">
        <v>1</v>
      </c>
      <c r="F4860" t="s">
        <v>48</v>
      </c>
      <c r="G4860" t="s">
        <v>71</v>
      </c>
      <c r="H4860" t="s">
        <v>32</v>
      </c>
      <c r="I4860" t="s">
        <v>43</v>
      </c>
      <c r="J4860" t="s">
        <v>75</v>
      </c>
      <c r="K4860">
        <v>2026</v>
      </c>
      <c r="L4860" t="s">
        <v>35</v>
      </c>
      <c r="M4860" t="s">
        <v>5921</v>
      </c>
      <c r="N4860" t="s">
        <v>5913</v>
      </c>
      <c r="O4860" t="s">
        <v>5917</v>
      </c>
      <c r="P4860" t="s">
        <v>5922</v>
      </c>
      <c r="Q4860" t="s">
        <v>5923</v>
      </c>
      <c r="R4860">
        <v>57000</v>
      </c>
      <c r="S4860">
        <v>69000</v>
      </c>
      <c r="T4860">
        <v>0.1739</v>
      </c>
      <c r="U4860" t="s">
        <v>5920</v>
      </c>
      <c r="V4860">
        <v>12</v>
      </c>
      <c r="W4860" s="1">
        <v>44862</v>
      </c>
      <c r="X4860" t="s">
        <v>5894</v>
      </c>
      <c r="Y4860">
        <v>244</v>
      </c>
      <c r="Z4860">
        <v>55</v>
      </c>
      <c r="AA4860">
        <v>276</v>
      </c>
      <c r="AB4860">
        <v>9</v>
      </c>
      <c r="AC4860">
        <v>10</v>
      </c>
      <c r="AD4860">
        <v>513000</v>
      </c>
      <c r="AE4860" t="s">
        <v>6025</v>
      </c>
      <c r="AF4860" s="1">
        <v>46203</v>
      </c>
      <c r="AG4860" t="s">
        <v>6103</v>
      </c>
      <c r="AH4860" t="s">
        <v>6035</v>
      </c>
      <c r="AI4860" t="s">
        <v>6028</v>
      </c>
      <c r="AJ4860" t="s">
        <v>6924</v>
      </c>
      <c r="AK4860">
        <v>81420</v>
      </c>
      <c r="AL4860">
        <v>12253.71</v>
      </c>
      <c r="AM4860">
        <v>69166.289999999994</v>
      </c>
      <c r="AN4860">
        <v>57000</v>
      </c>
      <c r="AO4860">
        <v>12166.29</v>
      </c>
      <c r="AP4860">
        <v>0.1759</v>
      </c>
    </row>
    <row r="4861" spans="1:42" hidden="1" x14ac:dyDescent="0.35">
      <c r="A4861" t="s">
        <v>5835</v>
      </c>
      <c r="B4861" s="1">
        <v>46163</v>
      </c>
      <c r="C4861" t="s">
        <v>1454</v>
      </c>
      <c r="D4861" t="s">
        <v>47</v>
      </c>
      <c r="E4861">
        <v>1</v>
      </c>
      <c r="F4861" t="s">
        <v>128</v>
      </c>
      <c r="G4861" t="s">
        <v>71</v>
      </c>
      <c r="H4861" t="s">
        <v>32</v>
      </c>
      <c r="I4861" t="s">
        <v>43</v>
      </c>
      <c r="J4861" t="s">
        <v>75</v>
      </c>
      <c r="K4861">
        <v>2026</v>
      </c>
      <c r="L4861" t="s">
        <v>35</v>
      </c>
      <c r="M4861" t="s">
        <v>5995</v>
      </c>
      <c r="N4861" t="s">
        <v>5989</v>
      </c>
      <c r="O4861" t="s">
        <v>5996</v>
      </c>
      <c r="P4861" t="s">
        <v>5997</v>
      </c>
      <c r="Q4861" t="s">
        <v>5998</v>
      </c>
      <c r="R4861">
        <v>280</v>
      </c>
      <c r="S4861">
        <v>450</v>
      </c>
      <c r="T4861">
        <v>0.37780000000000002</v>
      </c>
      <c r="U4861" t="s">
        <v>5909</v>
      </c>
      <c r="V4861">
        <v>6</v>
      </c>
      <c r="W4861" s="1">
        <v>45144</v>
      </c>
      <c r="X4861" t="s">
        <v>5894</v>
      </c>
      <c r="Y4861">
        <v>217</v>
      </c>
      <c r="Z4861">
        <v>86</v>
      </c>
      <c r="AA4861">
        <v>212</v>
      </c>
      <c r="AB4861">
        <v>73</v>
      </c>
      <c r="AC4861">
        <v>10</v>
      </c>
      <c r="AD4861">
        <v>20440</v>
      </c>
      <c r="AE4861" t="s">
        <v>6025</v>
      </c>
      <c r="AF4861" s="1">
        <v>46203</v>
      </c>
      <c r="AG4861" t="s">
        <v>6103</v>
      </c>
      <c r="AH4861" t="s">
        <v>6035</v>
      </c>
      <c r="AI4861" t="s">
        <v>6028</v>
      </c>
      <c r="AJ4861" t="s">
        <v>6924</v>
      </c>
      <c r="AK4861">
        <v>450</v>
      </c>
      <c r="AL4861">
        <v>90.5</v>
      </c>
      <c r="AM4861">
        <v>359.5</v>
      </c>
      <c r="AN4861">
        <v>280</v>
      </c>
      <c r="AO4861">
        <v>79.5</v>
      </c>
      <c r="AP4861">
        <v>0.22109999999999999</v>
      </c>
    </row>
    <row r="4862" spans="1:42" hidden="1" x14ac:dyDescent="0.35">
      <c r="A4862" t="s">
        <v>5836</v>
      </c>
      <c r="B4862" s="1">
        <v>46119</v>
      </c>
      <c r="C4862" t="s">
        <v>886</v>
      </c>
      <c r="D4862" t="s">
        <v>180</v>
      </c>
      <c r="E4862">
        <v>1</v>
      </c>
      <c r="F4862" t="s">
        <v>128</v>
      </c>
      <c r="G4862" t="s">
        <v>96</v>
      </c>
      <c r="H4862" t="s">
        <v>32</v>
      </c>
      <c r="I4862" t="s">
        <v>43</v>
      </c>
      <c r="J4862" t="s">
        <v>44</v>
      </c>
      <c r="K4862">
        <v>2026</v>
      </c>
      <c r="L4862" t="s">
        <v>35</v>
      </c>
      <c r="M4862" t="s">
        <v>5956</v>
      </c>
      <c r="N4862" t="s">
        <v>5949</v>
      </c>
      <c r="O4862" t="s">
        <v>5957</v>
      </c>
      <c r="P4862" t="s">
        <v>5958</v>
      </c>
      <c r="Q4862" t="s">
        <v>5959</v>
      </c>
      <c r="R4862">
        <v>3100</v>
      </c>
      <c r="S4862">
        <v>4200</v>
      </c>
      <c r="T4862">
        <v>0.26190000000000002</v>
      </c>
      <c r="U4862" t="s">
        <v>5909</v>
      </c>
      <c r="V4862">
        <v>12</v>
      </c>
      <c r="W4862" s="1">
        <v>45029</v>
      </c>
      <c r="X4862" t="s">
        <v>5894</v>
      </c>
      <c r="Y4862">
        <v>165</v>
      </c>
      <c r="Z4862">
        <v>119</v>
      </c>
      <c r="AA4862">
        <v>218</v>
      </c>
      <c r="AB4862">
        <v>22</v>
      </c>
      <c r="AC4862">
        <v>10</v>
      </c>
      <c r="AD4862">
        <v>68200</v>
      </c>
      <c r="AE4862" t="s">
        <v>6025</v>
      </c>
      <c r="AF4862" s="1">
        <v>46203</v>
      </c>
      <c r="AG4862" t="s">
        <v>6477</v>
      </c>
      <c r="AH4862" t="s">
        <v>6027</v>
      </c>
      <c r="AI4862" t="s">
        <v>6028</v>
      </c>
      <c r="AJ4862" t="s">
        <v>6924</v>
      </c>
      <c r="AK4862">
        <v>4200</v>
      </c>
      <c r="AL4862">
        <v>768.6</v>
      </c>
      <c r="AM4862">
        <v>3431.4</v>
      </c>
      <c r="AN4862">
        <v>3100</v>
      </c>
      <c r="AO4862">
        <v>331.4</v>
      </c>
      <c r="AP4862">
        <v>9.6600000000000005E-2</v>
      </c>
    </row>
    <row r="4863" spans="1:42" hidden="1" x14ac:dyDescent="0.35">
      <c r="A4863" t="s">
        <v>5837</v>
      </c>
      <c r="B4863" s="1">
        <v>46135</v>
      </c>
      <c r="C4863" t="s">
        <v>1781</v>
      </c>
      <c r="D4863" t="s">
        <v>173</v>
      </c>
      <c r="E4863">
        <v>5</v>
      </c>
      <c r="F4863" t="s">
        <v>48</v>
      </c>
      <c r="G4863" t="s">
        <v>96</v>
      </c>
      <c r="H4863" t="s">
        <v>25</v>
      </c>
      <c r="I4863" t="s">
        <v>18</v>
      </c>
      <c r="J4863" t="s">
        <v>44</v>
      </c>
      <c r="K4863">
        <v>2026</v>
      </c>
      <c r="L4863" t="s">
        <v>35</v>
      </c>
      <c r="M4863" t="s">
        <v>5904</v>
      </c>
      <c r="N4863" t="s">
        <v>5889</v>
      </c>
      <c r="O4863" t="s">
        <v>5898</v>
      </c>
      <c r="P4863" t="s">
        <v>5899</v>
      </c>
      <c r="Q4863" t="s">
        <v>5905</v>
      </c>
      <c r="R4863">
        <v>12500</v>
      </c>
      <c r="S4863">
        <v>15500</v>
      </c>
      <c r="T4863">
        <v>0.19350000000000001</v>
      </c>
      <c r="U4863" t="s">
        <v>5901</v>
      </c>
      <c r="V4863">
        <v>12</v>
      </c>
      <c r="W4863" s="1">
        <v>45140</v>
      </c>
      <c r="X4863" t="s">
        <v>5894</v>
      </c>
      <c r="Y4863">
        <v>313</v>
      </c>
      <c r="Z4863">
        <v>58</v>
      </c>
      <c r="AA4863">
        <v>294</v>
      </c>
      <c r="AB4863">
        <v>65</v>
      </c>
      <c r="AC4863">
        <v>10</v>
      </c>
      <c r="AD4863">
        <v>812500</v>
      </c>
      <c r="AE4863" t="s">
        <v>6025</v>
      </c>
      <c r="AF4863" s="1">
        <v>46203</v>
      </c>
      <c r="AG4863" t="s">
        <v>6651</v>
      </c>
      <c r="AH4863" t="s">
        <v>6027</v>
      </c>
      <c r="AI4863" t="s">
        <v>6028</v>
      </c>
      <c r="AJ4863" t="s">
        <v>6924</v>
      </c>
      <c r="AK4863">
        <v>77500</v>
      </c>
      <c r="AL4863">
        <v>4487.25</v>
      </c>
      <c r="AM4863">
        <v>73012.75</v>
      </c>
      <c r="AN4863">
        <v>62500</v>
      </c>
      <c r="AO4863">
        <v>10512.75</v>
      </c>
      <c r="AP4863">
        <v>0.14399999999999999</v>
      </c>
    </row>
    <row r="4864" spans="1:42" hidden="1" x14ac:dyDescent="0.35">
      <c r="A4864" t="s">
        <v>5838</v>
      </c>
      <c r="B4864" s="1">
        <v>46113</v>
      </c>
      <c r="C4864" t="s">
        <v>846</v>
      </c>
      <c r="D4864" t="s">
        <v>205</v>
      </c>
      <c r="E4864">
        <v>1</v>
      </c>
      <c r="F4864" t="s">
        <v>15</v>
      </c>
      <c r="G4864" t="s">
        <v>16</v>
      </c>
      <c r="H4864" t="s">
        <v>32</v>
      </c>
      <c r="I4864" t="s">
        <v>18</v>
      </c>
      <c r="J4864" t="s">
        <v>44</v>
      </c>
      <c r="K4864">
        <v>2026</v>
      </c>
      <c r="L4864" t="s">
        <v>35</v>
      </c>
      <c r="M4864" t="s">
        <v>6003</v>
      </c>
      <c r="N4864" t="s">
        <v>5989</v>
      </c>
      <c r="O4864" t="s">
        <v>6004</v>
      </c>
      <c r="P4864" t="s">
        <v>6005</v>
      </c>
      <c r="Q4864" t="s">
        <v>6006</v>
      </c>
      <c r="R4864">
        <v>420</v>
      </c>
      <c r="S4864">
        <v>650</v>
      </c>
      <c r="T4864">
        <v>0.3538</v>
      </c>
      <c r="U4864" t="s">
        <v>5909</v>
      </c>
      <c r="V4864">
        <v>6</v>
      </c>
      <c r="W4864" s="1">
        <v>45071</v>
      </c>
      <c r="X4864" t="s">
        <v>5894</v>
      </c>
      <c r="Y4864">
        <v>160</v>
      </c>
      <c r="Z4864">
        <v>85</v>
      </c>
      <c r="AA4864">
        <v>167</v>
      </c>
      <c r="AB4864">
        <v>56</v>
      </c>
      <c r="AC4864">
        <v>10</v>
      </c>
      <c r="AD4864">
        <v>23520</v>
      </c>
      <c r="AE4864" t="s">
        <v>6025</v>
      </c>
      <c r="AF4864" s="1">
        <v>46203</v>
      </c>
      <c r="AG4864" t="s">
        <v>6231</v>
      </c>
      <c r="AH4864" t="s">
        <v>6027</v>
      </c>
      <c r="AI4864" t="s">
        <v>6028</v>
      </c>
      <c r="AJ4864" t="s">
        <v>6924</v>
      </c>
      <c r="AK4864">
        <v>650</v>
      </c>
      <c r="AL4864">
        <v>120.12</v>
      </c>
      <c r="AM4864">
        <v>529.88</v>
      </c>
      <c r="AN4864">
        <v>420</v>
      </c>
      <c r="AO4864">
        <v>109.88</v>
      </c>
      <c r="AP4864">
        <v>0.2074</v>
      </c>
    </row>
    <row r="4865" spans="1:42" hidden="1" x14ac:dyDescent="0.35">
      <c r="A4865" t="s">
        <v>5839</v>
      </c>
      <c r="B4865" s="1">
        <v>46067</v>
      </c>
      <c r="C4865" t="s">
        <v>570</v>
      </c>
      <c r="D4865" t="s">
        <v>38</v>
      </c>
      <c r="E4865">
        <v>1</v>
      </c>
      <c r="F4865" t="s">
        <v>30</v>
      </c>
      <c r="G4865" t="s">
        <v>96</v>
      </c>
      <c r="H4865" t="s">
        <v>32</v>
      </c>
      <c r="I4865" t="s">
        <v>18</v>
      </c>
      <c r="J4865" t="s">
        <v>19</v>
      </c>
      <c r="K4865">
        <v>2026</v>
      </c>
      <c r="L4865" t="s">
        <v>20</v>
      </c>
      <c r="M4865" t="s">
        <v>5981</v>
      </c>
      <c r="N4865" t="s">
        <v>5974</v>
      </c>
      <c r="O4865" t="s">
        <v>5982</v>
      </c>
      <c r="P4865" t="s">
        <v>5983</v>
      </c>
      <c r="Q4865" t="s">
        <v>5984</v>
      </c>
      <c r="R4865">
        <v>3700</v>
      </c>
      <c r="S4865">
        <v>4800</v>
      </c>
      <c r="T4865">
        <v>0.22919999999999999</v>
      </c>
      <c r="U4865" t="s">
        <v>5920</v>
      </c>
      <c r="V4865">
        <v>24</v>
      </c>
      <c r="W4865" s="1">
        <v>45552</v>
      </c>
      <c r="X4865" t="s">
        <v>5894</v>
      </c>
      <c r="Y4865">
        <v>158</v>
      </c>
      <c r="Z4865">
        <v>108</v>
      </c>
      <c r="AA4865">
        <v>132</v>
      </c>
      <c r="AB4865">
        <v>61</v>
      </c>
      <c r="AC4865">
        <v>10</v>
      </c>
      <c r="AD4865">
        <v>225700</v>
      </c>
      <c r="AE4865" t="s">
        <v>6025</v>
      </c>
      <c r="AF4865" s="1">
        <v>46203</v>
      </c>
      <c r="AG4865" t="s">
        <v>6344</v>
      </c>
      <c r="AH4865" t="s">
        <v>6027</v>
      </c>
      <c r="AI4865" t="s">
        <v>6028</v>
      </c>
      <c r="AJ4865" t="s">
        <v>6924</v>
      </c>
      <c r="AK4865">
        <v>4800</v>
      </c>
      <c r="AL4865">
        <v>990.24</v>
      </c>
      <c r="AM4865">
        <v>3809.76</v>
      </c>
      <c r="AN4865">
        <v>3700</v>
      </c>
      <c r="AO4865">
        <v>109.76</v>
      </c>
      <c r="AP4865">
        <v>2.8799999999999999E-2</v>
      </c>
    </row>
    <row r="4866" spans="1:42" hidden="1" x14ac:dyDescent="0.35">
      <c r="A4866" t="s">
        <v>5840</v>
      </c>
      <c r="B4866" s="1">
        <v>46175</v>
      </c>
      <c r="C4866" t="s">
        <v>878</v>
      </c>
      <c r="D4866" t="s">
        <v>78</v>
      </c>
      <c r="E4866">
        <v>2</v>
      </c>
      <c r="F4866" t="s">
        <v>58</v>
      </c>
      <c r="G4866" t="s">
        <v>16</v>
      </c>
      <c r="H4866" t="s">
        <v>17</v>
      </c>
      <c r="I4866" t="s">
        <v>26</v>
      </c>
      <c r="J4866" t="s">
        <v>34</v>
      </c>
      <c r="K4866">
        <v>2026</v>
      </c>
      <c r="L4866" t="s">
        <v>35</v>
      </c>
      <c r="M4866" t="s">
        <v>5992</v>
      </c>
      <c r="N4866" t="s">
        <v>5989</v>
      </c>
      <c r="O4866" t="s">
        <v>5993</v>
      </c>
      <c r="P4866" t="s">
        <v>5899</v>
      </c>
      <c r="Q4866" t="s">
        <v>5994</v>
      </c>
      <c r="R4866">
        <v>850</v>
      </c>
      <c r="S4866">
        <v>1200</v>
      </c>
      <c r="T4866">
        <v>0.29170000000000001</v>
      </c>
      <c r="U4866" t="s">
        <v>5901</v>
      </c>
      <c r="V4866">
        <v>6</v>
      </c>
      <c r="W4866" s="1">
        <v>45066</v>
      </c>
      <c r="X4866" t="s">
        <v>5894</v>
      </c>
      <c r="Y4866">
        <v>275</v>
      </c>
      <c r="Z4866">
        <v>92</v>
      </c>
      <c r="AA4866">
        <v>285</v>
      </c>
      <c r="AB4866">
        <v>78</v>
      </c>
      <c r="AC4866">
        <v>10</v>
      </c>
      <c r="AD4866">
        <v>66300</v>
      </c>
      <c r="AE4866" t="s">
        <v>6025</v>
      </c>
      <c r="AF4866" s="1">
        <v>46203</v>
      </c>
      <c r="AG4866" t="s">
        <v>6473</v>
      </c>
      <c r="AH4866" t="s">
        <v>6027</v>
      </c>
      <c r="AI4866" t="s">
        <v>6028</v>
      </c>
      <c r="AJ4866" t="s">
        <v>6924</v>
      </c>
      <c r="AK4866">
        <v>2400</v>
      </c>
      <c r="AL4866">
        <v>353.28</v>
      </c>
      <c r="AM4866">
        <v>2046.72</v>
      </c>
      <c r="AN4866">
        <v>1700</v>
      </c>
      <c r="AO4866">
        <v>346.72</v>
      </c>
      <c r="AP4866">
        <v>0.1694</v>
      </c>
    </row>
    <row r="4867" spans="1:42" hidden="1" x14ac:dyDescent="0.35">
      <c r="A4867" t="s">
        <v>5841</v>
      </c>
      <c r="B4867" s="1">
        <v>46079</v>
      </c>
      <c r="C4867" t="s">
        <v>914</v>
      </c>
      <c r="D4867" t="s">
        <v>29</v>
      </c>
      <c r="E4867">
        <v>1</v>
      </c>
      <c r="F4867" t="s">
        <v>30</v>
      </c>
      <c r="G4867" t="s">
        <v>71</v>
      </c>
      <c r="H4867" t="s">
        <v>32</v>
      </c>
      <c r="I4867" t="s">
        <v>43</v>
      </c>
      <c r="J4867" t="s">
        <v>19</v>
      </c>
      <c r="K4867">
        <v>2026</v>
      </c>
      <c r="L4867" t="s">
        <v>20</v>
      </c>
      <c r="M4867" t="s">
        <v>5985</v>
      </c>
      <c r="N4867" t="s">
        <v>5974</v>
      </c>
      <c r="O4867" t="s">
        <v>5986</v>
      </c>
      <c r="P4867" t="s">
        <v>5979</v>
      </c>
      <c r="Q4867" t="s">
        <v>5987</v>
      </c>
      <c r="R4867">
        <v>500</v>
      </c>
      <c r="S4867">
        <v>750</v>
      </c>
      <c r="T4867">
        <v>0.33329999999999999</v>
      </c>
      <c r="U4867" t="s">
        <v>5920</v>
      </c>
      <c r="V4867">
        <v>24</v>
      </c>
      <c r="W4867" s="1">
        <v>45007</v>
      </c>
      <c r="X4867" t="s">
        <v>5894</v>
      </c>
      <c r="Y4867">
        <v>294</v>
      </c>
      <c r="Z4867">
        <v>81</v>
      </c>
      <c r="AA4867">
        <v>264</v>
      </c>
      <c r="AB4867">
        <v>82</v>
      </c>
      <c r="AC4867">
        <v>10</v>
      </c>
      <c r="AD4867">
        <v>41000</v>
      </c>
      <c r="AE4867" t="s">
        <v>6025</v>
      </c>
      <c r="AF4867" s="1">
        <v>46203</v>
      </c>
      <c r="AG4867" t="s">
        <v>6456</v>
      </c>
      <c r="AH4867" t="s">
        <v>6027</v>
      </c>
      <c r="AI4867" t="s">
        <v>6028</v>
      </c>
      <c r="AJ4867" t="s">
        <v>6924</v>
      </c>
      <c r="AK4867">
        <v>750</v>
      </c>
      <c r="AL4867">
        <v>77.33</v>
      </c>
      <c r="AM4867">
        <v>672.67</v>
      </c>
      <c r="AN4867">
        <v>500</v>
      </c>
      <c r="AO4867">
        <v>172.67</v>
      </c>
      <c r="AP4867">
        <v>0.25669999999999998</v>
      </c>
    </row>
    <row r="4868" spans="1:42" hidden="1" x14ac:dyDescent="0.35">
      <c r="A4868" t="s">
        <v>5842</v>
      </c>
      <c r="B4868" s="1">
        <v>46112</v>
      </c>
      <c r="C4868" t="s">
        <v>2401</v>
      </c>
      <c r="D4868" t="s">
        <v>82</v>
      </c>
      <c r="E4868">
        <v>2</v>
      </c>
      <c r="F4868" t="s">
        <v>128</v>
      </c>
      <c r="G4868" t="s">
        <v>16</v>
      </c>
      <c r="H4868" t="s">
        <v>17</v>
      </c>
      <c r="I4868" t="s">
        <v>43</v>
      </c>
      <c r="J4868" t="s">
        <v>39</v>
      </c>
      <c r="K4868">
        <v>2026</v>
      </c>
      <c r="L4868" t="s">
        <v>20</v>
      </c>
      <c r="M4868" t="s">
        <v>5895</v>
      </c>
      <c r="N4868" t="s">
        <v>5889</v>
      </c>
      <c r="O4868" t="s">
        <v>5890</v>
      </c>
      <c r="P4868" t="s">
        <v>5891</v>
      </c>
      <c r="Q4868" t="s">
        <v>5896</v>
      </c>
      <c r="R4868">
        <v>78000</v>
      </c>
      <c r="S4868">
        <v>95000</v>
      </c>
      <c r="T4868">
        <v>0.1789</v>
      </c>
      <c r="U4868" t="s">
        <v>5893</v>
      </c>
      <c r="V4868">
        <v>12</v>
      </c>
      <c r="W4868" s="1">
        <v>45187</v>
      </c>
      <c r="X4868" t="s">
        <v>5894</v>
      </c>
      <c r="Y4868">
        <v>351</v>
      </c>
      <c r="Z4868">
        <v>112</v>
      </c>
      <c r="AA4868">
        <v>335</v>
      </c>
      <c r="AB4868">
        <v>32</v>
      </c>
      <c r="AC4868">
        <v>10</v>
      </c>
      <c r="AD4868">
        <v>2496000</v>
      </c>
      <c r="AE4868" t="s">
        <v>6025</v>
      </c>
      <c r="AF4868" s="1">
        <v>46203</v>
      </c>
      <c r="AG4868" t="s">
        <v>6762</v>
      </c>
      <c r="AH4868" t="s">
        <v>6027</v>
      </c>
      <c r="AI4868" t="s">
        <v>6028</v>
      </c>
      <c r="AJ4868" t="s">
        <v>6924</v>
      </c>
      <c r="AK4868">
        <v>190000</v>
      </c>
      <c r="AL4868">
        <v>18354</v>
      </c>
      <c r="AM4868">
        <v>171646</v>
      </c>
      <c r="AN4868">
        <v>156000</v>
      </c>
      <c r="AO4868">
        <v>15646</v>
      </c>
      <c r="AP4868">
        <v>9.1200000000000003E-2</v>
      </c>
    </row>
    <row r="4869" spans="1:42" hidden="1" x14ac:dyDescent="0.35">
      <c r="A4869" t="s">
        <v>5843</v>
      </c>
      <c r="B4869" s="1">
        <v>46029</v>
      </c>
      <c r="C4869" t="s">
        <v>316</v>
      </c>
      <c r="D4869" t="s">
        <v>173</v>
      </c>
      <c r="E4869">
        <v>1</v>
      </c>
      <c r="F4869" t="s">
        <v>58</v>
      </c>
      <c r="G4869" t="s">
        <v>16</v>
      </c>
      <c r="H4869" t="s">
        <v>25</v>
      </c>
      <c r="I4869" t="s">
        <v>33</v>
      </c>
      <c r="J4869" t="s">
        <v>112</v>
      </c>
      <c r="K4869">
        <v>2026</v>
      </c>
      <c r="L4869" t="s">
        <v>20</v>
      </c>
      <c r="M4869" t="s">
        <v>5904</v>
      </c>
      <c r="N4869" t="s">
        <v>5889</v>
      </c>
      <c r="O4869" t="s">
        <v>5898</v>
      </c>
      <c r="P4869" t="s">
        <v>5899</v>
      </c>
      <c r="Q4869" t="s">
        <v>5905</v>
      </c>
      <c r="R4869">
        <v>12500</v>
      </c>
      <c r="S4869">
        <v>15500</v>
      </c>
      <c r="T4869">
        <v>0.19350000000000001</v>
      </c>
      <c r="U4869" t="s">
        <v>5901</v>
      </c>
      <c r="V4869">
        <v>12</v>
      </c>
      <c r="W4869" s="1">
        <v>45140</v>
      </c>
      <c r="X4869" t="s">
        <v>5894</v>
      </c>
      <c r="Y4869">
        <v>313</v>
      </c>
      <c r="Z4869">
        <v>58</v>
      </c>
      <c r="AA4869">
        <v>294</v>
      </c>
      <c r="AB4869">
        <v>65</v>
      </c>
      <c r="AC4869">
        <v>10</v>
      </c>
      <c r="AD4869">
        <v>812500</v>
      </c>
      <c r="AE4869" t="s">
        <v>6025</v>
      </c>
      <c r="AF4869" s="1">
        <v>46203</v>
      </c>
      <c r="AG4869" t="s">
        <v>6203</v>
      </c>
      <c r="AH4869" t="s">
        <v>6035</v>
      </c>
      <c r="AI4869" t="s">
        <v>6028</v>
      </c>
      <c r="AJ4869" t="s">
        <v>6924</v>
      </c>
      <c r="AK4869">
        <v>15500</v>
      </c>
      <c r="AL4869">
        <v>2909.35</v>
      </c>
      <c r="AM4869">
        <v>12590.65</v>
      </c>
      <c r="AN4869">
        <v>12500</v>
      </c>
      <c r="AO4869">
        <v>90.65</v>
      </c>
      <c r="AP4869">
        <v>7.1999999999999998E-3</v>
      </c>
    </row>
    <row r="4870" spans="1:42" hidden="1" x14ac:dyDescent="0.35">
      <c r="A4870" t="s">
        <v>5844</v>
      </c>
      <c r="B4870" s="1">
        <v>46102</v>
      </c>
      <c r="C4870" t="s">
        <v>2263</v>
      </c>
      <c r="D4870" t="s">
        <v>65</v>
      </c>
      <c r="E4870">
        <v>2</v>
      </c>
      <c r="F4870" t="s">
        <v>58</v>
      </c>
      <c r="G4870" t="s">
        <v>67</v>
      </c>
      <c r="H4870" t="s">
        <v>32</v>
      </c>
      <c r="I4870" t="s">
        <v>18</v>
      </c>
      <c r="J4870" t="s">
        <v>39</v>
      </c>
      <c r="K4870">
        <v>2026</v>
      </c>
      <c r="L4870" t="s">
        <v>20</v>
      </c>
      <c r="M4870" t="s">
        <v>5906</v>
      </c>
      <c r="N4870" t="s">
        <v>5889</v>
      </c>
      <c r="O4870" t="s">
        <v>5898</v>
      </c>
      <c r="P4870" t="s">
        <v>5907</v>
      </c>
      <c r="Q4870" t="s">
        <v>5908</v>
      </c>
      <c r="R4870">
        <v>17500</v>
      </c>
      <c r="S4870">
        <v>22000</v>
      </c>
      <c r="T4870">
        <v>0.20449999999999999</v>
      </c>
      <c r="U4870" t="s">
        <v>5909</v>
      </c>
      <c r="V4870">
        <v>12</v>
      </c>
      <c r="W4870" s="1">
        <v>45337</v>
      </c>
      <c r="X4870" t="s">
        <v>5894</v>
      </c>
      <c r="Y4870">
        <v>373</v>
      </c>
      <c r="Z4870">
        <v>88</v>
      </c>
      <c r="AA4870">
        <v>389</v>
      </c>
      <c r="AB4870">
        <v>78</v>
      </c>
      <c r="AC4870">
        <v>10</v>
      </c>
      <c r="AD4870">
        <v>1365000</v>
      </c>
      <c r="AE4870" t="s">
        <v>6025</v>
      </c>
      <c r="AF4870" s="1">
        <v>46203</v>
      </c>
      <c r="AG4870" t="s">
        <v>6768</v>
      </c>
      <c r="AH4870" t="s">
        <v>6027</v>
      </c>
      <c r="AI4870" t="s">
        <v>6028</v>
      </c>
      <c r="AJ4870" t="s">
        <v>6924</v>
      </c>
      <c r="AK4870">
        <v>44000</v>
      </c>
      <c r="AL4870">
        <v>2252.8000000000002</v>
      </c>
      <c r="AM4870">
        <v>41747.199999999997</v>
      </c>
      <c r="AN4870">
        <v>35000</v>
      </c>
      <c r="AO4870">
        <v>6747.2</v>
      </c>
      <c r="AP4870">
        <v>0.16159999999999999</v>
      </c>
    </row>
    <row r="4871" spans="1:42" hidden="1" x14ac:dyDescent="0.35">
      <c r="A4871" t="s">
        <v>5845</v>
      </c>
      <c r="B4871" s="1">
        <v>46082</v>
      </c>
      <c r="C4871" t="s">
        <v>2232</v>
      </c>
      <c r="D4871" t="s">
        <v>74</v>
      </c>
      <c r="E4871">
        <v>1</v>
      </c>
      <c r="F4871" t="s">
        <v>48</v>
      </c>
      <c r="G4871" t="s">
        <v>71</v>
      </c>
      <c r="H4871" t="s">
        <v>32</v>
      </c>
      <c r="I4871" t="s">
        <v>18</v>
      </c>
      <c r="J4871" t="s">
        <v>39</v>
      </c>
      <c r="K4871">
        <v>2026</v>
      </c>
      <c r="L4871" t="s">
        <v>20</v>
      </c>
      <c r="M4871" t="s">
        <v>5963</v>
      </c>
      <c r="N4871" t="s">
        <v>5949</v>
      </c>
      <c r="O4871" t="s">
        <v>5964</v>
      </c>
      <c r="P4871" t="s">
        <v>5951</v>
      </c>
      <c r="Q4871" t="s">
        <v>5965</v>
      </c>
      <c r="R4871">
        <v>5700</v>
      </c>
      <c r="S4871">
        <v>7500</v>
      </c>
      <c r="T4871">
        <v>0.24</v>
      </c>
      <c r="U4871" t="s">
        <v>5940</v>
      </c>
      <c r="V4871">
        <v>12</v>
      </c>
      <c r="W4871" s="1">
        <v>44865</v>
      </c>
      <c r="X4871" t="s">
        <v>5894</v>
      </c>
      <c r="Y4871">
        <v>145</v>
      </c>
      <c r="Z4871">
        <v>60</v>
      </c>
      <c r="AA4871">
        <v>189</v>
      </c>
      <c r="AB4871">
        <v>10</v>
      </c>
      <c r="AC4871">
        <v>10</v>
      </c>
      <c r="AD4871">
        <v>57000</v>
      </c>
      <c r="AE4871" t="s">
        <v>6025</v>
      </c>
      <c r="AF4871" s="1">
        <v>46203</v>
      </c>
      <c r="AG4871" t="s">
        <v>6761</v>
      </c>
      <c r="AH4871" t="s">
        <v>6027</v>
      </c>
      <c r="AI4871" t="s">
        <v>6028</v>
      </c>
      <c r="AJ4871" t="s">
        <v>6924</v>
      </c>
      <c r="AK4871">
        <v>7500</v>
      </c>
      <c r="AL4871">
        <v>1445.25</v>
      </c>
      <c r="AM4871">
        <v>6054.75</v>
      </c>
      <c r="AN4871">
        <v>5700</v>
      </c>
      <c r="AO4871">
        <v>354.75</v>
      </c>
      <c r="AP4871">
        <v>5.8599999999999999E-2</v>
      </c>
    </row>
    <row r="4872" spans="1:42" hidden="1" x14ac:dyDescent="0.35">
      <c r="A4872" t="s">
        <v>5846</v>
      </c>
      <c r="B4872" s="1">
        <v>46161</v>
      </c>
      <c r="C4872" t="s">
        <v>89</v>
      </c>
      <c r="D4872" t="s">
        <v>47</v>
      </c>
      <c r="E4872">
        <v>2</v>
      </c>
      <c r="F4872" t="s">
        <v>30</v>
      </c>
      <c r="G4872" t="s">
        <v>96</v>
      </c>
      <c r="H4872" t="s">
        <v>49</v>
      </c>
      <c r="I4872" t="s">
        <v>33</v>
      </c>
      <c r="J4872" t="s">
        <v>75</v>
      </c>
      <c r="K4872">
        <v>2026</v>
      </c>
      <c r="L4872" t="s">
        <v>35</v>
      </c>
      <c r="M4872" t="s">
        <v>5995</v>
      </c>
      <c r="N4872" t="s">
        <v>5989</v>
      </c>
      <c r="O4872" t="s">
        <v>5996</v>
      </c>
      <c r="P4872" t="s">
        <v>5997</v>
      </c>
      <c r="Q4872" t="s">
        <v>5998</v>
      </c>
      <c r="R4872">
        <v>280</v>
      </c>
      <c r="S4872">
        <v>450</v>
      </c>
      <c r="T4872">
        <v>0.37780000000000002</v>
      </c>
      <c r="U4872" t="s">
        <v>5909</v>
      </c>
      <c r="V4872">
        <v>6</v>
      </c>
      <c r="W4872" s="1">
        <v>45144</v>
      </c>
      <c r="X4872" t="s">
        <v>5894</v>
      </c>
      <c r="Y4872">
        <v>217</v>
      </c>
      <c r="Z4872">
        <v>86</v>
      </c>
      <c r="AA4872">
        <v>212</v>
      </c>
      <c r="AB4872">
        <v>73</v>
      </c>
      <c r="AC4872">
        <v>10</v>
      </c>
      <c r="AD4872">
        <v>20440</v>
      </c>
      <c r="AE4872" t="s">
        <v>6025</v>
      </c>
      <c r="AF4872" s="1">
        <v>46203</v>
      </c>
      <c r="AG4872" t="s">
        <v>6038</v>
      </c>
      <c r="AH4872" t="s">
        <v>6035</v>
      </c>
      <c r="AI4872" t="s">
        <v>6028</v>
      </c>
      <c r="AJ4872" t="s">
        <v>6924</v>
      </c>
      <c r="AK4872">
        <v>900</v>
      </c>
      <c r="AL4872">
        <v>46.08</v>
      </c>
      <c r="AM4872">
        <v>853.92</v>
      </c>
      <c r="AN4872">
        <v>560</v>
      </c>
      <c r="AO4872">
        <v>293.92</v>
      </c>
      <c r="AP4872">
        <v>0.34420000000000001</v>
      </c>
    </row>
    <row r="4873" spans="1:42" hidden="1" x14ac:dyDescent="0.35">
      <c r="A4873" t="s">
        <v>5847</v>
      </c>
      <c r="B4873" s="1">
        <v>46171</v>
      </c>
      <c r="C4873" t="s">
        <v>1899</v>
      </c>
      <c r="D4873" t="s">
        <v>200</v>
      </c>
      <c r="E4873">
        <v>4</v>
      </c>
      <c r="F4873" t="s">
        <v>128</v>
      </c>
      <c r="G4873" t="s">
        <v>71</v>
      </c>
      <c r="H4873" t="s">
        <v>25</v>
      </c>
      <c r="I4873" t="s">
        <v>18</v>
      </c>
      <c r="J4873" t="s">
        <v>75</v>
      </c>
      <c r="K4873">
        <v>2026</v>
      </c>
      <c r="L4873" t="s">
        <v>35</v>
      </c>
      <c r="M4873" t="s">
        <v>5960</v>
      </c>
      <c r="N4873" t="s">
        <v>5949</v>
      </c>
      <c r="O4873" t="s">
        <v>5961</v>
      </c>
      <c r="P4873" t="s">
        <v>5951</v>
      </c>
      <c r="Q4873" t="s">
        <v>5962</v>
      </c>
      <c r="R4873">
        <v>2100</v>
      </c>
      <c r="S4873">
        <v>2800</v>
      </c>
      <c r="T4873">
        <v>0.25</v>
      </c>
      <c r="U4873" t="s">
        <v>5940</v>
      </c>
      <c r="V4873">
        <v>12</v>
      </c>
      <c r="W4873" s="1">
        <v>45378</v>
      </c>
      <c r="X4873" t="s">
        <v>5894</v>
      </c>
      <c r="Y4873">
        <v>198</v>
      </c>
      <c r="Z4873">
        <v>79</v>
      </c>
      <c r="AA4873">
        <v>243</v>
      </c>
      <c r="AB4873">
        <v>87</v>
      </c>
      <c r="AC4873">
        <v>10</v>
      </c>
      <c r="AD4873">
        <v>182700</v>
      </c>
      <c r="AE4873" t="s">
        <v>6025</v>
      </c>
      <c r="AF4873" s="1">
        <v>46203</v>
      </c>
      <c r="AG4873" t="s">
        <v>6679</v>
      </c>
      <c r="AH4873" t="s">
        <v>6027</v>
      </c>
      <c r="AI4873" t="s">
        <v>6028</v>
      </c>
      <c r="AJ4873" t="s">
        <v>6924</v>
      </c>
      <c r="AK4873">
        <v>11200</v>
      </c>
      <c r="AL4873">
        <v>1802.08</v>
      </c>
      <c r="AM4873">
        <v>9397.92</v>
      </c>
      <c r="AN4873">
        <v>8400</v>
      </c>
      <c r="AO4873">
        <v>997.92</v>
      </c>
      <c r="AP4873">
        <v>0.1062</v>
      </c>
    </row>
    <row r="4874" spans="1:42" hidden="1" x14ac:dyDescent="0.35">
      <c r="A4874" t="s">
        <v>5848</v>
      </c>
      <c r="B4874" s="1">
        <v>46032</v>
      </c>
      <c r="C4874" t="s">
        <v>2797</v>
      </c>
      <c r="D4874" t="s">
        <v>105</v>
      </c>
      <c r="E4874">
        <v>1</v>
      </c>
      <c r="F4874" t="s">
        <v>30</v>
      </c>
      <c r="G4874" t="s">
        <v>79</v>
      </c>
      <c r="H4874" t="s">
        <v>25</v>
      </c>
      <c r="I4874" t="s">
        <v>26</v>
      </c>
      <c r="J4874" t="s">
        <v>112</v>
      </c>
      <c r="K4874">
        <v>2026</v>
      </c>
      <c r="L4874" t="s">
        <v>20</v>
      </c>
      <c r="M4874" t="s">
        <v>5916</v>
      </c>
      <c r="N4874" t="s">
        <v>5913</v>
      </c>
      <c r="O4874" t="s">
        <v>5917</v>
      </c>
      <c r="P4874" t="s">
        <v>5918</v>
      </c>
      <c r="Q4874" t="s">
        <v>5919</v>
      </c>
      <c r="R4874">
        <v>63000</v>
      </c>
      <c r="S4874">
        <v>76000</v>
      </c>
      <c r="T4874">
        <v>0.1711</v>
      </c>
      <c r="U4874" t="s">
        <v>5920</v>
      </c>
      <c r="V4874">
        <v>12</v>
      </c>
      <c r="W4874" s="1">
        <v>44617</v>
      </c>
      <c r="X4874" t="s">
        <v>5894</v>
      </c>
      <c r="Y4874">
        <v>252</v>
      </c>
      <c r="Z4874">
        <v>75</v>
      </c>
      <c r="AA4874">
        <v>289</v>
      </c>
      <c r="AB4874">
        <v>48</v>
      </c>
      <c r="AC4874">
        <v>10</v>
      </c>
      <c r="AD4874">
        <v>3024000</v>
      </c>
      <c r="AE4874" t="s">
        <v>6025</v>
      </c>
      <c r="AF4874" s="1">
        <v>46203</v>
      </c>
      <c r="AG4874" t="s">
        <v>6753</v>
      </c>
      <c r="AH4874" t="s">
        <v>6027</v>
      </c>
      <c r="AI4874" t="s">
        <v>6028</v>
      </c>
      <c r="AJ4874" t="s">
        <v>6924</v>
      </c>
      <c r="AK4874">
        <v>89680</v>
      </c>
      <c r="AL4874">
        <v>4869.62</v>
      </c>
      <c r="AM4874">
        <v>84810.38</v>
      </c>
      <c r="AN4874">
        <v>63000</v>
      </c>
      <c r="AO4874">
        <v>21810.38</v>
      </c>
      <c r="AP4874">
        <v>0.25719999999999998</v>
      </c>
    </row>
    <row r="4875" spans="1:42" hidden="1" x14ac:dyDescent="0.35">
      <c r="A4875" t="s">
        <v>5849</v>
      </c>
      <c r="B4875" s="1">
        <v>46092</v>
      </c>
      <c r="C4875" t="s">
        <v>1187</v>
      </c>
      <c r="D4875" t="s">
        <v>173</v>
      </c>
      <c r="E4875">
        <v>1</v>
      </c>
      <c r="F4875" t="s">
        <v>30</v>
      </c>
      <c r="G4875" t="s">
        <v>16</v>
      </c>
      <c r="H4875" t="s">
        <v>32</v>
      </c>
      <c r="I4875" t="s">
        <v>43</v>
      </c>
      <c r="J4875" t="s">
        <v>39</v>
      </c>
      <c r="K4875">
        <v>2026</v>
      </c>
      <c r="L4875" t="s">
        <v>20</v>
      </c>
      <c r="M4875" t="s">
        <v>5904</v>
      </c>
      <c r="N4875" t="s">
        <v>5889</v>
      </c>
      <c r="O4875" t="s">
        <v>5898</v>
      </c>
      <c r="P4875" t="s">
        <v>5899</v>
      </c>
      <c r="Q4875" t="s">
        <v>5905</v>
      </c>
      <c r="R4875">
        <v>12500</v>
      </c>
      <c r="S4875">
        <v>15500</v>
      </c>
      <c r="T4875">
        <v>0.19350000000000001</v>
      </c>
      <c r="U4875" t="s">
        <v>5901</v>
      </c>
      <c r="V4875">
        <v>12</v>
      </c>
      <c r="W4875" s="1">
        <v>45140</v>
      </c>
      <c r="X4875" t="s">
        <v>5894</v>
      </c>
      <c r="Y4875">
        <v>313</v>
      </c>
      <c r="Z4875">
        <v>58</v>
      </c>
      <c r="AA4875">
        <v>294</v>
      </c>
      <c r="AB4875">
        <v>65</v>
      </c>
      <c r="AC4875">
        <v>10</v>
      </c>
      <c r="AD4875">
        <v>812500</v>
      </c>
      <c r="AE4875" t="s">
        <v>6025</v>
      </c>
      <c r="AF4875" s="1">
        <v>46203</v>
      </c>
      <c r="AG4875" t="s">
        <v>6452</v>
      </c>
      <c r="AH4875" t="s">
        <v>6035</v>
      </c>
      <c r="AI4875" t="s">
        <v>6028</v>
      </c>
      <c r="AJ4875" t="s">
        <v>6924</v>
      </c>
      <c r="AK4875">
        <v>15500</v>
      </c>
      <c r="AL4875">
        <v>2394.75</v>
      </c>
      <c r="AM4875">
        <v>13105.25</v>
      </c>
      <c r="AN4875">
        <v>12500</v>
      </c>
      <c r="AO4875">
        <v>605.25</v>
      </c>
      <c r="AP4875">
        <v>4.6199999999999998E-2</v>
      </c>
    </row>
    <row r="4876" spans="1:42" hidden="1" x14ac:dyDescent="0.35">
      <c r="A4876" t="s">
        <v>5850</v>
      </c>
      <c r="B4876" s="1">
        <v>46185</v>
      </c>
      <c r="C4876" t="s">
        <v>584</v>
      </c>
      <c r="D4876" t="s">
        <v>70</v>
      </c>
      <c r="E4876">
        <v>1</v>
      </c>
      <c r="F4876" t="s">
        <v>30</v>
      </c>
      <c r="G4876" t="s">
        <v>16</v>
      </c>
      <c r="H4876" t="s">
        <v>17</v>
      </c>
      <c r="I4876" t="s">
        <v>43</v>
      </c>
      <c r="J4876" t="s">
        <v>34</v>
      </c>
      <c r="K4876">
        <v>2026</v>
      </c>
      <c r="L4876" t="s">
        <v>35</v>
      </c>
      <c r="M4876" t="s">
        <v>5970</v>
      </c>
      <c r="N4876" t="s">
        <v>5949</v>
      </c>
      <c r="O4876" t="s">
        <v>5971</v>
      </c>
      <c r="P4876" t="s">
        <v>5922</v>
      </c>
      <c r="Q4876" t="s">
        <v>5972</v>
      </c>
      <c r="R4876">
        <v>9500</v>
      </c>
      <c r="S4876">
        <v>12000</v>
      </c>
      <c r="T4876">
        <v>0.20830000000000001</v>
      </c>
      <c r="U4876" t="s">
        <v>5920</v>
      </c>
      <c r="V4876">
        <v>12</v>
      </c>
      <c r="W4876" s="1">
        <v>44840</v>
      </c>
      <c r="X4876" t="s">
        <v>5894</v>
      </c>
      <c r="Y4876">
        <v>160</v>
      </c>
      <c r="Z4876">
        <v>82</v>
      </c>
      <c r="AA4876">
        <v>171</v>
      </c>
      <c r="AB4876">
        <v>27</v>
      </c>
      <c r="AC4876">
        <v>10</v>
      </c>
      <c r="AD4876">
        <v>256500</v>
      </c>
      <c r="AE4876" t="s">
        <v>6025</v>
      </c>
      <c r="AF4876" s="1">
        <v>46203</v>
      </c>
      <c r="AG4876" t="s">
        <v>6276</v>
      </c>
      <c r="AH4876" t="s">
        <v>6027</v>
      </c>
      <c r="AI4876" t="s">
        <v>6028</v>
      </c>
      <c r="AJ4876" t="s">
        <v>6924</v>
      </c>
      <c r="AK4876">
        <v>12000</v>
      </c>
      <c r="AL4876">
        <v>1882.8</v>
      </c>
      <c r="AM4876">
        <v>10117.200000000001</v>
      </c>
      <c r="AN4876">
        <v>9500</v>
      </c>
      <c r="AO4876">
        <v>617.20000000000005</v>
      </c>
      <c r="AP4876">
        <v>6.0999999999999999E-2</v>
      </c>
    </row>
    <row r="4877" spans="1:42" hidden="1" x14ac:dyDescent="0.35">
      <c r="A4877" t="s">
        <v>5851</v>
      </c>
      <c r="B4877" s="1">
        <v>46160</v>
      </c>
      <c r="C4877" t="s">
        <v>953</v>
      </c>
      <c r="D4877" t="s">
        <v>105</v>
      </c>
      <c r="E4877">
        <v>1</v>
      </c>
      <c r="F4877" t="s">
        <v>30</v>
      </c>
      <c r="G4877" t="s">
        <v>71</v>
      </c>
      <c r="H4877" t="s">
        <v>25</v>
      </c>
      <c r="I4877" t="s">
        <v>26</v>
      </c>
      <c r="J4877" t="s">
        <v>75</v>
      </c>
      <c r="K4877">
        <v>2026</v>
      </c>
      <c r="L4877" t="s">
        <v>35</v>
      </c>
      <c r="M4877" t="s">
        <v>5916</v>
      </c>
      <c r="N4877" t="s">
        <v>5913</v>
      </c>
      <c r="O4877" t="s">
        <v>5917</v>
      </c>
      <c r="P4877" t="s">
        <v>5918</v>
      </c>
      <c r="Q4877" t="s">
        <v>5919</v>
      </c>
      <c r="R4877">
        <v>63000</v>
      </c>
      <c r="S4877">
        <v>76000</v>
      </c>
      <c r="T4877">
        <v>0.1711</v>
      </c>
      <c r="U4877" t="s">
        <v>5920</v>
      </c>
      <c r="V4877">
        <v>12</v>
      </c>
      <c r="W4877" s="1">
        <v>44617</v>
      </c>
      <c r="X4877" t="s">
        <v>5894</v>
      </c>
      <c r="Y4877">
        <v>252</v>
      </c>
      <c r="Z4877">
        <v>75</v>
      </c>
      <c r="AA4877">
        <v>289</v>
      </c>
      <c r="AB4877">
        <v>48</v>
      </c>
      <c r="AC4877">
        <v>10</v>
      </c>
      <c r="AD4877">
        <v>3024000</v>
      </c>
      <c r="AE4877" t="s">
        <v>6025</v>
      </c>
      <c r="AF4877" s="1">
        <v>46203</v>
      </c>
      <c r="AG4877" t="s">
        <v>6497</v>
      </c>
      <c r="AH4877" t="s">
        <v>6035</v>
      </c>
      <c r="AI4877" t="s">
        <v>6028</v>
      </c>
      <c r="AJ4877" t="s">
        <v>6924</v>
      </c>
      <c r="AK4877">
        <v>89680</v>
      </c>
      <c r="AL4877">
        <v>17433.79</v>
      </c>
      <c r="AM4877">
        <v>72246.210000000006</v>
      </c>
      <c r="AN4877">
        <v>63000</v>
      </c>
      <c r="AO4877">
        <v>9246.2099999999991</v>
      </c>
      <c r="AP4877">
        <v>0.128</v>
      </c>
    </row>
    <row r="4878" spans="1:42" hidden="1" x14ac:dyDescent="0.35">
      <c r="A4878" t="s">
        <v>5852</v>
      </c>
      <c r="B4878" s="1">
        <v>46139</v>
      </c>
      <c r="C4878" t="s">
        <v>2244</v>
      </c>
      <c r="D4878" t="s">
        <v>92</v>
      </c>
      <c r="E4878">
        <v>1</v>
      </c>
      <c r="F4878" t="s">
        <v>58</v>
      </c>
      <c r="G4878" t="s">
        <v>96</v>
      </c>
      <c r="H4878" t="s">
        <v>17</v>
      </c>
      <c r="I4878" t="s">
        <v>43</v>
      </c>
      <c r="J4878" t="s">
        <v>44</v>
      </c>
      <c r="K4878">
        <v>2026</v>
      </c>
      <c r="L4878" t="s">
        <v>35</v>
      </c>
      <c r="M4878" t="s">
        <v>5973</v>
      </c>
      <c r="N4878" t="s">
        <v>5974</v>
      </c>
      <c r="O4878" t="s">
        <v>5975</v>
      </c>
      <c r="P4878" t="s">
        <v>5899</v>
      </c>
      <c r="Q4878" t="s">
        <v>5976</v>
      </c>
      <c r="R4878">
        <v>7600</v>
      </c>
      <c r="S4878">
        <v>9800</v>
      </c>
      <c r="T4878">
        <v>0.22450000000000001</v>
      </c>
      <c r="U4878" t="s">
        <v>5901</v>
      </c>
      <c r="V4878">
        <v>36</v>
      </c>
      <c r="W4878" s="1">
        <v>45281</v>
      </c>
      <c r="X4878" t="s">
        <v>5894</v>
      </c>
      <c r="Y4878">
        <v>214</v>
      </c>
      <c r="Z4878">
        <v>101</v>
      </c>
      <c r="AA4878">
        <v>188</v>
      </c>
      <c r="AB4878">
        <v>51</v>
      </c>
      <c r="AC4878">
        <v>10</v>
      </c>
      <c r="AD4878">
        <v>387600</v>
      </c>
      <c r="AE4878" t="s">
        <v>6025</v>
      </c>
      <c r="AF4878" s="1">
        <v>46203</v>
      </c>
      <c r="AG4878" t="s">
        <v>6764</v>
      </c>
      <c r="AH4878" t="s">
        <v>6035</v>
      </c>
      <c r="AI4878" t="s">
        <v>6028</v>
      </c>
      <c r="AJ4878" t="s">
        <v>6924</v>
      </c>
      <c r="AK4878">
        <v>9800</v>
      </c>
      <c r="AL4878">
        <v>1985.48</v>
      </c>
      <c r="AM4878">
        <v>7814.52</v>
      </c>
      <c r="AN4878">
        <v>7600</v>
      </c>
      <c r="AO4878">
        <v>214.52</v>
      </c>
      <c r="AP4878">
        <v>2.75E-2</v>
      </c>
    </row>
    <row r="4879" spans="1:42" hidden="1" x14ac:dyDescent="0.35">
      <c r="A4879" t="s">
        <v>5853</v>
      </c>
      <c r="B4879" s="1">
        <v>46087</v>
      </c>
      <c r="C4879" t="s">
        <v>1890</v>
      </c>
      <c r="D4879" t="s">
        <v>180</v>
      </c>
      <c r="E4879">
        <v>2</v>
      </c>
      <c r="F4879" t="s">
        <v>58</v>
      </c>
      <c r="G4879" t="s">
        <v>16</v>
      </c>
      <c r="H4879" t="s">
        <v>17</v>
      </c>
      <c r="I4879" t="s">
        <v>18</v>
      </c>
      <c r="J4879" t="s">
        <v>39</v>
      </c>
      <c r="K4879">
        <v>2026</v>
      </c>
      <c r="L4879" t="s">
        <v>20</v>
      </c>
      <c r="M4879" t="s">
        <v>5956</v>
      </c>
      <c r="N4879" t="s">
        <v>5949</v>
      </c>
      <c r="O4879" t="s">
        <v>5957</v>
      </c>
      <c r="P4879" t="s">
        <v>5958</v>
      </c>
      <c r="Q4879" t="s">
        <v>5959</v>
      </c>
      <c r="R4879">
        <v>3100</v>
      </c>
      <c r="S4879">
        <v>4200</v>
      </c>
      <c r="T4879">
        <v>0.26190000000000002</v>
      </c>
      <c r="U4879" t="s">
        <v>5909</v>
      </c>
      <c r="V4879">
        <v>12</v>
      </c>
      <c r="W4879" s="1">
        <v>45029</v>
      </c>
      <c r="X4879" t="s">
        <v>5894</v>
      </c>
      <c r="Y4879">
        <v>165</v>
      </c>
      <c r="Z4879">
        <v>119</v>
      </c>
      <c r="AA4879">
        <v>218</v>
      </c>
      <c r="AB4879">
        <v>22</v>
      </c>
      <c r="AC4879">
        <v>10</v>
      </c>
      <c r="AD4879">
        <v>68200</v>
      </c>
      <c r="AE4879" t="s">
        <v>6025</v>
      </c>
      <c r="AF4879" s="1">
        <v>46203</v>
      </c>
      <c r="AG4879" t="s">
        <v>6677</v>
      </c>
      <c r="AH4879" t="s">
        <v>6027</v>
      </c>
      <c r="AI4879" t="s">
        <v>6028</v>
      </c>
      <c r="AJ4879" t="s">
        <v>6924</v>
      </c>
      <c r="AK4879">
        <v>8400</v>
      </c>
      <c r="AL4879">
        <v>1766.52</v>
      </c>
      <c r="AM4879">
        <v>6633.48</v>
      </c>
      <c r="AN4879">
        <v>6200</v>
      </c>
      <c r="AO4879">
        <v>433.48</v>
      </c>
      <c r="AP4879">
        <v>6.5299999999999997E-2</v>
      </c>
    </row>
    <row r="4880" spans="1:42" hidden="1" x14ac:dyDescent="0.35">
      <c r="A4880" t="s">
        <v>5854</v>
      </c>
      <c r="B4880" s="1">
        <v>46164</v>
      </c>
      <c r="C4880" t="s">
        <v>3078</v>
      </c>
      <c r="D4880" t="s">
        <v>221</v>
      </c>
      <c r="E4880">
        <v>1</v>
      </c>
      <c r="F4880" t="s">
        <v>48</v>
      </c>
      <c r="G4880" t="s">
        <v>16</v>
      </c>
      <c r="H4880" t="s">
        <v>25</v>
      </c>
      <c r="I4880" t="s">
        <v>18</v>
      </c>
      <c r="J4880" t="s">
        <v>75</v>
      </c>
      <c r="K4880">
        <v>2026</v>
      </c>
      <c r="L4880" t="s">
        <v>35</v>
      </c>
      <c r="M4880" t="s">
        <v>5966</v>
      </c>
      <c r="N4880" t="s">
        <v>5967</v>
      </c>
      <c r="O4880" t="s">
        <v>5968</v>
      </c>
      <c r="P4880" t="s">
        <v>5899</v>
      </c>
      <c r="Q4880" t="s">
        <v>5969</v>
      </c>
      <c r="R4880">
        <v>11500</v>
      </c>
      <c r="S4880">
        <v>14500</v>
      </c>
      <c r="T4880">
        <v>0.2069</v>
      </c>
      <c r="U4880" t="s">
        <v>5901</v>
      </c>
      <c r="V4880">
        <v>12</v>
      </c>
      <c r="W4880" s="1">
        <v>44903</v>
      </c>
      <c r="X4880" t="s">
        <v>5894</v>
      </c>
      <c r="Y4880">
        <v>217</v>
      </c>
      <c r="Z4880">
        <v>53</v>
      </c>
      <c r="AA4880">
        <v>253</v>
      </c>
      <c r="AB4880">
        <v>61</v>
      </c>
      <c r="AC4880">
        <v>10</v>
      </c>
      <c r="AD4880">
        <v>701500</v>
      </c>
      <c r="AE4880" t="s">
        <v>6025</v>
      </c>
      <c r="AF4880" s="1">
        <v>46203</v>
      </c>
      <c r="AG4880" t="s">
        <v>6749</v>
      </c>
      <c r="AH4880" t="s">
        <v>6027</v>
      </c>
      <c r="AI4880" t="s">
        <v>6028</v>
      </c>
      <c r="AJ4880" t="s">
        <v>6924</v>
      </c>
      <c r="AK4880">
        <v>14500</v>
      </c>
      <c r="AL4880">
        <v>2240.25</v>
      </c>
      <c r="AM4880">
        <v>12259.75</v>
      </c>
      <c r="AN4880">
        <v>11500</v>
      </c>
      <c r="AO4880">
        <v>759.75</v>
      </c>
      <c r="AP4880">
        <v>6.2E-2</v>
      </c>
    </row>
    <row r="4881" spans="1:42" hidden="1" x14ac:dyDescent="0.35">
      <c r="A4881" t="s">
        <v>5855</v>
      </c>
      <c r="B4881" s="1">
        <v>46196</v>
      </c>
      <c r="C4881" t="s">
        <v>1336</v>
      </c>
      <c r="D4881" t="s">
        <v>216</v>
      </c>
      <c r="E4881">
        <v>2</v>
      </c>
      <c r="F4881" t="s">
        <v>58</v>
      </c>
      <c r="G4881" t="s">
        <v>96</v>
      </c>
      <c r="H4881" t="s">
        <v>32</v>
      </c>
      <c r="I4881" t="s">
        <v>43</v>
      </c>
      <c r="J4881" t="s">
        <v>34</v>
      </c>
      <c r="K4881">
        <v>2026</v>
      </c>
      <c r="L4881" t="s">
        <v>35</v>
      </c>
      <c r="M4881" t="s">
        <v>5999</v>
      </c>
      <c r="N4881" t="s">
        <v>5989</v>
      </c>
      <c r="O4881" t="s">
        <v>6000</v>
      </c>
      <c r="P4881" t="s">
        <v>6001</v>
      </c>
      <c r="Q4881" t="s">
        <v>6002</v>
      </c>
      <c r="R4881">
        <v>300</v>
      </c>
      <c r="S4881">
        <v>500</v>
      </c>
      <c r="T4881">
        <v>0.4</v>
      </c>
      <c r="U4881" t="s">
        <v>5940</v>
      </c>
      <c r="V4881">
        <v>3</v>
      </c>
      <c r="W4881" s="1">
        <v>45115</v>
      </c>
      <c r="X4881" t="s">
        <v>5894</v>
      </c>
      <c r="Y4881">
        <v>197</v>
      </c>
      <c r="Z4881">
        <v>100</v>
      </c>
      <c r="AA4881">
        <v>205</v>
      </c>
      <c r="AB4881">
        <v>66</v>
      </c>
      <c r="AC4881">
        <v>10</v>
      </c>
      <c r="AD4881">
        <v>19800</v>
      </c>
      <c r="AE4881" t="s">
        <v>6025</v>
      </c>
      <c r="AF4881" s="1">
        <v>46203</v>
      </c>
      <c r="AG4881" t="s">
        <v>6508</v>
      </c>
      <c r="AH4881" t="s">
        <v>6035</v>
      </c>
      <c r="AI4881" t="s">
        <v>6028</v>
      </c>
      <c r="AJ4881" t="s">
        <v>6924</v>
      </c>
      <c r="AK4881">
        <v>1000</v>
      </c>
      <c r="AL4881">
        <v>80.5</v>
      </c>
      <c r="AM4881">
        <v>919.5</v>
      </c>
      <c r="AN4881">
        <v>600</v>
      </c>
      <c r="AO4881">
        <v>319.5</v>
      </c>
      <c r="AP4881">
        <v>0.34749999999999998</v>
      </c>
    </row>
    <row r="4882" spans="1:42" hidden="1" x14ac:dyDescent="0.35">
      <c r="A4882" t="s">
        <v>5856</v>
      </c>
      <c r="B4882" s="1">
        <v>46098</v>
      </c>
      <c r="C4882" t="s">
        <v>22</v>
      </c>
      <c r="D4882" t="s">
        <v>65</v>
      </c>
      <c r="E4882">
        <v>1</v>
      </c>
      <c r="F4882" t="s">
        <v>128</v>
      </c>
      <c r="G4882" t="s">
        <v>71</v>
      </c>
      <c r="H4882" t="s">
        <v>25</v>
      </c>
      <c r="I4882" t="s">
        <v>33</v>
      </c>
      <c r="J4882" t="s">
        <v>39</v>
      </c>
      <c r="K4882">
        <v>2026</v>
      </c>
      <c r="L4882" t="s">
        <v>20</v>
      </c>
      <c r="M4882" t="s">
        <v>5906</v>
      </c>
      <c r="N4882" t="s">
        <v>5889</v>
      </c>
      <c r="O4882" t="s">
        <v>5898</v>
      </c>
      <c r="P4882" t="s">
        <v>5907</v>
      </c>
      <c r="Q4882" t="s">
        <v>5908</v>
      </c>
      <c r="R4882">
        <v>17500</v>
      </c>
      <c r="S4882">
        <v>22000</v>
      </c>
      <c r="T4882">
        <v>0.20449999999999999</v>
      </c>
      <c r="U4882" t="s">
        <v>5909</v>
      </c>
      <c r="V4882">
        <v>12</v>
      </c>
      <c r="W4882" s="1">
        <v>45337</v>
      </c>
      <c r="X4882" t="s">
        <v>5894</v>
      </c>
      <c r="Y4882">
        <v>373</v>
      </c>
      <c r="Z4882">
        <v>88</v>
      </c>
      <c r="AA4882">
        <v>389</v>
      </c>
      <c r="AB4882">
        <v>78</v>
      </c>
      <c r="AC4882">
        <v>10</v>
      </c>
      <c r="AD4882">
        <v>1365000</v>
      </c>
      <c r="AE4882" t="s">
        <v>6025</v>
      </c>
      <c r="AF4882" s="1">
        <v>46203</v>
      </c>
      <c r="AG4882" t="s">
        <v>6048</v>
      </c>
      <c r="AH4882" t="s">
        <v>6035</v>
      </c>
      <c r="AI4882" t="s">
        <v>6028</v>
      </c>
      <c r="AJ4882" t="s">
        <v>6924</v>
      </c>
      <c r="AK4882">
        <v>22000</v>
      </c>
      <c r="AL4882">
        <v>2743.4</v>
      </c>
      <c r="AM4882">
        <v>19256.599999999999</v>
      </c>
      <c r="AN4882">
        <v>17500</v>
      </c>
      <c r="AO4882">
        <v>1756.6</v>
      </c>
      <c r="AP4882">
        <v>9.1200000000000003E-2</v>
      </c>
    </row>
    <row r="4883" spans="1:42" hidden="1" x14ac:dyDescent="0.35">
      <c r="A4883" t="s">
        <v>5857</v>
      </c>
      <c r="B4883" s="1">
        <v>46070</v>
      </c>
      <c r="C4883" t="s">
        <v>1518</v>
      </c>
      <c r="D4883" t="s">
        <v>74</v>
      </c>
      <c r="E4883">
        <v>1</v>
      </c>
      <c r="F4883" t="s">
        <v>66</v>
      </c>
      <c r="G4883" t="s">
        <v>16</v>
      </c>
      <c r="H4883" t="s">
        <v>32</v>
      </c>
      <c r="I4883" t="s">
        <v>26</v>
      </c>
      <c r="J4883" t="s">
        <v>19</v>
      </c>
      <c r="K4883">
        <v>2026</v>
      </c>
      <c r="L4883" t="s">
        <v>20</v>
      </c>
      <c r="M4883" t="s">
        <v>5963</v>
      </c>
      <c r="N4883" t="s">
        <v>5949</v>
      </c>
      <c r="O4883" t="s">
        <v>5964</v>
      </c>
      <c r="P4883" t="s">
        <v>5951</v>
      </c>
      <c r="Q4883" t="s">
        <v>5965</v>
      </c>
      <c r="R4883">
        <v>5700</v>
      </c>
      <c r="S4883">
        <v>7500</v>
      </c>
      <c r="T4883">
        <v>0.24</v>
      </c>
      <c r="U4883" t="s">
        <v>5940</v>
      </c>
      <c r="V4883">
        <v>12</v>
      </c>
      <c r="W4883" s="1">
        <v>44865</v>
      </c>
      <c r="X4883" t="s">
        <v>5894</v>
      </c>
      <c r="Y4883">
        <v>145</v>
      </c>
      <c r="Z4883">
        <v>60</v>
      </c>
      <c r="AA4883">
        <v>189</v>
      </c>
      <c r="AB4883">
        <v>10</v>
      </c>
      <c r="AC4883">
        <v>10</v>
      </c>
      <c r="AD4883">
        <v>57000</v>
      </c>
      <c r="AE4883" t="s">
        <v>6025</v>
      </c>
      <c r="AF4883" s="1">
        <v>46203</v>
      </c>
      <c r="AG4883" t="s">
        <v>6435</v>
      </c>
      <c r="AH4883" t="s">
        <v>6035</v>
      </c>
      <c r="AI4883" t="s">
        <v>6028</v>
      </c>
      <c r="AJ4883" t="s">
        <v>6924</v>
      </c>
      <c r="AK4883">
        <v>7500</v>
      </c>
      <c r="AL4883">
        <v>738</v>
      </c>
      <c r="AM4883">
        <v>6762</v>
      </c>
      <c r="AN4883">
        <v>5700</v>
      </c>
      <c r="AO4883">
        <v>1062</v>
      </c>
      <c r="AP4883">
        <v>0.15709999999999999</v>
      </c>
    </row>
    <row r="4884" spans="1:42" hidden="1" x14ac:dyDescent="0.35">
      <c r="A4884" t="s">
        <v>5858</v>
      </c>
      <c r="B4884" s="1">
        <v>46171</v>
      </c>
      <c r="C4884" t="s">
        <v>2356</v>
      </c>
      <c r="D4884" t="s">
        <v>115</v>
      </c>
      <c r="E4884">
        <v>2</v>
      </c>
      <c r="F4884" t="s">
        <v>30</v>
      </c>
      <c r="G4884" t="s">
        <v>79</v>
      </c>
      <c r="H4884" t="s">
        <v>25</v>
      </c>
      <c r="I4884" t="s">
        <v>26</v>
      </c>
      <c r="J4884" t="s">
        <v>75</v>
      </c>
      <c r="K4884">
        <v>2026</v>
      </c>
      <c r="L4884" t="s">
        <v>35</v>
      </c>
      <c r="M4884" t="s">
        <v>5988</v>
      </c>
      <c r="N4884" t="s">
        <v>5989</v>
      </c>
      <c r="O4884" t="s">
        <v>5990</v>
      </c>
      <c r="P4884" t="s">
        <v>5907</v>
      </c>
      <c r="Q4884" t="s">
        <v>5991</v>
      </c>
      <c r="R4884">
        <v>1600</v>
      </c>
      <c r="S4884">
        <v>2200</v>
      </c>
      <c r="T4884">
        <v>0.2727</v>
      </c>
      <c r="U4884" t="s">
        <v>5909</v>
      </c>
      <c r="V4884">
        <v>6</v>
      </c>
      <c r="W4884" s="1">
        <v>45040</v>
      </c>
      <c r="X4884" t="s">
        <v>5894</v>
      </c>
      <c r="Y4884">
        <v>84</v>
      </c>
      <c r="Z4884">
        <v>117</v>
      </c>
      <c r="AA4884">
        <v>174</v>
      </c>
      <c r="AB4884">
        <v>47</v>
      </c>
      <c r="AC4884">
        <v>10</v>
      </c>
      <c r="AD4884">
        <v>75200</v>
      </c>
      <c r="AE4884" t="s">
        <v>6025</v>
      </c>
      <c r="AF4884" s="1">
        <v>46203</v>
      </c>
      <c r="AG4884" t="s">
        <v>6788</v>
      </c>
      <c r="AH4884" t="s">
        <v>6027</v>
      </c>
      <c r="AI4884" t="s">
        <v>6028</v>
      </c>
      <c r="AJ4884" t="s">
        <v>6924</v>
      </c>
      <c r="AK4884">
        <v>4400</v>
      </c>
      <c r="AL4884">
        <v>458.92</v>
      </c>
      <c r="AM4884">
        <v>3941.08</v>
      </c>
      <c r="AN4884">
        <v>3200</v>
      </c>
      <c r="AO4884">
        <v>741.08</v>
      </c>
      <c r="AP4884">
        <v>0.188</v>
      </c>
    </row>
    <row r="4885" spans="1:42" hidden="1" x14ac:dyDescent="0.35">
      <c r="A4885" t="s">
        <v>5859</v>
      </c>
      <c r="B4885" s="1">
        <v>46117</v>
      </c>
      <c r="C4885" t="s">
        <v>2318</v>
      </c>
      <c r="D4885" t="s">
        <v>140</v>
      </c>
      <c r="E4885">
        <v>2</v>
      </c>
      <c r="F4885" t="s">
        <v>30</v>
      </c>
      <c r="G4885" t="s">
        <v>16</v>
      </c>
      <c r="H4885" t="s">
        <v>17</v>
      </c>
      <c r="I4885" t="s">
        <v>43</v>
      </c>
      <c r="J4885" t="s">
        <v>44</v>
      </c>
      <c r="K4885">
        <v>2026</v>
      </c>
      <c r="L4885" t="s">
        <v>35</v>
      </c>
      <c r="M4885" t="s">
        <v>5944</v>
      </c>
      <c r="N4885" t="s">
        <v>5931</v>
      </c>
      <c r="O4885" t="s">
        <v>5945</v>
      </c>
      <c r="P4885" t="s">
        <v>5946</v>
      </c>
      <c r="Q4885" t="s">
        <v>5947</v>
      </c>
      <c r="R4885">
        <v>6500</v>
      </c>
      <c r="S4885">
        <v>8500</v>
      </c>
      <c r="T4885">
        <v>0.23530000000000001</v>
      </c>
      <c r="U4885" t="s">
        <v>5940</v>
      </c>
      <c r="V4885">
        <v>6</v>
      </c>
      <c r="W4885" s="1">
        <v>44693</v>
      </c>
      <c r="X4885" t="s">
        <v>5894</v>
      </c>
      <c r="Y4885">
        <v>116</v>
      </c>
      <c r="Z4885">
        <v>117</v>
      </c>
      <c r="AA4885">
        <v>124</v>
      </c>
      <c r="AB4885">
        <v>67</v>
      </c>
      <c r="AC4885">
        <v>10</v>
      </c>
      <c r="AD4885">
        <v>435500</v>
      </c>
      <c r="AE4885" t="s">
        <v>6025</v>
      </c>
      <c r="AF4885" s="1">
        <v>46203</v>
      </c>
      <c r="AG4885" t="s">
        <v>6781</v>
      </c>
      <c r="AH4885" t="s">
        <v>6027</v>
      </c>
      <c r="AI4885" t="s">
        <v>6028</v>
      </c>
      <c r="AJ4885" t="s">
        <v>6924</v>
      </c>
      <c r="AK4885">
        <v>17000</v>
      </c>
      <c r="AL4885">
        <v>1297.0999999999999</v>
      </c>
      <c r="AM4885">
        <v>15702.9</v>
      </c>
      <c r="AN4885">
        <v>13000</v>
      </c>
      <c r="AO4885">
        <v>2702.9</v>
      </c>
      <c r="AP4885">
        <v>0.1721</v>
      </c>
    </row>
    <row r="4886" spans="1:42" hidden="1" x14ac:dyDescent="0.35">
      <c r="A4886" t="s">
        <v>5860</v>
      </c>
      <c r="B4886" s="1">
        <v>46132</v>
      </c>
      <c r="C4886" t="s">
        <v>584</v>
      </c>
      <c r="D4886" t="s">
        <v>115</v>
      </c>
      <c r="E4886">
        <v>4</v>
      </c>
      <c r="F4886" t="s">
        <v>58</v>
      </c>
      <c r="G4886" t="s">
        <v>96</v>
      </c>
      <c r="H4886" t="s">
        <v>17</v>
      </c>
      <c r="I4886" t="s">
        <v>43</v>
      </c>
      <c r="J4886" t="s">
        <v>44</v>
      </c>
      <c r="K4886">
        <v>2026</v>
      </c>
      <c r="L4886" t="s">
        <v>35</v>
      </c>
      <c r="M4886" t="s">
        <v>5988</v>
      </c>
      <c r="N4886" t="s">
        <v>5989</v>
      </c>
      <c r="O4886" t="s">
        <v>5990</v>
      </c>
      <c r="P4886" t="s">
        <v>5907</v>
      </c>
      <c r="Q4886" t="s">
        <v>5991</v>
      </c>
      <c r="R4886">
        <v>1600</v>
      </c>
      <c r="S4886">
        <v>2200</v>
      </c>
      <c r="T4886">
        <v>0.2727</v>
      </c>
      <c r="U4886" t="s">
        <v>5909</v>
      </c>
      <c r="V4886">
        <v>6</v>
      </c>
      <c r="W4886" s="1">
        <v>45040</v>
      </c>
      <c r="X4886" t="s">
        <v>5894</v>
      </c>
      <c r="Y4886">
        <v>84</v>
      </c>
      <c r="Z4886">
        <v>117</v>
      </c>
      <c r="AA4886">
        <v>174</v>
      </c>
      <c r="AB4886">
        <v>47</v>
      </c>
      <c r="AC4886">
        <v>10</v>
      </c>
      <c r="AD4886">
        <v>75200</v>
      </c>
      <c r="AE4886" t="s">
        <v>6025</v>
      </c>
      <c r="AF4886" s="1">
        <v>46203</v>
      </c>
      <c r="AG4886" t="s">
        <v>6276</v>
      </c>
      <c r="AH4886" t="s">
        <v>6027</v>
      </c>
      <c r="AI4886" t="s">
        <v>6028</v>
      </c>
      <c r="AJ4886" t="s">
        <v>6924</v>
      </c>
      <c r="AK4886">
        <v>8800</v>
      </c>
      <c r="AL4886">
        <v>1840.08</v>
      </c>
      <c r="AM4886">
        <v>6959.92</v>
      </c>
      <c r="AN4886">
        <v>6400</v>
      </c>
      <c r="AO4886">
        <v>559.91999999999996</v>
      </c>
      <c r="AP4886">
        <v>8.0399999999999999E-2</v>
      </c>
    </row>
    <row r="4887" spans="1:42" hidden="1" x14ac:dyDescent="0.35">
      <c r="A4887" t="s">
        <v>5861</v>
      </c>
      <c r="B4887" s="1">
        <v>46076</v>
      </c>
      <c r="C4887" t="s">
        <v>927</v>
      </c>
      <c r="D4887" t="s">
        <v>95</v>
      </c>
      <c r="E4887">
        <v>1</v>
      </c>
      <c r="F4887" t="s">
        <v>128</v>
      </c>
      <c r="G4887" t="s">
        <v>96</v>
      </c>
      <c r="H4887" t="s">
        <v>32</v>
      </c>
      <c r="I4887" t="s">
        <v>33</v>
      </c>
      <c r="J4887" t="s">
        <v>19</v>
      </c>
      <c r="K4887">
        <v>2026</v>
      </c>
      <c r="L4887" t="s">
        <v>20</v>
      </c>
      <c r="M4887" t="s">
        <v>5948</v>
      </c>
      <c r="N4887" t="s">
        <v>5949</v>
      </c>
      <c r="O4887" t="s">
        <v>5950</v>
      </c>
      <c r="P4887" t="s">
        <v>5951</v>
      </c>
      <c r="Q4887" t="s">
        <v>5952</v>
      </c>
      <c r="R4887">
        <v>2900</v>
      </c>
      <c r="S4887">
        <v>3800</v>
      </c>
      <c r="T4887">
        <v>0.23680000000000001</v>
      </c>
      <c r="U4887" t="s">
        <v>5940</v>
      </c>
      <c r="V4887">
        <v>12</v>
      </c>
      <c r="W4887" s="1">
        <v>45359</v>
      </c>
      <c r="X4887" t="s">
        <v>5894</v>
      </c>
      <c r="Y4887">
        <v>220</v>
      </c>
      <c r="Z4887">
        <v>49</v>
      </c>
      <c r="AA4887">
        <v>227</v>
      </c>
      <c r="AB4887">
        <v>23</v>
      </c>
      <c r="AC4887">
        <v>10</v>
      </c>
      <c r="AD4887">
        <v>66700</v>
      </c>
      <c r="AE4887" t="s">
        <v>6025</v>
      </c>
      <c r="AF4887" s="1">
        <v>46203</v>
      </c>
      <c r="AG4887" t="s">
        <v>6491</v>
      </c>
      <c r="AH4887" t="s">
        <v>6027</v>
      </c>
      <c r="AI4887" t="s">
        <v>6028</v>
      </c>
      <c r="AJ4887" t="s">
        <v>6924</v>
      </c>
      <c r="AK4887">
        <v>3800</v>
      </c>
      <c r="AL4887">
        <v>373.92</v>
      </c>
      <c r="AM4887">
        <v>3426.08</v>
      </c>
      <c r="AN4887">
        <v>2900</v>
      </c>
      <c r="AO4887">
        <v>526.08000000000004</v>
      </c>
      <c r="AP4887">
        <v>0.15359999999999999</v>
      </c>
    </row>
    <row r="4888" spans="1:42" hidden="1" x14ac:dyDescent="0.35">
      <c r="A4888" t="s">
        <v>5862</v>
      </c>
      <c r="B4888" s="1">
        <v>46180</v>
      </c>
      <c r="C4888" t="s">
        <v>1103</v>
      </c>
      <c r="D4888" t="s">
        <v>14</v>
      </c>
      <c r="E4888">
        <v>2</v>
      </c>
      <c r="F4888" t="s">
        <v>128</v>
      </c>
      <c r="G4888" t="s">
        <v>71</v>
      </c>
      <c r="H4888" t="s">
        <v>32</v>
      </c>
      <c r="I4888" t="s">
        <v>26</v>
      </c>
      <c r="J4888" t="s">
        <v>34</v>
      </c>
      <c r="K4888">
        <v>2026</v>
      </c>
      <c r="L4888" t="s">
        <v>35</v>
      </c>
      <c r="M4888" t="s">
        <v>5934</v>
      </c>
      <c r="N4888" t="s">
        <v>5931</v>
      </c>
      <c r="O4888" t="s">
        <v>5932</v>
      </c>
      <c r="P4888" t="s">
        <v>5891</v>
      </c>
      <c r="Q4888" t="s">
        <v>5935</v>
      </c>
      <c r="R4888">
        <v>10800</v>
      </c>
      <c r="S4888">
        <v>13500</v>
      </c>
      <c r="T4888">
        <v>0.2</v>
      </c>
      <c r="U4888" t="s">
        <v>5893</v>
      </c>
      <c r="V4888">
        <v>12</v>
      </c>
      <c r="W4888" s="1">
        <v>44567</v>
      </c>
      <c r="X4888" t="s">
        <v>5894</v>
      </c>
      <c r="Y4888">
        <v>169</v>
      </c>
      <c r="Z4888">
        <v>68</v>
      </c>
      <c r="AA4888">
        <v>202</v>
      </c>
      <c r="AB4888">
        <v>85</v>
      </c>
      <c r="AC4888">
        <v>10</v>
      </c>
      <c r="AD4888">
        <v>918000</v>
      </c>
      <c r="AE4888" t="s">
        <v>6025</v>
      </c>
      <c r="AF4888" s="1">
        <v>46203</v>
      </c>
      <c r="AG4888" t="s">
        <v>6360</v>
      </c>
      <c r="AH4888" t="s">
        <v>6027</v>
      </c>
      <c r="AI4888" t="s">
        <v>6028</v>
      </c>
      <c r="AJ4888" t="s">
        <v>6924</v>
      </c>
      <c r="AK4888">
        <v>27000</v>
      </c>
      <c r="AL4888">
        <v>4989.6000000000004</v>
      </c>
      <c r="AM4888">
        <v>22010.400000000001</v>
      </c>
      <c r="AN4888">
        <v>21600</v>
      </c>
      <c r="AO4888">
        <v>410.4</v>
      </c>
      <c r="AP4888">
        <v>1.8599999999999998E-2</v>
      </c>
    </row>
    <row r="4889" spans="1:42" hidden="1" x14ac:dyDescent="0.35">
      <c r="A4889" t="s">
        <v>5863</v>
      </c>
      <c r="B4889" s="1">
        <v>46126</v>
      </c>
      <c r="C4889" t="s">
        <v>349</v>
      </c>
      <c r="D4889" t="s">
        <v>105</v>
      </c>
      <c r="E4889">
        <v>2</v>
      </c>
      <c r="F4889" t="s">
        <v>48</v>
      </c>
      <c r="G4889" t="s">
        <v>16</v>
      </c>
      <c r="H4889" t="s">
        <v>25</v>
      </c>
      <c r="I4889" t="s">
        <v>43</v>
      </c>
      <c r="J4889" t="s">
        <v>44</v>
      </c>
      <c r="K4889">
        <v>2026</v>
      </c>
      <c r="L4889" t="s">
        <v>35</v>
      </c>
      <c r="M4889" t="s">
        <v>5916</v>
      </c>
      <c r="N4889" t="s">
        <v>5913</v>
      </c>
      <c r="O4889" t="s">
        <v>5917</v>
      </c>
      <c r="P4889" t="s">
        <v>5918</v>
      </c>
      <c r="Q4889" t="s">
        <v>5919</v>
      </c>
      <c r="R4889">
        <v>63000</v>
      </c>
      <c r="S4889">
        <v>76000</v>
      </c>
      <c r="T4889">
        <v>0.1711</v>
      </c>
      <c r="U4889" t="s">
        <v>5920</v>
      </c>
      <c r="V4889">
        <v>12</v>
      </c>
      <c r="W4889" s="1">
        <v>44617</v>
      </c>
      <c r="X4889" t="s">
        <v>5894</v>
      </c>
      <c r="Y4889">
        <v>252</v>
      </c>
      <c r="Z4889">
        <v>75</v>
      </c>
      <c r="AA4889">
        <v>289</v>
      </c>
      <c r="AB4889">
        <v>48</v>
      </c>
      <c r="AC4889">
        <v>10</v>
      </c>
      <c r="AD4889">
        <v>3024000</v>
      </c>
      <c r="AE4889" t="s">
        <v>6025</v>
      </c>
      <c r="AF4889" s="1">
        <v>46203</v>
      </c>
      <c r="AG4889" t="s">
        <v>6223</v>
      </c>
      <c r="AH4889" t="s">
        <v>6027</v>
      </c>
      <c r="AI4889" t="s">
        <v>6028</v>
      </c>
      <c r="AJ4889" t="s">
        <v>6924</v>
      </c>
      <c r="AK4889">
        <v>179360</v>
      </c>
      <c r="AL4889">
        <v>36499.760000000002</v>
      </c>
      <c r="AM4889">
        <v>142860.24</v>
      </c>
      <c r="AN4889">
        <v>126000</v>
      </c>
      <c r="AO4889">
        <v>16860.240000000002</v>
      </c>
      <c r="AP4889">
        <v>0.11799999999999999</v>
      </c>
    </row>
    <row r="4890" spans="1:42" hidden="1" x14ac:dyDescent="0.35">
      <c r="A4890" t="s">
        <v>5864</v>
      </c>
      <c r="B4890" s="1">
        <v>46147</v>
      </c>
      <c r="C4890" t="s">
        <v>654</v>
      </c>
      <c r="D4890" t="s">
        <v>29</v>
      </c>
      <c r="E4890">
        <v>3</v>
      </c>
      <c r="F4890" t="s">
        <v>128</v>
      </c>
      <c r="G4890" t="s">
        <v>71</v>
      </c>
      <c r="H4890" t="s">
        <v>32</v>
      </c>
      <c r="I4890" t="s">
        <v>43</v>
      </c>
      <c r="J4890" t="s">
        <v>75</v>
      </c>
      <c r="K4890">
        <v>2026</v>
      </c>
      <c r="L4890" t="s">
        <v>35</v>
      </c>
      <c r="M4890" t="s">
        <v>5985</v>
      </c>
      <c r="N4890" t="s">
        <v>5974</v>
      </c>
      <c r="O4890" t="s">
        <v>5986</v>
      </c>
      <c r="P4890" t="s">
        <v>5979</v>
      </c>
      <c r="Q4890" t="s">
        <v>5987</v>
      </c>
      <c r="R4890">
        <v>500</v>
      </c>
      <c r="S4890">
        <v>750</v>
      </c>
      <c r="T4890">
        <v>0.33329999999999999</v>
      </c>
      <c r="U4890" t="s">
        <v>5920</v>
      </c>
      <c r="V4890">
        <v>24</v>
      </c>
      <c r="W4890" s="1">
        <v>45007</v>
      </c>
      <c r="X4890" t="s">
        <v>5894</v>
      </c>
      <c r="Y4890">
        <v>294</v>
      </c>
      <c r="Z4890">
        <v>81</v>
      </c>
      <c r="AA4890">
        <v>264</v>
      </c>
      <c r="AB4890">
        <v>82</v>
      </c>
      <c r="AC4890">
        <v>10</v>
      </c>
      <c r="AD4890">
        <v>41000</v>
      </c>
      <c r="AE4890" t="s">
        <v>6025</v>
      </c>
      <c r="AF4890" s="1">
        <v>46203</v>
      </c>
      <c r="AG4890" t="s">
        <v>6333</v>
      </c>
      <c r="AH4890" t="s">
        <v>6035</v>
      </c>
      <c r="AI4890" t="s">
        <v>6028</v>
      </c>
      <c r="AJ4890" t="s">
        <v>6924</v>
      </c>
      <c r="AK4890">
        <v>2250</v>
      </c>
      <c r="AL4890">
        <v>180.23</v>
      </c>
      <c r="AM4890">
        <v>2069.77</v>
      </c>
      <c r="AN4890">
        <v>1500</v>
      </c>
      <c r="AO4890">
        <v>569.77</v>
      </c>
      <c r="AP4890">
        <v>0.27529999999999999</v>
      </c>
    </row>
    <row r="4891" spans="1:42" hidden="1" x14ac:dyDescent="0.35">
      <c r="A4891" t="s">
        <v>5865</v>
      </c>
      <c r="B4891" s="1">
        <v>46031</v>
      </c>
      <c r="C4891" t="s">
        <v>961</v>
      </c>
      <c r="D4891" t="s">
        <v>173</v>
      </c>
      <c r="E4891">
        <v>1</v>
      </c>
      <c r="F4891" t="s">
        <v>30</v>
      </c>
      <c r="G4891" t="s">
        <v>96</v>
      </c>
      <c r="H4891" t="s">
        <v>17</v>
      </c>
      <c r="I4891" t="s">
        <v>43</v>
      </c>
      <c r="J4891" t="s">
        <v>112</v>
      </c>
      <c r="K4891">
        <v>2026</v>
      </c>
      <c r="L4891" t="s">
        <v>20</v>
      </c>
      <c r="M4891" t="s">
        <v>5904</v>
      </c>
      <c r="N4891" t="s">
        <v>5889</v>
      </c>
      <c r="O4891" t="s">
        <v>5898</v>
      </c>
      <c r="P4891" t="s">
        <v>5899</v>
      </c>
      <c r="Q4891" t="s">
        <v>5905</v>
      </c>
      <c r="R4891">
        <v>12500</v>
      </c>
      <c r="S4891">
        <v>15500</v>
      </c>
      <c r="T4891">
        <v>0.19350000000000001</v>
      </c>
      <c r="U4891" t="s">
        <v>5901</v>
      </c>
      <c r="V4891">
        <v>12</v>
      </c>
      <c r="W4891" s="1">
        <v>45140</v>
      </c>
      <c r="X4891" t="s">
        <v>5894</v>
      </c>
      <c r="Y4891">
        <v>313</v>
      </c>
      <c r="Z4891">
        <v>58</v>
      </c>
      <c r="AA4891">
        <v>294</v>
      </c>
      <c r="AB4891">
        <v>65</v>
      </c>
      <c r="AC4891">
        <v>10</v>
      </c>
      <c r="AD4891">
        <v>812500</v>
      </c>
      <c r="AE4891" t="s">
        <v>6025</v>
      </c>
      <c r="AF4891" s="1">
        <v>46203</v>
      </c>
      <c r="AG4891" t="s">
        <v>6499</v>
      </c>
      <c r="AH4891" t="s">
        <v>6027</v>
      </c>
      <c r="AI4891" t="s">
        <v>6028</v>
      </c>
      <c r="AJ4891" t="s">
        <v>6924</v>
      </c>
      <c r="AK4891">
        <v>15500</v>
      </c>
      <c r="AL4891">
        <v>3268.95</v>
      </c>
      <c r="AM4891">
        <v>12231.05</v>
      </c>
      <c r="AN4891">
        <v>12500</v>
      </c>
      <c r="AO4891">
        <v>-268.95</v>
      </c>
      <c r="AP4891">
        <v>-2.1999999999999999E-2</v>
      </c>
    </row>
    <row r="4892" spans="1:42" hidden="1" x14ac:dyDescent="0.35">
      <c r="A4892" t="s">
        <v>5866</v>
      </c>
      <c r="B4892" s="1">
        <v>46162</v>
      </c>
      <c r="C4892" t="s">
        <v>611</v>
      </c>
      <c r="D4892" t="s">
        <v>95</v>
      </c>
      <c r="E4892">
        <v>1</v>
      </c>
      <c r="F4892" t="s">
        <v>30</v>
      </c>
      <c r="G4892" t="s">
        <v>71</v>
      </c>
      <c r="H4892" t="s">
        <v>32</v>
      </c>
      <c r="I4892" t="s">
        <v>33</v>
      </c>
      <c r="J4892" t="s">
        <v>75</v>
      </c>
      <c r="K4892">
        <v>2026</v>
      </c>
      <c r="L4892" t="s">
        <v>35</v>
      </c>
      <c r="M4892" t="s">
        <v>5948</v>
      </c>
      <c r="N4892" t="s">
        <v>5949</v>
      </c>
      <c r="O4892" t="s">
        <v>5950</v>
      </c>
      <c r="P4892" t="s">
        <v>5951</v>
      </c>
      <c r="Q4892" t="s">
        <v>5952</v>
      </c>
      <c r="R4892">
        <v>2900</v>
      </c>
      <c r="S4892">
        <v>3800</v>
      </c>
      <c r="T4892">
        <v>0.23680000000000001</v>
      </c>
      <c r="U4892" t="s">
        <v>5940</v>
      </c>
      <c r="V4892">
        <v>12</v>
      </c>
      <c r="W4892" s="1">
        <v>45359</v>
      </c>
      <c r="X4892" t="s">
        <v>5894</v>
      </c>
      <c r="Y4892">
        <v>220</v>
      </c>
      <c r="Z4892">
        <v>49</v>
      </c>
      <c r="AA4892">
        <v>227</v>
      </c>
      <c r="AB4892">
        <v>23</v>
      </c>
      <c r="AC4892">
        <v>10</v>
      </c>
      <c r="AD4892">
        <v>66700</v>
      </c>
      <c r="AE4892" t="s">
        <v>6025</v>
      </c>
      <c r="AF4892" s="1">
        <v>46203</v>
      </c>
      <c r="AG4892" t="s">
        <v>6366</v>
      </c>
      <c r="AH4892" t="s">
        <v>6027</v>
      </c>
      <c r="AI4892" t="s">
        <v>6028</v>
      </c>
      <c r="AJ4892" t="s">
        <v>6924</v>
      </c>
      <c r="AK4892">
        <v>3800</v>
      </c>
      <c r="AL4892">
        <v>335.16</v>
      </c>
      <c r="AM4892">
        <v>3464.84</v>
      </c>
      <c r="AN4892">
        <v>2900</v>
      </c>
      <c r="AO4892">
        <v>564.84</v>
      </c>
      <c r="AP4892">
        <v>0.16300000000000001</v>
      </c>
    </row>
    <row r="4893" spans="1:42" hidden="1" x14ac:dyDescent="0.35">
      <c r="A4893" t="s">
        <v>5867</v>
      </c>
      <c r="B4893" s="1">
        <v>46133</v>
      </c>
      <c r="C4893" t="s">
        <v>1859</v>
      </c>
      <c r="D4893" t="s">
        <v>208</v>
      </c>
      <c r="E4893">
        <v>1</v>
      </c>
      <c r="F4893" t="s">
        <v>128</v>
      </c>
      <c r="G4893" t="s">
        <v>96</v>
      </c>
      <c r="H4893" t="s">
        <v>17</v>
      </c>
      <c r="I4893" t="s">
        <v>43</v>
      </c>
      <c r="J4893" t="s">
        <v>44</v>
      </c>
      <c r="K4893">
        <v>2026</v>
      </c>
      <c r="L4893" t="s">
        <v>35</v>
      </c>
      <c r="M4893" t="s">
        <v>5910</v>
      </c>
      <c r="N4893" t="s">
        <v>5889</v>
      </c>
      <c r="O4893" t="s">
        <v>5898</v>
      </c>
      <c r="P4893" t="s">
        <v>5907</v>
      </c>
      <c r="Q4893" t="s">
        <v>5911</v>
      </c>
      <c r="R4893">
        <v>10500</v>
      </c>
      <c r="S4893">
        <v>13000</v>
      </c>
      <c r="T4893">
        <v>0.1923</v>
      </c>
      <c r="U4893" t="s">
        <v>5909</v>
      </c>
      <c r="V4893">
        <v>12</v>
      </c>
      <c r="W4893" s="1">
        <v>45395</v>
      </c>
      <c r="X4893" t="s">
        <v>5894</v>
      </c>
      <c r="Y4893">
        <v>256</v>
      </c>
      <c r="Z4893">
        <v>119</v>
      </c>
      <c r="AA4893">
        <v>288</v>
      </c>
      <c r="AB4893">
        <v>32</v>
      </c>
      <c r="AC4893">
        <v>10</v>
      </c>
      <c r="AD4893">
        <v>336000</v>
      </c>
      <c r="AE4893" t="s">
        <v>6025</v>
      </c>
      <c r="AF4893" s="1">
        <v>46203</v>
      </c>
      <c r="AG4893" t="s">
        <v>6672</v>
      </c>
      <c r="AH4893" t="s">
        <v>6027</v>
      </c>
      <c r="AI4893" t="s">
        <v>6028</v>
      </c>
      <c r="AJ4893" t="s">
        <v>6924</v>
      </c>
      <c r="AK4893">
        <v>13000</v>
      </c>
      <c r="AL4893">
        <v>720.2</v>
      </c>
      <c r="AM4893">
        <v>12279.8</v>
      </c>
      <c r="AN4893">
        <v>10500</v>
      </c>
      <c r="AO4893">
        <v>1779.8</v>
      </c>
      <c r="AP4893">
        <v>0.1449</v>
      </c>
    </row>
    <row r="4894" spans="1:42" hidden="1" x14ac:dyDescent="0.35">
      <c r="A4894" t="s">
        <v>5868</v>
      </c>
      <c r="B4894" s="1">
        <v>46047</v>
      </c>
      <c r="C4894" t="s">
        <v>227</v>
      </c>
      <c r="D4894" t="s">
        <v>29</v>
      </c>
      <c r="E4894">
        <v>2</v>
      </c>
      <c r="F4894" t="s">
        <v>128</v>
      </c>
      <c r="G4894" t="s">
        <v>16</v>
      </c>
      <c r="H4894" t="s">
        <v>17</v>
      </c>
      <c r="I4894" t="s">
        <v>18</v>
      </c>
      <c r="J4894" t="s">
        <v>112</v>
      </c>
      <c r="K4894">
        <v>2026</v>
      </c>
      <c r="L4894" t="s">
        <v>20</v>
      </c>
      <c r="M4894" t="s">
        <v>5985</v>
      </c>
      <c r="N4894" t="s">
        <v>5974</v>
      </c>
      <c r="O4894" t="s">
        <v>5986</v>
      </c>
      <c r="P4894" t="s">
        <v>5979</v>
      </c>
      <c r="Q4894" t="s">
        <v>5987</v>
      </c>
      <c r="R4894">
        <v>500</v>
      </c>
      <c r="S4894">
        <v>750</v>
      </c>
      <c r="T4894">
        <v>0.33329999999999999</v>
      </c>
      <c r="U4894" t="s">
        <v>5920</v>
      </c>
      <c r="V4894">
        <v>24</v>
      </c>
      <c r="W4894" s="1">
        <v>45007</v>
      </c>
      <c r="X4894" t="s">
        <v>5894</v>
      </c>
      <c r="Y4894">
        <v>294</v>
      </c>
      <c r="Z4894">
        <v>81</v>
      </c>
      <c r="AA4894">
        <v>264</v>
      </c>
      <c r="AB4894">
        <v>82</v>
      </c>
      <c r="AC4894">
        <v>10</v>
      </c>
      <c r="AD4894">
        <v>41000</v>
      </c>
      <c r="AE4894" t="s">
        <v>6025</v>
      </c>
      <c r="AF4894" s="1">
        <v>46203</v>
      </c>
      <c r="AG4894" t="s">
        <v>6118</v>
      </c>
      <c r="AH4894" t="s">
        <v>6027</v>
      </c>
      <c r="AI4894" t="s">
        <v>6028</v>
      </c>
      <c r="AJ4894" t="s">
        <v>6924</v>
      </c>
      <c r="AK4894">
        <v>1500</v>
      </c>
      <c r="AL4894">
        <v>127.2</v>
      </c>
      <c r="AM4894">
        <v>1372.8</v>
      </c>
      <c r="AN4894">
        <v>1000</v>
      </c>
      <c r="AO4894">
        <v>372.8</v>
      </c>
      <c r="AP4894">
        <v>0.27160000000000001</v>
      </c>
    </row>
    <row r="4895" spans="1:42" hidden="1" x14ac:dyDescent="0.35">
      <c r="A4895" t="s">
        <v>5869</v>
      </c>
      <c r="B4895" s="1">
        <v>46027</v>
      </c>
      <c r="C4895" t="s">
        <v>1046</v>
      </c>
      <c r="D4895" t="s">
        <v>208</v>
      </c>
      <c r="E4895">
        <v>2</v>
      </c>
      <c r="F4895" t="s">
        <v>30</v>
      </c>
      <c r="G4895" t="s">
        <v>31</v>
      </c>
      <c r="H4895" t="s">
        <v>32</v>
      </c>
      <c r="I4895" t="s">
        <v>43</v>
      </c>
      <c r="J4895" t="s">
        <v>112</v>
      </c>
      <c r="K4895">
        <v>2026</v>
      </c>
      <c r="L4895" t="s">
        <v>20</v>
      </c>
      <c r="M4895" t="s">
        <v>5910</v>
      </c>
      <c r="N4895" t="s">
        <v>5889</v>
      </c>
      <c r="O4895" t="s">
        <v>5898</v>
      </c>
      <c r="P4895" t="s">
        <v>5907</v>
      </c>
      <c r="Q4895" t="s">
        <v>5911</v>
      </c>
      <c r="R4895">
        <v>10500</v>
      </c>
      <c r="S4895">
        <v>13000</v>
      </c>
      <c r="T4895">
        <v>0.1923</v>
      </c>
      <c r="U4895" t="s">
        <v>5909</v>
      </c>
      <c r="V4895">
        <v>12</v>
      </c>
      <c r="W4895" s="1">
        <v>45395</v>
      </c>
      <c r="X4895" t="s">
        <v>5894</v>
      </c>
      <c r="Y4895">
        <v>256</v>
      </c>
      <c r="Z4895">
        <v>119</v>
      </c>
      <c r="AA4895">
        <v>288</v>
      </c>
      <c r="AB4895">
        <v>32</v>
      </c>
      <c r="AC4895">
        <v>10</v>
      </c>
      <c r="AD4895">
        <v>336000</v>
      </c>
      <c r="AE4895" t="s">
        <v>6025</v>
      </c>
      <c r="AF4895" s="1">
        <v>46203</v>
      </c>
      <c r="AG4895" t="s">
        <v>6433</v>
      </c>
      <c r="AH4895" t="s">
        <v>6035</v>
      </c>
      <c r="AI4895" t="s">
        <v>6028</v>
      </c>
      <c r="AJ4895" t="s">
        <v>6924</v>
      </c>
      <c r="AK4895">
        <v>26000</v>
      </c>
      <c r="AL4895">
        <v>1903.2</v>
      </c>
      <c r="AM4895">
        <v>24096.799999999999</v>
      </c>
      <c r="AN4895">
        <v>21000</v>
      </c>
      <c r="AO4895">
        <v>3096.8</v>
      </c>
      <c r="AP4895">
        <v>0.1285</v>
      </c>
    </row>
    <row r="4896" spans="1:42" hidden="1" x14ac:dyDescent="0.35">
      <c r="A4896" t="s">
        <v>5870</v>
      </c>
      <c r="B4896" s="1">
        <v>46041</v>
      </c>
      <c r="C4896" t="s">
        <v>3944</v>
      </c>
      <c r="D4896" t="s">
        <v>208</v>
      </c>
      <c r="E4896">
        <v>1</v>
      </c>
      <c r="F4896" t="s">
        <v>48</v>
      </c>
      <c r="G4896" t="s">
        <v>96</v>
      </c>
      <c r="H4896" t="s">
        <v>17</v>
      </c>
      <c r="I4896" t="s">
        <v>33</v>
      </c>
      <c r="J4896" t="s">
        <v>112</v>
      </c>
      <c r="K4896">
        <v>2026</v>
      </c>
      <c r="L4896" t="s">
        <v>20</v>
      </c>
      <c r="M4896" t="s">
        <v>5910</v>
      </c>
      <c r="N4896" t="s">
        <v>5889</v>
      </c>
      <c r="O4896" t="s">
        <v>5898</v>
      </c>
      <c r="P4896" t="s">
        <v>5907</v>
      </c>
      <c r="Q4896" t="s">
        <v>5911</v>
      </c>
      <c r="R4896">
        <v>10500</v>
      </c>
      <c r="S4896">
        <v>13000</v>
      </c>
      <c r="T4896">
        <v>0.1923</v>
      </c>
      <c r="U4896" t="s">
        <v>5909</v>
      </c>
      <c r="V4896">
        <v>12</v>
      </c>
      <c r="W4896" s="1">
        <v>45395</v>
      </c>
      <c r="X4896" t="s">
        <v>5894</v>
      </c>
      <c r="Y4896">
        <v>256</v>
      </c>
      <c r="Z4896">
        <v>119</v>
      </c>
      <c r="AA4896">
        <v>288</v>
      </c>
      <c r="AB4896">
        <v>32</v>
      </c>
      <c r="AC4896">
        <v>10</v>
      </c>
      <c r="AD4896">
        <v>336000</v>
      </c>
      <c r="AE4896" t="s">
        <v>6025</v>
      </c>
      <c r="AF4896" s="1">
        <v>46203</v>
      </c>
      <c r="AG4896" t="s">
        <v>6907</v>
      </c>
      <c r="AH4896" t="s">
        <v>6027</v>
      </c>
      <c r="AI4896" t="s">
        <v>6028</v>
      </c>
      <c r="AJ4896" t="s">
        <v>6924</v>
      </c>
      <c r="AK4896">
        <v>13000</v>
      </c>
      <c r="AL4896">
        <v>2761.2</v>
      </c>
      <c r="AM4896">
        <v>10238.799999999999</v>
      </c>
      <c r="AN4896">
        <v>10500</v>
      </c>
      <c r="AO4896">
        <v>-261.2</v>
      </c>
      <c r="AP4896">
        <v>-2.5499999999999998E-2</v>
      </c>
    </row>
    <row r="4897" spans="1:42" hidden="1" x14ac:dyDescent="0.35">
      <c r="A4897" t="s">
        <v>5871</v>
      </c>
      <c r="B4897" s="1">
        <v>46174</v>
      </c>
      <c r="C4897" t="s">
        <v>1031</v>
      </c>
      <c r="D4897" t="s">
        <v>173</v>
      </c>
      <c r="E4897">
        <v>1</v>
      </c>
      <c r="F4897" t="s">
        <v>48</v>
      </c>
      <c r="G4897" t="s">
        <v>96</v>
      </c>
      <c r="H4897" t="s">
        <v>25</v>
      </c>
      <c r="I4897" t="s">
        <v>33</v>
      </c>
      <c r="J4897" t="s">
        <v>34</v>
      </c>
      <c r="K4897">
        <v>2026</v>
      </c>
      <c r="L4897" t="s">
        <v>35</v>
      </c>
      <c r="M4897" t="s">
        <v>5904</v>
      </c>
      <c r="N4897" t="s">
        <v>5889</v>
      </c>
      <c r="O4897" t="s">
        <v>5898</v>
      </c>
      <c r="P4897" t="s">
        <v>5899</v>
      </c>
      <c r="Q4897" t="s">
        <v>5905</v>
      </c>
      <c r="R4897">
        <v>12500</v>
      </c>
      <c r="S4897">
        <v>15500</v>
      </c>
      <c r="T4897">
        <v>0.19350000000000001</v>
      </c>
      <c r="U4897" t="s">
        <v>5901</v>
      </c>
      <c r="V4897">
        <v>12</v>
      </c>
      <c r="W4897" s="1">
        <v>45140</v>
      </c>
      <c r="X4897" t="s">
        <v>5894</v>
      </c>
      <c r="Y4897">
        <v>313</v>
      </c>
      <c r="Z4897">
        <v>58</v>
      </c>
      <c r="AA4897">
        <v>294</v>
      </c>
      <c r="AB4897">
        <v>65</v>
      </c>
      <c r="AC4897">
        <v>10</v>
      </c>
      <c r="AD4897">
        <v>812500</v>
      </c>
      <c r="AE4897" t="s">
        <v>6025</v>
      </c>
      <c r="AF4897" s="1">
        <v>46203</v>
      </c>
      <c r="AG4897" t="s">
        <v>6396</v>
      </c>
      <c r="AH4897" t="s">
        <v>6027</v>
      </c>
      <c r="AI4897" t="s">
        <v>6028</v>
      </c>
      <c r="AJ4897" t="s">
        <v>6924</v>
      </c>
      <c r="AK4897">
        <v>15500</v>
      </c>
      <c r="AL4897">
        <v>3203.85</v>
      </c>
      <c r="AM4897">
        <v>12296.15</v>
      </c>
      <c r="AN4897">
        <v>12500</v>
      </c>
      <c r="AO4897">
        <v>-203.85</v>
      </c>
      <c r="AP4897">
        <v>-1.66E-2</v>
      </c>
    </row>
    <row r="4898" spans="1:42" hidden="1" x14ac:dyDescent="0.35">
      <c r="A4898" t="s">
        <v>5872</v>
      </c>
      <c r="B4898" s="1">
        <v>46167</v>
      </c>
      <c r="C4898" t="s">
        <v>684</v>
      </c>
      <c r="D4898" t="s">
        <v>188</v>
      </c>
      <c r="E4898">
        <v>1</v>
      </c>
      <c r="F4898" t="s">
        <v>128</v>
      </c>
      <c r="G4898" t="s">
        <v>96</v>
      </c>
      <c r="H4898" t="s">
        <v>25</v>
      </c>
      <c r="I4898" t="s">
        <v>43</v>
      </c>
      <c r="J4898" t="s">
        <v>75</v>
      </c>
      <c r="K4898">
        <v>2026</v>
      </c>
      <c r="L4898" t="s">
        <v>35</v>
      </c>
      <c r="M4898" t="s">
        <v>5936</v>
      </c>
      <c r="N4898" t="s">
        <v>5931</v>
      </c>
      <c r="O4898" t="s">
        <v>5937</v>
      </c>
      <c r="P4898" t="s">
        <v>5938</v>
      </c>
      <c r="Q4898" t="s">
        <v>5939</v>
      </c>
      <c r="R4898">
        <v>3400</v>
      </c>
      <c r="S4898">
        <v>4500</v>
      </c>
      <c r="T4898">
        <v>0.24440000000000001</v>
      </c>
      <c r="U4898" t="s">
        <v>5940</v>
      </c>
      <c r="V4898">
        <v>6</v>
      </c>
      <c r="W4898" s="1">
        <v>45061</v>
      </c>
      <c r="X4898" t="s">
        <v>5894</v>
      </c>
      <c r="Y4898">
        <v>200</v>
      </c>
      <c r="Z4898">
        <v>91</v>
      </c>
      <c r="AA4898">
        <v>223</v>
      </c>
      <c r="AB4898">
        <v>18</v>
      </c>
      <c r="AC4898">
        <v>10</v>
      </c>
      <c r="AD4898">
        <v>61200</v>
      </c>
      <c r="AE4898" t="s">
        <v>6025</v>
      </c>
      <c r="AF4898" s="1">
        <v>46203</v>
      </c>
      <c r="AG4898" t="s">
        <v>6399</v>
      </c>
      <c r="AH4898" t="s">
        <v>6035</v>
      </c>
      <c r="AI4898" t="s">
        <v>6028</v>
      </c>
      <c r="AJ4898" t="s">
        <v>6924</v>
      </c>
      <c r="AK4898">
        <v>4500</v>
      </c>
      <c r="AL4898">
        <v>513</v>
      </c>
      <c r="AM4898">
        <v>3987</v>
      </c>
      <c r="AN4898">
        <v>3400</v>
      </c>
      <c r="AO4898">
        <v>587</v>
      </c>
      <c r="AP4898">
        <v>0.1472</v>
      </c>
    </row>
    <row r="4899" spans="1:42" hidden="1" x14ac:dyDescent="0.35">
      <c r="A4899" t="s">
        <v>5873</v>
      </c>
      <c r="B4899" s="1">
        <v>46046</v>
      </c>
      <c r="C4899" t="s">
        <v>1159</v>
      </c>
      <c r="D4899" t="s">
        <v>47</v>
      </c>
      <c r="E4899">
        <v>1</v>
      </c>
      <c r="F4899" t="s">
        <v>128</v>
      </c>
      <c r="G4899" t="s">
        <v>96</v>
      </c>
      <c r="H4899" t="s">
        <v>32</v>
      </c>
      <c r="I4899" t="s">
        <v>26</v>
      </c>
      <c r="J4899" t="s">
        <v>112</v>
      </c>
      <c r="K4899">
        <v>2026</v>
      </c>
      <c r="L4899" t="s">
        <v>20</v>
      </c>
      <c r="M4899" t="s">
        <v>5995</v>
      </c>
      <c r="N4899" t="s">
        <v>5989</v>
      </c>
      <c r="O4899" t="s">
        <v>5996</v>
      </c>
      <c r="P4899" t="s">
        <v>5997</v>
      </c>
      <c r="Q4899" t="s">
        <v>5998</v>
      </c>
      <c r="R4899">
        <v>280</v>
      </c>
      <c r="S4899">
        <v>450</v>
      </c>
      <c r="T4899">
        <v>0.37780000000000002</v>
      </c>
      <c r="U4899" t="s">
        <v>5909</v>
      </c>
      <c r="V4899">
        <v>6</v>
      </c>
      <c r="W4899" s="1">
        <v>45144</v>
      </c>
      <c r="X4899" t="s">
        <v>5894</v>
      </c>
      <c r="Y4899">
        <v>217</v>
      </c>
      <c r="Z4899">
        <v>86</v>
      </c>
      <c r="AA4899">
        <v>212</v>
      </c>
      <c r="AB4899">
        <v>73</v>
      </c>
      <c r="AC4899">
        <v>10</v>
      </c>
      <c r="AD4899">
        <v>20440</v>
      </c>
      <c r="AE4899" t="s">
        <v>6025</v>
      </c>
      <c r="AF4899" s="1">
        <v>46203</v>
      </c>
      <c r="AG4899" t="s">
        <v>6557</v>
      </c>
      <c r="AH4899" t="s">
        <v>6035</v>
      </c>
      <c r="AI4899" t="s">
        <v>6028</v>
      </c>
      <c r="AJ4899" t="s">
        <v>6924</v>
      </c>
      <c r="AK4899">
        <v>450</v>
      </c>
      <c r="AL4899">
        <v>57.78</v>
      </c>
      <c r="AM4899">
        <v>392.22</v>
      </c>
      <c r="AN4899">
        <v>280</v>
      </c>
      <c r="AO4899">
        <v>112.22</v>
      </c>
      <c r="AP4899">
        <v>0.28610000000000002</v>
      </c>
    </row>
    <row r="4900" spans="1:42" hidden="1" x14ac:dyDescent="0.35">
      <c r="A4900" t="s">
        <v>5874</v>
      </c>
      <c r="B4900" s="1">
        <v>46201</v>
      </c>
      <c r="C4900" t="s">
        <v>846</v>
      </c>
      <c r="D4900" t="s">
        <v>208</v>
      </c>
      <c r="E4900">
        <v>1</v>
      </c>
      <c r="F4900" t="s">
        <v>128</v>
      </c>
      <c r="G4900" t="s">
        <v>16</v>
      </c>
      <c r="H4900" t="s">
        <v>25</v>
      </c>
      <c r="I4900" t="s">
        <v>33</v>
      </c>
      <c r="J4900" t="s">
        <v>34</v>
      </c>
      <c r="K4900">
        <v>2026</v>
      </c>
      <c r="L4900" t="s">
        <v>35</v>
      </c>
      <c r="M4900" t="s">
        <v>5910</v>
      </c>
      <c r="N4900" t="s">
        <v>5889</v>
      </c>
      <c r="O4900" t="s">
        <v>5898</v>
      </c>
      <c r="P4900" t="s">
        <v>5907</v>
      </c>
      <c r="Q4900" t="s">
        <v>5911</v>
      </c>
      <c r="R4900">
        <v>10500</v>
      </c>
      <c r="S4900">
        <v>13000</v>
      </c>
      <c r="T4900">
        <v>0.1923</v>
      </c>
      <c r="U4900" t="s">
        <v>5909</v>
      </c>
      <c r="V4900">
        <v>12</v>
      </c>
      <c r="W4900" s="1">
        <v>45395</v>
      </c>
      <c r="X4900" t="s">
        <v>5894</v>
      </c>
      <c r="Y4900">
        <v>256</v>
      </c>
      <c r="Z4900">
        <v>119</v>
      </c>
      <c r="AA4900">
        <v>288</v>
      </c>
      <c r="AB4900">
        <v>32</v>
      </c>
      <c r="AC4900">
        <v>10</v>
      </c>
      <c r="AD4900">
        <v>336000</v>
      </c>
      <c r="AE4900" t="s">
        <v>6025</v>
      </c>
      <c r="AF4900" s="1">
        <v>46203</v>
      </c>
      <c r="AG4900" t="s">
        <v>6231</v>
      </c>
      <c r="AH4900" t="s">
        <v>6027</v>
      </c>
      <c r="AI4900" t="s">
        <v>6028</v>
      </c>
      <c r="AJ4900" t="s">
        <v>6924</v>
      </c>
      <c r="AK4900">
        <v>13000</v>
      </c>
      <c r="AL4900">
        <v>2112.5</v>
      </c>
      <c r="AM4900">
        <v>10887.5</v>
      </c>
      <c r="AN4900">
        <v>10500</v>
      </c>
      <c r="AO4900">
        <v>387.5</v>
      </c>
      <c r="AP4900">
        <v>3.56E-2</v>
      </c>
    </row>
    <row r="4901" spans="1:42" hidden="1" x14ac:dyDescent="0.35">
      <c r="A4901" t="s">
        <v>5875</v>
      </c>
      <c r="B4901" s="1">
        <v>46126</v>
      </c>
      <c r="C4901" t="s">
        <v>674</v>
      </c>
      <c r="D4901" t="s">
        <v>92</v>
      </c>
      <c r="E4901">
        <v>4</v>
      </c>
      <c r="F4901" t="s">
        <v>48</v>
      </c>
      <c r="G4901" t="s">
        <v>96</v>
      </c>
      <c r="H4901" t="s">
        <v>25</v>
      </c>
      <c r="I4901" t="s">
        <v>33</v>
      </c>
      <c r="J4901" t="s">
        <v>44</v>
      </c>
      <c r="K4901">
        <v>2026</v>
      </c>
      <c r="L4901" t="s">
        <v>35</v>
      </c>
      <c r="M4901" t="s">
        <v>5973</v>
      </c>
      <c r="N4901" t="s">
        <v>5974</v>
      </c>
      <c r="O4901" t="s">
        <v>5975</v>
      </c>
      <c r="P4901" t="s">
        <v>5899</v>
      </c>
      <c r="Q4901" t="s">
        <v>5976</v>
      </c>
      <c r="R4901">
        <v>7600</v>
      </c>
      <c r="S4901">
        <v>9800</v>
      </c>
      <c r="T4901">
        <v>0.22450000000000001</v>
      </c>
      <c r="U4901" t="s">
        <v>5901</v>
      </c>
      <c r="V4901">
        <v>36</v>
      </c>
      <c r="W4901" s="1">
        <v>45281</v>
      </c>
      <c r="X4901" t="s">
        <v>5894</v>
      </c>
      <c r="Y4901">
        <v>214</v>
      </c>
      <c r="Z4901">
        <v>101</v>
      </c>
      <c r="AA4901">
        <v>188</v>
      </c>
      <c r="AB4901">
        <v>51</v>
      </c>
      <c r="AC4901">
        <v>10</v>
      </c>
      <c r="AD4901">
        <v>387600</v>
      </c>
      <c r="AE4901" t="s">
        <v>6025</v>
      </c>
      <c r="AF4901" s="1">
        <v>46203</v>
      </c>
      <c r="AG4901" t="s">
        <v>6394</v>
      </c>
      <c r="AH4901" t="s">
        <v>6027</v>
      </c>
      <c r="AI4901" t="s">
        <v>6028</v>
      </c>
      <c r="AJ4901" t="s">
        <v>6924</v>
      </c>
      <c r="AK4901">
        <v>39200</v>
      </c>
      <c r="AL4901">
        <v>3343.76</v>
      </c>
      <c r="AM4901">
        <v>35856.239999999998</v>
      </c>
      <c r="AN4901">
        <v>30400</v>
      </c>
      <c r="AO4901">
        <v>5456.24</v>
      </c>
      <c r="AP4901">
        <v>0.1522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1A7CA-1A84-47D0-BA77-87D8CD35D5DC}">
  <dimension ref="A1:O40"/>
  <sheetViews>
    <sheetView topLeftCell="A4" workbookViewId="0">
      <selection activeCell="A23" sqref="A23"/>
    </sheetView>
  </sheetViews>
  <sheetFormatPr defaultRowHeight="14.5" x14ac:dyDescent="0.35"/>
  <cols>
    <col min="1" max="1" width="33.1796875" bestFit="1" customWidth="1"/>
    <col min="2" max="3" width="16.08984375" bestFit="1" customWidth="1"/>
    <col min="4" max="4" width="14.81640625" bestFit="1" customWidth="1"/>
    <col min="5" max="5" width="17.36328125" bestFit="1" customWidth="1"/>
    <col min="6" max="6" width="15.08984375" bestFit="1" customWidth="1"/>
    <col min="7" max="7" width="10.6328125" bestFit="1" customWidth="1"/>
    <col min="8" max="8" width="12.453125" bestFit="1" customWidth="1"/>
    <col min="9" max="9" width="14.36328125" bestFit="1" customWidth="1"/>
    <col min="10" max="10" width="14.81640625" bestFit="1" customWidth="1"/>
    <col min="11" max="11" width="16.08984375" bestFit="1" customWidth="1"/>
    <col min="12" max="12" width="14.81640625" bestFit="1" customWidth="1"/>
    <col min="13" max="13" width="9.54296875" bestFit="1" customWidth="1"/>
    <col min="14" max="14" width="8.1796875" bestFit="1" customWidth="1"/>
    <col min="15" max="15" width="9.26953125" bestFit="1" customWidth="1"/>
  </cols>
  <sheetData>
    <row r="1" spans="1:15" x14ac:dyDescent="0.35">
      <c r="A1" t="s">
        <v>6933</v>
      </c>
      <c r="I1" t="s">
        <v>6952</v>
      </c>
    </row>
    <row r="3" spans="1:15" x14ac:dyDescent="0.35">
      <c r="A3" s="7" t="s">
        <v>6934</v>
      </c>
      <c r="B3" s="7" t="s">
        <v>6935</v>
      </c>
      <c r="C3" s="7" t="s">
        <v>6936</v>
      </c>
      <c r="D3" s="7" t="s">
        <v>6937</v>
      </c>
      <c r="E3" s="7" t="s">
        <v>6938</v>
      </c>
      <c r="F3" s="7" t="s">
        <v>6939</v>
      </c>
      <c r="I3" s="7" t="s">
        <v>6938</v>
      </c>
      <c r="J3" s="7" t="s">
        <v>6948</v>
      </c>
      <c r="K3" s="7" t="s">
        <v>6945</v>
      </c>
      <c r="L3" s="7" t="s">
        <v>6949</v>
      </c>
      <c r="M3" s="7" t="s">
        <v>6932</v>
      </c>
      <c r="N3" s="7" t="s">
        <v>6950</v>
      </c>
      <c r="O3" s="7" t="s">
        <v>6951</v>
      </c>
    </row>
    <row r="4" spans="1:15" x14ac:dyDescent="0.35">
      <c r="A4">
        <v>2023</v>
      </c>
      <c r="B4">
        <v>2024</v>
      </c>
      <c r="C4" t="s">
        <v>6942</v>
      </c>
      <c r="D4" t="s">
        <v>6942</v>
      </c>
      <c r="E4" t="s">
        <v>6943</v>
      </c>
      <c r="F4" t="s">
        <v>6943</v>
      </c>
      <c r="I4" t="str" cm="1">
        <f t="array" ref="I4:I9">_xlfn._xlws.SORT(_xlfn.UNIQUE(_xlfn._xlws.FILTER(Todas_Vendas[sales_channel], Todas_Vendas[sales_channel]&lt;&gt;"")))</f>
        <v>Facebook</v>
      </c>
      <c r="J4" s="4" cm="1">
        <f t="array" ref="J4">SUMPRODUCT(Todas_Vendas[net_revenue]*(Todas_Vendas[Year]=$A$4)*(Todas_Vendas[sales_channel]=I4)*IF($C$4="Todas",1,--(Todas_Vendas[category]=$C$4))*IF($D$4="Todas",1,--(Todas_Vendas[city]=$D$4))*IF($F$4="Todos",1,--(Todas_Vendas[salesperson]=$F$4)))</f>
        <v>7671828.7599999988</v>
      </c>
      <c r="K4" s="8" cm="1">
        <f t="array" ref="K4">SUMPRODUCT(Todas_Vendas[net_revenue]*(Todas_Vendas[Year]=$B$4)*(Todas_Vendas[sales_channel]=I4)*IF($C$4="Todas",1,--(Todas_Vendas[category]=$C$4))*IF($D$4="Todas",1,--(Todas_Vendas[city]=$D$4))*IF($F$4="Todos",1,--(Todas_Vendas[salesperson]=$F$4)))</f>
        <v>7702663.9500000002</v>
      </c>
      <c r="L4" s="8">
        <f>K4-J4</f>
        <v>30835.190000001341</v>
      </c>
      <c r="M4" s="9">
        <f>IFERROR((K4-J4)/J4,0)</f>
        <v>4.0192750600446595E-3</v>
      </c>
      <c r="N4" cm="1">
        <f t="array" ref="N4">SUMPRODUCT(Todas_Vendas[quantity]*(Todas_Vendas[Year]=$A$4)*(Todas_Vendas[sales_channel]=I4)*IF($C$4="Todas",1,--(Todas_Vendas[category]=$C$4))*IF($D$4="Todas",1,--(Todas_Vendas[city]=$D$4))*IF($F$4="Todos",1,--(Todas_Vendas[salesperson]=$F$4)))</f>
        <v>246</v>
      </c>
      <c r="O4" cm="1">
        <f t="array" ref="O4">SUMPRODUCT(Todas_Vendas[quantity]*(Todas_Vendas[Year]=$B$4)*(Todas_Vendas[sales_channel]=I4)*IF($C$4="Todas",1,--(Todas_Vendas[category]=$C$4))*IF($D$4="Todas",1,--(Todas_Vendas[city]=$D$4))*IF($F$4="Todos",1,--(Todas_Vendas[salesperson]=$F$4)))</f>
        <v>273</v>
      </c>
    </row>
    <row r="5" spans="1:15" x14ac:dyDescent="0.35">
      <c r="I5" t="str">
        <v>Instagram</v>
      </c>
      <c r="J5" s="4" cm="1">
        <f t="array" ref="J5">SUMPRODUCT(Todas_Vendas[net_revenue]*(Todas_Vendas[Year]=$A$4)*(Todas_Vendas[sales_channel]=I5)*IF($C$4="Todas",1,--(Todas_Vendas[category]=$C$4))*IF($D$4="Todas",1,--(Todas_Vendas[city]=$D$4))*IF($F$4="Todos",1,--(Todas_Vendas[salesperson]=$F$4)))</f>
        <v>2613433.44</v>
      </c>
      <c r="K5" s="8" cm="1">
        <f t="array" ref="K5">SUMPRODUCT(Todas_Vendas[net_revenue]*(Todas_Vendas[Year]=$B$4)*(Todas_Vendas[sales_channel]=I5)*IF($C$4="Todas",1,--(Todas_Vendas[category]=$C$4))*IF($D$4="Todas",1,--(Todas_Vendas[city]=$D$4))*IF($F$4="Todos",1,--(Todas_Vendas[salesperson]=$F$4)))</f>
        <v>4613933.8499999996</v>
      </c>
      <c r="L5" s="8">
        <f t="shared" ref="L5:L9" si="0">K5-J5</f>
        <v>2000500.4099999997</v>
      </c>
      <c r="M5" s="9">
        <f t="shared" ref="M5:M9" si="1">IFERROR((K5-J5)/J5,0)</f>
        <v>0.76546828374553888</v>
      </c>
      <c r="N5" cm="1">
        <f t="array" ref="N5">SUMPRODUCT(Todas_Vendas[quantity]*(Todas_Vendas[Year]=$A$4)*(Todas_Vendas[sales_channel]=I5)*IF($C$4="Todas",1,--(Todas_Vendas[category]=$C$4))*IF($D$4="Todas",1,--(Todas_Vendas[city]=$D$4))*IF($F$4="Todos",1,--(Todas_Vendas[salesperson]=$F$4)))</f>
        <v>139</v>
      </c>
      <c r="O5" cm="1">
        <f t="array" ref="O5">SUMPRODUCT(Todas_Vendas[quantity]*(Todas_Vendas[Year]=$B$4)*(Todas_Vendas[sales_channel]=I5)*IF($C$4="Todas",1,--(Todas_Vendas[category]=$C$4))*IF($D$4="Todas",1,--(Todas_Vendas[city]=$D$4))*IF($F$4="Todos",1,--(Todas_Vendas[salesperson]=$F$4)))</f>
        <v>141</v>
      </c>
    </row>
    <row r="6" spans="1:15" x14ac:dyDescent="0.35">
      <c r="I6" t="str">
        <v>Loja</v>
      </c>
      <c r="J6" s="4" cm="1">
        <f t="array" ref="J6">SUMPRODUCT(Todas_Vendas[net_revenue]*(Todas_Vendas[Year]=$A$4)*(Todas_Vendas[sales_channel]=I6)*IF($C$4="Todas",1,--(Todas_Vendas[category]=$C$4))*IF($D$4="Todas",1,--(Todas_Vendas[city]=$D$4))*IF($F$4="Todos",1,--(Todas_Vendas[salesperson]=$F$4)))</f>
        <v>20937422.619999982</v>
      </c>
      <c r="K6" s="8" cm="1">
        <f t="array" ref="K6">SUMPRODUCT(Todas_Vendas[net_revenue]*(Todas_Vendas[Year]=$B$4)*(Todas_Vendas[sales_channel]=I6)*IF($C$4="Todas",1,--(Todas_Vendas[category]=$C$4))*IF($D$4="Todas",1,--(Todas_Vendas[city]=$D$4))*IF($F$4="Todos",1,--(Todas_Vendas[salesperson]=$F$4)))</f>
        <v>22100718.440000001</v>
      </c>
      <c r="L6" s="8">
        <f t="shared" si="0"/>
        <v>1163295.8200000189</v>
      </c>
      <c r="M6" s="9">
        <f t="shared" si="1"/>
        <v>5.5560602711854701E-2</v>
      </c>
      <c r="N6" cm="1">
        <f t="array" ref="N6">SUMPRODUCT(Todas_Vendas[quantity]*(Todas_Vendas[Year]=$A$4)*(Todas_Vendas[sales_channel]=I6)*IF($C$4="Todas",1,--(Todas_Vendas[category]=$C$4))*IF($D$4="Todas",1,--(Todas_Vendas[city]=$D$4))*IF($F$4="Todos",1,--(Todas_Vendas[salesperson]=$F$4)))</f>
        <v>700</v>
      </c>
      <c r="O6" cm="1">
        <f t="array" ref="O6">SUMPRODUCT(Todas_Vendas[quantity]*(Todas_Vendas[Year]=$B$4)*(Todas_Vendas[sales_channel]=I6)*IF($C$4="Todas",1,--(Todas_Vendas[category]=$C$4))*IF($D$4="Todas",1,--(Todas_Vendas[city]=$D$4))*IF($F$4="Todos",1,--(Todas_Vendas[salesperson]=$F$4)))</f>
        <v>753</v>
      </c>
    </row>
    <row r="7" spans="1:15" x14ac:dyDescent="0.35">
      <c r="A7" s="7" t="s">
        <v>6944</v>
      </c>
      <c r="B7" s="7" t="s">
        <v>6945</v>
      </c>
      <c r="C7" s="7" t="s">
        <v>6946</v>
      </c>
      <c r="D7" s="7" t="s">
        <v>6932</v>
      </c>
      <c r="I7" t="str">
        <v>Marketplace</v>
      </c>
      <c r="J7" s="4" cm="1">
        <f t="array" ref="J7">SUMPRODUCT(Todas_Vendas[net_revenue]*(Todas_Vendas[Year]=$A$4)*(Todas_Vendas[sales_channel]=I7)*IF($C$4="Todas",1,--(Todas_Vendas[category]=$C$4))*IF($D$4="Todas",1,--(Todas_Vendas[city]=$D$4))*IF($F$4="Todos",1,--(Todas_Vendas[salesperson]=$F$4)))</f>
        <v>2838655.370000001</v>
      </c>
      <c r="K7" s="8" cm="1">
        <f t="array" ref="K7">SUMPRODUCT(Todas_Vendas[net_revenue]*(Todas_Vendas[Year]=$B$4)*(Todas_Vendas[sales_channel]=I7)*IF($C$4="Todas",1,--(Todas_Vendas[category]=$C$4))*IF($D$4="Todas",1,--(Todas_Vendas[city]=$D$4))*IF($F$4="Todos",1,--(Todas_Vendas[salesperson]=$F$4)))</f>
        <v>2247033.7699999996</v>
      </c>
      <c r="L7" s="8">
        <f t="shared" si="0"/>
        <v>-591621.60000000149</v>
      </c>
      <c r="M7" s="9">
        <f t="shared" si="1"/>
        <v>-0.20841614175939974</v>
      </c>
      <c r="N7" cm="1">
        <f t="array" ref="N7">SUMPRODUCT(Todas_Vendas[quantity]*(Todas_Vendas[Year]=$A$4)*(Todas_Vendas[sales_channel]=I7)*IF($C$4="Todas",1,--(Todas_Vendas[category]=$C$4))*IF($D$4="Todas",1,--(Todas_Vendas[city]=$D$4))*IF($F$4="Todos",1,--(Todas_Vendas[salesperson]=$F$4)))</f>
        <v>115</v>
      </c>
      <c r="O7" cm="1">
        <f t="array" ref="O7">SUMPRODUCT(Todas_Vendas[quantity]*(Todas_Vendas[Year]=$B$4)*(Todas_Vendas[sales_channel]=I7)*IF($C$4="Todas",1,--(Todas_Vendas[category]=$C$4))*IF($D$4="Todas",1,--(Todas_Vendas[city]=$D$4))*IF($F$4="Todos",1,--(Todas_Vendas[salesperson]=$F$4)))</f>
        <v>82</v>
      </c>
    </row>
    <row r="8" spans="1:15" x14ac:dyDescent="0.35">
      <c r="A8" s="4" cm="1">
        <f t="array" ref="A8">SUMPRODUCT(Todas_Vendas[net_revenue]*(Todas_Vendas[Year]=A4)*IF(C4=  "Todas", 1, --(Todas_Vendas[category]=C4))*IF(D4="Todas",1,--(Todas_Vendas[city]=D4))*IF(E4="Todos", 1, --(Todas_Vendas[sales_channel]=E4))*IF(F4="Todos",1,--(Todas_Vendas[salesperson]=F4)))</f>
        <v>64383531.960000008</v>
      </c>
      <c r="B8" s="4" cm="1">
        <f t="array" ref="B8">SUMPRODUCT(Todas_Vendas[net_revenue]*(Todas_Vendas[Year]=B4)*IF(C4="Todas", 1, --(Todas_Vendas[category]=C4))*IF(D4="Todas",1,--(Todas_Vendas[city]=D4))*IF(E4="Todos",1,--(Todas_Vendas[sales_channel]=E4))*IF(F4="Todos",1,--(Todas_Vendas[salesperson]=F4)))</f>
        <v>67475377.569999978</v>
      </c>
      <c r="C8" s="4">
        <f>B8-A8</f>
        <v>3091845.6099999696</v>
      </c>
      <c r="D8" s="3">
        <f>IFERROR((B8-A8)/A8,0)</f>
        <v>4.8022305019253392E-2</v>
      </c>
      <c r="I8" t="str">
        <v>Online</v>
      </c>
      <c r="J8" s="4" cm="1">
        <f t="array" ref="J8">SUMPRODUCT(Todas_Vendas[net_revenue]*(Todas_Vendas[Year]=$A$4)*(Todas_Vendas[sales_channel]=I8)*IF($C$4="Todas",1,--(Todas_Vendas[category]=$C$4))*IF($D$4="Todas",1,--(Todas_Vendas[city]=$D$4))*IF($F$4="Todos",1,--(Todas_Vendas[salesperson]=$F$4)))</f>
        <v>10695816.210000001</v>
      </c>
      <c r="K8" s="8" cm="1">
        <f t="array" ref="K8">SUMPRODUCT(Todas_Vendas[net_revenue]*(Todas_Vendas[Year]=$B$4)*(Todas_Vendas[sales_channel]=I8)*IF($C$4="Todas",1,--(Todas_Vendas[category]=$C$4))*IF($D$4="Todas",1,--(Todas_Vendas[city]=$D$4))*IF($F$4="Todos",1,--(Todas_Vendas[salesperson]=$F$4)))</f>
        <v>8735236.2400000039</v>
      </c>
      <c r="L8" s="8">
        <f t="shared" si="0"/>
        <v>-1960579.9699999969</v>
      </c>
      <c r="M8" s="9">
        <f t="shared" si="1"/>
        <v>-0.18330344608642044</v>
      </c>
      <c r="N8" cm="1">
        <f t="array" ref="N8">SUMPRODUCT(Todas_Vendas[quantity]*(Todas_Vendas[Year]=$A$4)*(Todas_Vendas[sales_channel]=I8)*IF($C$4="Todas",1,--(Todas_Vendas[category]=$C$4))*IF($D$4="Todas",1,--(Todas_Vendas[city]=$D$4))*IF($F$4="Todos",1,--(Todas_Vendas[salesperson]=$F$4)))</f>
        <v>364</v>
      </c>
      <c r="O8" cm="1">
        <f t="array" ref="O8">SUMPRODUCT(Todas_Vendas[quantity]*(Todas_Vendas[Year]=$B$4)*(Todas_Vendas[sales_channel]=I8)*IF($C$4="Todas",1,--(Todas_Vendas[category]=$C$4))*IF($D$4="Todas",1,--(Todas_Vendas[city]=$D$4))*IF($F$4="Todos",1,--(Todas_Vendas[salesperson]=$F$4)))</f>
        <v>321</v>
      </c>
    </row>
    <row r="9" spans="1:15" x14ac:dyDescent="0.35">
      <c r="I9" t="str">
        <v>Whatsapp</v>
      </c>
      <c r="J9" s="4" cm="1">
        <f t="array" ref="J9">SUMPRODUCT(Todas_Vendas[net_revenue]*(Todas_Vendas[Year]=$A$4)*(Todas_Vendas[sales_channel]=I9)*IF($C$4="Todas",1,--(Todas_Vendas[category]=$C$4))*IF($D$4="Todas",1,--(Todas_Vendas[city]=$D$4))*IF($F$4="Todos",1,--(Todas_Vendas[salesperson]=$F$4)))</f>
        <v>19626375.560000014</v>
      </c>
      <c r="K9" s="8" cm="1">
        <f t="array" ref="K9">SUMPRODUCT(Todas_Vendas[net_revenue]*(Todas_Vendas[Year]=$B$4)*(Todas_Vendas[sales_channel]=I9)*IF($C$4="Todas",1,--(Todas_Vendas[category]=$C$4))*IF($D$4="Todas",1,--(Todas_Vendas[city]=$D$4))*IF($F$4="Todos",1,--(Todas_Vendas[salesperson]=$F$4)))</f>
        <v>22075791.320000011</v>
      </c>
      <c r="L9" s="8">
        <f t="shared" si="0"/>
        <v>2449415.7599999979</v>
      </c>
      <c r="M9" s="9">
        <f t="shared" si="1"/>
        <v>0.12480224647245038</v>
      </c>
      <c r="N9" cm="1">
        <f t="array" ref="N9">SUMPRODUCT(Todas_Vendas[quantity]*(Todas_Vendas[Year]=$A$4)*(Todas_Vendas[sales_channel]=I9)*IF($C$4="Todas",1,--(Todas_Vendas[category]=$C$4))*IF($D$4="Todas",1,--(Todas_Vendas[city]=$D$4))*IF($F$4="Todos",1,--(Todas_Vendas[salesperson]=$F$4)))</f>
        <v>649</v>
      </c>
      <c r="O9" cm="1">
        <f t="array" ref="O9">SUMPRODUCT(Todas_Vendas[quantity]*(Todas_Vendas[Year]=$B$4)*(Todas_Vendas[sales_channel]=I9)*IF($C$4="Todas",1,--(Todas_Vendas[category]=$C$4))*IF($D$4="Todas",1,--(Todas_Vendas[city]=$D$4))*IF($F$4="Todos",1,--(Todas_Vendas[salesperson]=$F$4)))</f>
        <v>749</v>
      </c>
    </row>
    <row r="10" spans="1:15" x14ac:dyDescent="0.35">
      <c r="A10" s="58" t="s">
        <v>6947</v>
      </c>
      <c r="B10" s="58"/>
      <c r="C10" s="58"/>
      <c r="D10" s="58"/>
      <c r="E10" s="58"/>
      <c r="F10" s="58"/>
      <c r="G10" s="58"/>
    </row>
    <row r="11" spans="1:15" x14ac:dyDescent="0.35">
      <c r="I11" t="s">
        <v>6953</v>
      </c>
    </row>
    <row r="12" spans="1:15" x14ac:dyDescent="0.35">
      <c r="A12" s="7" t="s">
        <v>6936</v>
      </c>
      <c r="B12" s="7" t="s">
        <v>6948</v>
      </c>
      <c r="C12" s="7" t="s">
        <v>6945</v>
      </c>
      <c r="D12" s="7" t="s">
        <v>6949</v>
      </c>
      <c r="E12" s="7" t="s">
        <v>6932</v>
      </c>
      <c r="F12" s="7" t="s">
        <v>6950</v>
      </c>
      <c r="G12" s="7" t="s">
        <v>6951</v>
      </c>
      <c r="I12" s="7" t="s">
        <v>6954</v>
      </c>
      <c r="J12" s="7" t="s">
        <v>6948</v>
      </c>
      <c r="K12" s="7" t="s">
        <v>6945</v>
      </c>
      <c r="L12" s="7" t="s">
        <v>6949</v>
      </c>
      <c r="M12" s="7" t="s">
        <v>6932</v>
      </c>
      <c r="N12" s="7" t="s">
        <v>6950</v>
      </c>
      <c r="O12" s="7" t="s">
        <v>6951</v>
      </c>
    </row>
    <row r="13" spans="1:15" x14ac:dyDescent="0.35">
      <c r="A13" t="str" cm="1">
        <f t="array" ref="A13:A19">_xlfn._xlws.SORT(_xlfn.UNIQUE(_xlfn._xlws.FILTER(Todas_Vendas[category], Todas_Vendas[category]&lt;&gt;"")))</f>
        <v>Acessórios</v>
      </c>
      <c r="B13" s="4" cm="1">
        <f t="array" ref="B13">SUMPRODUCT(Todas_Vendas[net_revenue]*(Todas_Vendas[Year]=$A$4)*(Todas_Vendas[category]=A13)*IF($D$4="Todas",1,--(Todas_Vendas[city]=$D$4))*IF($E$4="Todos",1,--(Todas_Vendas[sales_channel]=$E$4))*IF($F$4="Todos",1,--(Todas_Vendas[salesperson]=$F$4)))</f>
        <v>278722.80000000005</v>
      </c>
      <c r="C13" s="4" cm="1">
        <f t="array" ref="C13">SUMPRODUCT(Todas_Vendas[net_revenue]*(Todas_Vendas[Year]=$B$4)*(Todas_Vendas[category]=A13)*IF($D$4="Todas",1,--(Todas_Vendas[city]=$D$4))*IF($E$4="Todos",1,--(Todas_Vendas[sales_channel]=$E$4))*IF($F$4="Todos",1,--(Todas_Vendas[salesperson]=$F$4)))</f>
        <v>257969.7</v>
      </c>
      <c r="D13" s="4">
        <f>C13-B13</f>
        <v>-20753.100000000035</v>
      </c>
      <c r="E13" s="4">
        <f>IFERROR((C13-B13)/B13,0)</f>
        <v>-7.4457848442969252E-2</v>
      </c>
      <c r="F13" cm="1">
        <f t="array" ref="F13">SUMPRODUCT(Todas_Vendas[quantity]*(Todas_Vendas[Year]=$A$4)*(Todas_Vendas[category]=A13)*IF($D$4="Todas",1,--(Todas_Vendas[city]=$D$4))*IF($E$4="Todos",1,--(Todas_Vendas[sales_channel]=$E$4))*IF($F$4="Todos",1,--(Todas_Vendas[salesperson]=$F$4)))</f>
        <v>294</v>
      </c>
      <c r="G13" cm="1">
        <f t="array" ref="G13">SUMPRODUCT(Todas_Vendas[quantity]*(Todas_Vendas[Year]=$B$4)*(Todas_Vendas[category]=A13)*IF($D$4="Todas",1,--(Todas_Vendas[city]=$D$4))*IF($E$4="Todos",1,--(Todas_Vendas[sales_channel]=$E$4))*IF($F$4="Todos",1,--(Todas_Vendas[salesperson]=$F$4)))</f>
        <v>285</v>
      </c>
      <c r="I13" t="str" cm="1">
        <f t="array" ref="I13:I16">_xlfn._xlws.SORT(_xlfn.UNIQUE(_xlfn._xlws.FILTER(Todas_Vendas[city], Todas_Vendas[city]&lt;&gt;"")))</f>
        <v>Beira</v>
      </c>
      <c r="J13" s="10" cm="1">
        <f t="array" ref="J13">SUMPRODUCT(Todas_Vendas[net_revenue]*(Todas_Vendas[Year]=$A$4)*(Todas_Vendas[city]=I13)*IF($C$4="Todas",1,--(Todas_Vendas[category]=$C$4))*IF($E$4="Todos",1,--(Todas_Vendas[sales_channel]=$E$4))*IF($F$4="Todos",1,--(Todas_Vendas[salesperson]=$F$4)))</f>
        <v>12912447.140000001</v>
      </c>
      <c r="K13" s="10" cm="1">
        <f t="array" ref="K13">SUMPRODUCT(Todas_Vendas[net_revenue]*(Todas_Vendas[Year]=$B$4)*(Todas_Vendas[city]=I13)*IF($C$4="Todas",1,--(Todas_Vendas[category]=$C$4))*IF($E$4="Todos",1,--(Todas_Vendas[sales_channel]=$E$4))*IF($F$4="Todos",1,--(Todas_Vendas[salesperson]=$F$4)))</f>
        <v>12259544.430000007</v>
      </c>
      <c r="L13" s="8">
        <f>K13-J13</f>
        <v>-652902.70999999344</v>
      </c>
      <c r="M13" s="9">
        <f>IFERROR((K13-J13)/J13,0)</f>
        <v>-5.0563824418490007E-2</v>
      </c>
      <c r="N13" cm="1">
        <f t="array" ref="N13">SUMPRODUCT(Todas_Vendas[quantity]*(Todas_Vendas[Year]=$A$4)*(Todas_Vendas[city]=I13)*IF($C$4="Todas",1,--(Todas_Vendas[category]=$C$4))*IF($E$4="Todos",1,--(Todas_Vendas[sales_channel]=$E$4))*IF($F$4="Todos",1,--(Todas_Vendas[salesperson]=$F$4)))</f>
        <v>435</v>
      </c>
      <c r="O13" cm="1">
        <f t="array" ref="O13">SUMPRODUCT(Todas_Vendas[quantity]*(Todas_Vendas[Year]=$A$4)*(Todas_Vendas[city]=I13)*IF($C$4="Todas",1,--(Todas_Vendas[category]=$C$4))*IF($E$4="Todos",1,--(Todas_Vendas[sales_channel]=$E$4))*IF($F$4="Todos",1,--(Todas_Vendas[salesperson]=$F$4)))</f>
        <v>435</v>
      </c>
    </row>
    <row r="14" spans="1:15" x14ac:dyDescent="0.35">
      <c r="A14" t="str">
        <v>Armazenamento</v>
      </c>
      <c r="B14" s="4" cm="1">
        <f t="array" ref="B14">SUMPRODUCT(Todas_Vendas[net_revenue]*(Todas_Vendas[Year]=$A$4)*(Todas_Vendas[category]=A14)*IF($D$4="Todas",1,--(Todas_Vendas[city]=$D$4))*IF($E$4="Todos",1,--(Todas_Vendas[sales_channel]=$E$4))*IF($F$4="Todos",1,--(Todas_Vendas[salesperson]=$F$4)))</f>
        <v>788090.6599999998</v>
      </c>
      <c r="C14" s="4" cm="1">
        <f t="array" ref="C14">SUMPRODUCT(Todas_Vendas[net_revenue]*(Todas_Vendas[Year]=$B$4)*(Todas_Vendas[category]=A14)*IF($D$4="Todas",1,--(Todas_Vendas[city]=$D$4))*IF($E$4="Todos",1,--(Todas_Vendas[sales_channel]=$E$4))*IF($F$4="Todos",1,--(Todas_Vendas[salesperson]=$F$4)))</f>
        <v>790970.9100000005</v>
      </c>
      <c r="D14" s="4">
        <f t="shared" ref="D14:D19" si="2">C14-B14</f>
        <v>2880.2500000006985</v>
      </c>
      <c r="E14" s="4">
        <f t="shared" ref="E14:E19" si="3">IFERROR((C14-B14)/B14,0)</f>
        <v>3.6547191156924754E-3</v>
      </c>
      <c r="F14" cm="1">
        <f t="array" ref="F14">SUMPRODUCT(Todas_Vendas[quantity]*(Todas_Vendas[Year]=$A$4)*(Todas_Vendas[category]=A14)*IF($D$4="Todas",1,--(Todas_Vendas[city]=$D$4))*IF($E$4="Todos",1,--(Todas_Vendas[sales_channel]=$E$4))*IF($F$4="Todos",1,--(Todas_Vendas[salesperson]=$F$4)))</f>
        <v>201</v>
      </c>
      <c r="G14" cm="1">
        <f t="array" ref="G14">SUMPRODUCT(Todas_Vendas[quantity]*(Todas_Vendas[Year]=$B$4)*(Todas_Vendas[category]=A14)*IF($D$4="Todas",1,--(Todas_Vendas[city]=$D$4))*IF($E$4="Todos",1,--(Todas_Vendas[sales_channel]=$E$4))*IF($F$4="Todos",1,--(Todas_Vendas[salesperson]=$F$4)))</f>
        <v>197</v>
      </c>
      <c r="I14" t="str">
        <v>Maputo</v>
      </c>
      <c r="J14" s="10" cm="1">
        <f t="array" ref="J14">SUMPRODUCT(Todas_Vendas[net_revenue]*(Todas_Vendas[Year]=$A$4)*(Todas_Vendas[city]=I14)*IF($C$4="Todas",1,--(Todas_Vendas[category]=$C$4))*IF($E$4="Todos",1,--(Todas_Vendas[sales_channel]=$E$4))*IF($F$4="Todos",1,--(Todas_Vendas[salesperson]=$F$4)))</f>
        <v>23730073.38000001</v>
      </c>
      <c r="K14" s="10" cm="1">
        <f t="array" ref="K14">SUMPRODUCT(Todas_Vendas[net_revenue]*(Todas_Vendas[Year]=$B$4)*(Todas_Vendas[city]=I14)*IF($C$4="Todas",1,--(Todas_Vendas[category]=$C$4))*IF($E$4="Todos",1,--(Todas_Vendas[sales_channel]=$E$4))*IF($F$4="Todos",1,--(Todas_Vendas[salesperson]=$F$4)))</f>
        <v>25799928.13000001</v>
      </c>
      <c r="L14" s="8">
        <f t="shared" ref="L14:L16" si="4">K14-J14</f>
        <v>2069854.75</v>
      </c>
      <c r="M14" s="9">
        <f t="shared" ref="M14:M16" si="5">IFERROR((K14-J14)/J14,0)</f>
        <v>8.7224962049400931E-2</v>
      </c>
      <c r="N14" cm="1">
        <f t="array" ref="N14">SUMPRODUCT(Todas_Vendas[quantity]*(Todas_Vendas[Year]=$A$4)*(Todas_Vendas[city]=I14)*IF($C$4="Todas",1,--(Todas_Vendas[category]=$C$4))*IF($E$4="Todos",1,--(Todas_Vendas[sales_channel]=$E$4))*IF($F$4="Todos",1,--(Todas_Vendas[salesperson]=$F$4)))</f>
        <v>808</v>
      </c>
      <c r="O14" cm="1">
        <f t="array" ref="O14">SUMPRODUCT(Todas_Vendas[quantity]*(Todas_Vendas[Year]=$A$4)*(Todas_Vendas[city]=I14)*IF($C$4="Todas",1,--(Todas_Vendas[category]=$C$4))*IF($E$4="Todos",1,--(Todas_Vendas[sales_channel]=$E$4))*IF($F$4="Todos",1,--(Todas_Vendas[salesperson]=$F$4)))</f>
        <v>808</v>
      </c>
    </row>
    <row r="15" spans="1:15" x14ac:dyDescent="0.35">
      <c r="A15" t="str">
        <v>Áudio</v>
      </c>
      <c r="B15" s="4" cm="1">
        <f t="array" ref="B15">SUMPRODUCT(Todas_Vendas[net_revenue]*(Todas_Vendas[Year]=$A$4)*(Todas_Vendas[category]=A15)*IF($D$4="Todas",1,--(Todas_Vendas[city]=$D$4))*IF($E$4="Todos",1,--(Todas_Vendas[sales_channel]=$E$4))*IF($F$4="Todos",1,--(Todas_Vendas[salesperson]=$F$4)))</f>
        <v>3171636.4999999991</v>
      </c>
      <c r="C15" s="4" cm="1">
        <f t="array" ref="C15">SUMPRODUCT(Todas_Vendas[net_revenue]*(Todas_Vendas[Year]=$B$4)*(Todas_Vendas[category]=A15)*IF($D$4="Todas",1,--(Todas_Vendas[city]=$D$4))*IF($E$4="Todos",1,--(Todas_Vendas[sales_channel]=$E$4))*IF($F$4="Todos",1,--(Todas_Vendas[salesperson]=$F$4)))</f>
        <v>2541471.0500000007</v>
      </c>
      <c r="D15" s="4">
        <f t="shared" si="2"/>
        <v>-630165.44999999832</v>
      </c>
      <c r="E15" s="4">
        <f t="shared" si="3"/>
        <v>-0.19868779098739672</v>
      </c>
      <c r="F15" cm="1">
        <f t="array" ref="F15">SUMPRODUCT(Todas_Vendas[quantity]*(Todas_Vendas[Year]=$A$4)*(Todas_Vendas[category]=A15)*IF($D$4="Todas",1,--(Todas_Vendas[city]=$D$4))*IF($E$4="Todos",1,--(Todas_Vendas[sales_channel]=$E$4))*IF($F$4="Todos",1,--(Todas_Vendas[salesperson]=$F$4)))</f>
        <v>271</v>
      </c>
      <c r="G15" cm="1">
        <f t="array" ref="G15">SUMPRODUCT(Todas_Vendas[quantity]*(Todas_Vendas[Year]=$B$4)*(Todas_Vendas[category]=A15)*IF($D$4="Todas",1,--(Todas_Vendas[city]=$D$4))*IF($E$4="Todos",1,--(Todas_Vendas[sales_channel]=$E$4))*IF($F$4="Todos",1,--(Todas_Vendas[salesperson]=$F$4)))</f>
        <v>235</v>
      </c>
      <c r="I15" t="str">
        <v>Matola</v>
      </c>
      <c r="J15" s="10" cm="1">
        <f t="array" ref="J15">SUMPRODUCT(Todas_Vendas[net_revenue]*(Todas_Vendas[Year]=$A$4)*(Todas_Vendas[city]=I15)*IF($C$4="Todas",1,--(Todas_Vendas[category]=$C$4))*IF($E$4="Todos",1,--(Todas_Vendas[sales_channel]=$E$4))*IF($F$4="Todos",1,--(Todas_Vendas[salesperson]=$F$4)))</f>
        <v>16196588.979999997</v>
      </c>
      <c r="K15" s="10" cm="1">
        <f t="array" ref="K15">SUMPRODUCT(Todas_Vendas[net_revenue]*(Todas_Vendas[Year]=$B$4)*(Todas_Vendas[city]=I15)*IF($C$4="Todas",1,--(Todas_Vendas[category]=$C$4))*IF($E$4="Todos",1,--(Todas_Vendas[sales_channel]=$E$4))*IF($F$4="Todos",1,--(Todas_Vendas[salesperson]=$F$4)))</f>
        <v>15492997.960000005</v>
      </c>
      <c r="L15" s="8">
        <f t="shared" si="4"/>
        <v>-703591.0199999921</v>
      </c>
      <c r="M15" s="9">
        <f t="shared" si="5"/>
        <v>-4.3440691176938925E-2</v>
      </c>
      <c r="N15" cm="1">
        <f t="array" ref="N15">SUMPRODUCT(Todas_Vendas[quantity]*(Todas_Vendas[Year]=$A$4)*(Todas_Vendas[city]=I15)*IF($C$4="Todas",1,--(Todas_Vendas[category]=$C$4))*IF($E$4="Todos",1,--(Todas_Vendas[sales_channel]=$E$4))*IF($F$4="Todos",1,--(Todas_Vendas[salesperson]=$F$4)))</f>
        <v>546</v>
      </c>
      <c r="O15" cm="1">
        <f t="array" ref="O15">SUMPRODUCT(Todas_Vendas[quantity]*(Todas_Vendas[Year]=$A$4)*(Todas_Vendas[city]=I15)*IF($C$4="Todas",1,--(Todas_Vendas[category]=$C$4))*IF($E$4="Todos",1,--(Todas_Vendas[sales_channel]=$E$4))*IF($F$4="Todos",1,--(Todas_Vendas[salesperson]=$F$4)))</f>
        <v>546</v>
      </c>
    </row>
    <row r="16" spans="1:15" x14ac:dyDescent="0.35">
      <c r="A16" t="str">
        <v>Laptops</v>
      </c>
      <c r="B16" s="4" cm="1">
        <f t="array" ref="B16">SUMPRODUCT(Todas_Vendas[net_revenue]*(Todas_Vendas[Year]=$A$4)*(Todas_Vendas[category]=A16)*IF($D$4="Todas",1,--(Todas_Vendas[city]=$D$4))*IF($E$4="Todos",1,--(Todas_Vendas[sales_channel]=$E$4))*IF($F$4="Todos",1,--(Todas_Vendas[salesperson]=$F$4)))</f>
        <v>29557206.20000001</v>
      </c>
      <c r="C16" s="4" cm="1">
        <f t="array" ref="C16">SUMPRODUCT(Todas_Vendas[net_revenue]*(Todas_Vendas[Year]=$B$4)*(Todas_Vendas[category]=A16)*IF($D$4="Todas",1,--(Todas_Vendas[city]=$D$4))*IF($E$4="Todos",1,--(Todas_Vendas[sales_channel]=$E$4))*IF($F$4="Todos",1,--(Todas_Vendas[salesperson]=$F$4)))</f>
        <v>32419294.899999991</v>
      </c>
      <c r="D16" s="4">
        <f t="shared" si="2"/>
        <v>2862088.6999999806</v>
      </c>
      <c r="E16" s="4">
        <f t="shared" si="3"/>
        <v>9.6832179625961384E-2</v>
      </c>
      <c r="F16" cm="1">
        <f t="array" ref="F16">SUMPRODUCT(Todas_Vendas[quantity]*(Todas_Vendas[Year]=$A$4)*(Todas_Vendas[category]=A16)*IF($D$4="Todas",1,--(Todas_Vendas[city]=$D$4))*IF($E$4="Todos",1,--(Todas_Vendas[sales_channel]=$E$4))*IF($F$4="Todos",1,--(Todas_Vendas[salesperson]=$F$4)))</f>
        <v>372</v>
      </c>
      <c r="G16" cm="1">
        <f t="array" ref="G16">SUMPRODUCT(Todas_Vendas[quantity]*(Todas_Vendas[Year]=$B$4)*(Todas_Vendas[category]=A16)*IF($D$4="Todas",1,--(Todas_Vendas[city]=$D$4))*IF($E$4="Todos",1,--(Todas_Vendas[sales_channel]=$E$4))*IF($F$4="Todos",1,--(Todas_Vendas[salesperson]=$F$4)))</f>
        <v>420</v>
      </c>
      <c r="I16" t="str">
        <v>Nampula</v>
      </c>
      <c r="J16" s="10" cm="1">
        <f t="array" ref="J16">SUMPRODUCT(Todas_Vendas[net_revenue]*(Todas_Vendas[Year]=$A$4)*(Todas_Vendas[city]=I16)*IF($C$4="Todas",1,--(Todas_Vendas[category]=$C$4))*IF($E$4="Todos",1,--(Todas_Vendas[sales_channel]=$E$4))*IF($F$4="Todos",1,--(Todas_Vendas[salesperson]=$F$4)))</f>
        <v>11544422.459999997</v>
      </c>
      <c r="K16" s="10" cm="1">
        <f t="array" ref="K16">SUMPRODUCT(Todas_Vendas[net_revenue]*(Todas_Vendas[Year]=$B$4)*(Todas_Vendas[city]=I16)*IF($C$4="Todas",1,--(Todas_Vendas[category]=$C$4))*IF($E$4="Todos",1,--(Todas_Vendas[sales_channel]=$E$4))*IF($F$4="Todos",1,--(Todas_Vendas[salesperson]=$F$4)))</f>
        <v>13922907.050000003</v>
      </c>
      <c r="L16" s="8">
        <f t="shared" si="4"/>
        <v>2378484.5900000054</v>
      </c>
      <c r="M16" s="9">
        <f t="shared" si="5"/>
        <v>0.20602889388717036</v>
      </c>
      <c r="N16" cm="1">
        <f t="array" ref="N16">SUMPRODUCT(Todas_Vendas[quantity]*(Todas_Vendas[Year]=$A$4)*(Todas_Vendas[city]=I16)*IF($C$4="Todas",1,--(Todas_Vendas[category]=$C$4))*IF($E$4="Todos",1,--(Todas_Vendas[sales_channel]=$E$4))*IF($F$4="Todos",1,--(Todas_Vendas[salesperson]=$F$4)))</f>
        <v>424</v>
      </c>
      <c r="O16" cm="1">
        <f t="array" ref="O16">SUMPRODUCT(Todas_Vendas[quantity]*(Todas_Vendas[Year]=$A$4)*(Todas_Vendas[city]=I16)*IF($C$4="Todas",1,--(Todas_Vendas[category]=$C$4))*IF($E$4="Todos",1,--(Todas_Vendas[sales_channel]=$E$4))*IF($F$4="Todos",1,--(Todas_Vendas[salesperson]=$F$4)))</f>
        <v>424</v>
      </c>
    </row>
    <row r="17" spans="1:9" x14ac:dyDescent="0.35">
      <c r="A17" t="str">
        <v>Monitores</v>
      </c>
      <c r="B17" s="4" cm="1">
        <f t="array" ref="B17">SUMPRODUCT(Todas_Vendas[net_revenue]*(Todas_Vendas[Year]=$A$4)*(Todas_Vendas[category]=A17)*IF($D$4="Todas",1,--(Todas_Vendas[city]=$D$4))*IF($E$4="Todos",1,--(Todas_Vendas[sales_channel]=$E$4))*IF($F$4="Todos",1,--(Todas_Vendas[salesperson]=$F$4)))</f>
        <v>770786.64999999991</v>
      </c>
      <c r="C17" s="4" cm="1">
        <f t="array" ref="C17">SUMPRODUCT(Todas_Vendas[net_revenue]*(Todas_Vendas[Year]=$B$4)*(Todas_Vendas[category]=A17)*IF($D$4="Todas",1,--(Todas_Vendas[city]=$D$4))*IF($E$4="Todos",1,--(Todas_Vendas[sales_channel]=$E$4))*IF($F$4="Todos",1,--(Todas_Vendas[salesperson]=$F$4)))</f>
        <v>1137068.2500000002</v>
      </c>
      <c r="D17" s="4">
        <f t="shared" si="2"/>
        <v>366281.60000000033</v>
      </c>
      <c r="E17" s="4">
        <f t="shared" si="3"/>
        <v>0.47520490916649943</v>
      </c>
      <c r="F17" cm="1">
        <f t="array" ref="F17">SUMPRODUCT(Todas_Vendas[quantity]*(Todas_Vendas[Year]=$A$4)*(Todas_Vendas[category]=A17)*IF($D$4="Todas",1,--(Todas_Vendas[city]=$D$4))*IF($E$4="Todos",1,--(Todas_Vendas[sales_channel]=$E$4))*IF($F$4="Todos",1,--(Todas_Vendas[salesperson]=$F$4)))</f>
        <v>58</v>
      </c>
      <c r="G17" cm="1">
        <f t="array" ref="G17">SUMPRODUCT(Todas_Vendas[quantity]*(Todas_Vendas[Year]=$B$4)*(Todas_Vendas[category]=A17)*IF($D$4="Todas",1,--(Todas_Vendas[city]=$D$4))*IF($E$4="Todos",1,--(Todas_Vendas[sales_channel]=$E$4))*IF($F$4="Todos",1,--(Todas_Vendas[salesperson]=$F$4)))</f>
        <v>85</v>
      </c>
    </row>
    <row r="18" spans="1:9" x14ac:dyDescent="0.35">
      <c r="A18" t="str">
        <v>Periféricos</v>
      </c>
      <c r="B18" s="4" cm="1">
        <f t="array" ref="B18">SUMPRODUCT(Todas_Vendas[net_revenue]*(Todas_Vendas[Year]=$A$4)*(Todas_Vendas[category]=A18)*IF($D$4="Todas",1,--(Todas_Vendas[city]=$D$4))*IF($E$4="Todos",1,--(Todas_Vendas[sales_channel]=$E$4))*IF($F$4="Todos",1,--(Todas_Vendas[salesperson]=$F$4)))</f>
        <v>1501506.9999999993</v>
      </c>
      <c r="C18" s="4" cm="1">
        <f t="array" ref="C18">SUMPRODUCT(Todas_Vendas[net_revenue]*(Todas_Vendas[Year]=$B$4)*(Todas_Vendas[category]=A18)*IF($D$4="Todas",1,--(Todas_Vendas[city]=$D$4))*IF($E$4="Todos",1,--(Todas_Vendas[sales_channel]=$E$4))*IF($F$4="Todos",1,--(Todas_Vendas[salesperson]=$F$4)))</f>
        <v>1957036.4600000014</v>
      </c>
      <c r="D18" s="4">
        <f t="shared" si="2"/>
        <v>455529.46000000206</v>
      </c>
      <c r="E18" s="4">
        <f t="shared" si="3"/>
        <v>0.30338150937691416</v>
      </c>
      <c r="F18" cm="1">
        <f t="array" ref="F18">SUMPRODUCT(Todas_Vendas[quantity]*(Todas_Vendas[Year]=$A$4)*(Todas_Vendas[category]=A18)*IF($D$4="Todas",1,--(Todas_Vendas[city]=$D$4))*IF($E$4="Todos",1,--(Todas_Vendas[sales_channel]=$E$4))*IF($F$4="Todos",1,--(Todas_Vendas[salesperson]=$F$4)))</f>
        <v>321</v>
      </c>
      <c r="G18" cm="1">
        <f t="array" ref="G18">SUMPRODUCT(Todas_Vendas[quantity]*(Todas_Vendas[Year]=$B$4)*(Todas_Vendas[category]=A18)*IF($D$4="Todas",1,--(Todas_Vendas[city]=$D$4))*IF($E$4="Todos",1,--(Todas_Vendas[sales_channel]=$E$4))*IF($F$4="Todos",1,--(Todas_Vendas[salesperson]=$F$4)))</f>
        <v>414</v>
      </c>
    </row>
    <row r="19" spans="1:9" x14ac:dyDescent="0.35">
      <c r="A19" t="str">
        <v>Smartphones</v>
      </c>
      <c r="B19" s="4" cm="1">
        <f t="array" ref="B19">SUMPRODUCT(Todas_Vendas[net_revenue]*(Todas_Vendas[Year]=$A$4)*(Todas_Vendas[category]=A19)*IF($D$4="Todas",1,--(Todas_Vendas[city]=$D$4))*IF($E$4="Todos",1,--(Todas_Vendas[sales_channel]=$E$4))*IF($F$4="Todos",1,--(Todas_Vendas[salesperson]=$F$4)))</f>
        <v>28315582.149999999</v>
      </c>
      <c r="C19" s="4" cm="1">
        <f t="array" ref="C19">SUMPRODUCT(Todas_Vendas[net_revenue]*(Todas_Vendas[Year]=$B$4)*(Todas_Vendas[category]=A19)*IF($D$4="Todas",1,--(Todas_Vendas[city]=$D$4))*IF($E$4="Todos",1,--(Todas_Vendas[sales_channel]=$E$4))*IF($F$4="Todos",1,--(Todas_Vendas[salesperson]=$F$4)))</f>
        <v>28371566.300000001</v>
      </c>
      <c r="D19" s="4">
        <f t="shared" si="2"/>
        <v>55984.150000002235</v>
      </c>
      <c r="E19" s="4">
        <f t="shared" si="3"/>
        <v>1.9771498852974223E-3</v>
      </c>
      <c r="F19" cm="1">
        <f t="array" ref="F19">SUMPRODUCT(Todas_Vendas[quantity]*(Todas_Vendas[Year]=$A$4)*(Todas_Vendas[category]=A19)*IF($D$4="Todas",1,--(Todas_Vendas[city]=$D$4))*IF($E$4="Todos",1,--(Todas_Vendas[sales_channel]=$E$4))*IF($F$4="Todos",1,--(Todas_Vendas[salesperson]=$F$4)))</f>
        <v>696</v>
      </c>
      <c r="G19" cm="1">
        <f t="array" ref="G19">SUMPRODUCT(Todas_Vendas[quantity]*(Todas_Vendas[Year]=$B$4)*(Todas_Vendas[category]=A19)*IF($D$4="Todas",1,--(Todas_Vendas[city]=$D$4))*IF($E$4="Todos",1,--(Todas_Vendas[sales_channel]=$E$4))*IF($F$4="Todos",1,--(Todas_Vendas[salesperson]=$F$4)))</f>
        <v>683</v>
      </c>
    </row>
    <row r="22" spans="1:9" x14ac:dyDescent="0.35">
      <c r="A22" s="58" t="s">
        <v>6955</v>
      </c>
      <c r="B22" s="58"/>
      <c r="C22" s="58"/>
      <c r="D22" s="58"/>
      <c r="E22" s="58"/>
      <c r="F22" s="58"/>
      <c r="G22" s="58"/>
      <c r="I22" t="s">
        <v>6972</v>
      </c>
    </row>
    <row r="23" spans="1:9" x14ac:dyDescent="0.35">
      <c r="A23" s="7" t="s">
        <v>6956</v>
      </c>
      <c r="B23" s="7" t="s">
        <v>6948</v>
      </c>
      <c r="C23" s="7" t="s">
        <v>6945</v>
      </c>
      <c r="D23" s="7" t="s">
        <v>6949</v>
      </c>
      <c r="E23" s="7" t="s">
        <v>6932</v>
      </c>
      <c r="F23" s="7" t="s">
        <v>6950</v>
      </c>
      <c r="G23" s="7" t="s">
        <v>6951</v>
      </c>
      <c r="I23" t="str" cm="1">
        <f t="array" ref="I23:I34">_xlfn.LET(_xlpm.m, _xlfn._xlws.SORT(_xlfn.UNIQUE(_xlfn._xlws.FILTER(Todas_Vendas[Month Name], Todas_Vendas[Month Name] &lt;&gt; ""))), _xlfn.SORTBY(_xlpm.m, MATCH(_xlpm.m, {"Jan";"Fev";"Mar";"Abr";"Mai";"Jun";"Jul";"Ago";"Set";"Out";"Nov";"Dez"},0)))</f>
        <v>Jan</v>
      </c>
    </row>
    <row r="24" spans="1:9" x14ac:dyDescent="0.35">
      <c r="A24" t="str" cm="1">
        <f t="array" ref="A24:A40">_xlfn._xlws.SORT(_xlfn.UNIQUE(_xlfn._xlws.FILTER(Todas_Vendas[brand], Todas_Vendas[brand] &lt;&gt;" ")))</f>
        <v>Acer</v>
      </c>
      <c r="B24" s="10" cm="1">
        <f t="array" ref="B24">SUMPRODUCT(Todas_Vendas[net_revenue]*(Todas_Vendas[Year]=$A$4)*(Todas_Vendas[brand]=A24)*IF($D$4="Todas",1,--(Todas_Vendas[city]=$D$4))*IF($E$4="Todos",1,--(Todas_Vendas[sales_channel]=$E$4))*IF($F$4="Todos",1,--(Todas_Vendas[salesperson]=$F$4)*IF($C$4="Todas",1,--(Todas_Vendas[category]=$C$4))))</f>
        <v>3079724.0000000005</v>
      </c>
      <c r="C24" s="10" cm="1">
        <f t="array" ref="C24">SUMPRODUCT(Todas_Vendas[net_revenue]*(Todas_Vendas[Year]=$B$4)*(Todas_Vendas[brand]=A24)*IF($D$4="Todas",1,--(Todas_Vendas[city]=$D$4))*IF($E$4="Todos",1,--(Todas_Vendas[sales_channel]=$E$4))*IF($F$4="Todos",1,--(Todas_Vendas[salesperson]=$F$4)*IF($C$4="Todas",1,--(Todas_Vendas[category]=$C$4))))</f>
        <v>3345089.7</v>
      </c>
      <c r="D24" s="8">
        <f>C24-B24</f>
        <v>265365.69999999972</v>
      </c>
      <c r="E24" s="9">
        <f>IFERROR((C24-B24)/B24,0)</f>
        <v>8.6165416121704308E-2</v>
      </c>
      <c r="F24" cm="1">
        <f t="array" ref="F24">SUMPRODUCT(Todas_Vendas[quantity]*(Todas_Vendas[Year]=$A$4)*(Todas_Vendas[brand]=A24)*IF($D$4="Todas",1,--(Todas_Vendas[city]=$D$4))*IF($E$4="Todos",1,--(Todas_Vendas[sales_channel]=$E$4))*IF($F$4="Todos",1,--(Todas_Vendas[salesperson]=$F$4)*IF($C$4="Todas",1,--(Todas_Vendas[category]=$C$4))))</f>
        <v>63</v>
      </c>
      <c r="G24" cm="1">
        <f t="array" ref="G24">SUMPRODUCT(Todas_Vendas[quantity]*(Todas_Vendas[Year]=$B$4)*(Todas_Vendas[brand]=A24)*IF($D$4="Todas",1,--(Todas_Vendas[city]=$D$4))*IF($E$4="Todos",1,--(Todas_Vendas[sales_channel]=$E$4))*IF($F$4="Todos",1,--(Todas_Vendas[salesperson]=$F$4)*IF($C$4="Todas",1,--(Todas_Vendas[category]=$C$4))))</f>
        <v>68</v>
      </c>
      <c r="I24" t="str">
        <v>Fev</v>
      </c>
    </row>
    <row r="25" spans="1:9" x14ac:dyDescent="0.35">
      <c r="A25" t="str">
        <v>Apple</v>
      </c>
      <c r="B25" s="10" cm="1">
        <f t="array" ref="B25">SUMPRODUCT(Todas_Vendas[net_revenue]*(Todas_Vendas[Year]=$A$4)*(Todas_Vendas[brand]=A25)*IF($D$4="Todas",1,--(Todas_Vendas[city]=$D$4))*IF($E$4="Todos",1,--(Todas_Vendas[sales_channel]=$E$4))*IF($F$4="Todos",1,--(Todas_Vendas[salesperson]=$F$4)*IF($C$4="Todas",1,--(Todas_Vendas[category]=$C$4))))</f>
        <v>29790003.050000008</v>
      </c>
      <c r="C25" s="10" cm="1">
        <f t="array" ref="C25">SUMPRODUCT(Todas_Vendas[net_revenue]*(Todas_Vendas[Year]=$B$4)*(Todas_Vendas[brand]=A25)*IF($D$4="Todas",1,--(Todas_Vendas[city]=$D$4))*IF($E$4="Todos",1,--(Todas_Vendas[sales_channel]=$E$4))*IF($F$4="Todos",1,--(Todas_Vendas[salesperson]=$F$4)*IF($C$4="Todas",1,--(Todas_Vendas[category]=$C$4))))</f>
        <v>30790632.849999994</v>
      </c>
      <c r="D25" s="8">
        <f t="shared" ref="D25:D40" si="6">C25-B25</f>
        <v>1000629.7999999858</v>
      </c>
      <c r="E25" s="9">
        <f t="shared" ref="E25:E40" si="7">IFERROR((C25-B25)/B25,0)</f>
        <v>3.3589449397521481E-2</v>
      </c>
      <c r="F25" cm="1">
        <f t="array" ref="F25">SUMPRODUCT(Todas_Vendas[quantity]*(Todas_Vendas[Year]=$A$4)*(Todas_Vendas[brand]=A25)*IF($D$4="Todas",1,--(Todas_Vendas[city]=$D$4))*IF($E$4="Todos",1,--(Todas_Vendas[sales_channel]=$E$4))*IF($F$4="Todos",1,--(Todas_Vendas[salesperson]=$F$4)*IF($C$4="Todas",1,--(Todas_Vendas[category]=$C$4))))</f>
        <v>445</v>
      </c>
      <c r="G25" cm="1">
        <f t="array" ref="G25">SUMPRODUCT(Todas_Vendas[quantity]*(Todas_Vendas[Year]=$B$4)*(Todas_Vendas[brand]=A25)*IF($D$4="Todas",1,--(Todas_Vendas[city]=$D$4))*IF($E$4="Todos",1,--(Todas_Vendas[sales_channel]=$E$4))*IF($F$4="Todos",1,--(Todas_Vendas[salesperson]=$F$4)*IF($C$4="Todas",1,--(Todas_Vendas[category]=$C$4))))</f>
        <v>437</v>
      </c>
      <c r="I25" t="str">
        <v>Mar</v>
      </c>
    </row>
    <row r="26" spans="1:9" x14ac:dyDescent="0.35">
      <c r="A26" t="str">
        <v>Baseus</v>
      </c>
      <c r="B26" s="10" cm="1">
        <f t="array" ref="B26">SUMPRODUCT(Todas_Vendas[net_revenue]*(Todas_Vendas[Year]=$A$4)*(Todas_Vendas[brand]=A26)*IF($D$4="Todas",1,--(Todas_Vendas[city]=$D$4))*IF($E$4="Todos",1,--(Todas_Vendas[sales_channel]=$E$4))*IF($F$4="Todos",1,--(Todas_Vendas[salesperson]=$F$4)*IF($C$4="Todas",1,--(Todas_Vendas[category]=$C$4))))</f>
        <v>19290.63</v>
      </c>
      <c r="C26" s="10" cm="1">
        <f t="array" ref="C26">SUMPRODUCT(Todas_Vendas[net_revenue]*(Todas_Vendas[Year]=$B$4)*(Todas_Vendas[brand]=A26)*IF($D$4="Todas",1,--(Todas_Vendas[city]=$D$4))*IF($E$4="Todos",1,--(Todas_Vendas[sales_channel]=$E$4))*IF($F$4="Todos",1,--(Todas_Vendas[salesperson]=$F$4)*IF($C$4="Todas",1,--(Todas_Vendas[category]=$C$4))))</f>
        <v>20879.889999999996</v>
      </c>
      <c r="D26" s="8">
        <f t="shared" si="6"/>
        <v>1589.2599999999948</v>
      </c>
      <c r="E26" s="9">
        <f t="shared" si="7"/>
        <v>8.2385075033837393E-2</v>
      </c>
      <c r="F26" cm="1">
        <f t="array" ref="F26">SUMPRODUCT(Todas_Vendas[quantity]*(Todas_Vendas[Year]=$A$4)*(Todas_Vendas[brand]=A26)*IF($D$4="Todas",1,--(Todas_Vendas[city]=$D$4))*IF($E$4="Todos",1,--(Todas_Vendas[sales_channel]=$E$4))*IF($F$4="Todos",1,--(Todas_Vendas[salesperson]=$F$4)*IF($C$4="Todas",1,--(Todas_Vendas[category]=$C$4))))</f>
        <v>46</v>
      </c>
      <c r="G26" cm="1">
        <f t="array" ref="G26">SUMPRODUCT(Todas_Vendas[quantity]*(Todas_Vendas[Year]=$B$4)*(Todas_Vendas[brand]=A26)*IF($D$4="Todas",1,--(Todas_Vendas[city]=$D$4))*IF($E$4="Todos",1,--(Todas_Vendas[sales_channel]=$E$4))*IF($F$4="Todos",1,--(Todas_Vendas[salesperson]=$F$4)*IF($C$4="Todas",1,--(Todas_Vendas[category]=$C$4))))</f>
        <v>50</v>
      </c>
      <c r="I26" t="str">
        <v>Abr</v>
      </c>
    </row>
    <row r="27" spans="1:9" x14ac:dyDescent="0.35">
      <c r="A27" t="str">
        <v>Dell</v>
      </c>
      <c r="B27" s="10" cm="1">
        <f t="array" ref="B27">SUMPRODUCT(Todas_Vendas[net_revenue]*(Todas_Vendas[Year]=$A$4)*(Todas_Vendas[brand]=A27)*IF($D$4="Todas",1,--(Todas_Vendas[city]=$D$4))*IF($E$4="Todos",1,--(Todas_Vendas[sales_channel]=$E$4))*IF($F$4="Todos",1,--(Todas_Vendas[salesperson]=$F$4)*IF($C$4="Todas",1,--(Todas_Vendas[category]=$C$4))))</f>
        <v>5246067.1999999983</v>
      </c>
      <c r="C27" s="10" cm="1">
        <f t="array" ref="C27">SUMPRODUCT(Todas_Vendas[net_revenue]*(Todas_Vendas[Year]=$B$4)*(Todas_Vendas[brand]=A27)*IF($D$4="Todas",1,--(Todas_Vendas[city]=$D$4))*IF($E$4="Todos",1,--(Todas_Vendas[sales_channel]=$E$4))*IF($F$4="Todos",1,--(Todas_Vendas[salesperson]=$F$4)*IF($C$4="Todas",1,--(Todas_Vendas[category]=$C$4))))</f>
        <v>6652735.9999999981</v>
      </c>
      <c r="D27" s="8">
        <f t="shared" si="6"/>
        <v>1406668.7999999998</v>
      </c>
      <c r="E27" s="9">
        <f t="shared" si="7"/>
        <v>0.2681377775717399</v>
      </c>
      <c r="F27" cm="1">
        <f t="array" ref="F27">SUMPRODUCT(Todas_Vendas[quantity]*(Todas_Vendas[Year]=$A$4)*(Todas_Vendas[brand]=A27)*IF($D$4="Todas",1,--(Todas_Vendas[city]=$D$4))*IF($E$4="Todos",1,--(Todas_Vendas[sales_channel]=$E$4))*IF($F$4="Todos",1,--(Todas_Vendas[salesperson]=$F$4)*IF($C$4="Todas",1,--(Todas_Vendas[category]=$C$4))))</f>
        <v>75</v>
      </c>
      <c r="G27" cm="1">
        <f t="array" ref="G27">SUMPRODUCT(Todas_Vendas[quantity]*(Todas_Vendas[Year]=$B$4)*(Todas_Vendas[brand]=A27)*IF($D$4="Todas",1,--(Todas_Vendas[city]=$D$4))*IF($E$4="Todos",1,--(Todas_Vendas[sales_channel]=$E$4))*IF($F$4="Todos",1,--(Todas_Vendas[salesperson]=$F$4)*IF($C$4="Todas",1,--(Todas_Vendas[category]=$C$4))))</f>
        <v>95</v>
      </c>
      <c r="I27" t="str">
        <v>Mai</v>
      </c>
    </row>
    <row r="28" spans="1:9" x14ac:dyDescent="0.35">
      <c r="A28" t="str">
        <v>Genérico</v>
      </c>
      <c r="B28" s="10" cm="1">
        <f t="array" ref="B28">SUMPRODUCT(Todas_Vendas[net_revenue]*(Todas_Vendas[Year]=$A$4)*(Todas_Vendas[brand]=A28)*IF($D$4="Todas",1,--(Todas_Vendas[city]=$D$4))*IF($E$4="Todos",1,--(Todas_Vendas[sales_channel]=$E$4))*IF($F$4="Todos",1,--(Todas_Vendas[salesperson]=$F$4)*IF($C$4="Todas",1,--(Todas_Vendas[category]=$C$4))))</f>
        <v>20862.7</v>
      </c>
      <c r="C28" s="10" cm="1">
        <f t="array" ref="C28">SUMPRODUCT(Todas_Vendas[net_revenue]*(Todas_Vendas[Year]=$B$4)*(Todas_Vendas[brand]=A28)*IF($D$4="Todas",1,--(Todas_Vendas[city]=$D$4))*IF($E$4="Todos",1,--(Todas_Vendas[sales_channel]=$E$4))*IF($F$4="Todos",1,--(Todas_Vendas[salesperson]=$F$4)*IF($C$4="Todas",1,--(Todas_Vendas[category]=$C$4))))</f>
        <v>28908.75</v>
      </c>
      <c r="D28" s="8">
        <f t="shared" si="6"/>
        <v>8046.0499999999993</v>
      </c>
      <c r="E28" s="9">
        <f t="shared" si="7"/>
        <v>0.3856667641292833</v>
      </c>
      <c r="F28" cm="1">
        <f t="array" ref="F28">SUMPRODUCT(Todas_Vendas[quantity]*(Todas_Vendas[Year]=$A$4)*(Todas_Vendas[brand]=A28)*IF($D$4="Todas",1,--(Todas_Vendas[city]=$D$4))*IF($E$4="Todos",1,--(Todas_Vendas[sales_channel]=$E$4))*IF($F$4="Todos",1,--(Todas_Vendas[salesperson]=$F$4)*IF($C$4="Todas",1,--(Todas_Vendas[category]=$C$4))))</f>
        <v>46</v>
      </c>
      <c r="G28" cm="1">
        <f t="array" ref="G28">SUMPRODUCT(Todas_Vendas[quantity]*(Todas_Vendas[Year]=$B$4)*(Todas_Vendas[brand]=A28)*IF($D$4="Todas",1,--(Todas_Vendas[city]=$D$4))*IF($E$4="Todos",1,--(Todas_Vendas[sales_channel]=$E$4))*IF($F$4="Todos",1,--(Todas_Vendas[salesperson]=$F$4)*IF($C$4="Todas",1,--(Todas_Vendas[category]=$C$4))))</f>
        <v>62</v>
      </c>
      <c r="I28" t="str">
        <v>Jun</v>
      </c>
    </row>
    <row r="29" spans="1:9" x14ac:dyDescent="0.35">
      <c r="A29" t="str">
        <v>Hp</v>
      </c>
      <c r="B29" s="10" cm="1">
        <f t="array" ref="B29">SUMPRODUCT(Todas_Vendas[net_revenue]*(Todas_Vendas[Year]=$A$4)*(Todas_Vendas[brand]=A29)*IF($D$4="Todas",1,--(Todas_Vendas[city]=$D$4))*IF($E$4="Todos",1,--(Todas_Vendas[sales_channel]=$E$4))*IF($F$4="Todos",1,--(Todas_Vendas[salesperson]=$F$4)*IF($C$4="Todas",1,--(Todas_Vendas[category]=$C$4))))</f>
        <v>5209019.4000000022</v>
      </c>
      <c r="C29" s="10" cm="1">
        <f t="array" ref="C29">SUMPRODUCT(Todas_Vendas[net_revenue]*(Todas_Vendas[Year]=$B$4)*(Todas_Vendas[brand]=A29)*IF($D$4="Todas",1,--(Todas_Vendas[city]=$D$4))*IF($E$4="Todos",1,--(Todas_Vendas[sales_channel]=$E$4))*IF($F$4="Todos",1,--(Todas_Vendas[salesperson]=$F$4)*IF($C$4="Todas",1,--(Todas_Vendas[category]=$C$4))))</f>
        <v>6074763.6000000006</v>
      </c>
      <c r="D29" s="8">
        <f t="shared" si="6"/>
        <v>865744.19999999832</v>
      </c>
      <c r="E29" s="9">
        <f t="shared" si="7"/>
        <v>0.16620099360735688</v>
      </c>
      <c r="F29" cm="1">
        <f t="array" ref="F29">SUMPRODUCT(Todas_Vendas[quantity]*(Todas_Vendas[Year]=$A$4)*(Todas_Vendas[brand]=A29)*IF($D$4="Todas",1,--(Todas_Vendas[city]=$D$4))*IF($E$4="Todos",1,--(Todas_Vendas[sales_channel]=$E$4))*IF($F$4="Todos",1,--(Todas_Vendas[salesperson]=$F$4)*IF($C$4="Todas",1,--(Todas_Vendas[category]=$C$4))))</f>
        <v>117</v>
      </c>
      <c r="G29" cm="1">
        <f t="array" ref="G29">SUMPRODUCT(Todas_Vendas[quantity]*(Todas_Vendas[Year]=$B$4)*(Todas_Vendas[brand]=A29)*IF($D$4="Todas",1,--(Todas_Vendas[city]=$D$4))*IF($E$4="Todos",1,--(Todas_Vendas[sales_channel]=$E$4))*IF($F$4="Todos",1,--(Todas_Vendas[salesperson]=$F$4)*IF($C$4="Todas",1,--(Todas_Vendas[category]=$C$4))))</f>
        <v>141</v>
      </c>
      <c r="I29" t="str">
        <v>Jul</v>
      </c>
    </row>
    <row r="30" spans="1:9" x14ac:dyDescent="0.35">
      <c r="A30" t="str">
        <v>Hyperx</v>
      </c>
      <c r="B30" s="10" cm="1">
        <f t="array" ref="B30">SUMPRODUCT(Todas_Vendas[net_revenue]*(Todas_Vendas[Year]=$A$4)*(Todas_Vendas[brand]=A30)*IF($D$4="Todas",1,--(Todas_Vendas[city]=$D$4))*IF($E$4="Todos",1,--(Todas_Vendas[sales_channel]=$E$4))*IF($F$4="Todos",1,--(Todas_Vendas[salesperson]=$F$4)*IF($C$4="Todas",1,--(Todas_Vendas[category]=$C$4))))</f>
        <v>299251.84999999998</v>
      </c>
      <c r="C30" s="10" cm="1">
        <f t="array" ref="C30">SUMPRODUCT(Todas_Vendas[net_revenue]*(Todas_Vendas[Year]=$B$4)*(Todas_Vendas[brand]=A30)*IF($D$4="Todas",1,--(Todas_Vendas[city]=$D$4))*IF($E$4="Todos",1,--(Todas_Vendas[sales_channel]=$E$4))*IF($F$4="Todos",1,--(Todas_Vendas[salesperson]=$F$4)*IF($C$4="Todas",1,--(Todas_Vendas[category]=$C$4))))</f>
        <v>187608.6</v>
      </c>
      <c r="D30" s="8">
        <f t="shared" si="6"/>
        <v>-111643.24999999997</v>
      </c>
      <c r="E30" s="9">
        <f t="shared" si="7"/>
        <v>-0.37307455242131327</v>
      </c>
      <c r="F30" cm="1">
        <f t="array" ref="F30">SUMPRODUCT(Todas_Vendas[quantity]*(Todas_Vendas[Year]=$A$4)*(Todas_Vendas[brand]=A30)*IF($D$4="Todas",1,--(Todas_Vendas[city]=$D$4))*IF($E$4="Todos",1,--(Todas_Vendas[sales_channel]=$E$4))*IF($F$4="Todos",1,--(Todas_Vendas[salesperson]=$F$4)*IF($C$4="Todas",1,--(Todas_Vendas[category]=$C$4))))</f>
        <v>38</v>
      </c>
      <c r="G30" cm="1">
        <f t="array" ref="G30">SUMPRODUCT(Todas_Vendas[quantity]*(Todas_Vendas[Year]=$B$4)*(Todas_Vendas[brand]=A30)*IF($D$4="Todas",1,--(Todas_Vendas[city]=$D$4))*IF($E$4="Todos",1,--(Todas_Vendas[sales_channel]=$E$4))*IF($F$4="Todos",1,--(Todas_Vendas[salesperson]=$F$4)*IF($C$4="Todas",1,--(Todas_Vendas[category]=$C$4))))</f>
        <v>24</v>
      </c>
      <c r="I30" t="str">
        <v>Ago</v>
      </c>
    </row>
    <row r="31" spans="1:9" x14ac:dyDescent="0.35">
      <c r="A31" t="str">
        <v>Jbl</v>
      </c>
      <c r="B31" s="10" cm="1">
        <f t="array" ref="B31">SUMPRODUCT(Todas_Vendas[net_revenue]*(Todas_Vendas[Year]=$A$4)*(Todas_Vendas[brand]=A31)*IF($D$4="Todas",1,--(Todas_Vendas[city]=$D$4))*IF($E$4="Todos",1,--(Todas_Vendas[sales_channel]=$E$4))*IF($F$4="Todos",1,--(Todas_Vendas[salesperson]=$F$4)*IF($C$4="Todas",1,--(Todas_Vendas[category]=$C$4))))</f>
        <v>745658.1</v>
      </c>
      <c r="C31" s="10" cm="1">
        <f t="array" ref="C31">SUMPRODUCT(Todas_Vendas[net_revenue]*(Todas_Vendas[Year]=$B$4)*(Todas_Vendas[brand]=A31)*IF($D$4="Todas",1,--(Todas_Vendas[city]=$D$4))*IF($E$4="Todos",1,--(Todas_Vendas[sales_channel]=$E$4))*IF($F$4="Todos",1,--(Todas_Vendas[salesperson]=$F$4)*IF($C$4="Todas",1,--(Todas_Vendas[category]=$C$4))))</f>
        <v>655128.30000000005</v>
      </c>
      <c r="D31" s="8">
        <f t="shared" si="6"/>
        <v>-90529.79999999993</v>
      </c>
      <c r="E31" s="9">
        <f t="shared" si="7"/>
        <v>-0.12140926250247927</v>
      </c>
      <c r="F31" cm="1">
        <f t="array" ref="F31">SUMPRODUCT(Todas_Vendas[quantity]*(Todas_Vendas[Year]=$A$4)*(Todas_Vendas[brand]=A31)*IF($D$4="Todas",1,--(Todas_Vendas[city]=$D$4))*IF($E$4="Todos",1,--(Todas_Vendas[sales_channel]=$E$4))*IF($F$4="Todos",1,--(Todas_Vendas[salesperson]=$F$4)*IF($C$4="Todas",1,--(Todas_Vendas[category]=$C$4))))</f>
        <v>92</v>
      </c>
      <c r="G31" cm="1">
        <f t="array" ref="G31">SUMPRODUCT(Todas_Vendas[quantity]*(Todas_Vendas[Year]=$B$4)*(Todas_Vendas[brand]=A31)*IF($D$4="Todas",1,--(Todas_Vendas[city]=$D$4))*IF($E$4="Todos",1,--(Todas_Vendas[sales_channel]=$E$4))*IF($F$4="Todos",1,--(Todas_Vendas[salesperson]=$F$4)*IF($C$4="Todas",1,--(Todas_Vendas[category]=$C$4))))</f>
        <v>95</v>
      </c>
      <c r="I31" t="str">
        <v>Set</v>
      </c>
    </row>
    <row r="32" spans="1:9" x14ac:dyDescent="0.35">
      <c r="A32" t="str">
        <v>Kingston</v>
      </c>
      <c r="B32" s="10" cm="1">
        <f t="array" ref="B32">SUMPRODUCT(Todas_Vendas[net_revenue]*(Todas_Vendas[Year]=$A$4)*(Todas_Vendas[brand]=A32)*IF($D$4="Todas",1,--(Todas_Vendas[city]=$D$4))*IF($E$4="Todos",1,--(Todas_Vendas[sales_channel]=$E$4))*IF($F$4="Todos",1,--(Todas_Vendas[salesperson]=$F$4)*IF($C$4="Todas",1,--(Todas_Vendas[category]=$C$4))))</f>
        <v>275335.18000000005</v>
      </c>
      <c r="C32" s="10" cm="1">
        <f t="array" ref="C32">SUMPRODUCT(Todas_Vendas[net_revenue]*(Todas_Vendas[Year]=$B$4)*(Todas_Vendas[brand]=A32)*IF($D$4="Todas",1,--(Todas_Vendas[city]=$D$4))*IF($E$4="Todos",1,--(Todas_Vendas[sales_channel]=$E$4))*IF($F$4="Todos",1,--(Todas_Vendas[salesperson]=$F$4)*IF($C$4="Todas",1,--(Todas_Vendas[category]=$C$4))))</f>
        <v>248205.59000000003</v>
      </c>
      <c r="D32" s="8">
        <f t="shared" si="6"/>
        <v>-27129.590000000026</v>
      </c>
      <c r="E32" s="9">
        <f t="shared" si="7"/>
        <v>-9.8532958992018457E-2</v>
      </c>
      <c r="F32" cm="1">
        <f t="array" ref="F32">SUMPRODUCT(Todas_Vendas[quantity]*(Todas_Vendas[Year]=$A$4)*(Todas_Vendas[brand]=A32)*IF($D$4="Todas",1,--(Todas_Vendas[city]=$D$4))*IF($E$4="Todos",1,--(Todas_Vendas[sales_channel]=$E$4))*IF($F$4="Todos",1,--(Todas_Vendas[salesperson]=$F$4)*IF($C$4="Todas",1,--(Todas_Vendas[category]=$C$4))))</f>
        <v>133</v>
      </c>
      <c r="G32" cm="1">
        <f t="array" ref="G32">SUMPRODUCT(Todas_Vendas[quantity]*(Todas_Vendas[Year]=$B$4)*(Todas_Vendas[brand]=A32)*IF($D$4="Todas",1,--(Todas_Vendas[city]=$D$4))*IF($E$4="Todos",1,--(Todas_Vendas[sales_channel]=$E$4))*IF($F$4="Todos",1,--(Todas_Vendas[salesperson]=$F$4)*IF($C$4="Todas",1,--(Todas_Vendas[category]=$C$4))))</f>
        <v>118</v>
      </c>
      <c r="I32" t="str">
        <v>Out</v>
      </c>
    </row>
    <row r="33" spans="1:9" x14ac:dyDescent="0.35">
      <c r="A33" t="str">
        <v>Lenovo</v>
      </c>
      <c r="B33" s="10" cm="1">
        <f t="array" ref="B33">SUMPRODUCT(Todas_Vendas[net_revenue]*(Todas_Vendas[Year]=$A$4)*(Todas_Vendas[brand]=A33)*IF($D$4="Todas",1,--(Todas_Vendas[city]=$D$4))*IF($E$4="Todos",1,--(Todas_Vendas[sales_channel]=$E$4))*IF($F$4="Todos",1,--(Todas_Vendas[salesperson]=$F$4)*IF($C$4="Todas",1,--(Todas_Vendas[category]=$C$4))))</f>
        <v>3472985.5999999992</v>
      </c>
      <c r="C33" s="10" cm="1">
        <f t="array" ref="C33">SUMPRODUCT(Todas_Vendas[net_revenue]*(Todas_Vendas[Year]=$B$4)*(Todas_Vendas[brand]=A33)*IF($D$4="Todas",1,--(Todas_Vendas[city]=$D$4))*IF($E$4="Todos",1,--(Todas_Vendas[sales_channel]=$E$4))*IF($F$4="Todos",1,--(Todas_Vendas[salesperson]=$F$4)*IF($C$4="Todas",1,--(Todas_Vendas[category]=$C$4))))</f>
        <v>4186364.0000000005</v>
      </c>
      <c r="D33" s="8">
        <f t="shared" si="6"/>
        <v>713378.4000000013</v>
      </c>
      <c r="E33" s="9">
        <f t="shared" si="7"/>
        <v>0.20540781971569402</v>
      </c>
      <c r="F33" cm="1">
        <f t="array" ref="F33">SUMPRODUCT(Todas_Vendas[quantity]*(Todas_Vendas[Year]=$A$4)*(Todas_Vendas[brand]=A33)*IF($D$4="Todas",1,--(Todas_Vendas[city]=$D$4))*IF($E$4="Todos",1,--(Todas_Vendas[sales_channel]=$E$4))*IF($F$4="Todos",1,--(Todas_Vendas[salesperson]=$F$4)*IF($C$4="Todas",1,--(Todas_Vendas[category]=$C$4))))</f>
        <v>67</v>
      </c>
      <c r="G33" cm="1">
        <f t="array" ref="G33">SUMPRODUCT(Todas_Vendas[quantity]*(Todas_Vendas[Year]=$B$4)*(Todas_Vendas[brand]=A33)*IF($D$4="Todas",1,--(Todas_Vendas[city]=$D$4))*IF($E$4="Todos",1,--(Todas_Vendas[sales_channel]=$E$4))*IF($F$4="Todos",1,--(Todas_Vendas[salesperson]=$F$4)*IF($C$4="Todas",1,--(Todas_Vendas[category]=$C$4))))</f>
        <v>81</v>
      </c>
      <c r="I33" t="str">
        <v>Nov</v>
      </c>
    </row>
    <row r="34" spans="1:9" x14ac:dyDescent="0.35">
      <c r="A34" t="str">
        <v>Logitech</v>
      </c>
      <c r="B34" s="10" cm="1">
        <f t="array" ref="B34">SUMPRODUCT(Todas_Vendas[net_revenue]*(Todas_Vendas[Year]=$A$4)*(Todas_Vendas[brand]=A34)*IF($D$4="Todas",1,--(Todas_Vendas[city]=$D$4))*IF($E$4="Todos",1,--(Todas_Vendas[sales_channel]=$E$4))*IF($F$4="Todos",1,--(Todas_Vendas[salesperson]=$F$4)*IF($C$4="Todas",1,--(Todas_Vendas[category]=$C$4))))</f>
        <v>729505.8899999999</v>
      </c>
      <c r="C34" s="10" cm="1">
        <f t="array" ref="C34">SUMPRODUCT(Todas_Vendas[net_revenue]*(Todas_Vendas[Year]=$B$4)*(Todas_Vendas[brand]=A34)*IF($D$4="Todas",1,--(Todas_Vendas[city]=$D$4))*IF($E$4="Todos",1,--(Todas_Vendas[sales_channel]=$E$4))*IF($F$4="Todos",1,--(Todas_Vendas[salesperson]=$F$4)*IF($C$4="Todas",1,--(Todas_Vendas[category]=$C$4))))</f>
        <v>943174.69999999984</v>
      </c>
      <c r="D34" s="8">
        <f t="shared" si="6"/>
        <v>213668.80999999994</v>
      </c>
      <c r="E34" s="9">
        <f t="shared" si="7"/>
        <v>0.29289524996158695</v>
      </c>
      <c r="F34" cm="1">
        <f t="array" ref="F34">SUMPRODUCT(Todas_Vendas[quantity]*(Todas_Vendas[Year]=$A$4)*(Todas_Vendas[brand]=A34)*IF($D$4="Todas",1,--(Todas_Vendas[city]=$D$4))*IF($E$4="Todos",1,--(Todas_Vendas[sales_channel]=$E$4))*IF($F$4="Todos",1,--(Todas_Vendas[salesperson]=$F$4)*IF($C$4="Todas",1,--(Todas_Vendas[category]=$C$4))))</f>
        <v>201</v>
      </c>
      <c r="G34" cm="1">
        <f t="array" ref="G34">SUMPRODUCT(Todas_Vendas[quantity]*(Todas_Vendas[Year]=$B$4)*(Todas_Vendas[brand]=A34)*IF($D$4="Todas",1,--(Todas_Vendas[city]=$D$4))*IF($E$4="Todos",1,--(Todas_Vendas[sales_channel]=$E$4))*IF($F$4="Todos",1,--(Todas_Vendas[salesperson]=$F$4)*IF($C$4="Todas",1,--(Todas_Vendas[category]=$C$4))))</f>
        <v>250</v>
      </c>
      <c r="I34" t="str">
        <v>Dez</v>
      </c>
    </row>
    <row r="35" spans="1:9" x14ac:dyDescent="0.35">
      <c r="A35" t="str">
        <v>Redragon</v>
      </c>
      <c r="B35" s="10" cm="1">
        <f t="array" ref="B35">SUMPRODUCT(Todas_Vendas[net_revenue]*(Todas_Vendas[Year]=$A$4)*(Todas_Vendas[brand]=A35)*IF($D$4="Todas",1,--(Todas_Vendas[city]=$D$4))*IF($E$4="Todos",1,--(Todas_Vendas[sales_channel]=$E$4))*IF($F$4="Todos",1,--(Todas_Vendas[salesperson]=$F$4)*IF($C$4="Todas",1,--(Todas_Vendas[category]=$C$4))))</f>
        <v>182138.46</v>
      </c>
      <c r="C35" s="10" cm="1">
        <f t="array" ref="C35">SUMPRODUCT(Todas_Vendas[net_revenue]*(Todas_Vendas[Year]=$B$4)*(Todas_Vendas[brand]=A35)*IF($D$4="Todas",1,--(Todas_Vendas[city]=$D$4))*IF($E$4="Todos",1,--(Todas_Vendas[sales_channel]=$E$4))*IF($F$4="Todos",1,--(Todas_Vendas[salesperson]=$F$4)*IF($C$4="Todas",1,--(Todas_Vendas[category]=$C$4))))</f>
        <v>244846.56000000006</v>
      </c>
      <c r="D35" s="8">
        <f t="shared" si="6"/>
        <v>62708.100000000064</v>
      </c>
      <c r="E35" s="9">
        <f t="shared" si="7"/>
        <v>0.34428807622508761</v>
      </c>
      <c r="F35" cm="1">
        <f t="array" ref="F35">SUMPRODUCT(Todas_Vendas[quantity]*(Todas_Vendas[Year]=$A$4)*(Todas_Vendas[brand]=A35)*IF($D$4="Todas",1,--(Todas_Vendas[city]=$D$4))*IF($E$4="Todos",1,--(Todas_Vendas[sales_channel]=$E$4))*IF($F$4="Todos",1,--(Todas_Vendas[salesperson]=$F$4)*IF($C$4="Todas",1,--(Todas_Vendas[category]=$C$4))))</f>
        <v>46</v>
      </c>
      <c r="G35" cm="1">
        <f t="array" ref="G35">SUMPRODUCT(Todas_Vendas[quantity]*(Todas_Vendas[Year]=$B$4)*(Todas_Vendas[brand]=A35)*IF($D$4="Todas",1,--(Todas_Vendas[city]=$D$4))*IF($E$4="Todos",1,--(Todas_Vendas[sales_channel]=$E$4))*IF($F$4="Todos",1,--(Todas_Vendas[salesperson]=$F$4)*IF($C$4="Todas",1,--(Todas_Vendas[category]=$C$4))))</f>
        <v>63</v>
      </c>
    </row>
    <row r="36" spans="1:9" x14ac:dyDescent="0.35">
      <c r="A36" t="str">
        <v>Samsung</v>
      </c>
      <c r="B36" s="10" cm="1">
        <f t="array" ref="B36">SUMPRODUCT(Todas_Vendas[net_revenue]*(Todas_Vendas[Year]=$A$4)*(Todas_Vendas[brand]=A36)*IF($D$4="Todas",1,--(Todas_Vendas[city]=$D$4))*IF($E$4="Todos",1,--(Todas_Vendas[sales_channel]=$E$4))*IF($F$4="Todos",1,--(Todas_Vendas[salesperson]=$F$4)*IF($C$4="Todas",1,--(Todas_Vendas[category]=$C$4))))</f>
        <v>12114031.880000001</v>
      </c>
      <c r="C36" s="10" cm="1">
        <f t="array" ref="C36">SUMPRODUCT(Todas_Vendas[net_revenue]*(Todas_Vendas[Year]=$B$4)*(Todas_Vendas[brand]=A36)*IF($D$4="Todas",1,--(Todas_Vendas[city]=$D$4))*IF($E$4="Todos",1,--(Todas_Vendas[sales_channel]=$E$4))*IF($F$4="Todos",1,--(Todas_Vendas[salesperson]=$F$4)*IF($C$4="Todas",1,--(Todas_Vendas[category]=$C$4))))</f>
        <v>10895272.110000007</v>
      </c>
      <c r="D36" s="8">
        <f t="shared" si="6"/>
        <v>-1218759.769999994</v>
      </c>
      <c r="E36" s="9">
        <f t="shared" si="7"/>
        <v>-0.10060727774805839</v>
      </c>
      <c r="F36" cm="1">
        <f t="array" ref="F36">SUMPRODUCT(Todas_Vendas[quantity]*(Todas_Vendas[Year]=$A$4)*(Todas_Vendas[brand]=A36)*IF($D$4="Todas",1,--(Todas_Vendas[city]=$D$4))*IF($E$4="Todos",1,--(Todas_Vendas[sales_channel]=$E$4))*IF($F$4="Todos",1,--(Todas_Vendas[salesperson]=$F$4)*IF($C$4="Todas",1,--(Todas_Vendas[category]=$C$4))))</f>
        <v>523</v>
      </c>
      <c r="G36" cm="1">
        <f t="array" ref="G36">SUMPRODUCT(Todas_Vendas[quantity]*(Todas_Vendas[Year]=$B$4)*(Todas_Vendas[brand]=A36)*IF($D$4="Todas",1,--(Todas_Vendas[city]=$D$4))*IF($E$4="Todos",1,--(Todas_Vendas[sales_channel]=$E$4))*IF($F$4="Todos",1,--(Todas_Vendas[salesperson]=$F$4)*IF($C$4="Todas",1,--(Todas_Vendas[category]=$C$4))))</f>
        <v>494</v>
      </c>
    </row>
    <row r="37" spans="1:9" x14ac:dyDescent="0.35">
      <c r="A37" t="str">
        <v>Seagate</v>
      </c>
      <c r="B37" s="10" cm="1">
        <f t="array" ref="B37">SUMPRODUCT(Todas_Vendas[net_revenue]*(Todas_Vendas[Year]=$A$4)*(Todas_Vendas[brand]=A37)*IF($D$4="Todas",1,--(Todas_Vendas[city]=$D$4))*IF($E$4="Todos",1,--(Todas_Vendas[sales_channel]=$E$4))*IF($F$4="Todos",1,--(Todas_Vendas[salesperson]=$F$4)*IF($C$4="Todas",1,--(Todas_Vendas[category]=$C$4))))</f>
        <v>82608</v>
      </c>
      <c r="C37" s="10" cm="1">
        <f t="array" ref="C37">SUMPRODUCT(Todas_Vendas[net_revenue]*(Todas_Vendas[Year]=$B$4)*(Todas_Vendas[brand]=A37)*IF($D$4="Todas",1,--(Todas_Vendas[city]=$D$4))*IF($E$4="Todos",1,--(Todas_Vendas[sales_channel]=$E$4))*IF($F$4="Todos",1,--(Todas_Vendas[salesperson]=$F$4)*IF($C$4="Todas",1,--(Todas_Vendas[category]=$C$4))))</f>
        <v>163127.03999999998</v>
      </c>
      <c r="D37" s="8">
        <f t="shared" si="6"/>
        <v>80519.039999999979</v>
      </c>
      <c r="E37" s="9">
        <f t="shared" si="7"/>
        <v>0.97471237652527576</v>
      </c>
      <c r="F37" cm="1">
        <f t="array" ref="F37">SUMPRODUCT(Todas_Vendas[quantity]*(Todas_Vendas[Year]=$A$4)*(Todas_Vendas[brand]=A37)*IF($D$4="Todas",1,--(Todas_Vendas[city]=$D$4))*IF($E$4="Todos",1,--(Todas_Vendas[sales_channel]=$E$4))*IF($F$4="Todos",1,--(Todas_Vendas[salesperson]=$F$4)*IF($C$4="Todas",1,--(Todas_Vendas[category]=$C$4))))</f>
        <v>19</v>
      </c>
      <c r="G37" cm="1">
        <f t="array" ref="G37">SUMPRODUCT(Todas_Vendas[quantity]*(Todas_Vendas[Year]=$B$4)*(Todas_Vendas[brand]=A37)*IF($D$4="Todas",1,--(Todas_Vendas[city]=$D$4))*IF($E$4="Todos",1,--(Todas_Vendas[sales_channel]=$E$4))*IF($F$4="Todos",1,--(Todas_Vendas[salesperson]=$F$4)*IF($C$4="Todas",1,--(Todas_Vendas[category]=$C$4))))</f>
        <v>37</v>
      </c>
    </row>
    <row r="38" spans="1:9" x14ac:dyDescent="0.35">
      <c r="A38" t="str">
        <v>Tp-Link</v>
      </c>
      <c r="B38" s="10" cm="1">
        <f t="array" ref="B38">SUMPRODUCT(Todas_Vendas[net_revenue]*(Todas_Vendas[Year]=$A$4)*(Todas_Vendas[brand]=A38)*IF($D$4="Todas",1,--(Todas_Vendas[city]=$D$4))*IF($E$4="Todos",1,--(Todas_Vendas[sales_channel]=$E$4))*IF($F$4="Todos",1,--(Todas_Vendas[salesperson]=$F$4)*IF($C$4="Todas",1,--(Todas_Vendas[category]=$C$4))))</f>
        <v>97586.65</v>
      </c>
      <c r="C38" s="10" cm="1">
        <f t="array" ref="C38">SUMPRODUCT(Todas_Vendas[net_revenue]*(Todas_Vendas[Year]=$B$4)*(Todas_Vendas[brand]=A38)*IF($D$4="Todas",1,--(Todas_Vendas[city]=$D$4))*IF($E$4="Todos",1,--(Todas_Vendas[sales_channel]=$E$4))*IF($F$4="Todos",1,--(Todas_Vendas[salesperson]=$F$4)*IF($C$4="Todas",1,--(Todas_Vendas[category]=$C$4))))</f>
        <v>146907.6</v>
      </c>
      <c r="D38" s="8">
        <f t="shared" si="6"/>
        <v>49320.950000000012</v>
      </c>
      <c r="E38" s="9">
        <f t="shared" si="7"/>
        <v>0.50540673340052167</v>
      </c>
      <c r="F38" cm="1">
        <f t="array" ref="F38">SUMPRODUCT(Todas_Vendas[quantity]*(Todas_Vendas[Year]=$A$4)*(Todas_Vendas[brand]=A38)*IF($D$4="Todas",1,--(Todas_Vendas[city]=$D$4))*IF($E$4="Todos",1,--(Todas_Vendas[sales_channel]=$E$4))*IF($F$4="Todos",1,--(Todas_Vendas[salesperson]=$F$4)*IF($C$4="Todas",1,--(Todas_Vendas[category]=$C$4))))</f>
        <v>30</v>
      </c>
      <c r="G38" cm="1">
        <f t="array" ref="G38">SUMPRODUCT(Todas_Vendas[quantity]*(Todas_Vendas[Year]=$B$4)*(Todas_Vendas[brand]=A38)*IF($D$4="Todas",1,--(Todas_Vendas[city]=$D$4))*IF($E$4="Todos",1,--(Todas_Vendas[sales_channel]=$E$4))*IF($F$4="Todos",1,--(Todas_Vendas[salesperson]=$F$4)*IF($C$4="Todas",1,--(Todas_Vendas[category]=$C$4))))</f>
        <v>45</v>
      </c>
    </row>
    <row r="39" spans="1:9" x14ac:dyDescent="0.35">
      <c r="A39" t="str">
        <v>Vention</v>
      </c>
      <c r="B39" s="10" cm="1">
        <f t="array" ref="B39">SUMPRODUCT(Todas_Vendas[net_revenue]*(Todas_Vendas[Year]=$A$4)*(Todas_Vendas[brand]=A39)*IF($D$4="Todas",1,--(Todas_Vendas[city]=$D$4))*IF($E$4="Todos",1,--(Todas_Vendas[sales_channel]=$E$4))*IF($F$4="Todos",1,--(Todas_Vendas[salesperson]=$F$4)*IF($C$4="Todas",1,--(Todas_Vendas[category]=$C$4))))</f>
        <v>33517.81</v>
      </c>
      <c r="C39" s="10" cm="1">
        <f t="array" ref="C39">SUMPRODUCT(Todas_Vendas[net_revenue]*(Todas_Vendas[Year]=$B$4)*(Todas_Vendas[brand]=A39)*IF($D$4="Todas",1,--(Todas_Vendas[city]=$D$4))*IF($E$4="Todos",1,--(Todas_Vendas[sales_channel]=$E$4))*IF($F$4="Todos",1,--(Todas_Vendas[salesperson]=$F$4)*IF($C$4="Todas",1,--(Todas_Vendas[category]=$C$4))))</f>
        <v>29064.3</v>
      </c>
      <c r="D39" s="8">
        <f t="shared" si="6"/>
        <v>-4453.5099999999984</v>
      </c>
      <c r="E39" s="9">
        <f t="shared" si="7"/>
        <v>-0.13286995779258845</v>
      </c>
      <c r="F39" cm="1">
        <f t="array" ref="F39">SUMPRODUCT(Todas_Vendas[quantity]*(Todas_Vendas[Year]=$A$4)*(Todas_Vendas[brand]=A39)*IF($D$4="Todas",1,--(Todas_Vendas[city]=$D$4))*IF($E$4="Todos",1,--(Todas_Vendas[sales_channel]=$E$4))*IF($F$4="Todos",1,--(Todas_Vendas[salesperson]=$F$4)*IF($C$4="Todas",1,--(Todas_Vendas[category]=$C$4))))</f>
        <v>56</v>
      </c>
      <c r="G39" cm="1">
        <f t="array" ref="G39">SUMPRODUCT(Todas_Vendas[quantity]*(Todas_Vendas[Year]=$B$4)*(Todas_Vendas[brand]=A39)*IF($D$4="Todas",1,--(Todas_Vendas[city]=$D$4))*IF($E$4="Todos",1,--(Todas_Vendas[sales_channel]=$E$4))*IF($F$4="Todos",1,--(Todas_Vendas[salesperson]=$F$4)*IF($C$4="Todas",1,--(Todas_Vendas[category]=$C$4))))</f>
        <v>47</v>
      </c>
    </row>
    <row r="40" spans="1:9" x14ac:dyDescent="0.35">
      <c r="A40" t="str">
        <v>Xiaomi</v>
      </c>
      <c r="B40" s="10" cm="1">
        <f t="array" ref="B40">SUMPRODUCT(Todas_Vendas[net_revenue]*(Todas_Vendas[Year]=$A$4)*(Todas_Vendas[brand]=A40)*IF($D$4="Todas",1,--(Todas_Vendas[city]=$D$4))*IF($E$4="Todos",1,--(Todas_Vendas[sales_channel]=$E$4))*IF($F$4="Todos",1,--(Todas_Vendas[salesperson]=$F$4)*IF($C$4="Todas",1,--(Todas_Vendas[category]=$C$4))))</f>
        <v>2985945.5599999996</v>
      </c>
      <c r="C40" s="10" cm="1">
        <f t="array" ref="C40">SUMPRODUCT(Todas_Vendas[net_revenue]*(Todas_Vendas[Year]=$B$4)*(Todas_Vendas[brand]=A40)*IF($D$4="Todas",1,--(Todas_Vendas[city]=$D$4))*IF($E$4="Todos",1,--(Todas_Vendas[sales_channel]=$E$4))*IF($F$4="Todos",1,--(Todas_Vendas[salesperson]=$F$4)*IF($C$4="Todas",1,--(Todas_Vendas[category]=$C$4))))</f>
        <v>2862667.98</v>
      </c>
      <c r="D40" s="8">
        <f t="shared" si="6"/>
        <v>-123277.57999999961</v>
      </c>
      <c r="E40" s="9">
        <f t="shared" si="7"/>
        <v>-4.1285943605750004E-2</v>
      </c>
      <c r="F40" cm="1">
        <f t="array" ref="F40">SUMPRODUCT(Todas_Vendas[quantity]*(Todas_Vendas[Year]=$A$4)*(Todas_Vendas[brand]=A40)*IF($D$4="Todas",1,--(Todas_Vendas[city]=$D$4))*IF($E$4="Todos",1,--(Todas_Vendas[sales_channel]=$E$4))*IF($F$4="Todos",1,--(Todas_Vendas[salesperson]=$F$4)*IF($C$4="Todas",1,--(Todas_Vendas[category]=$C$4))))</f>
        <v>216</v>
      </c>
      <c r="G40" cm="1">
        <f t="array" ref="G40">SUMPRODUCT(Todas_Vendas[quantity]*(Todas_Vendas[Year]=$B$4)*(Todas_Vendas[brand]=A40)*IF($D$4="Todas",1,--(Todas_Vendas[city]=$D$4))*IF($E$4="Todos",1,--(Todas_Vendas[sales_channel]=$E$4))*IF($F$4="Todos",1,--(Todas_Vendas[salesperson]=$F$4)*IF($C$4="Todas",1,--(Todas_Vendas[category]=$C$4))))</f>
        <v>212</v>
      </c>
    </row>
  </sheetData>
  <mergeCells count="2">
    <mergeCell ref="A22:G22"/>
    <mergeCell ref="A10:G10"/>
  </mergeCells>
  <conditionalFormatting sqref="D13:E19">
    <cfRule type="cellIs" dxfId="11" priority="1" operator="greaterThan">
      <formula>0</formula>
    </cfRule>
    <cfRule type="cellIs" dxfId="10" priority="2" operator="lessThan">
      <formula>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A280112-25CD-47E1-8668-265E0F18992F}">
          <x14:formula1>
            <xm:f>Sheet2!$M$22:$M$25</xm:f>
          </x14:formula1>
          <xm:sqref>A4:B4</xm:sqref>
        </x14:dataValidation>
        <x14:dataValidation type="list" allowBlank="1" showInputMessage="1" showErrorMessage="1" xr:uid="{899687D0-51B0-45E8-B009-CE7BB8809ED0}">
          <x14:formula1>
            <xm:f>Sheet2!$O$22:$O$28</xm:f>
          </x14:formula1>
          <xm:sqref>C4</xm:sqref>
        </x14:dataValidation>
        <x14:dataValidation type="list" allowBlank="1" showInputMessage="1" showErrorMessage="1" xr:uid="{A2B99BC0-20A6-48B7-8F00-EA68850A118F}">
          <x14:formula1>
            <xm:f>Sheet2!$Q$22:$Q$27</xm:f>
          </x14:formula1>
          <xm:sqref>D4</xm:sqref>
        </x14:dataValidation>
        <x14:dataValidation type="list" allowBlank="1" showInputMessage="1" showErrorMessage="1" xr:uid="{98117634-A8C1-495F-BCE1-930556CCB696}">
          <x14:formula1>
            <xm:f>Sheet2!$S$22:$S$27</xm:f>
          </x14:formula1>
          <xm:sqref>E4</xm:sqref>
        </x14:dataValidation>
        <x14:dataValidation type="list" allowBlank="1" showInputMessage="1" showErrorMessage="1" xr:uid="{D14ED982-A0CC-4F5C-B7F0-C61382EA0E1E}">
          <x14:formula1>
            <xm:f>Sheet2!$U$22:$U$28</xm:f>
          </x14:formula1>
          <xm:sqref>F4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6EC02-1FDC-46AE-94EB-E633EB9FCBCA}">
  <dimension ref="A1:AB42"/>
  <sheetViews>
    <sheetView showGridLines="0" showRowColHeaders="0" tabSelected="1" topLeftCell="B1" workbookViewId="0">
      <selection activeCell="I36" sqref="I36:M52"/>
    </sheetView>
  </sheetViews>
  <sheetFormatPr defaultRowHeight="14.5" x14ac:dyDescent="0.35"/>
  <cols>
    <col min="2" max="3" width="16.1796875" bestFit="1" customWidth="1"/>
    <col min="4" max="4" width="15.08984375" bestFit="1" customWidth="1"/>
    <col min="5" max="5" width="10.1796875" bestFit="1" customWidth="1"/>
    <col min="6" max="6" width="8.81640625" bestFit="1" customWidth="1"/>
    <col min="7" max="7" width="9.36328125" bestFit="1" customWidth="1"/>
    <col min="8" max="8" width="4.6328125" customWidth="1"/>
    <col min="9" max="9" width="15.6328125" bestFit="1" customWidth="1"/>
    <col min="10" max="11" width="17.1796875" bestFit="1" customWidth="1"/>
    <col min="12" max="12" width="13.81640625" bestFit="1" customWidth="1"/>
    <col min="13" max="13" width="10.1796875" bestFit="1" customWidth="1"/>
    <col min="14" max="14" width="8.26953125" bestFit="1" customWidth="1"/>
    <col min="15" max="15" width="9.453125" bestFit="1" customWidth="1"/>
    <col min="16" max="18" width="5.6328125" customWidth="1"/>
    <col min="19" max="19" width="6.26953125" customWidth="1"/>
    <col min="20" max="20" width="7.81640625" customWidth="1"/>
    <col min="21" max="28" width="8.7265625" hidden="1" customWidth="1"/>
  </cols>
  <sheetData>
    <row r="1" spans="1:19" x14ac:dyDescent="0.35">
      <c r="A1" s="39" t="s">
        <v>6969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</row>
    <row r="2" spans="1:19" x14ac:dyDescent="0.35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</row>
    <row r="3" spans="1:19" x14ac:dyDescent="0.35">
      <c r="A3" s="43" t="s">
        <v>6957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</row>
    <row r="4" spans="1:19" ht="17.5" x14ac:dyDescent="0.35">
      <c r="A4" s="44" t="s">
        <v>6934</v>
      </c>
      <c r="B4" s="44"/>
      <c r="C4" s="44"/>
      <c r="D4" s="44" t="s">
        <v>6935</v>
      </c>
      <c r="E4" s="44"/>
      <c r="F4" s="44"/>
      <c r="G4" s="44" t="s">
        <v>6936</v>
      </c>
      <c r="H4" s="44"/>
      <c r="I4" s="44"/>
      <c r="J4" s="44" t="s">
        <v>6937</v>
      </c>
      <c r="K4" s="44"/>
      <c r="L4" s="44"/>
      <c r="M4" s="44" t="s">
        <v>6938</v>
      </c>
      <c r="N4" s="44"/>
      <c r="O4" s="44"/>
      <c r="P4" s="44" t="s">
        <v>6939</v>
      </c>
      <c r="Q4" s="44"/>
      <c r="R4" s="44"/>
      <c r="S4" s="44"/>
    </row>
    <row r="5" spans="1:19" ht="17.5" x14ac:dyDescent="0.35">
      <c r="A5" s="45">
        <v>2023</v>
      </c>
      <c r="B5" s="45"/>
      <c r="C5" s="45"/>
      <c r="D5" s="45">
        <v>2024</v>
      </c>
      <c r="E5" s="45"/>
      <c r="F5" s="45"/>
      <c r="G5" s="45" t="s">
        <v>6942</v>
      </c>
      <c r="H5" s="45"/>
      <c r="I5" s="45"/>
      <c r="J5" s="46" t="s">
        <v>6942</v>
      </c>
      <c r="K5" s="46"/>
      <c r="L5" s="46"/>
      <c r="M5" s="46" t="s">
        <v>6943</v>
      </c>
      <c r="N5" s="46"/>
      <c r="O5" s="46"/>
      <c r="P5" s="45" t="s">
        <v>6943</v>
      </c>
      <c r="Q5" s="45"/>
      <c r="R5" s="45"/>
      <c r="S5" s="45"/>
    </row>
    <row r="6" spans="1:19" x14ac:dyDescent="0.35">
      <c r="A6" s="40" t="s">
        <v>6962</v>
      </c>
      <c r="B6" s="40"/>
      <c r="C6" s="40"/>
      <c r="D6" s="40" t="s">
        <v>6963</v>
      </c>
      <c r="E6" s="40"/>
      <c r="F6" s="40"/>
      <c r="G6" s="40" t="s">
        <v>6964</v>
      </c>
      <c r="H6" s="40"/>
      <c r="I6" s="40"/>
      <c r="J6" s="40" t="s">
        <v>6965</v>
      </c>
      <c r="K6" s="40"/>
      <c r="L6" s="40"/>
      <c r="M6" s="40" t="s">
        <v>6970</v>
      </c>
      <c r="N6" s="40"/>
      <c r="O6" s="40"/>
      <c r="P6" s="41" t="s">
        <v>6971</v>
      </c>
      <c r="Q6" s="42"/>
      <c r="R6" s="42"/>
      <c r="S6" s="42"/>
    </row>
    <row r="7" spans="1:19" ht="15.5" x14ac:dyDescent="0.35">
      <c r="A7" s="55" cm="1">
        <f t="array" ref="A7">SUMPRODUCT(Todas_Vendas[net_revenue]*(Todas_Vendas[Year]=A5)*IF(G5=  "Todas", 1, --(Todas_Vendas[category]=G5))*IF(J5="Todas",1,--(Todas_Vendas[city]=J5))*IF(M5="Todos", 1, --(Todas_Vendas[sales_channel]=M5))*IF(P5="Todos",1,--(Todas_Vendas[salesperson]=P5)))</f>
        <v>64383531.960000008</v>
      </c>
      <c r="B7" s="55"/>
      <c r="C7" s="55"/>
      <c r="D7" s="56" cm="1">
        <f t="array" ref="D7">SUMPRODUCT(Todas_Vendas[net_revenue]*(Todas_Vendas[Year]=D5)*IF(G5=  "Todas", 1, --(Todas_Vendas[category]=G5))*IF(J5="Todas",1,--(Todas_Vendas[city]=J5))*IF(M5="Todos", 1, --(Todas_Vendas[sales_channel]=M5))*IF(P5="Todos",1,--(Todas_Vendas[salesperson]=P5)))</f>
        <v>67475377.569999978</v>
      </c>
      <c r="E7" s="56"/>
      <c r="F7" s="56"/>
      <c r="G7" s="52">
        <f>D7-A7</f>
        <v>3091845.6099999696</v>
      </c>
      <c r="H7" s="50"/>
      <c r="I7" s="50"/>
      <c r="J7" s="49">
        <f>IFERROR((D7-A7)/A7,0)</f>
        <v>4.8022305019253392E-2</v>
      </c>
      <c r="K7" s="49"/>
      <c r="L7" s="49"/>
      <c r="M7" s="50" cm="1">
        <f t="array" ref="M7">SUMPRODUCT(Todas_Vendas[quantity]*(Todas_Vendas[Year]=A5)*IF($G$5=  "Todas", 1, --(Todas_Vendas[category]=$G$5))*IF($J$5="Todas",1,--(Todas_Vendas[city]=$J$5))*IF($M$5="Todos", 1, --(Todas_Vendas[sales_channel]=$M$5))*IF($P$5="Todos",1,--(Todas_Vendas[salesperson]=$P$5)))</f>
        <v>2213</v>
      </c>
      <c r="N7" s="50"/>
      <c r="O7" s="50"/>
      <c r="P7" s="51" cm="1">
        <f t="array" ref="P7">SUMPRODUCT(Todas_Vendas[quantity]*(Todas_Vendas[Year]=D5)*IF($G$5="Todas",1,--(Todas_Vendas[category]=$G$5))*IF($J$5="Todas",1,--(Todas_Vendas[city]=$J$5))*IF($M$5="Todos",1,--(Todas_Vendas[sales_channel]=$M$5))*IF($P$5="Todos",1,--(Todas_Vendas[salesperson]=$P$5)))</f>
        <v>2319</v>
      </c>
      <c r="Q7" s="51"/>
      <c r="R7" s="51"/>
      <c r="S7" s="51"/>
    </row>
    <row r="8" spans="1:19" ht="16" thickBot="1" x14ac:dyDescent="0.4">
      <c r="A8" s="53" t="s">
        <v>6967</v>
      </c>
      <c r="B8" s="53"/>
      <c r="C8" s="53"/>
      <c r="D8" s="53"/>
      <c r="E8" s="53"/>
      <c r="F8" s="53"/>
      <c r="G8" s="53"/>
      <c r="H8" s="13"/>
      <c r="I8" s="54" t="s">
        <v>6966</v>
      </c>
      <c r="J8" s="54"/>
      <c r="K8" s="54"/>
      <c r="L8" s="54"/>
      <c r="M8" s="54"/>
      <c r="N8" s="54"/>
      <c r="O8" s="54"/>
      <c r="P8" s="11"/>
      <c r="Q8" s="11"/>
      <c r="R8" s="11"/>
      <c r="S8" s="11"/>
    </row>
    <row r="9" spans="1:19" ht="15.5" thickTop="1" thickBot="1" x14ac:dyDescent="0.4">
      <c r="A9" s="22" t="s">
        <v>6956</v>
      </c>
      <c r="B9" s="22" t="s">
        <v>6948</v>
      </c>
      <c r="C9" s="22" t="s">
        <v>6945</v>
      </c>
      <c r="D9" s="22" t="s">
        <v>6949</v>
      </c>
      <c r="E9" s="22" t="s">
        <v>6932</v>
      </c>
      <c r="F9" s="22" t="s">
        <v>6950</v>
      </c>
      <c r="G9" s="22" t="s">
        <v>6951</v>
      </c>
      <c r="I9" s="15" t="s">
        <v>6936</v>
      </c>
      <c r="J9" s="15" t="s">
        <v>6948</v>
      </c>
      <c r="K9" s="15" t="s">
        <v>6945</v>
      </c>
      <c r="L9" s="15" t="s">
        <v>6949</v>
      </c>
      <c r="M9" s="15" t="s">
        <v>6932</v>
      </c>
      <c r="N9" s="15" t="s">
        <v>6950</v>
      </c>
      <c r="O9" s="15" t="s">
        <v>6951</v>
      </c>
    </row>
    <row r="10" spans="1:19" ht="15.5" thickTop="1" thickBot="1" x14ac:dyDescent="0.4">
      <c r="A10" s="23" t="str" cm="1">
        <f t="array" ref="A10:A26">_xlfn._xlws.SORT(_xlfn.UNIQUE(_xlfn._xlws.FILTER(Todas_Vendas[brand], Todas_Vendas[brand] &lt;&gt;" ")))</f>
        <v>Acer</v>
      </c>
      <c r="B10" s="24" cm="1">
        <f t="array" ref="B10">SUMPRODUCT(Todas_Vendas[net_revenue]*(Todas_Vendas[Year]=$A$5)*(Todas_Vendas[brand]=A10)*IF($J$5="Todas",1,--(Todas_Vendas[city]=$J$5))*IF($M$5="Todos",1,--(Todas_Vendas[sales_channel]=$M$5))*IF($P$5="Todos",1,--(Todas_Vendas[salesperson]=$P$5)*IF($G$5="Todas",1,--(Todas_Vendas[category]=$G$5))))</f>
        <v>3079724.0000000005</v>
      </c>
      <c r="C10" s="24" cm="1">
        <f t="array" ref="C10">SUMPRODUCT(Todas_Vendas[net_revenue]*(Todas_Vendas[Year]=$D$5)*(Todas_Vendas[brand]=A10)*IF($J$5="Todas",1,--(Todas_Vendas[city]=$J$5))*IF($M$5="Todos",1,--(Todas_Vendas[sales_channel]=$M$5))*IF($P$5="Todos",1,--(Todas_Vendas[salesperson]=$P$5)*IF($G$5="Todas",1,--(Todas_Vendas[category]=$G$5))))</f>
        <v>3345089.7</v>
      </c>
      <c r="D10" s="25">
        <f t="shared" ref="D10:D26" si="0">C10-B10</f>
        <v>265365.69999999972</v>
      </c>
      <c r="E10" s="26">
        <f t="shared" ref="E10:E26" si="1">IFERROR((C10-B10)/B10,0)</f>
        <v>8.6165416121704308E-2</v>
      </c>
      <c r="F10" s="27" cm="1">
        <f t="array" ref="F10">SUMPRODUCT(Todas_Vendas[quantity]*(Todas_Vendas[Year]=$A$5)*(Todas_Vendas[brand]=A10)*IF($J$5="Todas",1,--(Todas_Vendas[city]=$J$5))*IF($M$5="Todos",1,--(Todas_Vendas[sales_channel]=$M$5))*IF($P$5="Todos",1,--(Todas_Vendas[salesperson]=$P$5)*IF($G$5="Todas",1,--(Todas_Vendas[category]=$G$5))))</f>
        <v>63</v>
      </c>
      <c r="G10" s="27" cm="1">
        <f t="array" ref="G10">SUMPRODUCT(Todas_Vendas[quantity]*(Todas_Vendas[Year]=$D$5)*(Todas_Vendas[brand]=A10)*IF($J$5="Todas",1,--(Todas_Vendas[city]=$J$5))*IF($M$5="Todos",1,--(Todas_Vendas[sales_channel]=$M$5))*IF($P$5="Todos",1,--(Todas_Vendas[salesperson]=$P$5)*IF($G$5="Todas",1,--(Todas_Vendas[category]=$G$5))))</f>
        <v>68</v>
      </c>
      <c r="I10" s="16" t="str" cm="1">
        <f t="array" ref="I10:I16">_xlfn._xlws.SORT(_xlfn.UNIQUE(_xlfn._xlws.FILTER(Todas_Vendas[category], Todas_Vendas[category] &lt;&gt; "")))</f>
        <v>Acessórios</v>
      </c>
      <c r="J10" s="17" cm="1">
        <f t="array" ref="J10">SUMPRODUCT(Todas_Vendas[net_revenue]*(Todas_Vendas[Year]=$A$5)*(Todas_Vendas[category]=I10)*IF($J$5="Todas",1,--(Todas_Vendas[city]=$J$5))*IF($M$5="Todos",1,--(Todas_Vendas[sales_channel]=$M$5))*IF($P$5="Todos",1,--(Todas_Vendas[salesperson]=$P$5)))</f>
        <v>278722.80000000005</v>
      </c>
      <c r="K10" s="17" cm="1">
        <f t="array" ref="K10">SUMPRODUCT(Todas_Vendas[net_revenue]*(Todas_Vendas[Year]=$D$5)*(Todas_Vendas[category]=I10)*IF($J$5="Todas",1,--(Todas_Vendas[city]=$J$5))*IF($M$5="Todos",1,--(Todas_Vendas[sales_channel]=$M$5))*IF($P$5="Todos",1,--(Todas_Vendas[salesperson]=$P$5)))</f>
        <v>257969.7</v>
      </c>
      <c r="L10" s="18">
        <f>K10-J10</f>
        <v>-20753.100000000035</v>
      </c>
      <c r="M10" s="19">
        <f>IFERROR((K10-J10)/J10,0)</f>
        <v>-7.4457848442969252E-2</v>
      </c>
      <c r="N10" s="16" cm="1">
        <f t="array" ref="N10">SUMPRODUCT(Todas_Vendas[quantity]*(Todas_Vendas[Year]=$A$5)*(Todas_Vendas[category]=I10)*IF($J$5="Todas",1,--(Todas_Vendas[city]=$J$5))*IF($M$5="Todos",1,--(Todas_Vendas[sales_channel]=$M$5))*IF($P$5="Todos",1,--(Todas_Vendas[salesperson]=$P$5)))</f>
        <v>294</v>
      </c>
      <c r="O10" s="16" cm="1">
        <f t="array" ref="O10">SUMPRODUCT(Todas_Vendas[quantity]*(Todas_Vendas[Year]=$D$5)*(Todas_Vendas[category]=I10)*IF($J$5="Todas",1,--(Todas_Vendas[city]=$J$5))*IF($M$5="Todos",1,--(Todas_Vendas[sales_channel]=$M$5))*IF($P$5="Todos",1,--(Todas_Vendas[salesperson]=$P$5)))</f>
        <v>285</v>
      </c>
    </row>
    <row r="11" spans="1:19" ht="15.5" thickTop="1" thickBot="1" x14ac:dyDescent="0.4">
      <c r="A11" s="28" t="str">
        <v>Apple</v>
      </c>
      <c r="B11" s="29" cm="1">
        <f t="array" ref="B11">SUMPRODUCT(Todas_Vendas[net_revenue]*(Todas_Vendas[Year]=$A$5)*(Todas_Vendas[brand]=A11)*IF($J$5="Todas",1,--(Todas_Vendas[city]=$J$5))*IF($M$5="Todos",1,--(Todas_Vendas[sales_channel]=$M$5))*IF($P$5="Todos",1,--(Todas_Vendas[salesperson]=$P$5)*IF($G$5="Todas",1,--(Todas_Vendas[category]=$G$5))))</f>
        <v>29790003.050000008</v>
      </c>
      <c r="C11" s="29" cm="1">
        <f t="array" ref="C11">SUMPRODUCT(Todas_Vendas[net_revenue]*(Todas_Vendas[Year]=$D$5)*(Todas_Vendas[brand]=A11)*IF($J$5="Todas",1,--(Todas_Vendas[city]=$J$5))*IF($M$5="Todos",1,--(Todas_Vendas[sales_channel]=$M$5))*IF($P$5="Todos",1,--(Todas_Vendas[salesperson]=$P$5)*IF($G$5="Todas",1,--(Todas_Vendas[category]=$G$5))))</f>
        <v>30790632.849999994</v>
      </c>
      <c r="D11" s="30">
        <f t="shared" si="0"/>
        <v>1000629.7999999858</v>
      </c>
      <c r="E11" s="31">
        <f t="shared" si="1"/>
        <v>3.3589449397521481E-2</v>
      </c>
      <c r="F11" s="32" cm="1">
        <f t="array" ref="F11">SUMPRODUCT(Todas_Vendas[quantity]*(Todas_Vendas[Year]=$A$5)*(Todas_Vendas[brand]=A11)*IF($J$5="Todas",1,--(Todas_Vendas[city]=$J$5))*IF($M$5="Todos",1,--(Todas_Vendas[sales_channel]=$M$5))*IF($P$5="Todos",1,--(Todas_Vendas[salesperson]=$P$5)*IF($G$5="Todas",1,--(Todas_Vendas[category]=$G$5))))</f>
        <v>445</v>
      </c>
      <c r="G11" s="32" cm="1">
        <f t="array" ref="G11">SUMPRODUCT(Todas_Vendas[quantity]*(Todas_Vendas[Year]=$D$5)*(Todas_Vendas[brand]=A11)*IF($J$5="Todas",1,--(Todas_Vendas[city]=$J$5))*IF($M$5="Todos",1,--(Todas_Vendas[sales_channel]=$M$5))*IF($P$5="Todos",1,--(Todas_Vendas[salesperson]=$P$5)*IF($G$5="Todas",1,--(Todas_Vendas[category]=$G$5))))</f>
        <v>437</v>
      </c>
      <c r="I11" s="16" t="str">
        <v>Armazenamento</v>
      </c>
      <c r="J11" s="17" cm="1">
        <f t="array" ref="J11">SUMPRODUCT(Todas_Vendas[net_revenue]*(Todas_Vendas[Year]=$A$5)*(Todas_Vendas[category]=I11)*IF($J$5="Todas",1,--(Todas_Vendas[city]=$J$5))*IF($M$5="Todos",1,--(Todas_Vendas[sales_channel]=$M$5))*IF($P$5="Todos",1,--(Todas_Vendas[salesperson]=$P$5)))</f>
        <v>788090.6599999998</v>
      </c>
      <c r="K11" s="17" cm="1">
        <f t="array" ref="K11">SUMPRODUCT(Todas_Vendas[net_revenue]*(Todas_Vendas[Year]=$D$5)*(Todas_Vendas[category]=I11)*IF($J$5="Todas",1,--(Todas_Vendas[city]=$J$5))*IF($M$5="Todos",1,--(Todas_Vendas[sales_channel]=$M$5))*IF($P$5="Todos",1,--(Todas_Vendas[salesperson]=$P$5)))</f>
        <v>790970.9100000005</v>
      </c>
      <c r="L11" s="18">
        <f t="shared" ref="L11:L16" si="2">K11-J11</f>
        <v>2880.2500000006985</v>
      </c>
      <c r="M11" s="19">
        <f t="shared" ref="M11:M16" si="3">IFERROR((K11-J11)/J11,0)</f>
        <v>3.6547191156924754E-3</v>
      </c>
      <c r="N11" s="16" cm="1">
        <f t="array" ref="N11">SUMPRODUCT(Todas_Vendas[quantity]*(Todas_Vendas[Year]=$A$5)*(Todas_Vendas[category]=I11)*IF($J$5="Todas",1,--(Todas_Vendas[city]=$J$5))*IF($M$5="Todos",1,--(Todas_Vendas[sales_channel]=$M$5))*IF($P$5="Todos",1,--(Todas_Vendas[salesperson]=$P$5)))</f>
        <v>201</v>
      </c>
      <c r="O11" s="16" cm="1">
        <f t="array" ref="O11">SUMPRODUCT(Todas_Vendas[quantity]*(Todas_Vendas[Year]=$D$5)*(Todas_Vendas[category]=I11)*IF($J$5="Todas",1,--(Todas_Vendas[city]=$J$5))*IF($M$5="Todos",1,--(Todas_Vendas[sales_channel]=$M$5))*IF($P$5="Todos",1,--(Todas_Vendas[salesperson]=$P$5)))</f>
        <v>197</v>
      </c>
    </row>
    <row r="12" spans="1:19" ht="15.5" thickTop="1" thickBot="1" x14ac:dyDescent="0.4">
      <c r="A12" s="28" t="str">
        <v>Baseus</v>
      </c>
      <c r="B12" s="29" cm="1">
        <f t="array" ref="B12">SUMPRODUCT(Todas_Vendas[net_revenue]*(Todas_Vendas[Year]=$A$5)*(Todas_Vendas[brand]=A12)*IF($J$5="Todas",1,--(Todas_Vendas[city]=$J$5))*IF($M$5="Todos",1,--(Todas_Vendas[sales_channel]=$M$5))*IF($P$5="Todos",1,--(Todas_Vendas[salesperson]=$P$5)*IF($G$5="Todas",1,--(Todas_Vendas[category]=$G$5))))</f>
        <v>19290.63</v>
      </c>
      <c r="C12" s="29" cm="1">
        <f t="array" ref="C12">SUMPRODUCT(Todas_Vendas[net_revenue]*(Todas_Vendas[Year]=$D$5)*(Todas_Vendas[brand]=A12)*IF($J$5="Todas",1,--(Todas_Vendas[city]=$J$5))*IF($M$5="Todos",1,--(Todas_Vendas[sales_channel]=$M$5))*IF($P$5="Todos",1,--(Todas_Vendas[salesperson]=$P$5)*IF($G$5="Todas",1,--(Todas_Vendas[category]=$G$5))))</f>
        <v>20879.889999999996</v>
      </c>
      <c r="D12" s="30">
        <f t="shared" si="0"/>
        <v>1589.2599999999948</v>
      </c>
      <c r="E12" s="31">
        <f t="shared" si="1"/>
        <v>8.2385075033837393E-2</v>
      </c>
      <c r="F12" s="32" cm="1">
        <f t="array" ref="F12">SUMPRODUCT(Todas_Vendas[quantity]*(Todas_Vendas[Year]=$A$5)*(Todas_Vendas[brand]=A12)*IF($J$5="Todas",1,--(Todas_Vendas[city]=$J$5))*IF($M$5="Todos",1,--(Todas_Vendas[sales_channel]=$M$5))*IF($P$5="Todos",1,--(Todas_Vendas[salesperson]=$P$5)*IF($G$5="Todas",1,--(Todas_Vendas[category]=$G$5))))</f>
        <v>46</v>
      </c>
      <c r="G12" s="32" cm="1">
        <f t="array" ref="G12">SUMPRODUCT(Todas_Vendas[quantity]*(Todas_Vendas[Year]=$D$5)*(Todas_Vendas[brand]=A12)*IF($J$5="Todas",1,--(Todas_Vendas[city]=$J$5))*IF($M$5="Todos",1,--(Todas_Vendas[sales_channel]=$M$5))*IF($P$5="Todos",1,--(Todas_Vendas[salesperson]=$P$5)*IF($G$5="Todas",1,--(Todas_Vendas[category]=$G$5))))</f>
        <v>50</v>
      </c>
      <c r="I12" s="16" t="str">
        <v>Áudio</v>
      </c>
      <c r="J12" s="17" cm="1">
        <f t="array" ref="J12">SUMPRODUCT(Todas_Vendas[net_revenue]*(Todas_Vendas[Year]=$A$5)*(Todas_Vendas[category]=I12)*IF($J$5="Todas",1,--(Todas_Vendas[city]=$J$5))*IF($M$5="Todos",1,--(Todas_Vendas[sales_channel]=$M$5))*IF($P$5="Todos",1,--(Todas_Vendas[salesperson]=$P$5)))</f>
        <v>3171636.4999999991</v>
      </c>
      <c r="K12" s="17" cm="1">
        <f t="array" ref="K12">SUMPRODUCT(Todas_Vendas[net_revenue]*(Todas_Vendas[Year]=$D$5)*(Todas_Vendas[category]=I12)*IF($J$5="Todas",1,--(Todas_Vendas[city]=$J$5))*IF($M$5="Todos",1,--(Todas_Vendas[sales_channel]=$M$5))*IF($P$5="Todos",1,--(Todas_Vendas[salesperson]=$P$5)))</f>
        <v>2541471.0500000007</v>
      </c>
      <c r="L12" s="18">
        <f t="shared" si="2"/>
        <v>-630165.44999999832</v>
      </c>
      <c r="M12" s="19">
        <f t="shared" si="3"/>
        <v>-0.19868779098739672</v>
      </c>
      <c r="N12" s="16" cm="1">
        <f t="array" ref="N12">SUMPRODUCT(Todas_Vendas[quantity]*(Todas_Vendas[Year]=$A$5)*(Todas_Vendas[category]=I12)*IF($J$5="Todas",1,--(Todas_Vendas[city]=$J$5))*IF($M$5="Todos",1,--(Todas_Vendas[sales_channel]=$M$5))*IF($P$5="Todos",1,--(Todas_Vendas[salesperson]=$P$5)))</f>
        <v>271</v>
      </c>
      <c r="O12" s="16" cm="1">
        <f t="array" ref="O12">SUMPRODUCT(Todas_Vendas[quantity]*(Todas_Vendas[Year]=$D$5)*(Todas_Vendas[category]=I12)*IF($J$5="Todas",1,--(Todas_Vendas[city]=$J$5))*IF($M$5="Todos",1,--(Todas_Vendas[sales_channel]=$M$5))*IF($P$5="Todos",1,--(Todas_Vendas[salesperson]=$P$5)))</f>
        <v>235</v>
      </c>
    </row>
    <row r="13" spans="1:19" ht="15.5" thickTop="1" thickBot="1" x14ac:dyDescent="0.4">
      <c r="A13" s="28" t="str">
        <v>Dell</v>
      </c>
      <c r="B13" s="29" cm="1">
        <f t="array" ref="B13">SUMPRODUCT(Todas_Vendas[net_revenue]*(Todas_Vendas[Year]=$A$5)*(Todas_Vendas[brand]=A13)*IF($J$5="Todas",1,--(Todas_Vendas[city]=$J$5))*IF($M$5="Todos",1,--(Todas_Vendas[sales_channel]=$M$5))*IF($P$5="Todos",1,--(Todas_Vendas[salesperson]=$P$5)*IF($G$5="Todas",1,--(Todas_Vendas[category]=$G$5))))</f>
        <v>5246067.1999999983</v>
      </c>
      <c r="C13" s="29" cm="1">
        <f t="array" ref="C13">SUMPRODUCT(Todas_Vendas[net_revenue]*(Todas_Vendas[Year]=$D$5)*(Todas_Vendas[brand]=A13)*IF($J$5="Todas",1,--(Todas_Vendas[city]=$J$5))*IF($M$5="Todos",1,--(Todas_Vendas[sales_channel]=$M$5))*IF($P$5="Todos",1,--(Todas_Vendas[salesperson]=$P$5)*IF($G$5="Todas",1,--(Todas_Vendas[category]=$G$5))))</f>
        <v>6652735.9999999981</v>
      </c>
      <c r="D13" s="30">
        <f t="shared" si="0"/>
        <v>1406668.7999999998</v>
      </c>
      <c r="E13" s="31">
        <f t="shared" si="1"/>
        <v>0.2681377775717399</v>
      </c>
      <c r="F13" s="32" cm="1">
        <f t="array" ref="F13">SUMPRODUCT(Todas_Vendas[quantity]*(Todas_Vendas[Year]=$A$5)*(Todas_Vendas[brand]=A13)*IF($J$5="Todas",1,--(Todas_Vendas[city]=$J$5))*IF($M$5="Todos",1,--(Todas_Vendas[sales_channel]=$M$5))*IF($P$5="Todos",1,--(Todas_Vendas[salesperson]=$P$5)*IF($G$5="Todas",1,--(Todas_Vendas[category]=$G$5))))</f>
        <v>75</v>
      </c>
      <c r="G13" s="32" cm="1">
        <f t="array" ref="G13">SUMPRODUCT(Todas_Vendas[quantity]*(Todas_Vendas[Year]=$D$5)*(Todas_Vendas[brand]=A13)*IF($J$5="Todas",1,--(Todas_Vendas[city]=$J$5))*IF($M$5="Todos",1,--(Todas_Vendas[sales_channel]=$M$5))*IF($P$5="Todos",1,--(Todas_Vendas[salesperson]=$P$5)*IF($G$5="Todas",1,--(Todas_Vendas[category]=$G$5))))</f>
        <v>95</v>
      </c>
      <c r="I13" s="16" t="str">
        <v>Laptops</v>
      </c>
      <c r="J13" s="17" cm="1">
        <f t="array" ref="J13">SUMPRODUCT(Todas_Vendas[net_revenue]*(Todas_Vendas[Year]=$A$5)*(Todas_Vendas[category]=I13)*IF($J$5="Todas",1,--(Todas_Vendas[city]=$J$5))*IF($M$5="Todos",1,--(Todas_Vendas[sales_channel]=$M$5))*IF($P$5="Todos",1,--(Todas_Vendas[salesperson]=$P$5)))</f>
        <v>29557206.20000001</v>
      </c>
      <c r="K13" s="17" cm="1">
        <f t="array" ref="K13">SUMPRODUCT(Todas_Vendas[net_revenue]*(Todas_Vendas[Year]=$D$5)*(Todas_Vendas[category]=I13)*IF($J$5="Todas",1,--(Todas_Vendas[city]=$J$5))*IF($M$5="Todos",1,--(Todas_Vendas[sales_channel]=$M$5))*IF($P$5="Todos",1,--(Todas_Vendas[salesperson]=$P$5)))</f>
        <v>32419294.899999991</v>
      </c>
      <c r="L13" s="18">
        <f t="shared" si="2"/>
        <v>2862088.6999999806</v>
      </c>
      <c r="M13" s="19">
        <f t="shared" si="3"/>
        <v>9.6832179625961384E-2</v>
      </c>
      <c r="N13" s="16" cm="1">
        <f t="array" ref="N13">SUMPRODUCT(Todas_Vendas[quantity]*(Todas_Vendas[Year]=$A$5)*(Todas_Vendas[category]=I13)*IF($J$5="Todas",1,--(Todas_Vendas[city]=$J$5))*IF($M$5="Todos",1,--(Todas_Vendas[sales_channel]=$M$5))*IF($P$5="Todos",1,--(Todas_Vendas[salesperson]=$P$5)))</f>
        <v>372</v>
      </c>
      <c r="O13" s="16" cm="1">
        <f t="array" ref="O13">SUMPRODUCT(Todas_Vendas[quantity]*(Todas_Vendas[Year]=$D$5)*(Todas_Vendas[category]=I13)*IF($J$5="Todas",1,--(Todas_Vendas[city]=$J$5))*IF($M$5="Todos",1,--(Todas_Vendas[sales_channel]=$M$5))*IF($P$5="Todos",1,--(Todas_Vendas[salesperson]=$P$5)))</f>
        <v>420</v>
      </c>
    </row>
    <row r="14" spans="1:19" ht="15.5" thickTop="1" thickBot="1" x14ac:dyDescent="0.4">
      <c r="A14" s="28" t="str">
        <v>Genérico</v>
      </c>
      <c r="B14" s="29" cm="1">
        <f t="array" ref="B14">SUMPRODUCT(Todas_Vendas[net_revenue]*(Todas_Vendas[Year]=$A$5)*(Todas_Vendas[brand]=A14)*IF($J$5="Todas",1,--(Todas_Vendas[city]=$J$5))*IF($M$5="Todos",1,--(Todas_Vendas[sales_channel]=$M$5))*IF($P$5="Todos",1,--(Todas_Vendas[salesperson]=$P$5)*IF($G$5="Todas",1,--(Todas_Vendas[category]=$G$5))))</f>
        <v>20862.7</v>
      </c>
      <c r="C14" s="29" cm="1">
        <f t="array" ref="C14">SUMPRODUCT(Todas_Vendas[net_revenue]*(Todas_Vendas[Year]=$D$5)*(Todas_Vendas[brand]=A14)*IF($J$5="Todas",1,--(Todas_Vendas[city]=$J$5))*IF($M$5="Todos",1,--(Todas_Vendas[sales_channel]=$M$5))*IF($P$5="Todos",1,--(Todas_Vendas[salesperson]=$P$5)*IF($G$5="Todas",1,--(Todas_Vendas[category]=$G$5))))</f>
        <v>28908.75</v>
      </c>
      <c r="D14" s="30">
        <f t="shared" si="0"/>
        <v>8046.0499999999993</v>
      </c>
      <c r="E14" s="31">
        <f t="shared" si="1"/>
        <v>0.3856667641292833</v>
      </c>
      <c r="F14" s="32" cm="1">
        <f t="array" ref="F14">SUMPRODUCT(Todas_Vendas[quantity]*(Todas_Vendas[Year]=$A$5)*(Todas_Vendas[brand]=A14)*IF($J$5="Todas",1,--(Todas_Vendas[city]=$J$5))*IF($M$5="Todos",1,--(Todas_Vendas[sales_channel]=$M$5))*IF($P$5="Todos",1,--(Todas_Vendas[salesperson]=$P$5)*IF($G$5="Todas",1,--(Todas_Vendas[category]=$G$5))))</f>
        <v>46</v>
      </c>
      <c r="G14" s="32" cm="1">
        <f t="array" ref="G14">SUMPRODUCT(Todas_Vendas[quantity]*(Todas_Vendas[Year]=$D$5)*(Todas_Vendas[brand]=A14)*IF($J$5="Todas",1,--(Todas_Vendas[city]=$J$5))*IF($M$5="Todos",1,--(Todas_Vendas[sales_channel]=$M$5))*IF($P$5="Todos",1,--(Todas_Vendas[salesperson]=$P$5)*IF($G$5="Todas",1,--(Todas_Vendas[category]=$G$5))))</f>
        <v>62</v>
      </c>
      <c r="I14" s="16" t="str">
        <v>Monitores</v>
      </c>
      <c r="J14" s="17" cm="1">
        <f t="array" ref="J14">SUMPRODUCT(Todas_Vendas[net_revenue]*(Todas_Vendas[Year]=$A$5)*(Todas_Vendas[category]=I14)*IF($J$5="Todas",1,--(Todas_Vendas[city]=$J$5))*IF($M$5="Todos",1,--(Todas_Vendas[sales_channel]=$M$5))*IF($P$5="Todos",1,--(Todas_Vendas[salesperson]=$P$5)))</f>
        <v>770786.64999999991</v>
      </c>
      <c r="K14" s="17" cm="1">
        <f t="array" ref="K14">SUMPRODUCT(Todas_Vendas[net_revenue]*(Todas_Vendas[Year]=$D$5)*(Todas_Vendas[category]=I14)*IF($J$5="Todas",1,--(Todas_Vendas[city]=$J$5))*IF($M$5="Todos",1,--(Todas_Vendas[sales_channel]=$M$5))*IF($P$5="Todos",1,--(Todas_Vendas[salesperson]=$P$5)))</f>
        <v>1137068.2500000002</v>
      </c>
      <c r="L14" s="18">
        <f t="shared" si="2"/>
        <v>366281.60000000033</v>
      </c>
      <c r="M14" s="19">
        <f t="shared" si="3"/>
        <v>0.47520490916649943</v>
      </c>
      <c r="N14" s="16" cm="1">
        <f t="array" ref="N14">SUMPRODUCT(Todas_Vendas[quantity]*(Todas_Vendas[Year]=$A$5)*(Todas_Vendas[category]=I14)*IF($J$5="Todas",1,--(Todas_Vendas[city]=$J$5))*IF($M$5="Todos",1,--(Todas_Vendas[sales_channel]=$M$5))*IF($P$5="Todos",1,--(Todas_Vendas[salesperson]=$P$5)))</f>
        <v>58</v>
      </c>
      <c r="O14" s="16" cm="1">
        <f t="array" ref="O14">SUMPRODUCT(Todas_Vendas[quantity]*(Todas_Vendas[Year]=$D$5)*(Todas_Vendas[category]=I14)*IF($J$5="Todas",1,--(Todas_Vendas[city]=$J$5))*IF($M$5="Todos",1,--(Todas_Vendas[sales_channel]=$M$5))*IF($P$5="Todos",1,--(Todas_Vendas[salesperson]=$P$5)))</f>
        <v>85</v>
      </c>
    </row>
    <row r="15" spans="1:19" ht="15.5" thickTop="1" thickBot="1" x14ac:dyDescent="0.4">
      <c r="A15" s="28" t="str">
        <v>Hp</v>
      </c>
      <c r="B15" s="29" cm="1">
        <f t="array" ref="B15">SUMPRODUCT(Todas_Vendas[net_revenue]*(Todas_Vendas[Year]=$A$5)*(Todas_Vendas[brand]=A15)*IF($J$5="Todas",1,--(Todas_Vendas[city]=$J$5))*IF($M$5="Todos",1,--(Todas_Vendas[sales_channel]=$M$5))*IF($P$5="Todos",1,--(Todas_Vendas[salesperson]=$P$5)*IF($G$5="Todas",1,--(Todas_Vendas[category]=$G$5))))</f>
        <v>5209019.4000000022</v>
      </c>
      <c r="C15" s="29" cm="1">
        <f t="array" ref="C15">SUMPRODUCT(Todas_Vendas[net_revenue]*(Todas_Vendas[Year]=$D$5)*(Todas_Vendas[brand]=A15)*IF($J$5="Todas",1,--(Todas_Vendas[city]=$J$5))*IF($M$5="Todos",1,--(Todas_Vendas[sales_channel]=$M$5))*IF($P$5="Todos",1,--(Todas_Vendas[salesperson]=$P$5)*IF($G$5="Todas",1,--(Todas_Vendas[category]=$G$5))))</f>
        <v>6074763.6000000006</v>
      </c>
      <c r="D15" s="30">
        <f t="shared" si="0"/>
        <v>865744.19999999832</v>
      </c>
      <c r="E15" s="31">
        <f t="shared" si="1"/>
        <v>0.16620099360735688</v>
      </c>
      <c r="F15" s="32" cm="1">
        <f t="array" ref="F15">SUMPRODUCT(Todas_Vendas[quantity]*(Todas_Vendas[Year]=$A$5)*(Todas_Vendas[brand]=A15)*IF($J$5="Todas",1,--(Todas_Vendas[city]=$J$5))*IF($M$5="Todos",1,--(Todas_Vendas[sales_channel]=$M$5))*IF($P$5="Todos",1,--(Todas_Vendas[salesperson]=$P$5)*IF($G$5="Todas",1,--(Todas_Vendas[category]=$G$5))))</f>
        <v>117</v>
      </c>
      <c r="G15" s="32" cm="1">
        <f t="array" ref="G15">SUMPRODUCT(Todas_Vendas[quantity]*(Todas_Vendas[Year]=$D$5)*(Todas_Vendas[brand]=A15)*IF($J$5="Todas",1,--(Todas_Vendas[city]=$J$5))*IF($M$5="Todos",1,--(Todas_Vendas[sales_channel]=$M$5))*IF($P$5="Todos",1,--(Todas_Vendas[salesperson]=$P$5)*IF($G$5="Todas",1,--(Todas_Vendas[category]=$G$5))))</f>
        <v>141</v>
      </c>
      <c r="I15" s="16" t="str">
        <v>Periféricos</v>
      </c>
      <c r="J15" s="17" cm="1">
        <f t="array" ref="J15">SUMPRODUCT(Todas_Vendas[net_revenue]*(Todas_Vendas[Year]=$A$5)*(Todas_Vendas[category]=I15)*IF($J$5="Todas",1,--(Todas_Vendas[city]=$J$5))*IF($M$5="Todos",1,--(Todas_Vendas[sales_channel]=$M$5))*IF($P$5="Todos",1,--(Todas_Vendas[salesperson]=$P$5)))</f>
        <v>1501506.9999999993</v>
      </c>
      <c r="K15" s="17" cm="1">
        <f t="array" ref="K15">SUMPRODUCT(Todas_Vendas[net_revenue]*(Todas_Vendas[Year]=$D$5)*(Todas_Vendas[category]=I15)*IF($J$5="Todas",1,--(Todas_Vendas[city]=$J$5))*IF($M$5="Todos",1,--(Todas_Vendas[sales_channel]=$M$5))*IF($P$5="Todos",1,--(Todas_Vendas[salesperson]=$P$5)))</f>
        <v>1957036.4600000014</v>
      </c>
      <c r="L15" s="18">
        <f t="shared" si="2"/>
        <v>455529.46000000206</v>
      </c>
      <c r="M15" s="19">
        <f t="shared" si="3"/>
        <v>0.30338150937691416</v>
      </c>
      <c r="N15" s="16" cm="1">
        <f t="array" ref="N15">SUMPRODUCT(Todas_Vendas[quantity]*(Todas_Vendas[Year]=$A$5)*(Todas_Vendas[category]=I15)*IF($J$5="Todas",1,--(Todas_Vendas[city]=$J$5))*IF($M$5="Todos",1,--(Todas_Vendas[sales_channel]=$M$5))*IF($P$5="Todos",1,--(Todas_Vendas[salesperson]=$P$5)))</f>
        <v>321</v>
      </c>
      <c r="O15" s="16" cm="1">
        <f t="array" ref="O15">SUMPRODUCT(Todas_Vendas[quantity]*(Todas_Vendas[Year]=$D$5)*(Todas_Vendas[category]=I15)*IF($J$5="Todas",1,--(Todas_Vendas[city]=$J$5))*IF($M$5="Todos",1,--(Todas_Vendas[sales_channel]=$M$5))*IF($P$5="Todos",1,--(Todas_Vendas[salesperson]=$P$5)))</f>
        <v>414</v>
      </c>
    </row>
    <row r="16" spans="1:19" ht="15.5" thickTop="1" thickBot="1" x14ac:dyDescent="0.4">
      <c r="A16" s="28" t="str">
        <v>Hyperx</v>
      </c>
      <c r="B16" s="29" cm="1">
        <f t="array" ref="B16">SUMPRODUCT(Todas_Vendas[net_revenue]*(Todas_Vendas[Year]=$A$5)*(Todas_Vendas[brand]=A16)*IF($J$5="Todas",1,--(Todas_Vendas[city]=$J$5))*IF($M$5="Todos",1,--(Todas_Vendas[sales_channel]=$M$5))*IF($P$5="Todos",1,--(Todas_Vendas[salesperson]=$P$5)*IF($G$5="Todas",1,--(Todas_Vendas[category]=$G$5))))</f>
        <v>299251.84999999998</v>
      </c>
      <c r="C16" s="29" cm="1">
        <f t="array" ref="C16">SUMPRODUCT(Todas_Vendas[net_revenue]*(Todas_Vendas[Year]=$D$5)*(Todas_Vendas[brand]=A16)*IF($J$5="Todas",1,--(Todas_Vendas[city]=$J$5))*IF($M$5="Todos",1,--(Todas_Vendas[sales_channel]=$M$5))*IF($P$5="Todos",1,--(Todas_Vendas[salesperson]=$P$5)*IF($G$5="Todas",1,--(Todas_Vendas[category]=$G$5))))</f>
        <v>187608.6</v>
      </c>
      <c r="D16" s="30">
        <f t="shared" si="0"/>
        <v>-111643.24999999997</v>
      </c>
      <c r="E16" s="31">
        <f t="shared" si="1"/>
        <v>-0.37307455242131327</v>
      </c>
      <c r="F16" s="32" cm="1">
        <f t="array" ref="F16">SUMPRODUCT(Todas_Vendas[quantity]*(Todas_Vendas[Year]=$A$5)*(Todas_Vendas[brand]=A16)*IF($J$5="Todas",1,--(Todas_Vendas[city]=$J$5))*IF($M$5="Todos",1,--(Todas_Vendas[sales_channel]=$M$5))*IF($P$5="Todos",1,--(Todas_Vendas[salesperson]=$P$5)*IF($G$5="Todas",1,--(Todas_Vendas[category]=$G$5))))</f>
        <v>38</v>
      </c>
      <c r="G16" s="32" cm="1">
        <f t="array" ref="G16">SUMPRODUCT(Todas_Vendas[quantity]*(Todas_Vendas[Year]=$D$5)*(Todas_Vendas[brand]=A16)*IF($J$5="Todas",1,--(Todas_Vendas[city]=$J$5))*IF($M$5="Todos",1,--(Todas_Vendas[sales_channel]=$M$5))*IF($P$5="Todos",1,--(Todas_Vendas[salesperson]=$P$5)*IF($G$5="Todas",1,--(Todas_Vendas[category]=$G$5))))</f>
        <v>24</v>
      </c>
      <c r="I16" s="16" t="str">
        <v>Smartphones</v>
      </c>
      <c r="J16" s="17" cm="1">
        <f t="array" ref="J16">SUMPRODUCT(Todas_Vendas[net_revenue]*(Todas_Vendas[Year]=$A$5)*(Todas_Vendas[category]=I16)*IF($J$5="Todas",1,--(Todas_Vendas[city]=$J$5))*IF($M$5="Todos",1,--(Todas_Vendas[sales_channel]=$M$5))*IF($P$5="Todos",1,--(Todas_Vendas[salesperson]=$P$5)))</f>
        <v>28315582.149999999</v>
      </c>
      <c r="K16" s="17" cm="1">
        <f t="array" ref="K16">SUMPRODUCT(Todas_Vendas[net_revenue]*(Todas_Vendas[Year]=$D$5)*(Todas_Vendas[category]=I16)*IF($J$5="Todas",1,--(Todas_Vendas[city]=$J$5))*IF($M$5="Todos",1,--(Todas_Vendas[sales_channel]=$M$5))*IF($P$5="Todos",1,--(Todas_Vendas[salesperson]=$P$5)))</f>
        <v>28371566.300000001</v>
      </c>
      <c r="L16" s="18">
        <f t="shared" si="2"/>
        <v>55984.150000002235</v>
      </c>
      <c r="M16" s="19">
        <f t="shared" si="3"/>
        <v>1.9771498852974223E-3</v>
      </c>
      <c r="N16" s="16" cm="1">
        <f t="array" ref="N16">SUMPRODUCT(Todas_Vendas[quantity]*(Todas_Vendas[Year]=$A$5)*(Todas_Vendas[category]=I16)*IF($J$5="Todas",1,--(Todas_Vendas[city]=$J$5))*IF($M$5="Todos",1,--(Todas_Vendas[sales_channel]=$M$5))*IF($P$5="Todos",1,--(Todas_Vendas[salesperson]=$P$5)))</f>
        <v>696</v>
      </c>
      <c r="O16" s="16" cm="1">
        <f t="array" ref="O16">SUMPRODUCT(Todas_Vendas[quantity]*(Todas_Vendas[Year]=$D$5)*(Todas_Vendas[category]=I16)*IF($J$5="Todas",1,--(Todas_Vendas[city]=$J$5))*IF($M$5="Todos",1,--(Todas_Vendas[sales_channel]=$M$5))*IF($P$5="Todos",1,--(Todas_Vendas[salesperson]=$P$5)))</f>
        <v>683</v>
      </c>
    </row>
    <row r="17" spans="1:15" ht="15.5" thickTop="1" thickBot="1" x14ac:dyDescent="0.4">
      <c r="A17" s="28" t="str">
        <v>Jbl</v>
      </c>
      <c r="B17" s="29" cm="1">
        <f t="array" ref="B17">SUMPRODUCT(Todas_Vendas[net_revenue]*(Todas_Vendas[Year]=$A$5)*(Todas_Vendas[brand]=A17)*IF($J$5="Todas",1,--(Todas_Vendas[city]=$J$5))*IF($M$5="Todos",1,--(Todas_Vendas[sales_channel]=$M$5))*IF($P$5="Todos",1,--(Todas_Vendas[salesperson]=$P$5)*IF($G$5="Todas",1,--(Todas_Vendas[category]=$G$5))))</f>
        <v>745658.1</v>
      </c>
      <c r="C17" s="29" cm="1">
        <f t="array" ref="C17">SUMPRODUCT(Todas_Vendas[net_revenue]*(Todas_Vendas[Year]=$D$5)*(Todas_Vendas[brand]=A17)*IF($J$5="Todas",1,--(Todas_Vendas[city]=$J$5))*IF($M$5="Todos",1,--(Todas_Vendas[sales_channel]=$M$5))*IF($P$5="Todos",1,--(Todas_Vendas[salesperson]=$P$5)*IF($G$5="Todas",1,--(Todas_Vendas[category]=$G$5))))</f>
        <v>655128.30000000005</v>
      </c>
      <c r="D17" s="30">
        <f t="shared" si="0"/>
        <v>-90529.79999999993</v>
      </c>
      <c r="E17" s="31">
        <f t="shared" si="1"/>
        <v>-0.12140926250247927</v>
      </c>
      <c r="F17" s="32" cm="1">
        <f t="array" ref="F17">SUMPRODUCT(Todas_Vendas[quantity]*(Todas_Vendas[Year]=$A$5)*(Todas_Vendas[brand]=A17)*IF($J$5="Todas",1,--(Todas_Vendas[city]=$J$5))*IF($M$5="Todos",1,--(Todas_Vendas[sales_channel]=$M$5))*IF($P$5="Todos",1,--(Todas_Vendas[salesperson]=$P$5)*IF($G$5="Todas",1,--(Todas_Vendas[category]=$G$5))))</f>
        <v>92</v>
      </c>
      <c r="G17" s="32" cm="1">
        <f t="array" ref="G17">SUMPRODUCT(Todas_Vendas[quantity]*(Todas_Vendas[Year]=$D$5)*(Todas_Vendas[brand]=A17)*IF($J$5="Todas",1,--(Todas_Vendas[city]=$J$5))*IF($M$5="Todos",1,--(Todas_Vendas[sales_channel]=$M$5))*IF($P$5="Todos",1,--(Todas_Vendas[salesperson]=$P$5)*IF($G$5="Todas",1,--(Todas_Vendas[category]=$G$5))))</f>
        <v>95</v>
      </c>
      <c r="I17" s="12"/>
    </row>
    <row r="18" spans="1:15" ht="15.5" thickTop="1" thickBot="1" x14ac:dyDescent="0.4">
      <c r="A18" s="28" t="str">
        <v>Kingston</v>
      </c>
      <c r="B18" s="29" cm="1">
        <f t="array" ref="B18">SUMPRODUCT(Todas_Vendas[net_revenue]*(Todas_Vendas[Year]=$A$5)*(Todas_Vendas[brand]=A18)*IF($J$5="Todas",1,--(Todas_Vendas[city]=$J$5))*IF($M$5="Todos",1,--(Todas_Vendas[sales_channel]=$M$5))*IF($P$5="Todos",1,--(Todas_Vendas[salesperson]=$P$5)*IF($G$5="Todas",1,--(Todas_Vendas[category]=$G$5))))</f>
        <v>275335.18000000005</v>
      </c>
      <c r="C18" s="29" cm="1">
        <f t="array" ref="C18">SUMPRODUCT(Todas_Vendas[net_revenue]*(Todas_Vendas[Year]=$D$5)*(Todas_Vendas[brand]=A18)*IF($J$5="Todas",1,--(Todas_Vendas[city]=$J$5))*IF($M$5="Todos",1,--(Todas_Vendas[sales_channel]=$M$5))*IF($P$5="Todos",1,--(Todas_Vendas[salesperson]=$P$5)*IF($G$5="Todas",1,--(Todas_Vendas[category]=$G$5))))</f>
        <v>248205.59000000003</v>
      </c>
      <c r="D18" s="30">
        <f t="shared" si="0"/>
        <v>-27129.590000000026</v>
      </c>
      <c r="E18" s="31">
        <f t="shared" si="1"/>
        <v>-9.8532958992018457E-2</v>
      </c>
      <c r="F18" s="32" cm="1">
        <f t="array" ref="F18">SUMPRODUCT(Todas_Vendas[quantity]*(Todas_Vendas[Year]=$A$5)*(Todas_Vendas[brand]=A18)*IF($J$5="Todas",1,--(Todas_Vendas[city]=$J$5))*IF($M$5="Todos",1,--(Todas_Vendas[sales_channel]=$M$5))*IF($P$5="Todos",1,--(Todas_Vendas[salesperson]=$P$5)*IF($G$5="Todas",1,--(Todas_Vendas[category]=$G$5))))</f>
        <v>133</v>
      </c>
      <c r="G18" s="32" cm="1">
        <f t="array" ref="G18">SUMPRODUCT(Todas_Vendas[quantity]*(Todas_Vendas[Year]=$D$5)*(Todas_Vendas[brand]=A18)*IF($J$5="Todas",1,--(Todas_Vendas[city]=$J$5))*IF($M$5="Todos",1,--(Todas_Vendas[sales_channel]=$M$5))*IF($P$5="Todos",1,--(Todas_Vendas[salesperson]=$P$5)*IF($G$5="Todas",1,--(Todas_Vendas[category]=$G$5))))</f>
        <v>118</v>
      </c>
      <c r="J18" s="12"/>
      <c r="K18" s="12"/>
      <c r="L18" s="12"/>
      <c r="M18" s="12"/>
      <c r="N18" s="12"/>
      <c r="O18" s="12"/>
    </row>
    <row r="19" spans="1:15" ht="18.5" thickTop="1" thickBot="1" x14ac:dyDescent="0.4">
      <c r="A19" s="28" t="str">
        <v>Lenovo</v>
      </c>
      <c r="B19" s="29" cm="1">
        <f t="array" ref="B19">SUMPRODUCT(Todas_Vendas[net_revenue]*(Todas_Vendas[Year]=$A$5)*(Todas_Vendas[brand]=A19)*IF($J$5="Todas",1,--(Todas_Vendas[city]=$J$5))*IF($M$5="Todos",1,--(Todas_Vendas[sales_channel]=$M$5))*IF($P$5="Todos",1,--(Todas_Vendas[salesperson]=$P$5)*IF($G$5="Todas",1,--(Todas_Vendas[category]=$G$5))))</f>
        <v>3472985.5999999992</v>
      </c>
      <c r="C19" s="29" cm="1">
        <f t="array" ref="C19">SUMPRODUCT(Todas_Vendas[net_revenue]*(Todas_Vendas[Year]=$D$5)*(Todas_Vendas[brand]=A19)*IF($J$5="Todas",1,--(Todas_Vendas[city]=$J$5))*IF($M$5="Todos",1,--(Todas_Vendas[sales_channel]=$M$5))*IF($P$5="Todos",1,--(Todas_Vendas[salesperson]=$P$5)*IF($G$5="Todas",1,--(Todas_Vendas[category]=$G$5))))</f>
        <v>4186364.0000000005</v>
      </c>
      <c r="D19" s="30">
        <f t="shared" si="0"/>
        <v>713378.4000000013</v>
      </c>
      <c r="E19" s="31">
        <f t="shared" si="1"/>
        <v>0.20540781971569402</v>
      </c>
      <c r="F19" s="32" cm="1">
        <f t="array" ref="F19">SUMPRODUCT(Todas_Vendas[quantity]*(Todas_Vendas[Year]=$A$5)*(Todas_Vendas[brand]=A19)*IF($J$5="Todas",1,--(Todas_Vendas[city]=$J$5))*IF($M$5="Todos",1,--(Todas_Vendas[sales_channel]=$M$5))*IF($P$5="Todos",1,--(Todas_Vendas[salesperson]=$P$5)*IF($G$5="Todas",1,--(Todas_Vendas[category]=$G$5))))</f>
        <v>67</v>
      </c>
      <c r="G19" s="32" cm="1">
        <f t="array" ref="G19">SUMPRODUCT(Todas_Vendas[quantity]*(Todas_Vendas[Year]=$D$5)*(Todas_Vendas[brand]=A19)*IF($J$5="Todas",1,--(Todas_Vendas[city]=$J$5))*IF($M$5="Todos",1,--(Todas_Vendas[sales_channel]=$M$5))*IF($P$5="Todos",1,--(Todas_Vendas[salesperson]=$P$5)*IF($G$5="Todas",1,--(Todas_Vendas[category]=$G$5))))</f>
        <v>81</v>
      </c>
      <c r="I19" s="57" t="s">
        <v>6968</v>
      </c>
      <c r="J19" s="57"/>
      <c r="K19" s="57"/>
      <c r="L19" s="57"/>
      <c r="M19" s="57"/>
      <c r="N19" s="57"/>
      <c r="O19" s="57"/>
    </row>
    <row r="20" spans="1:15" ht="15.5" thickTop="1" thickBot="1" x14ac:dyDescent="0.4">
      <c r="A20" s="28" t="str">
        <v>Logitech</v>
      </c>
      <c r="B20" s="29" cm="1">
        <f t="array" ref="B20">SUMPRODUCT(Todas_Vendas[net_revenue]*(Todas_Vendas[Year]=$A$5)*(Todas_Vendas[brand]=A20)*IF($J$5="Todas",1,--(Todas_Vendas[city]=$J$5))*IF($M$5="Todos",1,--(Todas_Vendas[sales_channel]=$M$5))*IF($P$5="Todos",1,--(Todas_Vendas[salesperson]=$P$5)*IF($G$5="Todas",1,--(Todas_Vendas[category]=$G$5))))</f>
        <v>729505.8899999999</v>
      </c>
      <c r="C20" s="29" cm="1">
        <f t="array" ref="C20">SUMPRODUCT(Todas_Vendas[net_revenue]*(Todas_Vendas[Year]=$D$5)*(Todas_Vendas[brand]=A20)*IF($J$5="Todas",1,--(Todas_Vendas[city]=$J$5))*IF($M$5="Todos",1,--(Todas_Vendas[sales_channel]=$M$5))*IF($P$5="Todos",1,--(Todas_Vendas[salesperson]=$P$5)*IF($G$5="Todas",1,--(Todas_Vendas[category]=$G$5))))</f>
        <v>943174.69999999984</v>
      </c>
      <c r="D20" s="30">
        <f t="shared" si="0"/>
        <v>213668.80999999994</v>
      </c>
      <c r="E20" s="31">
        <f t="shared" si="1"/>
        <v>0.29289524996158695</v>
      </c>
      <c r="F20" s="32" cm="1">
        <f t="array" ref="F20">SUMPRODUCT(Todas_Vendas[quantity]*(Todas_Vendas[Year]=$A$5)*(Todas_Vendas[brand]=A20)*IF($J$5="Todas",1,--(Todas_Vendas[city]=$J$5))*IF($M$5="Todos",1,--(Todas_Vendas[sales_channel]=$M$5))*IF($P$5="Todos",1,--(Todas_Vendas[salesperson]=$P$5)*IF($G$5="Todas",1,--(Todas_Vendas[category]=$G$5))))</f>
        <v>201</v>
      </c>
      <c r="G20" s="32" cm="1">
        <f t="array" ref="G20">SUMPRODUCT(Todas_Vendas[quantity]*(Todas_Vendas[Year]=$D$5)*(Todas_Vendas[brand]=A20)*IF($J$5="Todas",1,--(Todas_Vendas[city]=$J$5))*IF($M$5="Todos",1,--(Todas_Vendas[sales_channel]=$M$5))*IF($P$5="Todos",1,--(Todas_Vendas[salesperson]=$P$5)*IF($G$5="Todas",1,--(Todas_Vendas[category]=$G$5))))</f>
        <v>250</v>
      </c>
      <c r="I20" s="20" t="s">
        <v>6938</v>
      </c>
      <c r="J20" s="20" t="s">
        <v>6948</v>
      </c>
      <c r="K20" s="20" t="s">
        <v>6945</v>
      </c>
      <c r="L20" s="20" t="s">
        <v>6949</v>
      </c>
      <c r="M20" s="20" t="s">
        <v>6932</v>
      </c>
      <c r="N20" s="20" t="s">
        <v>6950</v>
      </c>
      <c r="O20" s="20" t="s">
        <v>6951</v>
      </c>
    </row>
    <row r="21" spans="1:15" ht="15.5" thickTop="1" thickBot="1" x14ac:dyDescent="0.4">
      <c r="A21" s="28" t="str">
        <v>Redragon</v>
      </c>
      <c r="B21" s="29" cm="1">
        <f t="array" ref="B21">SUMPRODUCT(Todas_Vendas[net_revenue]*(Todas_Vendas[Year]=$A$5)*(Todas_Vendas[brand]=A21)*IF($J$5="Todas",1,--(Todas_Vendas[city]=$J$5))*IF($M$5="Todos",1,--(Todas_Vendas[sales_channel]=$M$5))*IF($P$5="Todos",1,--(Todas_Vendas[salesperson]=$P$5)*IF($G$5="Todas",1,--(Todas_Vendas[category]=$G$5))))</f>
        <v>182138.46</v>
      </c>
      <c r="C21" s="29" cm="1">
        <f t="array" ref="C21">SUMPRODUCT(Todas_Vendas[net_revenue]*(Todas_Vendas[Year]=$D$5)*(Todas_Vendas[brand]=A21)*IF($J$5="Todas",1,--(Todas_Vendas[city]=$J$5))*IF($M$5="Todos",1,--(Todas_Vendas[sales_channel]=$M$5))*IF($P$5="Todos",1,--(Todas_Vendas[salesperson]=$P$5)*IF($G$5="Todas",1,--(Todas_Vendas[category]=$G$5))))</f>
        <v>244846.56000000006</v>
      </c>
      <c r="D21" s="30">
        <f t="shared" si="0"/>
        <v>62708.100000000064</v>
      </c>
      <c r="E21" s="31">
        <f t="shared" si="1"/>
        <v>0.34428807622508761</v>
      </c>
      <c r="F21" s="32" cm="1">
        <f t="array" ref="F21">SUMPRODUCT(Todas_Vendas[quantity]*(Todas_Vendas[Year]=$A$5)*(Todas_Vendas[brand]=A21)*IF($J$5="Todas",1,--(Todas_Vendas[city]=$J$5))*IF($M$5="Todos",1,--(Todas_Vendas[sales_channel]=$M$5))*IF($P$5="Todos",1,--(Todas_Vendas[salesperson]=$P$5)*IF($G$5="Todas",1,--(Todas_Vendas[category]=$G$5))))</f>
        <v>46</v>
      </c>
      <c r="G21" s="32" cm="1">
        <f t="array" ref="G21">SUMPRODUCT(Todas_Vendas[quantity]*(Todas_Vendas[Year]=$D$5)*(Todas_Vendas[brand]=A21)*IF($J$5="Todas",1,--(Todas_Vendas[city]=$J$5))*IF($M$5="Todos",1,--(Todas_Vendas[sales_channel]=$M$5))*IF($P$5="Todos",1,--(Todas_Vendas[salesperson]=$P$5)*IF($G$5="Todas",1,--(Todas_Vendas[category]=$G$5))))</f>
        <v>63</v>
      </c>
      <c r="I21" s="16" t="str" cm="1">
        <f t="array" ref="I21:I26">_xlfn._xlws.SORT(_xlfn.UNIQUE(_xlfn._xlws.FILTER(Todas_Vendas[sales_channel], Todas_Vendas[sales_channel] &lt;&gt; "")))</f>
        <v>Facebook</v>
      </c>
      <c r="J21" s="17" cm="1">
        <f t="array" ref="J21">SUMPRODUCT(Todas_Vendas[net_revenue]*(Todas_Vendas[Year]=$A$5)*(Todas_Vendas[sales_channel]=I21)*IF($G$5="Todas",1,--(Todas_Vendas[category]=$G$5))*IF($J$5="Todas",1,--(Todas_Vendas[city]=$J$5))*IF($P$5="Todos",1,--(Todas_Vendas[salesperson]=$P$5)))</f>
        <v>7671828.7599999988</v>
      </c>
      <c r="K21" s="17" cm="1">
        <f t="array" ref="K21">SUMPRODUCT(Todas_Vendas[net_revenue]*(Todas_Vendas[Year]=$D$5)*(Todas_Vendas[sales_channel]=I21)*IF($G$5="Todas",1,--(Todas_Vendas[category]=$G$5))*IF($J$5="Todas",1,--(Todas_Vendas[city]=$J$5))*IF($P$5="Todos",1,--(Todas_Vendas[salesperson]=$P$5)))</f>
        <v>7702663.9500000002</v>
      </c>
      <c r="L21" s="18">
        <f t="shared" ref="L21:L26" si="4">K21-J21</f>
        <v>30835.190000001341</v>
      </c>
      <c r="M21" s="19">
        <f t="shared" ref="M21:M26" si="5">IFERROR((L21/J21),0)</f>
        <v>4.0192750600446595E-3</v>
      </c>
      <c r="N21" s="16" cm="1">
        <f t="array" ref="N21">SUMPRODUCT(Todas_Vendas[quantity]*(Todas_Vendas[Year]=$A$5)*(Todas_Vendas[sales_channel]=I21)*IF($G$5="Todas",1,--(Todas_Vendas[category]=$G$5))*IF($J$5="Todas",1,--(Todas_Vendas[city]=$J$5))*IF($P$5="Todos",1,--(Todas_Vendas[salesperson]=$P$5)))</f>
        <v>246</v>
      </c>
      <c r="O21" s="16" cm="1">
        <f t="array" ref="O21">SUMPRODUCT(Todas_Vendas[quantity]*(Todas_Vendas[Year]=$D$5)*(Todas_Vendas[sales_channel]=I21)*IF($G$5="Todas",1,--(Todas_Vendas[category]=$G$5))*IF($J$5="Todas",1,--(Todas_Vendas[city]=$J$5))*IF($P$5="Todos",1,--(Todas_Vendas[salesperson]=$P$5)))</f>
        <v>273</v>
      </c>
    </row>
    <row r="22" spans="1:15" ht="15.5" thickTop="1" thickBot="1" x14ac:dyDescent="0.4">
      <c r="A22" s="28" t="str">
        <v>Samsung</v>
      </c>
      <c r="B22" s="29" cm="1">
        <f t="array" ref="B22">SUMPRODUCT(Todas_Vendas[net_revenue]*(Todas_Vendas[Year]=$A$5)*(Todas_Vendas[brand]=A22)*IF($J$5="Todas",1,--(Todas_Vendas[city]=$J$5))*IF($M$5="Todos",1,--(Todas_Vendas[sales_channel]=$M$5))*IF($P$5="Todos",1,--(Todas_Vendas[salesperson]=$P$5)*IF($G$5="Todas",1,--(Todas_Vendas[category]=$G$5))))</f>
        <v>12114031.880000001</v>
      </c>
      <c r="C22" s="29" cm="1">
        <f t="array" ref="C22">SUMPRODUCT(Todas_Vendas[net_revenue]*(Todas_Vendas[Year]=$D$5)*(Todas_Vendas[brand]=A22)*IF($J$5="Todas",1,--(Todas_Vendas[city]=$J$5))*IF($M$5="Todos",1,--(Todas_Vendas[sales_channel]=$M$5))*IF($P$5="Todos",1,--(Todas_Vendas[salesperson]=$P$5)*IF($G$5="Todas",1,--(Todas_Vendas[category]=$G$5))))</f>
        <v>10895272.110000007</v>
      </c>
      <c r="D22" s="30">
        <f t="shared" si="0"/>
        <v>-1218759.769999994</v>
      </c>
      <c r="E22" s="31">
        <f t="shared" si="1"/>
        <v>-0.10060727774805839</v>
      </c>
      <c r="F22" s="32" cm="1">
        <f t="array" ref="F22">SUMPRODUCT(Todas_Vendas[quantity]*(Todas_Vendas[Year]=$A$5)*(Todas_Vendas[brand]=A22)*IF($J$5="Todas",1,--(Todas_Vendas[city]=$J$5))*IF($M$5="Todos",1,--(Todas_Vendas[sales_channel]=$M$5))*IF($P$5="Todos",1,--(Todas_Vendas[salesperson]=$P$5)*IF($G$5="Todas",1,--(Todas_Vendas[category]=$G$5))))</f>
        <v>523</v>
      </c>
      <c r="G22" s="32" cm="1">
        <f t="array" ref="G22">SUMPRODUCT(Todas_Vendas[quantity]*(Todas_Vendas[Year]=$D$5)*(Todas_Vendas[brand]=A22)*IF($J$5="Todas",1,--(Todas_Vendas[city]=$J$5))*IF($M$5="Todos",1,--(Todas_Vendas[sales_channel]=$M$5))*IF($P$5="Todos",1,--(Todas_Vendas[salesperson]=$P$5)*IF($G$5="Todas",1,--(Todas_Vendas[category]=$G$5))))</f>
        <v>494</v>
      </c>
      <c r="I22" s="16" t="str">
        <v>Instagram</v>
      </c>
      <c r="J22" s="17" cm="1">
        <f t="array" ref="J22">SUMPRODUCT(Todas_Vendas[net_revenue]*(Todas_Vendas[Year]=$A$5)*(Todas_Vendas[sales_channel]=I22)*IF($G$5="Todas",1,--(Todas_Vendas[category]=$G$5))*IF($J$5="Todas",1,--(Todas_Vendas[city]=$J$5))*IF($P$5="Todos",1,--(Todas_Vendas[salesperson]=$P$5)))</f>
        <v>2613433.44</v>
      </c>
      <c r="K22" s="17" cm="1">
        <f t="array" ref="K22">SUMPRODUCT(Todas_Vendas[net_revenue]*(Todas_Vendas[Year]=$D$5)*(Todas_Vendas[sales_channel]=I22)*IF($G$5="Todas",1,--(Todas_Vendas[category]=$G$5))*IF($J$5="Todas",1,--(Todas_Vendas[city]=$J$5))*IF($P$5="Todos",1,--(Todas_Vendas[salesperson]=$P$5)))</f>
        <v>4613933.8499999996</v>
      </c>
      <c r="L22" s="18">
        <f t="shared" si="4"/>
        <v>2000500.4099999997</v>
      </c>
      <c r="M22" s="19">
        <f t="shared" si="5"/>
        <v>0.76546828374553888</v>
      </c>
      <c r="N22" s="16" cm="1">
        <f t="array" ref="N22">SUMPRODUCT(Todas_Vendas[quantity]*(Todas_Vendas[Year]=$A$5)*(Todas_Vendas[sales_channel]=I22)*IF($G$5="Todas",1,--(Todas_Vendas[category]=$G$5))*IF($J$5="Todas",1,--(Todas_Vendas[city]=$J$5))*IF($P$5="Todos",1,--(Todas_Vendas[salesperson]=$P$5)))</f>
        <v>139</v>
      </c>
      <c r="O22" s="16" cm="1">
        <f t="array" ref="O22">SUMPRODUCT(Todas_Vendas[quantity]*(Todas_Vendas[Year]=$D$5)*(Todas_Vendas[sales_channel]=I22)*IF($G$5="Todas",1,--(Todas_Vendas[category]=$G$5))*IF($J$5="Todas",1,--(Todas_Vendas[city]=$J$5))*IF($P$5="Todos",1,--(Todas_Vendas[salesperson]=$P$5)))</f>
        <v>141</v>
      </c>
    </row>
    <row r="23" spans="1:15" ht="15.5" thickTop="1" thickBot="1" x14ac:dyDescent="0.4">
      <c r="A23" s="28" t="str">
        <v>Seagate</v>
      </c>
      <c r="B23" s="29" cm="1">
        <f t="array" ref="B23">SUMPRODUCT(Todas_Vendas[net_revenue]*(Todas_Vendas[Year]=$A$5)*(Todas_Vendas[brand]=A23)*IF($J$5="Todas",1,--(Todas_Vendas[city]=$J$5))*IF($M$5="Todos",1,--(Todas_Vendas[sales_channel]=$M$5))*IF($P$5="Todos",1,--(Todas_Vendas[salesperson]=$P$5)*IF($G$5="Todas",1,--(Todas_Vendas[category]=$G$5))))</f>
        <v>82608</v>
      </c>
      <c r="C23" s="29" cm="1">
        <f t="array" ref="C23">SUMPRODUCT(Todas_Vendas[net_revenue]*(Todas_Vendas[Year]=$D$5)*(Todas_Vendas[brand]=A23)*IF($J$5="Todas",1,--(Todas_Vendas[city]=$J$5))*IF($M$5="Todos",1,--(Todas_Vendas[sales_channel]=$M$5))*IF($P$5="Todos",1,--(Todas_Vendas[salesperson]=$P$5)*IF($G$5="Todas",1,--(Todas_Vendas[category]=$G$5))))</f>
        <v>163127.03999999998</v>
      </c>
      <c r="D23" s="30">
        <f t="shared" si="0"/>
        <v>80519.039999999979</v>
      </c>
      <c r="E23" s="31">
        <f t="shared" si="1"/>
        <v>0.97471237652527576</v>
      </c>
      <c r="F23" s="32" cm="1">
        <f t="array" ref="F23">SUMPRODUCT(Todas_Vendas[quantity]*(Todas_Vendas[Year]=$A$5)*(Todas_Vendas[brand]=A23)*IF($J$5="Todas",1,--(Todas_Vendas[city]=$J$5))*IF($M$5="Todos",1,--(Todas_Vendas[sales_channel]=$M$5))*IF($P$5="Todos",1,--(Todas_Vendas[salesperson]=$P$5)*IF($G$5="Todas",1,--(Todas_Vendas[category]=$G$5))))</f>
        <v>19</v>
      </c>
      <c r="G23" s="32" cm="1">
        <f t="array" ref="G23">SUMPRODUCT(Todas_Vendas[quantity]*(Todas_Vendas[Year]=$D$5)*(Todas_Vendas[brand]=A23)*IF($J$5="Todas",1,--(Todas_Vendas[city]=$J$5))*IF($M$5="Todos",1,--(Todas_Vendas[sales_channel]=$M$5))*IF($P$5="Todos",1,--(Todas_Vendas[salesperson]=$P$5)*IF($G$5="Todas",1,--(Todas_Vendas[category]=$G$5))))</f>
        <v>37</v>
      </c>
      <c r="I23" s="16" t="str">
        <v>Loja</v>
      </c>
      <c r="J23" s="17" cm="1">
        <f t="array" ref="J23">SUMPRODUCT(Todas_Vendas[net_revenue]*(Todas_Vendas[Year]=$A$5)*(Todas_Vendas[sales_channel]=I23)*IF($G$5="Todas",1,--(Todas_Vendas[category]=$G$5))*IF($J$5="Todas",1,--(Todas_Vendas[city]=$J$5))*IF($P$5="Todos",1,--(Todas_Vendas[salesperson]=$P$5)))</f>
        <v>20937422.619999982</v>
      </c>
      <c r="K23" s="17" cm="1">
        <f t="array" ref="K23">SUMPRODUCT(Todas_Vendas[net_revenue]*(Todas_Vendas[Year]=$D$5)*(Todas_Vendas[sales_channel]=I23)*IF($G$5="Todas",1,--(Todas_Vendas[category]=$G$5))*IF($J$5="Todas",1,--(Todas_Vendas[city]=$J$5))*IF($P$5="Todos",1,--(Todas_Vendas[salesperson]=$P$5)))</f>
        <v>22100718.440000001</v>
      </c>
      <c r="L23" s="18">
        <f t="shared" si="4"/>
        <v>1163295.8200000189</v>
      </c>
      <c r="M23" s="19">
        <f t="shared" si="5"/>
        <v>5.5560602711854701E-2</v>
      </c>
      <c r="N23" s="16" cm="1">
        <f t="array" ref="N23">SUMPRODUCT(Todas_Vendas[quantity]*(Todas_Vendas[Year]=$A$5)*(Todas_Vendas[sales_channel]=I23)*IF($G$5="Todas",1,--(Todas_Vendas[category]=$G$5))*IF($J$5="Todas",1,--(Todas_Vendas[city]=$J$5))*IF($P$5="Todos",1,--(Todas_Vendas[salesperson]=$P$5)))</f>
        <v>700</v>
      </c>
      <c r="O23" s="16" cm="1">
        <f t="array" ref="O23">SUMPRODUCT(Todas_Vendas[quantity]*(Todas_Vendas[Year]=$D$5)*(Todas_Vendas[sales_channel]=I23)*IF($G$5="Todas",1,--(Todas_Vendas[category]=$G$5))*IF($J$5="Todas",1,--(Todas_Vendas[city]=$J$5))*IF($P$5="Todos",1,--(Todas_Vendas[salesperson]=$P$5)))</f>
        <v>753</v>
      </c>
    </row>
    <row r="24" spans="1:15" ht="15.5" thickTop="1" thickBot="1" x14ac:dyDescent="0.4">
      <c r="A24" s="28" t="str">
        <v>Tp-Link</v>
      </c>
      <c r="B24" s="29" cm="1">
        <f t="array" ref="B24">SUMPRODUCT(Todas_Vendas[net_revenue]*(Todas_Vendas[Year]=$A$5)*(Todas_Vendas[brand]=A24)*IF($J$5="Todas",1,--(Todas_Vendas[city]=$J$5))*IF($M$5="Todos",1,--(Todas_Vendas[sales_channel]=$M$5))*IF($P$5="Todos",1,--(Todas_Vendas[salesperson]=$P$5)*IF($G$5="Todas",1,--(Todas_Vendas[category]=$G$5))))</f>
        <v>97586.65</v>
      </c>
      <c r="C24" s="29" cm="1">
        <f t="array" ref="C24">SUMPRODUCT(Todas_Vendas[net_revenue]*(Todas_Vendas[Year]=$D$5)*(Todas_Vendas[brand]=A24)*IF($J$5="Todas",1,--(Todas_Vendas[city]=$J$5))*IF($M$5="Todos",1,--(Todas_Vendas[sales_channel]=$M$5))*IF($P$5="Todos",1,--(Todas_Vendas[salesperson]=$P$5)*IF($G$5="Todas",1,--(Todas_Vendas[category]=$G$5))))</f>
        <v>146907.6</v>
      </c>
      <c r="D24" s="30">
        <f t="shared" si="0"/>
        <v>49320.950000000012</v>
      </c>
      <c r="E24" s="31">
        <f t="shared" si="1"/>
        <v>0.50540673340052167</v>
      </c>
      <c r="F24" s="32" cm="1">
        <f t="array" ref="F24">SUMPRODUCT(Todas_Vendas[quantity]*(Todas_Vendas[Year]=$A$5)*(Todas_Vendas[brand]=A24)*IF($J$5="Todas",1,--(Todas_Vendas[city]=$J$5))*IF($M$5="Todos",1,--(Todas_Vendas[sales_channel]=$M$5))*IF($P$5="Todos",1,--(Todas_Vendas[salesperson]=$P$5)*IF($G$5="Todas",1,--(Todas_Vendas[category]=$G$5))))</f>
        <v>30</v>
      </c>
      <c r="G24" s="32" cm="1">
        <f t="array" ref="G24">SUMPRODUCT(Todas_Vendas[quantity]*(Todas_Vendas[Year]=$D$5)*(Todas_Vendas[brand]=A24)*IF($J$5="Todas",1,--(Todas_Vendas[city]=$J$5))*IF($M$5="Todos",1,--(Todas_Vendas[sales_channel]=$M$5))*IF($P$5="Todos",1,--(Todas_Vendas[salesperson]=$P$5)*IF($G$5="Todas",1,--(Todas_Vendas[category]=$G$5))))</f>
        <v>45</v>
      </c>
      <c r="I24" s="16" t="str">
        <v>Marketplace</v>
      </c>
      <c r="J24" s="17" cm="1">
        <f t="array" ref="J24">SUMPRODUCT(Todas_Vendas[net_revenue]*(Todas_Vendas[Year]=$A$5)*(Todas_Vendas[sales_channel]=I24)*IF($G$5="Todas",1,--(Todas_Vendas[category]=$G$5))*IF($J$5="Todas",1,--(Todas_Vendas[city]=$J$5))*IF($P$5="Todos",1,--(Todas_Vendas[salesperson]=$P$5)))</f>
        <v>2838655.370000001</v>
      </c>
      <c r="K24" s="17" cm="1">
        <f t="array" ref="K24">SUMPRODUCT(Todas_Vendas[net_revenue]*(Todas_Vendas[Year]=$D$5)*(Todas_Vendas[sales_channel]=I24)*IF($G$5="Todas",1,--(Todas_Vendas[category]=$G$5))*IF($J$5="Todas",1,--(Todas_Vendas[city]=$J$5))*IF($P$5="Todos",1,--(Todas_Vendas[salesperson]=$P$5)))</f>
        <v>2247033.7699999996</v>
      </c>
      <c r="L24" s="18">
        <f t="shared" si="4"/>
        <v>-591621.60000000149</v>
      </c>
      <c r="M24" s="19">
        <f t="shared" si="5"/>
        <v>-0.20841614175939974</v>
      </c>
      <c r="N24" s="16" cm="1">
        <f t="array" ref="N24">SUMPRODUCT(Todas_Vendas[quantity]*(Todas_Vendas[Year]=$A$5)*(Todas_Vendas[sales_channel]=I24)*IF($G$5="Todas",1,--(Todas_Vendas[category]=$G$5))*IF($J$5="Todas",1,--(Todas_Vendas[city]=$J$5))*IF($P$5="Todos",1,--(Todas_Vendas[salesperson]=$P$5)))</f>
        <v>115</v>
      </c>
      <c r="O24" s="16" cm="1">
        <f t="array" ref="O24">SUMPRODUCT(Todas_Vendas[quantity]*(Todas_Vendas[Year]=$D$5)*(Todas_Vendas[sales_channel]=I24)*IF($G$5="Todas",1,--(Todas_Vendas[category]=$G$5))*IF($J$5="Todas",1,--(Todas_Vendas[city]=$J$5))*IF($P$5="Todos",1,--(Todas_Vendas[salesperson]=$P$5)))</f>
        <v>82</v>
      </c>
    </row>
    <row r="25" spans="1:15" ht="15.5" thickTop="1" thickBot="1" x14ac:dyDescent="0.4">
      <c r="A25" s="28" t="str">
        <v>Vention</v>
      </c>
      <c r="B25" s="29" cm="1">
        <f t="array" ref="B25">SUMPRODUCT(Todas_Vendas[net_revenue]*(Todas_Vendas[Year]=$A$5)*(Todas_Vendas[brand]=A25)*IF($J$5="Todas",1,--(Todas_Vendas[city]=$J$5))*IF($M$5="Todos",1,--(Todas_Vendas[sales_channel]=$M$5))*IF($P$5="Todos",1,--(Todas_Vendas[salesperson]=$P$5)*IF($G$5="Todas",1,--(Todas_Vendas[category]=$G$5))))</f>
        <v>33517.81</v>
      </c>
      <c r="C25" s="29" cm="1">
        <f t="array" ref="C25">SUMPRODUCT(Todas_Vendas[net_revenue]*(Todas_Vendas[Year]=$D$5)*(Todas_Vendas[brand]=A25)*IF($J$5="Todas",1,--(Todas_Vendas[city]=$J$5))*IF($M$5="Todos",1,--(Todas_Vendas[sales_channel]=$M$5))*IF($P$5="Todos",1,--(Todas_Vendas[salesperson]=$P$5)*IF($G$5="Todas",1,--(Todas_Vendas[category]=$G$5))))</f>
        <v>29064.3</v>
      </c>
      <c r="D25" s="30">
        <f t="shared" si="0"/>
        <v>-4453.5099999999984</v>
      </c>
      <c r="E25" s="31">
        <f t="shared" si="1"/>
        <v>-0.13286995779258845</v>
      </c>
      <c r="F25" s="32" cm="1">
        <f t="array" ref="F25">SUMPRODUCT(Todas_Vendas[quantity]*(Todas_Vendas[Year]=$A$5)*(Todas_Vendas[brand]=A25)*IF($J$5="Todas",1,--(Todas_Vendas[city]=$J$5))*IF($M$5="Todos",1,--(Todas_Vendas[sales_channel]=$M$5))*IF($P$5="Todos",1,--(Todas_Vendas[salesperson]=$P$5)*IF($G$5="Todas",1,--(Todas_Vendas[category]=$G$5))))</f>
        <v>56</v>
      </c>
      <c r="G25" s="32" cm="1">
        <f t="array" ref="G25">SUMPRODUCT(Todas_Vendas[quantity]*(Todas_Vendas[Year]=$D$5)*(Todas_Vendas[brand]=A25)*IF($J$5="Todas",1,--(Todas_Vendas[city]=$J$5))*IF($M$5="Todos",1,--(Todas_Vendas[sales_channel]=$M$5))*IF($P$5="Todos",1,--(Todas_Vendas[salesperson]=$P$5)*IF($G$5="Todas",1,--(Todas_Vendas[category]=$G$5))))</f>
        <v>47</v>
      </c>
      <c r="I25" s="16" t="str">
        <v>Online</v>
      </c>
      <c r="J25" s="17" cm="1">
        <f t="array" ref="J25">SUMPRODUCT(Todas_Vendas[net_revenue]*(Todas_Vendas[Year]=$A$5)*(Todas_Vendas[sales_channel]=I25)*IF($G$5="Todas",1,--(Todas_Vendas[category]=$G$5))*IF($J$5="Todas",1,--(Todas_Vendas[city]=$J$5))*IF($P$5="Todos",1,--(Todas_Vendas[salesperson]=$P$5)))</f>
        <v>10695816.210000001</v>
      </c>
      <c r="K25" s="17" cm="1">
        <f t="array" ref="K25">SUMPRODUCT(Todas_Vendas[net_revenue]*(Todas_Vendas[Year]=$D$5)*(Todas_Vendas[sales_channel]=I25)*IF($G$5="Todas",1,--(Todas_Vendas[category]=$G$5))*IF($J$5="Todas",1,--(Todas_Vendas[city]=$J$5))*IF($P$5="Todos",1,--(Todas_Vendas[salesperson]=$P$5)))</f>
        <v>8735236.2400000039</v>
      </c>
      <c r="L25" s="18">
        <f t="shared" si="4"/>
        <v>-1960579.9699999969</v>
      </c>
      <c r="M25" s="19">
        <f t="shared" si="5"/>
        <v>-0.18330344608642044</v>
      </c>
      <c r="N25" s="16" cm="1">
        <f t="array" ref="N25">SUMPRODUCT(Todas_Vendas[quantity]*(Todas_Vendas[Year]=$A$5)*(Todas_Vendas[sales_channel]=I25)*IF($G$5="Todas",1,--(Todas_Vendas[category]=$G$5))*IF($J$5="Todas",1,--(Todas_Vendas[city]=$J$5))*IF($P$5="Todos",1,--(Todas_Vendas[salesperson]=$P$5)))</f>
        <v>364</v>
      </c>
      <c r="O25" s="16" cm="1">
        <f t="array" ref="O25">SUMPRODUCT(Todas_Vendas[quantity]*(Todas_Vendas[Year]=$D$5)*(Todas_Vendas[sales_channel]=I25)*IF($G$5="Todas",1,--(Todas_Vendas[category]=$G$5))*IF($J$5="Todas",1,--(Todas_Vendas[city]=$J$5))*IF($P$5="Todos",1,--(Todas_Vendas[salesperson]=$P$5)))</f>
        <v>321</v>
      </c>
    </row>
    <row r="26" spans="1:15" ht="15.5" thickTop="1" thickBot="1" x14ac:dyDescent="0.4">
      <c r="A26" s="28" t="str">
        <v>Xiaomi</v>
      </c>
      <c r="B26" s="29" cm="1">
        <f t="array" ref="B26">SUMPRODUCT(Todas_Vendas[net_revenue]*(Todas_Vendas[Year]=$A$5)*(Todas_Vendas[brand]=A26)*IF($J$5="Todas",1,--(Todas_Vendas[city]=$J$5))*IF($M$5="Todos",1,--(Todas_Vendas[sales_channel]=$M$5))*IF($P$5="Todos",1,--(Todas_Vendas[salesperson]=$P$5)*IF($G$5="Todas",1,--(Todas_Vendas[category]=$G$5))))</f>
        <v>2985945.5599999996</v>
      </c>
      <c r="C26" s="29" cm="1">
        <f t="array" ref="C26">SUMPRODUCT(Todas_Vendas[net_revenue]*(Todas_Vendas[Year]=$D$5)*(Todas_Vendas[brand]=A26)*IF($J$5="Todas",1,--(Todas_Vendas[city]=$J$5))*IF($M$5="Todos",1,--(Todas_Vendas[sales_channel]=$M$5))*IF($P$5="Todos",1,--(Todas_Vendas[salesperson]=$P$5)*IF($G$5="Todas",1,--(Todas_Vendas[category]=$G$5))))</f>
        <v>2862667.98</v>
      </c>
      <c r="D26" s="30">
        <f t="shared" si="0"/>
        <v>-123277.57999999961</v>
      </c>
      <c r="E26" s="31">
        <f t="shared" si="1"/>
        <v>-4.1285943605750004E-2</v>
      </c>
      <c r="F26" s="32" cm="1">
        <f t="array" ref="F26">SUMPRODUCT(Todas_Vendas[quantity]*(Todas_Vendas[Year]=$A$5)*(Todas_Vendas[brand]=A26)*IF($J$5="Todas",1,--(Todas_Vendas[city]=$J$5))*IF($M$5="Todos",1,--(Todas_Vendas[sales_channel]=$M$5))*IF($P$5="Todos",1,--(Todas_Vendas[salesperson]=$P$5)*IF($G$5="Todas",1,--(Todas_Vendas[category]=$G$5))))</f>
        <v>216</v>
      </c>
      <c r="G26" s="32" cm="1">
        <f t="array" ref="G26">SUMPRODUCT(Todas_Vendas[quantity]*(Todas_Vendas[Year]=$D$5)*(Todas_Vendas[brand]=A26)*IF($J$5="Todas",1,--(Todas_Vendas[city]=$J$5))*IF($M$5="Todos",1,--(Todas_Vendas[sales_channel]=$M$5))*IF($P$5="Todos",1,--(Todas_Vendas[salesperson]=$P$5)*IF($G$5="Todas",1,--(Todas_Vendas[category]=$G$5))))</f>
        <v>212</v>
      </c>
      <c r="I26" s="16" t="str">
        <v>Whatsapp</v>
      </c>
      <c r="J26" s="17" cm="1">
        <f t="array" ref="J26">SUMPRODUCT(Todas_Vendas[net_revenue]*(Todas_Vendas[Year]=$A$5)*(Todas_Vendas[sales_channel]=I26)*IF($G$5="Todas",1,--(Todas_Vendas[category]=$G$5))*IF($J$5="Todas",1,--(Todas_Vendas[city]=$J$5))*IF($P$5="Todos",1,--(Todas_Vendas[salesperson]=$P$5)))</f>
        <v>19626375.560000014</v>
      </c>
      <c r="K26" s="17" cm="1">
        <f t="array" ref="K26">SUMPRODUCT(Todas_Vendas[net_revenue]*(Todas_Vendas[Year]=$D$5)*(Todas_Vendas[sales_channel]=I26)*IF($G$5="Todas",1,--(Todas_Vendas[category]=$G$5))*IF($J$5="Todas",1,--(Todas_Vendas[city]=$J$5))*IF($P$5="Todos",1,--(Todas_Vendas[salesperson]=$P$5)))</f>
        <v>22075791.320000011</v>
      </c>
      <c r="L26" s="18">
        <f t="shared" si="4"/>
        <v>2449415.7599999979</v>
      </c>
      <c r="M26" s="19">
        <f t="shared" si="5"/>
        <v>0.12480224647245038</v>
      </c>
      <c r="N26" s="16" cm="1">
        <f t="array" ref="N26">SUMPRODUCT(Todas_Vendas[quantity]*(Todas_Vendas[Year]=$A$5)*(Todas_Vendas[sales_channel]=I26)*IF($G$5="Todas",1,--(Todas_Vendas[category]=$G$5))*IF($J$5="Todas",1,--(Todas_Vendas[city]=$J$5))*IF($P$5="Todos",1,--(Todas_Vendas[salesperson]=$P$5)))</f>
        <v>649</v>
      </c>
      <c r="O26" s="16" cm="1">
        <f t="array" ref="O26">SUMPRODUCT(Todas_Vendas[quantity]*(Todas_Vendas[Year]=$D$5)*(Todas_Vendas[sales_channel]=I26)*IF($G$5="Todas",1,--(Todas_Vendas[category]=$G$5))*IF($J$5="Todas",1,--(Todas_Vendas[city]=$J$5))*IF($P$5="Todos",1,--(Todas_Vendas[salesperson]=$P$5)))</f>
        <v>749</v>
      </c>
    </row>
    <row r="27" spans="1:15" ht="15" thickTop="1" x14ac:dyDescent="0.35"/>
    <row r="28" spans="1:15" ht="16" thickBot="1" x14ac:dyDescent="0.4">
      <c r="A28" s="47" t="s">
        <v>6974</v>
      </c>
      <c r="B28" s="47"/>
      <c r="C28" s="47"/>
      <c r="D28" s="47"/>
      <c r="E28" s="47"/>
      <c r="F28" s="47"/>
      <c r="G28" s="47"/>
      <c r="I28" s="48" t="s">
        <v>6977</v>
      </c>
      <c r="J28" s="48"/>
      <c r="K28" s="48"/>
      <c r="L28" s="48"/>
      <c r="M28" s="48"/>
      <c r="N28" s="48"/>
      <c r="O28" s="48"/>
    </row>
    <row r="29" spans="1:15" ht="15.5" thickTop="1" thickBot="1" x14ac:dyDescent="0.4">
      <c r="A29" s="21" t="s">
        <v>6973</v>
      </c>
      <c r="B29" s="14" t="s">
        <v>6975</v>
      </c>
      <c r="C29" s="14" t="s">
        <v>6976</v>
      </c>
      <c r="D29" s="14" t="s">
        <v>6949</v>
      </c>
      <c r="E29" s="14" t="s">
        <v>6932</v>
      </c>
      <c r="F29" s="14" t="s">
        <v>6950</v>
      </c>
      <c r="G29" s="14" t="s">
        <v>6951</v>
      </c>
      <c r="I29" s="21" t="s">
        <v>6973</v>
      </c>
      <c r="J29" s="14" t="s">
        <v>6948</v>
      </c>
      <c r="K29" s="14" t="s">
        <v>6945</v>
      </c>
      <c r="L29" s="14" t="s">
        <v>6949</v>
      </c>
      <c r="M29" s="14" t="s">
        <v>6932</v>
      </c>
      <c r="N29" s="14" t="s">
        <v>6950</v>
      </c>
      <c r="O29" s="14" t="s">
        <v>6951</v>
      </c>
    </row>
    <row r="30" spans="1:15" ht="15.5" thickTop="1" thickBot="1" x14ac:dyDescent="0.4">
      <c r="A30" s="33" t="str" cm="1">
        <f t="array" ref="A30:A41">_xlfn.LET(_xlpm.m, _xlfn._xlws.SORT(_xlfn.UNIQUE(_xlfn._xlws.FILTER(Todas_Vendas[Month Name], Todas_Vendas[Month Name] &lt;&gt; ""))), _xlfn.SORTBY(_xlpm.m, MATCH(_xlpm.m, {"Jan";"Fev";"Mar";"Abr";"Mai";"Jun";"Jul";"Ago";"Set";"Out";"Nov";"Dez"},0)))</f>
        <v>Jan</v>
      </c>
      <c r="B30" s="34" cm="1">
        <f t="array" ref="B30">SUMPRODUCT(Todas_Vendas[net_revenue]*(Todas_Vendas[Year]=$A$5)*(Todas_Vendas[Month Name]=A30)*IF($J$5="Todas",1,--(Todas_Vendas[city]=$J$5))*IF($M$5="Todos",1,--(Todas_Vendas[sales_channel]=$M$5))*IF($P$5="Todos",1,--(Todas_Vendas[salesperson]=$P$5)*IF($G$5="Todas",1,--(Todas_Vendas[category]=$G$5))))</f>
        <v>5229252.3500000006</v>
      </c>
      <c r="C30" s="34" cm="1">
        <f t="array" ref="C30">SUMPRODUCT(Todas_Vendas[net_revenue]*(Todas_Vendas[Year]=$D$5)*(Todas_Vendas[Month Name]=A30)*IF($J$5="Todas",1,--(Todas_Vendas[city]=$J$5))*IF($M$5="Todos",1,--(Todas_Vendas[sales_channel]=$M$5))*IF($P$5="Todos",1,--(Todas_Vendas[salesperson]=$P$5)*IF($G$5="Todas",1,--(Todas_Vendas[category]=$G$5))))</f>
        <v>5987532.0199999996</v>
      </c>
      <c r="D30" s="35">
        <f>C30-B30</f>
        <v>758279.66999999899</v>
      </c>
      <c r="E30" s="37">
        <f>D30/B30</f>
        <v>0.14500728196832935</v>
      </c>
      <c r="F30" s="33" cm="1">
        <f t="array" ref="F30">SUMPRODUCT(Todas_Vendas[quantity]*(Todas_Vendas[Year]=$A$5)*(Todas_Vendas[Month Name]=A30)*IF($J$5="Todas",1,--(Todas_Vendas[city]=$J$5))*IF($M$5="Todos",1,--(Todas_Vendas[sales_channel]=$M$5))*IF($P$5="Todos",1,--(Todas_Vendas[salesperson]=$P$5)*IF($G$5="Todas",1,--(Todas_Vendas[category]=$G$5))))</f>
        <v>168</v>
      </c>
      <c r="G30" s="33" cm="1">
        <f t="array" ref="G30">SUMPRODUCT(Todas_Vendas[quantity]*(Todas_Vendas[Year]=$D$5)*(Todas_Vendas[Month Name]=A30)*IF($J$5="Todas",1,--(Todas_Vendas[city]=$J$5))*IF($M$5="Todos",1,--(Todas_Vendas[sales_channel]=$M$5))*IF($P$5="Todos",1,--(Todas_Vendas[salesperson]=$P$5)*IF($G$5="Todas",1,--(Todas_Vendas[category]=$G$5))))</f>
        <v>194</v>
      </c>
      <c r="I30" s="33" t="str" cm="1">
        <f t="array" ref="I30:I33">_xlfn._xlws.SORT(_xlfn.UNIQUE(_xlfn._xlws.FILTER(Todas_Vendas[payment_method], Todas_Vendas[payment_method] &lt;&gt; "")))</f>
        <v>Cartão</v>
      </c>
      <c r="J30" s="34" cm="1">
        <f t="array" ref="J30">SUMPRODUCT(Todas_Vendas[net_revenue]*(Todas_Vendas[Year]=$A$5)*(Todas_Vendas[payment_method]=I30)*IF($G$5="Todas",1,--(Todas_Vendas[category]=$G$5))*IF($J$5="Todas",1,--(Todas_Vendas[city]=$J$5))*IF($P$5="Todos",1,--(Todas_Vendas[salesperson]=$P$5)))</f>
        <v>24714609.910000008</v>
      </c>
      <c r="K30" s="34" cm="1">
        <f t="array" ref="K30">SUMPRODUCT(Todas_Vendas[net_revenue]*(Todas_Vendas[Year]=$D$5)*(Todas_Vendas[payment_method]=I30)*IF($G$5="Todas",1,--(Todas_Vendas[category]=$G$5))*IF($J$5="Todas",1,--(Todas_Vendas[city]=$J$5))*IF($P$5="Todos",1,--(Todas_Vendas[salesperson]=$P$5)))</f>
        <v>24306622.539999999</v>
      </c>
      <c r="L30" s="35">
        <f>K30-J30</f>
        <v>-407987.37000000849</v>
      </c>
      <c r="M30" s="36">
        <f>IFERROR((K30-J30)/J30,0)</f>
        <v>-1.6507942932772284E-2</v>
      </c>
      <c r="N30" s="33" cm="1">
        <f t="array" ref="N30">SUMPRODUCT(Todas_Vendas[quantity]*(Todas_Vendas[Year]=$A$5)*(Todas_Vendas[payment_method]=I30)*IF($G$5="Todas",1,--(Todas_Vendas[category]=$G$5))*IF($J$5="Todas",1,--(Todas_Vendas[city]=$J$5))*IF($P$5="Todos",1,--(Todas_Vendas[salesperson]=$P$5)))</f>
        <v>802</v>
      </c>
      <c r="O30" s="33" cm="1">
        <f t="array" ref="O30">SUMPRODUCT(Todas_Vendas[quantity]*(Todas_Vendas[Year]=$D$5)*(Todas_Vendas[payment_method]=I30)*IF($G$5="Todas",1,--(Todas_Vendas[category]=$G$5))*IF($J$5="Todas",1,--(Todas_Vendas[city]=$J$5))*IF($P$5="Todos",1,--(Todas_Vendas[salesperson]=$P$5)))</f>
        <v>776</v>
      </c>
    </row>
    <row r="31" spans="1:15" ht="15.5" thickTop="1" thickBot="1" x14ac:dyDescent="0.4">
      <c r="A31" s="16" t="str">
        <v>Fev</v>
      </c>
      <c r="B31" s="17" cm="1">
        <f t="array" ref="B31">SUMPRODUCT(Todas_Vendas[net_revenue]*(Todas_Vendas[Year]=$A$5)*(Todas_Vendas[Month Name]=A31)*IF($J$5="Todas",1,--(Todas_Vendas[city]=$J$5))*IF($M$5="Todos",1,--(Todas_Vendas[sales_channel]=$M$5))*IF($P$5="Todos",1,--(Todas_Vendas[salesperson]=$P$5)*IF($G$5="Todas",1,--(Todas_Vendas[category]=$G$5))))</f>
        <v>4433107.47</v>
      </c>
      <c r="C31" s="17" cm="1">
        <f t="array" ref="C31">SUMPRODUCT(Todas_Vendas[net_revenue]*(Todas_Vendas[Year]=$D$5)*(Todas_Vendas[Month Name]=A31)*IF($J$5="Todas",1,--(Todas_Vendas[city]=$J$5))*IF($M$5="Todos",1,--(Todas_Vendas[sales_channel]=$M$5))*IF($P$5="Todos",1,--(Todas_Vendas[salesperson]=$P$5)*IF($G$5="Todas",1,--(Todas_Vendas[category]=$G$5))))</f>
        <v>5201027.03</v>
      </c>
      <c r="D31" s="18">
        <f t="shared" ref="D31:D41" si="6">C31-B31</f>
        <v>767919.56000000052</v>
      </c>
      <c r="E31" s="38">
        <f t="shared" ref="E31:E41" si="7">D31/B31</f>
        <v>0.17322376351052021</v>
      </c>
      <c r="F31" s="16" cm="1">
        <f t="array" ref="F31">SUMPRODUCT(Todas_Vendas[quantity]*(Todas_Vendas[Year]=$A$5)*(Todas_Vendas[Month Name]=A31)*IF($J$5="Todas",1,--(Todas_Vendas[city]=$J$5))*IF($M$5="Todos",1,--(Todas_Vendas[sales_channel]=$M$5))*IF($P$5="Todos",1,--(Todas_Vendas[salesperson]=$P$5)*IF($G$5="Todas",1,--(Todas_Vendas[category]=$G$5))))</f>
        <v>168</v>
      </c>
      <c r="G31" s="16" cm="1">
        <f t="array" ref="G31">SUMPRODUCT(Todas_Vendas[quantity]*(Todas_Vendas[Year]=$D$5)*(Todas_Vendas[Month Name]=A31)*IF($J$5="Todas",1,--(Todas_Vendas[city]=$J$5))*IF($M$5="Todos",1,--(Todas_Vendas[sales_channel]=$M$5))*IF($P$5="Todos",1,--(Todas_Vendas[salesperson]=$P$5)*IF($G$5="Todas",1,--(Todas_Vendas[category]=$G$5))))</f>
        <v>177</v>
      </c>
      <c r="I31" s="16" t="str">
        <v>Dinheiro</v>
      </c>
      <c r="J31" s="17" cm="1">
        <f t="array" ref="J31">SUMPRODUCT(Todas_Vendas[net_revenue]*(Todas_Vendas[Year]=$A$5)*(Todas_Vendas[payment_method]=I31)*IF($G$5="Todas",1,--(Todas_Vendas[category]=$G$5))*IF($J$5="Todas",1,--(Todas_Vendas[city]=$J$5))*IF($P$5="Todos",1,--(Todas_Vendas[salesperson]=$P$5)))</f>
        <v>20064325.639999993</v>
      </c>
      <c r="K31" s="17" cm="1">
        <f t="array" ref="K31">SUMPRODUCT(Todas_Vendas[net_revenue]*(Todas_Vendas[Year]=$D$5)*(Todas_Vendas[payment_method]=I31)*IF($G$5="Todas",1,--(Todas_Vendas[category]=$G$5))*IF($J$5="Todas",1,--(Todas_Vendas[city]=$J$5))*IF($P$5="Todos",1,--(Todas_Vendas[salesperson]=$P$5)))</f>
        <v>18899638.980000015</v>
      </c>
      <c r="L31" s="18">
        <f t="shared" ref="L31:L33" si="8">K31-J31</f>
        <v>-1164686.6599999778</v>
      </c>
      <c r="M31" s="19">
        <f>IFERROR((K31-J31)/J31,0)</f>
        <v>-5.8047635435006732E-2</v>
      </c>
      <c r="N31" s="16" cm="1">
        <f t="array" ref="N31">SUMPRODUCT(Todas_Vendas[quantity]*(Todas_Vendas[Year]=$A$5)*(Todas_Vendas[payment_method]=I31)*IF($G$5="Todas",1,--(Todas_Vendas[category]=$G$5))*IF($J$5="Todas",1,--(Todas_Vendas[city]=$J$5))*IF($P$5="Todos",1,--(Todas_Vendas[salesperson]=$P$5)))</f>
        <v>692</v>
      </c>
      <c r="O31" s="16" cm="1">
        <f t="array" ref="O31">SUMPRODUCT(Todas_Vendas[quantity]*(Todas_Vendas[Year]=$D$5)*(Todas_Vendas[payment_method]=I31)*IF($G$5="Todas",1,--(Todas_Vendas[category]=$G$5))*IF($J$5="Todas",1,--(Todas_Vendas[city]=$J$5))*IF($P$5="Todos",1,--(Todas_Vendas[salesperson]=$P$5)))</f>
        <v>755</v>
      </c>
    </row>
    <row r="32" spans="1:15" ht="15.5" thickTop="1" thickBot="1" x14ac:dyDescent="0.4">
      <c r="A32" s="16" t="str">
        <v>Mar</v>
      </c>
      <c r="B32" s="17" cm="1">
        <f t="array" ref="B32">SUMPRODUCT(Todas_Vendas[net_revenue]*(Todas_Vendas[Year]=$A$5)*(Todas_Vendas[Month Name]=A32)*IF($J$5="Todas",1,--(Todas_Vendas[city]=$J$5))*IF($M$5="Todos",1,--(Todas_Vendas[sales_channel]=$M$5))*IF($P$5="Todos",1,--(Todas_Vendas[salesperson]=$P$5)*IF($G$5="Todas",1,--(Todas_Vendas[category]=$G$5))))</f>
        <v>5427320.5000000009</v>
      </c>
      <c r="C32" s="17" cm="1">
        <f t="array" ref="C32">SUMPRODUCT(Todas_Vendas[net_revenue]*(Todas_Vendas[Year]=$D$5)*(Todas_Vendas[Month Name]=A32)*IF($J$5="Todas",1,--(Todas_Vendas[city]=$J$5))*IF($M$5="Todos",1,--(Todas_Vendas[sales_channel]=$M$5))*IF($P$5="Todos",1,--(Todas_Vendas[salesperson]=$P$5)*IF($G$5="Todas",1,--(Todas_Vendas[category]=$G$5))))</f>
        <v>5982494.4400000013</v>
      </c>
      <c r="D32" s="18">
        <f t="shared" si="6"/>
        <v>555173.94000000041</v>
      </c>
      <c r="E32" s="38">
        <f t="shared" si="7"/>
        <v>0.10229245536540552</v>
      </c>
      <c r="F32" s="16" cm="1">
        <f t="array" ref="F32">SUMPRODUCT(Todas_Vendas[quantity]*(Todas_Vendas[Year]=$A$5)*(Todas_Vendas[Month Name]=A32)*IF($J$5="Todas",1,--(Todas_Vendas[city]=$J$5))*IF($M$5="Todos",1,--(Todas_Vendas[sales_channel]=$M$5))*IF($P$5="Todos",1,--(Todas_Vendas[salesperson]=$P$5)*IF($G$5="Todas",1,--(Todas_Vendas[category]=$G$5))))</f>
        <v>198</v>
      </c>
      <c r="G32" s="16" cm="1">
        <f t="array" ref="G32">SUMPRODUCT(Todas_Vendas[quantity]*(Todas_Vendas[Year]=$D$5)*(Todas_Vendas[Month Name]=A32)*IF($J$5="Todas",1,--(Todas_Vendas[city]=$J$5))*IF($M$5="Todos",1,--(Todas_Vendas[sales_channel]=$M$5))*IF($P$5="Todos",1,--(Todas_Vendas[salesperson]=$P$5)*IF($G$5="Todas",1,--(Todas_Vendas[category]=$G$5))))</f>
        <v>208</v>
      </c>
      <c r="I32" s="16" t="str">
        <v>M-Pesa</v>
      </c>
      <c r="J32" s="17" cm="1">
        <f t="array" ref="J32">SUMPRODUCT(Todas_Vendas[net_revenue]*(Todas_Vendas[Year]=$A$5)*(Todas_Vendas[payment_method]=I32)*IF($G$5="Todas",1,--(Todas_Vendas[category]=$G$5))*IF($J$5="Todas",1,--(Todas_Vendas[city]=$J$5))*IF($P$5="Todos",1,--(Todas_Vendas[salesperson]=$P$5)))</f>
        <v>19278908.799999997</v>
      </c>
      <c r="K32" s="17" cm="1">
        <f t="array" ref="K32">SUMPRODUCT(Todas_Vendas[net_revenue]*(Todas_Vendas[Year]=$D$5)*(Todas_Vendas[payment_method]=I32)*IF($G$5="Todas",1,--(Todas_Vendas[category]=$G$5))*IF($J$5="Todas",1,--(Todas_Vendas[city]=$J$5))*IF($P$5="Todos",1,--(Todas_Vendas[salesperson]=$P$5)))</f>
        <v>23838285.530000005</v>
      </c>
      <c r="L32" s="18">
        <f t="shared" si="8"/>
        <v>4559376.7300000079</v>
      </c>
      <c r="M32" s="19">
        <f>IFERROR((K32-J32)/J32,0)</f>
        <v>0.23649558060049583</v>
      </c>
      <c r="N32" s="16" cm="1">
        <f t="array" ref="N32">SUMPRODUCT(Todas_Vendas[quantity]*(Todas_Vendas[Year]=$A$5)*(Todas_Vendas[payment_method]=I32)*IF($G$5="Todas",1,--(Todas_Vendas[category]=$G$5))*IF($J$5="Todas",1,--(Todas_Vendas[city]=$J$5))*IF($P$5="Todos",1,--(Todas_Vendas[salesperson]=$P$5)))</f>
        <v>709</v>
      </c>
      <c r="O32" s="16" cm="1">
        <f t="array" ref="O32">SUMPRODUCT(Todas_Vendas[quantity]*(Todas_Vendas[Year]=$D$5)*(Todas_Vendas[payment_method]=I32)*IF($G$5="Todas",1,--(Todas_Vendas[category]=$G$5))*IF($J$5="Todas",1,--(Todas_Vendas[city]=$J$5))*IF($P$5="Todos",1,--(Todas_Vendas[salesperson]=$P$5)))</f>
        <v>774</v>
      </c>
    </row>
    <row r="33" spans="1:15" ht="15.5" thickTop="1" thickBot="1" x14ac:dyDescent="0.4">
      <c r="A33" s="16" t="str">
        <v>Abr</v>
      </c>
      <c r="B33" s="17" cm="1">
        <f t="array" ref="B33">SUMPRODUCT(Todas_Vendas[net_revenue]*(Todas_Vendas[Year]=$A$5)*(Todas_Vendas[Month Name]=A33)*IF($J$5="Todas",1,--(Todas_Vendas[city]=$J$5))*IF($M$5="Todos",1,--(Todas_Vendas[sales_channel]=$M$5))*IF($P$5="Todos",1,--(Todas_Vendas[salesperson]=$P$5)*IF($G$5="Todas",1,--(Todas_Vendas[category]=$G$5))))</f>
        <v>6243042.6400000015</v>
      </c>
      <c r="C33" s="17" cm="1">
        <f t="array" ref="C33">SUMPRODUCT(Todas_Vendas[net_revenue]*(Todas_Vendas[Year]=$D$5)*(Todas_Vendas[Month Name]=A33)*IF($J$5="Todas",1,--(Todas_Vendas[city]=$J$5))*IF($M$5="Todos",1,--(Todas_Vendas[sales_channel]=$M$5))*IF($P$5="Todos",1,--(Todas_Vendas[salesperson]=$P$5)*IF($G$5="Todas",1,--(Todas_Vendas[category]=$G$5))))</f>
        <v>4932122.8899999987</v>
      </c>
      <c r="D33" s="18">
        <f t="shared" si="6"/>
        <v>-1310919.7500000028</v>
      </c>
      <c r="E33" s="38">
        <f t="shared" si="7"/>
        <v>-0.20998090604103298</v>
      </c>
      <c r="F33" s="16" cm="1">
        <f t="array" ref="F33">SUMPRODUCT(Todas_Vendas[quantity]*(Todas_Vendas[Year]=$A$5)*(Todas_Vendas[Month Name]=A33)*IF($J$5="Todas",1,--(Todas_Vendas[city]=$J$5))*IF($M$5="Todos",1,--(Todas_Vendas[sales_channel]=$M$5))*IF($P$5="Todos",1,--(Todas_Vendas[salesperson]=$P$5)*IF($G$5="Todas",1,--(Todas_Vendas[category]=$G$5))))</f>
        <v>191</v>
      </c>
      <c r="G33" s="16" cm="1">
        <f t="array" ref="G33">SUMPRODUCT(Todas_Vendas[quantity]*(Todas_Vendas[Year]=$D$5)*(Todas_Vendas[Month Name]=A33)*IF($J$5="Todas",1,--(Todas_Vendas[city]=$J$5))*IF($M$5="Todos",1,--(Todas_Vendas[sales_channel]=$M$5))*IF($P$5="Todos",1,--(Todas_Vendas[salesperson]=$P$5)*IF($G$5="Todas",1,--(Todas_Vendas[category]=$G$5))))</f>
        <v>183</v>
      </c>
      <c r="I33" s="16" t="str">
        <v>Transferência</v>
      </c>
      <c r="J33" s="17" cm="1">
        <f t="array" ref="J33">SUMPRODUCT(Todas_Vendas[net_revenue]*(Todas_Vendas[Year]=$A$5)*(Todas_Vendas[payment_method]=I33)*IF($G$5="Todas",1,--(Todas_Vendas[category]=$G$5))*IF($J$5="Todas",1,--(Todas_Vendas[city]=$J$5))*IF($P$5="Todos",1,--(Todas_Vendas[salesperson]=$P$5)))</f>
        <v>325687.61</v>
      </c>
      <c r="K33" s="17" cm="1">
        <f t="array" ref="K33">SUMPRODUCT(Todas_Vendas[net_revenue]*(Todas_Vendas[Year]=$D$5)*(Todas_Vendas[payment_method]=I33)*IF($G$5="Todas",1,--(Todas_Vendas[category]=$G$5))*IF($J$5="Todas",1,--(Todas_Vendas[city]=$J$5))*IF($P$5="Todos",1,--(Todas_Vendas[salesperson]=$P$5)))</f>
        <v>430830.52</v>
      </c>
      <c r="L33" s="18">
        <f t="shared" si="8"/>
        <v>105142.91000000003</v>
      </c>
      <c r="M33" s="19">
        <f>IFERROR((K33-J33)/J33,0)</f>
        <v>0.3228336196148206</v>
      </c>
      <c r="N33" s="16" cm="1">
        <f t="array" ref="N33">SUMPRODUCT(Todas_Vendas[quantity]*(Todas_Vendas[Year]=$A$5)*(Todas_Vendas[payment_method]=I33)*IF($G$5="Todas",1,--(Todas_Vendas[category]=$G$5))*IF($J$5="Todas",1,--(Todas_Vendas[city]=$J$5))*IF($P$5="Todos",1,--(Todas_Vendas[salesperson]=$P$5)))</f>
        <v>10</v>
      </c>
      <c r="O33" s="16" cm="1">
        <f t="array" ref="O33">SUMPRODUCT(Todas_Vendas[quantity]*(Todas_Vendas[Year]=$D$5)*(Todas_Vendas[payment_method]=I33)*IF($G$5="Todas",1,--(Todas_Vendas[category]=$G$5))*IF($J$5="Todas",1,--(Todas_Vendas[city]=$J$5))*IF($P$5="Todos",1,--(Todas_Vendas[salesperson]=$P$5)))</f>
        <v>14</v>
      </c>
    </row>
    <row r="34" spans="1:15" ht="15.5" thickTop="1" thickBot="1" x14ac:dyDescent="0.4">
      <c r="A34" s="16" t="str">
        <v>Mai</v>
      </c>
      <c r="B34" s="17" cm="1">
        <f t="array" ref="B34">SUMPRODUCT(Todas_Vendas[net_revenue]*(Todas_Vendas[Year]=$A$5)*(Todas_Vendas[Month Name]=A34)*IF($J$5="Todas",1,--(Todas_Vendas[city]=$J$5))*IF($M$5="Todos",1,--(Todas_Vendas[sales_channel]=$M$5))*IF($P$5="Todos",1,--(Todas_Vendas[salesperson]=$P$5)*IF($G$5="Todas",1,--(Todas_Vendas[category]=$G$5))))</f>
        <v>6163719.7699999996</v>
      </c>
      <c r="C34" s="17" cm="1">
        <f t="array" ref="C34">SUMPRODUCT(Todas_Vendas[net_revenue]*(Todas_Vendas[Year]=$D$5)*(Todas_Vendas[Month Name]=A34)*IF($J$5="Todas",1,--(Todas_Vendas[city]=$J$5))*IF($M$5="Todos",1,--(Todas_Vendas[sales_channel]=$M$5))*IF($P$5="Todos",1,--(Todas_Vendas[salesperson]=$P$5)*IF($G$5="Todas",1,--(Todas_Vendas[category]=$G$5))))</f>
        <v>4897570.54</v>
      </c>
      <c r="D34" s="18">
        <f t="shared" si="6"/>
        <v>-1266149.2299999995</v>
      </c>
      <c r="E34" s="38">
        <f t="shared" si="7"/>
        <v>-0.20541966170535356</v>
      </c>
      <c r="F34" s="16" cm="1">
        <f t="array" ref="F34">SUMPRODUCT(Todas_Vendas[quantity]*(Todas_Vendas[Year]=$A$5)*(Todas_Vendas[Month Name]=A34)*IF($J$5="Todas",1,--(Todas_Vendas[city]=$J$5))*IF($M$5="Todos",1,--(Todas_Vendas[sales_channel]=$M$5))*IF($P$5="Todos",1,--(Todas_Vendas[salesperson]=$P$5)*IF($G$5="Todas",1,--(Todas_Vendas[category]=$G$5))))</f>
        <v>195</v>
      </c>
      <c r="G34" s="16" cm="1">
        <f t="array" ref="G34">SUMPRODUCT(Todas_Vendas[quantity]*(Todas_Vendas[Year]=$D$5)*(Todas_Vendas[Month Name]=A34)*IF($J$5="Todas",1,--(Todas_Vendas[city]=$J$5))*IF($M$5="Todos",1,--(Todas_Vendas[sales_channel]=$M$5))*IF($P$5="Todos",1,--(Todas_Vendas[salesperson]=$P$5)*IF($G$5="Todas",1,--(Todas_Vendas[category]=$G$5))))</f>
        <v>182</v>
      </c>
    </row>
    <row r="35" spans="1:15" ht="15.5" thickTop="1" thickBot="1" x14ac:dyDescent="0.4">
      <c r="A35" s="16" t="str">
        <v>Jun</v>
      </c>
      <c r="B35" s="17" cm="1">
        <f t="array" ref="B35">SUMPRODUCT(Todas_Vendas[net_revenue]*(Todas_Vendas[Year]=$A$5)*(Todas_Vendas[Month Name]=A35)*IF($J$5="Todas",1,--(Todas_Vendas[city]=$J$5))*IF($M$5="Todos",1,--(Todas_Vendas[sales_channel]=$M$5))*IF($P$5="Todos",1,--(Todas_Vendas[salesperson]=$P$5)*IF($G$5="Todas",1,--(Todas_Vendas[category]=$G$5))))</f>
        <v>5051838.96</v>
      </c>
      <c r="C35" s="17" cm="1">
        <f t="array" ref="C35">SUMPRODUCT(Todas_Vendas[net_revenue]*(Todas_Vendas[Year]=$D$5)*(Todas_Vendas[Month Name]=A35)*IF($J$5="Todas",1,--(Todas_Vendas[city]=$J$5))*IF($M$5="Todos",1,--(Todas_Vendas[sales_channel]=$M$5))*IF($P$5="Todos",1,--(Todas_Vendas[salesperson]=$P$5)*IF($G$5="Todas",1,--(Todas_Vendas[category]=$G$5))))</f>
        <v>5109546.8600000013</v>
      </c>
      <c r="D35" s="18">
        <f t="shared" si="6"/>
        <v>57707.900000001304</v>
      </c>
      <c r="E35" s="38">
        <f t="shared" si="7"/>
        <v>1.1423147185990527E-2</v>
      </c>
      <c r="F35" s="16" cm="1">
        <f t="array" ref="F35">SUMPRODUCT(Todas_Vendas[quantity]*(Todas_Vendas[Year]=$A$5)*(Todas_Vendas[Month Name]=A35)*IF($J$5="Todas",1,--(Todas_Vendas[city]=$J$5))*IF($M$5="Todos",1,--(Todas_Vendas[sales_channel]=$M$5))*IF($P$5="Todos",1,--(Todas_Vendas[salesperson]=$P$5)*IF($G$5="Todas",1,--(Todas_Vendas[category]=$G$5))))</f>
        <v>205</v>
      </c>
      <c r="G35" s="16" cm="1">
        <f t="array" ref="G35">SUMPRODUCT(Todas_Vendas[quantity]*(Todas_Vendas[Year]=$D$5)*(Todas_Vendas[Month Name]=A35)*IF($J$5="Todas",1,--(Todas_Vendas[city]=$J$5))*IF($M$5="Todos",1,--(Todas_Vendas[sales_channel]=$M$5))*IF($P$5="Todos",1,--(Todas_Vendas[salesperson]=$P$5)*IF($G$5="Todas",1,--(Todas_Vendas[category]=$G$5))))</f>
        <v>212</v>
      </c>
    </row>
    <row r="36" spans="1:15" ht="15.5" thickTop="1" thickBot="1" x14ac:dyDescent="0.4">
      <c r="A36" s="16" t="str">
        <v>Jul</v>
      </c>
      <c r="B36" s="17" cm="1">
        <f t="array" ref="B36">SUMPRODUCT(Todas_Vendas[net_revenue]*(Todas_Vendas[Year]=$A$5)*(Todas_Vendas[Month Name]=A36)*IF($J$5="Todas",1,--(Todas_Vendas[city]=$J$5))*IF($M$5="Todos",1,--(Todas_Vendas[sales_channel]=$M$5))*IF($P$5="Todos",1,--(Todas_Vendas[salesperson]=$P$5)*IF($G$5="Todas",1,--(Todas_Vendas[category]=$G$5))))</f>
        <v>6422702.0399999991</v>
      </c>
      <c r="C36" s="17" cm="1">
        <f t="array" ref="C36">SUMPRODUCT(Todas_Vendas[net_revenue]*(Todas_Vendas[Year]=$D$5)*(Todas_Vendas[Month Name]=A36)*IF($J$5="Todas",1,--(Todas_Vendas[city]=$J$5))*IF($M$5="Todos",1,--(Todas_Vendas[sales_channel]=$M$5))*IF($P$5="Todos",1,--(Todas_Vendas[salesperson]=$P$5)*IF($G$5="Todas",1,--(Todas_Vendas[category]=$G$5))))</f>
        <v>6127273.3500000006</v>
      </c>
      <c r="D36" s="18">
        <f t="shared" si="6"/>
        <v>-295428.68999999855</v>
      </c>
      <c r="E36" s="38">
        <f t="shared" si="7"/>
        <v>-4.59975705178437E-2</v>
      </c>
      <c r="F36" s="16" cm="1">
        <f t="array" ref="F36">SUMPRODUCT(Todas_Vendas[quantity]*(Todas_Vendas[Year]=$A$5)*(Todas_Vendas[Month Name]=A36)*IF($J$5="Todas",1,--(Todas_Vendas[city]=$J$5))*IF($M$5="Todos",1,--(Todas_Vendas[sales_channel]=$M$5))*IF($P$5="Todos",1,--(Todas_Vendas[salesperson]=$P$5)*IF($G$5="Todas",1,--(Todas_Vendas[category]=$G$5))))</f>
        <v>188</v>
      </c>
      <c r="G36" s="16" cm="1">
        <f t="array" ref="G36">SUMPRODUCT(Todas_Vendas[quantity]*(Todas_Vendas[Year]=$D$5)*(Todas_Vendas[Month Name]=A36)*IF($J$5="Todas",1,--(Todas_Vendas[city]=$J$5))*IF($M$5="Todos",1,--(Todas_Vendas[sales_channel]=$M$5))*IF($P$5="Todos",1,--(Todas_Vendas[salesperson]=$P$5)*IF($G$5="Todas",1,--(Todas_Vendas[category]=$G$5))))</f>
        <v>214</v>
      </c>
    </row>
    <row r="37" spans="1:15" ht="15.5" thickTop="1" thickBot="1" x14ac:dyDescent="0.4">
      <c r="A37" s="16" t="str">
        <v>Ago</v>
      </c>
      <c r="B37" s="17" cm="1">
        <f t="array" ref="B37">SUMPRODUCT(Todas_Vendas[net_revenue]*(Todas_Vendas[Year]=$A$5)*(Todas_Vendas[Month Name]=A37)*IF($J$5="Todas",1,--(Todas_Vendas[city]=$J$5))*IF($M$5="Todos",1,--(Todas_Vendas[sales_channel]=$M$5))*IF($P$5="Todos",1,--(Todas_Vendas[salesperson]=$P$5)*IF($G$5="Todas",1,--(Todas_Vendas[category]=$G$5))))</f>
        <v>5566866.1900000004</v>
      </c>
      <c r="C37" s="17" cm="1">
        <f t="array" ref="C37">SUMPRODUCT(Todas_Vendas[net_revenue]*(Todas_Vendas[Year]=$D$5)*(Todas_Vendas[Month Name]=A37)*IF($J$5="Todas",1,--(Todas_Vendas[city]=$J$5))*IF($M$5="Todos",1,--(Todas_Vendas[sales_channel]=$M$5))*IF($P$5="Todos",1,--(Todas_Vendas[salesperson]=$P$5)*IF($G$5="Todas",1,--(Todas_Vendas[category]=$G$5))))</f>
        <v>6479122.5</v>
      </c>
      <c r="D37" s="18">
        <f t="shared" si="6"/>
        <v>912256.30999999959</v>
      </c>
      <c r="E37" s="38">
        <f t="shared" si="7"/>
        <v>0.16387250543918669</v>
      </c>
      <c r="F37" s="16" cm="1">
        <f t="array" ref="F37">SUMPRODUCT(Todas_Vendas[quantity]*(Todas_Vendas[Year]=$A$5)*(Todas_Vendas[Month Name]=A37)*IF($J$5="Todas",1,--(Todas_Vendas[city]=$J$5))*IF($M$5="Todos",1,--(Todas_Vendas[sales_channel]=$M$5))*IF($P$5="Todos",1,--(Todas_Vendas[salesperson]=$P$5)*IF($G$5="Todas",1,--(Todas_Vendas[category]=$G$5))))</f>
        <v>197</v>
      </c>
      <c r="G37" s="16" cm="1">
        <f t="array" ref="G37">SUMPRODUCT(Todas_Vendas[quantity]*(Todas_Vendas[Year]=$D$5)*(Todas_Vendas[Month Name]=A37)*IF($J$5="Todas",1,--(Todas_Vendas[city]=$J$5))*IF($M$5="Todos",1,--(Todas_Vendas[sales_channel]=$M$5))*IF($P$5="Todos",1,--(Todas_Vendas[salesperson]=$P$5)*IF($G$5="Todas",1,--(Todas_Vendas[category]=$G$5))))</f>
        <v>206</v>
      </c>
    </row>
    <row r="38" spans="1:15" ht="15.5" thickTop="1" thickBot="1" x14ac:dyDescent="0.4">
      <c r="A38" s="16" t="str">
        <v>Set</v>
      </c>
      <c r="B38" s="17" cm="1">
        <f t="array" ref="B38">SUMPRODUCT(Todas_Vendas[net_revenue]*(Todas_Vendas[Year]=$A$5)*(Todas_Vendas[Month Name]=A38)*IF($J$5="Todas",1,--(Todas_Vendas[city]=$J$5))*IF($M$5="Todos",1,--(Todas_Vendas[sales_channel]=$M$5))*IF($P$5="Todos",1,--(Todas_Vendas[salesperson]=$P$5)*IF($G$5="Todas",1,--(Todas_Vendas[category]=$G$5))))</f>
        <v>3603904.5300000017</v>
      </c>
      <c r="C38" s="17" cm="1">
        <f t="array" ref="C38">SUMPRODUCT(Todas_Vendas[net_revenue]*(Todas_Vendas[Year]=$D$5)*(Todas_Vendas[Month Name]=A38)*IF($J$5="Todas",1,--(Todas_Vendas[city]=$J$5))*IF($M$5="Todos",1,--(Todas_Vendas[sales_channel]=$M$5))*IF($P$5="Todos",1,--(Todas_Vendas[salesperson]=$P$5)*IF($G$5="Todas",1,--(Todas_Vendas[category]=$G$5))))</f>
        <v>5954187.8400000008</v>
      </c>
      <c r="D38" s="18">
        <f t="shared" si="6"/>
        <v>2350283.3099999991</v>
      </c>
      <c r="E38" s="38">
        <f t="shared" si="7"/>
        <v>0.65214915945622953</v>
      </c>
      <c r="F38" s="16" cm="1">
        <f t="array" ref="F38">SUMPRODUCT(Todas_Vendas[quantity]*(Todas_Vendas[Year]=$A$5)*(Todas_Vendas[Month Name]=A38)*IF($J$5="Todas",1,--(Todas_Vendas[city]=$J$5))*IF($M$5="Todos",1,--(Todas_Vendas[sales_channel]=$M$5))*IF($P$5="Todos",1,--(Todas_Vendas[salesperson]=$P$5)*IF($G$5="Todas",1,--(Todas_Vendas[category]=$G$5))))</f>
        <v>148</v>
      </c>
      <c r="G38" s="16" cm="1">
        <f t="array" ref="G38">SUMPRODUCT(Todas_Vendas[quantity]*(Todas_Vendas[Year]=$D$5)*(Todas_Vendas[Month Name]=A38)*IF($J$5="Todas",1,--(Todas_Vendas[city]=$J$5))*IF($M$5="Todos",1,--(Todas_Vendas[sales_channel]=$M$5))*IF($P$5="Todos",1,--(Todas_Vendas[salesperson]=$P$5)*IF($G$5="Todas",1,--(Todas_Vendas[category]=$G$5))))</f>
        <v>185</v>
      </c>
    </row>
    <row r="39" spans="1:15" ht="15.5" thickTop="1" thickBot="1" x14ac:dyDescent="0.4">
      <c r="A39" s="16" t="str">
        <v>Out</v>
      </c>
      <c r="B39" s="17" cm="1">
        <f t="array" ref="B39">SUMPRODUCT(Todas_Vendas[net_revenue]*(Todas_Vendas[Year]=$A$5)*(Todas_Vendas[Month Name]=A39)*IF($J$5="Todas",1,--(Todas_Vendas[city]=$J$5))*IF($M$5="Todos",1,--(Todas_Vendas[sales_channel]=$M$5))*IF($P$5="Todos",1,--(Todas_Vendas[salesperson]=$P$5)*IF($G$5="Todas",1,--(Todas_Vendas[category]=$G$5))))</f>
        <v>5616453.7599999988</v>
      </c>
      <c r="C39" s="17" cm="1">
        <f t="array" ref="C39">SUMPRODUCT(Todas_Vendas[net_revenue]*(Todas_Vendas[Year]=$D$5)*(Todas_Vendas[Month Name]=A39)*IF($J$5="Todas",1,--(Todas_Vendas[city]=$J$5))*IF($M$5="Todos",1,--(Todas_Vendas[sales_channel]=$M$5))*IF($P$5="Todos",1,--(Todas_Vendas[salesperson]=$P$5)*IF($G$5="Todas",1,--(Todas_Vendas[category]=$G$5))))</f>
        <v>4463343.8999999994</v>
      </c>
      <c r="D39" s="18">
        <f t="shared" si="6"/>
        <v>-1153109.8599999994</v>
      </c>
      <c r="E39" s="38">
        <f t="shared" si="7"/>
        <v>-0.20530924125332772</v>
      </c>
      <c r="F39" s="16" cm="1">
        <f t="array" ref="F39">SUMPRODUCT(Todas_Vendas[quantity]*(Todas_Vendas[Year]=$A$5)*(Todas_Vendas[Month Name]=A39)*IF($J$5="Todas",1,--(Todas_Vendas[city]=$J$5))*IF($M$5="Todos",1,--(Todas_Vendas[sales_channel]=$M$5))*IF($P$5="Todos",1,--(Todas_Vendas[salesperson]=$P$5)*IF($G$5="Todas",1,--(Todas_Vendas[category]=$G$5))))</f>
        <v>179</v>
      </c>
      <c r="G39" s="16" cm="1">
        <f t="array" ref="G39">SUMPRODUCT(Todas_Vendas[quantity]*(Todas_Vendas[Year]=$D$5)*(Todas_Vendas[Month Name]=A39)*IF($J$5="Todas",1,--(Todas_Vendas[city]=$J$5))*IF($M$5="Todos",1,--(Todas_Vendas[sales_channel]=$M$5))*IF($P$5="Todos",1,--(Todas_Vendas[salesperson]=$P$5)*IF($G$5="Todas",1,--(Todas_Vendas[category]=$G$5))))</f>
        <v>165</v>
      </c>
    </row>
    <row r="40" spans="1:15" ht="15.5" thickTop="1" thickBot="1" x14ac:dyDescent="0.4">
      <c r="A40" s="16" t="str">
        <v>Nov</v>
      </c>
      <c r="B40" s="17" cm="1">
        <f t="array" ref="B40">SUMPRODUCT(Todas_Vendas[net_revenue]*(Todas_Vendas[Year]=$A$5)*(Todas_Vendas[Month Name]=A40)*IF($J$5="Todas",1,--(Todas_Vendas[city]=$J$5))*IF($M$5="Todos",1,--(Todas_Vendas[sales_channel]=$M$5))*IF($P$5="Todos",1,--(Todas_Vendas[salesperson]=$P$5)*IF($G$5="Todas",1,--(Todas_Vendas[category]=$G$5))))</f>
        <v>4821342.0200000014</v>
      </c>
      <c r="C40" s="17" cm="1">
        <f t="array" ref="C40">SUMPRODUCT(Todas_Vendas[net_revenue]*(Todas_Vendas[Year]=$D$5)*(Todas_Vendas[Month Name]=A40)*IF($J$5="Todas",1,--(Todas_Vendas[city]=$J$5))*IF($M$5="Todos",1,--(Todas_Vendas[sales_channel]=$M$5))*IF($P$5="Todos",1,--(Todas_Vendas[salesperson]=$P$5)*IF($G$5="Todas",1,--(Todas_Vendas[category]=$G$5))))</f>
        <v>7521560.7199999997</v>
      </c>
      <c r="D40" s="18">
        <f t="shared" si="6"/>
        <v>2700218.6999999983</v>
      </c>
      <c r="E40" s="38">
        <f t="shared" si="7"/>
        <v>0.56005541378290302</v>
      </c>
      <c r="F40" s="16" cm="1">
        <f t="array" ref="F40">SUMPRODUCT(Todas_Vendas[quantity]*(Todas_Vendas[Year]=$A$5)*(Todas_Vendas[Month Name]=A40)*IF($J$5="Todas",1,--(Todas_Vendas[city]=$J$5))*IF($M$5="Todos",1,--(Todas_Vendas[sales_channel]=$M$5))*IF($P$5="Todos",1,--(Todas_Vendas[salesperson]=$P$5)*IF($G$5="Todas",1,--(Todas_Vendas[category]=$G$5))))</f>
        <v>210</v>
      </c>
      <c r="G40" s="16" cm="1">
        <f t="array" ref="G40">SUMPRODUCT(Todas_Vendas[quantity]*(Todas_Vendas[Year]=$D$5)*(Todas_Vendas[Month Name]=A40)*IF($J$5="Todas",1,--(Todas_Vendas[city]=$J$5))*IF($M$5="Todos",1,--(Todas_Vendas[sales_channel]=$M$5))*IF($P$5="Todos",1,--(Todas_Vendas[salesperson]=$P$5)*IF($G$5="Todas",1,--(Todas_Vendas[category]=$G$5))))</f>
        <v>216</v>
      </c>
    </row>
    <row r="41" spans="1:15" ht="15.5" thickTop="1" thickBot="1" x14ac:dyDescent="0.4">
      <c r="A41" s="16" t="str">
        <v>Dez</v>
      </c>
      <c r="B41" s="17" cm="1">
        <f t="array" ref="B41">SUMPRODUCT(Todas_Vendas[net_revenue]*(Todas_Vendas[Year]=$A$5)*(Todas_Vendas[Month Name]=A41)*IF($J$5="Todas",1,--(Todas_Vendas[city]=$J$5))*IF($M$5="Todos",1,--(Todas_Vendas[sales_channel]=$M$5))*IF($P$5="Todos",1,--(Todas_Vendas[salesperson]=$P$5)*IF($G$5="Todas",1,--(Todas_Vendas[category]=$G$5))))</f>
        <v>5803981.7299999995</v>
      </c>
      <c r="C41" s="17" cm="1">
        <f t="array" ref="C41">SUMPRODUCT(Todas_Vendas[net_revenue]*(Todas_Vendas[Year]=$D$5)*(Todas_Vendas[Month Name]=A41)*IF($J$5="Todas",1,--(Todas_Vendas[city]=$J$5))*IF($M$5="Todos",1,--(Todas_Vendas[sales_channel]=$M$5))*IF($P$5="Todos",1,--(Todas_Vendas[salesperson]=$P$5)*IF($G$5="Todas",1,--(Todas_Vendas[category]=$G$5))))</f>
        <v>4819595.4799999977</v>
      </c>
      <c r="D41" s="18">
        <f t="shared" si="6"/>
        <v>-984386.25000000186</v>
      </c>
      <c r="E41" s="38">
        <f t="shared" si="7"/>
        <v>-0.16960533230348435</v>
      </c>
      <c r="F41" s="16" cm="1">
        <f t="array" ref="F41">SUMPRODUCT(Todas_Vendas[quantity]*(Todas_Vendas[Year]=$A$5)*(Todas_Vendas[Month Name]=A41)*IF($J$5="Todas",1,--(Todas_Vendas[city]=$J$5))*IF($M$5="Todos",1,--(Todas_Vendas[sales_channel]=$M$5))*IF($P$5="Todos",1,--(Todas_Vendas[salesperson]=$P$5)*IF($G$5="Todas",1,--(Todas_Vendas[category]=$G$5))))</f>
        <v>166</v>
      </c>
      <c r="G41" s="16" cm="1">
        <f t="array" ref="G41">SUMPRODUCT(Todas_Vendas[quantity]*(Todas_Vendas[Year]=$D$5)*(Todas_Vendas[Month Name]=A41)*IF($J$5="Todas",1,--(Todas_Vendas[city]=$J$5))*IF($M$5="Todos",1,--(Todas_Vendas[sales_channel]=$M$5))*IF($P$5="Todos",1,--(Todas_Vendas[salesperson]=$P$5)*IF($G$5="Todas",1,--(Todas_Vendas[category]=$G$5))))</f>
        <v>177</v>
      </c>
    </row>
    <row r="42" spans="1:15" ht="15" thickTop="1" x14ac:dyDescent="0.35"/>
  </sheetData>
  <mergeCells count="31">
    <mergeCell ref="G5:I5"/>
    <mergeCell ref="M5:O5"/>
    <mergeCell ref="P5:S5"/>
    <mergeCell ref="J5:L5"/>
    <mergeCell ref="A28:G28"/>
    <mergeCell ref="I28:O28"/>
    <mergeCell ref="J7:L7"/>
    <mergeCell ref="M7:O7"/>
    <mergeCell ref="P7:S7"/>
    <mergeCell ref="G7:I7"/>
    <mergeCell ref="A8:G8"/>
    <mergeCell ref="I8:O8"/>
    <mergeCell ref="A7:C7"/>
    <mergeCell ref="D7:F7"/>
    <mergeCell ref="I19:O19"/>
    <mergeCell ref="A1:S2"/>
    <mergeCell ref="A6:C6"/>
    <mergeCell ref="D6:F6"/>
    <mergeCell ref="G6:I6"/>
    <mergeCell ref="J6:L6"/>
    <mergeCell ref="M6:O6"/>
    <mergeCell ref="P6:S6"/>
    <mergeCell ref="A3:S3"/>
    <mergeCell ref="A4:C4"/>
    <mergeCell ref="D4:F4"/>
    <mergeCell ref="G4:I4"/>
    <mergeCell ref="J4:L4"/>
    <mergeCell ref="M4:O4"/>
    <mergeCell ref="P4:S4"/>
    <mergeCell ref="A5:C5"/>
    <mergeCell ref="D5:F5"/>
  </mergeCells>
  <conditionalFormatting sqref="D10:E26">
    <cfRule type="cellIs" dxfId="9" priority="9" operator="greaterThan">
      <formula>0</formula>
    </cfRule>
    <cfRule type="cellIs" dxfId="8" priority="10" operator="lessThan">
      <formula>0</formula>
    </cfRule>
  </conditionalFormatting>
  <conditionalFormatting sqref="D30:E41">
    <cfRule type="cellIs" dxfId="7" priority="3" operator="greaterThan">
      <formula>0</formula>
    </cfRule>
    <cfRule type="cellIs" dxfId="6" priority="4" operator="lessThan">
      <formula>0</formula>
    </cfRule>
  </conditionalFormatting>
  <conditionalFormatting sqref="L10:M16">
    <cfRule type="cellIs" dxfId="5" priority="7" operator="greaterThan">
      <formula>0</formula>
    </cfRule>
    <cfRule type="cellIs" dxfId="4" priority="8" operator="lessThan">
      <formula>0</formula>
    </cfRule>
  </conditionalFormatting>
  <conditionalFormatting sqref="L21:M26">
    <cfRule type="cellIs" dxfId="3" priority="5" operator="greaterThan">
      <formula>0</formula>
    </cfRule>
    <cfRule type="cellIs" dxfId="2" priority="6" operator="lessThan">
      <formula>0</formula>
    </cfRule>
  </conditionalFormatting>
  <conditionalFormatting sqref="L30:M33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3DD8773-4BFE-47DC-B9EF-2A5AD6B9AF6A}">
          <x14:formula1>
            <xm:f>Sheet2!$A$2:$A$5</xm:f>
          </x14:formula1>
          <xm:sqref>A5:F5</xm:sqref>
        </x14:dataValidation>
        <x14:dataValidation type="list" allowBlank="1" showInputMessage="1" showErrorMessage="1" xr:uid="{6F463926-8DAE-4005-9E90-8A6887D6DCBB}">
          <x14:formula1>
            <xm:f>Sheet2!$B$2:$B$8</xm:f>
          </x14:formula1>
          <xm:sqref>G5:I5</xm:sqref>
        </x14:dataValidation>
        <x14:dataValidation type="list" allowBlank="1" showInputMessage="1" showErrorMessage="1" xr:uid="{CAF082A8-C497-401B-A7F6-A362BEB90A83}">
          <x14:formula1>
            <xm:f>Sheet2!$C$2:$C$5</xm:f>
          </x14:formula1>
          <xm:sqref>J5:L5</xm:sqref>
        </x14:dataValidation>
        <x14:dataValidation type="list" allowBlank="1" showInputMessage="1" showErrorMessage="1" xr:uid="{C648BB50-40A9-44B6-809A-25EA0E314F15}">
          <x14:formula1>
            <xm:f>Sheet2!$E$2:$E$7</xm:f>
          </x14:formula1>
          <xm:sqref>M5:O5</xm:sqref>
        </x14:dataValidation>
        <x14:dataValidation type="list" allowBlank="1" showInputMessage="1" showErrorMessage="1" xr:uid="{F4FE1949-9C6B-4196-9822-D845FAD0156C}">
          <x14:formula1>
            <xm:f>Sheet2!$D$2:$D$9</xm:f>
          </x14:formula1>
          <xm:sqref>P5:S5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D30C0A-15CF-4CB1-AE90-51860D566B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Todas_Vendas</vt:lpstr>
      <vt:lpstr>Sheet1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Celso</dc:creator>
  <cp:lastModifiedBy>Celso</cp:lastModifiedBy>
  <dcterms:created xsi:type="dcterms:W3CDTF">2026-10-02T16:28:36Z</dcterms:created>
  <dcterms:modified xsi:type="dcterms:W3CDTF">2026-10-09T10:36:14Z</dcterms:modified>
</cp:coreProperties>
</file>